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\\10.43.0.14\home$\DWRP\Moje dokumenty\BIP IAS 2019\"/>
    </mc:Choice>
  </mc:AlternateContent>
  <bookViews>
    <workbookView xWindow="0" yWindow="0" windowWidth="23040" windowHeight="9975" firstSheet="12" activeTab="12"/>
  </bookViews>
  <sheets>
    <sheet name="A_22" sheetId="6" state="hidden" r:id="rId1"/>
    <sheet name="A_23" sheetId="7" state="hidden" r:id="rId2"/>
    <sheet name="A_25" sheetId="8" state="hidden" r:id="rId3"/>
    <sheet name="Bilans" sheetId="2" state="hidden" r:id="rId4"/>
    <sheet name="Majątek" sheetId="16" state="hidden" r:id="rId5"/>
    <sheet name="Rach._Wyn." sheetId="1" state="hidden" r:id="rId6"/>
    <sheet name="Należności" sheetId="10" state="hidden" r:id="rId7"/>
    <sheet name="CF" sheetId="4" state="hidden" r:id="rId8"/>
    <sheet name="Adresy" sheetId="17" state="hidden" r:id="rId9"/>
    <sheet name="Zobow._in" sheetId="13" state="hidden" r:id="rId10"/>
    <sheet name="Zobowiązania" sheetId="14" state="hidden" r:id="rId11"/>
    <sheet name="Surowce_190430" sheetId="18" state="hidden" r:id="rId12"/>
    <sheet name="Surowce_190624" sheetId="19" r:id="rId13"/>
    <sheet name="Zobow._ZUS_PIT" sheetId="9" state="hidden" r:id="rId14"/>
    <sheet name="Zobow._wyn" sheetId="15" state="hidden" r:id="rId15"/>
  </sheets>
  <definedNames>
    <definedName name="_xlnm._FilterDatabase" localSheetId="12" hidden="1">Surowce_190624!$A$1:$I$282</definedName>
    <definedName name="_xlnm.Print_Area" localSheetId="4">Majątek!$A$1:$D$115</definedName>
    <definedName name="_xlnm.Print_Area" localSheetId="6">Należności!$A$1:$F$404</definedName>
    <definedName name="_xlnm.Print_Area" localSheetId="12">Surowce_190624!$A$1:$I$289</definedName>
    <definedName name="_xlnm.Print_Area" localSheetId="14">Zobow._wyn!$A$1:$J$266</definedName>
    <definedName name="_xlnm.Print_Area" localSheetId="10">Zobowiązania!$A$1:$G$775</definedName>
    <definedName name="_xlnm.Print_Titles" localSheetId="3">Bilans!$1:$4</definedName>
    <definedName name="_xlnm.Print_Titles" localSheetId="4">Majątek!$1:$5</definedName>
    <definedName name="_xlnm.Print_Titles" localSheetId="6">Należności!$5:$5</definedName>
    <definedName name="_xlnm.Print_Titles" localSheetId="12">Surowce_190624!$1:$1</definedName>
    <definedName name="_xlnm.Print_Titles" localSheetId="14">Zobow._wyn!$4:$4</definedName>
    <definedName name="_xlnm.Print_Titles" localSheetId="10">Zobowiązania!$29:$30</definedName>
  </definedNames>
  <calcPr calcId="162913"/>
  <pivotCaches>
    <pivotCache cacheId="0" r:id="rId1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0" i="19" l="1"/>
  <c r="I171" i="19"/>
  <c r="I172" i="19"/>
  <c r="I170" i="19"/>
  <c r="I169" i="19"/>
  <c r="I208" i="19"/>
  <c r="I233" i="19"/>
  <c r="I204" i="19"/>
  <c r="I192" i="19"/>
  <c r="I10" i="19"/>
  <c r="I3" i="19"/>
  <c r="I4" i="19"/>
  <c r="I5" i="19"/>
  <c r="I6" i="19"/>
  <c r="I7" i="19"/>
  <c r="I8" i="19"/>
  <c r="I9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73" i="19"/>
  <c r="I174" i="19"/>
  <c r="I175" i="19"/>
  <c r="I176" i="19"/>
  <c r="I177" i="19"/>
  <c r="I178" i="19"/>
  <c r="I180" i="19"/>
  <c r="I234" i="19"/>
  <c r="I235" i="19"/>
  <c r="I236" i="19"/>
  <c r="I165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181" i="19"/>
  <c r="I258" i="19"/>
  <c r="I193" i="19"/>
  <c r="I182" i="19"/>
  <c r="I259" i="19"/>
  <c r="I260" i="19"/>
  <c r="I261" i="19"/>
  <c r="I262" i="19"/>
  <c r="I263" i="19"/>
  <c r="I264" i="19"/>
  <c r="I265" i="19"/>
  <c r="I205" i="19"/>
  <c r="I179" i="19"/>
  <c r="I183" i="19"/>
  <c r="I184" i="19"/>
  <c r="I194" i="19"/>
  <c r="I195" i="19"/>
  <c r="I196" i="19"/>
  <c r="I197" i="19"/>
  <c r="I198" i="19"/>
  <c r="I199" i="19"/>
  <c r="I200" i="19"/>
  <c r="I201" i="19"/>
  <c r="I185" i="19"/>
  <c r="I186" i="19"/>
  <c r="I187" i="19"/>
  <c r="I202" i="19"/>
  <c r="I203" i="19"/>
  <c r="I206" i="19"/>
  <c r="I188" i="19"/>
  <c r="I207" i="19"/>
  <c r="I189" i="19"/>
  <c r="I191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5" i="19"/>
  <c r="I229" i="19"/>
  <c r="I230" i="19"/>
  <c r="I231" i="19"/>
  <c r="I222" i="19"/>
  <c r="I227" i="19"/>
  <c r="I223" i="19"/>
  <c r="I226" i="19"/>
  <c r="I232" i="19"/>
  <c r="I224" i="19"/>
  <c r="I228" i="19"/>
  <c r="I2" i="19"/>
  <c r="H530" i="18" l="1"/>
  <c r="G530" i="18"/>
  <c r="F403" i="10" l="1"/>
  <c r="F402" i="10"/>
  <c r="F401" i="10"/>
  <c r="D4" i="13" l="1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3" i="13"/>
  <c r="S4" i="13" l="1"/>
  <c r="S5" i="13"/>
  <c r="S6" i="13"/>
  <c r="S7" i="13"/>
  <c r="S8" i="13"/>
  <c r="S9" i="13"/>
  <c r="S10" i="13"/>
  <c r="S11" i="13"/>
  <c r="S12" i="13"/>
  <c r="S13" i="13"/>
  <c r="S14" i="13"/>
  <c r="S15" i="13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4" i="13"/>
  <c r="S105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S248" i="13"/>
  <c r="S249" i="13"/>
  <c r="S250" i="13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63" i="13"/>
  <c r="S264" i="13"/>
  <c r="S265" i="13"/>
  <c r="S266" i="13"/>
  <c r="S267" i="13"/>
  <c r="S268" i="13"/>
  <c r="S269" i="13"/>
  <c r="S270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96" i="13"/>
  <c r="S297" i="13"/>
  <c r="S298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7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0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6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3" i="13"/>
  <c r="B12" i="14"/>
  <c r="D114" i="16"/>
  <c r="B24" i="14"/>
  <c r="D92" i="16" l="1"/>
  <c r="D113" i="16" s="1"/>
  <c r="I265" i="15" l="1"/>
  <c r="G265" i="15"/>
  <c r="E265" i="15"/>
  <c r="F264" i="15"/>
  <c r="H264" i="15" s="1"/>
  <c r="J264" i="15" s="1"/>
  <c r="D264" i="15"/>
  <c r="F263" i="15"/>
  <c r="H263" i="15" s="1"/>
  <c r="J263" i="15" s="1"/>
  <c r="D263" i="15"/>
  <c r="F262" i="15"/>
  <c r="H262" i="15" s="1"/>
  <c r="J262" i="15" s="1"/>
  <c r="D262" i="15"/>
  <c r="F261" i="15"/>
  <c r="H261" i="15" s="1"/>
  <c r="J261" i="15" s="1"/>
  <c r="D261" i="15"/>
  <c r="F260" i="15"/>
  <c r="H260" i="15" s="1"/>
  <c r="J260" i="15" s="1"/>
  <c r="D260" i="15"/>
  <c r="H259" i="15"/>
  <c r="J259" i="15" s="1"/>
  <c r="F259" i="15"/>
  <c r="D259" i="15"/>
  <c r="F258" i="15"/>
  <c r="H258" i="15" s="1"/>
  <c r="J258" i="15" s="1"/>
  <c r="D258" i="15"/>
  <c r="F257" i="15"/>
  <c r="H257" i="15" s="1"/>
  <c r="J257" i="15" s="1"/>
  <c r="D257" i="15"/>
  <c r="F256" i="15"/>
  <c r="H256" i="15" s="1"/>
  <c r="J256" i="15" s="1"/>
  <c r="D256" i="15"/>
  <c r="F255" i="15"/>
  <c r="H255" i="15" s="1"/>
  <c r="J255" i="15" s="1"/>
  <c r="D255" i="15"/>
  <c r="F254" i="15"/>
  <c r="H254" i="15" s="1"/>
  <c r="J254" i="15" s="1"/>
  <c r="D254" i="15"/>
  <c r="F253" i="15"/>
  <c r="H253" i="15" s="1"/>
  <c r="J253" i="15" s="1"/>
  <c r="D253" i="15"/>
  <c r="F252" i="15"/>
  <c r="H252" i="15" s="1"/>
  <c r="J252" i="15" s="1"/>
  <c r="D252" i="15"/>
  <c r="F251" i="15"/>
  <c r="H251" i="15" s="1"/>
  <c r="J251" i="15" s="1"/>
  <c r="D251" i="15"/>
  <c r="F250" i="15"/>
  <c r="H250" i="15" s="1"/>
  <c r="J250" i="15" s="1"/>
  <c r="D250" i="15"/>
  <c r="F249" i="15"/>
  <c r="H249" i="15" s="1"/>
  <c r="J249" i="15" s="1"/>
  <c r="D249" i="15"/>
  <c r="F248" i="15"/>
  <c r="H248" i="15" s="1"/>
  <c r="J248" i="15" s="1"/>
  <c r="D248" i="15"/>
  <c r="F247" i="15"/>
  <c r="H247" i="15" s="1"/>
  <c r="J247" i="15" s="1"/>
  <c r="D247" i="15"/>
  <c r="H246" i="15"/>
  <c r="J246" i="15" s="1"/>
  <c r="F246" i="15"/>
  <c r="D246" i="15"/>
  <c r="F245" i="15"/>
  <c r="H245" i="15" s="1"/>
  <c r="J245" i="15" s="1"/>
  <c r="D245" i="15"/>
  <c r="F244" i="15"/>
  <c r="H244" i="15" s="1"/>
  <c r="J244" i="15" s="1"/>
  <c r="D244" i="15"/>
  <c r="F243" i="15"/>
  <c r="H243" i="15" s="1"/>
  <c r="J243" i="15" s="1"/>
  <c r="D243" i="15"/>
  <c r="H242" i="15"/>
  <c r="J242" i="15" s="1"/>
  <c r="F242" i="15"/>
  <c r="D242" i="15"/>
  <c r="F241" i="15"/>
  <c r="H241" i="15" s="1"/>
  <c r="J241" i="15" s="1"/>
  <c r="D241" i="15"/>
  <c r="F240" i="15"/>
  <c r="H240" i="15" s="1"/>
  <c r="J240" i="15" s="1"/>
  <c r="D240" i="15"/>
  <c r="F239" i="15"/>
  <c r="H239" i="15" s="1"/>
  <c r="J239" i="15" s="1"/>
  <c r="D239" i="15"/>
  <c r="H238" i="15"/>
  <c r="J238" i="15" s="1"/>
  <c r="F238" i="15"/>
  <c r="D238" i="15"/>
  <c r="F237" i="15"/>
  <c r="H237" i="15" s="1"/>
  <c r="J237" i="15" s="1"/>
  <c r="D237" i="15"/>
  <c r="F236" i="15"/>
  <c r="H236" i="15" s="1"/>
  <c r="J236" i="15" s="1"/>
  <c r="D236" i="15"/>
  <c r="F235" i="15"/>
  <c r="H235" i="15" s="1"/>
  <c r="J235" i="15" s="1"/>
  <c r="D235" i="15"/>
  <c r="H234" i="15"/>
  <c r="J234" i="15" s="1"/>
  <c r="F234" i="15"/>
  <c r="D234" i="15"/>
  <c r="F233" i="15"/>
  <c r="H233" i="15" s="1"/>
  <c r="J233" i="15" s="1"/>
  <c r="D233" i="15"/>
  <c r="F232" i="15"/>
  <c r="H232" i="15" s="1"/>
  <c r="J232" i="15" s="1"/>
  <c r="D232" i="15"/>
  <c r="F231" i="15"/>
  <c r="H231" i="15" s="1"/>
  <c r="J231" i="15" s="1"/>
  <c r="D231" i="15"/>
  <c r="H230" i="15"/>
  <c r="J230" i="15" s="1"/>
  <c r="F230" i="15"/>
  <c r="D230" i="15"/>
  <c r="F229" i="15"/>
  <c r="H229" i="15" s="1"/>
  <c r="J229" i="15" s="1"/>
  <c r="D229" i="15"/>
  <c r="F228" i="15"/>
  <c r="H228" i="15" s="1"/>
  <c r="J228" i="15" s="1"/>
  <c r="D228" i="15"/>
  <c r="F227" i="15"/>
  <c r="H227" i="15" s="1"/>
  <c r="J227" i="15" s="1"/>
  <c r="D227" i="15"/>
  <c r="H226" i="15"/>
  <c r="J226" i="15" s="1"/>
  <c r="F226" i="15"/>
  <c r="D226" i="15"/>
  <c r="F225" i="15"/>
  <c r="H225" i="15" s="1"/>
  <c r="J225" i="15" s="1"/>
  <c r="D225" i="15"/>
  <c r="F224" i="15"/>
  <c r="H224" i="15" s="1"/>
  <c r="J224" i="15" s="1"/>
  <c r="D224" i="15"/>
  <c r="F223" i="15"/>
  <c r="H223" i="15" s="1"/>
  <c r="J223" i="15" s="1"/>
  <c r="D223" i="15"/>
  <c r="H222" i="15"/>
  <c r="J222" i="15" s="1"/>
  <c r="F222" i="15"/>
  <c r="D222" i="15"/>
  <c r="F221" i="15"/>
  <c r="H221" i="15" s="1"/>
  <c r="J221" i="15" s="1"/>
  <c r="D221" i="15"/>
  <c r="F220" i="15"/>
  <c r="H220" i="15" s="1"/>
  <c r="J220" i="15" s="1"/>
  <c r="D220" i="15"/>
  <c r="F219" i="15"/>
  <c r="H219" i="15" s="1"/>
  <c r="J219" i="15" s="1"/>
  <c r="D219" i="15"/>
  <c r="H218" i="15"/>
  <c r="J218" i="15" s="1"/>
  <c r="F218" i="15"/>
  <c r="D218" i="15"/>
  <c r="F217" i="15"/>
  <c r="H217" i="15" s="1"/>
  <c r="J217" i="15" s="1"/>
  <c r="D217" i="15"/>
  <c r="F216" i="15"/>
  <c r="H216" i="15" s="1"/>
  <c r="J216" i="15" s="1"/>
  <c r="D216" i="15"/>
  <c r="F215" i="15"/>
  <c r="H215" i="15" s="1"/>
  <c r="J215" i="15" s="1"/>
  <c r="D215" i="15"/>
  <c r="H214" i="15"/>
  <c r="J214" i="15" s="1"/>
  <c r="F214" i="15"/>
  <c r="D214" i="15"/>
  <c r="F213" i="15"/>
  <c r="H213" i="15" s="1"/>
  <c r="J213" i="15" s="1"/>
  <c r="D213" i="15"/>
  <c r="F212" i="15"/>
  <c r="H212" i="15" s="1"/>
  <c r="J212" i="15" s="1"/>
  <c r="D212" i="15"/>
  <c r="F211" i="15"/>
  <c r="H211" i="15" s="1"/>
  <c r="J211" i="15" s="1"/>
  <c r="D211" i="15"/>
  <c r="H210" i="15"/>
  <c r="J210" i="15" s="1"/>
  <c r="F210" i="15"/>
  <c r="D210" i="15"/>
  <c r="F209" i="15"/>
  <c r="H209" i="15" s="1"/>
  <c r="J209" i="15" s="1"/>
  <c r="D209" i="15"/>
  <c r="F208" i="15"/>
  <c r="H208" i="15" s="1"/>
  <c r="J208" i="15" s="1"/>
  <c r="D208" i="15"/>
  <c r="F207" i="15"/>
  <c r="H207" i="15" s="1"/>
  <c r="J207" i="15" s="1"/>
  <c r="D207" i="15"/>
  <c r="H206" i="15"/>
  <c r="J206" i="15" s="1"/>
  <c r="F206" i="15"/>
  <c r="D206" i="15"/>
  <c r="F205" i="15"/>
  <c r="H205" i="15" s="1"/>
  <c r="J205" i="15" s="1"/>
  <c r="D205" i="15"/>
  <c r="F204" i="15"/>
  <c r="H204" i="15" s="1"/>
  <c r="J204" i="15" s="1"/>
  <c r="D204" i="15"/>
  <c r="F203" i="15"/>
  <c r="H203" i="15" s="1"/>
  <c r="J203" i="15" s="1"/>
  <c r="D203" i="15"/>
  <c r="H202" i="15"/>
  <c r="J202" i="15" s="1"/>
  <c r="F202" i="15"/>
  <c r="D202" i="15"/>
  <c r="F201" i="15"/>
  <c r="H201" i="15" s="1"/>
  <c r="J201" i="15" s="1"/>
  <c r="D201" i="15"/>
  <c r="F200" i="15"/>
  <c r="H200" i="15" s="1"/>
  <c r="J200" i="15" s="1"/>
  <c r="D200" i="15"/>
  <c r="F199" i="15"/>
  <c r="H199" i="15" s="1"/>
  <c r="J199" i="15" s="1"/>
  <c r="D199" i="15"/>
  <c r="H198" i="15"/>
  <c r="J198" i="15" s="1"/>
  <c r="F198" i="15"/>
  <c r="D198" i="15"/>
  <c r="F197" i="15"/>
  <c r="H197" i="15" s="1"/>
  <c r="J197" i="15" s="1"/>
  <c r="D197" i="15"/>
  <c r="F196" i="15"/>
  <c r="H196" i="15" s="1"/>
  <c r="J196" i="15" s="1"/>
  <c r="D196" i="15"/>
  <c r="F195" i="15"/>
  <c r="H195" i="15" s="1"/>
  <c r="J195" i="15" s="1"/>
  <c r="D195" i="15"/>
  <c r="H194" i="15"/>
  <c r="J194" i="15" s="1"/>
  <c r="F194" i="15"/>
  <c r="D194" i="15"/>
  <c r="F193" i="15"/>
  <c r="H193" i="15" s="1"/>
  <c r="J193" i="15" s="1"/>
  <c r="D193" i="15"/>
  <c r="F192" i="15"/>
  <c r="H192" i="15" s="1"/>
  <c r="J192" i="15" s="1"/>
  <c r="D192" i="15"/>
  <c r="F191" i="15"/>
  <c r="H191" i="15" s="1"/>
  <c r="J191" i="15" s="1"/>
  <c r="D191" i="15"/>
  <c r="H190" i="15"/>
  <c r="J190" i="15" s="1"/>
  <c r="F190" i="15"/>
  <c r="D190" i="15"/>
  <c r="F189" i="15"/>
  <c r="H189" i="15" s="1"/>
  <c r="J189" i="15" s="1"/>
  <c r="D189" i="15"/>
  <c r="F188" i="15"/>
  <c r="H188" i="15" s="1"/>
  <c r="J188" i="15" s="1"/>
  <c r="D188" i="15"/>
  <c r="F187" i="15"/>
  <c r="H187" i="15" s="1"/>
  <c r="J187" i="15" s="1"/>
  <c r="D187" i="15"/>
  <c r="H186" i="15"/>
  <c r="J186" i="15" s="1"/>
  <c r="F186" i="15"/>
  <c r="D186" i="15"/>
  <c r="F185" i="15"/>
  <c r="H185" i="15" s="1"/>
  <c r="J185" i="15" s="1"/>
  <c r="D185" i="15"/>
  <c r="F184" i="15"/>
  <c r="H184" i="15" s="1"/>
  <c r="J184" i="15" s="1"/>
  <c r="D184" i="15"/>
  <c r="F183" i="15"/>
  <c r="H183" i="15" s="1"/>
  <c r="J183" i="15" s="1"/>
  <c r="D183" i="15"/>
  <c r="H182" i="15"/>
  <c r="J182" i="15" s="1"/>
  <c r="F182" i="15"/>
  <c r="D182" i="15"/>
  <c r="F181" i="15"/>
  <c r="H181" i="15" s="1"/>
  <c r="J181" i="15" s="1"/>
  <c r="D181" i="15"/>
  <c r="F180" i="15"/>
  <c r="H180" i="15" s="1"/>
  <c r="J180" i="15" s="1"/>
  <c r="D180" i="15"/>
  <c r="F179" i="15"/>
  <c r="H179" i="15" s="1"/>
  <c r="J179" i="15" s="1"/>
  <c r="D179" i="15"/>
  <c r="H178" i="15"/>
  <c r="J178" i="15" s="1"/>
  <c r="F178" i="15"/>
  <c r="D178" i="15"/>
  <c r="F177" i="15"/>
  <c r="H177" i="15" s="1"/>
  <c r="J177" i="15" s="1"/>
  <c r="D177" i="15"/>
  <c r="F176" i="15"/>
  <c r="H176" i="15" s="1"/>
  <c r="J176" i="15" s="1"/>
  <c r="D176" i="15"/>
  <c r="F175" i="15"/>
  <c r="H175" i="15" s="1"/>
  <c r="J175" i="15" s="1"/>
  <c r="D175" i="15"/>
  <c r="H174" i="15"/>
  <c r="J174" i="15" s="1"/>
  <c r="F174" i="15"/>
  <c r="D174" i="15"/>
  <c r="F173" i="15"/>
  <c r="H173" i="15" s="1"/>
  <c r="J173" i="15" s="1"/>
  <c r="D173" i="15"/>
  <c r="F172" i="15"/>
  <c r="H172" i="15" s="1"/>
  <c r="J172" i="15" s="1"/>
  <c r="D172" i="15"/>
  <c r="H171" i="15"/>
  <c r="J171" i="15" s="1"/>
  <c r="F171" i="15"/>
  <c r="D171" i="15"/>
  <c r="F170" i="15"/>
  <c r="H170" i="15" s="1"/>
  <c r="J170" i="15" s="1"/>
  <c r="D170" i="15"/>
  <c r="F169" i="15"/>
  <c r="H169" i="15" s="1"/>
  <c r="J169" i="15" s="1"/>
  <c r="D169" i="15"/>
  <c r="F168" i="15"/>
  <c r="H168" i="15" s="1"/>
  <c r="J168" i="15" s="1"/>
  <c r="D168" i="15"/>
  <c r="H167" i="15"/>
  <c r="J167" i="15" s="1"/>
  <c r="F167" i="15"/>
  <c r="D167" i="15"/>
  <c r="F166" i="15"/>
  <c r="H166" i="15" s="1"/>
  <c r="J166" i="15" s="1"/>
  <c r="D166" i="15"/>
  <c r="F165" i="15"/>
  <c r="H165" i="15" s="1"/>
  <c r="J165" i="15" s="1"/>
  <c r="D165" i="15"/>
  <c r="F164" i="15"/>
  <c r="H164" i="15" s="1"/>
  <c r="J164" i="15" s="1"/>
  <c r="D164" i="15"/>
  <c r="H163" i="15"/>
  <c r="J163" i="15" s="1"/>
  <c r="F163" i="15"/>
  <c r="D163" i="15"/>
  <c r="F162" i="15"/>
  <c r="H162" i="15" s="1"/>
  <c r="J162" i="15" s="1"/>
  <c r="D162" i="15"/>
  <c r="F161" i="15"/>
  <c r="H161" i="15" s="1"/>
  <c r="J161" i="15" s="1"/>
  <c r="D161" i="15"/>
  <c r="F160" i="15"/>
  <c r="H160" i="15" s="1"/>
  <c r="J160" i="15" s="1"/>
  <c r="D160" i="15"/>
  <c r="H159" i="15"/>
  <c r="J159" i="15" s="1"/>
  <c r="F159" i="15"/>
  <c r="D159" i="15"/>
  <c r="F158" i="15"/>
  <c r="H158" i="15" s="1"/>
  <c r="J158" i="15" s="1"/>
  <c r="D158" i="15"/>
  <c r="H157" i="15"/>
  <c r="J157" i="15" s="1"/>
  <c r="F157" i="15"/>
  <c r="D157" i="15"/>
  <c r="F156" i="15"/>
  <c r="H156" i="15" s="1"/>
  <c r="J156" i="15" s="1"/>
  <c r="D156" i="15"/>
  <c r="F155" i="15"/>
  <c r="H155" i="15" s="1"/>
  <c r="J155" i="15" s="1"/>
  <c r="D155" i="15"/>
  <c r="H154" i="15"/>
  <c r="J154" i="15" s="1"/>
  <c r="F154" i="15"/>
  <c r="D154" i="15"/>
  <c r="F153" i="15"/>
  <c r="H153" i="15" s="1"/>
  <c r="J153" i="15" s="1"/>
  <c r="D153" i="15"/>
  <c r="F152" i="15"/>
  <c r="H152" i="15" s="1"/>
  <c r="J152" i="15" s="1"/>
  <c r="D152" i="15"/>
  <c r="F151" i="15"/>
  <c r="H151" i="15" s="1"/>
  <c r="J151" i="15" s="1"/>
  <c r="D151" i="15"/>
  <c r="H150" i="15"/>
  <c r="J150" i="15" s="1"/>
  <c r="F150" i="15"/>
  <c r="D150" i="15"/>
  <c r="F149" i="15"/>
  <c r="H149" i="15" s="1"/>
  <c r="J149" i="15" s="1"/>
  <c r="D149" i="15"/>
  <c r="F148" i="15"/>
  <c r="H148" i="15" s="1"/>
  <c r="J148" i="15" s="1"/>
  <c r="D148" i="15"/>
  <c r="F147" i="15"/>
  <c r="H147" i="15" s="1"/>
  <c r="J147" i="15" s="1"/>
  <c r="D147" i="15"/>
  <c r="H146" i="15"/>
  <c r="J146" i="15" s="1"/>
  <c r="F146" i="15"/>
  <c r="D146" i="15"/>
  <c r="F145" i="15"/>
  <c r="H145" i="15" s="1"/>
  <c r="J145" i="15" s="1"/>
  <c r="D145" i="15"/>
  <c r="F144" i="15"/>
  <c r="H144" i="15" s="1"/>
  <c r="J144" i="15" s="1"/>
  <c r="D144" i="15"/>
  <c r="F143" i="15"/>
  <c r="H143" i="15" s="1"/>
  <c r="J143" i="15" s="1"/>
  <c r="D143" i="15"/>
  <c r="H142" i="15"/>
  <c r="J142" i="15" s="1"/>
  <c r="F142" i="15"/>
  <c r="D142" i="15"/>
  <c r="F141" i="15"/>
  <c r="H141" i="15" s="1"/>
  <c r="J141" i="15" s="1"/>
  <c r="D141" i="15"/>
  <c r="F140" i="15"/>
  <c r="H140" i="15" s="1"/>
  <c r="J140" i="15" s="1"/>
  <c r="D140" i="15"/>
  <c r="H139" i="15"/>
  <c r="J139" i="15" s="1"/>
  <c r="F139" i="15"/>
  <c r="D139" i="15"/>
  <c r="F138" i="15"/>
  <c r="H138" i="15" s="1"/>
  <c r="J138" i="15" s="1"/>
  <c r="D138" i="15"/>
  <c r="F137" i="15"/>
  <c r="H137" i="15" s="1"/>
  <c r="J137" i="15" s="1"/>
  <c r="D137" i="15"/>
  <c r="F136" i="15"/>
  <c r="H136" i="15" s="1"/>
  <c r="J136" i="15" s="1"/>
  <c r="D136" i="15"/>
  <c r="H135" i="15"/>
  <c r="J135" i="15" s="1"/>
  <c r="F135" i="15"/>
  <c r="D135" i="15"/>
  <c r="F134" i="15"/>
  <c r="H134" i="15" s="1"/>
  <c r="J134" i="15" s="1"/>
  <c r="D134" i="15"/>
  <c r="F133" i="15"/>
  <c r="H133" i="15" s="1"/>
  <c r="J133" i="15" s="1"/>
  <c r="D133" i="15"/>
  <c r="F132" i="15"/>
  <c r="H132" i="15" s="1"/>
  <c r="J132" i="15" s="1"/>
  <c r="D132" i="15"/>
  <c r="H131" i="15"/>
  <c r="J131" i="15" s="1"/>
  <c r="F131" i="15"/>
  <c r="D131" i="15"/>
  <c r="F130" i="15"/>
  <c r="H130" i="15" s="1"/>
  <c r="J130" i="15" s="1"/>
  <c r="D130" i="15"/>
  <c r="F129" i="15"/>
  <c r="H129" i="15" s="1"/>
  <c r="J129" i="15" s="1"/>
  <c r="D129" i="15"/>
  <c r="F128" i="15"/>
  <c r="H128" i="15" s="1"/>
  <c r="J128" i="15" s="1"/>
  <c r="D128" i="15"/>
  <c r="H127" i="15"/>
  <c r="J127" i="15" s="1"/>
  <c r="F127" i="15"/>
  <c r="D127" i="15"/>
  <c r="F126" i="15"/>
  <c r="H126" i="15" s="1"/>
  <c r="J126" i="15" s="1"/>
  <c r="D126" i="15"/>
  <c r="H125" i="15"/>
  <c r="J125" i="15" s="1"/>
  <c r="F125" i="15"/>
  <c r="D125" i="15"/>
  <c r="F124" i="15"/>
  <c r="H124" i="15" s="1"/>
  <c r="J124" i="15" s="1"/>
  <c r="D124" i="15"/>
  <c r="F123" i="15"/>
  <c r="H123" i="15" s="1"/>
  <c r="J123" i="15" s="1"/>
  <c r="D123" i="15"/>
  <c r="H122" i="15"/>
  <c r="J122" i="15" s="1"/>
  <c r="F122" i="15"/>
  <c r="D122" i="15"/>
  <c r="F121" i="15"/>
  <c r="H121" i="15" s="1"/>
  <c r="J121" i="15" s="1"/>
  <c r="D121" i="15"/>
  <c r="F120" i="15"/>
  <c r="H120" i="15" s="1"/>
  <c r="J120" i="15" s="1"/>
  <c r="D120" i="15"/>
  <c r="F119" i="15"/>
  <c r="H119" i="15" s="1"/>
  <c r="J119" i="15" s="1"/>
  <c r="D119" i="15"/>
  <c r="H118" i="15"/>
  <c r="J118" i="15" s="1"/>
  <c r="F118" i="15"/>
  <c r="D118" i="15"/>
  <c r="F117" i="15"/>
  <c r="H117" i="15" s="1"/>
  <c r="J117" i="15" s="1"/>
  <c r="D117" i="15"/>
  <c r="F116" i="15"/>
  <c r="H116" i="15" s="1"/>
  <c r="J116" i="15" s="1"/>
  <c r="D116" i="15"/>
  <c r="F115" i="15"/>
  <c r="H115" i="15" s="1"/>
  <c r="J115" i="15" s="1"/>
  <c r="D115" i="15"/>
  <c r="H114" i="15"/>
  <c r="J114" i="15" s="1"/>
  <c r="F114" i="15"/>
  <c r="D114" i="15"/>
  <c r="F113" i="15"/>
  <c r="H113" i="15" s="1"/>
  <c r="J113" i="15" s="1"/>
  <c r="D113" i="15"/>
  <c r="F112" i="15"/>
  <c r="H112" i="15" s="1"/>
  <c r="J112" i="15" s="1"/>
  <c r="D112" i="15"/>
  <c r="F111" i="15"/>
  <c r="H111" i="15" s="1"/>
  <c r="J111" i="15" s="1"/>
  <c r="D111" i="15"/>
  <c r="H110" i="15"/>
  <c r="J110" i="15" s="1"/>
  <c r="F110" i="15"/>
  <c r="D110" i="15"/>
  <c r="F109" i="15"/>
  <c r="H109" i="15" s="1"/>
  <c r="J109" i="15" s="1"/>
  <c r="D109" i="15"/>
  <c r="F108" i="15"/>
  <c r="H108" i="15" s="1"/>
  <c r="J108" i="15" s="1"/>
  <c r="D108" i="15"/>
  <c r="H107" i="15"/>
  <c r="J107" i="15" s="1"/>
  <c r="F107" i="15"/>
  <c r="D107" i="15"/>
  <c r="F106" i="15"/>
  <c r="H106" i="15" s="1"/>
  <c r="J106" i="15" s="1"/>
  <c r="D106" i="15"/>
  <c r="F105" i="15"/>
  <c r="H105" i="15" s="1"/>
  <c r="J105" i="15" s="1"/>
  <c r="D105" i="15"/>
  <c r="F104" i="15"/>
  <c r="H104" i="15" s="1"/>
  <c r="J104" i="15" s="1"/>
  <c r="D104" i="15"/>
  <c r="H103" i="15"/>
  <c r="J103" i="15" s="1"/>
  <c r="F103" i="15"/>
  <c r="D103" i="15"/>
  <c r="F102" i="15"/>
  <c r="H102" i="15" s="1"/>
  <c r="J102" i="15" s="1"/>
  <c r="D102" i="15"/>
  <c r="F101" i="15"/>
  <c r="H101" i="15" s="1"/>
  <c r="J101" i="15" s="1"/>
  <c r="D101" i="15"/>
  <c r="F100" i="15"/>
  <c r="H100" i="15" s="1"/>
  <c r="J100" i="15" s="1"/>
  <c r="D100" i="15"/>
  <c r="H99" i="15"/>
  <c r="J99" i="15" s="1"/>
  <c r="F99" i="15"/>
  <c r="D99" i="15"/>
  <c r="F98" i="15"/>
  <c r="H98" i="15" s="1"/>
  <c r="J98" i="15" s="1"/>
  <c r="D98" i="15"/>
  <c r="F97" i="15"/>
  <c r="H97" i="15" s="1"/>
  <c r="J97" i="15" s="1"/>
  <c r="D97" i="15"/>
  <c r="F96" i="15"/>
  <c r="H96" i="15" s="1"/>
  <c r="J96" i="15" s="1"/>
  <c r="D96" i="15"/>
  <c r="H95" i="15"/>
  <c r="J95" i="15" s="1"/>
  <c r="F95" i="15"/>
  <c r="D95" i="15"/>
  <c r="F94" i="15"/>
  <c r="H94" i="15" s="1"/>
  <c r="J94" i="15" s="1"/>
  <c r="D94" i="15"/>
  <c r="H93" i="15"/>
  <c r="J93" i="15" s="1"/>
  <c r="F93" i="15"/>
  <c r="D93" i="15"/>
  <c r="F92" i="15"/>
  <c r="H92" i="15" s="1"/>
  <c r="J92" i="15" s="1"/>
  <c r="D92" i="15"/>
  <c r="F91" i="15"/>
  <c r="H91" i="15" s="1"/>
  <c r="J91" i="15" s="1"/>
  <c r="D91" i="15"/>
  <c r="H90" i="15"/>
  <c r="J90" i="15" s="1"/>
  <c r="F90" i="15"/>
  <c r="D90" i="15"/>
  <c r="F89" i="15"/>
  <c r="H89" i="15" s="1"/>
  <c r="J89" i="15" s="1"/>
  <c r="D89" i="15"/>
  <c r="F88" i="15"/>
  <c r="H88" i="15" s="1"/>
  <c r="J88" i="15" s="1"/>
  <c r="D88" i="15"/>
  <c r="F87" i="15"/>
  <c r="H87" i="15" s="1"/>
  <c r="J87" i="15" s="1"/>
  <c r="D87" i="15"/>
  <c r="H86" i="15"/>
  <c r="J86" i="15" s="1"/>
  <c r="F86" i="15"/>
  <c r="D86" i="15"/>
  <c r="F85" i="15"/>
  <c r="H85" i="15" s="1"/>
  <c r="J85" i="15" s="1"/>
  <c r="D85" i="15"/>
  <c r="F84" i="15"/>
  <c r="H84" i="15" s="1"/>
  <c r="J84" i="15" s="1"/>
  <c r="D84" i="15"/>
  <c r="F83" i="15"/>
  <c r="H83" i="15" s="1"/>
  <c r="J83" i="15" s="1"/>
  <c r="D83" i="15"/>
  <c r="H82" i="15"/>
  <c r="J82" i="15" s="1"/>
  <c r="F82" i="15"/>
  <c r="D82" i="15"/>
  <c r="F81" i="15"/>
  <c r="H81" i="15" s="1"/>
  <c r="J81" i="15" s="1"/>
  <c r="D81" i="15"/>
  <c r="F80" i="15"/>
  <c r="H80" i="15" s="1"/>
  <c r="J80" i="15" s="1"/>
  <c r="D80" i="15"/>
  <c r="F79" i="15"/>
  <c r="H79" i="15" s="1"/>
  <c r="J79" i="15" s="1"/>
  <c r="D79" i="15"/>
  <c r="H78" i="15"/>
  <c r="J78" i="15" s="1"/>
  <c r="F78" i="15"/>
  <c r="D78" i="15"/>
  <c r="F77" i="15"/>
  <c r="H77" i="15" s="1"/>
  <c r="J77" i="15" s="1"/>
  <c r="D77" i="15"/>
  <c r="F76" i="15"/>
  <c r="H76" i="15" s="1"/>
  <c r="J76" i="15" s="1"/>
  <c r="D76" i="15"/>
  <c r="H75" i="15"/>
  <c r="J75" i="15" s="1"/>
  <c r="F75" i="15"/>
  <c r="D75" i="15"/>
  <c r="F74" i="15"/>
  <c r="H74" i="15" s="1"/>
  <c r="J74" i="15" s="1"/>
  <c r="D74" i="15"/>
  <c r="F73" i="15"/>
  <c r="H73" i="15" s="1"/>
  <c r="J73" i="15" s="1"/>
  <c r="D73" i="15"/>
  <c r="F72" i="15"/>
  <c r="H72" i="15" s="1"/>
  <c r="J72" i="15" s="1"/>
  <c r="D72" i="15"/>
  <c r="H71" i="15"/>
  <c r="J71" i="15" s="1"/>
  <c r="F71" i="15"/>
  <c r="D71" i="15"/>
  <c r="F70" i="15"/>
  <c r="H70" i="15" s="1"/>
  <c r="J70" i="15" s="1"/>
  <c r="D70" i="15"/>
  <c r="F69" i="15"/>
  <c r="H69" i="15" s="1"/>
  <c r="J69" i="15" s="1"/>
  <c r="D69" i="15"/>
  <c r="F68" i="15"/>
  <c r="H68" i="15" s="1"/>
  <c r="J68" i="15" s="1"/>
  <c r="D68" i="15"/>
  <c r="H67" i="15"/>
  <c r="J67" i="15" s="1"/>
  <c r="F67" i="15"/>
  <c r="D67" i="15"/>
  <c r="F66" i="15"/>
  <c r="H66" i="15" s="1"/>
  <c r="J66" i="15" s="1"/>
  <c r="D66" i="15"/>
  <c r="F65" i="15"/>
  <c r="H65" i="15" s="1"/>
  <c r="J65" i="15" s="1"/>
  <c r="D65" i="15"/>
  <c r="F64" i="15"/>
  <c r="H64" i="15" s="1"/>
  <c r="J64" i="15" s="1"/>
  <c r="D64" i="15"/>
  <c r="H63" i="15"/>
  <c r="J63" i="15" s="1"/>
  <c r="F63" i="15"/>
  <c r="D63" i="15"/>
  <c r="F62" i="15"/>
  <c r="H62" i="15" s="1"/>
  <c r="J62" i="15" s="1"/>
  <c r="D62" i="15"/>
  <c r="H61" i="15"/>
  <c r="J61" i="15" s="1"/>
  <c r="F61" i="15"/>
  <c r="D61" i="15"/>
  <c r="F60" i="15"/>
  <c r="H60" i="15" s="1"/>
  <c r="J60" i="15" s="1"/>
  <c r="D60" i="15"/>
  <c r="F59" i="15"/>
  <c r="H59" i="15" s="1"/>
  <c r="J59" i="15" s="1"/>
  <c r="D59" i="15"/>
  <c r="H58" i="15"/>
  <c r="J58" i="15" s="1"/>
  <c r="F58" i="15"/>
  <c r="D58" i="15"/>
  <c r="F57" i="15"/>
  <c r="H57" i="15" s="1"/>
  <c r="J57" i="15" s="1"/>
  <c r="D57" i="15"/>
  <c r="F56" i="15"/>
  <c r="H56" i="15" s="1"/>
  <c r="J56" i="15" s="1"/>
  <c r="D56" i="15"/>
  <c r="F55" i="15"/>
  <c r="H55" i="15" s="1"/>
  <c r="J55" i="15" s="1"/>
  <c r="D55" i="15"/>
  <c r="H54" i="15"/>
  <c r="J54" i="15" s="1"/>
  <c r="F54" i="15"/>
  <c r="D54" i="15"/>
  <c r="F53" i="15"/>
  <c r="H53" i="15" s="1"/>
  <c r="J53" i="15" s="1"/>
  <c r="D53" i="15"/>
  <c r="F52" i="15"/>
  <c r="H52" i="15" s="1"/>
  <c r="J52" i="15" s="1"/>
  <c r="D52" i="15"/>
  <c r="F51" i="15"/>
  <c r="H51" i="15" s="1"/>
  <c r="J51" i="15" s="1"/>
  <c r="D51" i="15"/>
  <c r="H50" i="15"/>
  <c r="J50" i="15" s="1"/>
  <c r="F50" i="15"/>
  <c r="D50" i="15"/>
  <c r="F49" i="15"/>
  <c r="H49" i="15" s="1"/>
  <c r="J49" i="15" s="1"/>
  <c r="D49" i="15"/>
  <c r="F48" i="15"/>
  <c r="H48" i="15" s="1"/>
  <c r="J48" i="15" s="1"/>
  <c r="D48" i="15"/>
  <c r="F47" i="15"/>
  <c r="H47" i="15" s="1"/>
  <c r="J47" i="15" s="1"/>
  <c r="D47" i="15"/>
  <c r="H46" i="15"/>
  <c r="J46" i="15" s="1"/>
  <c r="F46" i="15"/>
  <c r="D46" i="15"/>
  <c r="F45" i="15"/>
  <c r="H45" i="15" s="1"/>
  <c r="J45" i="15" s="1"/>
  <c r="D45" i="15"/>
  <c r="F44" i="15"/>
  <c r="H44" i="15" s="1"/>
  <c r="J44" i="15" s="1"/>
  <c r="D44" i="15"/>
  <c r="H43" i="15"/>
  <c r="J43" i="15" s="1"/>
  <c r="F43" i="15"/>
  <c r="D43" i="15"/>
  <c r="F42" i="15"/>
  <c r="H42" i="15" s="1"/>
  <c r="J42" i="15" s="1"/>
  <c r="D42" i="15"/>
  <c r="F41" i="15"/>
  <c r="H41" i="15" s="1"/>
  <c r="J41" i="15" s="1"/>
  <c r="D41" i="15"/>
  <c r="F40" i="15"/>
  <c r="H40" i="15" s="1"/>
  <c r="J40" i="15" s="1"/>
  <c r="D40" i="15"/>
  <c r="H39" i="15"/>
  <c r="J39" i="15" s="1"/>
  <c r="F39" i="15"/>
  <c r="D39" i="15"/>
  <c r="F38" i="15"/>
  <c r="H38" i="15" s="1"/>
  <c r="J38" i="15" s="1"/>
  <c r="D38" i="15"/>
  <c r="F37" i="15"/>
  <c r="H37" i="15" s="1"/>
  <c r="J37" i="15" s="1"/>
  <c r="D37" i="15"/>
  <c r="F36" i="15"/>
  <c r="H36" i="15" s="1"/>
  <c r="J36" i="15" s="1"/>
  <c r="D36" i="15"/>
  <c r="H35" i="15"/>
  <c r="J35" i="15" s="1"/>
  <c r="F35" i="15"/>
  <c r="D35" i="15"/>
  <c r="F34" i="15"/>
  <c r="H34" i="15" s="1"/>
  <c r="J34" i="15" s="1"/>
  <c r="D34" i="15"/>
  <c r="F33" i="15"/>
  <c r="H33" i="15" s="1"/>
  <c r="J33" i="15" s="1"/>
  <c r="D33" i="15"/>
  <c r="F32" i="15"/>
  <c r="H32" i="15" s="1"/>
  <c r="J32" i="15" s="1"/>
  <c r="D32" i="15"/>
  <c r="H31" i="15"/>
  <c r="J31" i="15" s="1"/>
  <c r="F31" i="15"/>
  <c r="D31" i="15"/>
  <c r="F30" i="15"/>
  <c r="H30" i="15" s="1"/>
  <c r="J30" i="15" s="1"/>
  <c r="D30" i="15"/>
  <c r="H29" i="15"/>
  <c r="J29" i="15" s="1"/>
  <c r="F29" i="15"/>
  <c r="D29" i="15"/>
  <c r="F28" i="15"/>
  <c r="H28" i="15" s="1"/>
  <c r="J28" i="15" s="1"/>
  <c r="D28" i="15"/>
  <c r="F27" i="15"/>
  <c r="H27" i="15" s="1"/>
  <c r="J27" i="15" s="1"/>
  <c r="D27" i="15"/>
  <c r="H26" i="15"/>
  <c r="J26" i="15" s="1"/>
  <c r="F26" i="15"/>
  <c r="D26" i="15"/>
  <c r="F25" i="15"/>
  <c r="H25" i="15" s="1"/>
  <c r="J25" i="15" s="1"/>
  <c r="D25" i="15"/>
  <c r="F24" i="15"/>
  <c r="H24" i="15" s="1"/>
  <c r="J24" i="15" s="1"/>
  <c r="D24" i="15"/>
  <c r="F23" i="15"/>
  <c r="H23" i="15" s="1"/>
  <c r="J23" i="15" s="1"/>
  <c r="D23" i="15"/>
  <c r="H22" i="15"/>
  <c r="J22" i="15" s="1"/>
  <c r="F22" i="15"/>
  <c r="D22" i="15"/>
  <c r="F21" i="15"/>
  <c r="H21" i="15" s="1"/>
  <c r="J21" i="15" s="1"/>
  <c r="D21" i="15"/>
  <c r="F20" i="15"/>
  <c r="H20" i="15" s="1"/>
  <c r="J20" i="15" s="1"/>
  <c r="D20" i="15"/>
  <c r="F19" i="15"/>
  <c r="H19" i="15" s="1"/>
  <c r="J19" i="15" s="1"/>
  <c r="D19" i="15"/>
  <c r="H18" i="15"/>
  <c r="J18" i="15" s="1"/>
  <c r="F18" i="15"/>
  <c r="D18" i="15"/>
  <c r="F17" i="15"/>
  <c r="H17" i="15" s="1"/>
  <c r="J17" i="15" s="1"/>
  <c r="D17" i="15"/>
  <c r="F16" i="15"/>
  <c r="H16" i="15" s="1"/>
  <c r="J16" i="15" s="1"/>
  <c r="D16" i="15"/>
  <c r="F15" i="15"/>
  <c r="H15" i="15" s="1"/>
  <c r="J15" i="15" s="1"/>
  <c r="D15" i="15"/>
  <c r="H14" i="15"/>
  <c r="J14" i="15" s="1"/>
  <c r="F14" i="15"/>
  <c r="D14" i="15"/>
  <c r="F13" i="15"/>
  <c r="H13" i="15" s="1"/>
  <c r="J13" i="15" s="1"/>
  <c r="D13" i="15"/>
  <c r="F12" i="15"/>
  <c r="H12" i="15" s="1"/>
  <c r="J12" i="15" s="1"/>
  <c r="D12" i="15"/>
  <c r="H11" i="15"/>
  <c r="J11" i="15" s="1"/>
  <c r="F11" i="15"/>
  <c r="D11" i="15"/>
  <c r="F10" i="15"/>
  <c r="H10" i="15" s="1"/>
  <c r="J10" i="15" s="1"/>
  <c r="D10" i="15"/>
  <c r="F9" i="15"/>
  <c r="H9" i="15" s="1"/>
  <c r="J9" i="15" s="1"/>
  <c r="D9" i="15"/>
  <c r="F8" i="15"/>
  <c r="H8" i="15" s="1"/>
  <c r="J8" i="15" s="1"/>
  <c r="D8" i="15"/>
  <c r="H7" i="15"/>
  <c r="J7" i="15" s="1"/>
  <c r="F7" i="15"/>
  <c r="D7" i="15"/>
  <c r="F6" i="15"/>
  <c r="H6" i="15" s="1"/>
  <c r="J6" i="15" s="1"/>
  <c r="D6" i="15"/>
  <c r="F5" i="15"/>
  <c r="H5" i="15" s="1"/>
  <c r="J5" i="15" s="1"/>
  <c r="D5" i="15"/>
  <c r="B8" i="9"/>
  <c r="O8" i="13"/>
  <c r="P8" i="13" s="1"/>
  <c r="Q8" i="13" s="1"/>
  <c r="O9" i="13"/>
  <c r="P9" i="13" s="1"/>
  <c r="Q9" i="13" s="1"/>
  <c r="O10" i="13"/>
  <c r="P10" i="13" s="1"/>
  <c r="Q10" i="13" s="1"/>
  <c r="O11" i="13"/>
  <c r="P11" i="13" s="1"/>
  <c r="Q11" i="13" s="1"/>
  <c r="O12" i="13"/>
  <c r="P12" i="13" s="1"/>
  <c r="Q12" i="13" s="1"/>
  <c r="O13" i="13"/>
  <c r="P13" i="13" s="1"/>
  <c r="Q13" i="13" s="1"/>
  <c r="O14" i="13"/>
  <c r="P14" i="13" s="1"/>
  <c r="Q14" i="13" s="1"/>
  <c r="O15" i="13"/>
  <c r="P15" i="13" s="1"/>
  <c r="Q15" i="13" s="1"/>
  <c r="O16" i="13"/>
  <c r="P16" i="13" s="1"/>
  <c r="Q16" i="13" s="1"/>
  <c r="O17" i="13"/>
  <c r="P17" i="13" s="1"/>
  <c r="Q17" i="13" s="1"/>
  <c r="O18" i="13"/>
  <c r="P18" i="13" s="1"/>
  <c r="Q18" i="13" s="1"/>
  <c r="O19" i="13"/>
  <c r="P19" i="13" s="1"/>
  <c r="Q19" i="13" s="1"/>
  <c r="O20" i="13"/>
  <c r="P20" i="13" s="1"/>
  <c r="Q20" i="13" s="1"/>
  <c r="O21" i="13"/>
  <c r="P21" i="13" s="1"/>
  <c r="Q21" i="13" s="1"/>
  <c r="O22" i="13"/>
  <c r="P22" i="13" s="1"/>
  <c r="Q22" i="13" s="1"/>
  <c r="O23" i="13"/>
  <c r="P23" i="13" s="1"/>
  <c r="Q23" i="13" s="1"/>
  <c r="O24" i="13"/>
  <c r="P24" i="13" s="1"/>
  <c r="Q24" i="13" s="1"/>
  <c r="O29" i="13"/>
  <c r="P29" i="13" s="1"/>
  <c r="Q29" i="13" s="1"/>
  <c r="O33" i="13"/>
  <c r="P33" i="13" s="1"/>
  <c r="Q33" i="13" s="1"/>
  <c r="O34" i="13"/>
  <c r="P34" i="13" s="1"/>
  <c r="Q34" i="13" s="1"/>
  <c r="O38" i="13"/>
  <c r="P38" i="13" s="1"/>
  <c r="Q38" i="13" s="1"/>
  <c r="O43" i="13"/>
  <c r="P43" i="13" s="1"/>
  <c r="Q43" i="13" s="1"/>
  <c r="O44" i="13"/>
  <c r="P44" i="13" s="1"/>
  <c r="Q44" i="13" s="1"/>
  <c r="O45" i="13"/>
  <c r="P45" i="13" s="1"/>
  <c r="Q45" i="13" s="1"/>
  <c r="O46" i="13"/>
  <c r="P46" i="13" s="1"/>
  <c r="Q46" i="13" s="1"/>
  <c r="O51" i="13"/>
  <c r="P51" i="13" s="1"/>
  <c r="Q51" i="13" s="1"/>
  <c r="O55" i="13"/>
  <c r="P55" i="13" s="1"/>
  <c r="Q55" i="13" s="1"/>
  <c r="O56" i="13"/>
  <c r="P56" i="13" s="1"/>
  <c r="Q56" i="13" s="1"/>
  <c r="O60" i="13"/>
  <c r="P60" i="13" s="1"/>
  <c r="Q60" i="13" s="1"/>
  <c r="O65" i="13"/>
  <c r="P65" i="13" s="1"/>
  <c r="Q65" i="13" s="1"/>
  <c r="O69" i="13"/>
  <c r="P69" i="13" s="1"/>
  <c r="Q69" i="13" s="1"/>
  <c r="O73" i="13"/>
  <c r="P73" i="13" s="1"/>
  <c r="Q73" i="13" s="1"/>
  <c r="O78" i="13"/>
  <c r="P78" i="13" s="1"/>
  <c r="Q78" i="13" s="1"/>
  <c r="O82" i="13"/>
  <c r="P82" i="13" s="1"/>
  <c r="Q82" i="13" s="1"/>
  <c r="O83" i="13"/>
  <c r="P83" i="13" s="1"/>
  <c r="Q83" i="13" s="1"/>
  <c r="O84" i="13"/>
  <c r="P84" i="13" s="1"/>
  <c r="Q84" i="13" s="1"/>
  <c r="O85" i="13"/>
  <c r="P85" i="13" s="1"/>
  <c r="Q85" i="13" s="1"/>
  <c r="O86" i="13"/>
  <c r="P86" i="13" s="1"/>
  <c r="Q86" i="13" s="1"/>
  <c r="O87" i="13"/>
  <c r="P87" i="13" s="1"/>
  <c r="Q87" i="13" s="1"/>
  <c r="O92" i="13"/>
  <c r="P92" i="13" s="1"/>
  <c r="Q92" i="13" s="1"/>
  <c r="O96" i="13"/>
  <c r="P96" i="13" s="1"/>
  <c r="Q96" i="13" s="1"/>
  <c r="O97" i="13"/>
  <c r="P97" i="13" s="1"/>
  <c r="Q97" i="13" s="1"/>
  <c r="O98" i="13"/>
  <c r="P98" i="13" s="1"/>
  <c r="Q98" i="13" s="1"/>
  <c r="O99" i="13"/>
  <c r="P99" i="13" s="1"/>
  <c r="Q99" i="13" s="1"/>
  <c r="O100" i="13"/>
  <c r="P100" i="13" s="1"/>
  <c r="Q100" i="13" s="1"/>
  <c r="O101" i="13"/>
  <c r="P101" i="13" s="1"/>
  <c r="Q101" i="13" s="1"/>
  <c r="O102" i="13"/>
  <c r="P102" i="13" s="1"/>
  <c r="Q102" i="13" s="1"/>
  <c r="O103" i="13"/>
  <c r="P103" i="13" s="1"/>
  <c r="Q103" i="13" s="1"/>
  <c r="O104" i="13"/>
  <c r="P104" i="13" s="1"/>
  <c r="Q104" i="13" s="1"/>
  <c r="O105" i="13"/>
  <c r="P105" i="13" s="1"/>
  <c r="Q105" i="13" s="1"/>
  <c r="O106" i="13"/>
  <c r="P106" i="13" s="1"/>
  <c r="Q106" i="13" s="1"/>
  <c r="O107" i="13"/>
  <c r="P107" i="13" s="1"/>
  <c r="Q107" i="13" s="1"/>
  <c r="O108" i="13"/>
  <c r="P108" i="13" s="1"/>
  <c r="Q108" i="13" s="1"/>
  <c r="O109" i="13"/>
  <c r="P109" i="13" s="1"/>
  <c r="Q109" i="13" s="1"/>
  <c r="O110" i="13"/>
  <c r="P110" i="13" s="1"/>
  <c r="Q110" i="13" s="1"/>
  <c r="O111" i="13"/>
  <c r="P111" i="13" s="1"/>
  <c r="Q111" i="13" s="1"/>
  <c r="O112" i="13"/>
  <c r="P112" i="13" s="1"/>
  <c r="Q112" i="13" s="1"/>
  <c r="O113" i="13"/>
  <c r="P113" i="13" s="1"/>
  <c r="Q113" i="13" s="1"/>
  <c r="O114" i="13"/>
  <c r="P114" i="13" s="1"/>
  <c r="Q114" i="13" s="1"/>
  <c r="O118" i="13"/>
  <c r="P118" i="13" s="1"/>
  <c r="Q118" i="13" s="1"/>
  <c r="O123" i="13"/>
  <c r="P123" i="13" s="1"/>
  <c r="Q123" i="13" s="1"/>
  <c r="O127" i="13"/>
  <c r="P127" i="13" s="1"/>
  <c r="Q127" i="13" s="1"/>
  <c r="O131" i="13"/>
  <c r="P131" i="13" s="1"/>
  <c r="Q131" i="13" s="1"/>
  <c r="O136" i="13"/>
  <c r="P136" i="13" s="1"/>
  <c r="Q136" i="13" s="1"/>
  <c r="O140" i="13"/>
  <c r="P140" i="13" s="1"/>
  <c r="Q140" i="13" s="1"/>
  <c r="O141" i="13"/>
  <c r="P141" i="13" s="1"/>
  <c r="Q141" i="13" s="1"/>
  <c r="O142" i="13"/>
  <c r="P142" i="13" s="1"/>
  <c r="Q142" i="13" s="1"/>
  <c r="O143" i="13"/>
  <c r="P143" i="13" s="1"/>
  <c r="Q143" i="13" s="1"/>
  <c r="O144" i="13"/>
  <c r="P144" i="13" s="1"/>
  <c r="Q144" i="13" s="1"/>
  <c r="O145" i="13"/>
  <c r="P145" i="13" s="1"/>
  <c r="Q145" i="13" s="1"/>
  <c r="O146" i="13"/>
  <c r="P146" i="13" s="1"/>
  <c r="Q146" i="13" s="1"/>
  <c r="O150" i="13"/>
  <c r="P150" i="13" s="1"/>
  <c r="Q150" i="13" s="1"/>
  <c r="O155" i="13"/>
  <c r="P155" i="13" s="1"/>
  <c r="Q155" i="13" s="1"/>
  <c r="O156" i="13"/>
  <c r="P156" i="13" s="1"/>
  <c r="Q156" i="13" s="1"/>
  <c r="O157" i="13"/>
  <c r="P157" i="13" s="1"/>
  <c r="Q157" i="13" s="1"/>
  <c r="O161" i="13"/>
  <c r="P161" i="13" s="1"/>
  <c r="Q161" i="13" s="1"/>
  <c r="O162" i="13"/>
  <c r="P162" i="13" s="1"/>
  <c r="Q162" i="13" s="1"/>
  <c r="O163" i="13"/>
  <c r="P163" i="13" s="1"/>
  <c r="Q163" i="13" s="1"/>
  <c r="O168" i="13"/>
  <c r="P168" i="13" s="1"/>
  <c r="Q168" i="13" s="1"/>
  <c r="O169" i="13"/>
  <c r="P169" i="13" s="1"/>
  <c r="Q169" i="13" s="1"/>
  <c r="O170" i="13"/>
  <c r="P170" i="13" s="1"/>
  <c r="Q170" i="13" s="1"/>
  <c r="O171" i="13"/>
  <c r="P171" i="13" s="1"/>
  <c r="Q171" i="13" s="1"/>
  <c r="O172" i="13"/>
  <c r="P172" i="13" s="1"/>
  <c r="Q172" i="13" s="1"/>
  <c r="O177" i="13"/>
  <c r="P177" i="13" s="1"/>
  <c r="Q177" i="13" s="1"/>
  <c r="O181" i="13"/>
  <c r="P181" i="13" s="1"/>
  <c r="Q181" i="13" s="1"/>
  <c r="O182" i="13"/>
  <c r="P182" i="13" s="1"/>
  <c r="Q182" i="13" s="1"/>
  <c r="O183" i="13"/>
  <c r="P183" i="13" s="1"/>
  <c r="Q183" i="13" s="1"/>
  <c r="O184" i="13"/>
  <c r="P184" i="13" s="1"/>
  <c r="Q184" i="13" s="1"/>
  <c r="O185" i="13"/>
  <c r="P185" i="13" s="1"/>
  <c r="Q185" i="13" s="1"/>
  <c r="O186" i="13"/>
  <c r="P186" i="13" s="1"/>
  <c r="Q186" i="13" s="1"/>
  <c r="O187" i="13"/>
  <c r="P187" i="13" s="1"/>
  <c r="Q187" i="13" s="1"/>
  <c r="O188" i="13"/>
  <c r="P188" i="13" s="1"/>
  <c r="Q188" i="13" s="1"/>
  <c r="O189" i="13"/>
  <c r="P189" i="13" s="1"/>
  <c r="Q189" i="13" s="1"/>
  <c r="O190" i="13"/>
  <c r="P190" i="13" s="1"/>
  <c r="Q190" i="13" s="1"/>
  <c r="O195" i="13"/>
  <c r="P195" i="13" s="1"/>
  <c r="Q195" i="13" s="1"/>
  <c r="O199" i="13"/>
  <c r="P199" i="13" s="1"/>
  <c r="Q199" i="13" s="1"/>
  <c r="O204" i="13"/>
  <c r="P204" i="13" s="1"/>
  <c r="Q204" i="13" s="1"/>
  <c r="O205" i="13"/>
  <c r="P205" i="13" s="1"/>
  <c r="Q205" i="13" s="1"/>
  <c r="O206" i="13"/>
  <c r="P206" i="13" s="1"/>
  <c r="Q206" i="13" s="1"/>
  <c r="O207" i="13"/>
  <c r="P207" i="13" s="1"/>
  <c r="Q207" i="13" s="1"/>
  <c r="O208" i="13"/>
  <c r="P208" i="13" s="1"/>
  <c r="Q208" i="13" s="1"/>
  <c r="O209" i="13"/>
  <c r="P209" i="13" s="1"/>
  <c r="Q209" i="13" s="1"/>
  <c r="O210" i="13"/>
  <c r="P210" i="13" s="1"/>
  <c r="Q210" i="13" s="1"/>
  <c r="O211" i="13"/>
  <c r="P211" i="13" s="1"/>
  <c r="Q211" i="13" s="1"/>
  <c r="O215" i="13"/>
  <c r="P215" i="13" s="1"/>
  <c r="Q215" i="13" s="1"/>
  <c r="O220" i="13"/>
  <c r="P220" i="13" s="1"/>
  <c r="Q220" i="13" s="1"/>
  <c r="O221" i="13"/>
  <c r="P221" i="13" s="1"/>
  <c r="Q221" i="13" s="1"/>
  <c r="O222" i="13"/>
  <c r="P222" i="13" s="1"/>
  <c r="Q222" i="13" s="1"/>
  <c r="O223" i="13"/>
  <c r="P223" i="13" s="1"/>
  <c r="Q223" i="13" s="1"/>
  <c r="O224" i="13"/>
  <c r="P224" i="13" s="1"/>
  <c r="Q224" i="13" s="1"/>
  <c r="O225" i="13"/>
  <c r="P225" i="13" s="1"/>
  <c r="Q225" i="13" s="1"/>
  <c r="O229" i="13"/>
  <c r="P229" i="13" s="1"/>
  <c r="Q229" i="13" s="1"/>
  <c r="O233" i="13"/>
  <c r="P233" i="13" s="1"/>
  <c r="Q233" i="13" s="1"/>
  <c r="O238" i="13"/>
  <c r="P238" i="13" s="1"/>
  <c r="Q238" i="13" s="1"/>
  <c r="O239" i="13"/>
  <c r="P239" i="13" s="1"/>
  <c r="Q239" i="13" s="1"/>
  <c r="O240" i="13"/>
  <c r="P240" i="13" s="1"/>
  <c r="Q240" i="13" s="1"/>
  <c r="O241" i="13"/>
  <c r="P241" i="13" s="1"/>
  <c r="Q241" i="13" s="1"/>
  <c r="O242" i="13"/>
  <c r="P242" i="13" s="1"/>
  <c r="Q242" i="13" s="1"/>
  <c r="O243" i="13"/>
  <c r="P243" i="13" s="1"/>
  <c r="Q243" i="13" s="1"/>
  <c r="O244" i="13"/>
  <c r="P244" i="13" s="1"/>
  <c r="Q244" i="13" s="1"/>
  <c r="O245" i="13"/>
  <c r="P245" i="13" s="1"/>
  <c r="Q245" i="13" s="1"/>
  <c r="O246" i="13"/>
  <c r="P246" i="13" s="1"/>
  <c r="Q246" i="13" s="1"/>
  <c r="O247" i="13"/>
  <c r="P247" i="13" s="1"/>
  <c r="Q247" i="13" s="1"/>
  <c r="O252" i="13"/>
  <c r="P252" i="13" s="1"/>
  <c r="Q252" i="13" s="1"/>
  <c r="O256" i="13"/>
  <c r="P256" i="13" s="1"/>
  <c r="Q256" i="13" s="1"/>
  <c r="O257" i="13"/>
  <c r="P257" i="13" s="1"/>
  <c r="Q257" i="13" s="1"/>
  <c r="O261" i="13"/>
  <c r="P261" i="13" s="1"/>
  <c r="Q261" i="13" s="1"/>
  <c r="O262" i="13"/>
  <c r="P262" i="13" s="1"/>
  <c r="Q262" i="13" s="1"/>
  <c r="O263" i="13"/>
  <c r="P263" i="13" s="1"/>
  <c r="Q263" i="13" s="1"/>
  <c r="O264" i="13"/>
  <c r="P264" i="13" s="1"/>
  <c r="Q264" i="13" s="1"/>
  <c r="O265" i="13"/>
  <c r="P265" i="13" s="1"/>
  <c r="Q265" i="13" s="1"/>
  <c r="O266" i="13"/>
  <c r="P266" i="13" s="1"/>
  <c r="Q266" i="13" s="1"/>
  <c r="O267" i="13"/>
  <c r="P267" i="13" s="1"/>
  <c r="Q267" i="13" s="1"/>
  <c r="O268" i="13"/>
  <c r="P268" i="13" s="1"/>
  <c r="Q268" i="13" s="1"/>
  <c r="O269" i="13"/>
  <c r="P269" i="13" s="1"/>
  <c r="Q269" i="13" s="1"/>
  <c r="O270" i="13"/>
  <c r="P270" i="13" s="1"/>
  <c r="Q270" i="13" s="1"/>
  <c r="O271" i="13"/>
  <c r="P271" i="13" s="1"/>
  <c r="Q271" i="13" s="1"/>
  <c r="O272" i="13"/>
  <c r="P272" i="13" s="1"/>
  <c r="Q272" i="13" s="1"/>
  <c r="O273" i="13"/>
  <c r="P273" i="13" s="1"/>
  <c r="Q273" i="13" s="1"/>
  <c r="O274" i="13"/>
  <c r="P274" i="13" s="1"/>
  <c r="Q274" i="13" s="1"/>
  <c r="O275" i="13"/>
  <c r="P275" i="13" s="1"/>
  <c r="Q275" i="13" s="1"/>
  <c r="O276" i="13"/>
  <c r="P276" i="13" s="1"/>
  <c r="Q276" i="13" s="1"/>
  <c r="O277" i="13"/>
  <c r="P277" i="13" s="1"/>
  <c r="Q277" i="13" s="1"/>
  <c r="O278" i="13"/>
  <c r="P278" i="13" s="1"/>
  <c r="Q278" i="13" s="1"/>
  <c r="O279" i="13"/>
  <c r="P279" i="13" s="1"/>
  <c r="Q279" i="13" s="1"/>
  <c r="O280" i="13"/>
  <c r="P280" i="13" s="1"/>
  <c r="Q280" i="13" s="1"/>
  <c r="O281" i="13"/>
  <c r="P281" i="13" s="1"/>
  <c r="Q281" i="13" s="1"/>
  <c r="O285" i="13"/>
  <c r="P285" i="13" s="1"/>
  <c r="Q285" i="13" s="1"/>
  <c r="O290" i="13"/>
  <c r="P290" i="13" s="1"/>
  <c r="Q290" i="13" s="1"/>
  <c r="O291" i="13"/>
  <c r="P291" i="13" s="1"/>
  <c r="Q291" i="13" s="1"/>
  <c r="O292" i="13"/>
  <c r="P292" i="13" s="1"/>
  <c r="Q292" i="13" s="1"/>
  <c r="O293" i="13"/>
  <c r="P293" i="13" s="1"/>
  <c r="Q293" i="13" s="1"/>
  <c r="O294" i="13"/>
  <c r="P294" i="13" s="1"/>
  <c r="Q294" i="13" s="1"/>
  <c r="O295" i="13"/>
  <c r="P295" i="13" s="1"/>
  <c r="Q295" i="13" s="1"/>
  <c r="O296" i="13"/>
  <c r="P296" i="13" s="1"/>
  <c r="Q296" i="13" s="1"/>
  <c r="O297" i="13"/>
  <c r="P297" i="13" s="1"/>
  <c r="Q297" i="13" s="1"/>
  <c r="O298" i="13"/>
  <c r="P298" i="13" s="1"/>
  <c r="Q298" i="13" s="1"/>
  <c r="O299" i="13"/>
  <c r="P299" i="13" s="1"/>
  <c r="Q299" i="13" s="1"/>
  <c r="O300" i="13"/>
  <c r="P300" i="13" s="1"/>
  <c r="Q300" i="13" s="1"/>
  <c r="O301" i="13"/>
  <c r="P301" i="13" s="1"/>
  <c r="Q301" i="13" s="1"/>
  <c r="O306" i="13"/>
  <c r="P306" i="13" s="1"/>
  <c r="Q306" i="13" s="1"/>
  <c r="O307" i="13"/>
  <c r="P307" i="13" s="1"/>
  <c r="Q307" i="13" s="1"/>
  <c r="O308" i="13"/>
  <c r="P308" i="13" s="1"/>
  <c r="Q308" i="13" s="1"/>
  <c r="O309" i="13"/>
  <c r="P309" i="13" s="1"/>
  <c r="Q309" i="13" s="1"/>
  <c r="O310" i="13"/>
  <c r="P310" i="13" s="1"/>
  <c r="Q310" i="13" s="1"/>
  <c r="O311" i="13"/>
  <c r="P311" i="13" s="1"/>
  <c r="Q311" i="13" s="1"/>
  <c r="O312" i="13"/>
  <c r="P312" i="13" s="1"/>
  <c r="Q312" i="13" s="1"/>
  <c r="O313" i="13"/>
  <c r="P313" i="13" s="1"/>
  <c r="Q313" i="13" s="1"/>
  <c r="O314" i="13"/>
  <c r="P314" i="13" s="1"/>
  <c r="Q314" i="13" s="1"/>
  <c r="O315" i="13"/>
  <c r="P315" i="13" s="1"/>
  <c r="Q315" i="13" s="1"/>
  <c r="O320" i="13"/>
  <c r="P320" i="13" s="1"/>
  <c r="Q320" i="13" s="1"/>
  <c r="O324" i="13"/>
  <c r="P324" i="13" s="1"/>
  <c r="Q324" i="13" s="1"/>
  <c r="O325" i="13"/>
  <c r="P325" i="13" s="1"/>
  <c r="Q325" i="13" s="1"/>
  <c r="O326" i="13"/>
  <c r="P326" i="13" s="1"/>
  <c r="Q326" i="13" s="1"/>
  <c r="O327" i="13"/>
  <c r="P327" i="13" s="1"/>
  <c r="Q327" i="13" s="1"/>
  <c r="O331" i="13"/>
  <c r="P331" i="13" s="1"/>
  <c r="Q331" i="13" s="1"/>
  <c r="O332" i="13"/>
  <c r="P332" i="13" s="1"/>
  <c r="Q332" i="13" s="1"/>
  <c r="O337" i="13"/>
  <c r="P337" i="13" s="1"/>
  <c r="Q337" i="13" s="1"/>
  <c r="O341" i="13"/>
  <c r="P341" i="13" s="1"/>
  <c r="Q341" i="13" s="1"/>
  <c r="O342" i="13"/>
  <c r="P342" i="13" s="1"/>
  <c r="Q342" i="13" s="1"/>
  <c r="O343" i="13"/>
  <c r="P343" i="13" s="1"/>
  <c r="Q343" i="13" s="1"/>
  <c r="O344" i="13"/>
  <c r="P344" i="13" s="1"/>
  <c r="Q344" i="13" s="1"/>
  <c r="O345" i="13"/>
  <c r="P345" i="13" s="1"/>
  <c r="Q345" i="13" s="1"/>
  <c r="O346" i="13"/>
  <c r="P346" i="13" s="1"/>
  <c r="Q346" i="13" s="1"/>
  <c r="O347" i="13"/>
  <c r="P347" i="13" s="1"/>
  <c r="Q347" i="13" s="1"/>
  <c r="O348" i="13"/>
  <c r="P348" i="13" s="1"/>
  <c r="Q348" i="13" s="1"/>
  <c r="O353" i="13"/>
  <c r="P353" i="13" s="1"/>
  <c r="Q353" i="13" s="1"/>
  <c r="O354" i="13"/>
  <c r="P354" i="13" s="1"/>
  <c r="Q354" i="13" s="1"/>
  <c r="O355" i="13"/>
  <c r="P355" i="13" s="1"/>
  <c r="Q355" i="13" s="1"/>
  <c r="O359" i="13"/>
  <c r="P359" i="13" s="1"/>
  <c r="Q359" i="13" s="1"/>
  <c r="O360" i="13"/>
  <c r="P360" i="13" s="1"/>
  <c r="Q360" i="13" s="1"/>
  <c r="O361" i="13"/>
  <c r="P361" i="13" s="1"/>
  <c r="Q361" i="13" s="1"/>
  <c r="O362" i="13"/>
  <c r="P362" i="13" s="1"/>
  <c r="Q362" i="13" s="1"/>
  <c r="O363" i="13"/>
  <c r="P363" i="13" s="1"/>
  <c r="Q363" i="13" s="1"/>
  <c r="O364" i="13"/>
  <c r="P364" i="13" s="1"/>
  <c r="Q364" i="13" s="1"/>
  <c r="O365" i="13"/>
  <c r="P365" i="13" s="1"/>
  <c r="Q365" i="13" s="1"/>
  <c r="O366" i="13"/>
  <c r="P366" i="13" s="1"/>
  <c r="Q366" i="13" s="1"/>
  <c r="O367" i="13"/>
  <c r="P367" i="13" s="1"/>
  <c r="Q367" i="13" s="1"/>
  <c r="O368" i="13"/>
  <c r="P368" i="13" s="1"/>
  <c r="Q368" i="13" s="1"/>
  <c r="O369" i="13"/>
  <c r="P369" i="13" s="1"/>
  <c r="Q369" i="13" s="1"/>
  <c r="O370" i="13"/>
  <c r="P370" i="13" s="1"/>
  <c r="Q370" i="13" s="1"/>
  <c r="O371" i="13"/>
  <c r="P371" i="13" s="1"/>
  <c r="Q371" i="13" s="1"/>
  <c r="O372" i="13"/>
  <c r="P372" i="13" s="1"/>
  <c r="Q372" i="13" s="1"/>
  <c r="O373" i="13"/>
  <c r="P373" i="13" s="1"/>
  <c r="Q373" i="13" s="1"/>
  <c r="O374" i="13"/>
  <c r="P374" i="13" s="1"/>
  <c r="Q374" i="13" s="1"/>
  <c r="O375" i="13"/>
  <c r="P375" i="13" s="1"/>
  <c r="Q375" i="13" s="1"/>
  <c r="O376" i="13"/>
  <c r="P376" i="13" s="1"/>
  <c r="Q376" i="13" s="1"/>
  <c r="O377" i="13"/>
  <c r="P377" i="13" s="1"/>
  <c r="Q377" i="13" s="1"/>
  <c r="O378" i="13"/>
  <c r="P378" i="13" s="1"/>
  <c r="Q378" i="13" s="1"/>
  <c r="O379" i="13"/>
  <c r="P379" i="13" s="1"/>
  <c r="Q379" i="13" s="1"/>
  <c r="O380" i="13"/>
  <c r="P380" i="13" s="1"/>
  <c r="Q380" i="13" s="1"/>
  <c r="O381" i="13"/>
  <c r="P381" i="13" s="1"/>
  <c r="Q381" i="13" s="1"/>
  <c r="O382" i="13"/>
  <c r="P382" i="13" s="1"/>
  <c r="Q382" i="13" s="1"/>
  <c r="O383" i="13"/>
  <c r="P383" i="13" s="1"/>
  <c r="Q383" i="13" s="1"/>
  <c r="O384" i="13"/>
  <c r="P384" i="13" s="1"/>
  <c r="Q384" i="13" s="1"/>
  <c r="O385" i="13"/>
  <c r="P385" i="13" s="1"/>
  <c r="Q385" i="13" s="1"/>
  <c r="O386" i="13"/>
  <c r="P386" i="13" s="1"/>
  <c r="Q386" i="13" s="1"/>
  <c r="O387" i="13"/>
  <c r="P387" i="13" s="1"/>
  <c r="Q387" i="13" s="1"/>
  <c r="O388" i="13"/>
  <c r="P388" i="13" s="1"/>
  <c r="Q388" i="13" s="1"/>
  <c r="O389" i="13"/>
  <c r="P389" i="13" s="1"/>
  <c r="Q389" i="13" s="1"/>
  <c r="O390" i="13"/>
  <c r="P390" i="13" s="1"/>
  <c r="Q390" i="13" s="1"/>
  <c r="O391" i="13"/>
  <c r="P391" i="13" s="1"/>
  <c r="Q391" i="13" s="1"/>
  <c r="O392" i="13"/>
  <c r="P392" i="13" s="1"/>
  <c r="Q392" i="13" s="1"/>
  <c r="O393" i="13"/>
  <c r="P393" i="13" s="1"/>
  <c r="Q393" i="13" s="1"/>
  <c r="O394" i="13"/>
  <c r="P394" i="13" s="1"/>
  <c r="Q394" i="13" s="1"/>
  <c r="O395" i="13"/>
  <c r="P395" i="13" s="1"/>
  <c r="Q395" i="13" s="1"/>
  <c r="O396" i="13"/>
  <c r="P396" i="13" s="1"/>
  <c r="Q396" i="13" s="1"/>
  <c r="O400" i="13"/>
  <c r="P400" i="13" s="1"/>
  <c r="Q400" i="13" s="1"/>
  <c r="O401" i="13"/>
  <c r="P401" i="13" s="1"/>
  <c r="Q401" i="13" s="1"/>
  <c r="O405" i="13"/>
  <c r="P405" i="13" s="1"/>
  <c r="Q405" i="13" s="1"/>
  <c r="O406" i="13"/>
  <c r="P406" i="13" s="1"/>
  <c r="Q406" i="13" s="1"/>
  <c r="O407" i="13"/>
  <c r="P407" i="13" s="1"/>
  <c r="Q407" i="13" s="1"/>
  <c r="O408" i="13"/>
  <c r="P408" i="13" s="1"/>
  <c r="Q408" i="13" s="1"/>
  <c r="O409" i="13"/>
  <c r="P409" i="13" s="1"/>
  <c r="Q409" i="13" s="1"/>
  <c r="O410" i="13"/>
  <c r="P410" i="13" s="1"/>
  <c r="Q410" i="13" s="1"/>
  <c r="O414" i="13"/>
  <c r="P414" i="13" s="1"/>
  <c r="Q414" i="13" s="1"/>
  <c r="O419" i="13"/>
  <c r="P419" i="13" s="1"/>
  <c r="Q419" i="13" s="1"/>
  <c r="O420" i="13"/>
  <c r="P420" i="13" s="1"/>
  <c r="Q420" i="13" s="1"/>
  <c r="O421" i="13"/>
  <c r="P421" i="13" s="1"/>
  <c r="Q421" i="13" s="1"/>
  <c r="O425" i="13"/>
  <c r="P425" i="13" s="1"/>
  <c r="Q425" i="13" s="1"/>
  <c r="O430" i="13"/>
  <c r="P430" i="13" s="1"/>
  <c r="Q430" i="13" s="1"/>
  <c r="O431" i="13"/>
  <c r="P431" i="13" s="1"/>
  <c r="Q431" i="13" s="1"/>
  <c r="O436" i="13"/>
  <c r="P436" i="13" s="1"/>
  <c r="Q436" i="13" s="1"/>
  <c r="O437" i="13"/>
  <c r="P437" i="13" s="1"/>
  <c r="Q437" i="13" s="1"/>
  <c r="O442" i="13"/>
  <c r="P442" i="13" s="1"/>
  <c r="Q442" i="13" s="1"/>
  <c r="O446" i="13"/>
  <c r="P446" i="13" s="1"/>
  <c r="Q446" i="13" s="1"/>
  <c r="O447" i="13"/>
  <c r="P447" i="13" s="1"/>
  <c r="Q447" i="13" s="1"/>
  <c r="O448" i="13"/>
  <c r="P448" i="13" s="1"/>
  <c r="Q448" i="13" s="1"/>
  <c r="O449" i="13"/>
  <c r="P449" i="13" s="1"/>
  <c r="Q449" i="13" s="1"/>
  <c r="O453" i="13"/>
  <c r="P453" i="13" s="1"/>
  <c r="Q453" i="13" s="1"/>
  <c r="O454" i="13"/>
  <c r="P454" i="13" s="1"/>
  <c r="Q454" i="13" s="1"/>
  <c r="O458" i="13"/>
  <c r="P458" i="13" s="1"/>
  <c r="Q458" i="13" s="1"/>
  <c r="O463" i="13"/>
  <c r="P463" i="13" s="1"/>
  <c r="Q463" i="13" s="1"/>
  <c r="O464" i="13"/>
  <c r="P464" i="13" s="1"/>
  <c r="Q464" i="13" s="1"/>
  <c r="O469" i="13"/>
  <c r="P469" i="13" s="1"/>
  <c r="Q469" i="13" s="1"/>
  <c r="O470" i="13"/>
  <c r="P470" i="13" s="1"/>
  <c r="Q470" i="13" s="1"/>
  <c r="O471" i="13"/>
  <c r="P471" i="13" s="1"/>
  <c r="Q471" i="13" s="1"/>
  <c r="O475" i="13"/>
  <c r="P475" i="13" s="1"/>
  <c r="Q475" i="13" s="1"/>
  <c r="O476" i="13"/>
  <c r="P476" i="13" s="1"/>
  <c r="Q476" i="13" s="1"/>
  <c r="O477" i="13"/>
  <c r="P477" i="13" s="1"/>
  <c r="Q477" i="13" s="1"/>
  <c r="O478" i="13"/>
  <c r="P478" i="13" s="1"/>
  <c r="Q478" i="13" s="1"/>
  <c r="O479" i="13"/>
  <c r="P479" i="13" s="1"/>
  <c r="Q479" i="13" s="1"/>
  <c r="O480" i="13"/>
  <c r="P480" i="13" s="1"/>
  <c r="Q480" i="13" s="1"/>
  <c r="O481" i="13"/>
  <c r="P481" i="13" s="1"/>
  <c r="Q481" i="13" s="1"/>
  <c r="O482" i="13"/>
  <c r="P482" i="13" s="1"/>
  <c r="Q482" i="13" s="1"/>
  <c r="O483" i="13"/>
  <c r="P483" i="13" s="1"/>
  <c r="Q483" i="13" s="1"/>
  <c r="O484" i="13"/>
  <c r="P484" i="13" s="1"/>
  <c r="Q484" i="13" s="1"/>
  <c r="O485" i="13"/>
  <c r="P485" i="13" s="1"/>
  <c r="Q485" i="13" s="1"/>
  <c r="O486" i="13"/>
  <c r="P486" i="13" s="1"/>
  <c r="Q486" i="13" s="1"/>
  <c r="O487" i="13"/>
  <c r="P487" i="13" s="1"/>
  <c r="Q487" i="13" s="1"/>
  <c r="O488" i="13"/>
  <c r="P488" i="13" s="1"/>
  <c r="Q488" i="13" s="1"/>
  <c r="O489" i="13"/>
  <c r="P489" i="13" s="1"/>
  <c r="Q489" i="13" s="1"/>
  <c r="O490" i="13"/>
  <c r="P490" i="13" s="1"/>
  <c r="Q490" i="13" s="1"/>
  <c r="O491" i="13"/>
  <c r="P491" i="13" s="1"/>
  <c r="Q491" i="13" s="1"/>
  <c r="O492" i="13"/>
  <c r="P492" i="13" s="1"/>
  <c r="Q492" i="13" s="1"/>
  <c r="O493" i="13"/>
  <c r="P493" i="13" s="1"/>
  <c r="Q493" i="13" s="1"/>
  <c r="O494" i="13"/>
  <c r="P494" i="13" s="1"/>
  <c r="Q494" i="13" s="1"/>
  <c r="O495" i="13"/>
  <c r="P495" i="13" s="1"/>
  <c r="Q495" i="13" s="1"/>
  <c r="O496" i="13"/>
  <c r="P496" i="13" s="1"/>
  <c r="Q496" i="13" s="1"/>
  <c r="O497" i="13"/>
  <c r="P497" i="13" s="1"/>
  <c r="Q497" i="13" s="1"/>
  <c r="O502" i="13"/>
  <c r="P502" i="13" s="1"/>
  <c r="Q502" i="13" s="1"/>
  <c r="O506" i="13"/>
  <c r="P506" i="13" s="1"/>
  <c r="Q506" i="13" s="1"/>
  <c r="O507" i="13"/>
  <c r="P507" i="13" s="1"/>
  <c r="Q507" i="13" s="1"/>
  <c r="O508" i="13"/>
  <c r="P508" i="13" s="1"/>
  <c r="Q508" i="13" s="1"/>
  <c r="O509" i="13"/>
  <c r="P509" i="13" s="1"/>
  <c r="Q509" i="13" s="1"/>
  <c r="O510" i="13"/>
  <c r="P510" i="13" s="1"/>
  <c r="Q510" i="13" s="1"/>
  <c r="O511" i="13"/>
  <c r="P511" i="13" s="1"/>
  <c r="Q511" i="13" s="1"/>
  <c r="O512" i="13"/>
  <c r="P512" i="13" s="1"/>
  <c r="Q512" i="13" s="1"/>
  <c r="O516" i="13"/>
  <c r="P516" i="13" s="1"/>
  <c r="Q516" i="13" s="1"/>
  <c r="O520" i="13"/>
  <c r="P520" i="13" s="1"/>
  <c r="Q520" i="13" s="1"/>
  <c r="O521" i="13"/>
  <c r="P521" i="13" s="1"/>
  <c r="Q521" i="13" s="1"/>
  <c r="O522" i="13"/>
  <c r="P522" i="13" s="1"/>
  <c r="Q522" i="13" s="1"/>
  <c r="O523" i="13"/>
  <c r="P523" i="13" s="1"/>
  <c r="Q523" i="13" s="1"/>
  <c r="O524" i="13"/>
  <c r="P524" i="13" s="1"/>
  <c r="Q524" i="13" s="1"/>
  <c r="O528" i="13"/>
  <c r="P528" i="13" s="1"/>
  <c r="Q528" i="13" s="1"/>
  <c r="O529" i="13"/>
  <c r="P529" i="13" s="1"/>
  <c r="Q529" i="13" s="1"/>
  <c r="O533" i="13"/>
  <c r="P533" i="13" s="1"/>
  <c r="Q533" i="13" s="1"/>
  <c r="O534" i="13"/>
  <c r="P534" i="13" s="1"/>
  <c r="Q534" i="13" s="1"/>
  <c r="O538" i="13"/>
  <c r="P538" i="13" s="1"/>
  <c r="Q538" i="13" s="1"/>
  <c r="O539" i="13"/>
  <c r="P539" i="13" s="1"/>
  <c r="Q539" i="13" s="1"/>
  <c r="O543" i="13"/>
  <c r="P543" i="13" s="1"/>
  <c r="Q543" i="13" s="1"/>
  <c r="O544" i="13"/>
  <c r="P544" i="13" s="1"/>
  <c r="Q544" i="13" s="1"/>
  <c r="O545" i="13"/>
  <c r="P545" i="13" s="1"/>
  <c r="Q545" i="13" s="1"/>
  <c r="O550" i="13"/>
  <c r="P550" i="13" s="1"/>
  <c r="Q550" i="13" s="1"/>
  <c r="O551" i="13"/>
  <c r="P551" i="13" s="1"/>
  <c r="Q551" i="13" s="1"/>
  <c r="O552" i="13"/>
  <c r="P552" i="13" s="1"/>
  <c r="Q552" i="13" s="1"/>
  <c r="O553" i="13"/>
  <c r="P553" i="13" s="1"/>
  <c r="Q553" i="13" s="1"/>
  <c r="O554" i="13"/>
  <c r="P554" i="13" s="1"/>
  <c r="Q554" i="13" s="1"/>
  <c r="O559" i="13"/>
  <c r="P559" i="13" s="1"/>
  <c r="Q559" i="13" s="1"/>
  <c r="O563" i="13"/>
  <c r="P563" i="13" s="1"/>
  <c r="Q563" i="13" s="1"/>
  <c r="O564" i="13"/>
  <c r="P564" i="13" s="1"/>
  <c r="Q564" i="13" s="1"/>
  <c r="O568" i="13"/>
  <c r="P568" i="13" s="1"/>
  <c r="Q568" i="13" s="1"/>
  <c r="O569" i="13"/>
  <c r="P569" i="13" s="1"/>
  <c r="Q569" i="13" s="1"/>
  <c r="O570" i="13"/>
  <c r="P570" i="13" s="1"/>
  <c r="Q570" i="13" s="1"/>
  <c r="O571" i="13"/>
  <c r="P571" i="13" s="1"/>
  <c r="Q571" i="13" s="1"/>
  <c r="O572" i="13"/>
  <c r="P572" i="13" s="1"/>
  <c r="Q572" i="13" s="1"/>
  <c r="O573" i="13"/>
  <c r="P573" i="13" s="1"/>
  <c r="Q573" i="13" s="1"/>
  <c r="O579" i="13"/>
  <c r="P579" i="13" s="1"/>
  <c r="Q579" i="13" s="1"/>
  <c r="O583" i="13"/>
  <c r="P583" i="13" s="1"/>
  <c r="Q583" i="13" s="1"/>
  <c r="O588" i="13"/>
  <c r="P588" i="13" s="1"/>
  <c r="Q588" i="13" s="1"/>
  <c r="O589" i="13"/>
  <c r="P589" i="13" s="1"/>
  <c r="Q589" i="13" s="1"/>
  <c r="O594" i="13"/>
  <c r="P594" i="13" s="1"/>
  <c r="Q594" i="13" s="1"/>
  <c r="O595" i="13"/>
  <c r="P595" i="13" s="1"/>
  <c r="Q595" i="13" s="1"/>
  <c r="O596" i="13"/>
  <c r="P596" i="13" s="1"/>
  <c r="Q596" i="13" s="1"/>
  <c r="O597" i="13"/>
  <c r="P597" i="13" s="1"/>
  <c r="Q597" i="13" s="1"/>
  <c r="O598" i="13"/>
  <c r="P598" i="13" s="1"/>
  <c r="Q598" i="13" s="1"/>
  <c r="O599" i="13"/>
  <c r="P599" i="13" s="1"/>
  <c r="Q599" i="13" s="1"/>
  <c r="O600" i="13"/>
  <c r="P600" i="13" s="1"/>
  <c r="Q600" i="13" s="1"/>
  <c r="O601" i="13"/>
  <c r="P601" i="13" s="1"/>
  <c r="Q601" i="13" s="1"/>
  <c r="O602" i="13"/>
  <c r="P602" i="13" s="1"/>
  <c r="Q602" i="13" s="1"/>
  <c r="O603" i="13"/>
  <c r="P603" i="13" s="1"/>
  <c r="Q603" i="13" s="1"/>
  <c r="O604" i="13"/>
  <c r="P604" i="13" s="1"/>
  <c r="Q604" i="13" s="1"/>
  <c r="O605" i="13"/>
  <c r="P605" i="13" s="1"/>
  <c r="Q605" i="13" s="1"/>
  <c r="O606" i="13"/>
  <c r="P606" i="13" s="1"/>
  <c r="Q606" i="13" s="1"/>
  <c r="O607" i="13"/>
  <c r="P607" i="13" s="1"/>
  <c r="Q607" i="13" s="1"/>
  <c r="O608" i="13"/>
  <c r="P608" i="13" s="1"/>
  <c r="Q608" i="13" s="1"/>
  <c r="O609" i="13"/>
  <c r="P609" i="13" s="1"/>
  <c r="Q609" i="13" s="1"/>
  <c r="O610" i="13"/>
  <c r="P610" i="13" s="1"/>
  <c r="Q610" i="13" s="1"/>
  <c r="O611" i="13"/>
  <c r="P611" i="13" s="1"/>
  <c r="Q611" i="13" s="1"/>
  <c r="O612" i="13"/>
  <c r="P612" i="13" s="1"/>
  <c r="Q612" i="13" s="1"/>
  <c r="O613" i="13"/>
  <c r="P613" i="13" s="1"/>
  <c r="Q613" i="13" s="1"/>
  <c r="O614" i="13"/>
  <c r="P614" i="13" s="1"/>
  <c r="Q614" i="13" s="1"/>
  <c r="O615" i="13"/>
  <c r="P615" i="13" s="1"/>
  <c r="Q615" i="13" s="1"/>
  <c r="O616" i="13"/>
  <c r="P616" i="13" s="1"/>
  <c r="Q616" i="13" s="1"/>
  <c r="O617" i="13"/>
  <c r="P617" i="13" s="1"/>
  <c r="Q617" i="13" s="1"/>
  <c r="O618" i="13"/>
  <c r="P618" i="13" s="1"/>
  <c r="Q618" i="13" s="1"/>
  <c r="O619" i="13"/>
  <c r="P619" i="13" s="1"/>
  <c r="Q619" i="13" s="1"/>
  <c r="O620" i="13"/>
  <c r="P620" i="13" s="1"/>
  <c r="Q620" i="13" s="1"/>
  <c r="O621" i="13"/>
  <c r="P621" i="13" s="1"/>
  <c r="Q621" i="13" s="1"/>
  <c r="O622" i="13"/>
  <c r="P622" i="13" s="1"/>
  <c r="Q622" i="13" s="1"/>
  <c r="O623" i="13"/>
  <c r="P623" i="13" s="1"/>
  <c r="Q623" i="13" s="1"/>
  <c r="O624" i="13"/>
  <c r="P624" i="13" s="1"/>
  <c r="Q624" i="13" s="1"/>
  <c r="O625" i="13"/>
  <c r="P625" i="13" s="1"/>
  <c r="Q625" i="13" s="1"/>
  <c r="O626" i="13"/>
  <c r="P626" i="13" s="1"/>
  <c r="Q626" i="13" s="1"/>
  <c r="O627" i="13"/>
  <c r="P627" i="13" s="1"/>
  <c r="Q627" i="13" s="1"/>
  <c r="O628" i="13"/>
  <c r="P628" i="13" s="1"/>
  <c r="Q628" i="13" s="1"/>
  <c r="O629" i="13"/>
  <c r="P629" i="13" s="1"/>
  <c r="Q629" i="13" s="1"/>
  <c r="O630" i="13"/>
  <c r="P630" i="13" s="1"/>
  <c r="Q630" i="13" s="1"/>
  <c r="O631" i="13"/>
  <c r="P631" i="13" s="1"/>
  <c r="Q631" i="13" s="1"/>
  <c r="O632" i="13"/>
  <c r="P632" i="13" s="1"/>
  <c r="Q632" i="13" s="1"/>
  <c r="O633" i="13"/>
  <c r="P633" i="13" s="1"/>
  <c r="Q633" i="13" s="1"/>
  <c r="O634" i="13"/>
  <c r="P634" i="13" s="1"/>
  <c r="Q634" i="13" s="1"/>
  <c r="O635" i="13"/>
  <c r="P635" i="13" s="1"/>
  <c r="Q635" i="13" s="1"/>
  <c r="O636" i="13"/>
  <c r="P636" i="13" s="1"/>
  <c r="Q636" i="13" s="1"/>
  <c r="O637" i="13"/>
  <c r="P637" i="13" s="1"/>
  <c r="Q637" i="13" s="1"/>
  <c r="O638" i="13"/>
  <c r="P638" i="13" s="1"/>
  <c r="Q638" i="13" s="1"/>
  <c r="O639" i="13"/>
  <c r="P639" i="13" s="1"/>
  <c r="Q639" i="13" s="1"/>
  <c r="O640" i="13"/>
  <c r="P640" i="13" s="1"/>
  <c r="Q640" i="13" s="1"/>
  <c r="O641" i="13"/>
  <c r="P641" i="13" s="1"/>
  <c r="Q641" i="13" s="1"/>
  <c r="O642" i="13"/>
  <c r="P642" i="13" s="1"/>
  <c r="Q642" i="13" s="1"/>
  <c r="O643" i="13"/>
  <c r="P643" i="13" s="1"/>
  <c r="Q643" i="13" s="1"/>
  <c r="O644" i="13"/>
  <c r="P644" i="13" s="1"/>
  <c r="Q644" i="13" s="1"/>
  <c r="O645" i="13"/>
  <c r="P645" i="13" s="1"/>
  <c r="Q645" i="13" s="1"/>
  <c r="O646" i="13"/>
  <c r="P646" i="13" s="1"/>
  <c r="Q646" i="13" s="1"/>
  <c r="O647" i="13"/>
  <c r="P647" i="13" s="1"/>
  <c r="Q647" i="13" s="1"/>
  <c r="O648" i="13"/>
  <c r="P648" i="13" s="1"/>
  <c r="Q648" i="13" s="1"/>
  <c r="O649" i="13"/>
  <c r="P649" i="13" s="1"/>
  <c r="Q649" i="13" s="1"/>
  <c r="O653" i="13"/>
  <c r="P653" i="13" s="1"/>
  <c r="Q653" i="13" s="1"/>
  <c r="O654" i="13"/>
  <c r="P654" i="13" s="1"/>
  <c r="Q654" i="13" s="1"/>
  <c r="O655" i="13"/>
  <c r="P655" i="13" s="1"/>
  <c r="Q655" i="13" s="1"/>
  <c r="O656" i="13"/>
  <c r="P656" i="13" s="1"/>
  <c r="Q656" i="13" s="1"/>
  <c r="O657" i="13"/>
  <c r="P657" i="13" s="1"/>
  <c r="Q657" i="13" s="1"/>
  <c r="O658" i="13"/>
  <c r="P658" i="13" s="1"/>
  <c r="Q658" i="13" s="1"/>
  <c r="O659" i="13"/>
  <c r="P659" i="13" s="1"/>
  <c r="Q659" i="13" s="1"/>
  <c r="O660" i="13"/>
  <c r="P660" i="13" s="1"/>
  <c r="Q660" i="13" s="1"/>
  <c r="O661" i="13"/>
  <c r="P661" i="13" s="1"/>
  <c r="Q661" i="13" s="1"/>
  <c r="O662" i="13"/>
  <c r="P662" i="13" s="1"/>
  <c r="Q662" i="13" s="1"/>
  <c r="O666" i="13"/>
  <c r="P666" i="13" s="1"/>
  <c r="Q666" i="13" s="1"/>
  <c r="O670" i="13"/>
  <c r="P670" i="13" s="1"/>
  <c r="Q670" i="13" s="1"/>
  <c r="O675" i="13"/>
  <c r="P675" i="13" s="1"/>
  <c r="Q675" i="13" s="1"/>
  <c r="O679" i="13"/>
  <c r="P679" i="13" s="1"/>
  <c r="Q679" i="13" s="1"/>
  <c r="O680" i="13"/>
  <c r="P680" i="13" s="1"/>
  <c r="Q680" i="13" s="1"/>
  <c r="O681" i="13"/>
  <c r="P681" i="13" s="1"/>
  <c r="Q681" i="13" s="1"/>
  <c r="O682" i="13"/>
  <c r="P682" i="13" s="1"/>
  <c r="Q682" i="13" s="1"/>
  <c r="O683" i="13"/>
  <c r="P683" i="13" s="1"/>
  <c r="Q683" i="13" s="1"/>
  <c r="O684" i="13"/>
  <c r="P684" i="13" s="1"/>
  <c r="Q684" i="13" s="1"/>
  <c r="O685" i="13"/>
  <c r="P685" i="13" s="1"/>
  <c r="Q685" i="13" s="1"/>
  <c r="O686" i="13"/>
  <c r="P686" i="13" s="1"/>
  <c r="Q686" i="13" s="1"/>
  <c r="O687" i="13"/>
  <c r="P687" i="13" s="1"/>
  <c r="Q687" i="13" s="1"/>
  <c r="O688" i="13"/>
  <c r="P688" i="13" s="1"/>
  <c r="Q688" i="13" s="1"/>
  <c r="O689" i="13"/>
  <c r="P689" i="13" s="1"/>
  <c r="Q689" i="13" s="1"/>
  <c r="O690" i="13"/>
  <c r="P690" i="13" s="1"/>
  <c r="Q690" i="13" s="1"/>
  <c r="O691" i="13"/>
  <c r="P691" i="13" s="1"/>
  <c r="Q691" i="13" s="1"/>
  <c r="O692" i="13"/>
  <c r="P692" i="13" s="1"/>
  <c r="Q692" i="13" s="1"/>
  <c r="O693" i="13"/>
  <c r="P693" i="13" s="1"/>
  <c r="Q693" i="13" s="1"/>
  <c r="O694" i="13"/>
  <c r="P694" i="13" s="1"/>
  <c r="Q694" i="13" s="1"/>
  <c r="O695" i="13"/>
  <c r="P695" i="13" s="1"/>
  <c r="Q695" i="13" s="1"/>
  <c r="O696" i="13"/>
  <c r="P696" i="13" s="1"/>
  <c r="Q696" i="13" s="1"/>
  <c r="O697" i="13"/>
  <c r="P697" i="13" s="1"/>
  <c r="Q697" i="13" s="1"/>
  <c r="O698" i="13"/>
  <c r="P698" i="13" s="1"/>
  <c r="Q698" i="13" s="1"/>
  <c r="O699" i="13"/>
  <c r="P699" i="13" s="1"/>
  <c r="Q699" i="13" s="1"/>
  <c r="O700" i="13"/>
  <c r="P700" i="13" s="1"/>
  <c r="Q700" i="13" s="1"/>
  <c r="O701" i="13"/>
  <c r="P701" i="13" s="1"/>
  <c r="Q701" i="13" s="1"/>
  <c r="O702" i="13"/>
  <c r="P702" i="13" s="1"/>
  <c r="Q702" i="13" s="1"/>
  <c r="O703" i="13"/>
  <c r="P703" i="13" s="1"/>
  <c r="Q703" i="13" s="1"/>
  <c r="O704" i="13"/>
  <c r="P704" i="13" s="1"/>
  <c r="Q704" i="13" s="1"/>
  <c r="O705" i="13"/>
  <c r="P705" i="13" s="1"/>
  <c r="Q705" i="13" s="1"/>
  <c r="O706" i="13"/>
  <c r="P706" i="13" s="1"/>
  <c r="Q706" i="13" s="1"/>
  <c r="O707" i="13"/>
  <c r="P707" i="13" s="1"/>
  <c r="Q707" i="13" s="1"/>
  <c r="O708" i="13"/>
  <c r="P708" i="13" s="1"/>
  <c r="Q708" i="13" s="1"/>
  <c r="O709" i="13"/>
  <c r="P709" i="13" s="1"/>
  <c r="Q709" i="13" s="1"/>
  <c r="O710" i="13"/>
  <c r="P710" i="13" s="1"/>
  <c r="Q710" i="13" s="1"/>
  <c r="O711" i="13"/>
  <c r="P711" i="13" s="1"/>
  <c r="Q711" i="13" s="1"/>
  <c r="O716" i="13"/>
  <c r="P716" i="13" s="1"/>
  <c r="Q716" i="13" s="1"/>
  <c r="O717" i="13"/>
  <c r="P717" i="13" s="1"/>
  <c r="Q717" i="13" s="1"/>
  <c r="O721" i="13"/>
  <c r="P721" i="13" s="1"/>
  <c r="Q721" i="13" s="1"/>
  <c r="O722" i="13"/>
  <c r="P722" i="13" s="1"/>
  <c r="Q722" i="13" s="1"/>
  <c r="O723" i="13"/>
  <c r="P723" i="13" s="1"/>
  <c r="Q723" i="13" s="1"/>
  <c r="O724" i="13"/>
  <c r="P724" i="13" s="1"/>
  <c r="Q724" i="13" s="1"/>
  <c r="O725" i="13"/>
  <c r="P725" i="13" s="1"/>
  <c r="Q725" i="13" s="1"/>
  <c r="O729" i="13"/>
  <c r="P729" i="13" s="1"/>
  <c r="Q729" i="13" s="1"/>
  <c r="O730" i="13"/>
  <c r="P730" i="13" s="1"/>
  <c r="Q730" i="13" s="1"/>
  <c r="O734" i="13"/>
  <c r="P734" i="13" s="1"/>
  <c r="Q734" i="13" s="1"/>
  <c r="O735" i="13"/>
  <c r="P735" i="13" s="1"/>
  <c r="Q735" i="13" s="1"/>
  <c r="O736" i="13"/>
  <c r="P736" i="13" s="1"/>
  <c r="Q736" i="13" s="1"/>
  <c r="O737" i="13"/>
  <c r="P737" i="13" s="1"/>
  <c r="Q737" i="13" s="1"/>
  <c r="O738" i="13"/>
  <c r="P738" i="13" s="1"/>
  <c r="Q738" i="13" s="1"/>
  <c r="O739" i="13"/>
  <c r="P739" i="13" s="1"/>
  <c r="Q739" i="13" s="1"/>
  <c r="O740" i="13"/>
  <c r="P740" i="13" s="1"/>
  <c r="Q740" i="13" s="1"/>
  <c r="O744" i="13"/>
  <c r="P744" i="13" s="1"/>
  <c r="Q744" i="13" s="1"/>
  <c r="O745" i="13"/>
  <c r="P745" i="13" s="1"/>
  <c r="Q745" i="13" s="1"/>
  <c r="O746" i="13"/>
  <c r="P746" i="13" s="1"/>
  <c r="Q746" i="13" s="1"/>
  <c r="O747" i="13"/>
  <c r="P747" i="13" s="1"/>
  <c r="Q747" i="13" s="1"/>
  <c r="O748" i="13"/>
  <c r="P748" i="13" s="1"/>
  <c r="Q748" i="13" s="1"/>
  <c r="O752" i="13"/>
  <c r="P752" i="13" s="1"/>
  <c r="Q752" i="13" s="1"/>
  <c r="O756" i="13"/>
  <c r="P756" i="13" s="1"/>
  <c r="Q756" i="13" s="1"/>
  <c r="O757" i="13"/>
  <c r="P757" i="13" s="1"/>
  <c r="Q757" i="13" s="1"/>
  <c r="O761" i="13"/>
  <c r="P761" i="13" s="1"/>
  <c r="Q761" i="13" s="1"/>
  <c r="O762" i="13"/>
  <c r="P762" i="13" s="1"/>
  <c r="Q762" i="13" s="1"/>
  <c r="O763" i="13"/>
  <c r="P763" i="13" s="1"/>
  <c r="Q763" i="13" s="1"/>
  <c r="O764" i="13"/>
  <c r="P764" i="13" s="1"/>
  <c r="Q764" i="13" s="1"/>
  <c r="O765" i="13"/>
  <c r="P765" i="13" s="1"/>
  <c r="Q765" i="13" s="1"/>
  <c r="O766" i="13"/>
  <c r="P766" i="13" s="1"/>
  <c r="Q766" i="13" s="1"/>
  <c r="O767" i="13"/>
  <c r="P767" i="13" s="1"/>
  <c r="Q767" i="13" s="1"/>
  <c r="O768" i="13"/>
  <c r="P768" i="13" s="1"/>
  <c r="Q768" i="13" s="1"/>
  <c r="O769" i="13"/>
  <c r="P769" i="13" s="1"/>
  <c r="Q769" i="13" s="1"/>
  <c r="O770" i="13"/>
  <c r="P770" i="13" s="1"/>
  <c r="Q770" i="13" s="1"/>
  <c r="O771" i="13"/>
  <c r="P771" i="13" s="1"/>
  <c r="Q771" i="13" s="1"/>
  <c r="O776" i="13"/>
  <c r="P776" i="13" s="1"/>
  <c r="Q776" i="13" s="1"/>
  <c r="O780" i="13"/>
  <c r="P780" i="13" s="1"/>
  <c r="Q780" i="13" s="1"/>
  <c r="O781" i="13"/>
  <c r="P781" i="13" s="1"/>
  <c r="Q781" i="13" s="1"/>
  <c r="O782" i="13"/>
  <c r="P782" i="13" s="1"/>
  <c r="Q782" i="13" s="1"/>
  <c r="O783" i="13"/>
  <c r="P783" i="13" s="1"/>
  <c r="Q783" i="13" s="1"/>
  <c r="O784" i="13"/>
  <c r="P784" i="13" s="1"/>
  <c r="Q784" i="13" s="1"/>
  <c r="O785" i="13"/>
  <c r="P785" i="13" s="1"/>
  <c r="Q785" i="13" s="1"/>
  <c r="O786" i="13"/>
  <c r="P786" i="13" s="1"/>
  <c r="Q786" i="13" s="1"/>
  <c r="O790" i="13"/>
  <c r="P790" i="13" s="1"/>
  <c r="Q790" i="13" s="1"/>
  <c r="O791" i="13"/>
  <c r="P791" i="13" s="1"/>
  <c r="Q791" i="13" s="1"/>
  <c r="O792" i="13"/>
  <c r="P792" i="13" s="1"/>
  <c r="Q792" i="13" s="1"/>
  <c r="O793" i="13"/>
  <c r="P793" i="13" s="1"/>
  <c r="Q793" i="13" s="1"/>
  <c r="O794" i="13"/>
  <c r="P794" i="13" s="1"/>
  <c r="Q794" i="13" s="1"/>
  <c r="O795" i="13"/>
  <c r="P795" i="13" s="1"/>
  <c r="Q795" i="13" s="1"/>
  <c r="O796" i="13"/>
  <c r="P796" i="13" s="1"/>
  <c r="Q796" i="13" s="1"/>
  <c r="O797" i="13"/>
  <c r="P797" i="13" s="1"/>
  <c r="Q797" i="13" s="1"/>
  <c r="O798" i="13"/>
  <c r="P798" i="13" s="1"/>
  <c r="Q798" i="13" s="1"/>
  <c r="O802" i="13"/>
  <c r="P802" i="13" s="1"/>
  <c r="Q802" i="13" s="1"/>
  <c r="O807" i="13"/>
  <c r="P807" i="13" s="1"/>
  <c r="Q807" i="13" s="1"/>
  <c r="O808" i="13"/>
  <c r="P808" i="13" s="1"/>
  <c r="Q808" i="13" s="1"/>
  <c r="O809" i="13"/>
  <c r="P809" i="13" s="1"/>
  <c r="Q809" i="13" s="1"/>
  <c r="O813" i="13"/>
  <c r="P813" i="13" s="1"/>
  <c r="Q813" i="13" s="1"/>
  <c r="O814" i="13"/>
  <c r="P814" i="13" s="1"/>
  <c r="Q814" i="13" s="1"/>
  <c r="O818" i="13"/>
  <c r="P818" i="13" s="1"/>
  <c r="Q818" i="13" s="1"/>
  <c r="O823" i="13"/>
  <c r="P823" i="13" s="1"/>
  <c r="Q823" i="13" s="1"/>
  <c r="O827" i="13"/>
  <c r="P827" i="13" s="1"/>
  <c r="Q827" i="13" s="1"/>
  <c r="O828" i="13"/>
  <c r="P828" i="13" s="1"/>
  <c r="Q828" i="13" s="1"/>
  <c r="O829" i="13"/>
  <c r="P829" i="13" s="1"/>
  <c r="Q829" i="13" s="1"/>
  <c r="O834" i="13"/>
  <c r="P834" i="13" s="1"/>
  <c r="Q834" i="13" s="1"/>
  <c r="O838" i="13"/>
  <c r="P838" i="13" s="1"/>
  <c r="Q838" i="13" s="1"/>
  <c r="O839" i="13"/>
  <c r="P839" i="13" s="1"/>
  <c r="Q839" i="13" s="1"/>
  <c r="O840" i="13"/>
  <c r="P840" i="13" s="1"/>
  <c r="Q840" i="13" s="1"/>
  <c r="O845" i="13"/>
  <c r="P845" i="13" s="1"/>
  <c r="Q845" i="13" s="1"/>
  <c r="O846" i="13"/>
  <c r="P846" i="13" s="1"/>
  <c r="Q846" i="13" s="1"/>
  <c r="O851" i="13"/>
  <c r="P851" i="13" s="1"/>
  <c r="Q851" i="13" s="1"/>
  <c r="O852" i="13"/>
  <c r="P852" i="13" s="1"/>
  <c r="Q852" i="13" s="1"/>
  <c r="O853" i="13"/>
  <c r="P853" i="13" s="1"/>
  <c r="Q853" i="13" s="1"/>
  <c r="O857" i="13"/>
  <c r="P857" i="13" s="1"/>
  <c r="Q857" i="13" s="1"/>
  <c r="O858" i="13"/>
  <c r="P858" i="13" s="1"/>
  <c r="Q858" i="13" s="1"/>
  <c r="O859" i="13"/>
  <c r="P859" i="13" s="1"/>
  <c r="Q859" i="13" s="1"/>
  <c r="O863" i="13"/>
  <c r="P863" i="13" s="1"/>
  <c r="Q863" i="13" s="1"/>
  <c r="O867" i="13"/>
  <c r="P867" i="13" s="1"/>
  <c r="Q867" i="13" s="1"/>
  <c r="O872" i="13"/>
  <c r="P872" i="13" s="1"/>
  <c r="Q872" i="13" s="1"/>
  <c r="O873" i="13"/>
  <c r="P873" i="13" s="1"/>
  <c r="Q873" i="13" s="1"/>
  <c r="O874" i="13"/>
  <c r="P874" i="13" s="1"/>
  <c r="Q874" i="13" s="1"/>
  <c r="O875" i="13"/>
  <c r="P875" i="13" s="1"/>
  <c r="Q875" i="13" s="1"/>
  <c r="O876" i="13"/>
  <c r="P876" i="13" s="1"/>
  <c r="Q876" i="13" s="1"/>
  <c r="O877" i="13"/>
  <c r="P877" i="13" s="1"/>
  <c r="Q877" i="13" s="1"/>
  <c r="O878" i="13"/>
  <c r="P878" i="13" s="1"/>
  <c r="Q878" i="13" s="1"/>
  <c r="O879" i="13"/>
  <c r="P879" i="13" s="1"/>
  <c r="Q879" i="13" s="1"/>
  <c r="O883" i="13"/>
  <c r="P883" i="13" s="1"/>
  <c r="Q883" i="13" s="1"/>
  <c r="O884" i="13"/>
  <c r="P884" i="13" s="1"/>
  <c r="Q884" i="13" s="1"/>
  <c r="O888" i="13"/>
  <c r="P888" i="13" s="1"/>
  <c r="Q888" i="13" s="1"/>
  <c r="O893" i="13"/>
  <c r="P893" i="13" s="1"/>
  <c r="Q893" i="13" s="1"/>
  <c r="O894" i="13"/>
  <c r="P894" i="13" s="1"/>
  <c r="Q894" i="13" s="1"/>
  <c r="O895" i="13"/>
  <c r="P895" i="13" s="1"/>
  <c r="Q895" i="13" s="1"/>
  <c r="O896" i="13"/>
  <c r="P896" i="13" s="1"/>
  <c r="Q896" i="13" s="1"/>
  <c r="O897" i="13"/>
  <c r="P897" i="13" s="1"/>
  <c r="Q897" i="13" s="1"/>
  <c r="O898" i="13"/>
  <c r="P898" i="13" s="1"/>
  <c r="Q898" i="13" s="1"/>
  <c r="O899" i="13"/>
  <c r="P899" i="13" s="1"/>
  <c r="Q899" i="13" s="1"/>
  <c r="O908" i="13"/>
  <c r="P908" i="13" s="1"/>
  <c r="Q908" i="13" s="1"/>
  <c r="O909" i="13"/>
  <c r="P909" i="13" s="1"/>
  <c r="Q909" i="13" s="1"/>
  <c r="O913" i="13"/>
  <c r="P913" i="13" s="1"/>
  <c r="Q913" i="13" s="1"/>
  <c r="O914" i="13"/>
  <c r="P914" i="13" s="1"/>
  <c r="Q914" i="13" s="1"/>
  <c r="O918" i="13"/>
  <c r="P918" i="13" s="1"/>
  <c r="Q918" i="13" s="1"/>
  <c r="O919" i="13"/>
  <c r="P919" i="13" s="1"/>
  <c r="Q919" i="13" s="1"/>
  <c r="O923" i="13"/>
  <c r="P923" i="13" s="1"/>
  <c r="Q923" i="13" s="1"/>
  <c r="O928" i="13"/>
  <c r="P928" i="13" s="1"/>
  <c r="Q928" i="13" s="1"/>
  <c r="O932" i="13"/>
  <c r="P932" i="13" s="1"/>
  <c r="Q932" i="13" s="1"/>
  <c r="O936" i="13"/>
  <c r="P936" i="13" s="1"/>
  <c r="Q936" i="13" s="1"/>
  <c r="O937" i="13"/>
  <c r="P937" i="13" s="1"/>
  <c r="Q937" i="13" s="1"/>
  <c r="O941" i="13"/>
  <c r="P941" i="13" s="1"/>
  <c r="Q941" i="13" s="1"/>
  <c r="O946" i="13"/>
  <c r="P946" i="13" s="1"/>
  <c r="Q946" i="13" s="1"/>
  <c r="O950" i="13"/>
  <c r="P950" i="13" s="1"/>
  <c r="Q950" i="13" s="1"/>
  <c r="O955" i="13"/>
  <c r="P955" i="13" s="1"/>
  <c r="Q955" i="13" s="1"/>
  <c r="O956" i="13"/>
  <c r="P956" i="13" s="1"/>
  <c r="Q956" i="13" s="1"/>
  <c r="O961" i="13"/>
  <c r="P961" i="13" s="1"/>
  <c r="Q961" i="13" s="1"/>
  <c r="O965" i="13"/>
  <c r="P965" i="13" s="1"/>
  <c r="Q965" i="13" s="1"/>
  <c r="O969" i="13"/>
  <c r="P969" i="13" s="1"/>
  <c r="Q969" i="13" s="1"/>
  <c r="O974" i="13"/>
  <c r="P974" i="13" s="1"/>
  <c r="Q974" i="13" s="1"/>
  <c r="O978" i="13"/>
  <c r="P978" i="13" s="1"/>
  <c r="Q978" i="13" s="1"/>
  <c r="O983" i="13"/>
  <c r="P983" i="13" s="1"/>
  <c r="Q983" i="13" s="1"/>
  <c r="O984" i="13"/>
  <c r="P984" i="13" s="1"/>
  <c r="Q984" i="13" s="1"/>
  <c r="O989" i="13"/>
  <c r="P989" i="13" s="1"/>
  <c r="Q989" i="13" s="1"/>
  <c r="O990" i="13"/>
  <c r="P990" i="13" s="1"/>
  <c r="Q990" i="13" s="1"/>
  <c r="O995" i="13"/>
  <c r="P995" i="13" s="1"/>
  <c r="Q995" i="13" s="1"/>
  <c r="O999" i="13"/>
  <c r="P999" i="13" s="1"/>
  <c r="Q999" i="13" s="1"/>
  <c r="O1000" i="13"/>
  <c r="P1000" i="13" s="1"/>
  <c r="Q1000" i="13" s="1"/>
  <c r="O1001" i="13"/>
  <c r="P1001" i="13" s="1"/>
  <c r="Q1001" i="13" s="1"/>
  <c r="O1006" i="13"/>
  <c r="P1006" i="13" s="1"/>
  <c r="Q1006" i="13" s="1"/>
  <c r="O1007" i="13"/>
  <c r="P1007" i="13" s="1"/>
  <c r="Q1007" i="13" s="1"/>
  <c r="O1008" i="13"/>
  <c r="P1008" i="13" s="1"/>
  <c r="Q1008" i="13" s="1"/>
  <c r="O1009" i="13"/>
  <c r="P1009" i="13" s="1"/>
  <c r="Q1009" i="13" s="1"/>
  <c r="O1010" i="13"/>
  <c r="P1010" i="13" s="1"/>
  <c r="Q1010" i="13" s="1"/>
  <c r="O1011" i="13"/>
  <c r="P1011" i="13" s="1"/>
  <c r="Q1011" i="13" s="1"/>
  <c r="O1012" i="13"/>
  <c r="P1012" i="13" s="1"/>
  <c r="Q1012" i="13" s="1"/>
  <c r="O1013" i="13"/>
  <c r="P1013" i="13" s="1"/>
  <c r="Q1013" i="13" s="1"/>
  <c r="O1014" i="13"/>
  <c r="P1014" i="13" s="1"/>
  <c r="Q1014" i="13" s="1"/>
  <c r="O1019" i="13"/>
  <c r="P1019" i="13" s="1"/>
  <c r="Q1019" i="13" s="1"/>
  <c r="O1023" i="13"/>
  <c r="P1023" i="13" s="1"/>
  <c r="Q1023" i="13" s="1"/>
  <c r="O1028" i="13"/>
  <c r="P1028" i="13" s="1"/>
  <c r="Q1028" i="13" s="1"/>
  <c r="O1032" i="13"/>
  <c r="P1032" i="13" s="1"/>
  <c r="Q1032" i="13" s="1"/>
  <c r="O1036" i="13"/>
  <c r="P1036" i="13" s="1"/>
  <c r="Q1036" i="13" s="1"/>
  <c r="O1041" i="13"/>
  <c r="P1041" i="13" s="1"/>
  <c r="Q1041" i="13" s="1"/>
  <c r="O1045" i="13"/>
  <c r="P1045" i="13" s="1"/>
  <c r="Q1045" i="13" s="1"/>
  <c r="O1050" i="13"/>
  <c r="P1050" i="13" s="1"/>
  <c r="Q1050" i="13" s="1"/>
  <c r="O1051" i="13"/>
  <c r="P1051" i="13" s="1"/>
  <c r="Q1051" i="13" s="1"/>
  <c r="O1056" i="13"/>
  <c r="P1056" i="13" s="1"/>
  <c r="Q1056" i="13" s="1"/>
  <c r="O1064" i="13"/>
  <c r="P1064" i="13" s="1"/>
  <c r="Q1064" i="13" s="1"/>
  <c r="O1069" i="13"/>
  <c r="P1069" i="13" s="1"/>
  <c r="Q1069" i="13" s="1"/>
  <c r="O1073" i="13"/>
  <c r="P1073" i="13" s="1"/>
  <c r="Q1073" i="13" s="1"/>
  <c r="O1078" i="13"/>
  <c r="P1078" i="13" s="1"/>
  <c r="Q1078" i="13" s="1"/>
  <c r="O1079" i="13"/>
  <c r="P1079" i="13" s="1"/>
  <c r="Q1079" i="13" s="1"/>
  <c r="O1080" i="13"/>
  <c r="P1080" i="13" s="1"/>
  <c r="Q1080" i="13" s="1"/>
  <c r="O1084" i="13"/>
  <c r="P1084" i="13" s="1"/>
  <c r="Q1084" i="13" s="1"/>
  <c r="O1089" i="13"/>
  <c r="P1089" i="13" s="1"/>
  <c r="Q1089" i="13" s="1"/>
  <c r="O1090" i="13"/>
  <c r="P1090" i="13" s="1"/>
  <c r="Q1090" i="13" s="1"/>
  <c r="O1095" i="13"/>
  <c r="P1095" i="13" s="1"/>
  <c r="Q1095" i="13" s="1"/>
  <c r="O1099" i="13"/>
  <c r="P1099" i="13" s="1"/>
  <c r="Q1099" i="13" s="1"/>
  <c r="O1103" i="13"/>
  <c r="P1103" i="13" s="1"/>
  <c r="Q1103" i="13" s="1"/>
  <c r="O1108" i="13"/>
  <c r="P1108" i="13" s="1"/>
  <c r="Q1108" i="13" s="1"/>
  <c r="O1112" i="13"/>
  <c r="P1112" i="13" s="1"/>
  <c r="Q1112" i="13" s="1"/>
  <c r="O1121" i="13"/>
  <c r="P1121" i="13" s="1"/>
  <c r="Q1121" i="13" s="1"/>
  <c r="O1125" i="13"/>
  <c r="P1125" i="13" s="1"/>
  <c r="Q1125" i="13" s="1"/>
  <c r="O1130" i="13"/>
  <c r="P1130" i="13" s="1"/>
  <c r="Q1130" i="13" s="1"/>
  <c r="O1134" i="13"/>
  <c r="P1134" i="13" s="1"/>
  <c r="Q1134" i="13" s="1"/>
  <c r="O1139" i="13"/>
  <c r="P1139" i="13" s="1"/>
  <c r="Q1139" i="13" s="1"/>
  <c r="O3" i="13"/>
  <c r="P3" i="13" s="1"/>
  <c r="Q3" i="13" s="1"/>
  <c r="C3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9" i="13"/>
  <c r="C33" i="13"/>
  <c r="C34" i="13"/>
  <c r="C38" i="13"/>
  <c r="C43" i="13"/>
  <c r="C44" i="13"/>
  <c r="C45" i="13"/>
  <c r="C46" i="13"/>
  <c r="C51" i="13"/>
  <c r="C55" i="13"/>
  <c r="C56" i="13"/>
  <c r="C60" i="13"/>
  <c r="C65" i="13"/>
  <c r="C69" i="13"/>
  <c r="C73" i="13"/>
  <c r="C78" i="13"/>
  <c r="C82" i="13"/>
  <c r="C83" i="13"/>
  <c r="C84" i="13"/>
  <c r="C85" i="13"/>
  <c r="C86" i="13"/>
  <c r="C87" i="13"/>
  <c r="C92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8" i="13"/>
  <c r="C123" i="13"/>
  <c r="C127" i="13"/>
  <c r="C131" i="13"/>
  <c r="C136" i="13"/>
  <c r="C140" i="13"/>
  <c r="C141" i="13"/>
  <c r="C142" i="13"/>
  <c r="C143" i="13"/>
  <c r="C144" i="13"/>
  <c r="C145" i="13"/>
  <c r="C146" i="13"/>
  <c r="C150" i="13"/>
  <c r="C155" i="13"/>
  <c r="C156" i="13"/>
  <c r="C157" i="13"/>
  <c r="C161" i="13"/>
  <c r="C162" i="13"/>
  <c r="C163" i="13"/>
  <c r="C168" i="13"/>
  <c r="C169" i="13"/>
  <c r="C170" i="13"/>
  <c r="C171" i="13"/>
  <c r="C172" i="13"/>
  <c r="C177" i="13"/>
  <c r="C181" i="13"/>
  <c r="C182" i="13"/>
  <c r="C183" i="13"/>
  <c r="C184" i="13"/>
  <c r="C185" i="13"/>
  <c r="C186" i="13"/>
  <c r="C187" i="13"/>
  <c r="C188" i="13"/>
  <c r="C189" i="13"/>
  <c r="C190" i="13"/>
  <c r="C195" i="13"/>
  <c r="C199" i="13"/>
  <c r="C204" i="13"/>
  <c r="C205" i="13"/>
  <c r="C206" i="13"/>
  <c r="C207" i="13"/>
  <c r="C208" i="13"/>
  <c r="C209" i="13"/>
  <c r="C210" i="13"/>
  <c r="C211" i="13"/>
  <c r="C215" i="13"/>
  <c r="C220" i="13"/>
  <c r="C221" i="13"/>
  <c r="C222" i="13"/>
  <c r="C223" i="13"/>
  <c r="C224" i="13"/>
  <c r="C225" i="13"/>
  <c r="C229" i="13"/>
  <c r="C233" i="13"/>
  <c r="C238" i="13"/>
  <c r="C239" i="13"/>
  <c r="C240" i="13"/>
  <c r="C241" i="13"/>
  <c r="C242" i="13"/>
  <c r="C243" i="13"/>
  <c r="C244" i="13"/>
  <c r="C245" i="13"/>
  <c r="C246" i="13"/>
  <c r="C247" i="13"/>
  <c r="C252" i="13"/>
  <c r="C256" i="13"/>
  <c r="C257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5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6" i="13"/>
  <c r="C307" i="13"/>
  <c r="C308" i="13"/>
  <c r="C309" i="13"/>
  <c r="C310" i="13"/>
  <c r="C311" i="13"/>
  <c r="C312" i="13"/>
  <c r="C313" i="13"/>
  <c r="C314" i="13"/>
  <c r="C315" i="13"/>
  <c r="C320" i="13"/>
  <c r="C324" i="13"/>
  <c r="C325" i="13"/>
  <c r="C326" i="13"/>
  <c r="C327" i="13"/>
  <c r="C331" i="13"/>
  <c r="C332" i="13"/>
  <c r="C337" i="13"/>
  <c r="C341" i="13"/>
  <c r="C342" i="13"/>
  <c r="C343" i="13"/>
  <c r="C344" i="13"/>
  <c r="C345" i="13"/>
  <c r="C346" i="13"/>
  <c r="C347" i="13"/>
  <c r="C348" i="13"/>
  <c r="C353" i="13"/>
  <c r="C354" i="13"/>
  <c r="C355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400" i="13"/>
  <c r="C401" i="13"/>
  <c r="C405" i="13"/>
  <c r="C406" i="13"/>
  <c r="C407" i="13"/>
  <c r="C408" i="13"/>
  <c r="C409" i="13"/>
  <c r="C410" i="13"/>
  <c r="C414" i="13"/>
  <c r="C419" i="13"/>
  <c r="C420" i="13"/>
  <c r="C421" i="13"/>
  <c r="C425" i="13"/>
  <c r="C430" i="13"/>
  <c r="C431" i="13"/>
  <c r="C436" i="13"/>
  <c r="C437" i="13"/>
  <c r="C442" i="13"/>
  <c r="C446" i="13"/>
  <c r="C447" i="13"/>
  <c r="C448" i="13"/>
  <c r="C449" i="13"/>
  <c r="C453" i="13"/>
  <c r="C454" i="13"/>
  <c r="C458" i="13"/>
  <c r="C463" i="13"/>
  <c r="C464" i="13"/>
  <c r="C469" i="13"/>
  <c r="C470" i="13"/>
  <c r="C471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502" i="13"/>
  <c r="C506" i="13"/>
  <c r="C507" i="13"/>
  <c r="C508" i="13"/>
  <c r="C509" i="13"/>
  <c r="C510" i="13"/>
  <c r="C511" i="13"/>
  <c r="C512" i="13"/>
  <c r="C516" i="13"/>
  <c r="C520" i="13"/>
  <c r="C521" i="13"/>
  <c r="C522" i="13"/>
  <c r="C523" i="13"/>
  <c r="C524" i="13"/>
  <c r="C528" i="13"/>
  <c r="C529" i="13"/>
  <c r="C533" i="13"/>
  <c r="C534" i="13"/>
  <c r="C538" i="13"/>
  <c r="C539" i="13"/>
  <c r="C543" i="13"/>
  <c r="C544" i="13"/>
  <c r="C545" i="13"/>
  <c r="C550" i="13"/>
  <c r="C551" i="13"/>
  <c r="C552" i="13"/>
  <c r="C553" i="13"/>
  <c r="C554" i="13"/>
  <c r="C559" i="13"/>
  <c r="C563" i="13"/>
  <c r="C564" i="13"/>
  <c r="C568" i="13"/>
  <c r="C569" i="13"/>
  <c r="C570" i="13"/>
  <c r="C571" i="13"/>
  <c r="C572" i="13"/>
  <c r="C573" i="13"/>
  <c r="C579" i="13"/>
  <c r="C583" i="13"/>
  <c r="C588" i="13"/>
  <c r="C589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3" i="13"/>
  <c r="C654" i="13"/>
  <c r="C655" i="13"/>
  <c r="C656" i="13"/>
  <c r="C657" i="13"/>
  <c r="C658" i="13"/>
  <c r="C659" i="13"/>
  <c r="C660" i="13"/>
  <c r="C661" i="13"/>
  <c r="C662" i="13"/>
  <c r="C666" i="13"/>
  <c r="C670" i="13"/>
  <c r="C675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6" i="13"/>
  <c r="C717" i="13"/>
  <c r="C721" i="13"/>
  <c r="C722" i="13"/>
  <c r="C723" i="13"/>
  <c r="C724" i="13"/>
  <c r="C725" i="13"/>
  <c r="C729" i="13"/>
  <c r="C730" i="13"/>
  <c r="C734" i="13"/>
  <c r="C735" i="13"/>
  <c r="C736" i="13"/>
  <c r="C737" i="13"/>
  <c r="C738" i="13"/>
  <c r="C739" i="13"/>
  <c r="C740" i="13"/>
  <c r="C744" i="13"/>
  <c r="C745" i="13"/>
  <c r="C746" i="13"/>
  <c r="C747" i="13"/>
  <c r="C748" i="13"/>
  <c r="C752" i="13"/>
  <c r="C756" i="13"/>
  <c r="C757" i="13"/>
  <c r="C761" i="13"/>
  <c r="C762" i="13"/>
  <c r="C763" i="13"/>
  <c r="C764" i="13"/>
  <c r="C765" i="13"/>
  <c r="C766" i="13"/>
  <c r="C767" i="13"/>
  <c r="C768" i="13"/>
  <c r="C769" i="13"/>
  <c r="C770" i="13"/>
  <c r="C771" i="13"/>
  <c r="C776" i="13"/>
  <c r="C780" i="13"/>
  <c r="C781" i="13"/>
  <c r="C782" i="13"/>
  <c r="C783" i="13"/>
  <c r="C784" i="13"/>
  <c r="C785" i="13"/>
  <c r="C786" i="13"/>
  <c r="C790" i="13"/>
  <c r="C791" i="13"/>
  <c r="C792" i="13"/>
  <c r="C793" i="13"/>
  <c r="C794" i="13"/>
  <c r="C795" i="13"/>
  <c r="C796" i="13"/>
  <c r="C797" i="13"/>
  <c r="C798" i="13"/>
  <c r="C802" i="13"/>
  <c r="C807" i="13"/>
  <c r="C808" i="13"/>
  <c r="C809" i="13"/>
  <c r="C813" i="13"/>
  <c r="C814" i="13"/>
  <c r="C818" i="13"/>
  <c r="C823" i="13"/>
  <c r="C827" i="13"/>
  <c r="C828" i="13"/>
  <c r="C829" i="13"/>
  <c r="C834" i="13"/>
  <c r="C838" i="13"/>
  <c r="C839" i="13"/>
  <c r="C840" i="13"/>
  <c r="C845" i="13"/>
  <c r="C846" i="13"/>
  <c r="C851" i="13"/>
  <c r="C852" i="13"/>
  <c r="C853" i="13"/>
  <c r="C857" i="13"/>
  <c r="C858" i="13"/>
  <c r="C859" i="13"/>
  <c r="C863" i="13"/>
  <c r="C867" i="13"/>
  <c r="C872" i="13"/>
  <c r="C873" i="13"/>
  <c r="C874" i="13"/>
  <c r="C875" i="13"/>
  <c r="C876" i="13"/>
  <c r="C877" i="13"/>
  <c r="C878" i="13"/>
  <c r="C879" i="13"/>
  <c r="C883" i="13"/>
  <c r="C884" i="13"/>
  <c r="C888" i="13"/>
  <c r="C893" i="13"/>
  <c r="C894" i="13"/>
  <c r="C895" i="13"/>
  <c r="C896" i="13"/>
  <c r="C897" i="13"/>
  <c r="C898" i="13"/>
  <c r="C899" i="13"/>
  <c r="C908" i="13"/>
  <c r="C909" i="13"/>
  <c r="C913" i="13"/>
  <c r="C914" i="13"/>
  <c r="C918" i="13"/>
  <c r="C919" i="13"/>
  <c r="C923" i="13"/>
  <c r="C928" i="13"/>
  <c r="C932" i="13"/>
  <c r="C936" i="13"/>
  <c r="C937" i="13"/>
  <c r="C941" i="13"/>
  <c r="C946" i="13"/>
  <c r="C950" i="13"/>
  <c r="C955" i="13"/>
  <c r="C956" i="13"/>
  <c r="C961" i="13"/>
  <c r="C965" i="13"/>
  <c r="C969" i="13"/>
  <c r="C974" i="13"/>
  <c r="C978" i="13"/>
  <c r="C983" i="13"/>
  <c r="C984" i="13"/>
  <c r="C989" i="13"/>
  <c r="C990" i="13"/>
  <c r="C995" i="13"/>
  <c r="C999" i="13"/>
  <c r="C1000" i="13"/>
  <c r="C1001" i="13"/>
  <c r="C1006" i="13"/>
  <c r="C1007" i="13"/>
  <c r="C1008" i="13"/>
  <c r="C1009" i="13"/>
  <c r="C1010" i="13"/>
  <c r="C1011" i="13"/>
  <c r="C1012" i="13"/>
  <c r="C1013" i="13"/>
  <c r="C1014" i="13"/>
  <c r="C1019" i="13"/>
  <c r="C1023" i="13"/>
  <c r="C1028" i="13"/>
  <c r="C1032" i="13"/>
  <c r="C1036" i="13"/>
  <c r="C1041" i="13"/>
  <c r="C1045" i="13"/>
  <c r="C1050" i="13"/>
  <c r="C1051" i="13"/>
  <c r="C1056" i="13"/>
  <c r="C1064" i="13"/>
  <c r="C1069" i="13"/>
  <c r="C1073" i="13"/>
  <c r="C1078" i="13"/>
  <c r="C1079" i="13"/>
  <c r="C1080" i="13"/>
  <c r="C1084" i="13"/>
  <c r="C1089" i="13"/>
  <c r="C1090" i="13"/>
  <c r="C1095" i="13"/>
  <c r="C1099" i="13"/>
  <c r="C1103" i="13"/>
  <c r="C1108" i="13"/>
  <c r="C1112" i="13"/>
  <c r="C1121" i="13"/>
  <c r="C1125" i="13"/>
  <c r="C1130" i="13"/>
  <c r="C1134" i="13"/>
  <c r="C1139" i="13"/>
  <c r="J265" i="15" l="1"/>
  <c r="B19" i="14" s="1"/>
  <c r="B20" i="14" s="1"/>
  <c r="B5" i="14" s="1"/>
  <c r="H265" i="15"/>
  <c r="F265" i="15"/>
  <c r="C398" i="10"/>
  <c r="A1825" i="4" l="1"/>
  <c r="F1820" i="4"/>
  <c r="Z1810" i="4"/>
  <c r="Z1809" i="4"/>
  <c r="Q1771" i="4"/>
  <c r="N1771" i="4"/>
  <c r="M1771" i="4"/>
  <c r="Q1770" i="4"/>
  <c r="N1770" i="4"/>
  <c r="M1770" i="4"/>
  <c r="Q1769" i="4"/>
  <c r="N1769" i="4"/>
  <c r="M1769" i="4"/>
  <c r="Q1768" i="4"/>
  <c r="N1768" i="4"/>
  <c r="M1768" i="4"/>
  <c r="Q1767" i="4"/>
  <c r="N1767" i="4"/>
  <c r="M1767" i="4"/>
  <c r="Q1766" i="4"/>
  <c r="N1766" i="4"/>
  <c r="M1766" i="4"/>
  <c r="Q1765" i="4"/>
  <c r="N1765" i="4"/>
  <c r="M1765" i="4"/>
  <c r="Q1764" i="4"/>
  <c r="N1764" i="4"/>
  <c r="M1764" i="4"/>
  <c r="R1763" i="4"/>
  <c r="T1763" i="4" s="1"/>
  <c r="Q1763" i="4"/>
  <c r="N1763" i="4"/>
  <c r="M1763" i="4"/>
  <c r="R1762" i="4"/>
  <c r="T1762" i="4" s="1"/>
  <c r="Q1762" i="4"/>
  <c r="N1762" i="4"/>
  <c r="M1762" i="4"/>
  <c r="R1761" i="4"/>
  <c r="T1761" i="4" s="1"/>
  <c r="Q1761" i="4"/>
  <c r="N1761" i="4"/>
  <c r="M1761" i="4"/>
  <c r="R1760" i="4"/>
  <c r="T1760" i="4" s="1"/>
  <c r="Q1760" i="4"/>
  <c r="N1760" i="4"/>
  <c r="M1760" i="4"/>
  <c r="Q1758" i="4"/>
  <c r="N1758" i="4"/>
  <c r="M1758" i="4"/>
  <c r="Q1757" i="4"/>
  <c r="N1757" i="4"/>
  <c r="M1757" i="4"/>
  <c r="Q1756" i="4"/>
  <c r="N1756" i="4"/>
  <c r="M1756" i="4"/>
  <c r="Q1755" i="4"/>
  <c r="N1755" i="4"/>
  <c r="M1755" i="4"/>
  <c r="Q1754" i="4"/>
  <c r="N1754" i="4"/>
  <c r="M1754" i="4"/>
  <c r="Q1753" i="4"/>
  <c r="N1753" i="4"/>
  <c r="M1753" i="4"/>
  <c r="Q1752" i="4"/>
  <c r="N1752" i="4"/>
  <c r="M1752" i="4"/>
  <c r="Q1751" i="4"/>
  <c r="N1751" i="4"/>
  <c r="M1751" i="4"/>
  <c r="R1750" i="4"/>
  <c r="T1750" i="4" s="1"/>
  <c r="Q1750" i="4"/>
  <c r="N1750" i="4"/>
  <c r="M1750" i="4"/>
  <c r="R1749" i="4"/>
  <c r="T1749" i="4" s="1"/>
  <c r="Q1749" i="4"/>
  <c r="N1749" i="4"/>
  <c r="M1749" i="4"/>
  <c r="R1748" i="4"/>
  <c r="T1748" i="4" s="1"/>
  <c r="Q1748" i="4"/>
  <c r="N1748" i="4"/>
  <c r="M1748" i="4"/>
  <c r="R1747" i="4"/>
  <c r="T1747" i="4" s="1"/>
  <c r="Q1747" i="4"/>
  <c r="N1747" i="4"/>
  <c r="M1747" i="4"/>
  <c r="Q1745" i="4"/>
  <c r="N1745" i="4"/>
  <c r="M1745" i="4"/>
  <c r="Q1744" i="4"/>
  <c r="N1744" i="4"/>
  <c r="M1744" i="4"/>
  <c r="Q1743" i="4"/>
  <c r="N1743" i="4"/>
  <c r="M1743" i="4"/>
  <c r="Q1742" i="4"/>
  <c r="N1742" i="4"/>
  <c r="M1742" i="4"/>
  <c r="Q1741" i="4"/>
  <c r="N1741" i="4"/>
  <c r="M1741" i="4"/>
  <c r="Q1740" i="4"/>
  <c r="N1740" i="4"/>
  <c r="M1740" i="4"/>
  <c r="Q1739" i="4"/>
  <c r="N1739" i="4"/>
  <c r="M1739" i="4"/>
  <c r="Q1738" i="4"/>
  <c r="N1738" i="4"/>
  <c r="M1738" i="4"/>
  <c r="R1737" i="4"/>
  <c r="T1737" i="4" s="1"/>
  <c r="Q1737" i="4"/>
  <c r="N1737" i="4"/>
  <c r="M1737" i="4"/>
  <c r="R1736" i="4"/>
  <c r="T1736" i="4" s="1"/>
  <c r="Q1736" i="4"/>
  <c r="N1736" i="4"/>
  <c r="M1736" i="4"/>
  <c r="R1735" i="4"/>
  <c r="T1735" i="4" s="1"/>
  <c r="Q1735" i="4"/>
  <c r="N1735" i="4"/>
  <c r="M1735" i="4"/>
  <c r="R1734" i="4"/>
  <c r="T1734" i="4" s="1"/>
  <c r="Q1734" i="4"/>
  <c r="N1734" i="4"/>
  <c r="M1734" i="4"/>
  <c r="Q1732" i="4"/>
  <c r="N1732" i="4"/>
  <c r="M1732" i="4"/>
  <c r="Q1731" i="4"/>
  <c r="N1731" i="4"/>
  <c r="M1731" i="4"/>
  <c r="Q1730" i="4"/>
  <c r="N1730" i="4"/>
  <c r="M1730" i="4"/>
  <c r="Q1729" i="4"/>
  <c r="N1729" i="4"/>
  <c r="M1729" i="4"/>
  <c r="Q1728" i="4"/>
  <c r="N1728" i="4"/>
  <c r="M1728" i="4"/>
  <c r="Q1727" i="4"/>
  <c r="N1727" i="4"/>
  <c r="M1727" i="4"/>
  <c r="Q1726" i="4"/>
  <c r="N1726" i="4"/>
  <c r="M1726" i="4"/>
  <c r="Q1725" i="4"/>
  <c r="N1725" i="4"/>
  <c r="M1725" i="4"/>
  <c r="Q1724" i="4"/>
  <c r="N1724" i="4"/>
  <c r="M1724" i="4"/>
  <c r="Q1723" i="4"/>
  <c r="N1723" i="4"/>
  <c r="M1723" i="4"/>
  <c r="Q1722" i="4"/>
  <c r="N1722" i="4"/>
  <c r="M1722" i="4"/>
  <c r="Q1721" i="4"/>
  <c r="N1721" i="4"/>
  <c r="M1721" i="4"/>
  <c r="Q1720" i="4"/>
  <c r="N1720" i="4"/>
  <c r="M1720" i="4"/>
  <c r="Q1719" i="4"/>
  <c r="N1719" i="4"/>
  <c r="M1719" i="4"/>
  <c r="Q1718" i="4"/>
  <c r="N1718" i="4"/>
  <c r="M1718" i="4"/>
  <c r="Q1717" i="4"/>
  <c r="N1717" i="4"/>
  <c r="M1717" i="4"/>
  <c r="Q1716" i="4"/>
  <c r="N1716" i="4"/>
  <c r="M1716" i="4"/>
  <c r="Q1715" i="4"/>
  <c r="N1715" i="4"/>
  <c r="M1715" i="4"/>
  <c r="Q1714" i="4"/>
  <c r="N1714" i="4"/>
  <c r="M1714" i="4"/>
  <c r="Q1713" i="4"/>
  <c r="N1713" i="4"/>
  <c r="M1713" i="4"/>
  <c r="Q1712" i="4"/>
  <c r="N1712" i="4"/>
  <c r="M1712" i="4"/>
  <c r="Q1711" i="4"/>
  <c r="N1711" i="4"/>
  <c r="M1711" i="4"/>
  <c r="Q1710" i="4"/>
  <c r="N1710" i="4"/>
  <c r="M1710" i="4"/>
  <c r="Q1709" i="4"/>
  <c r="N1709" i="4"/>
  <c r="M1709" i="4"/>
  <c r="Q1708" i="4"/>
  <c r="N1708" i="4"/>
  <c r="M1708" i="4"/>
  <c r="Q1707" i="4"/>
  <c r="N1707" i="4"/>
  <c r="M1707" i="4"/>
  <c r="Q1706" i="4"/>
  <c r="N1706" i="4"/>
  <c r="M1706" i="4"/>
  <c r="Q1705" i="4"/>
  <c r="N1705" i="4"/>
  <c r="M1705" i="4"/>
  <c r="Q1704" i="4"/>
  <c r="N1704" i="4"/>
  <c r="M1704" i="4"/>
  <c r="Y1703" i="4"/>
  <c r="Q1703" i="4"/>
  <c r="N1703" i="4"/>
  <c r="M1703" i="4"/>
  <c r="Q1702" i="4"/>
  <c r="N1702" i="4"/>
  <c r="M1702" i="4"/>
  <c r="Q1701" i="4"/>
  <c r="N1701" i="4"/>
  <c r="M1701" i="4"/>
  <c r="Y1700" i="4"/>
  <c r="Q1700" i="4" s="1"/>
  <c r="N1700" i="4"/>
  <c r="M1700" i="4"/>
  <c r="R1699" i="4"/>
  <c r="T1699" i="4" s="1"/>
  <c r="Q1699" i="4"/>
  <c r="N1699" i="4"/>
  <c r="M1699" i="4"/>
  <c r="R1698" i="4"/>
  <c r="T1698" i="4" s="1"/>
  <c r="Q1698" i="4"/>
  <c r="N1698" i="4"/>
  <c r="M1698" i="4"/>
  <c r="R1697" i="4"/>
  <c r="T1697" i="4" s="1"/>
  <c r="Q1697" i="4"/>
  <c r="N1697" i="4"/>
  <c r="M1697" i="4"/>
  <c r="R1696" i="4"/>
  <c r="T1696" i="4" s="1"/>
  <c r="Q1696" i="4"/>
  <c r="N1696" i="4"/>
  <c r="M1696" i="4"/>
  <c r="R1695" i="4"/>
  <c r="T1695" i="4" s="1"/>
  <c r="Q1695" i="4"/>
  <c r="N1695" i="4"/>
  <c r="M1695" i="4"/>
  <c r="R1694" i="4"/>
  <c r="T1694" i="4" s="1"/>
  <c r="Q1694" i="4"/>
  <c r="N1694" i="4"/>
  <c r="M1694" i="4"/>
  <c r="Q1692" i="4"/>
  <c r="N1692" i="4"/>
  <c r="M1692" i="4"/>
  <c r="Q1691" i="4"/>
  <c r="N1691" i="4"/>
  <c r="M1691" i="4"/>
  <c r="Q1690" i="4"/>
  <c r="N1690" i="4"/>
  <c r="M1690" i="4"/>
  <c r="Q1689" i="4"/>
  <c r="N1689" i="4"/>
  <c r="M1689" i="4"/>
  <c r="Q1688" i="4"/>
  <c r="N1688" i="4"/>
  <c r="M1688" i="4"/>
  <c r="Q1687" i="4"/>
  <c r="N1687" i="4"/>
  <c r="M1687" i="4"/>
  <c r="Q1686" i="4"/>
  <c r="N1686" i="4"/>
  <c r="M1686" i="4"/>
  <c r="Q1685" i="4"/>
  <c r="N1685" i="4"/>
  <c r="M1685" i="4"/>
  <c r="Q1684" i="4"/>
  <c r="N1684" i="4"/>
  <c r="M1684" i="4"/>
  <c r="Q1683" i="4"/>
  <c r="N1683" i="4"/>
  <c r="M1683" i="4"/>
  <c r="Q1682" i="4"/>
  <c r="N1682" i="4"/>
  <c r="M1682" i="4"/>
  <c r="Q1681" i="4"/>
  <c r="N1681" i="4"/>
  <c r="M1681" i="4"/>
  <c r="Q1680" i="4"/>
  <c r="N1680" i="4"/>
  <c r="M1680" i="4"/>
  <c r="Q1679" i="4"/>
  <c r="N1679" i="4"/>
  <c r="M1679" i="4"/>
  <c r="Q1678" i="4"/>
  <c r="N1678" i="4"/>
  <c r="M1678" i="4"/>
  <c r="Q1677" i="4"/>
  <c r="N1677" i="4"/>
  <c r="M1677" i="4"/>
  <c r="Q1676" i="4"/>
  <c r="N1676" i="4"/>
  <c r="M1676" i="4"/>
  <c r="Q1675" i="4"/>
  <c r="N1675" i="4"/>
  <c r="M1675" i="4"/>
  <c r="Q1674" i="4"/>
  <c r="N1674" i="4"/>
  <c r="M1674" i="4"/>
  <c r="Q1673" i="4"/>
  <c r="N1673" i="4"/>
  <c r="M1673" i="4"/>
  <c r="Q1672" i="4"/>
  <c r="N1672" i="4"/>
  <c r="M1672" i="4"/>
  <c r="Q1671" i="4"/>
  <c r="N1671" i="4"/>
  <c r="M1671" i="4"/>
  <c r="Q1670" i="4"/>
  <c r="N1670" i="4"/>
  <c r="M1670" i="4"/>
  <c r="Q1669" i="4"/>
  <c r="N1669" i="4"/>
  <c r="M1669" i="4"/>
  <c r="Q1668" i="4"/>
  <c r="N1668" i="4"/>
  <c r="M1668" i="4"/>
  <c r="Q1667" i="4"/>
  <c r="N1667" i="4"/>
  <c r="M1667" i="4"/>
  <c r="Q1666" i="4"/>
  <c r="N1666" i="4"/>
  <c r="M1666" i="4"/>
  <c r="Q1665" i="4"/>
  <c r="N1665" i="4"/>
  <c r="M1665" i="4"/>
  <c r="Q1664" i="4"/>
  <c r="N1664" i="4"/>
  <c r="M1664" i="4"/>
  <c r="Q1663" i="4"/>
  <c r="N1663" i="4"/>
  <c r="M1663" i="4"/>
  <c r="Q1662" i="4"/>
  <c r="N1662" i="4"/>
  <c r="M1662" i="4"/>
  <c r="Q1661" i="4"/>
  <c r="N1661" i="4"/>
  <c r="M1661" i="4"/>
  <c r="Q1660" i="4"/>
  <c r="N1660" i="4"/>
  <c r="M1660" i="4"/>
  <c r="Q1659" i="4"/>
  <c r="N1659" i="4"/>
  <c r="M1659" i="4"/>
  <c r="Q1658" i="4"/>
  <c r="N1658" i="4"/>
  <c r="M1658" i="4"/>
  <c r="R1657" i="4"/>
  <c r="T1657" i="4" s="1"/>
  <c r="Q1657" i="4"/>
  <c r="N1657" i="4"/>
  <c r="M1657" i="4"/>
  <c r="R1656" i="4"/>
  <c r="T1656" i="4" s="1"/>
  <c r="Q1656" i="4"/>
  <c r="N1656" i="4"/>
  <c r="M1656" i="4"/>
  <c r="R1655" i="4"/>
  <c r="T1655" i="4" s="1"/>
  <c r="Q1655" i="4"/>
  <c r="N1655" i="4"/>
  <c r="M1655" i="4"/>
  <c r="R1654" i="4"/>
  <c r="T1654" i="4" s="1"/>
  <c r="Q1654" i="4"/>
  <c r="N1654" i="4"/>
  <c r="M1654" i="4"/>
  <c r="Q1652" i="4"/>
  <c r="N1652" i="4"/>
  <c r="M1652" i="4"/>
  <c r="Q1651" i="4"/>
  <c r="N1651" i="4"/>
  <c r="M1651" i="4"/>
  <c r="Q1650" i="4"/>
  <c r="N1650" i="4"/>
  <c r="M1650" i="4"/>
  <c r="Q1649" i="4"/>
  <c r="N1649" i="4"/>
  <c r="M1649" i="4"/>
  <c r="Q1648" i="4"/>
  <c r="N1648" i="4"/>
  <c r="M1648" i="4"/>
  <c r="Q1647" i="4"/>
  <c r="N1647" i="4"/>
  <c r="M1647" i="4"/>
  <c r="Q1646" i="4"/>
  <c r="N1646" i="4"/>
  <c r="M1646" i="4"/>
  <c r="Q1645" i="4"/>
  <c r="N1645" i="4"/>
  <c r="M1645" i="4"/>
  <c r="Q1644" i="4"/>
  <c r="N1644" i="4"/>
  <c r="M1644" i="4"/>
  <c r="Q1643" i="4"/>
  <c r="N1643" i="4"/>
  <c r="M1643" i="4"/>
  <c r="Q1642" i="4"/>
  <c r="N1642" i="4"/>
  <c r="M1642" i="4"/>
  <c r="Q1641" i="4"/>
  <c r="N1641" i="4"/>
  <c r="M1641" i="4"/>
  <c r="Q1640" i="4"/>
  <c r="N1640" i="4"/>
  <c r="M1640" i="4"/>
  <c r="Q1639" i="4"/>
  <c r="N1639" i="4"/>
  <c r="M1639" i="4"/>
  <c r="Q1638" i="4"/>
  <c r="N1638" i="4"/>
  <c r="M1638" i="4"/>
  <c r="Q1637" i="4"/>
  <c r="N1637" i="4"/>
  <c r="M1637" i="4"/>
  <c r="Q1636" i="4"/>
  <c r="N1636" i="4"/>
  <c r="M1636" i="4"/>
  <c r="Q1635" i="4"/>
  <c r="N1635" i="4"/>
  <c r="M1635" i="4"/>
  <c r="Q1634" i="4"/>
  <c r="N1634" i="4"/>
  <c r="M1634" i="4"/>
  <c r="Q1633" i="4"/>
  <c r="N1633" i="4"/>
  <c r="M1633" i="4"/>
  <c r="Q1632" i="4"/>
  <c r="N1632" i="4"/>
  <c r="M1632" i="4"/>
  <c r="Q1631" i="4"/>
  <c r="N1631" i="4"/>
  <c r="M1631" i="4"/>
  <c r="Q1630" i="4"/>
  <c r="N1630" i="4"/>
  <c r="M1630" i="4"/>
  <c r="Q1629" i="4"/>
  <c r="N1629" i="4"/>
  <c r="M1629" i="4"/>
  <c r="Q1628" i="4"/>
  <c r="N1628" i="4"/>
  <c r="M1628" i="4"/>
  <c r="Q1627" i="4"/>
  <c r="N1627" i="4"/>
  <c r="M1627" i="4"/>
  <c r="Q1626" i="4"/>
  <c r="N1626" i="4"/>
  <c r="M1626" i="4"/>
  <c r="Q1625" i="4"/>
  <c r="N1625" i="4"/>
  <c r="M1625" i="4"/>
  <c r="Q1624" i="4"/>
  <c r="N1624" i="4"/>
  <c r="M1624" i="4"/>
  <c r="Q1623" i="4"/>
  <c r="N1623" i="4"/>
  <c r="M1623" i="4"/>
  <c r="Y1622" i="4"/>
  <c r="Q1622" i="4"/>
  <c r="N1622" i="4"/>
  <c r="M1622" i="4"/>
  <c r="Q1621" i="4"/>
  <c r="N1621" i="4"/>
  <c r="M1621" i="4"/>
  <c r="Q1620" i="4"/>
  <c r="N1620" i="4"/>
  <c r="M1620" i="4"/>
  <c r="Q1619" i="4"/>
  <c r="N1619" i="4"/>
  <c r="M1619" i="4"/>
  <c r="Q1618" i="4"/>
  <c r="N1618" i="4"/>
  <c r="M1618" i="4"/>
  <c r="R1617" i="4"/>
  <c r="T1617" i="4" s="1"/>
  <c r="Q1617" i="4"/>
  <c r="N1617" i="4"/>
  <c r="M1617" i="4"/>
  <c r="R1616" i="4"/>
  <c r="T1616" i="4" s="1"/>
  <c r="Q1616" i="4"/>
  <c r="N1616" i="4"/>
  <c r="M1616" i="4"/>
  <c r="R1615" i="4"/>
  <c r="T1615" i="4" s="1"/>
  <c r="Q1615" i="4"/>
  <c r="N1615" i="4"/>
  <c r="M1615" i="4"/>
  <c r="T1614" i="4"/>
  <c r="R1614" i="4"/>
  <c r="Q1614" i="4"/>
  <c r="N1614" i="4"/>
  <c r="M1614" i="4"/>
  <c r="Q1612" i="4"/>
  <c r="N1612" i="4"/>
  <c r="M1612" i="4"/>
  <c r="Q1611" i="4"/>
  <c r="N1611" i="4"/>
  <c r="M1611" i="4"/>
  <c r="Q1610" i="4"/>
  <c r="N1610" i="4"/>
  <c r="M1610" i="4"/>
  <c r="Q1609" i="4"/>
  <c r="N1609" i="4"/>
  <c r="M1609" i="4"/>
  <c r="Q1608" i="4"/>
  <c r="N1608" i="4"/>
  <c r="M1608" i="4"/>
  <c r="Q1607" i="4"/>
  <c r="N1607" i="4"/>
  <c r="M1607" i="4"/>
  <c r="Q1606" i="4"/>
  <c r="N1606" i="4"/>
  <c r="M1606" i="4"/>
  <c r="Q1605" i="4"/>
  <c r="N1605" i="4"/>
  <c r="M1605" i="4"/>
  <c r="Q1604" i="4"/>
  <c r="N1604" i="4"/>
  <c r="M1604" i="4"/>
  <c r="Q1603" i="4"/>
  <c r="N1603" i="4"/>
  <c r="M1603" i="4"/>
  <c r="Q1602" i="4"/>
  <c r="N1602" i="4"/>
  <c r="M1602" i="4"/>
  <c r="Q1601" i="4"/>
  <c r="N1601" i="4"/>
  <c r="M1601" i="4"/>
  <c r="Q1600" i="4"/>
  <c r="N1600" i="4"/>
  <c r="M1600" i="4"/>
  <c r="Q1599" i="4"/>
  <c r="N1599" i="4"/>
  <c r="M1599" i="4"/>
  <c r="Q1598" i="4"/>
  <c r="N1598" i="4"/>
  <c r="M1598" i="4"/>
  <c r="Q1597" i="4"/>
  <c r="N1597" i="4"/>
  <c r="M1597" i="4"/>
  <c r="Q1596" i="4"/>
  <c r="N1596" i="4"/>
  <c r="M1596" i="4"/>
  <c r="Q1595" i="4"/>
  <c r="N1595" i="4"/>
  <c r="M1595" i="4"/>
  <c r="Q1594" i="4"/>
  <c r="N1594" i="4"/>
  <c r="M1594" i="4"/>
  <c r="Q1593" i="4"/>
  <c r="N1593" i="4"/>
  <c r="M1593" i="4"/>
  <c r="Q1592" i="4"/>
  <c r="N1592" i="4"/>
  <c r="M1592" i="4"/>
  <c r="Q1591" i="4"/>
  <c r="N1591" i="4"/>
  <c r="M1591" i="4"/>
  <c r="Q1590" i="4"/>
  <c r="N1590" i="4"/>
  <c r="M1590" i="4"/>
  <c r="Y1589" i="4"/>
  <c r="Q1589" i="4"/>
  <c r="N1589" i="4"/>
  <c r="M1589" i="4"/>
  <c r="Y1588" i="4"/>
  <c r="Q1588" i="4"/>
  <c r="N1588" i="4"/>
  <c r="M1588" i="4"/>
  <c r="Y1587" i="4"/>
  <c r="Q1587" i="4" s="1"/>
  <c r="N1587" i="4"/>
  <c r="M1587" i="4"/>
  <c r="Q1586" i="4"/>
  <c r="N1586" i="4"/>
  <c r="M1586" i="4"/>
  <c r="Q1585" i="4"/>
  <c r="N1585" i="4"/>
  <c r="M1585" i="4"/>
  <c r="Q1584" i="4"/>
  <c r="N1584" i="4"/>
  <c r="M1584" i="4"/>
  <c r="Q1583" i="4"/>
  <c r="N1583" i="4"/>
  <c r="M1583" i="4"/>
  <c r="Y1582" i="4"/>
  <c r="Q1582" i="4"/>
  <c r="N1582" i="4"/>
  <c r="M1582" i="4"/>
  <c r="Q1581" i="4"/>
  <c r="N1581" i="4"/>
  <c r="M1581" i="4"/>
  <c r="Y1580" i="4"/>
  <c r="Q1580" i="4" s="1"/>
  <c r="N1580" i="4"/>
  <c r="M1580" i="4"/>
  <c r="Y1579" i="4"/>
  <c r="Q1579" i="4" s="1"/>
  <c r="N1579" i="4"/>
  <c r="M1579" i="4"/>
  <c r="Y1578" i="4"/>
  <c r="Q1578" i="4" s="1"/>
  <c r="N1578" i="4"/>
  <c r="M1578" i="4"/>
  <c r="R1577" i="4"/>
  <c r="T1577" i="4" s="1"/>
  <c r="Q1577" i="4"/>
  <c r="N1577" i="4"/>
  <c r="M1577" i="4"/>
  <c r="R1576" i="4"/>
  <c r="T1576" i="4" s="1"/>
  <c r="Q1576" i="4"/>
  <c r="N1576" i="4"/>
  <c r="M1576" i="4"/>
  <c r="R1575" i="4"/>
  <c r="T1575" i="4" s="1"/>
  <c r="Q1575" i="4"/>
  <c r="N1575" i="4"/>
  <c r="M1575" i="4"/>
  <c r="R1574" i="4"/>
  <c r="T1574" i="4" s="1"/>
  <c r="Q1574" i="4"/>
  <c r="N1574" i="4"/>
  <c r="M1574" i="4"/>
  <c r="Q1572" i="4"/>
  <c r="N1572" i="4"/>
  <c r="M1572" i="4"/>
  <c r="Q1571" i="4"/>
  <c r="N1571" i="4"/>
  <c r="M1571" i="4"/>
  <c r="Q1570" i="4"/>
  <c r="N1570" i="4"/>
  <c r="M1570" i="4"/>
  <c r="Q1569" i="4"/>
  <c r="N1569" i="4"/>
  <c r="M1569" i="4"/>
  <c r="Q1568" i="4"/>
  <c r="N1568" i="4"/>
  <c r="M1568" i="4"/>
  <c r="Q1567" i="4"/>
  <c r="N1567" i="4"/>
  <c r="M1567" i="4"/>
  <c r="Q1566" i="4"/>
  <c r="N1566" i="4"/>
  <c r="M1566" i="4"/>
  <c r="Q1565" i="4"/>
  <c r="N1565" i="4"/>
  <c r="M1565" i="4"/>
  <c r="Q1564" i="4"/>
  <c r="N1564" i="4"/>
  <c r="M1564" i="4"/>
  <c r="Q1563" i="4"/>
  <c r="N1563" i="4"/>
  <c r="M1563" i="4"/>
  <c r="Q1562" i="4"/>
  <c r="N1562" i="4"/>
  <c r="M1562" i="4"/>
  <c r="Q1561" i="4"/>
  <c r="N1561" i="4"/>
  <c r="M1561" i="4"/>
  <c r="Q1560" i="4"/>
  <c r="N1560" i="4"/>
  <c r="M1560" i="4"/>
  <c r="Q1559" i="4"/>
  <c r="N1559" i="4"/>
  <c r="M1559" i="4"/>
  <c r="Q1558" i="4"/>
  <c r="N1558" i="4"/>
  <c r="M1558" i="4"/>
  <c r="Q1557" i="4"/>
  <c r="N1557" i="4"/>
  <c r="M1557" i="4"/>
  <c r="Q1556" i="4"/>
  <c r="N1556" i="4"/>
  <c r="M1556" i="4"/>
  <c r="Q1555" i="4"/>
  <c r="N1555" i="4"/>
  <c r="M1555" i="4"/>
  <c r="Q1554" i="4"/>
  <c r="N1554" i="4"/>
  <c r="M1554" i="4"/>
  <c r="Q1553" i="4"/>
  <c r="N1553" i="4"/>
  <c r="M1553" i="4"/>
  <c r="Q1552" i="4"/>
  <c r="N1552" i="4"/>
  <c r="M1552" i="4"/>
  <c r="Q1551" i="4"/>
  <c r="N1551" i="4"/>
  <c r="M1551" i="4"/>
  <c r="Q1550" i="4"/>
  <c r="N1550" i="4"/>
  <c r="M1550" i="4"/>
  <c r="Q1549" i="4"/>
  <c r="N1549" i="4"/>
  <c r="M1549" i="4"/>
  <c r="Q1548" i="4"/>
  <c r="N1548" i="4"/>
  <c r="M1548" i="4"/>
  <c r="Q1547" i="4"/>
  <c r="N1547" i="4"/>
  <c r="M1547" i="4"/>
  <c r="Q1546" i="4"/>
  <c r="N1546" i="4"/>
  <c r="M1546" i="4"/>
  <c r="Q1545" i="4"/>
  <c r="N1545" i="4"/>
  <c r="M1545" i="4"/>
  <c r="Q1544" i="4"/>
  <c r="N1544" i="4"/>
  <c r="M1544" i="4"/>
  <c r="Q1543" i="4"/>
  <c r="N1543" i="4"/>
  <c r="M1543" i="4"/>
  <c r="Q1542" i="4"/>
  <c r="N1542" i="4"/>
  <c r="M1542" i="4"/>
  <c r="Y1541" i="4"/>
  <c r="Q1541" i="4"/>
  <c r="N1541" i="4"/>
  <c r="M1541" i="4"/>
  <c r="Q1540" i="4"/>
  <c r="N1540" i="4"/>
  <c r="M1540" i="4"/>
  <c r="Q1539" i="4"/>
  <c r="N1539" i="4"/>
  <c r="M1539" i="4"/>
  <c r="Q1538" i="4"/>
  <c r="N1538" i="4"/>
  <c r="M1538" i="4"/>
  <c r="R1537" i="4"/>
  <c r="T1537" i="4" s="1"/>
  <c r="Q1537" i="4"/>
  <c r="N1537" i="4"/>
  <c r="M1537" i="4"/>
  <c r="R1536" i="4"/>
  <c r="T1536" i="4" s="1"/>
  <c r="Q1536" i="4"/>
  <c r="N1536" i="4"/>
  <c r="M1536" i="4"/>
  <c r="R1535" i="4"/>
  <c r="T1535" i="4" s="1"/>
  <c r="Q1535" i="4"/>
  <c r="N1535" i="4"/>
  <c r="M1535" i="4"/>
  <c r="R1534" i="4"/>
  <c r="T1534" i="4" s="1"/>
  <c r="Q1534" i="4"/>
  <c r="N1534" i="4"/>
  <c r="M1534" i="4"/>
  <c r="Q1532" i="4"/>
  <c r="N1532" i="4"/>
  <c r="M1532" i="4"/>
  <c r="Q1531" i="4"/>
  <c r="N1531" i="4"/>
  <c r="M1531" i="4"/>
  <c r="Q1530" i="4"/>
  <c r="N1530" i="4"/>
  <c r="M1530" i="4"/>
  <c r="Q1529" i="4"/>
  <c r="N1529" i="4"/>
  <c r="M1529" i="4"/>
  <c r="Q1528" i="4"/>
  <c r="N1528" i="4"/>
  <c r="M1528" i="4"/>
  <c r="Q1527" i="4"/>
  <c r="N1527" i="4"/>
  <c r="M1527" i="4"/>
  <c r="Q1526" i="4"/>
  <c r="N1526" i="4"/>
  <c r="M1526" i="4"/>
  <c r="Q1525" i="4"/>
  <c r="N1525" i="4"/>
  <c r="M1525" i="4"/>
  <c r="Q1524" i="4"/>
  <c r="N1524" i="4"/>
  <c r="M1524" i="4"/>
  <c r="Q1523" i="4"/>
  <c r="N1523" i="4"/>
  <c r="M1523" i="4"/>
  <c r="Q1522" i="4"/>
  <c r="N1522" i="4"/>
  <c r="M1522" i="4"/>
  <c r="Q1521" i="4"/>
  <c r="N1521" i="4"/>
  <c r="M1521" i="4"/>
  <c r="Q1520" i="4"/>
  <c r="N1520" i="4"/>
  <c r="M1520" i="4"/>
  <c r="Q1519" i="4"/>
  <c r="N1519" i="4"/>
  <c r="M1519" i="4"/>
  <c r="Q1518" i="4"/>
  <c r="N1518" i="4"/>
  <c r="M1518" i="4"/>
  <c r="Q1517" i="4"/>
  <c r="N1517" i="4"/>
  <c r="M1517" i="4"/>
  <c r="Q1516" i="4"/>
  <c r="N1516" i="4"/>
  <c r="M1516" i="4"/>
  <c r="Q1515" i="4"/>
  <c r="N1515" i="4"/>
  <c r="M1515" i="4"/>
  <c r="Q1514" i="4"/>
  <c r="N1514" i="4"/>
  <c r="M1514" i="4"/>
  <c r="Q1513" i="4"/>
  <c r="N1513" i="4"/>
  <c r="M1513" i="4"/>
  <c r="Q1512" i="4"/>
  <c r="N1512" i="4"/>
  <c r="M1512" i="4"/>
  <c r="Q1511" i="4"/>
  <c r="N1511" i="4"/>
  <c r="M1511" i="4"/>
  <c r="Q1510" i="4"/>
  <c r="N1510" i="4"/>
  <c r="M1510" i="4"/>
  <c r="Q1509" i="4"/>
  <c r="N1509" i="4"/>
  <c r="M1509" i="4"/>
  <c r="Q1508" i="4"/>
  <c r="N1508" i="4"/>
  <c r="M1508" i="4"/>
  <c r="Q1507" i="4"/>
  <c r="N1507" i="4"/>
  <c r="M1507" i="4"/>
  <c r="Q1506" i="4"/>
  <c r="N1506" i="4"/>
  <c r="M1506" i="4"/>
  <c r="Q1505" i="4"/>
  <c r="N1505" i="4"/>
  <c r="M1505" i="4"/>
  <c r="Y1504" i="4"/>
  <c r="Q1504" i="4"/>
  <c r="N1504" i="4"/>
  <c r="M1504" i="4"/>
  <c r="Q1503" i="4"/>
  <c r="N1503" i="4"/>
  <c r="M1503" i="4"/>
  <c r="Q1502" i="4"/>
  <c r="N1502" i="4"/>
  <c r="M1502" i="4"/>
  <c r="Q1501" i="4"/>
  <c r="N1501" i="4"/>
  <c r="M1501" i="4"/>
  <c r="Y1500" i="4"/>
  <c r="Q1500" i="4"/>
  <c r="N1500" i="4"/>
  <c r="M1500" i="4"/>
  <c r="R1499" i="4"/>
  <c r="T1499" i="4" s="1"/>
  <c r="Q1499" i="4"/>
  <c r="N1499" i="4"/>
  <c r="M1499" i="4"/>
  <c r="R1498" i="4"/>
  <c r="T1498" i="4" s="1"/>
  <c r="Q1498" i="4"/>
  <c r="N1498" i="4"/>
  <c r="M1498" i="4"/>
  <c r="R1497" i="4"/>
  <c r="T1497" i="4" s="1"/>
  <c r="Q1497" i="4"/>
  <c r="N1497" i="4"/>
  <c r="M1497" i="4"/>
  <c r="R1496" i="4"/>
  <c r="T1496" i="4" s="1"/>
  <c r="Q1496" i="4"/>
  <c r="N1496" i="4"/>
  <c r="M1496" i="4"/>
  <c r="T1495" i="4"/>
  <c r="R1495" i="4"/>
  <c r="Q1495" i="4"/>
  <c r="N1495" i="4"/>
  <c r="M1495" i="4"/>
  <c r="R1494" i="4"/>
  <c r="T1494" i="4" s="1"/>
  <c r="Q1494" i="4"/>
  <c r="N1494" i="4"/>
  <c r="M1494" i="4"/>
  <c r="Q1492" i="4"/>
  <c r="N1492" i="4"/>
  <c r="M1492" i="4"/>
  <c r="Q1491" i="4"/>
  <c r="N1491" i="4"/>
  <c r="M1491" i="4"/>
  <c r="Q1490" i="4"/>
  <c r="N1490" i="4"/>
  <c r="M1490" i="4"/>
  <c r="Q1489" i="4"/>
  <c r="N1489" i="4"/>
  <c r="M1489" i="4"/>
  <c r="Q1488" i="4"/>
  <c r="N1488" i="4"/>
  <c r="M1488" i="4"/>
  <c r="Q1487" i="4"/>
  <c r="N1487" i="4"/>
  <c r="M1487" i="4"/>
  <c r="Q1486" i="4"/>
  <c r="N1486" i="4"/>
  <c r="M1486" i="4"/>
  <c r="Q1485" i="4"/>
  <c r="N1485" i="4"/>
  <c r="M1485" i="4"/>
  <c r="Q1484" i="4"/>
  <c r="N1484" i="4"/>
  <c r="M1484" i="4"/>
  <c r="Q1483" i="4"/>
  <c r="N1483" i="4"/>
  <c r="M1483" i="4"/>
  <c r="Q1482" i="4"/>
  <c r="N1482" i="4"/>
  <c r="M1482" i="4"/>
  <c r="Q1481" i="4"/>
  <c r="N1481" i="4"/>
  <c r="M1481" i="4"/>
  <c r="Q1480" i="4"/>
  <c r="N1480" i="4"/>
  <c r="M1480" i="4"/>
  <c r="Q1479" i="4"/>
  <c r="N1479" i="4"/>
  <c r="M1479" i="4"/>
  <c r="Q1478" i="4"/>
  <c r="N1478" i="4"/>
  <c r="M1478" i="4"/>
  <c r="Q1477" i="4"/>
  <c r="N1477" i="4"/>
  <c r="M1477" i="4"/>
  <c r="Q1476" i="4"/>
  <c r="N1476" i="4"/>
  <c r="M1476" i="4"/>
  <c r="Q1475" i="4"/>
  <c r="N1475" i="4"/>
  <c r="M1475" i="4"/>
  <c r="Q1474" i="4"/>
  <c r="N1474" i="4"/>
  <c r="M1474" i="4"/>
  <c r="Q1473" i="4"/>
  <c r="N1473" i="4"/>
  <c r="M1473" i="4"/>
  <c r="Q1472" i="4"/>
  <c r="N1472" i="4"/>
  <c r="M1472" i="4"/>
  <c r="Q1471" i="4"/>
  <c r="N1471" i="4"/>
  <c r="M1471" i="4"/>
  <c r="Q1470" i="4"/>
  <c r="N1470" i="4"/>
  <c r="M1470" i="4"/>
  <c r="Q1469" i="4"/>
  <c r="N1469" i="4"/>
  <c r="M1469" i="4"/>
  <c r="Q1468" i="4"/>
  <c r="N1468" i="4"/>
  <c r="M1468" i="4"/>
  <c r="Q1467" i="4"/>
  <c r="N1467" i="4"/>
  <c r="M1467" i="4"/>
  <c r="Q1466" i="4"/>
  <c r="N1466" i="4"/>
  <c r="M1466" i="4"/>
  <c r="Q1465" i="4"/>
  <c r="N1465" i="4"/>
  <c r="M1465" i="4"/>
  <c r="Y1464" i="4"/>
  <c r="Q1464" i="4"/>
  <c r="N1464" i="4"/>
  <c r="M1464" i="4"/>
  <c r="Q1463" i="4"/>
  <c r="N1463" i="4"/>
  <c r="M1463" i="4"/>
  <c r="Y1462" i="4"/>
  <c r="Q1462" i="4"/>
  <c r="N1462" i="4"/>
  <c r="M1462" i="4"/>
  <c r="Y1461" i="4"/>
  <c r="Q1461" i="4"/>
  <c r="N1461" i="4"/>
  <c r="M1461" i="4"/>
  <c r="Y1460" i="4"/>
  <c r="Q1460" i="4" s="1"/>
  <c r="N1460" i="4"/>
  <c r="M1460" i="4"/>
  <c r="Q1459" i="4"/>
  <c r="N1459" i="4"/>
  <c r="M1459" i="4"/>
  <c r="R1458" i="4"/>
  <c r="T1458" i="4" s="1"/>
  <c r="Q1458" i="4"/>
  <c r="N1458" i="4"/>
  <c r="M1458" i="4"/>
  <c r="R1457" i="4"/>
  <c r="T1457" i="4" s="1"/>
  <c r="Q1457" i="4"/>
  <c r="N1457" i="4"/>
  <c r="M1457" i="4"/>
  <c r="R1456" i="4"/>
  <c r="T1456" i="4" s="1"/>
  <c r="Q1456" i="4"/>
  <c r="N1456" i="4"/>
  <c r="M1456" i="4"/>
  <c r="R1455" i="4"/>
  <c r="T1455" i="4" s="1"/>
  <c r="Q1455" i="4"/>
  <c r="N1455" i="4"/>
  <c r="M1455" i="4"/>
  <c r="T1454" i="4"/>
  <c r="R1454" i="4"/>
  <c r="Q1454" i="4"/>
  <c r="N1454" i="4"/>
  <c r="M1454" i="4"/>
  <c r="Q1452" i="4"/>
  <c r="N1452" i="4"/>
  <c r="M1452" i="4"/>
  <c r="Q1451" i="4"/>
  <c r="N1451" i="4"/>
  <c r="M1451" i="4"/>
  <c r="Q1450" i="4"/>
  <c r="N1450" i="4"/>
  <c r="M1450" i="4"/>
  <c r="Q1449" i="4"/>
  <c r="N1449" i="4"/>
  <c r="M1449" i="4"/>
  <c r="Q1448" i="4"/>
  <c r="N1448" i="4"/>
  <c r="M1448" i="4"/>
  <c r="Q1447" i="4"/>
  <c r="N1447" i="4"/>
  <c r="M1447" i="4"/>
  <c r="Q1446" i="4"/>
  <c r="N1446" i="4"/>
  <c r="M1446" i="4"/>
  <c r="Q1445" i="4"/>
  <c r="N1445" i="4"/>
  <c r="M1445" i="4"/>
  <c r="Q1444" i="4"/>
  <c r="N1444" i="4"/>
  <c r="M1444" i="4"/>
  <c r="Q1443" i="4"/>
  <c r="N1443" i="4"/>
  <c r="M1443" i="4"/>
  <c r="Q1442" i="4"/>
  <c r="N1442" i="4"/>
  <c r="M1442" i="4"/>
  <c r="Q1441" i="4"/>
  <c r="N1441" i="4"/>
  <c r="M1441" i="4"/>
  <c r="Q1440" i="4"/>
  <c r="N1440" i="4"/>
  <c r="M1440" i="4"/>
  <c r="Q1439" i="4"/>
  <c r="N1439" i="4"/>
  <c r="M1439" i="4"/>
  <c r="Q1438" i="4"/>
  <c r="N1438" i="4"/>
  <c r="M1438" i="4"/>
  <c r="Q1437" i="4"/>
  <c r="N1437" i="4"/>
  <c r="M1437" i="4"/>
  <c r="Q1436" i="4"/>
  <c r="N1436" i="4"/>
  <c r="M1436" i="4"/>
  <c r="Q1435" i="4"/>
  <c r="N1435" i="4"/>
  <c r="M1435" i="4"/>
  <c r="Q1434" i="4"/>
  <c r="N1434" i="4"/>
  <c r="M1434" i="4"/>
  <c r="Q1433" i="4"/>
  <c r="N1433" i="4"/>
  <c r="M1433" i="4"/>
  <c r="Q1432" i="4"/>
  <c r="N1432" i="4"/>
  <c r="M1432" i="4"/>
  <c r="Q1431" i="4"/>
  <c r="N1431" i="4"/>
  <c r="M1431" i="4"/>
  <c r="Q1430" i="4"/>
  <c r="N1430" i="4"/>
  <c r="M1430" i="4"/>
  <c r="Q1429" i="4"/>
  <c r="N1429" i="4"/>
  <c r="M1429" i="4"/>
  <c r="Q1428" i="4"/>
  <c r="N1428" i="4"/>
  <c r="M1428" i="4"/>
  <c r="Q1427" i="4"/>
  <c r="N1427" i="4"/>
  <c r="M1427" i="4"/>
  <c r="Q1426" i="4"/>
  <c r="N1426" i="4"/>
  <c r="M1426" i="4"/>
  <c r="Q1425" i="4"/>
  <c r="N1425" i="4"/>
  <c r="M1425" i="4"/>
  <c r="Q1424" i="4"/>
  <c r="N1424" i="4"/>
  <c r="M1424" i="4"/>
  <c r="Y1423" i="4"/>
  <c r="Q1423" i="4"/>
  <c r="N1423" i="4"/>
  <c r="M1423" i="4"/>
  <c r="Q1422" i="4"/>
  <c r="N1422" i="4"/>
  <c r="M1422" i="4"/>
  <c r="Q1421" i="4"/>
  <c r="N1421" i="4"/>
  <c r="M1421" i="4"/>
  <c r="Q1420" i="4"/>
  <c r="N1420" i="4"/>
  <c r="M1420" i="4"/>
  <c r="Y1419" i="4"/>
  <c r="Q1419" i="4" s="1"/>
  <c r="N1419" i="4"/>
  <c r="M1419" i="4"/>
  <c r="Q1418" i="4"/>
  <c r="N1418" i="4"/>
  <c r="M1418" i="4"/>
  <c r="R1417" i="4"/>
  <c r="T1417" i="4" s="1"/>
  <c r="Q1417" i="4"/>
  <c r="N1417" i="4"/>
  <c r="M1417" i="4"/>
  <c r="R1416" i="4"/>
  <c r="T1416" i="4" s="1"/>
  <c r="Q1416" i="4"/>
  <c r="N1416" i="4"/>
  <c r="M1416" i="4"/>
  <c r="R1415" i="4"/>
  <c r="T1415" i="4" s="1"/>
  <c r="Q1415" i="4"/>
  <c r="N1415" i="4"/>
  <c r="M1415" i="4"/>
  <c r="R1414" i="4"/>
  <c r="T1414" i="4" s="1"/>
  <c r="Q1414" i="4"/>
  <c r="N1414" i="4"/>
  <c r="M1414" i="4"/>
  <c r="Q1412" i="4"/>
  <c r="N1412" i="4"/>
  <c r="M1412" i="4"/>
  <c r="Q1411" i="4"/>
  <c r="N1411" i="4"/>
  <c r="M1411" i="4"/>
  <c r="Q1410" i="4"/>
  <c r="N1410" i="4"/>
  <c r="M1410" i="4"/>
  <c r="Q1409" i="4"/>
  <c r="N1409" i="4"/>
  <c r="M1409" i="4"/>
  <c r="Q1408" i="4"/>
  <c r="N1408" i="4"/>
  <c r="M1408" i="4"/>
  <c r="Q1407" i="4"/>
  <c r="N1407" i="4"/>
  <c r="M1407" i="4"/>
  <c r="Q1406" i="4"/>
  <c r="N1406" i="4"/>
  <c r="M1406" i="4"/>
  <c r="Q1405" i="4"/>
  <c r="N1405" i="4"/>
  <c r="M1405" i="4"/>
  <c r="Q1404" i="4"/>
  <c r="N1404" i="4"/>
  <c r="M1404" i="4"/>
  <c r="Q1403" i="4"/>
  <c r="N1403" i="4"/>
  <c r="M1403" i="4"/>
  <c r="Q1402" i="4"/>
  <c r="N1402" i="4"/>
  <c r="M1402" i="4"/>
  <c r="Q1401" i="4"/>
  <c r="N1401" i="4"/>
  <c r="M1401" i="4"/>
  <c r="Q1400" i="4"/>
  <c r="N1400" i="4"/>
  <c r="M1400" i="4"/>
  <c r="Q1399" i="4"/>
  <c r="N1399" i="4"/>
  <c r="M1399" i="4"/>
  <c r="Q1398" i="4"/>
  <c r="N1398" i="4"/>
  <c r="M1398" i="4"/>
  <c r="Q1397" i="4"/>
  <c r="N1397" i="4"/>
  <c r="M1397" i="4"/>
  <c r="Q1396" i="4"/>
  <c r="N1396" i="4"/>
  <c r="M1396" i="4"/>
  <c r="Q1395" i="4"/>
  <c r="N1395" i="4"/>
  <c r="M1395" i="4"/>
  <c r="Q1394" i="4"/>
  <c r="N1394" i="4"/>
  <c r="M1394" i="4"/>
  <c r="Q1393" i="4"/>
  <c r="N1393" i="4"/>
  <c r="M1393" i="4"/>
  <c r="Q1392" i="4"/>
  <c r="N1392" i="4"/>
  <c r="M1392" i="4"/>
  <c r="Q1391" i="4"/>
  <c r="N1391" i="4"/>
  <c r="M1391" i="4"/>
  <c r="Q1390" i="4"/>
  <c r="N1390" i="4"/>
  <c r="M1390" i="4"/>
  <c r="Q1389" i="4"/>
  <c r="N1389" i="4"/>
  <c r="M1389" i="4"/>
  <c r="Q1388" i="4"/>
  <c r="N1388" i="4"/>
  <c r="M1388" i="4"/>
  <c r="Y1387" i="4"/>
  <c r="Q1387" i="4"/>
  <c r="N1387" i="4"/>
  <c r="M1387" i="4"/>
  <c r="Y1386" i="4"/>
  <c r="Q1386" i="4"/>
  <c r="N1386" i="4"/>
  <c r="M1386" i="4"/>
  <c r="Y1385" i="4"/>
  <c r="Q1385" i="4" s="1"/>
  <c r="N1385" i="4"/>
  <c r="M1385" i="4"/>
  <c r="Y1384" i="4"/>
  <c r="Q1384" i="4"/>
  <c r="N1384" i="4"/>
  <c r="M1384" i="4"/>
  <c r="Y1383" i="4"/>
  <c r="Q1383" i="4" s="1"/>
  <c r="N1383" i="4"/>
  <c r="M1383" i="4"/>
  <c r="Y1382" i="4"/>
  <c r="Q1382" i="4" s="1"/>
  <c r="N1382" i="4"/>
  <c r="M1382" i="4"/>
  <c r="Y1381" i="4"/>
  <c r="N1381" i="4"/>
  <c r="M1381" i="4"/>
  <c r="Y1380" i="4"/>
  <c r="Q1380" i="4"/>
  <c r="N1380" i="4"/>
  <c r="M1380" i="4"/>
  <c r="Y1379" i="4"/>
  <c r="Q1379" i="4" s="1"/>
  <c r="N1379" i="4"/>
  <c r="M1379" i="4"/>
  <c r="Q1378" i="4"/>
  <c r="N1378" i="4"/>
  <c r="M1378" i="4"/>
  <c r="R1377" i="4"/>
  <c r="T1377" i="4" s="1"/>
  <c r="Q1377" i="4"/>
  <c r="N1377" i="4"/>
  <c r="M1377" i="4"/>
  <c r="R1376" i="4"/>
  <c r="T1376" i="4" s="1"/>
  <c r="Q1376" i="4"/>
  <c r="N1376" i="4"/>
  <c r="M1376" i="4"/>
  <c r="R1375" i="4"/>
  <c r="T1375" i="4" s="1"/>
  <c r="Q1375" i="4"/>
  <c r="N1375" i="4"/>
  <c r="M1375" i="4"/>
  <c r="R1374" i="4"/>
  <c r="T1374" i="4" s="1"/>
  <c r="Q1374" i="4"/>
  <c r="N1374" i="4"/>
  <c r="M1374" i="4"/>
  <c r="Q1372" i="4"/>
  <c r="N1372" i="4"/>
  <c r="M1372" i="4"/>
  <c r="Q1371" i="4"/>
  <c r="N1371" i="4"/>
  <c r="M1371" i="4"/>
  <c r="Q1370" i="4"/>
  <c r="N1370" i="4"/>
  <c r="M1370" i="4"/>
  <c r="Q1369" i="4"/>
  <c r="N1369" i="4"/>
  <c r="M1369" i="4"/>
  <c r="Q1368" i="4"/>
  <c r="N1368" i="4"/>
  <c r="M1368" i="4"/>
  <c r="Q1367" i="4"/>
  <c r="N1367" i="4"/>
  <c r="M1367" i="4"/>
  <c r="Q1366" i="4"/>
  <c r="N1366" i="4"/>
  <c r="M1366" i="4"/>
  <c r="Q1365" i="4"/>
  <c r="N1365" i="4"/>
  <c r="M1365" i="4"/>
  <c r="Q1364" i="4"/>
  <c r="N1364" i="4"/>
  <c r="M1364" i="4"/>
  <c r="Q1363" i="4"/>
  <c r="N1363" i="4"/>
  <c r="M1363" i="4"/>
  <c r="Q1362" i="4"/>
  <c r="N1362" i="4"/>
  <c r="M1362" i="4"/>
  <c r="Q1361" i="4"/>
  <c r="N1361" i="4"/>
  <c r="M1361" i="4"/>
  <c r="Q1360" i="4"/>
  <c r="N1360" i="4"/>
  <c r="M1360" i="4"/>
  <c r="Q1359" i="4"/>
  <c r="N1359" i="4"/>
  <c r="M1359" i="4"/>
  <c r="Q1358" i="4"/>
  <c r="N1358" i="4"/>
  <c r="M1358" i="4"/>
  <c r="Q1357" i="4"/>
  <c r="N1357" i="4"/>
  <c r="M1357" i="4"/>
  <c r="Q1356" i="4"/>
  <c r="N1356" i="4"/>
  <c r="M1356" i="4"/>
  <c r="Q1355" i="4"/>
  <c r="N1355" i="4"/>
  <c r="M1355" i="4"/>
  <c r="Q1354" i="4"/>
  <c r="N1354" i="4"/>
  <c r="M1354" i="4"/>
  <c r="Q1353" i="4"/>
  <c r="N1353" i="4"/>
  <c r="M1353" i="4"/>
  <c r="Q1352" i="4"/>
  <c r="N1352" i="4"/>
  <c r="M1352" i="4"/>
  <c r="Q1351" i="4"/>
  <c r="N1351" i="4"/>
  <c r="M1351" i="4"/>
  <c r="Q1350" i="4"/>
  <c r="N1350" i="4"/>
  <c r="M1350" i="4"/>
  <c r="Q1349" i="4"/>
  <c r="N1349" i="4"/>
  <c r="M1349" i="4"/>
  <c r="Q1348" i="4"/>
  <c r="N1348" i="4"/>
  <c r="M1348" i="4"/>
  <c r="Q1347" i="4"/>
  <c r="N1347" i="4"/>
  <c r="M1347" i="4"/>
  <c r="Q1346" i="4"/>
  <c r="N1346" i="4"/>
  <c r="M1346" i="4"/>
  <c r="Q1345" i="4"/>
  <c r="N1345" i="4"/>
  <c r="M1345" i="4"/>
  <c r="Q1344" i="4"/>
  <c r="N1344" i="4"/>
  <c r="M1344" i="4"/>
  <c r="Q1343" i="4"/>
  <c r="N1343" i="4"/>
  <c r="M1343" i="4"/>
  <c r="Q1342" i="4"/>
  <c r="N1342" i="4"/>
  <c r="M1342" i="4"/>
  <c r="Q1341" i="4"/>
  <c r="N1341" i="4"/>
  <c r="M1341" i="4"/>
  <c r="Q1340" i="4"/>
  <c r="N1340" i="4"/>
  <c r="M1340" i="4"/>
  <c r="Q1339" i="4"/>
  <c r="N1339" i="4"/>
  <c r="M1339" i="4"/>
  <c r="Q1338" i="4"/>
  <c r="N1338" i="4"/>
  <c r="M1338" i="4"/>
  <c r="R1337" i="4"/>
  <c r="T1337" i="4" s="1"/>
  <c r="Q1337" i="4"/>
  <c r="N1337" i="4"/>
  <c r="M1337" i="4"/>
  <c r="R1336" i="4"/>
  <c r="T1336" i="4" s="1"/>
  <c r="Q1336" i="4"/>
  <c r="N1336" i="4"/>
  <c r="M1336" i="4"/>
  <c r="R1335" i="4"/>
  <c r="T1335" i="4" s="1"/>
  <c r="Q1335" i="4"/>
  <c r="N1335" i="4"/>
  <c r="M1335" i="4"/>
  <c r="R1334" i="4"/>
  <c r="T1334" i="4" s="1"/>
  <c r="Q1334" i="4"/>
  <c r="N1334" i="4"/>
  <c r="M1334" i="4"/>
  <c r="Q1332" i="4"/>
  <c r="N1332" i="4"/>
  <c r="M1332" i="4"/>
  <c r="Q1331" i="4"/>
  <c r="N1331" i="4"/>
  <c r="M1331" i="4"/>
  <c r="Q1330" i="4"/>
  <c r="N1330" i="4"/>
  <c r="M1330" i="4"/>
  <c r="Q1329" i="4"/>
  <c r="N1329" i="4"/>
  <c r="M1329" i="4"/>
  <c r="Q1328" i="4"/>
  <c r="N1328" i="4"/>
  <c r="M1328" i="4"/>
  <c r="Q1327" i="4"/>
  <c r="N1327" i="4"/>
  <c r="M1327" i="4"/>
  <c r="Q1326" i="4"/>
  <c r="N1326" i="4"/>
  <c r="M1326" i="4"/>
  <c r="Q1325" i="4"/>
  <c r="N1325" i="4"/>
  <c r="M1325" i="4"/>
  <c r="Q1324" i="4"/>
  <c r="N1324" i="4"/>
  <c r="M1324" i="4"/>
  <c r="Q1323" i="4"/>
  <c r="N1323" i="4"/>
  <c r="M1323" i="4"/>
  <c r="Q1322" i="4"/>
  <c r="N1322" i="4"/>
  <c r="M1322" i="4"/>
  <c r="Q1321" i="4"/>
  <c r="N1321" i="4"/>
  <c r="M1321" i="4"/>
  <c r="Q1320" i="4"/>
  <c r="N1320" i="4"/>
  <c r="M1320" i="4"/>
  <c r="Q1319" i="4"/>
  <c r="N1319" i="4"/>
  <c r="M1319" i="4"/>
  <c r="Q1318" i="4"/>
  <c r="N1318" i="4"/>
  <c r="M1318" i="4"/>
  <c r="Q1317" i="4"/>
  <c r="N1317" i="4"/>
  <c r="M1317" i="4"/>
  <c r="Q1316" i="4"/>
  <c r="N1316" i="4"/>
  <c r="M1316" i="4"/>
  <c r="Q1315" i="4"/>
  <c r="N1315" i="4"/>
  <c r="M1315" i="4"/>
  <c r="Q1314" i="4"/>
  <c r="N1314" i="4"/>
  <c r="M1314" i="4"/>
  <c r="Q1313" i="4"/>
  <c r="N1313" i="4"/>
  <c r="M1313" i="4"/>
  <c r="Q1312" i="4"/>
  <c r="N1312" i="4"/>
  <c r="M1312" i="4"/>
  <c r="Q1311" i="4"/>
  <c r="N1311" i="4"/>
  <c r="M1311" i="4"/>
  <c r="Q1310" i="4"/>
  <c r="N1310" i="4"/>
  <c r="M1310" i="4"/>
  <c r="Q1309" i="4"/>
  <c r="N1309" i="4"/>
  <c r="M1309" i="4"/>
  <c r="Q1308" i="4"/>
  <c r="N1308" i="4"/>
  <c r="M1308" i="4"/>
  <c r="Q1307" i="4"/>
  <c r="N1307" i="4"/>
  <c r="M1307" i="4"/>
  <c r="Q1306" i="4"/>
  <c r="N1306" i="4"/>
  <c r="M1306" i="4"/>
  <c r="Q1305" i="4"/>
  <c r="N1305" i="4"/>
  <c r="M1305" i="4"/>
  <c r="Q1304" i="4"/>
  <c r="N1304" i="4"/>
  <c r="M1304" i="4"/>
  <c r="Q1303" i="4"/>
  <c r="N1303" i="4"/>
  <c r="M1303" i="4"/>
  <c r="Q1302" i="4"/>
  <c r="N1302" i="4"/>
  <c r="M1302" i="4"/>
  <c r="Q1301" i="4"/>
  <c r="N1301" i="4"/>
  <c r="M1301" i="4"/>
  <c r="Q1300" i="4"/>
  <c r="N1300" i="4"/>
  <c r="M1300" i="4"/>
  <c r="Q1299" i="4"/>
  <c r="N1299" i="4"/>
  <c r="M1299" i="4"/>
  <c r="Q1298" i="4"/>
  <c r="N1298" i="4"/>
  <c r="M1298" i="4"/>
  <c r="R1297" i="4"/>
  <c r="T1297" i="4" s="1"/>
  <c r="Q1297" i="4"/>
  <c r="N1297" i="4"/>
  <c r="M1297" i="4"/>
  <c r="R1296" i="4"/>
  <c r="T1296" i="4" s="1"/>
  <c r="Q1296" i="4"/>
  <c r="N1296" i="4"/>
  <c r="M1296" i="4"/>
  <c r="R1295" i="4"/>
  <c r="T1295" i="4" s="1"/>
  <c r="Q1295" i="4"/>
  <c r="N1295" i="4"/>
  <c r="M1295" i="4"/>
  <c r="R1294" i="4"/>
  <c r="T1294" i="4" s="1"/>
  <c r="Q1294" i="4"/>
  <c r="N1294" i="4"/>
  <c r="M1294" i="4"/>
  <c r="Q1292" i="4"/>
  <c r="N1292" i="4"/>
  <c r="M1292" i="4"/>
  <c r="Q1291" i="4"/>
  <c r="N1291" i="4"/>
  <c r="M1291" i="4"/>
  <c r="Q1289" i="4"/>
  <c r="N1289" i="4"/>
  <c r="M1289" i="4"/>
  <c r="Q1288" i="4"/>
  <c r="N1288" i="4"/>
  <c r="M1288" i="4"/>
  <c r="Q1287" i="4"/>
  <c r="N1287" i="4"/>
  <c r="M1287" i="4"/>
  <c r="Q1286" i="4"/>
  <c r="N1286" i="4"/>
  <c r="M1286" i="4"/>
  <c r="Q1285" i="4"/>
  <c r="N1285" i="4"/>
  <c r="M1285" i="4"/>
  <c r="Q1284" i="4"/>
  <c r="N1284" i="4"/>
  <c r="M1284" i="4"/>
  <c r="Q1283" i="4"/>
  <c r="N1283" i="4"/>
  <c r="M1283" i="4"/>
  <c r="Q1282" i="4"/>
  <c r="N1282" i="4"/>
  <c r="M1282" i="4"/>
  <c r="Q1281" i="4"/>
  <c r="N1281" i="4"/>
  <c r="M1281" i="4"/>
  <c r="Q1280" i="4"/>
  <c r="N1280" i="4"/>
  <c r="M1280" i="4"/>
  <c r="Q1279" i="4"/>
  <c r="N1279" i="4"/>
  <c r="M1279" i="4"/>
  <c r="Q1278" i="4"/>
  <c r="N1278" i="4"/>
  <c r="M1278" i="4"/>
  <c r="Q1277" i="4"/>
  <c r="N1277" i="4"/>
  <c r="M1277" i="4"/>
  <c r="Q1276" i="4"/>
  <c r="N1276" i="4"/>
  <c r="M1276" i="4"/>
  <c r="Q1275" i="4"/>
  <c r="N1275" i="4"/>
  <c r="M1275" i="4"/>
  <c r="Q1274" i="4"/>
  <c r="N1274" i="4"/>
  <c r="M1274" i="4"/>
  <c r="Q1273" i="4"/>
  <c r="N1273" i="4"/>
  <c r="M1273" i="4"/>
  <c r="Q1272" i="4"/>
  <c r="N1272" i="4"/>
  <c r="M1272" i="4"/>
  <c r="Q1271" i="4"/>
  <c r="N1271" i="4"/>
  <c r="M1271" i="4"/>
  <c r="Q1270" i="4"/>
  <c r="N1270" i="4"/>
  <c r="M1270" i="4"/>
  <c r="Q1269" i="4"/>
  <c r="N1269" i="4"/>
  <c r="M1269" i="4"/>
  <c r="Q1268" i="4"/>
  <c r="N1268" i="4"/>
  <c r="M1268" i="4"/>
  <c r="Q1267" i="4"/>
  <c r="N1267" i="4"/>
  <c r="M1267" i="4"/>
  <c r="Q1266" i="4"/>
  <c r="N1266" i="4"/>
  <c r="M1266" i="4"/>
  <c r="Q1265" i="4"/>
  <c r="N1265" i="4"/>
  <c r="M1265" i="4"/>
  <c r="Q1264" i="4"/>
  <c r="N1264" i="4"/>
  <c r="M1264" i="4"/>
  <c r="Q1263" i="4"/>
  <c r="N1263" i="4"/>
  <c r="M1263" i="4"/>
  <c r="Q1262" i="4"/>
  <c r="N1262" i="4"/>
  <c r="M1262" i="4"/>
  <c r="Q1261" i="4"/>
  <c r="N1261" i="4"/>
  <c r="M1261" i="4"/>
  <c r="Q1260" i="4"/>
  <c r="N1260" i="4"/>
  <c r="M1260" i="4"/>
  <c r="Q1259" i="4"/>
  <c r="N1259" i="4"/>
  <c r="M1259" i="4"/>
  <c r="Q1258" i="4"/>
  <c r="N1258" i="4"/>
  <c r="M1258" i="4"/>
  <c r="Q1257" i="4"/>
  <c r="N1257" i="4"/>
  <c r="M1257" i="4"/>
  <c r="Q1256" i="4"/>
  <c r="N1256" i="4"/>
  <c r="M1256" i="4"/>
  <c r="Q1255" i="4"/>
  <c r="N1255" i="4"/>
  <c r="M1255" i="4"/>
  <c r="R1254" i="4"/>
  <c r="T1254" i="4" s="1"/>
  <c r="Q1254" i="4"/>
  <c r="N1254" i="4"/>
  <c r="M1254" i="4"/>
  <c r="R1253" i="4"/>
  <c r="T1253" i="4" s="1"/>
  <c r="Q1253" i="4"/>
  <c r="N1253" i="4"/>
  <c r="M1253" i="4"/>
  <c r="T1252" i="4"/>
  <c r="R1252" i="4"/>
  <c r="Q1252" i="4"/>
  <c r="N1252" i="4"/>
  <c r="M1252" i="4"/>
  <c r="R1251" i="4"/>
  <c r="T1251" i="4" s="1"/>
  <c r="Q1251" i="4"/>
  <c r="N1251" i="4"/>
  <c r="M1251" i="4"/>
  <c r="Q1249" i="4"/>
  <c r="N1249" i="4"/>
  <c r="M1249" i="4"/>
  <c r="Q1248" i="4"/>
  <c r="N1248" i="4"/>
  <c r="M1248" i="4"/>
  <c r="Q1247" i="4"/>
  <c r="N1247" i="4"/>
  <c r="M1247" i="4"/>
  <c r="Q1246" i="4"/>
  <c r="N1246" i="4"/>
  <c r="M1246" i="4"/>
  <c r="Q1245" i="4"/>
  <c r="N1245" i="4"/>
  <c r="M1245" i="4"/>
  <c r="Q1244" i="4"/>
  <c r="N1244" i="4"/>
  <c r="M1244" i="4"/>
  <c r="Q1243" i="4"/>
  <c r="N1243" i="4"/>
  <c r="M1243" i="4"/>
  <c r="Q1242" i="4"/>
  <c r="N1242" i="4"/>
  <c r="M1242" i="4"/>
  <c r="Q1241" i="4"/>
  <c r="N1241" i="4"/>
  <c r="M1241" i="4"/>
  <c r="Q1240" i="4"/>
  <c r="N1240" i="4"/>
  <c r="M1240" i="4"/>
  <c r="Q1239" i="4"/>
  <c r="N1239" i="4"/>
  <c r="M1239" i="4"/>
  <c r="Q1238" i="4"/>
  <c r="N1238" i="4"/>
  <c r="M1238" i="4"/>
  <c r="Q1237" i="4"/>
  <c r="N1237" i="4"/>
  <c r="M1237" i="4"/>
  <c r="Q1236" i="4"/>
  <c r="N1236" i="4"/>
  <c r="M1236" i="4"/>
  <c r="Q1235" i="4"/>
  <c r="N1235" i="4"/>
  <c r="M1235" i="4"/>
  <c r="Q1234" i="4"/>
  <c r="N1234" i="4"/>
  <c r="M1234" i="4"/>
  <c r="Q1233" i="4"/>
  <c r="N1233" i="4"/>
  <c r="M1233" i="4"/>
  <c r="Q1232" i="4"/>
  <c r="N1232" i="4"/>
  <c r="M1232" i="4"/>
  <c r="Q1231" i="4"/>
  <c r="N1231" i="4"/>
  <c r="M1231" i="4"/>
  <c r="Q1230" i="4"/>
  <c r="N1230" i="4"/>
  <c r="M1230" i="4"/>
  <c r="Q1229" i="4"/>
  <c r="N1229" i="4"/>
  <c r="M1229" i="4"/>
  <c r="Q1228" i="4"/>
  <c r="N1228" i="4"/>
  <c r="M1228" i="4"/>
  <c r="Q1227" i="4"/>
  <c r="N1227" i="4"/>
  <c r="M1227" i="4"/>
  <c r="Q1226" i="4"/>
  <c r="N1226" i="4"/>
  <c r="M1226" i="4"/>
  <c r="Q1225" i="4"/>
  <c r="N1225" i="4"/>
  <c r="M1225" i="4"/>
  <c r="Q1224" i="4"/>
  <c r="N1224" i="4"/>
  <c r="M1224" i="4"/>
  <c r="Q1223" i="4"/>
  <c r="N1223" i="4"/>
  <c r="M1223" i="4"/>
  <c r="Q1222" i="4"/>
  <c r="N1222" i="4"/>
  <c r="M1222" i="4"/>
  <c r="Q1221" i="4"/>
  <c r="N1221" i="4"/>
  <c r="M1221" i="4"/>
  <c r="Q1220" i="4"/>
  <c r="N1220" i="4"/>
  <c r="M1220" i="4"/>
  <c r="Q1219" i="4"/>
  <c r="N1219" i="4"/>
  <c r="M1219" i="4"/>
  <c r="Q1218" i="4"/>
  <c r="N1218" i="4"/>
  <c r="M1218" i="4"/>
  <c r="R1217" i="4"/>
  <c r="T1217" i="4" s="1"/>
  <c r="Q1217" i="4"/>
  <c r="N1217" i="4"/>
  <c r="M1217" i="4"/>
  <c r="R1216" i="4"/>
  <c r="T1216" i="4" s="1"/>
  <c r="Q1216" i="4"/>
  <c r="N1216" i="4"/>
  <c r="M1216" i="4"/>
  <c r="R1215" i="4"/>
  <c r="T1215" i="4" s="1"/>
  <c r="Q1215" i="4"/>
  <c r="N1215" i="4"/>
  <c r="M1215" i="4"/>
  <c r="R1214" i="4"/>
  <c r="T1214" i="4" s="1"/>
  <c r="Q1214" i="4"/>
  <c r="N1214" i="4"/>
  <c r="M1214" i="4"/>
  <c r="R1213" i="4"/>
  <c r="T1213" i="4" s="1"/>
  <c r="Q1213" i="4"/>
  <c r="N1213" i="4"/>
  <c r="M1213" i="4"/>
  <c r="R1212" i="4"/>
  <c r="T1212" i="4" s="1"/>
  <c r="Q1212" i="4"/>
  <c r="N1212" i="4"/>
  <c r="M1212" i="4"/>
  <c r="T1211" i="4"/>
  <c r="R1211" i="4"/>
  <c r="Q1211" i="4"/>
  <c r="N1211" i="4"/>
  <c r="M1211" i="4"/>
  <c r="Q1209" i="4"/>
  <c r="N1209" i="4"/>
  <c r="M1209" i="4"/>
  <c r="Q1208" i="4"/>
  <c r="N1208" i="4"/>
  <c r="M1208" i="4"/>
  <c r="Q1207" i="4"/>
  <c r="N1207" i="4"/>
  <c r="M1207" i="4"/>
  <c r="Q1206" i="4"/>
  <c r="N1206" i="4"/>
  <c r="M1206" i="4"/>
  <c r="Q1205" i="4"/>
  <c r="N1205" i="4"/>
  <c r="M1205" i="4"/>
  <c r="Q1204" i="4"/>
  <c r="N1204" i="4"/>
  <c r="M1204" i="4"/>
  <c r="Q1203" i="4"/>
  <c r="N1203" i="4"/>
  <c r="M1203" i="4"/>
  <c r="Q1202" i="4"/>
  <c r="N1202" i="4"/>
  <c r="M1202" i="4"/>
  <c r="Q1201" i="4"/>
  <c r="N1201" i="4"/>
  <c r="M1201" i="4"/>
  <c r="Q1200" i="4"/>
  <c r="N1200" i="4"/>
  <c r="M1200" i="4"/>
  <c r="Q1199" i="4"/>
  <c r="N1199" i="4"/>
  <c r="M1199" i="4"/>
  <c r="Q1198" i="4"/>
  <c r="N1198" i="4"/>
  <c r="M1198" i="4"/>
  <c r="Q1197" i="4"/>
  <c r="N1197" i="4"/>
  <c r="M1197" i="4"/>
  <c r="Q1196" i="4"/>
  <c r="N1196" i="4"/>
  <c r="M1196" i="4"/>
  <c r="Q1195" i="4"/>
  <c r="N1195" i="4"/>
  <c r="M1195" i="4"/>
  <c r="Q1194" i="4"/>
  <c r="N1194" i="4"/>
  <c r="M1194" i="4"/>
  <c r="Q1193" i="4"/>
  <c r="N1193" i="4"/>
  <c r="M1193" i="4"/>
  <c r="Q1192" i="4"/>
  <c r="N1192" i="4"/>
  <c r="M1192" i="4"/>
  <c r="Q1191" i="4"/>
  <c r="N1191" i="4"/>
  <c r="M1191" i="4"/>
  <c r="Q1190" i="4"/>
  <c r="N1190" i="4"/>
  <c r="M1190" i="4"/>
  <c r="Q1189" i="4"/>
  <c r="N1189" i="4"/>
  <c r="M1189" i="4"/>
  <c r="Q1188" i="4"/>
  <c r="N1188" i="4"/>
  <c r="M1188" i="4"/>
  <c r="Q1187" i="4"/>
  <c r="N1187" i="4"/>
  <c r="M1187" i="4"/>
  <c r="Q1186" i="4"/>
  <c r="N1186" i="4"/>
  <c r="M1186" i="4"/>
  <c r="Q1185" i="4"/>
  <c r="N1185" i="4"/>
  <c r="M1185" i="4"/>
  <c r="Q1184" i="4"/>
  <c r="N1184" i="4"/>
  <c r="M1184" i="4"/>
  <c r="Q1183" i="4"/>
  <c r="N1183" i="4"/>
  <c r="M1183" i="4"/>
  <c r="Q1182" i="4"/>
  <c r="N1182" i="4"/>
  <c r="M1182" i="4"/>
  <c r="Q1181" i="4"/>
  <c r="N1181" i="4"/>
  <c r="M1181" i="4"/>
  <c r="Q1180" i="4"/>
  <c r="N1180" i="4"/>
  <c r="M1180" i="4"/>
  <c r="Q1179" i="4"/>
  <c r="N1179" i="4"/>
  <c r="M1179" i="4"/>
  <c r="Q1178" i="4"/>
  <c r="N1178" i="4"/>
  <c r="M1178" i="4"/>
  <c r="Q1177" i="4"/>
  <c r="N1177" i="4"/>
  <c r="M1177" i="4"/>
  <c r="Q1176" i="4"/>
  <c r="N1176" i="4"/>
  <c r="M1176" i="4"/>
  <c r="Q1175" i="4"/>
  <c r="N1175" i="4"/>
  <c r="M1175" i="4"/>
  <c r="Q1174" i="4"/>
  <c r="N1174" i="4"/>
  <c r="M1174" i="4"/>
  <c r="Q1173" i="4"/>
  <c r="N1173" i="4"/>
  <c r="M1173" i="4"/>
  <c r="R1172" i="4"/>
  <c r="T1172" i="4" s="1"/>
  <c r="Q1172" i="4"/>
  <c r="N1172" i="4"/>
  <c r="M1172" i="4"/>
  <c r="R1171" i="4"/>
  <c r="T1171" i="4" s="1"/>
  <c r="Q1171" i="4"/>
  <c r="N1171" i="4"/>
  <c r="M1171" i="4"/>
  <c r="Q1169" i="4"/>
  <c r="N1169" i="4"/>
  <c r="M1169" i="4"/>
  <c r="Q1168" i="4"/>
  <c r="N1168" i="4"/>
  <c r="M1168" i="4"/>
  <c r="Q1167" i="4"/>
  <c r="N1167" i="4"/>
  <c r="M1167" i="4"/>
  <c r="Q1166" i="4"/>
  <c r="N1166" i="4"/>
  <c r="M1166" i="4"/>
  <c r="Q1165" i="4"/>
  <c r="N1165" i="4"/>
  <c r="M1165" i="4"/>
  <c r="Q1164" i="4"/>
  <c r="N1164" i="4"/>
  <c r="M1164" i="4"/>
  <c r="Q1163" i="4"/>
  <c r="N1163" i="4"/>
  <c r="M1163" i="4"/>
  <c r="Q1162" i="4"/>
  <c r="N1162" i="4"/>
  <c r="M1162" i="4"/>
  <c r="Q1161" i="4"/>
  <c r="N1161" i="4"/>
  <c r="M1161" i="4"/>
  <c r="Q1160" i="4"/>
  <c r="N1160" i="4"/>
  <c r="M1160" i="4"/>
  <c r="Q1159" i="4"/>
  <c r="N1159" i="4"/>
  <c r="M1159" i="4"/>
  <c r="Q1158" i="4"/>
  <c r="N1158" i="4"/>
  <c r="M1158" i="4"/>
  <c r="Q1157" i="4"/>
  <c r="N1157" i="4"/>
  <c r="M1157" i="4"/>
  <c r="Q1156" i="4"/>
  <c r="N1156" i="4"/>
  <c r="M1156" i="4"/>
  <c r="Q1155" i="4"/>
  <c r="N1155" i="4"/>
  <c r="M1155" i="4"/>
  <c r="Q1154" i="4"/>
  <c r="N1154" i="4"/>
  <c r="M1154" i="4"/>
  <c r="Q1153" i="4"/>
  <c r="N1153" i="4"/>
  <c r="M1153" i="4"/>
  <c r="Q1152" i="4"/>
  <c r="N1152" i="4"/>
  <c r="M1152" i="4"/>
  <c r="Q1151" i="4"/>
  <c r="N1151" i="4"/>
  <c r="M1151" i="4"/>
  <c r="Q1150" i="4"/>
  <c r="N1150" i="4"/>
  <c r="M1150" i="4"/>
  <c r="Q1149" i="4"/>
  <c r="N1149" i="4"/>
  <c r="M1149" i="4"/>
  <c r="Q1148" i="4"/>
  <c r="N1148" i="4"/>
  <c r="M1148" i="4"/>
  <c r="Q1147" i="4"/>
  <c r="N1147" i="4"/>
  <c r="M1147" i="4"/>
  <c r="Q1146" i="4"/>
  <c r="N1146" i="4"/>
  <c r="M1146" i="4"/>
  <c r="Q1145" i="4"/>
  <c r="N1145" i="4"/>
  <c r="M1145" i="4"/>
  <c r="Q1144" i="4"/>
  <c r="N1144" i="4"/>
  <c r="M1144" i="4"/>
  <c r="Q1143" i="4"/>
  <c r="N1143" i="4"/>
  <c r="M1143" i="4"/>
  <c r="Q1142" i="4"/>
  <c r="N1142" i="4"/>
  <c r="M1142" i="4"/>
  <c r="Q1141" i="4"/>
  <c r="N1141" i="4"/>
  <c r="M1141" i="4"/>
  <c r="Q1140" i="4"/>
  <c r="N1140" i="4"/>
  <c r="M1140" i="4"/>
  <c r="R1139" i="4"/>
  <c r="T1139" i="4" s="1"/>
  <c r="Q1139" i="4"/>
  <c r="N1139" i="4"/>
  <c r="M1139" i="4"/>
  <c r="T1138" i="4"/>
  <c r="R1138" i="4"/>
  <c r="Q1138" i="4"/>
  <c r="N1138" i="4"/>
  <c r="M1138" i="4"/>
  <c r="R1137" i="4"/>
  <c r="T1137" i="4" s="1"/>
  <c r="Q1137" i="4"/>
  <c r="N1137" i="4"/>
  <c r="M1137" i="4"/>
  <c r="R1136" i="4"/>
  <c r="T1136" i="4" s="1"/>
  <c r="Q1136" i="4"/>
  <c r="N1136" i="4"/>
  <c r="M1136" i="4"/>
  <c r="R1135" i="4"/>
  <c r="T1135" i="4" s="1"/>
  <c r="Q1135" i="4"/>
  <c r="N1135" i="4"/>
  <c r="M1135" i="4"/>
  <c r="R1134" i="4"/>
  <c r="T1134" i="4" s="1"/>
  <c r="Q1134" i="4"/>
  <c r="N1134" i="4"/>
  <c r="M1134" i="4"/>
  <c r="R1132" i="4"/>
  <c r="T1132" i="4" s="1"/>
  <c r="Q1132" i="4"/>
  <c r="N1132" i="4"/>
  <c r="M1132" i="4"/>
  <c r="Y1131" i="4"/>
  <c r="Q1131" i="4" s="1"/>
  <c r="N1131" i="4"/>
  <c r="M1131" i="4"/>
  <c r="R1130" i="4"/>
  <c r="T1130" i="4" s="1"/>
  <c r="Q1130" i="4"/>
  <c r="N1130" i="4"/>
  <c r="M1130" i="4"/>
  <c r="R1129" i="4"/>
  <c r="T1129" i="4" s="1"/>
  <c r="Q1129" i="4"/>
  <c r="N1129" i="4"/>
  <c r="M1129" i="4"/>
  <c r="R1128" i="4"/>
  <c r="T1128" i="4" s="1"/>
  <c r="Q1128" i="4"/>
  <c r="N1128" i="4"/>
  <c r="M1128" i="4"/>
  <c r="R1127" i="4"/>
  <c r="T1127" i="4" s="1"/>
  <c r="Q1127" i="4"/>
  <c r="N1127" i="4"/>
  <c r="M1127" i="4"/>
  <c r="R1126" i="4"/>
  <c r="T1126" i="4" s="1"/>
  <c r="Q1126" i="4"/>
  <c r="N1126" i="4"/>
  <c r="M1126" i="4"/>
  <c r="R1125" i="4"/>
  <c r="T1125" i="4" s="1"/>
  <c r="Q1125" i="4"/>
  <c r="N1125" i="4"/>
  <c r="M1125" i="4"/>
  <c r="R1124" i="4"/>
  <c r="T1124" i="4" s="1"/>
  <c r="Q1124" i="4"/>
  <c r="N1124" i="4"/>
  <c r="M1124" i="4"/>
  <c r="R1123" i="4"/>
  <c r="T1123" i="4" s="1"/>
  <c r="Q1123" i="4"/>
  <c r="N1123" i="4"/>
  <c r="M1123" i="4"/>
  <c r="Q1122" i="4"/>
  <c r="N1122" i="4"/>
  <c r="M1122" i="4"/>
  <c r="Q1121" i="4"/>
  <c r="N1121" i="4"/>
  <c r="M1121" i="4"/>
  <c r="R1120" i="4"/>
  <c r="T1120" i="4" s="1"/>
  <c r="Q1120" i="4"/>
  <c r="N1120" i="4"/>
  <c r="M1120" i="4"/>
  <c r="R1119" i="4"/>
  <c r="T1119" i="4" s="1"/>
  <c r="Q1119" i="4"/>
  <c r="N1119" i="4"/>
  <c r="M1119" i="4"/>
  <c r="R1118" i="4"/>
  <c r="T1118" i="4" s="1"/>
  <c r="Q1118" i="4"/>
  <c r="N1118" i="4"/>
  <c r="M1118" i="4"/>
  <c r="R1117" i="4"/>
  <c r="T1117" i="4" s="1"/>
  <c r="Q1117" i="4"/>
  <c r="N1117" i="4"/>
  <c r="M1117" i="4"/>
  <c r="R1116" i="4"/>
  <c r="T1116" i="4" s="1"/>
  <c r="Q1116" i="4"/>
  <c r="N1116" i="4"/>
  <c r="M1116" i="4"/>
  <c r="R1115" i="4"/>
  <c r="T1115" i="4" s="1"/>
  <c r="Q1115" i="4"/>
  <c r="N1115" i="4"/>
  <c r="M1115" i="4"/>
  <c r="Q1114" i="4"/>
  <c r="N1114" i="4"/>
  <c r="M1114" i="4"/>
  <c r="R1113" i="4"/>
  <c r="T1113" i="4" s="1"/>
  <c r="Q1113" i="4"/>
  <c r="N1113" i="4"/>
  <c r="M1113" i="4"/>
  <c r="Q1112" i="4"/>
  <c r="N1112" i="4"/>
  <c r="M1112" i="4"/>
  <c r="Q1111" i="4"/>
  <c r="N1111" i="4"/>
  <c r="M1111" i="4"/>
  <c r="R1110" i="4"/>
  <c r="T1110" i="4" s="1"/>
  <c r="Q1110" i="4"/>
  <c r="N1110" i="4"/>
  <c r="M1110" i="4"/>
  <c r="R1109" i="4"/>
  <c r="T1109" i="4" s="1"/>
  <c r="Q1109" i="4"/>
  <c r="N1109" i="4"/>
  <c r="M1109" i="4"/>
  <c r="R1108" i="4"/>
  <c r="T1108" i="4" s="1"/>
  <c r="Q1108" i="4"/>
  <c r="N1108" i="4"/>
  <c r="M1108" i="4"/>
  <c r="R1107" i="4"/>
  <c r="T1107" i="4" s="1"/>
  <c r="Q1107" i="4"/>
  <c r="N1107" i="4"/>
  <c r="M1107" i="4"/>
  <c r="R1106" i="4"/>
  <c r="T1106" i="4" s="1"/>
  <c r="Q1106" i="4"/>
  <c r="N1106" i="4"/>
  <c r="M1106" i="4"/>
  <c r="R1105" i="4"/>
  <c r="T1105" i="4" s="1"/>
  <c r="Q1105" i="4"/>
  <c r="N1105" i="4"/>
  <c r="M1105" i="4"/>
  <c r="R1104" i="4"/>
  <c r="T1104" i="4" s="1"/>
  <c r="Q1104" i="4"/>
  <c r="N1104" i="4"/>
  <c r="M1104" i="4"/>
  <c r="R1103" i="4"/>
  <c r="T1103" i="4" s="1"/>
  <c r="Q1103" i="4"/>
  <c r="N1103" i="4"/>
  <c r="M1103" i="4"/>
  <c r="R1102" i="4"/>
  <c r="T1102" i="4" s="1"/>
  <c r="Q1102" i="4"/>
  <c r="N1102" i="4"/>
  <c r="M1102" i="4"/>
  <c r="R1101" i="4"/>
  <c r="T1101" i="4" s="1"/>
  <c r="Q1101" i="4"/>
  <c r="N1101" i="4"/>
  <c r="M1101" i="4"/>
  <c r="Q1100" i="4"/>
  <c r="N1100" i="4"/>
  <c r="M1100" i="4"/>
  <c r="R1099" i="4"/>
  <c r="T1099" i="4" s="1"/>
  <c r="Q1099" i="4"/>
  <c r="N1099" i="4"/>
  <c r="M1099" i="4"/>
  <c r="R1098" i="4"/>
  <c r="T1098" i="4" s="1"/>
  <c r="Q1098" i="4"/>
  <c r="N1098" i="4"/>
  <c r="M1098" i="4"/>
  <c r="R1097" i="4"/>
  <c r="T1097" i="4" s="1"/>
  <c r="Q1097" i="4"/>
  <c r="N1097" i="4"/>
  <c r="M1097" i="4"/>
  <c r="R1096" i="4"/>
  <c r="T1096" i="4" s="1"/>
  <c r="Q1096" i="4"/>
  <c r="N1096" i="4"/>
  <c r="M1096" i="4"/>
  <c r="R1095" i="4"/>
  <c r="T1095" i="4" s="1"/>
  <c r="Q1095" i="4"/>
  <c r="N1095" i="4"/>
  <c r="M1095" i="4"/>
  <c r="Q1094" i="4"/>
  <c r="N1094" i="4"/>
  <c r="M1094" i="4"/>
  <c r="Q1093" i="4"/>
  <c r="N1093" i="4"/>
  <c r="M1093" i="4"/>
  <c r="R1092" i="4"/>
  <c r="T1092" i="4" s="1"/>
  <c r="Q1092" i="4"/>
  <c r="N1092" i="4"/>
  <c r="M1092" i="4"/>
  <c r="R1091" i="4"/>
  <c r="T1091" i="4" s="1"/>
  <c r="Q1091" i="4"/>
  <c r="N1091" i="4"/>
  <c r="M1091" i="4"/>
  <c r="R1090" i="4"/>
  <c r="T1090" i="4" s="1"/>
  <c r="Q1090" i="4"/>
  <c r="N1090" i="4"/>
  <c r="M1090" i="4"/>
  <c r="R1089" i="4"/>
  <c r="T1089" i="4" s="1"/>
  <c r="Q1089" i="4"/>
  <c r="N1089" i="4"/>
  <c r="M1089" i="4"/>
  <c r="R1088" i="4"/>
  <c r="T1088" i="4" s="1"/>
  <c r="Q1088" i="4"/>
  <c r="N1088" i="4"/>
  <c r="M1088" i="4"/>
  <c r="Q1087" i="4"/>
  <c r="N1087" i="4"/>
  <c r="M1087" i="4"/>
  <c r="R1086" i="4"/>
  <c r="T1086" i="4" s="1"/>
  <c r="Q1086" i="4"/>
  <c r="N1086" i="4"/>
  <c r="M1086" i="4"/>
  <c r="R1085" i="4"/>
  <c r="T1085" i="4" s="1"/>
  <c r="Q1085" i="4"/>
  <c r="N1085" i="4"/>
  <c r="M1085" i="4"/>
  <c r="R1084" i="4"/>
  <c r="T1084" i="4" s="1"/>
  <c r="Q1084" i="4"/>
  <c r="N1084" i="4"/>
  <c r="M1084" i="4"/>
  <c r="R1083" i="4"/>
  <c r="T1083" i="4" s="1"/>
  <c r="Q1083" i="4"/>
  <c r="N1083" i="4"/>
  <c r="M1083" i="4"/>
  <c r="R1082" i="4"/>
  <c r="T1082" i="4" s="1"/>
  <c r="Q1082" i="4"/>
  <c r="N1082" i="4"/>
  <c r="M1082" i="4"/>
  <c r="Q1081" i="4"/>
  <c r="N1081" i="4"/>
  <c r="M1081" i="4"/>
  <c r="R1080" i="4"/>
  <c r="T1080" i="4" s="1"/>
  <c r="Q1080" i="4"/>
  <c r="N1080" i="4"/>
  <c r="M1080" i="4"/>
  <c r="R1079" i="4"/>
  <c r="T1079" i="4" s="1"/>
  <c r="Q1079" i="4"/>
  <c r="N1079" i="4"/>
  <c r="M1079" i="4"/>
  <c r="R1078" i="4"/>
  <c r="T1078" i="4" s="1"/>
  <c r="Q1078" i="4"/>
  <c r="N1078" i="4"/>
  <c r="M1078" i="4"/>
  <c r="Q1077" i="4"/>
  <c r="N1077" i="4"/>
  <c r="M1077" i="4"/>
  <c r="Q1076" i="4"/>
  <c r="N1076" i="4"/>
  <c r="M1076" i="4"/>
  <c r="Q1075" i="4"/>
  <c r="N1075" i="4"/>
  <c r="M1075" i="4"/>
  <c r="Q1074" i="4"/>
  <c r="N1074" i="4"/>
  <c r="M1074" i="4"/>
  <c r="Q1073" i="4"/>
  <c r="N1073" i="4"/>
  <c r="M1073" i="4"/>
  <c r="Q1072" i="4"/>
  <c r="N1072" i="4"/>
  <c r="M1072" i="4"/>
  <c r="Q1071" i="4"/>
  <c r="N1071" i="4"/>
  <c r="M1071" i="4"/>
  <c r="Q1070" i="4"/>
  <c r="N1070" i="4"/>
  <c r="M1070" i="4"/>
  <c r="Q1069" i="4"/>
  <c r="N1069" i="4"/>
  <c r="M1069" i="4"/>
  <c r="Q1068" i="4"/>
  <c r="N1068" i="4"/>
  <c r="M1068" i="4"/>
  <c r="Q1067" i="4"/>
  <c r="N1067" i="4"/>
  <c r="M1067" i="4"/>
  <c r="Q1066" i="4"/>
  <c r="N1066" i="4"/>
  <c r="M1066" i="4"/>
  <c r="Q1065" i="4"/>
  <c r="N1065" i="4"/>
  <c r="M1065" i="4"/>
  <c r="Q1064" i="4"/>
  <c r="N1064" i="4"/>
  <c r="M1064" i="4"/>
  <c r="R1063" i="4"/>
  <c r="T1063" i="4" s="1"/>
  <c r="Q1063" i="4"/>
  <c r="N1063" i="4"/>
  <c r="M1063" i="4"/>
  <c r="R1062" i="4"/>
  <c r="T1062" i="4" s="1"/>
  <c r="Q1062" i="4"/>
  <c r="N1062" i="4"/>
  <c r="M1062" i="4"/>
  <c r="R1061" i="4"/>
  <c r="T1061" i="4" s="1"/>
  <c r="Q1061" i="4"/>
  <c r="N1061" i="4"/>
  <c r="M1061" i="4"/>
  <c r="R1060" i="4"/>
  <c r="T1060" i="4" s="1"/>
  <c r="Q1060" i="4"/>
  <c r="N1060" i="4"/>
  <c r="M1060" i="4"/>
  <c r="R1059" i="4"/>
  <c r="T1059" i="4" s="1"/>
  <c r="Q1059" i="4"/>
  <c r="N1059" i="4"/>
  <c r="M1059" i="4"/>
  <c r="R1058" i="4"/>
  <c r="T1058" i="4" s="1"/>
  <c r="Q1058" i="4"/>
  <c r="N1058" i="4"/>
  <c r="M1058" i="4"/>
  <c r="R1057" i="4"/>
  <c r="T1057" i="4" s="1"/>
  <c r="Q1057" i="4"/>
  <c r="N1057" i="4"/>
  <c r="M1057" i="4"/>
  <c r="Q1056" i="4"/>
  <c r="N1056" i="4"/>
  <c r="M1056" i="4"/>
  <c r="R1055" i="4"/>
  <c r="T1055" i="4" s="1"/>
  <c r="Q1055" i="4"/>
  <c r="N1055" i="4"/>
  <c r="M1055" i="4"/>
  <c r="R1054" i="4"/>
  <c r="T1054" i="4" s="1"/>
  <c r="Q1054" i="4"/>
  <c r="N1054" i="4"/>
  <c r="M1054" i="4"/>
  <c r="R1053" i="4"/>
  <c r="T1053" i="4" s="1"/>
  <c r="Q1053" i="4"/>
  <c r="N1053" i="4"/>
  <c r="M1053" i="4"/>
  <c r="R1052" i="4"/>
  <c r="T1052" i="4" s="1"/>
  <c r="Q1052" i="4"/>
  <c r="N1052" i="4"/>
  <c r="M1052" i="4"/>
  <c r="R1051" i="4"/>
  <c r="T1051" i="4" s="1"/>
  <c r="Q1051" i="4"/>
  <c r="N1051" i="4"/>
  <c r="M1051" i="4"/>
  <c r="R1050" i="4"/>
  <c r="T1050" i="4" s="1"/>
  <c r="Q1050" i="4"/>
  <c r="N1050" i="4"/>
  <c r="M1050" i="4"/>
  <c r="R1049" i="4"/>
  <c r="T1049" i="4" s="1"/>
  <c r="Q1049" i="4"/>
  <c r="N1049" i="4"/>
  <c r="M1049" i="4"/>
  <c r="R1048" i="4"/>
  <c r="T1048" i="4" s="1"/>
  <c r="Q1048" i="4"/>
  <c r="N1048" i="4"/>
  <c r="M1048" i="4"/>
  <c r="R1047" i="4"/>
  <c r="T1047" i="4" s="1"/>
  <c r="Q1047" i="4"/>
  <c r="N1047" i="4"/>
  <c r="M1047" i="4"/>
  <c r="R1046" i="4"/>
  <c r="T1046" i="4" s="1"/>
  <c r="Q1046" i="4"/>
  <c r="N1046" i="4"/>
  <c r="M1046" i="4"/>
  <c r="R1045" i="4"/>
  <c r="T1045" i="4" s="1"/>
  <c r="Q1045" i="4"/>
  <c r="N1045" i="4"/>
  <c r="M1045" i="4"/>
  <c r="R1044" i="4"/>
  <c r="T1044" i="4" s="1"/>
  <c r="Q1044" i="4"/>
  <c r="N1044" i="4"/>
  <c r="M1044" i="4"/>
  <c r="R1043" i="4"/>
  <c r="T1043" i="4" s="1"/>
  <c r="Q1043" i="4"/>
  <c r="N1043" i="4"/>
  <c r="M1043" i="4"/>
  <c r="R1042" i="4"/>
  <c r="T1042" i="4" s="1"/>
  <c r="Q1042" i="4"/>
  <c r="N1042" i="4"/>
  <c r="M1042" i="4"/>
  <c r="T1041" i="4"/>
  <c r="R1041" i="4"/>
  <c r="Q1041" i="4"/>
  <c r="N1041" i="4"/>
  <c r="M1041" i="4"/>
  <c r="R1040" i="4"/>
  <c r="T1040" i="4" s="1"/>
  <c r="Q1040" i="4"/>
  <c r="N1040" i="4"/>
  <c r="M1040" i="4"/>
  <c r="R1039" i="4"/>
  <c r="T1039" i="4" s="1"/>
  <c r="Q1039" i="4"/>
  <c r="N1039" i="4"/>
  <c r="M1039" i="4"/>
  <c r="R1038" i="4"/>
  <c r="T1038" i="4" s="1"/>
  <c r="Q1038" i="4"/>
  <c r="N1038" i="4"/>
  <c r="M1038" i="4"/>
  <c r="R1037" i="4"/>
  <c r="T1037" i="4" s="1"/>
  <c r="Q1037" i="4"/>
  <c r="N1037" i="4"/>
  <c r="M1037" i="4"/>
  <c r="R1036" i="4"/>
  <c r="T1036" i="4" s="1"/>
  <c r="Q1036" i="4"/>
  <c r="N1036" i="4"/>
  <c r="M1036" i="4"/>
  <c r="R1035" i="4"/>
  <c r="T1035" i="4" s="1"/>
  <c r="Q1035" i="4"/>
  <c r="N1035" i="4"/>
  <c r="M1035" i="4"/>
  <c r="R1034" i="4"/>
  <c r="T1034" i="4" s="1"/>
  <c r="Q1034" i="4"/>
  <c r="N1034" i="4"/>
  <c r="M1034" i="4"/>
  <c r="R1033" i="4"/>
  <c r="T1033" i="4" s="1"/>
  <c r="Q1033" i="4"/>
  <c r="N1033" i="4"/>
  <c r="M1033" i="4"/>
  <c r="R1032" i="4"/>
  <c r="T1032" i="4" s="1"/>
  <c r="Q1032" i="4"/>
  <c r="N1032" i="4"/>
  <c r="M1032" i="4"/>
  <c r="R1031" i="4"/>
  <c r="T1031" i="4" s="1"/>
  <c r="Q1031" i="4"/>
  <c r="N1031" i="4"/>
  <c r="M1031" i="4"/>
  <c r="R1030" i="4"/>
  <c r="T1030" i="4" s="1"/>
  <c r="Q1030" i="4"/>
  <c r="N1030" i="4"/>
  <c r="M1030" i="4"/>
  <c r="R1029" i="4"/>
  <c r="T1029" i="4" s="1"/>
  <c r="Q1029" i="4"/>
  <c r="N1029" i="4"/>
  <c r="M1029" i="4"/>
  <c r="R1028" i="4"/>
  <c r="T1028" i="4" s="1"/>
  <c r="Q1028" i="4"/>
  <c r="N1028" i="4"/>
  <c r="M1028" i="4"/>
  <c r="R1027" i="4"/>
  <c r="T1027" i="4" s="1"/>
  <c r="Q1027" i="4"/>
  <c r="N1027" i="4"/>
  <c r="M1027" i="4"/>
  <c r="R1026" i="4"/>
  <c r="T1026" i="4" s="1"/>
  <c r="Q1026" i="4"/>
  <c r="N1026" i="4"/>
  <c r="M1026" i="4"/>
  <c r="T1025" i="4"/>
  <c r="R1025" i="4"/>
  <c r="Q1025" i="4"/>
  <c r="N1025" i="4"/>
  <c r="M1025" i="4"/>
  <c r="R1024" i="4"/>
  <c r="T1024" i="4" s="1"/>
  <c r="Q1024" i="4"/>
  <c r="N1024" i="4"/>
  <c r="M1024" i="4"/>
  <c r="R1023" i="4"/>
  <c r="T1023" i="4" s="1"/>
  <c r="Q1023" i="4"/>
  <c r="N1023" i="4"/>
  <c r="M1023" i="4"/>
  <c r="R1022" i="4"/>
  <c r="T1022" i="4" s="1"/>
  <c r="Q1022" i="4"/>
  <c r="N1022" i="4"/>
  <c r="M1022" i="4"/>
  <c r="R1021" i="4"/>
  <c r="T1021" i="4" s="1"/>
  <c r="Q1021" i="4"/>
  <c r="N1021" i="4"/>
  <c r="M1021" i="4"/>
  <c r="Q1020" i="4"/>
  <c r="N1020" i="4"/>
  <c r="M1020" i="4"/>
  <c r="Q1019" i="4"/>
  <c r="N1019" i="4"/>
  <c r="M1019" i="4"/>
  <c r="Q1018" i="4"/>
  <c r="N1018" i="4"/>
  <c r="M1018" i="4"/>
  <c r="Q1017" i="4"/>
  <c r="N1017" i="4"/>
  <c r="M1017" i="4"/>
  <c r="Q1016" i="4"/>
  <c r="N1016" i="4"/>
  <c r="M1016" i="4"/>
  <c r="Q1015" i="4"/>
  <c r="N1015" i="4"/>
  <c r="M1015" i="4"/>
  <c r="Q1014" i="4"/>
  <c r="N1014" i="4"/>
  <c r="M1014" i="4"/>
  <c r="R1013" i="4"/>
  <c r="T1013" i="4" s="1"/>
  <c r="Q1013" i="4"/>
  <c r="N1013" i="4"/>
  <c r="M1013" i="4"/>
  <c r="Q1012" i="4"/>
  <c r="N1012" i="4"/>
  <c r="M1012" i="4"/>
  <c r="Q1011" i="4"/>
  <c r="N1011" i="4"/>
  <c r="M1011" i="4"/>
  <c r="Q1010" i="4"/>
  <c r="N1010" i="4"/>
  <c r="M1010" i="4"/>
  <c r="Q1009" i="4"/>
  <c r="N1009" i="4"/>
  <c r="M1009" i="4"/>
  <c r="Q1008" i="4"/>
  <c r="N1008" i="4"/>
  <c r="M1008" i="4"/>
  <c r="Q1007" i="4"/>
  <c r="N1007" i="4"/>
  <c r="M1007" i="4"/>
  <c r="Q1006" i="4"/>
  <c r="N1006" i="4"/>
  <c r="M1006" i="4"/>
  <c r="R1005" i="4"/>
  <c r="T1005" i="4" s="1"/>
  <c r="Q1005" i="4"/>
  <c r="N1005" i="4"/>
  <c r="M1005" i="4"/>
  <c r="R1004" i="4"/>
  <c r="T1004" i="4" s="1"/>
  <c r="Q1004" i="4"/>
  <c r="N1004" i="4"/>
  <c r="M1004" i="4"/>
  <c r="R1003" i="4"/>
  <c r="T1003" i="4" s="1"/>
  <c r="Q1003" i="4"/>
  <c r="N1003" i="4"/>
  <c r="M1003" i="4"/>
  <c r="R1002" i="4"/>
  <c r="T1002" i="4" s="1"/>
  <c r="Q1002" i="4"/>
  <c r="N1002" i="4"/>
  <c r="M1002" i="4"/>
  <c r="Q1001" i="4"/>
  <c r="N1001" i="4"/>
  <c r="M1001" i="4"/>
  <c r="R1000" i="4"/>
  <c r="T1000" i="4" s="1"/>
  <c r="Q1000" i="4"/>
  <c r="N1000" i="4"/>
  <c r="M1000" i="4"/>
  <c r="R999" i="4"/>
  <c r="T999" i="4" s="1"/>
  <c r="Q999" i="4"/>
  <c r="N999" i="4"/>
  <c r="M999" i="4"/>
  <c r="Q998" i="4"/>
  <c r="N998" i="4"/>
  <c r="M998" i="4"/>
  <c r="Q997" i="4"/>
  <c r="N997" i="4"/>
  <c r="M997" i="4"/>
  <c r="R996" i="4"/>
  <c r="T996" i="4" s="1"/>
  <c r="Q996" i="4"/>
  <c r="N996" i="4"/>
  <c r="M996" i="4"/>
  <c r="Q995" i="4"/>
  <c r="N995" i="4"/>
  <c r="M995" i="4"/>
  <c r="R994" i="4"/>
  <c r="T994" i="4" s="1"/>
  <c r="Q994" i="4"/>
  <c r="N994" i="4"/>
  <c r="M994" i="4"/>
  <c r="Q993" i="4"/>
  <c r="N993" i="4"/>
  <c r="M993" i="4"/>
  <c r="Q992" i="4"/>
  <c r="N992" i="4"/>
  <c r="M992" i="4"/>
  <c r="Q991" i="4"/>
  <c r="N991" i="4"/>
  <c r="M991" i="4"/>
  <c r="Q990" i="4"/>
  <c r="N990" i="4"/>
  <c r="M990" i="4"/>
  <c r="Q989" i="4"/>
  <c r="N989" i="4"/>
  <c r="M989" i="4"/>
  <c r="Q988" i="4"/>
  <c r="N988" i="4"/>
  <c r="M988" i="4"/>
  <c r="Q987" i="4"/>
  <c r="N987" i="4"/>
  <c r="M987" i="4"/>
  <c r="R986" i="4"/>
  <c r="T986" i="4" s="1"/>
  <c r="Q986" i="4"/>
  <c r="N986" i="4"/>
  <c r="M986" i="4"/>
  <c r="R985" i="4"/>
  <c r="T985" i="4" s="1"/>
  <c r="Q985" i="4"/>
  <c r="N985" i="4"/>
  <c r="M985" i="4"/>
  <c r="R984" i="4"/>
  <c r="T984" i="4" s="1"/>
  <c r="Q984" i="4"/>
  <c r="N984" i="4"/>
  <c r="M984" i="4"/>
  <c r="Q983" i="4"/>
  <c r="N983" i="4"/>
  <c r="M983" i="4"/>
  <c r="Q982" i="4"/>
  <c r="N982" i="4"/>
  <c r="M982" i="4"/>
  <c r="Q981" i="4"/>
  <c r="N981" i="4"/>
  <c r="M981" i="4"/>
  <c r="R980" i="4"/>
  <c r="T980" i="4" s="1"/>
  <c r="Q980" i="4"/>
  <c r="N980" i="4"/>
  <c r="M980" i="4"/>
  <c r="Q979" i="4"/>
  <c r="N979" i="4"/>
  <c r="M979" i="4"/>
  <c r="Q978" i="4"/>
  <c r="N978" i="4"/>
  <c r="M978" i="4"/>
  <c r="R977" i="4"/>
  <c r="T977" i="4" s="1"/>
  <c r="Q977" i="4"/>
  <c r="N977" i="4"/>
  <c r="M977" i="4"/>
  <c r="Q976" i="4"/>
  <c r="N976" i="4"/>
  <c r="M976" i="4"/>
  <c r="Q975" i="4"/>
  <c r="N975" i="4"/>
  <c r="M975" i="4"/>
  <c r="R974" i="4"/>
  <c r="T974" i="4" s="1"/>
  <c r="Q974" i="4"/>
  <c r="N974" i="4"/>
  <c r="M974" i="4"/>
  <c r="R973" i="4"/>
  <c r="T973" i="4" s="1"/>
  <c r="Q973" i="4"/>
  <c r="N973" i="4"/>
  <c r="M973" i="4"/>
  <c r="R972" i="4"/>
  <c r="T972" i="4" s="1"/>
  <c r="Q972" i="4"/>
  <c r="N972" i="4"/>
  <c r="M972" i="4"/>
  <c r="R971" i="4"/>
  <c r="T971" i="4" s="1"/>
  <c r="Q971" i="4"/>
  <c r="N971" i="4"/>
  <c r="M971" i="4"/>
  <c r="R970" i="4"/>
  <c r="T970" i="4" s="1"/>
  <c r="Q970" i="4"/>
  <c r="N970" i="4"/>
  <c r="M970" i="4"/>
  <c r="R969" i="4"/>
  <c r="T969" i="4" s="1"/>
  <c r="Q969" i="4"/>
  <c r="N969" i="4"/>
  <c r="M969" i="4"/>
  <c r="R968" i="4"/>
  <c r="T968" i="4" s="1"/>
  <c r="Q968" i="4"/>
  <c r="N968" i="4"/>
  <c r="M968" i="4"/>
  <c r="R967" i="4"/>
  <c r="T967" i="4" s="1"/>
  <c r="Q967" i="4"/>
  <c r="N967" i="4"/>
  <c r="M967" i="4"/>
  <c r="R966" i="4"/>
  <c r="T966" i="4" s="1"/>
  <c r="Q966" i="4"/>
  <c r="N966" i="4"/>
  <c r="M966" i="4"/>
  <c r="T965" i="4"/>
  <c r="R965" i="4"/>
  <c r="Q965" i="4"/>
  <c r="N965" i="4"/>
  <c r="M965" i="4"/>
  <c r="R964" i="4"/>
  <c r="T964" i="4" s="1"/>
  <c r="Q964" i="4"/>
  <c r="N964" i="4"/>
  <c r="M964" i="4"/>
  <c r="R963" i="4"/>
  <c r="T963" i="4" s="1"/>
  <c r="Q963" i="4"/>
  <c r="N963" i="4"/>
  <c r="M963" i="4"/>
  <c r="R962" i="4"/>
  <c r="T962" i="4" s="1"/>
  <c r="Q962" i="4"/>
  <c r="N962" i="4"/>
  <c r="M962" i="4"/>
  <c r="R961" i="4"/>
  <c r="T961" i="4" s="1"/>
  <c r="Q961" i="4"/>
  <c r="N961" i="4"/>
  <c r="M961" i="4"/>
  <c r="R960" i="4"/>
  <c r="T960" i="4" s="1"/>
  <c r="Q960" i="4"/>
  <c r="N960" i="4"/>
  <c r="M960" i="4"/>
  <c r="R959" i="4"/>
  <c r="T959" i="4" s="1"/>
  <c r="Q959" i="4"/>
  <c r="N959" i="4"/>
  <c r="M959" i="4"/>
  <c r="R958" i="4"/>
  <c r="T958" i="4" s="1"/>
  <c r="Q958" i="4"/>
  <c r="N958" i="4"/>
  <c r="M958" i="4"/>
  <c r="R957" i="4"/>
  <c r="T957" i="4" s="1"/>
  <c r="Q957" i="4"/>
  <c r="N957" i="4"/>
  <c r="M957" i="4"/>
  <c r="R956" i="4"/>
  <c r="T956" i="4" s="1"/>
  <c r="Q956" i="4"/>
  <c r="N956" i="4"/>
  <c r="M956" i="4"/>
  <c r="R955" i="4"/>
  <c r="T955" i="4" s="1"/>
  <c r="Q955" i="4"/>
  <c r="N955" i="4"/>
  <c r="M955" i="4"/>
  <c r="R954" i="4"/>
  <c r="T954" i="4" s="1"/>
  <c r="Q954" i="4"/>
  <c r="N954" i="4"/>
  <c r="M954" i="4"/>
  <c r="Q953" i="4"/>
  <c r="N953" i="4"/>
  <c r="M953" i="4"/>
  <c r="Q952" i="4"/>
  <c r="N952" i="4"/>
  <c r="M952" i="4"/>
  <c r="R951" i="4"/>
  <c r="T951" i="4" s="1"/>
  <c r="Q951" i="4"/>
  <c r="N951" i="4"/>
  <c r="M951" i="4"/>
  <c r="R950" i="4"/>
  <c r="T950" i="4" s="1"/>
  <c r="Q950" i="4"/>
  <c r="N950" i="4"/>
  <c r="M950" i="4"/>
  <c r="R949" i="4"/>
  <c r="T949" i="4" s="1"/>
  <c r="Q949" i="4"/>
  <c r="N949" i="4"/>
  <c r="M949" i="4"/>
  <c r="Q948" i="4"/>
  <c r="N948" i="4"/>
  <c r="M948" i="4"/>
  <c r="R947" i="4"/>
  <c r="T947" i="4" s="1"/>
  <c r="Q947" i="4"/>
  <c r="N947" i="4"/>
  <c r="M947" i="4"/>
  <c r="R946" i="4"/>
  <c r="T946" i="4" s="1"/>
  <c r="Q946" i="4"/>
  <c r="N946" i="4"/>
  <c r="M946" i="4"/>
  <c r="R945" i="4"/>
  <c r="T945" i="4" s="1"/>
  <c r="Q945" i="4"/>
  <c r="N945" i="4"/>
  <c r="M945" i="4"/>
  <c r="R944" i="4"/>
  <c r="T944" i="4" s="1"/>
  <c r="Q944" i="4"/>
  <c r="N944" i="4"/>
  <c r="M944" i="4"/>
  <c r="R943" i="4"/>
  <c r="T943" i="4" s="1"/>
  <c r="Q943" i="4"/>
  <c r="N943" i="4"/>
  <c r="M943" i="4"/>
  <c r="T942" i="4"/>
  <c r="R942" i="4"/>
  <c r="Q942" i="4"/>
  <c r="N942" i="4"/>
  <c r="M942" i="4"/>
  <c r="Q941" i="4"/>
  <c r="N941" i="4"/>
  <c r="M941" i="4"/>
  <c r="T940" i="4"/>
  <c r="R940" i="4"/>
  <c r="Q940" i="4"/>
  <c r="N940" i="4"/>
  <c r="M940" i="4"/>
  <c r="R939" i="4"/>
  <c r="T939" i="4" s="1"/>
  <c r="Q939" i="4"/>
  <c r="N939" i="4"/>
  <c r="M939" i="4"/>
  <c r="R938" i="4"/>
  <c r="T938" i="4" s="1"/>
  <c r="Q938" i="4"/>
  <c r="N938" i="4"/>
  <c r="M938" i="4"/>
  <c r="R937" i="4"/>
  <c r="T937" i="4" s="1"/>
  <c r="Q937" i="4"/>
  <c r="N937" i="4"/>
  <c r="M937" i="4"/>
  <c r="R936" i="4"/>
  <c r="T936" i="4" s="1"/>
  <c r="Q936" i="4"/>
  <c r="N936" i="4"/>
  <c r="M936" i="4"/>
  <c r="R935" i="4"/>
  <c r="T935" i="4" s="1"/>
  <c r="Q935" i="4"/>
  <c r="N935" i="4"/>
  <c r="M935" i="4"/>
  <c r="Q934" i="4"/>
  <c r="N934" i="4"/>
  <c r="M934" i="4"/>
  <c r="Q933" i="4"/>
  <c r="N933" i="4"/>
  <c r="M933" i="4"/>
  <c r="Q932" i="4"/>
  <c r="N932" i="4"/>
  <c r="M932" i="4"/>
  <c r="Q931" i="4"/>
  <c r="N931" i="4"/>
  <c r="M931" i="4"/>
  <c r="Q930" i="4"/>
  <c r="N930" i="4"/>
  <c r="M930" i="4"/>
  <c r="R929" i="4"/>
  <c r="T929" i="4" s="1"/>
  <c r="Q929" i="4"/>
  <c r="N929" i="4"/>
  <c r="M929" i="4"/>
  <c r="Q928" i="4"/>
  <c r="N928" i="4"/>
  <c r="M928" i="4"/>
  <c r="Q927" i="4"/>
  <c r="N927" i="4"/>
  <c r="M927" i="4"/>
  <c r="T926" i="4"/>
  <c r="R926" i="4"/>
  <c r="Q926" i="4"/>
  <c r="N926" i="4"/>
  <c r="M926" i="4"/>
  <c r="Q925" i="4"/>
  <c r="N925" i="4"/>
  <c r="M925" i="4"/>
  <c r="R924" i="4"/>
  <c r="T924" i="4" s="1"/>
  <c r="Q924" i="4"/>
  <c r="N924" i="4"/>
  <c r="M924" i="4"/>
  <c r="R923" i="4"/>
  <c r="T923" i="4" s="1"/>
  <c r="Q923" i="4"/>
  <c r="N923" i="4"/>
  <c r="M923" i="4"/>
  <c r="R922" i="4"/>
  <c r="T922" i="4" s="1"/>
  <c r="Q922" i="4"/>
  <c r="N922" i="4"/>
  <c r="M922" i="4"/>
  <c r="Q921" i="4"/>
  <c r="N921" i="4"/>
  <c r="M921" i="4"/>
  <c r="Q920" i="4"/>
  <c r="N920" i="4"/>
  <c r="M920" i="4"/>
  <c r="R919" i="4"/>
  <c r="T919" i="4" s="1"/>
  <c r="Q919" i="4"/>
  <c r="N919" i="4"/>
  <c r="M919" i="4"/>
  <c r="Q918" i="4"/>
  <c r="N918" i="4"/>
  <c r="M918" i="4"/>
  <c r="Q917" i="4"/>
  <c r="N917" i="4"/>
  <c r="M917" i="4"/>
  <c r="T916" i="4"/>
  <c r="R916" i="4"/>
  <c r="Q916" i="4"/>
  <c r="N916" i="4"/>
  <c r="M916" i="4"/>
  <c r="R915" i="4"/>
  <c r="T915" i="4" s="1"/>
  <c r="Q915" i="4"/>
  <c r="N915" i="4"/>
  <c r="M915" i="4"/>
  <c r="R914" i="4"/>
  <c r="T914" i="4" s="1"/>
  <c r="Q914" i="4"/>
  <c r="N914" i="4"/>
  <c r="M914" i="4"/>
  <c r="R913" i="4"/>
  <c r="T913" i="4" s="1"/>
  <c r="Q913" i="4"/>
  <c r="N913" i="4"/>
  <c r="M913" i="4"/>
  <c r="R912" i="4"/>
  <c r="T912" i="4" s="1"/>
  <c r="Q912" i="4"/>
  <c r="N912" i="4"/>
  <c r="M912" i="4"/>
  <c r="Q911" i="4"/>
  <c r="N911" i="4"/>
  <c r="M911" i="4"/>
  <c r="Q910" i="4"/>
  <c r="N910" i="4"/>
  <c r="M910" i="4"/>
  <c r="Q909" i="4"/>
  <c r="N909" i="4"/>
  <c r="M909" i="4"/>
  <c r="R908" i="4"/>
  <c r="T908" i="4" s="1"/>
  <c r="Q908" i="4"/>
  <c r="N908" i="4"/>
  <c r="M908" i="4"/>
  <c r="Q907" i="4"/>
  <c r="N907" i="4"/>
  <c r="M907" i="4"/>
  <c r="R906" i="4"/>
  <c r="T906" i="4" s="1"/>
  <c r="Q906" i="4"/>
  <c r="N906" i="4"/>
  <c r="M906" i="4"/>
  <c r="R905" i="4"/>
  <c r="T905" i="4" s="1"/>
  <c r="Q905" i="4"/>
  <c r="N905" i="4"/>
  <c r="M905" i="4"/>
  <c r="T904" i="4"/>
  <c r="R904" i="4"/>
  <c r="Q904" i="4"/>
  <c r="N904" i="4"/>
  <c r="M904" i="4"/>
  <c r="R903" i="4"/>
  <c r="T903" i="4" s="1"/>
  <c r="Q903" i="4"/>
  <c r="N903" i="4"/>
  <c r="M903" i="4"/>
  <c r="R902" i="4"/>
  <c r="T902" i="4" s="1"/>
  <c r="Q902" i="4"/>
  <c r="N902" i="4"/>
  <c r="M902" i="4"/>
  <c r="R901" i="4"/>
  <c r="T901" i="4" s="1"/>
  <c r="Q901" i="4"/>
  <c r="N901" i="4"/>
  <c r="M901" i="4"/>
  <c r="R900" i="4"/>
  <c r="T900" i="4" s="1"/>
  <c r="Q900" i="4"/>
  <c r="N900" i="4"/>
  <c r="M900" i="4"/>
  <c r="Y899" i="4"/>
  <c r="Q899" i="4"/>
  <c r="N899" i="4"/>
  <c r="M899" i="4"/>
  <c r="R898" i="4"/>
  <c r="T898" i="4" s="1"/>
  <c r="Q898" i="4"/>
  <c r="N898" i="4"/>
  <c r="M898" i="4"/>
  <c r="R897" i="4"/>
  <c r="T897" i="4" s="1"/>
  <c r="Q897" i="4"/>
  <c r="N897" i="4"/>
  <c r="M897" i="4"/>
  <c r="R896" i="4"/>
  <c r="T896" i="4" s="1"/>
  <c r="Q896" i="4"/>
  <c r="N896" i="4"/>
  <c r="M896" i="4"/>
  <c r="R895" i="4"/>
  <c r="T895" i="4" s="1"/>
  <c r="Q895" i="4"/>
  <c r="N895" i="4"/>
  <c r="M895" i="4"/>
  <c r="Q894" i="4"/>
  <c r="N894" i="4"/>
  <c r="M894" i="4"/>
  <c r="R893" i="4"/>
  <c r="T893" i="4" s="1"/>
  <c r="Q893" i="4"/>
  <c r="N893" i="4"/>
  <c r="M893" i="4"/>
  <c r="R892" i="4"/>
  <c r="T892" i="4" s="1"/>
  <c r="Q892" i="4"/>
  <c r="N892" i="4"/>
  <c r="M892" i="4"/>
  <c r="Q891" i="4"/>
  <c r="N891" i="4"/>
  <c r="M891" i="4"/>
  <c r="Q890" i="4"/>
  <c r="N890" i="4"/>
  <c r="M890" i="4"/>
  <c r="Q889" i="4"/>
  <c r="N889" i="4"/>
  <c r="M889" i="4"/>
  <c r="R888" i="4"/>
  <c r="T888" i="4" s="1"/>
  <c r="Q888" i="4"/>
  <c r="N888" i="4"/>
  <c r="M888" i="4"/>
  <c r="R887" i="4"/>
  <c r="T887" i="4" s="1"/>
  <c r="Q887" i="4"/>
  <c r="N887" i="4"/>
  <c r="M887" i="4"/>
  <c r="Q886" i="4"/>
  <c r="N886" i="4"/>
  <c r="M886" i="4"/>
  <c r="R885" i="4"/>
  <c r="T885" i="4" s="1"/>
  <c r="Q885" i="4"/>
  <c r="N885" i="4"/>
  <c r="M885" i="4"/>
  <c r="R884" i="4"/>
  <c r="T884" i="4" s="1"/>
  <c r="Q884" i="4"/>
  <c r="N884" i="4"/>
  <c r="M884" i="4"/>
  <c r="R883" i="4"/>
  <c r="T883" i="4" s="1"/>
  <c r="Q883" i="4"/>
  <c r="N883" i="4"/>
  <c r="M883" i="4"/>
  <c r="Q882" i="4"/>
  <c r="N882" i="4"/>
  <c r="M882" i="4"/>
  <c r="R881" i="4"/>
  <c r="T881" i="4" s="1"/>
  <c r="Q881" i="4"/>
  <c r="N881" i="4"/>
  <c r="M881" i="4"/>
  <c r="R880" i="4"/>
  <c r="T880" i="4" s="1"/>
  <c r="Q880" i="4"/>
  <c r="N880" i="4"/>
  <c r="M880" i="4"/>
  <c r="R879" i="4"/>
  <c r="T879" i="4" s="1"/>
  <c r="Q879" i="4"/>
  <c r="N879" i="4"/>
  <c r="M879" i="4"/>
  <c r="R878" i="4"/>
  <c r="T878" i="4" s="1"/>
  <c r="Q878" i="4"/>
  <c r="N878" i="4"/>
  <c r="M878" i="4"/>
  <c r="R877" i="4"/>
  <c r="T877" i="4" s="1"/>
  <c r="Q877" i="4"/>
  <c r="N877" i="4"/>
  <c r="M877" i="4"/>
  <c r="R876" i="4"/>
  <c r="T876" i="4" s="1"/>
  <c r="Q876" i="4"/>
  <c r="N876" i="4"/>
  <c r="M876" i="4"/>
  <c r="R875" i="4"/>
  <c r="T875" i="4" s="1"/>
  <c r="Q875" i="4"/>
  <c r="N875" i="4"/>
  <c r="M875" i="4"/>
  <c r="R874" i="4"/>
  <c r="T874" i="4" s="1"/>
  <c r="Q874" i="4"/>
  <c r="N874" i="4"/>
  <c r="M874" i="4"/>
  <c r="R873" i="4"/>
  <c r="T873" i="4" s="1"/>
  <c r="Q873" i="4"/>
  <c r="N873" i="4"/>
  <c r="M873" i="4"/>
  <c r="R872" i="4"/>
  <c r="T872" i="4" s="1"/>
  <c r="Q872" i="4"/>
  <c r="N872" i="4"/>
  <c r="M872" i="4"/>
  <c r="R871" i="4"/>
  <c r="T871" i="4" s="1"/>
  <c r="Q871" i="4"/>
  <c r="N871" i="4"/>
  <c r="M871" i="4"/>
  <c r="Q870" i="4"/>
  <c r="N870" i="4"/>
  <c r="M870" i="4"/>
  <c r="Q869" i="4"/>
  <c r="N869" i="4"/>
  <c r="M869" i="4"/>
  <c r="Q868" i="4"/>
  <c r="N868" i="4"/>
  <c r="M868" i="4"/>
  <c r="Q867" i="4"/>
  <c r="N867" i="4"/>
  <c r="M867" i="4"/>
  <c r="Q866" i="4"/>
  <c r="N866" i="4"/>
  <c r="M866" i="4"/>
  <c r="Q865" i="4"/>
  <c r="N865" i="4"/>
  <c r="M865" i="4"/>
  <c r="Q864" i="4"/>
  <c r="N864" i="4"/>
  <c r="M864" i="4"/>
  <c r="Q863" i="4"/>
  <c r="N863" i="4"/>
  <c r="M863" i="4"/>
  <c r="R862" i="4"/>
  <c r="T862" i="4" s="1"/>
  <c r="Q862" i="4"/>
  <c r="N862" i="4"/>
  <c r="M862" i="4"/>
  <c r="R861" i="4"/>
  <c r="T861" i="4" s="1"/>
  <c r="Q861" i="4"/>
  <c r="N861" i="4"/>
  <c r="M861" i="4"/>
  <c r="R860" i="4"/>
  <c r="T860" i="4" s="1"/>
  <c r="Q860" i="4"/>
  <c r="N860" i="4"/>
  <c r="M860" i="4"/>
  <c r="R859" i="4"/>
  <c r="T859" i="4" s="1"/>
  <c r="Q859" i="4"/>
  <c r="N859" i="4"/>
  <c r="M859" i="4"/>
  <c r="Q858" i="4"/>
  <c r="N858" i="4"/>
  <c r="M858" i="4"/>
  <c r="Q857" i="4"/>
  <c r="N857" i="4"/>
  <c r="M857" i="4"/>
  <c r="Q856" i="4"/>
  <c r="N856" i="4"/>
  <c r="M856" i="4"/>
  <c r="Q855" i="4"/>
  <c r="N855" i="4"/>
  <c r="M855" i="4"/>
  <c r="Q854" i="4"/>
  <c r="N854" i="4"/>
  <c r="M854" i="4"/>
  <c r="Q853" i="4"/>
  <c r="N853" i="4"/>
  <c r="M853" i="4"/>
  <c r="Q852" i="4"/>
  <c r="N852" i="4"/>
  <c r="M852" i="4"/>
  <c r="Q851" i="4"/>
  <c r="N851" i="4"/>
  <c r="M851" i="4"/>
  <c r="R850" i="4"/>
  <c r="T850" i="4" s="1"/>
  <c r="Q850" i="4"/>
  <c r="N850" i="4"/>
  <c r="M850" i="4"/>
  <c r="R849" i="4"/>
  <c r="T849" i="4" s="1"/>
  <c r="Q849" i="4"/>
  <c r="N849" i="4"/>
  <c r="M849" i="4"/>
  <c r="R848" i="4"/>
  <c r="T848" i="4" s="1"/>
  <c r="Q848" i="4"/>
  <c r="N848" i="4"/>
  <c r="M848" i="4"/>
  <c r="R847" i="4"/>
  <c r="T847" i="4" s="1"/>
  <c r="Q847" i="4"/>
  <c r="N847" i="4"/>
  <c r="M847" i="4"/>
  <c r="Q846" i="4"/>
  <c r="N846" i="4"/>
  <c r="M846" i="4"/>
  <c r="Q845" i="4"/>
  <c r="N845" i="4"/>
  <c r="M845" i="4"/>
  <c r="Q844" i="4"/>
  <c r="N844" i="4"/>
  <c r="M844" i="4"/>
  <c r="Q843" i="4"/>
  <c r="N843" i="4"/>
  <c r="M843" i="4"/>
  <c r="Q842" i="4"/>
  <c r="N842" i="4"/>
  <c r="M842" i="4"/>
  <c r="Q841" i="4"/>
  <c r="N841" i="4"/>
  <c r="M841" i="4"/>
  <c r="Q840" i="4"/>
  <c r="N840" i="4"/>
  <c r="M840" i="4"/>
  <c r="Q839" i="4"/>
  <c r="N839" i="4"/>
  <c r="M839" i="4"/>
  <c r="R838" i="4"/>
  <c r="T838" i="4" s="1"/>
  <c r="Q838" i="4"/>
  <c r="N838" i="4"/>
  <c r="M838" i="4"/>
  <c r="R837" i="4"/>
  <c r="T837" i="4" s="1"/>
  <c r="Q837" i="4"/>
  <c r="N837" i="4"/>
  <c r="M837" i="4"/>
  <c r="R836" i="4"/>
  <c r="T836" i="4" s="1"/>
  <c r="Q836" i="4"/>
  <c r="N836" i="4"/>
  <c r="M836" i="4"/>
  <c r="R835" i="4"/>
  <c r="T835" i="4" s="1"/>
  <c r="Q835" i="4"/>
  <c r="N835" i="4"/>
  <c r="M835" i="4"/>
  <c r="Q834" i="4"/>
  <c r="N834" i="4"/>
  <c r="M834" i="4"/>
  <c r="Q833" i="4"/>
  <c r="N833" i="4"/>
  <c r="M833" i="4"/>
  <c r="Q832" i="4"/>
  <c r="N832" i="4"/>
  <c r="M832" i="4"/>
  <c r="Q831" i="4"/>
  <c r="N831" i="4"/>
  <c r="M831" i="4"/>
  <c r="Q830" i="4"/>
  <c r="N830" i="4"/>
  <c r="M830" i="4"/>
  <c r="Q829" i="4"/>
  <c r="N829" i="4"/>
  <c r="M829" i="4"/>
  <c r="Q828" i="4"/>
  <c r="N828" i="4"/>
  <c r="M828" i="4"/>
  <c r="Q827" i="4"/>
  <c r="N827" i="4"/>
  <c r="M827" i="4"/>
  <c r="R826" i="4"/>
  <c r="T826" i="4" s="1"/>
  <c r="Q826" i="4"/>
  <c r="N826" i="4"/>
  <c r="M826" i="4"/>
  <c r="R825" i="4"/>
  <c r="T825" i="4" s="1"/>
  <c r="Q825" i="4"/>
  <c r="N825" i="4"/>
  <c r="M825" i="4"/>
  <c r="R824" i="4"/>
  <c r="T824" i="4" s="1"/>
  <c r="Q824" i="4"/>
  <c r="N824" i="4"/>
  <c r="M824" i="4"/>
  <c r="R823" i="4"/>
  <c r="T823" i="4" s="1"/>
  <c r="Q823" i="4"/>
  <c r="N823" i="4"/>
  <c r="M823" i="4"/>
  <c r="R822" i="4"/>
  <c r="T822" i="4" s="1"/>
  <c r="Q822" i="4"/>
  <c r="N822" i="4"/>
  <c r="M822" i="4"/>
  <c r="R821" i="4"/>
  <c r="T821" i="4" s="1"/>
  <c r="Q821" i="4"/>
  <c r="N821" i="4"/>
  <c r="M821" i="4"/>
  <c r="R820" i="4"/>
  <c r="T820" i="4" s="1"/>
  <c r="Q820" i="4"/>
  <c r="N820" i="4"/>
  <c r="M820" i="4"/>
  <c r="R819" i="4"/>
  <c r="T819" i="4" s="1"/>
  <c r="Q819" i="4"/>
  <c r="N819" i="4"/>
  <c r="M819" i="4"/>
  <c r="Q818" i="4"/>
  <c r="N818" i="4"/>
  <c r="M818" i="4"/>
  <c r="Q817" i="4"/>
  <c r="N817" i="4"/>
  <c r="M817" i="4"/>
  <c r="Q816" i="4"/>
  <c r="N816" i="4"/>
  <c r="M816" i="4"/>
  <c r="Q815" i="4"/>
  <c r="N815" i="4"/>
  <c r="M815" i="4"/>
  <c r="Q814" i="4"/>
  <c r="N814" i="4"/>
  <c r="M814" i="4"/>
  <c r="R813" i="4"/>
  <c r="T813" i="4" s="1"/>
  <c r="Q813" i="4"/>
  <c r="N813" i="4"/>
  <c r="M813" i="4"/>
  <c r="R812" i="4"/>
  <c r="T812" i="4" s="1"/>
  <c r="Q812" i="4"/>
  <c r="N812" i="4"/>
  <c r="M812" i="4"/>
  <c r="R811" i="4"/>
  <c r="T811" i="4" s="1"/>
  <c r="Q811" i="4"/>
  <c r="N811" i="4"/>
  <c r="M811" i="4"/>
  <c r="R810" i="4"/>
  <c r="T810" i="4" s="1"/>
  <c r="Q810" i="4"/>
  <c r="N810" i="4"/>
  <c r="M810" i="4"/>
  <c r="R809" i="4"/>
  <c r="T809" i="4" s="1"/>
  <c r="Q809" i="4"/>
  <c r="N809" i="4"/>
  <c r="M809" i="4"/>
  <c r="Q808" i="4"/>
  <c r="N808" i="4"/>
  <c r="M808" i="4"/>
  <c r="Q807" i="4"/>
  <c r="N807" i="4"/>
  <c r="M807" i="4"/>
  <c r="R806" i="4"/>
  <c r="T806" i="4" s="1"/>
  <c r="Q806" i="4"/>
  <c r="N806" i="4"/>
  <c r="M806" i="4"/>
  <c r="R805" i="4"/>
  <c r="T805" i="4" s="1"/>
  <c r="Q805" i="4"/>
  <c r="N805" i="4"/>
  <c r="M805" i="4"/>
  <c r="R804" i="4"/>
  <c r="T804" i="4" s="1"/>
  <c r="Q804" i="4"/>
  <c r="N804" i="4"/>
  <c r="M804" i="4"/>
  <c r="R803" i="4"/>
  <c r="T803" i="4" s="1"/>
  <c r="Q803" i="4"/>
  <c r="N803" i="4"/>
  <c r="M803" i="4"/>
  <c r="R802" i="4"/>
  <c r="T802" i="4" s="1"/>
  <c r="Q802" i="4"/>
  <c r="N802" i="4"/>
  <c r="M802" i="4"/>
  <c r="R801" i="4"/>
  <c r="T801" i="4" s="1"/>
  <c r="Q801" i="4"/>
  <c r="N801" i="4"/>
  <c r="M801" i="4"/>
  <c r="R800" i="4"/>
  <c r="T800" i="4" s="1"/>
  <c r="Q800" i="4"/>
  <c r="N800" i="4"/>
  <c r="M800" i="4"/>
  <c r="R799" i="4"/>
  <c r="T799" i="4" s="1"/>
  <c r="Q799" i="4"/>
  <c r="N799" i="4"/>
  <c r="M799" i="4"/>
  <c r="R798" i="4"/>
  <c r="T798" i="4" s="1"/>
  <c r="Q798" i="4"/>
  <c r="N798" i="4"/>
  <c r="M798" i="4"/>
  <c r="R797" i="4"/>
  <c r="T797" i="4" s="1"/>
  <c r="Q797" i="4"/>
  <c r="N797" i="4"/>
  <c r="M797" i="4"/>
  <c r="Q796" i="4"/>
  <c r="N796" i="4"/>
  <c r="M796" i="4"/>
  <c r="Q795" i="4"/>
  <c r="N795" i="4"/>
  <c r="M795" i="4"/>
  <c r="Q794" i="4"/>
  <c r="N794" i="4"/>
  <c r="M794" i="4"/>
  <c r="R793" i="4"/>
  <c r="T793" i="4" s="1"/>
  <c r="Q793" i="4"/>
  <c r="N793" i="4"/>
  <c r="M793" i="4"/>
  <c r="R792" i="4"/>
  <c r="T792" i="4" s="1"/>
  <c r="Q792" i="4"/>
  <c r="N792" i="4"/>
  <c r="M792" i="4"/>
  <c r="R791" i="4"/>
  <c r="T791" i="4" s="1"/>
  <c r="Q791" i="4"/>
  <c r="N791" i="4"/>
  <c r="M791" i="4"/>
  <c r="R790" i="4"/>
  <c r="T790" i="4" s="1"/>
  <c r="Q790" i="4"/>
  <c r="N790" i="4"/>
  <c r="M790" i="4"/>
  <c r="Q789" i="4"/>
  <c r="N789" i="4"/>
  <c r="M789" i="4"/>
  <c r="Q788" i="4"/>
  <c r="N788" i="4"/>
  <c r="M788" i="4"/>
  <c r="Q787" i="4"/>
  <c r="N787" i="4"/>
  <c r="M787" i="4"/>
  <c r="Q786" i="4"/>
  <c r="N786" i="4"/>
  <c r="M786" i="4"/>
  <c r="Q785" i="4"/>
  <c r="N785" i="4"/>
  <c r="M785" i="4"/>
  <c r="Q784" i="4"/>
  <c r="N784" i="4"/>
  <c r="M784" i="4"/>
  <c r="Q783" i="4"/>
  <c r="N783" i="4"/>
  <c r="M783" i="4"/>
  <c r="Q782" i="4"/>
  <c r="N782" i="4"/>
  <c r="M782" i="4"/>
  <c r="R781" i="4"/>
  <c r="T781" i="4" s="1"/>
  <c r="Q781" i="4"/>
  <c r="N781" i="4"/>
  <c r="M781" i="4"/>
  <c r="Q780" i="4"/>
  <c r="N780" i="4"/>
  <c r="M780" i="4"/>
  <c r="Q779" i="4"/>
  <c r="N779" i="4"/>
  <c r="M779" i="4"/>
  <c r="Q778" i="4"/>
  <c r="N778" i="4"/>
  <c r="M778" i="4"/>
  <c r="Q777" i="4"/>
  <c r="N777" i="4"/>
  <c r="M777" i="4"/>
  <c r="Q776" i="4"/>
  <c r="N776" i="4"/>
  <c r="M776" i="4"/>
  <c r="Q775" i="4"/>
  <c r="N775" i="4"/>
  <c r="M775" i="4"/>
  <c r="R774" i="4"/>
  <c r="T774" i="4" s="1"/>
  <c r="Q774" i="4"/>
  <c r="N774" i="4"/>
  <c r="M774" i="4"/>
  <c r="Q773" i="4"/>
  <c r="N773" i="4"/>
  <c r="M773" i="4"/>
  <c r="Q772" i="4"/>
  <c r="N772" i="4"/>
  <c r="M772" i="4"/>
  <c r="Q771" i="4"/>
  <c r="N771" i="4"/>
  <c r="M771" i="4"/>
  <c r="Q770" i="4"/>
  <c r="N770" i="4"/>
  <c r="M770" i="4"/>
  <c r="Q769" i="4"/>
  <c r="N769" i="4"/>
  <c r="M769" i="4"/>
  <c r="Q768" i="4"/>
  <c r="N768" i="4"/>
  <c r="M768" i="4"/>
  <c r="R767" i="4"/>
  <c r="T767" i="4" s="1"/>
  <c r="Q767" i="4"/>
  <c r="N767" i="4"/>
  <c r="M767" i="4"/>
  <c r="R766" i="4"/>
  <c r="T766" i="4" s="1"/>
  <c r="Q766" i="4"/>
  <c r="N766" i="4"/>
  <c r="M766" i="4"/>
  <c r="R765" i="4"/>
  <c r="T765" i="4" s="1"/>
  <c r="Q765" i="4"/>
  <c r="N765" i="4"/>
  <c r="M765" i="4"/>
  <c r="T764" i="4"/>
  <c r="R764" i="4"/>
  <c r="Q764" i="4"/>
  <c r="N764" i="4"/>
  <c r="M764" i="4"/>
  <c r="R763" i="4"/>
  <c r="T763" i="4" s="1"/>
  <c r="Q763" i="4"/>
  <c r="N763" i="4"/>
  <c r="M763" i="4"/>
  <c r="R762" i="4"/>
  <c r="T762" i="4" s="1"/>
  <c r="Q762" i="4"/>
  <c r="N762" i="4"/>
  <c r="M762" i="4"/>
  <c r="R761" i="4"/>
  <c r="T761" i="4" s="1"/>
  <c r="Q761" i="4"/>
  <c r="N761" i="4"/>
  <c r="M761" i="4"/>
  <c r="Q760" i="4"/>
  <c r="N760" i="4"/>
  <c r="M760" i="4"/>
  <c r="R759" i="4"/>
  <c r="T759" i="4" s="1"/>
  <c r="Q759" i="4"/>
  <c r="N759" i="4"/>
  <c r="M759" i="4"/>
  <c r="R758" i="4"/>
  <c r="T758" i="4" s="1"/>
  <c r="Q758" i="4"/>
  <c r="N758" i="4"/>
  <c r="M758" i="4"/>
  <c r="R757" i="4"/>
  <c r="T757" i="4" s="1"/>
  <c r="Q757" i="4"/>
  <c r="N757" i="4"/>
  <c r="M757" i="4"/>
  <c r="Q756" i="4"/>
  <c r="N756" i="4"/>
  <c r="M756" i="4"/>
  <c r="R755" i="4"/>
  <c r="T755" i="4" s="1"/>
  <c r="Q755" i="4"/>
  <c r="N755" i="4"/>
  <c r="M755" i="4"/>
  <c r="R754" i="4"/>
  <c r="T754" i="4" s="1"/>
  <c r="Q754" i="4"/>
  <c r="N754" i="4"/>
  <c r="M754" i="4"/>
  <c r="R753" i="4"/>
  <c r="T753" i="4" s="1"/>
  <c r="Q753" i="4"/>
  <c r="N753" i="4"/>
  <c r="M753" i="4"/>
  <c r="R752" i="4"/>
  <c r="T752" i="4" s="1"/>
  <c r="Q752" i="4"/>
  <c r="N752" i="4"/>
  <c r="M752" i="4"/>
  <c r="Q751" i="4"/>
  <c r="N751" i="4"/>
  <c r="M751" i="4"/>
  <c r="R750" i="4"/>
  <c r="T750" i="4" s="1"/>
  <c r="Q750" i="4"/>
  <c r="N750" i="4"/>
  <c r="M750" i="4"/>
  <c r="R749" i="4"/>
  <c r="T749" i="4" s="1"/>
  <c r="Q749" i="4"/>
  <c r="N749" i="4"/>
  <c r="M749" i="4"/>
  <c r="R748" i="4"/>
  <c r="T748" i="4" s="1"/>
  <c r="Q748" i="4"/>
  <c r="N748" i="4"/>
  <c r="M748" i="4"/>
  <c r="Q747" i="4"/>
  <c r="N747" i="4"/>
  <c r="M747" i="4"/>
  <c r="Q746" i="4"/>
  <c r="N746" i="4"/>
  <c r="M746" i="4"/>
  <c r="Q745" i="4"/>
  <c r="N745" i="4"/>
  <c r="M745" i="4"/>
  <c r="Q744" i="4"/>
  <c r="N744" i="4"/>
  <c r="M744" i="4"/>
  <c r="Q743" i="4"/>
  <c r="N743" i="4"/>
  <c r="M743" i="4"/>
  <c r="Q742" i="4"/>
  <c r="N742" i="4"/>
  <c r="M742" i="4"/>
  <c r="Q741" i="4"/>
  <c r="N741" i="4"/>
  <c r="M741" i="4"/>
  <c r="Q740" i="4"/>
  <c r="N740" i="4"/>
  <c r="M740" i="4"/>
  <c r="Q739" i="4"/>
  <c r="N739" i="4"/>
  <c r="M739" i="4"/>
  <c r="Q738" i="4"/>
  <c r="N738" i="4"/>
  <c r="M738" i="4"/>
  <c r="Q737" i="4"/>
  <c r="N737" i="4"/>
  <c r="M737" i="4"/>
  <c r="R736" i="4"/>
  <c r="T736" i="4" s="1"/>
  <c r="Q736" i="4"/>
  <c r="N736" i="4"/>
  <c r="M736" i="4"/>
  <c r="R735" i="4"/>
  <c r="T735" i="4" s="1"/>
  <c r="Q735" i="4"/>
  <c r="N735" i="4"/>
  <c r="M735" i="4"/>
  <c r="T734" i="4"/>
  <c r="R734" i="4"/>
  <c r="Q734" i="4"/>
  <c r="N734" i="4"/>
  <c r="M734" i="4"/>
  <c r="R733" i="4"/>
  <c r="T733" i="4" s="1"/>
  <c r="Q733" i="4"/>
  <c r="N733" i="4"/>
  <c r="M733" i="4"/>
  <c r="R732" i="4"/>
  <c r="T732" i="4" s="1"/>
  <c r="Q732" i="4"/>
  <c r="N732" i="4"/>
  <c r="M732" i="4"/>
  <c r="R731" i="4"/>
  <c r="T731" i="4" s="1"/>
  <c r="Q731" i="4"/>
  <c r="N731" i="4"/>
  <c r="M731" i="4"/>
  <c r="R730" i="4"/>
  <c r="T730" i="4" s="1"/>
  <c r="Q730" i="4"/>
  <c r="N730" i="4"/>
  <c r="M730" i="4"/>
  <c r="R729" i="4"/>
  <c r="T729" i="4" s="1"/>
  <c r="Q729" i="4"/>
  <c r="N729" i="4"/>
  <c r="M729" i="4"/>
  <c r="Q728" i="4"/>
  <c r="N728" i="4"/>
  <c r="M728" i="4"/>
  <c r="R727" i="4"/>
  <c r="T727" i="4" s="1"/>
  <c r="Q727" i="4"/>
  <c r="N727" i="4"/>
  <c r="M727" i="4"/>
  <c r="R726" i="4"/>
  <c r="T726" i="4" s="1"/>
  <c r="Q726" i="4"/>
  <c r="N726" i="4"/>
  <c r="M726" i="4"/>
  <c r="R725" i="4"/>
  <c r="T725" i="4" s="1"/>
  <c r="Q725" i="4"/>
  <c r="N725" i="4"/>
  <c r="M725" i="4"/>
  <c r="Q724" i="4"/>
  <c r="N724" i="4"/>
  <c r="M724" i="4"/>
  <c r="R723" i="4"/>
  <c r="T723" i="4" s="1"/>
  <c r="Q723" i="4"/>
  <c r="N723" i="4"/>
  <c r="M723" i="4"/>
  <c r="R722" i="4"/>
  <c r="T722" i="4" s="1"/>
  <c r="Q722" i="4"/>
  <c r="N722" i="4"/>
  <c r="M722" i="4"/>
  <c r="R721" i="4"/>
  <c r="T721" i="4" s="1"/>
  <c r="Q721" i="4"/>
  <c r="N721" i="4"/>
  <c r="M721" i="4"/>
  <c r="R720" i="4"/>
  <c r="T720" i="4" s="1"/>
  <c r="Q720" i="4"/>
  <c r="N720" i="4"/>
  <c r="M720" i="4"/>
  <c r="R719" i="4"/>
  <c r="T719" i="4" s="1"/>
  <c r="Q719" i="4"/>
  <c r="N719" i="4"/>
  <c r="M719" i="4"/>
  <c r="R718" i="4"/>
  <c r="T718" i="4" s="1"/>
  <c r="Q718" i="4"/>
  <c r="N718" i="4"/>
  <c r="M718" i="4"/>
  <c r="R717" i="4"/>
  <c r="T717" i="4" s="1"/>
  <c r="Q717" i="4"/>
  <c r="N717" i="4"/>
  <c r="M717" i="4"/>
  <c r="Q716" i="4"/>
  <c r="N716" i="4"/>
  <c r="M716" i="4"/>
  <c r="R715" i="4"/>
  <c r="T715" i="4" s="1"/>
  <c r="Q715" i="4"/>
  <c r="N715" i="4"/>
  <c r="M715" i="4"/>
  <c r="R714" i="4"/>
  <c r="T714" i="4" s="1"/>
  <c r="Q714" i="4"/>
  <c r="N714" i="4"/>
  <c r="M714" i="4"/>
  <c r="R713" i="4"/>
  <c r="T713" i="4" s="1"/>
  <c r="Q713" i="4"/>
  <c r="N713" i="4"/>
  <c r="M713" i="4"/>
  <c r="R712" i="4"/>
  <c r="T712" i="4" s="1"/>
  <c r="Q712" i="4"/>
  <c r="N712" i="4"/>
  <c r="M712" i="4"/>
  <c r="R711" i="4"/>
  <c r="T711" i="4" s="1"/>
  <c r="Q711" i="4"/>
  <c r="N711" i="4"/>
  <c r="M711" i="4"/>
  <c r="R710" i="4"/>
  <c r="T710" i="4" s="1"/>
  <c r="Q710" i="4"/>
  <c r="N710" i="4"/>
  <c r="M710" i="4"/>
  <c r="R709" i="4"/>
  <c r="T709" i="4" s="1"/>
  <c r="Q709" i="4"/>
  <c r="N709" i="4"/>
  <c r="M709" i="4"/>
  <c r="R708" i="4"/>
  <c r="T708" i="4" s="1"/>
  <c r="Q708" i="4"/>
  <c r="N708" i="4"/>
  <c r="M708" i="4"/>
  <c r="R707" i="4"/>
  <c r="T707" i="4" s="1"/>
  <c r="Q707" i="4"/>
  <c r="N707" i="4"/>
  <c r="M707" i="4"/>
  <c r="R706" i="4"/>
  <c r="T706" i="4" s="1"/>
  <c r="Q706" i="4"/>
  <c r="N706" i="4"/>
  <c r="M706" i="4"/>
  <c r="Q705" i="4"/>
  <c r="N705" i="4"/>
  <c r="M705" i="4"/>
  <c r="Q704" i="4"/>
  <c r="N704" i="4"/>
  <c r="M704" i="4"/>
  <c r="R703" i="4"/>
  <c r="T703" i="4" s="1"/>
  <c r="Q703" i="4"/>
  <c r="N703" i="4"/>
  <c r="M703" i="4"/>
  <c r="Q702" i="4"/>
  <c r="N702" i="4"/>
  <c r="M702" i="4"/>
  <c r="R701" i="4"/>
  <c r="T701" i="4" s="1"/>
  <c r="Q701" i="4"/>
  <c r="N701" i="4"/>
  <c r="M701" i="4"/>
  <c r="R700" i="4"/>
  <c r="T700" i="4" s="1"/>
  <c r="Q700" i="4"/>
  <c r="N700" i="4"/>
  <c r="M700" i="4"/>
  <c r="R699" i="4"/>
  <c r="T699" i="4" s="1"/>
  <c r="Q699" i="4"/>
  <c r="N699" i="4"/>
  <c r="M699" i="4"/>
  <c r="R698" i="4"/>
  <c r="T698" i="4" s="1"/>
  <c r="Q698" i="4"/>
  <c r="N698" i="4"/>
  <c r="M698" i="4"/>
  <c r="R697" i="4"/>
  <c r="T697" i="4" s="1"/>
  <c r="Q697" i="4"/>
  <c r="N697" i="4"/>
  <c r="M697" i="4"/>
  <c r="Q696" i="4"/>
  <c r="N696" i="4"/>
  <c r="M696" i="4"/>
  <c r="Q695" i="4"/>
  <c r="N695" i="4"/>
  <c r="M695" i="4"/>
  <c r="R694" i="4"/>
  <c r="T694" i="4" s="1"/>
  <c r="Q694" i="4"/>
  <c r="N694" i="4"/>
  <c r="M694" i="4"/>
  <c r="R693" i="4"/>
  <c r="T693" i="4" s="1"/>
  <c r="Q693" i="4"/>
  <c r="N693" i="4"/>
  <c r="M693" i="4"/>
  <c r="R692" i="4"/>
  <c r="T692" i="4" s="1"/>
  <c r="Q692" i="4"/>
  <c r="N692" i="4"/>
  <c r="M692" i="4"/>
  <c r="R691" i="4"/>
  <c r="T691" i="4" s="1"/>
  <c r="Q691" i="4"/>
  <c r="N691" i="4"/>
  <c r="M691" i="4"/>
  <c r="R690" i="4"/>
  <c r="T690" i="4" s="1"/>
  <c r="Q690" i="4"/>
  <c r="N690" i="4"/>
  <c r="M690" i="4"/>
  <c r="R689" i="4"/>
  <c r="T689" i="4" s="1"/>
  <c r="Q689" i="4"/>
  <c r="N689" i="4"/>
  <c r="M689" i="4"/>
  <c r="R688" i="4"/>
  <c r="T688" i="4" s="1"/>
  <c r="Q688" i="4"/>
  <c r="N688" i="4"/>
  <c r="M688" i="4"/>
  <c r="Q687" i="4"/>
  <c r="N687" i="4"/>
  <c r="M687" i="4"/>
  <c r="R686" i="4"/>
  <c r="T686" i="4" s="1"/>
  <c r="Q686" i="4"/>
  <c r="N686" i="4"/>
  <c r="M686" i="4"/>
  <c r="Q685" i="4"/>
  <c r="N685" i="4"/>
  <c r="M685" i="4"/>
  <c r="R684" i="4"/>
  <c r="T684" i="4" s="1"/>
  <c r="Q684" i="4"/>
  <c r="N684" i="4"/>
  <c r="M684" i="4"/>
  <c r="R683" i="4"/>
  <c r="T683" i="4" s="1"/>
  <c r="Q683" i="4"/>
  <c r="N683" i="4"/>
  <c r="M683" i="4"/>
  <c r="R682" i="4"/>
  <c r="T682" i="4" s="1"/>
  <c r="Q682" i="4"/>
  <c r="N682" i="4"/>
  <c r="M682" i="4"/>
  <c r="R681" i="4"/>
  <c r="T681" i="4" s="1"/>
  <c r="Q681" i="4"/>
  <c r="N681" i="4"/>
  <c r="M681" i="4"/>
  <c r="R680" i="4"/>
  <c r="T680" i="4" s="1"/>
  <c r="Q680" i="4"/>
  <c r="N680" i="4"/>
  <c r="M680" i="4"/>
  <c r="R679" i="4"/>
  <c r="T679" i="4" s="1"/>
  <c r="Q679" i="4"/>
  <c r="N679" i="4"/>
  <c r="M679" i="4"/>
  <c r="Q678" i="4"/>
  <c r="N678" i="4"/>
  <c r="M678" i="4"/>
  <c r="R677" i="4"/>
  <c r="T677" i="4" s="1"/>
  <c r="Q677" i="4"/>
  <c r="N677" i="4"/>
  <c r="M677" i="4"/>
  <c r="R676" i="4"/>
  <c r="T676" i="4" s="1"/>
  <c r="Q676" i="4"/>
  <c r="N676" i="4"/>
  <c r="M676" i="4"/>
  <c r="R675" i="4"/>
  <c r="T675" i="4" s="1"/>
  <c r="Q675" i="4"/>
  <c r="N675" i="4"/>
  <c r="M675" i="4"/>
  <c r="R674" i="4"/>
  <c r="T674" i="4" s="1"/>
  <c r="Q674" i="4"/>
  <c r="N674" i="4"/>
  <c r="M674" i="4"/>
  <c r="R673" i="4"/>
  <c r="T673" i="4" s="1"/>
  <c r="Q673" i="4"/>
  <c r="N673" i="4"/>
  <c r="M673" i="4"/>
  <c r="Q672" i="4"/>
  <c r="N672" i="4"/>
  <c r="M672" i="4"/>
  <c r="R671" i="4"/>
  <c r="T671" i="4" s="1"/>
  <c r="Q671" i="4"/>
  <c r="N671" i="4"/>
  <c r="M671" i="4"/>
  <c r="Q670" i="4"/>
  <c r="N670" i="4"/>
  <c r="M670" i="4"/>
  <c r="R669" i="4"/>
  <c r="T669" i="4" s="1"/>
  <c r="Q669" i="4"/>
  <c r="N669" i="4"/>
  <c r="M669" i="4"/>
  <c r="R668" i="4"/>
  <c r="T668" i="4" s="1"/>
  <c r="Q668" i="4"/>
  <c r="N668" i="4"/>
  <c r="M668" i="4"/>
  <c r="R667" i="4"/>
  <c r="T667" i="4" s="1"/>
  <c r="Q667" i="4"/>
  <c r="N667" i="4"/>
  <c r="M667" i="4"/>
  <c r="R666" i="4"/>
  <c r="T666" i="4" s="1"/>
  <c r="Q666" i="4"/>
  <c r="N666" i="4"/>
  <c r="M666" i="4"/>
  <c r="R665" i="4"/>
  <c r="T665" i="4" s="1"/>
  <c r="Q665" i="4"/>
  <c r="N665" i="4"/>
  <c r="M665" i="4"/>
  <c r="Q664" i="4"/>
  <c r="N664" i="4"/>
  <c r="M664" i="4"/>
  <c r="R663" i="4"/>
  <c r="T663" i="4" s="1"/>
  <c r="Q663" i="4"/>
  <c r="N663" i="4"/>
  <c r="M663" i="4"/>
  <c r="R662" i="4"/>
  <c r="T662" i="4" s="1"/>
  <c r="Q662" i="4"/>
  <c r="N662" i="4"/>
  <c r="M662" i="4"/>
  <c r="R661" i="4"/>
  <c r="T661" i="4" s="1"/>
  <c r="Q661" i="4"/>
  <c r="N661" i="4"/>
  <c r="M661" i="4"/>
  <c r="R660" i="4"/>
  <c r="T660" i="4" s="1"/>
  <c r="Q660" i="4"/>
  <c r="N660" i="4"/>
  <c r="M660" i="4"/>
  <c r="Q659" i="4"/>
  <c r="N659" i="4"/>
  <c r="M659" i="4"/>
  <c r="Q658" i="4"/>
  <c r="N658" i="4"/>
  <c r="M658" i="4"/>
  <c r="R657" i="4"/>
  <c r="T657" i="4" s="1"/>
  <c r="Q657" i="4"/>
  <c r="N657" i="4"/>
  <c r="M657" i="4"/>
  <c r="R656" i="4"/>
  <c r="T656" i="4" s="1"/>
  <c r="Q656" i="4"/>
  <c r="N656" i="4"/>
  <c r="M656" i="4"/>
  <c r="Q655" i="4"/>
  <c r="N655" i="4"/>
  <c r="M655" i="4"/>
  <c r="Q654" i="4"/>
  <c r="N654" i="4"/>
  <c r="M654" i="4"/>
  <c r="R653" i="4"/>
  <c r="T653" i="4" s="1"/>
  <c r="Q653" i="4"/>
  <c r="N653" i="4"/>
  <c r="M653" i="4"/>
  <c r="R652" i="4"/>
  <c r="T652" i="4" s="1"/>
  <c r="Q652" i="4"/>
  <c r="N652" i="4"/>
  <c r="M652" i="4"/>
  <c r="R651" i="4"/>
  <c r="T651" i="4" s="1"/>
  <c r="Q651" i="4"/>
  <c r="N651" i="4"/>
  <c r="M651" i="4"/>
  <c r="R650" i="4"/>
  <c r="T650" i="4" s="1"/>
  <c r="Q650" i="4"/>
  <c r="N650" i="4"/>
  <c r="M650" i="4"/>
  <c r="R649" i="4"/>
  <c r="T649" i="4" s="1"/>
  <c r="Q649" i="4"/>
  <c r="N649" i="4"/>
  <c r="M649" i="4"/>
  <c r="R648" i="4"/>
  <c r="T648" i="4" s="1"/>
  <c r="Q648" i="4"/>
  <c r="N648" i="4"/>
  <c r="M648" i="4"/>
  <c r="R647" i="4"/>
  <c r="T647" i="4" s="1"/>
  <c r="Q647" i="4"/>
  <c r="N647" i="4"/>
  <c r="M647" i="4"/>
  <c r="Q646" i="4"/>
  <c r="N646" i="4"/>
  <c r="M646" i="4"/>
  <c r="Q645" i="4"/>
  <c r="N645" i="4"/>
  <c r="M645" i="4"/>
  <c r="Q644" i="4"/>
  <c r="N644" i="4"/>
  <c r="M644" i="4"/>
  <c r="Q643" i="4"/>
  <c r="N643" i="4"/>
  <c r="M643" i="4"/>
  <c r="Q642" i="4"/>
  <c r="N642" i="4"/>
  <c r="M642" i="4"/>
  <c r="Q641" i="4"/>
  <c r="N641" i="4"/>
  <c r="M641" i="4"/>
  <c r="R640" i="4"/>
  <c r="T640" i="4" s="1"/>
  <c r="Q640" i="4"/>
  <c r="N640" i="4"/>
  <c r="M640" i="4"/>
  <c r="Q639" i="4"/>
  <c r="N639" i="4"/>
  <c r="M639" i="4"/>
  <c r="R638" i="4"/>
  <c r="T638" i="4" s="1"/>
  <c r="Q638" i="4"/>
  <c r="N638" i="4"/>
  <c r="M638" i="4"/>
  <c r="Q637" i="4"/>
  <c r="N637" i="4"/>
  <c r="M637" i="4"/>
  <c r="Q636" i="4"/>
  <c r="N636" i="4"/>
  <c r="M636" i="4"/>
  <c r="Q635" i="4"/>
  <c r="N635" i="4"/>
  <c r="M635" i="4"/>
  <c r="Q634" i="4"/>
  <c r="N634" i="4"/>
  <c r="M634" i="4"/>
  <c r="Q633" i="4"/>
  <c r="N633" i="4"/>
  <c r="M633" i="4"/>
  <c r="Q632" i="4"/>
  <c r="N632" i="4"/>
  <c r="M632" i="4"/>
  <c r="Q631" i="4"/>
  <c r="N631" i="4"/>
  <c r="M631" i="4"/>
  <c r="Q630" i="4"/>
  <c r="N630" i="4"/>
  <c r="M630" i="4"/>
  <c r="Q629" i="4"/>
  <c r="N629" i="4"/>
  <c r="M629" i="4"/>
  <c r="Q628" i="4"/>
  <c r="N628" i="4"/>
  <c r="M628" i="4"/>
  <c r="Q627" i="4"/>
  <c r="N627" i="4"/>
  <c r="M627" i="4"/>
  <c r="R626" i="4"/>
  <c r="T626" i="4" s="1"/>
  <c r="Q626" i="4"/>
  <c r="N626" i="4"/>
  <c r="M626" i="4"/>
  <c r="R625" i="4"/>
  <c r="T625" i="4" s="1"/>
  <c r="Q625" i="4"/>
  <c r="N625" i="4"/>
  <c r="M625" i="4"/>
  <c r="R624" i="4"/>
  <c r="T624" i="4" s="1"/>
  <c r="Q624" i="4"/>
  <c r="N624" i="4"/>
  <c r="M624" i="4"/>
  <c r="R623" i="4"/>
  <c r="T623" i="4" s="1"/>
  <c r="Q623" i="4"/>
  <c r="N623" i="4"/>
  <c r="M623" i="4"/>
  <c r="R622" i="4"/>
  <c r="T622" i="4" s="1"/>
  <c r="Q622" i="4"/>
  <c r="N622" i="4"/>
  <c r="M622" i="4"/>
  <c r="Q621" i="4"/>
  <c r="N621" i="4"/>
  <c r="M621" i="4"/>
  <c r="R620" i="4"/>
  <c r="T620" i="4" s="1"/>
  <c r="Q620" i="4"/>
  <c r="N620" i="4"/>
  <c r="M620" i="4"/>
  <c r="Q619" i="4"/>
  <c r="N619" i="4"/>
  <c r="M619" i="4"/>
  <c r="Q618" i="4"/>
  <c r="N618" i="4"/>
  <c r="M618" i="4"/>
  <c r="Q617" i="4"/>
  <c r="N617" i="4"/>
  <c r="M617" i="4"/>
  <c r="Q616" i="4"/>
  <c r="N616" i="4"/>
  <c r="M616" i="4"/>
  <c r="Q615" i="4"/>
  <c r="N615" i="4"/>
  <c r="M615" i="4"/>
  <c r="Q614" i="4"/>
  <c r="N614" i="4"/>
  <c r="M614" i="4"/>
  <c r="Q613" i="4"/>
  <c r="N613" i="4"/>
  <c r="M613" i="4"/>
  <c r="Q612" i="4"/>
  <c r="N612" i="4"/>
  <c r="M612" i="4"/>
  <c r="R611" i="4"/>
  <c r="T611" i="4" s="1"/>
  <c r="Q611" i="4"/>
  <c r="N611" i="4"/>
  <c r="M611" i="4"/>
  <c r="R610" i="4"/>
  <c r="T610" i="4" s="1"/>
  <c r="Q610" i="4"/>
  <c r="N610" i="4"/>
  <c r="M610" i="4"/>
  <c r="R609" i="4"/>
  <c r="T609" i="4" s="1"/>
  <c r="Q609" i="4"/>
  <c r="N609" i="4"/>
  <c r="M609" i="4"/>
  <c r="R608" i="4"/>
  <c r="T608" i="4" s="1"/>
  <c r="Q608" i="4"/>
  <c r="N608" i="4"/>
  <c r="M608" i="4"/>
  <c r="R607" i="4"/>
  <c r="T607" i="4" s="1"/>
  <c r="Q607" i="4"/>
  <c r="N607" i="4"/>
  <c r="M607" i="4"/>
  <c r="Q606" i="4"/>
  <c r="N606" i="4"/>
  <c r="M606" i="4"/>
  <c r="R605" i="4"/>
  <c r="T605" i="4" s="1"/>
  <c r="Q605" i="4"/>
  <c r="N605" i="4"/>
  <c r="M605" i="4"/>
  <c r="Q604" i="4"/>
  <c r="N604" i="4"/>
  <c r="M604" i="4"/>
  <c r="R603" i="4"/>
  <c r="T603" i="4" s="1"/>
  <c r="Q603" i="4"/>
  <c r="N603" i="4"/>
  <c r="M603" i="4"/>
  <c r="R602" i="4"/>
  <c r="T602" i="4" s="1"/>
  <c r="Q602" i="4"/>
  <c r="N602" i="4"/>
  <c r="M602" i="4"/>
  <c r="R601" i="4"/>
  <c r="T601" i="4" s="1"/>
  <c r="Q601" i="4"/>
  <c r="N601" i="4"/>
  <c r="M601" i="4"/>
  <c r="R600" i="4"/>
  <c r="T600" i="4" s="1"/>
  <c r="Q600" i="4"/>
  <c r="N600" i="4"/>
  <c r="M600" i="4"/>
  <c r="R599" i="4"/>
  <c r="T599" i="4" s="1"/>
  <c r="Q599" i="4"/>
  <c r="N599" i="4"/>
  <c r="M599" i="4"/>
  <c r="Q598" i="4"/>
  <c r="N598" i="4"/>
  <c r="M598" i="4"/>
  <c r="Q597" i="4"/>
  <c r="N597" i="4"/>
  <c r="M597" i="4"/>
  <c r="R596" i="4"/>
  <c r="T596" i="4" s="1"/>
  <c r="Q596" i="4"/>
  <c r="N596" i="4"/>
  <c r="M596" i="4"/>
  <c r="Q595" i="4"/>
  <c r="N595" i="4"/>
  <c r="M595" i="4"/>
  <c r="Q594" i="4"/>
  <c r="N594" i="4"/>
  <c r="M594" i="4"/>
  <c r="Q593" i="4"/>
  <c r="N593" i="4"/>
  <c r="M593" i="4"/>
  <c r="Q592" i="4"/>
  <c r="N592" i="4"/>
  <c r="M592" i="4"/>
  <c r="Q591" i="4"/>
  <c r="N591" i="4"/>
  <c r="M591" i="4"/>
  <c r="Q590" i="4"/>
  <c r="N590" i="4"/>
  <c r="M590" i="4"/>
  <c r="Q589" i="4"/>
  <c r="N589" i="4"/>
  <c r="M589" i="4"/>
  <c r="R588" i="4"/>
  <c r="T588" i="4" s="1"/>
  <c r="Q588" i="4"/>
  <c r="N588" i="4"/>
  <c r="M588" i="4"/>
  <c r="R587" i="4"/>
  <c r="T587" i="4" s="1"/>
  <c r="Q587" i="4"/>
  <c r="N587" i="4"/>
  <c r="M587" i="4"/>
  <c r="R586" i="4"/>
  <c r="T586" i="4" s="1"/>
  <c r="Q586" i="4"/>
  <c r="N586" i="4"/>
  <c r="M586" i="4"/>
  <c r="R585" i="4"/>
  <c r="T585" i="4" s="1"/>
  <c r="Q585" i="4"/>
  <c r="N585" i="4"/>
  <c r="M585" i="4"/>
  <c r="R584" i="4"/>
  <c r="T584" i="4" s="1"/>
  <c r="Q584" i="4"/>
  <c r="N584" i="4"/>
  <c r="M584" i="4"/>
  <c r="R583" i="4"/>
  <c r="T583" i="4" s="1"/>
  <c r="Q583" i="4"/>
  <c r="N583" i="4"/>
  <c r="M583" i="4"/>
  <c r="R582" i="4"/>
  <c r="T582" i="4" s="1"/>
  <c r="Q582" i="4"/>
  <c r="N582" i="4"/>
  <c r="M582" i="4"/>
  <c r="R581" i="4"/>
  <c r="T581" i="4" s="1"/>
  <c r="Q581" i="4"/>
  <c r="N581" i="4"/>
  <c r="M581" i="4"/>
  <c r="R580" i="4"/>
  <c r="T580" i="4" s="1"/>
  <c r="Q580" i="4"/>
  <c r="N580" i="4"/>
  <c r="M580" i="4"/>
  <c r="R579" i="4"/>
  <c r="T579" i="4" s="1"/>
  <c r="Q579" i="4"/>
  <c r="N579" i="4"/>
  <c r="M579" i="4"/>
  <c r="R578" i="4"/>
  <c r="T578" i="4" s="1"/>
  <c r="Q578" i="4"/>
  <c r="N578" i="4"/>
  <c r="M578" i="4"/>
  <c r="R577" i="4"/>
  <c r="T577" i="4" s="1"/>
  <c r="Q577" i="4"/>
  <c r="N577" i="4"/>
  <c r="M577" i="4"/>
  <c r="R576" i="4"/>
  <c r="T576" i="4" s="1"/>
  <c r="Q576" i="4"/>
  <c r="N576" i="4"/>
  <c r="M576" i="4"/>
  <c r="R575" i="4"/>
  <c r="T575" i="4" s="1"/>
  <c r="Q575" i="4"/>
  <c r="N575" i="4"/>
  <c r="M575" i="4"/>
  <c r="Q574" i="4"/>
  <c r="N574" i="4"/>
  <c r="M574" i="4"/>
  <c r="R573" i="4"/>
  <c r="T573" i="4" s="1"/>
  <c r="Q573" i="4"/>
  <c r="N573" i="4"/>
  <c r="M573" i="4"/>
  <c r="R572" i="4"/>
  <c r="T572" i="4" s="1"/>
  <c r="Q572" i="4"/>
  <c r="N572" i="4"/>
  <c r="M572" i="4"/>
  <c r="R571" i="4"/>
  <c r="T571" i="4" s="1"/>
  <c r="Q571" i="4"/>
  <c r="N571" i="4"/>
  <c r="M571" i="4"/>
  <c r="R570" i="4"/>
  <c r="T570" i="4" s="1"/>
  <c r="Q570" i="4"/>
  <c r="N570" i="4"/>
  <c r="M570" i="4"/>
  <c r="R569" i="4"/>
  <c r="T569" i="4" s="1"/>
  <c r="Q569" i="4"/>
  <c r="N569" i="4"/>
  <c r="M569" i="4"/>
  <c r="R568" i="4"/>
  <c r="T568" i="4" s="1"/>
  <c r="Q568" i="4"/>
  <c r="N568" i="4"/>
  <c r="M568" i="4"/>
  <c r="R567" i="4"/>
  <c r="T567" i="4" s="1"/>
  <c r="Q567" i="4"/>
  <c r="N567" i="4"/>
  <c r="M567" i="4"/>
  <c r="R566" i="4"/>
  <c r="T566" i="4" s="1"/>
  <c r="Q566" i="4"/>
  <c r="N566" i="4"/>
  <c r="M566" i="4"/>
  <c r="Q565" i="4"/>
  <c r="N565" i="4"/>
  <c r="M565" i="4"/>
  <c r="Q564" i="4"/>
  <c r="N564" i="4"/>
  <c r="M564" i="4"/>
  <c r="R563" i="4"/>
  <c r="T563" i="4" s="1"/>
  <c r="Q563" i="4"/>
  <c r="N563" i="4"/>
  <c r="M563" i="4"/>
  <c r="R562" i="4"/>
  <c r="T562" i="4" s="1"/>
  <c r="Q562" i="4"/>
  <c r="N562" i="4"/>
  <c r="M562" i="4"/>
  <c r="R561" i="4"/>
  <c r="T561" i="4" s="1"/>
  <c r="Q561" i="4"/>
  <c r="N561" i="4"/>
  <c r="M561" i="4"/>
  <c r="R560" i="4"/>
  <c r="T560" i="4" s="1"/>
  <c r="Q560" i="4"/>
  <c r="N560" i="4"/>
  <c r="M560" i="4"/>
  <c r="R559" i="4"/>
  <c r="T559" i="4" s="1"/>
  <c r="Q559" i="4"/>
  <c r="N559" i="4"/>
  <c r="M559" i="4"/>
  <c r="R558" i="4"/>
  <c r="T558" i="4" s="1"/>
  <c r="Q558" i="4"/>
  <c r="N558" i="4"/>
  <c r="M558" i="4"/>
  <c r="Q557" i="4"/>
  <c r="N557" i="4"/>
  <c r="M557" i="4"/>
  <c r="Q556" i="4"/>
  <c r="N556" i="4"/>
  <c r="M556" i="4"/>
  <c r="Q555" i="4"/>
  <c r="N555" i="4"/>
  <c r="M555" i="4"/>
  <c r="Q554" i="4"/>
  <c r="N554" i="4"/>
  <c r="M554" i="4"/>
  <c r="Q553" i="4"/>
  <c r="N553" i="4"/>
  <c r="M553" i="4"/>
  <c r="Q552" i="4"/>
  <c r="N552" i="4"/>
  <c r="M552" i="4"/>
  <c r="Q551" i="4"/>
  <c r="N551" i="4"/>
  <c r="M551" i="4"/>
  <c r="Q550" i="4"/>
  <c r="N550" i="4"/>
  <c r="M550" i="4"/>
  <c r="Q549" i="4"/>
  <c r="N549" i="4"/>
  <c r="M549" i="4"/>
  <c r="Q548" i="4"/>
  <c r="N548" i="4"/>
  <c r="M548" i="4"/>
  <c r="Q547" i="4"/>
  <c r="N547" i="4"/>
  <c r="M547" i="4"/>
  <c r="Q546" i="4"/>
  <c r="N546" i="4"/>
  <c r="M546" i="4"/>
  <c r="Q545" i="4"/>
  <c r="N545" i="4"/>
  <c r="M545" i="4"/>
  <c r="Q544" i="4"/>
  <c r="N544" i="4"/>
  <c r="M544" i="4"/>
  <c r="Q543" i="4"/>
  <c r="N543" i="4"/>
  <c r="M543" i="4"/>
  <c r="Q542" i="4"/>
  <c r="N542" i="4"/>
  <c r="M542" i="4"/>
  <c r="Q541" i="4"/>
  <c r="N541" i="4"/>
  <c r="M541" i="4"/>
  <c r="R540" i="4"/>
  <c r="T540" i="4" s="1"/>
  <c r="Q540" i="4"/>
  <c r="N540" i="4"/>
  <c r="M540" i="4"/>
  <c r="Q539" i="4"/>
  <c r="N539" i="4"/>
  <c r="M539" i="4"/>
  <c r="R538" i="4"/>
  <c r="T538" i="4" s="1"/>
  <c r="Q538" i="4"/>
  <c r="N538" i="4"/>
  <c r="M538" i="4"/>
  <c r="R537" i="4"/>
  <c r="T537" i="4" s="1"/>
  <c r="Q537" i="4"/>
  <c r="N537" i="4"/>
  <c r="M537" i="4"/>
  <c r="R536" i="4"/>
  <c r="T536" i="4" s="1"/>
  <c r="Q536" i="4"/>
  <c r="N536" i="4"/>
  <c r="M536" i="4"/>
  <c r="R535" i="4"/>
  <c r="T535" i="4" s="1"/>
  <c r="Q535" i="4"/>
  <c r="N535" i="4"/>
  <c r="M535" i="4"/>
  <c r="Q534" i="4"/>
  <c r="N534" i="4"/>
  <c r="M534" i="4"/>
  <c r="R533" i="4"/>
  <c r="T533" i="4" s="1"/>
  <c r="Q533" i="4"/>
  <c r="N533" i="4"/>
  <c r="M533" i="4"/>
  <c r="R532" i="4"/>
  <c r="T532" i="4" s="1"/>
  <c r="Q532" i="4"/>
  <c r="N532" i="4"/>
  <c r="M532" i="4"/>
  <c r="Q531" i="4"/>
  <c r="N531" i="4"/>
  <c r="M531" i="4"/>
  <c r="R530" i="4"/>
  <c r="T530" i="4" s="1"/>
  <c r="Q530" i="4"/>
  <c r="N530" i="4"/>
  <c r="M530" i="4"/>
  <c r="R529" i="4"/>
  <c r="T529" i="4" s="1"/>
  <c r="Q529" i="4"/>
  <c r="N529" i="4"/>
  <c r="M529" i="4"/>
  <c r="R528" i="4"/>
  <c r="T528" i="4" s="1"/>
  <c r="Q528" i="4"/>
  <c r="N528" i="4"/>
  <c r="M528" i="4"/>
  <c r="R527" i="4"/>
  <c r="T527" i="4" s="1"/>
  <c r="Q527" i="4"/>
  <c r="N527" i="4"/>
  <c r="M527" i="4"/>
  <c r="R526" i="4"/>
  <c r="T526" i="4" s="1"/>
  <c r="Q526" i="4"/>
  <c r="N526" i="4"/>
  <c r="M526" i="4"/>
  <c r="R525" i="4"/>
  <c r="T525" i="4" s="1"/>
  <c r="Q525" i="4"/>
  <c r="N525" i="4"/>
  <c r="M525" i="4"/>
  <c r="R524" i="4"/>
  <c r="T524" i="4" s="1"/>
  <c r="Q524" i="4"/>
  <c r="N524" i="4"/>
  <c r="M524" i="4"/>
  <c r="R523" i="4"/>
  <c r="T523" i="4" s="1"/>
  <c r="Q523" i="4"/>
  <c r="N523" i="4"/>
  <c r="M523" i="4"/>
  <c r="R522" i="4"/>
  <c r="T522" i="4" s="1"/>
  <c r="Q522" i="4"/>
  <c r="N522" i="4"/>
  <c r="M522" i="4"/>
  <c r="R521" i="4"/>
  <c r="T521" i="4" s="1"/>
  <c r="Q521" i="4"/>
  <c r="N521" i="4"/>
  <c r="M521" i="4"/>
  <c r="Q520" i="4"/>
  <c r="N520" i="4"/>
  <c r="M520" i="4"/>
  <c r="Q519" i="4"/>
  <c r="N519" i="4"/>
  <c r="M519" i="4"/>
  <c r="Q518" i="4"/>
  <c r="N518" i="4"/>
  <c r="M518" i="4"/>
  <c r="Q517" i="4"/>
  <c r="N517" i="4"/>
  <c r="M517" i="4"/>
  <c r="Q516" i="4"/>
  <c r="N516" i="4"/>
  <c r="M516" i="4"/>
  <c r="R515" i="4"/>
  <c r="T515" i="4" s="1"/>
  <c r="Q515" i="4"/>
  <c r="N515" i="4"/>
  <c r="M515" i="4"/>
  <c r="R514" i="4"/>
  <c r="T514" i="4" s="1"/>
  <c r="Q514" i="4"/>
  <c r="N514" i="4"/>
  <c r="M514" i="4"/>
  <c r="R513" i="4"/>
  <c r="T513" i="4" s="1"/>
  <c r="Q513" i="4"/>
  <c r="N513" i="4"/>
  <c r="M513" i="4"/>
  <c r="R512" i="4"/>
  <c r="T512" i="4" s="1"/>
  <c r="Q512" i="4"/>
  <c r="N512" i="4"/>
  <c r="M512" i="4"/>
  <c r="R511" i="4"/>
  <c r="T511" i="4" s="1"/>
  <c r="Q511" i="4"/>
  <c r="N511" i="4"/>
  <c r="M511" i="4"/>
  <c r="R510" i="4"/>
  <c r="T510" i="4" s="1"/>
  <c r="Q510" i="4"/>
  <c r="N510" i="4"/>
  <c r="M510" i="4"/>
  <c r="R509" i="4"/>
  <c r="T509" i="4" s="1"/>
  <c r="Q509" i="4"/>
  <c r="N509" i="4"/>
  <c r="M509" i="4"/>
  <c r="R508" i="4"/>
  <c r="T508" i="4" s="1"/>
  <c r="Q508" i="4"/>
  <c r="N508" i="4"/>
  <c r="M508" i="4"/>
  <c r="R507" i="4"/>
  <c r="T507" i="4" s="1"/>
  <c r="Q507" i="4"/>
  <c r="N507" i="4"/>
  <c r="M507" i="4"/>
  <c r="R506" i="4"/>
  <c r="T506" i="4" s="1"/>
  <c r="Q506" i="4"/>
  <c r="N506" i="4"/>
  <c r="M506" i="4"/>
  <c r="R505" i="4"/>
  <c r="T505" i="4" s="1"/>
  <c r="Q505" i="4"/>
  <c r="N505" i="4"/>
  <c r="M505" i="4"/>
  <c r="R504" i="4"/>
  <c r="T504" i="4" s="1"/>
  <c r="Q504" i="4"/>
  <c r="N504" i="4"/>
  <c r="M504" i="4"/>
  <c r="R503" i="4"/>
  <c r="T503" i="4" s="1"/>
  <c r="Q503" i="4"/>
  <c r="N503" i="4"/>
  <c r="M503" i="4"/>
  <c r="R502" i="4"/>
  <c r="T502" i="4" s="1"/>
  <c r="Q502" i="4"/>
  <c r="N502" i="4"/>
  <c r="M502" i="4"/>
  <c r="R501" i="4"/>
  <c r="T501" i="4" s="1"/>
  <c r="Q501" i="4"/>
  <c r="N501" i="4"/>
  <c r="M501" i="4"/>
  <c r="R500" i="4"/>
  <c r="T500" i="4" s="1"/>
  <c r="Q500" i="4"/>
  <c r="N500" i="4"/>
  <c r="M500" i="4"/>
  <c r="T499" i="4"/>
  <c r="R499" i="4"/>
  <c r="Q499" i="4"/>
  <c r="N499" i="4"/>
  <c r="M499" i="4"/>
  <c r="R498" i="4"/>
  <c r="T498" i="4" s="1"/>
  <c r="Q498" i="4"/>
  <c r="N498" i="4"/>
  <c r="M498" i="4"/>
  <c r="Q497" i="4"/>
  <c r="N497" i="4"/>
  <c r="M497" i="4"/>
  <c r="Q496" i="4"/>
  <c r="N496" i="4"/>
  <c r="M496" i="4"/>
  <c r="R495" i="4"/>
  <c r="T495" i="4" s="1"/>
  <c r="Q495" i="4"/>
  <c r="N495" i="4"/>
  <c r="M495" i="4"/>
  <c r="R494" i="4"/>
  <c r="T494" i="4" s="1"/>
  <c r="Q494" i="4"/>
  <c r="N494" i="4"/>
  <c r="M494" i="4"/>
  <c r="R493" i="4"/>
  <c r="T493" i="4" s="1"/>
  <c r="Q493" i="4"/>
  <c r="N493" i="4"/>
  <c r="M493" i="4"/>
  <c r="R492" i="4"/>
  <c r="T492" i="4" s="1"/>
  <c r="Q492" i="4"/>
  <c r="N492" i="4"/>
  <c r="M492" i="4"/>
  <c r="R491" i="4"/>
  <c r="T491" i="4" s="1"/>
  <c r="Q491" i="4"/>
  <c r="N491" i="4"/>
  <c r="M491" i="4"/>
  <c r="R490" i="4"/>
  <c r="T490" i="4" s="1"/>
  <c r="Q490" i="4"/>
  <c r="N490" i="4"/>
  <c r="M490" i="4"/>
  <c r="R489" i="4"/>
  <c r="T489" i="4" s="1"/>
  <c r="Q489" i="4"/>
  <c r="N489" i="4"/>
  <c r="M489" i="4"/>
  <c r="Q488" i="4"/>
  <c r="N488" i="4"/>
  <c r="M488" i="4"/>
  <c r="Q487" i="4"/>
  <c r="N487" i="4"/>
  <c r="M487" i="4"/>
  <c r="R486" i="4"/>
  <c r="T486" i="4" s="1"/>
  <c r="Q486" i="4"/>
  <c r="N486" i="4"/>
  <c r="M486" i="4"/>
  <c r="Q485" i="4"/>
  <c r="N485" i="4"/>
  <c r="M485" i="4"/>
  <c r="Q484" i="4"/>
  <c r="N484" i="4"/>
  <c r="M484" i="4"/>
  <c r="Q483" i="4"/>
  <c r="N483" i="4"/>
  <c r="M483" i="4"/>
  <c r="Q482" i="4"/>
  <c r="N482" i="4"/>
  <c r="M482" i="4"/>
  <c r="Q481" i="4"/>
  <c r="N481" i="4"/>
  <c r="M481" i="4"/>
  <c r="Q480" i="4"/>
  <c r="N480" i="4"/>
  <c r="M480" i="4"/>
  <c r="R479" i="4"/>
  <c r="T479" i="4" s="1"/>
  <c r="Q479" i="4"/>
  <c r="N479" i="4"/>
  <c r="M479" i="4"/>
  <c r="Q478" i="4"/>
  <c r="N478" i="4"/>
  <c r="M478" i="4"/>
  <c r="Q477" i="4"/>
  <c r="N477" i="4"/>
  <c r="M477" i="4"/>
  <c r="Q476" i="4"/>
  <c r="N476" i="4"/>
  <c r="M476" i="4"/>
  <c r="R475" i="4"/>
  <c r="T475" i="4" s="1"/>
  <c r="Q475" i="4"/>
  <c r="N475" i="4"/>
  <c r="M475" i="4"/>
  <c r="Q474" i="4"/>
  <c r="N474" i="4"/>
  <c r="M474" i="4"/>
  <c r="Q473" i="4"/>
  <c r="N473" i="4"/>
  <c r="M473" i="4"/>
  <c r="Q472" i="4"/>
  <c r="N472" i="4"/>
  <c r="M472" i="4"/>
  <c r="Q471" i="4"/>
  <c r="N471" i="4"/>
  <c r="M471" i="4"/>
  <c r="Q470" i="4"/>
  <c r="N470" i="4"/>
  <c r="M470" i="4"/>
  <c r="Q469" i="4"/>
  <c r="N469" i="4"/>
  <c r="M469" i="4"/>
  <c r="R468" i="4"/>
  <c r="T468" i="4" s="1"/>
  <c r="Q468" i="4"/>
  <c r="N468" i="4"/>
  <c r="M468" i="4"/>
  <c r="R467" i="4"/>
  <c r="T467" i="4" s="1"/>
  <c r="Q467" i="4"/>
  <c r="N467" i="4"/>
  <c r="M467" i="4"/>
  <c r="Q466" i="4"/>
  <c r="N466" i="4"/>
  <c r="M466" i="4"/>
  <c r="Q465" i="4"/>
  <c r="N465" i="4"/>
  <c r="M465" i="4"/>
  <c r="Q464" i="4"/>
  <c r="N464" i="4"/>
  <c r="M464" i="4"/>
  <c r="Q463" i="4"/>
  <c r="N463" i="4"/>
  <c r="M463" i="4"/>
  <c r="Q462" i="4"/>
  <c r="N462" i="4"/>
  <c r="M462" i="4"/>
  <c r="Q461" i="4"/>
  <c r="N461" i="4"/>
  <c r="M461" i="4"/>
  <c r="Q460" i="4"/>
  <c r="N460" i="4"/>
  <c r="M460" i="4"/>
  <c r="Q459" i="4"/>
  <c r="N459" i="4"/>
  <c r="M459" i="4"/>
  <c r="Q458" i="4"/>
  <c r="N458" i="4"/>
  <c r="M458" i="4"/>
  <c r="R457" i="4"/>
  <c r="T457" i="4" s="1"/>
  <c r="Q457" i="4"/>
  <c r="N457" i="4"/>
  <c r="M457" i="4"/>
  <c r="Q456" i="4"/>
  <c r="N456" i="4"/>
  <c r="M456" i="4"/>
  <c r="Q455" i="4"/>
  <c r="N455" i="4"/>
  <c r="M455" i="4"/>
  <c r="Q454" i="4"/>
  <c r="N454" i="4"/>
  <c r="M454" i="4"/>
  <c r="Q453" i="4"/>
  <c r="N453" i="4"/>
  <c r="M453" i="4"/>
  <c r="R452" i="4"/>
  <c r="T452" i="4" s="1"/>
  <c r="Q452" i="4"/>
  <c r="N452" i="4"/>
  <c r="M452" i="4"/>
  <c r="R451" i="4"/>
  <c r="T451" i="4" s="1"/>
  <c r="Q451" i="4"/>
  <c r="N451" i="4"/>
  <c r="M451" i="4"/>
  <c r="R450" i="4"/>
  <c r="T450" i="4" s="1"/>
  <c r="Q450" i="4"/>
  <c r="N450" i="4"/>
  <c r="M450" i="4"/>
  <c r="R449" i="4"/>
  <c r="T449" i="4" s="1"/>
  <c r="Q449" i="4"/>
  <c r="N449" i="4"/>
  <c r="M449" i="4"/>
  <c r="R448" i="4"/>
  <c r="T448" i="4" s="1"/>
  <c r="Q448" i="4"/>
  <c r="N448" i="4"/>
  <c r="M448" i="4"/>
  <c r="R447" i="4"/>
  <c r="T447" i="4" s="1"/>
  <c r="Q447" i="4"/>
  <c r="N447" i="4"/>
  <c r="M447" i="4"/>
  <c r="R446" i="4"/>
  <c r="T446" i="4" s="1"/>
  <c r="Q446" i="4"/>
  <c r="N446" i="4"/>
  <c r="M446" i="4"/>
  <c r="R445" i="4"/>
  <c r="T445" i="4" s="1"/>
  <c r="Q445" i="4"/>
  <c r="N445" i="4"/>
  <c r="M445" i="4"/>
  <c r="Q444" i="4"/>
  <c r="N444" i="4"/>
  <c r="M444" i="4"/>
  <c r="R443" i="4"/>
  <c r="T443" i="4" s="1"/>
  <c r="Q443" i="4"/>
  <c r="N443" i="4"/>
  <c r="M443" i="4"/>
  <c r="R442" i="4"/>
  <c r="T442" i="4" s="1"/>
  <c r="Q442" i="4"/>
  <c r="N442" i="4"/>
  <c r="M442" i="4"/>
  <c r="R441" i="4"/>
  <c r="T441" i="4" s="1"/>
  <c r="Q441" i="4"/>
  <c r="N441" i="4"/>
  <c r="M441" i="4"/>
  <c r="R440" i="4"/>
  <c r="T440" i="4" s="1"/>
  <c r="Q440" i="4"/>
  <c r="N440" i="4"/>
  <c r="M440" i="4"/>
  <c r="R439" i="4"/>
  <c r="T439" i="4" s="1"/>
  <c r="Q439" i="4"/>
  <c r="N439" i="4"/>
  <c r="M439" i="4"/>
  <c r="R438" i="4"/>
  <c r="T438" i="4" s="1"/>
  <c r="Q438" i="4"/>
  <c r="N438" i="4"/>
  <c r="M438" i="4"/>
  <c r="R437" i="4"/>
  <c r="T437" i="4" s="1"/>
  <c r="Q437" i="4"/>
  <c r="N437" i="4"/>
  <c r="M437" i="4"/>
  <c r="R436" i="4"/>
  <c r="T436" i="4" s="1"/>
  <c r="Q436" i="4"/>
  <c r="N436" i="4"/>
  <c r="M436" i="4"/>
  <c r="R435" i="4"/>
  <c r="T435" i="4" s="1"/>
  <c r="Q435" i="4"/>
  <c r="N435" i="4"/>
  <c r="M435" i="4"/>
  <c r="R434" i="4"/>
  <c r="T434" i="4" s="1"/>
  <c r="Q434" i="4"/>
  <c r="N434" i="4"/>
  <c r="M434" i="4"/>
  <c r="R433" i="4"/>
  <c r="T433" i="4" s="1"/>
  <c r="Q433" i="4"/>
  <c r="N433" i="4"/>
  <c r="M433" i="4"/>
  <c r="R432" i="4"/>
  <c r="T432" i="4" s="1"/>
  <c r="Q432" i="4"/>
  <c r="N432" i="4"/>
  <c r="M432" i="4"/>
  <c r="R431" i="4"/>
  <c r="T431" i="4" s="1"/>
  <c r="Q431" i="4"/>
  <c r="N431" i="4"/>
  <c r="M431" i="4"/>
  <c r="Q430" i="4"/>
  <c r="N430" i="4"/>
  <c r="M430" i="4"/>
  <c r="R429" i="4"/>
  <c r="T429" i="4" s="1"/>
  <c r="Q429" i="4"/>
  <c r="N429" i="4"/>
  <c r="M429" i="4"/>
  <c r="R428" i="4"/>
  <c r="T428" i="4" s="1"/>
  <c r="Q428" i="4"/>
  <c r="N428" i="4"/>
  <c r="M428" i="4"/>
  <c r="Q427" i="4"/>
  <c r="N427" i="4"/>
  <c r="M427" i="4"/>
  <c r="Q426" i="4"/>
  <c r="N426" i="4"/>
  <c r="M426" i="4"/>
  <c r="R425" i="4"/>
  <c r="T425" i="4" s="1"/>
  <c r="Q425" i="4"/>
  <c r="N425" i="4"/>
  <c r="M425" i="4"/>
  <c r="Q424" i="4"/>
  <c r="N424" i="4"/>
  <c r="M424" i="4"/>
  <c r="R423" i="4"/>
  <c r="T423" i="4" s="1"/>
  <c r="Q423" i="4"/>
  <c r="N423" i="4"/>
  <c r="M423" i="4"/>
  <c r="R422" i="4"/>
  <c r="T422" i="4" s="1"/>
  <c r="Q422" i="4"/>
  <c r="N422" i="4"/>
  <c r="M422" i="4"/>
  <c r="R421" i="4"/>
  <c r="T421" i="4" s="1"/>
  <c r="Q421" i="4"/>
  <c r="N421" i="4"/>
  <c r="M421" i="4"/>
  <c r="Q420" i="4"/>
  <c r="N420" i="4"/>
  <c r="M420" i="4"/>
  <c r="R419" i="4"/>
  <c r="T419" i="4" s="1"/>
  <c r="Q419" i="4"/>
  <c r="N419" i="4"/>
  <c r="M419" i="4"/>
  <c r="R418" i="4"/>
  <c r="T418" i="4" s="1"/>
  <c r="Q418" i="4"/>
  <c r="N418" i="4"/>
  <c r="M418" i="4"/>
  <c r="R417" i="4"/>
  <c r="T417" i="4" s="1"/>
  <c r="Q417" i="4"/>
  <c r="N417" i="4"/>
  <c r="M417" i="4"/>
  <c r="R416" i="4"/>
  <c r="T416" i="4" s="1"/>
  <c r="Q416" i="4"/>
  <c r="N416" i="4"/>
  <c r="M416" i="4"/>
  <c r="R415" i="4"/>
  <c r="T415" i="4" s="1"/>
  <c r="Q415" i="4"/>
  <c r="N415" i="4"/>
  <c r="M415" i="4"/>
  <c r="R414" i="4"/>
  <c r="T414" i="4" s="1"/>
  <c r="Q414" i="4"/>
  <c r="N414" i="4"/>
  <c r="M414" i="4"/>
  <c r="R413" i="4"/>
  <c r="T413" i="4" s="1"/>
  <c r="Q413" i="4"/>
  <c r="N413" i="4"/>
  <c r="M413" i="4"/>
  <c r="R412" i="4"/>
  <c r="T412" i="4" s="1"/>
  <c r="Q412" i="4"/>
  <c r="N412" i="4"/>
  <c r="M412" i="4"/>
  <c r="R411" i="4"/>
  <c r="T411" i="4" s="1"/>
  <c r="Q411" i="4"/>
  <c r="N411" i="4"/>
  <c r="M411" i="4"/>
  <c r="R410" i="4"/>
  <c r="T410" i="4" s="1"/>
  <c r="Q410" i="4"/>
  <c r="N410" i="4"/>
  <c r="M410" i="4"/>
  <c r="R409" i="4"/>
  <c r="T409" i="4" s="1"/>
  <c r="Q409" i="4"/>
  <c r="N409" i="4"/>
  <c r="M409" i="4"/>
  <c r="R408" i="4"/>
  <c r="T408" i="4" s="1"/>
  <c r="Q408" i="4"/>
  <c r="N408" i="4"/>
  <c r="M408" i="4"/>
  <c r="R407" i="4"/>
  <c r="T407" i="4" s="1"/>
  <c r="Q407" i="4"/>
  <c r="N407" i="4"/>
  <c r="M407" i="4"/>
  <c r="R406" i="4"/>
  <c r="T406" i="4" s="1"/>
  <c r="Q406" i="4"/>
  <c r="N406" i="4"/>
  <c r="M406" i="4"/>
  <c r="Q405" i="4"/>
  <c r="N405" i="4"/>
  <c r="M405" i="4"/>
  <c r="R404" i="4"/>
  <c r="T404" i="4" s="1"/>
  <c r="Q404" i="4"/>
  <c r="N404" i="4"/>
  <c r="M404" i="4"/>
  <c r="R403" i="4"/>
  <c r="T403" i="4" s="1"/>
  <c r="Q403" i="4"/>
  <c r="N403" i="4"/>
  <c r="M403" i="4"/>
  <c r="R402" i="4"/>
  <c r="T402" i="4" s="1"/>
  <c r="Q402" i="4"/>
  <c r="N402" i="4"/>
  <c r="M402" i="4"/>
  <c r="R401" i="4"/>
  <c r="T401" i="4" s="1"/>
  <c r="Q401" i="4"/>
  <c r="N401" i="4"/>
  <c r="M401" i="4"/>
  <c r="Q400" i="4"/>
  <c r="N400" i="4"/>
  <c r="M400" i="4"/>
  <c r="R399" i="4"/>
  <c r="T399" i="4" s="1"/>
  <c r="Q399" i="4"/>
  <c r="N399" i="4"/>
  <c r="M399" i="4"/>
  <c r="R398" i="4"/>
  <c r="T398" i="4" s="1"/>
  <c r="Q398" i="4"/>
  <c r="N398" i="4"/>
  <c r="M398" i="4"/>
  <c r="R397" i="4"/>
  <c r="T397" i="4" s="1"/>
  <c r="Q397" i="4"/>
  <c r="N397" i="4"/>
  <c r="M397" i="4"/>
  <c r="R396" i="4"/>
  <c r="T396" i="4" s="1"/>
  <c r="Q396" i="4"/>
  <c r="N396" i="4"/>
  <c r="M396" i="4"/>
  <c r="R395" i="4"/>
  <c r="T395" i="4" s="1"/>
  <c r="Q395" i="4"/>
  <c r="N395" i="4"/>
  <c r="M395" i="4"/>
  <c r="R394" i="4"/>
  <c r="T394" i="4" s="1"/>
  <c r="Q394" i="4"/>
  <c r="N394" i="4"/>
  <c r="M394" i="4"/>
  <c r="R393" i="4"/>
  <c r="T393" i="4" s="1"/>
  <c r="Q393" i="4"/>
  <c r="N393" i="4"/>
  <c r="M393" i="4"/>
  <c r="R392" i="4"/>
  <c r="T392" i="4" s="1"/>
  <c r="Q392" i="4"/>
  <c r="N392" i="4"/>
  <c r="M392" i="4"/>
  <c r="R391" i="4"/>
  <c r="T391" i="4" s="1"/>
  <c r="Q391" i="4"/>
  <c r="N391" i="4"/>
  <c r="M391" i="4"/>
  <c r="R390" i="4"/>
  <c r="T390" i="4" s="1"/>
  <c r="Q390" i="4"/>
  <c r="N390" i="4"/>
  <c r="M390" i="4"/>
  <c r="Q389" i="4"/>
  <c r="N389" i="4"/>
  <c r="M389" i="4"/>
  <c r="Q388" i="4"/>
  <c r="N388" i="4"/>
  <c r="M388" i="4"/>
  <c r="Q387" i="4"/>
  <c r="N387" i="4"/>
  <c r="M387" i="4"/>
  <c r="Q386" i="4"/>
  <c r="N386" i="4"/>
  <c r="M386" i="4"/>
  <c r="R385" i="4"/>
  <c r="T385" i="4" s="1"/>
  <c r="Q385" i="4"/>
  <c r="N385" i="4"/>
  <c r="M385" i="4"/>
  <c r="R384" i="4"/>
  <c r="T384" i="4" s="1"/>
  <c r="Q384" i="4"/>
  <c r="N384" i="4"/>
  <c r="M384" i="4"/>
  <c r="R383" i="4"/>
  <c r="T383" i="4" s="1"/>
  <c r="Q383" i="4"/>
  <c r="N383" i="4"/>
  <c r="M383" i="4"/>
  <c r="R382" i="4"/>
  <c r="T382" i="4" s="1"/>
  <c r="Q382" i="4"/>
  <c r="N382" i="4"/>
  <c r="M382" i="4"/>
  <c r="R381" i="4"/>
  <c r="T381" i="4" s="1"/>
  <c r="Q381" i="4"/>
  <c r="N381" i="4"/>
  <c r="M381" i="4"/>
  <c r="R380" i="4"/>
  <c r="T380" i="4" s="1"/>
  <c r="Q380" i="4"/>
  <c r="N380" i="4"/>
  <c r="M380" i="4"/>
  <c r="R379" i="4"/>
  <c r="T379" i="4" s="1"/>
  <c r="Q379" i="4"/>
  <c r="N379" i="4"/>
  <c r="M379" i="4"/>
  <c r="R378" i="4"/>
  <c r="T378" i="4" s="1"/>
  <c r="Q378" i="4"/>
  <c r="N378" i="4"/>
  <c r="M378" i="4"/>
  <c r="R377" i="4"/>
  <c r="T377" i="4" s="1"/>
  <c r="Q377" i="4"/>
  <c r="N377" i="4"/>
  <c r="M377" i="4"/>
  <c r="R376" i="4"/>
  <c r="T376" i="4" s="1"/>
  <c r="Q376" i="4"/>
  <c r="N376" i="4"/>
  <c r="M376" i="4"/>
  <c r="R375" i="4"/>
  <c r="T375" i="4" s="1"/>
  <c r="Q375" i="4"/>
  <c r="N375" i="4"/>
  <c r="M375" i="4"/>
  <c r="R374" i="4"/>
  <c r="T374" i="4" s="1"/>
  <c r="Q374" i="4"/>
  <c r="N374" i="4"/>
  <c r="M374" i="4"/>
  <c r="R373" i="4"/>
  <c r="T373" i="4" s="1"/>
  <c r="Q373" i="4"/>
  <c r="N373" i="4"/>
  <c r="M373" i="4"/>
  <c r="R372" i="4"/>
  <c r="T372" i="4" s="1"/>
  <c r="Q372" i="4"/>
  <c r="N372" i="4"/>
  <c r="M372" i="4"/>
  <c r="R371" i="4"/>
  <c r="T371" i="4" s="1"/>
  <c r="Q371" i="4"/>
  <c r="N371" i="4"/>
  <c r="M371" i="4"/>
  <c r="R370" i="4"/>
  <c r="T370" i="4" s="1"/>
  <c r="Q370" i="4"/>
  <c r="N370" i="4"/>
  <c r="M370" i="4"/>
  <c r="Q369" i="4"/>
  <c r="N369" i="4"/>
  <c r="M369" i="4"/>
  <c r="Q368" i="4"/>
  <c r="N368" i="4"/>
  <c r="M368" i="4"/>
  <c r="R367" i="4"/>
  <c r="T367" i="4" s="1"/>
  <c r="Q367" i="4"/>
  <c r="N367" i="4"/>
  <c r="M367" i="4"/>
  <c r="Q366" i="4"/>
  <c r="N366" i="4"/>
  <c r="M366" i="4"/>
  <c r="Q365" i="4"/>
  <c r="N365" i="4"/>
  <c r="M365" i="4"/>
  <c r="Q364" i="4"/>
  <c r="N364" i="4"/>
  <c r="M364" i="4"/>
  <c r="Q363" i="4"/>
  <c r="N363" i="4"/>
  <c r="M363" i="4"/>
  <c r="Q362" i="4"/>
  <c r="N362" i="4"/>
  <c r="M362" i="4"/>
  <c r="R361" i="4"/>
  <c r="T361" i="4" s="1"/>
  <c r="Q361" i="4"/>
  <c r="N361" i="4"/>
  <c r="M361" i="4"/>
  <c r="R360" i="4"/>
  <c r="T360" i="4" s="1"/>
  <c r="Q360" i="4"/>
  <c r="N360" i="4"/>
  <c r="M360" i="4"/>
  <c r="R359" i="4"/>
  <c r="T359" i="4" s="1"/>
  <c r="Q359" i="4"/>
  <c r="N359" i="4"/>
  <c r="M359" i="4"/>
  <c r="R358" i="4"/>
  <c r="T358" i="4" s="1"/>
  <c r="Q358" i="4"/>
  <c r="N358" i="4"/>
  <c r="M358" i="4"/>
  <c r="R357" i="4"/>
  <c r="T357" i="4" s="1"/>
  <c r="Q357" i="4"/>
  <c r="N357" i="4"/>
  <c r="M357" i="4"/>
  <c r="Q356" i="4"/>
  <c r="N356" i="4"/>
  <c r="M356" i="4"/>
  <c r="R355" i="4"/>
  <c r="T355" i="4" s="1"/>
  <c r="Q355" i="4"/>
  <c r="N355" i="4"/>
  <c r="M355" i="4"/>
  <c r="R354" i="4"/>
  <c r="T354" i="4" s="1"/>
  <c r="Q354" i="4"/>
  <c r="N354" i="4"/>
  <c r="M354" i="4"/>
  <c r="R353" i="4"/>
  <c r="T353" i="4" s="1"/>
  <c r="Q353" i="4"/>
  <c r="N353" i="4"/>
  <c r="M353" i="4"/>
  <c r="R352" i="4"/>
  <c r="T352" i="4" s="1"/>
  <c r="Q352" i="4"/>
  <c r="N352" i="4"/>
  <c r="M352" i="4"/>
  <c r="R351" i="4"/>
  <c r="T351" i="4" s="1"/>
  <c r="Q351" i="4"/>
  <c r="N351" i="4"/>
  <c r="M351" i="4"/>
  <c r="R350" i="4"/>
  <c r="T350" i="4" s="1"/>
  <c r="Q350" i="4"/>
  <c r="N350" i="4"/>
  <c r="M350" i="4"/>
  <c r="R349" i="4"/>
  <c r="T349" i="4" s="1"/>
  <c r="Q349" i="4"/>
  <c r="N349" i="4"/>
  <c r="M349" i="4"/>
  <c r="R348" i="4"/>
  <c r="T348" i="4" s="1"/>
  <c r="Q348" i="4"/>
  <c r="N348" i="4"/>
  <c r="M348" i="4"/>
  <c r="R347" i="4"/>
  <c r="T347" i="4" s="1"/>
  <c r="Q347" i="4"/>
  <c r="N347" i="4"/>
  <c r="M347" i="4"/>
  <c r="R346" i="4"/>
  <c r="T346" i="4" s="1"/>
  <c r="Q346" i="4"/>
  <c r="N346" i="4"/>
  <c r="M346" i="4"/>
  <c r="Q345" i="4"/>
  <c r="N345" i="4"/>
  <c r="M345" i="4"/>
  <c r="R344" i="4"/>
  <c r="T344" i="4" s="1"/>
  <c r="Q344" i="4"/>
  <c r="N344" i="4"/>
  <c r="M344" i="4"/>
  <c r="R343" i="4"/>
  <c r="T343" i="4" s="1"/>
  <c r="Q343" i="4"/>
  <c r="N343" i="4"/>
  <c r="M343" i="4"/>
  <c r="R342" i="4"/>
  <c r="T342" i="4" s="1"/>
  <c r="Q342" i="4"/>
  <c r="N342" i="4"/>
  <c r="M342" i="4"/>
  <c r="R341" i="4"/>
  <c r="T341" i="4" s="1"/>
  <c r="Q341" i="4"/>
  <c r="N341" i="4"/>
  <c r="M341" i="4"/>
  <c r="R340" i="4"/>
  <c r="T340" i="4" s="1"/>
  <c r="Q340" i="4"/>
  <c r="N340" i="4"/>
  <c r="M340" i="4"/>
  <c r="R339" i="4"/>
  <c r="T339" i="4" s="1"/>
  <c r="Q339" i="4"/>
  <c r="N339" i="4"/>
  <c r="M339" i="4"/>
  <c r="R338" i="4"/>
  <c r="T338" i="4" s="1"/>
  <c r="Q338" i="4"/>
  <c r="N338" i="4"/>
  <c r="M338" i="4"/>
  <c r="Q337" i="4"/>
  <c r="N337" i="4"/>
  <c r="M337" i="4"/>
  <c r="Q336" i="4"/>
  <c r="N336" i="4"/>
  <c r="M336" i="4"/>
  <c r="Q335" i="4"/>
  <c r="N335" i="4"/>
  <c r="M335" i="4"/>
  <c r="Q334" i="4"/>
  <c r="N334" i="4"/>
  <c r="M334" i="4"/>
  <c r="Q333" i="4"/>
  <c r="N333" i="4"/>
  <c r="M333" i="4"/>
  <c r="R332" i="4"/>
  <c r="T332" i="4" s="1"/>
  <c r="Q332" i="4"/>
  <c r="N332" i="4"/>
  <c r="M332" i="4"/>
  <c r="R331" i="4"/>
  <c r="T331" i="4" s="1"/>
  <c r="Q331" i="4"/>
  <c r="N331" i="4"/>
  <c r="M331" i="4"/>
  <c r="R330" i="4"/>
  <c r="T330" i="4" s="1"/>
  <c r="Q330" i="4"/>
  <c r="N330" i="4"/>
  <c r="M330" i="4"/>
  <c r="R329" i="4"/>
  <c r="T329" i="4" s="1"/>
  <c r="Q329" i="4"/>
  <c r="N329" i="4"/>
  <c r="M329" i="4"/>
  <c r="Q328" i="4"/>
  <c r="N328" i="4"/>
  <c r="M328" i="4"/>
  <c r="R327" i="4"/>
  <c r="T327" i="4" s="1"/>
  <c r="Q327" i="4"/>
  <c r="N327" i="4"/>
  <c r="M327" i="4"/>
  <c r="Q326" i="4"/>
  <c r="N326" i="4"/>
  <c r="M326" i="4"/>
  <c r="R325" i="4"/>
  <c r="T325" i="4" s="1"/>
  <c r="Q325" i="4"/>
  <c r="N325" i="4"/>
  <c r="M325" i="4"/>
  <c r="R324" i="4"/>
  <c r="T324" i="4" s="1"/>
  <c r="Q324" i="4"/>
  <c r="N324" i="4"/>
  <c r="M324" i="4"/>
  <c r="R323" i="4"/>
  <c r="T323" i="4" s="1"/>
  <c r="Q323" i="4"/>
  <c r="N323" i="4"/>
  <c r="M323" i="4"/>
  <c r="R322" i="4"/>
  <c r="T322" i="4" s="1"/>
  <c r="Q322" i="4"/>
  <c r="N322" i="4"/>
  <c r="M322" i="4"/>
  <c r="R321" i="4"/>
  <c r="T321" i="4" s="1"/>
  <c r="Q321" i="4"/>
  <c r="N321" i="4"/>
  <c r="M321" i="4"/>
  <c r="R320" i="4"/>
  <c r="T320" i="4" s="1"/>
  <c r="Q320" i="4"/>
  <c r="N320" i="4"/>
  <c r="M320" i="4"/>
  <c r="R319" i="4"/>
  <c r="T319" i="4" s="1"/>
  <c r="Q319" i="4"/>
  <c r="N319" i="4"/>
  <c r="M319" i="4"/>
  <c r="R318" i="4"/>
  <c r="T318" i="4" s="1"/>
  <c r="Q318" i="4"/>
  <c r="N318" i="4"/>
  <c r="M318" i="4"/>
  <c r="R317" i="4"/>
  <c r="T317" i="4" s="1"/>
  <c r="Q317" i="4"/>
  <c r="N317" i="4"/>
  <c r="M317" i="4"/>
  <c r="R316" i="4"/>
  <c r="T316" i="4" s="1"/>
  <c r="Q316" i="4"/>
  <c r="N316" i="4"/>
  <c r="M316" i="4"/>
  <c r="R315" i="4"/>
  <c r="T315" i="4" s="1"/>
  <c r="Q315" i="4"/>
  <c r="N315" i="4"/>
  <c r="M315" i="4"/>
  <c r="R314" i="4"/>
  <c r="T314" i="4" s="1"/>
  <c r="Q314" i="4"/>
  <c r="N314" i="4"/>
  <c r="M314" i="4"/>
  <c r="Q313" i="4"/>
  <c r="N313" i="4"/>
  <c r="M313" i="4"/>
  <c r="R312" i="4"/>
  <c r="T312" i="4" s="1"/>
  <c r="Q312" i="4"/>
  <c r="N312" i="4"/>
  <c r="M312" i="4"/>
  <c r="R311" i="4"/>
  <c r="T311" i="4" s="1"/>
  <c r="Q311" i="4"/>
  <c r="N311" i="4"/>
  <c r="M311" i="4"/>
  <c r="R310" i="4"/>
  <c r="T310" i="4" s="1"/>
  <c r="Q310" i="4"/>
  <c r="N310" i="4"/>
  <c r="M310" i="4"/>
  <c r="R309" i="4"/>
  <c r="T309" i="4" s="1"/>
  <c r="Q309" i="4"/>
  <c r="N309" i="4"/>
  <c r="M309" i="4"/>
  <c r="R308" i="4"/>
  <c r="T308" i="4" s="1"/>
  <c r="Q308" i="4"/>
  <c r="N308" i="4"/>
  <c r="M308" i="4"/>
  <c r="R307" i="4"/>
  <c r="T307" i="4" s="1"/>
  <c r="Q307" i="4"/>
  <c r="N307" i="4"/>
  <c r="M307" i="4"/>
  <c r="R306" i="4"/>
  <c r="T306" i="4" s="1"/>
  <c r="Q306" i="4"/>
  <c r="N306" i="4"/>
  <c r="M306" i="4"/>
  <c r="R305" i="4"/>
  <c r="T305" i="4" s="1"/>
  <c r="Q305" i="4"/>
  <c r="N305" i="4"/>
  <c r="M305" i="4"/>
  <c r="Q304" i="4"/>
  <c r="N304" i="4"/>
  <c r="M304" i="4"/>
  <c r="Q303" i="4"/>
  <c r="N303" i="4"/>
  <c r="M303" i="4"/>
  <c r="Q302" i="4"/>
  <c r="N302" i="4"/>
  <c r="M302" i="4"/>
  <c r="Q301" i="4"/>
  <c r="N301" i="4"/>
  <c r="M301" i="4"/>
  <c r="Q300" i="4"/>
  <c r="N300" i="4"/>
  <c r="M300" i="4"/>
  <c r="Q299" i="4"/>
  <c r="N299" i="4"/>
  <c r="M299" i="4"/>
  <c r="R298" i="4"/>
  <c r="T298" i="4" s="1"/>
  <c r="Q298" i="4"/>
  <c r="N298" i="4"/>
  <c r="M298" i="4"/>
  <c r="R297" i="4"/>
  <c r="T297" i="4" s="1"/>
  <c r="Q297" i="4"/>
  <c r="N297" i="4"/>
  <c r="M297" i="4"/>
  <c r="R296" i="4"/>
  <c r="T296" i="4" s="1"/>
  <c r="Q296" i="4"/>
  <c r="N296" i="4"/>
  <c r="M296" i="4"/>
  <c r="Q295" i="4"/>
  <c r="N295" i="4"/>
  <c r="M295" i="4"/>
  <c r="Q294" i="4"/>
  <c r="N294" i="4"/>
  <c r="M294" i="4"/>
  <c r="Q293" i="4"/>
  <c r="N293" i="4"/>
  <c r="M293" i="4"/>
  <c r="Q292" i="4"/>
  <c r="N292" i="4"/>
  <c r="M292" i="4"/>
  <c r="Q291" i="4"/>
  <c r="N291" i="4"/>
  <c r="M291" i="4"/>
  <c r="R290" i="4"/>
  <c r="T290" i="4" s="1"/>
  <c r="Q290" i="4"/>
  <c r="N290" i="4"/>
  <c r="M290" i="4"/>
  <c r="R289" i="4"/>
  <c r="T289" i="4" s="1"/>
  <c r="Q289" i="4"/>
  <c r="N289" i="4"/>
  <c r="M289" i="4"/>
  <c r="R288" i="4"/>
  <c r="T288" i="4" s="1"/>
  <c r="Q288" i="4"/>
  <c r="N288" i="4"/>
  <c r="M288" i="4"/>
  <c r="R287" i="4"/>
  <c r="T287" i="4" s="1"/>
  <c r="Q287" i="4"/>
  <c r="N287" i="4"/>
  <c r="M287" i="4"/>
  <c r="R286" i="4"/>
  <c r="T286" i="4" s="1"/>
  <c r="Q286" i="4"/>
  <c r="N286" i="4"/>
  <c r="M286" i="4"/>
  <c r="R285" i="4"/>
  <c r="T285" i="4" s="1"/>
  <c r="Q285" i="4"/>
  <c r="N285" i="4"/>
  <c r="M285" i="4"/>
  <c r="R284" i="4"/>
  <c r="T284" i="4" s="1"/>
  <c r="Q284" i="4"/>
  <c r="N284" i="4"/>
  <c r="M284" i="4"/>
  <c r="R283" i="4"/>
  <c r="T283" i="4" s="1"/>
  <c r="Q283" i="4"/>
  <c r="N283" i="4"/>
  <c r="M283" i="4"/>
  <c r="R282" i="4"/>
  <c r="T282" i="4" s="1"/>
  <c r="Q282" i="4"/>
  <c r="N282" i="4"/>
  <c r="M282" i="4"/>
  <c r="R281" i="4"/>
  <c r="T281" i="4" s="1"/>
  <c r="Q281" i="4"/>
  <c r="N281" i="4"/>
  <c r="M281" i="4"/>
  <c r="R280" i="4"/>
  <c r="T280" i="4" s="1"/>
  <c r="Q280" i="4"/>
  <c r="N280" i="4"/>
  <c r="M280" i="4"/>
  <c r="R279" i="4"/>
  <c r="T279" i="4" s="1"/>
  <c r="Q279" i="4"/>
  <c r="N279" i="4"/>
  <c r="M279" i="4"/>
  <c r="R278" i="4"/>
  <c r="T278" i="4" s="1"/>
  <c r="Q278" i="4"/>
  <c r="N278" i="4"/>
  <c r="M278" i="4"/>
  <c r="R277" i="4"/>
  <c r="T277" i="4" s="1"/>
  <c r="Q277" i="4"/>
  <c r="N277" i="4"/>
  <c r="M277" i="4"/>
  <c r="R276" i="4"/>
  <c r="T276" i="4" s="1"/>
  <c r="Q276" i="4"/>
  <c r="N276" i="4"/>
  <c r="M276" i="4"/>
  <c r="R275" i="4"/>
  <c r="T275" i="4" s="1"/>
  <c r="Q275" i="4"/>
  <c r="N275" i="4"/>
  <c r="M275" i="4"/>
  <c r="Q274" i="4"/>
  <c r="N274" i="4"/>
  <c r="M274" i="4"/>
  <c r="Q273" i="4"/>
  <c r="N273" i="4"/>
  <c r="M273" i="4"/>
  <c r="Q272" i="4"/>
  <c r="N272" i="4"/>
  <c r="M272" i="4"/>
  <c r="Q271" i="4"/>
  <c r="N271" i="4"/>
  <c r="M271" i="4"/>
  <c r="Q270" i="4"/>
  <c r="N270" i="4"/>
  <c r="M270" i="4"/>
  <c r="R269" i="4"/>
  <c r="T269" i="4" s="1"/>
  <c r="Q269" i="4"/>
  <c r="N269" i="4"/>
  <c r="M269" i="4"/>
  <c r="R268" i="4"/>
  <c r="T268" i="4" s="1"/>
  <c r="Q268" i="4"/>
  <c r="N268" i="4"/>
  <c r="M268" i="4"/>
  <c r="R267" i="4"/>
  <c r="T267" i="4" s="1"/>
  <c r="Q267" i="4"/>
  <c r="N267" i="4"/>
  <c r="M267" i="4"/>
  <c r="R266" i="4"/>
  <c r="T266" i="4" s="1"/>
  <c r="Q266" i="4"/>
  <c r="N266" i="4"/>
  <c r="M266" i="4"/>
  <c r="R265" i="4"/>
  <c r="T265" i="4" s="1"/>
  <c r="Q265" i="4"/>
  <c r="N265" i="4"/>
  <c r="M265" i="4"/>
  <c r="R264" i="4"/>
  <c r="T264" i="4" s="1"/>
  <c r="Q264" i="4"/>
  <c r="N264" i="4"/>
  <c r="M264" i="4"/>
  <c r="R263" i="4"/>
  <c r="T263" i="4" s="1"/>
  <c r="Q263" i="4"/>
  <c r="N263" i="4"/>
  <c r="M263" i="4"/>
  <c r="R262" i="4"/>
  <c r="T262" i="4" s="1"/>
  <c r="Q262" i="4"/>
  <c r="N262" i="4"/>
  <c r="M262" i="4"/>
  <c r="R261" i="4"/>
  <c r="T261" i="4" s="1"/>
  <c r="Q261" i="4"/>
  <c r="N261" i="4"/>
  <c r="M261" i="4"/>
  <c r="R260" i="4"/>
  <c r="T260" i="4" s="1"/>
  <c r="Q260" i="4"/>
  <c r="N260" i="4"/>
  <c r="M260" i="4"/>
  <c r="R259" i="4"/>
  <c r="T259" i="4" s="1"/>
  <c r="Q259" i="4"/>
  <c r="N259" i="4"/>
  <c r="M259" i="4"/>
  <c r="R258" i="4"/>
  <c r="T258" i="4" s="1"/>
  <c r="Q258" i="4"/>
  <c r="N258" i="4"/>
  <c r="M258" i="4"/>
  <c r="R257" i="4"/>
  <c r="T257" i="4" s="1"/>
  <c r="Q257" i="4"/>
  <c r="N257" i="4"/>
  <c r="M257" i="4"/>
  <c r="R256" i="4"/>
  <c r="T256" i="4" s="1"/>
  <c r="Q256" i="4"/>
  <c r="N256" i="4"/>
  <c r="M256" i="4"/>
  <c r="R255" i="4"/>
  <c r="T255" i="4" s="1"/>
  <c r="Q255" i="4"/>
  <c r="N255" i="4"/>
  <c r="M255" i="4"/>
  <c r="Q254" i="4"/>
  <c r="N254" i="4"/>
  <c r="M254" i="4"/>
  <c r="R253" i="4"/>
  <c r="T253" i="4" s="1"/>
  <c r="Q253" i="4"/>
  <c r="N253" i="4"/>
  <c r="M253" i="4"/>
  <c r="R252" i="4"/>
  <c r="T252" i="4" s="1"/>
  <c r="Q252" i="4"/>
  <c r="N252" i="4"/>
  <c r="M252" i="4"/>
  <c r="R251" i="4"/>
  <c r="T251" i="4" s="1"/>
  <c r="Q251" i="4"/>
  <c r="N251" i="4"/>
  <c r="M251" i="4"/>
  <c r="R250" i="4"/>
  <c r="T250" i="4" s="1"/>
  <c r="Q250" i="4"/>
  <c r="N250" i="4"/>
  <c r="M250" i="4"/>
  <c r="R249" i="4"/>
  <c r="T249" i="4" s="1"/>
  <c r="Q249" i="4"/>
  <c r="N249" i="4"/>
  <c r="M249" i="4"/>
  <c r="R248" i="4"/>
  <c r="T248" i="4" s="1"/>
  <c r="Q248" i="4"/>
  <c r="N248" i="4"/>
  <c r="M248" i="4"/>
  <c r="R247" i="4"/>
  <c r="T247" i="4" s="1"/>
  <c r="Q247" i="4"/>
  <c r="N247" i="4"/>
  <c r="M247" i="4"/>
  <c r="R246" i="4"/>
  <c r="T246" i="4" s="1"/>
  <c r="Q246" i="4"/>
  <c r="N246" i="4"/>
  <c r="M246" i="4"/>
  <c r="R245" i="4"/>
  <c r="T245" i="4" s="1"/>
  <c r="Q245" i="4"/>
  <c r="N245" i="4"/>
  <c r="M245" i="4"/>
  <c r="R244" i="4"/>
  <c r="T244" i="4" s="1"/>
  <c r="Q244" i="4"/>
  <c r="N244" i="4"/>
  <c r="M244" i="4"/>
  <c r="R243" i="4"/>
  <c r="T243" i="4" s="1"/>
  <c r="Q243" i="4"/>
  <c r="N243" i="4"/>
  <c r="M243" i="4"/>
  <c r="Q242" i="4"/>
  <c r="N242" i="4"/>
  <c r="M242" i="4"/>
  <c r="Q241" i="4"/>
  <c r="N241" i="4"/>
  <c r="M241" i="4"/>
  <c r="Q240" i="4"/>
  <c r="N240" i="4"/>
  <c r="M240" i="4"/>
  <c r="Q239" i="4"/>
  <c r="N239" i="4"/>
  <c r="M239" i="4"/>
  <c r="Q238" i="4"/>
  <c r="N238" i="4"/>
  <c r="M238" i="4"/>
  <c r="R237" i="4"/>
  <c r="T237" i="4" s="1"/>
  <c r="Q237" i="4"/>
  <c r="N237" i="4"/>
  <c r="M237" i="4"/>
  <c r="R236" i="4"/>
  <c r="T236" i="4" s="1"/>
  <c r="Q236" i="4"/>
  <c r="N236" i="4"/>
  <c r="M236" i="4"/>
  <c r="R235" i="4"/>
  <c r="T235" i="4" s="1"/>
  <c r="Q235" i="4"/>
  <c r="N235" i="4"/>
  <c r="M235" i="4"/>
  <c r="R234" i="4"/>
  <c r="T234" i="4" s="1"/>
  <c r="Q234" i="4"/>
  <c r="N234" i="4"/>
  <c r="M234" i="4"/>
  <c r="R233" i="4"/>
  <c r="T233" i="4" s="1"/>
  <c r="Q233" i="4"/>
  <c r="N233" i="4"/>
  <c r="M233" i="4"/>
  <c r="Q232" i="4"/>
  <c r="N232" i="4"/>
  <c r="M232" i="4"/>
  <c r="R231" i="4"/>
  <c r="T231" i="4" s="1"/>
  <c r="Q231" i="4"/>
  <c r="N231" i="4"/>
  <c r="M231" i="4"/>
  <c r="R230" i="4"/>
  <c r="T230" i="4" s="1"/>
  <c r="Q230" i="4"/>
  <c r="N230" i="4"/>
  <c r="M230" i="4"/>
  <c r="R229" i="4"/>
  <c r="T229" i="4" s="1"/>
  <c r="Q229" i="4"/>
  <c r="N229" i="4"/>
  <c r="M229" i="4"/>
  <c r="Q228" i="4"/>
  <c r="N228" i="4"/>
  <c r="M228" i="4"/>
  <c r="Q227" i="4"/>
  <c r="N227" i="4"/>
  <c r="M227" i="4"/>
  <c r="Q226" i="4"/>
  <c r="N226" i="4"/>
  <c r="M226" i="4"/>
  <c r="Q225" i="4"/>
  <c r="N225" i="4"/>
  <c r="M225" i="4"/>
  <c r="Q224" i="4"/>
  <c r="N224" i="4"/>
  <c r="M224" i="4"/>
  <c r="Q223" i="4"/>
  <c r="N223" i="4"/>
  <c r="M223" i="4"/>
  <c r="R222" i="4"/>
  <c r="T222" i="4" s="1"/>
  <c r="Q222" i="4"/>
  <c r="N222" i="4"/>
  <c r="M222" i="4"/>
  <c r="R221" i="4"/>
  <c r="T221" i="4" s="1"/>
  <c r="Q221" i="4"/>
  <c r="N221" i="4"/>
  <c r="M221" i="4"/>
  <c r="R220" i="4"/>
  <c r="T220" i="4" s="1"/>
  <c r="Q220" i="4"/>
  <c r="N220" i="4"/>
  <c r="M220" i="4"/>
  <c r="R219" i="4"/>
  <c r="T219" i="4" s="1"/>
  <c r="Q219" i="4"/>
  <c r="N219" i="4"/>
  <c r="M219" i="4"/>
  <c r="R218" i="4"/>
  <c r="T218" i="4" s="1"/>
  <c r="Q218" i="4"/>
  <c r="N218" i="4"/>
  <c r="M218" i="4"/>
  <c r="Q217" i="4"/>
  <c r="N217" i="4"/>
  <c r="M217" i="4"/>
  <c r="R216" i="4"/>
  <c r="T216" i="4" s="1"/>
  <c r="Q216" i="4"/>
  <c r="N216" i="4"/>
  <c r="M216" i="4"/>
  <c r="R215" i="4"/>
  <c r="T215" i="4" s="1"/>
  <c r="Q215" i="4"/>
  <c r="N215" i="4"/>
  <c r="M215" i="4"/>
  <c r="R214" i="4"/>
  <c r="T214" i="4" s="1"/>
  <c r="Q214" i="4"/>
  <c r="N214" i="4"/>
  <c r="M214" i="4"/>
  <c r="R213" i="4"/>
  <c r="T213" i="4" s="1"/>
  <c r="Q213" i="4"/>
  <c r="N213" i="4"/>
  <c r="M213" i="4"/>
  <c r="Q212" i="4"/>
  <c r="N212" i="4"/>
  <c r="M212" i="4"/>
  <c r="Q211" i="4"/>
  <c r="N211" i="4"/>
  <c r="M211" i="4"/>
  <c r="R210" i="4"/>
  <c r="T210" i="4" s="1"/>
  <c r="Q210" i="4"/>
  <c r="N210" i="4"/>
  <c r="M210" i="4"/>
  <c r="Q209" i="4"/>
  <c r="N209" i="4"/>
  <c r="M209" i="4"/>
  <c r="R208" i="4"/>
  <c r="T208" i="4" s="1"/>
  <c r="Q208" i="4"/>
  <c r="N208" i="4"/>
  <c r="M208" i="4"/>
  <c r="R207" i="4"/>
  <c r="T207" i="4" s="1"/>
  <c r="Q207" i="4"/>
  <c r="N207" i="4"/>
  <c r="M207" i="4"/>
  <c r="R206" i="4"/>
  <c r="T206" i="4" s="1"/>
  <c r="Q206" i="4"/>
  <c r="N206" i="4"/>
  <c r="M206" i="4"/>
  <c r="R205" i="4"/>
  <c r="T205" i="4" s="1"/>
  <c r="Q205" i="4"/>
  <c r="N205" i="4"/>
  <c r="M205" i="4"/>
  <c r="R204" i="4"/>
  <c r="T204" i="4" s="1"/>
  <c r="Q204" i="4"/>
  <c r="N204" i="4"/>
  <c r="M204" i="4"/>
  <c r="Q203" i="4"/>
  <c r="N203" i="4"/>
  <c r="M203" i="4"/>
  <c r="R202" i="4"/>
  <c r="T202" i="4" s="1"/>
  <c r="Q202" i="4"/>
  <c r="N202" i="4"/>
  <c r="M202" i="4"/>
  <c r="R201" i="4"/>
  <c r="T201" i="4" s="1"/>
  <c r="Q201" i="4"/>
  <c r="N201" i="4"/>
  <c r="M201" i="4"/>
  <c r="R200" i="4"/>
  <c r="T200" i="4" s="1"/>
  <c r="Q200" i="4"/>
  <c r="N200" i="4"/>
  <c r="M200" i="4"/>
  <c r="R199" i="4"/>
  <c r="T199" i="4" s="1"/>
  <c r="Q199" i="4"/>
  <c r="N199" i="4"/>
  <c r="M199" i="4"/>
  <c r="R198" i="4"/>
  <c r="T198" i="4" s="1"/>
  <c r="Q198" i="4"/>
  <c r="N198" i="4"/>
  <c r="M198" i="4"/>
  <c r="R197" i="4"/>
  <c r="T197" i="4" s="1"/>
  <c r="Q197" i="4"/>
  <c r="N197" i="4"/>
  <c r="M197" i="4"/>
  <c r="R196" i="4"/>
  <c r="T196" i="4" s="1"/>
  <c r="Q196" i="4"/>
  <c r="N196" i="4"/>
  <c r="M196" i="4"/>
  <c r="Q195" i="4"/>
  <c r="N195" i="4"/>
  <c r="M195" i="4"/>
  <c r="Q194" i="4"/>
  <c r="N194" i="4"/>
  <c r="M194" i="4"/>
  <c r="R193" i="4"/>
  <c r="T193" i="4" s="1"/>
  <c r="Q193" i="4"/>
  <c r="N193" i="4"/>
  <c r="M193" i="4"/>
  <c r="R192" i="4"/>
  <c r="T192" i="4" s="1"/>
  <c r="Q192" i="4"/>
  <c r="N192" i="4"/>
  <c r="M192" i="4"/>
  <c r="R191" i="4"/>
  <c r="T191" i="4" s="1"/>
  <c r="Q191" i="4"/>
  <c r="N191" i="4"/>
  <c r="M191" i="4"/>
  <c r="R190" i="4"/>
  <c r="T190" i="4" s="1"/>
  <c r="Q190" i="4"/>
  <c r="N190" i="4"/>
  <c r="M190" i="4"/>
  <c r="R189" i="4"/>
  <c r="T189" i="4" s="1"/>
  <c r="Q189" i="4"/>
  <c r="N189" i="4"/>
  <c r="M189" i="4"/>
  <c r="T188" i="4"/>
  <c r="R188" i="4"/>
  <c r="Q188" i="4"/>
  <c r="N188" i="4"/>
  <c r="M188" i="4"/>
  <c r="R187" i="4"/>
  <c r="T187" i="4" s="1"/>
  <c r="Q187" i="4"/>
  <c r="N187" i="4"/>
  <c r="M187" i="4"/>
  <c r="R186" i="4"/>
  <c r="T186" i="4" s="1"/>
  <c r="Q186" i="4"/>
  <c r="N186" i="4"/>
  <c r="M186" i="4"/>
  <c r="R185" i="4"/>
  <c r="T185" i="4" s="1"/>
  <c r="Q185" i="4"/>
  <c r="N185" i="4"/>
  <c r="M185" i="4"/>
  <c r="R184" i="4"/>
  <c r="T184" i="4" s="1"/>
  <c r="Q184" i="4"/>
  <c r="N184" i="4"/>
  <c r="M184" i="4"/>
  <c r="R183" i="4"/>
  <c r="T183" i="4" s="1"/>
  <c r="Q183" i="4"/>
  <c r="N183" i="4"/>
  <c r="M183" i="4"/>
  <c r="R182" i="4"/>
  <c r="T182" i="4" s="1"/>
  <c r="Q182" i="4"/>
  <c r="N182" i="4"/>
  <c r="M182" i="4"/>
  <c r="Q181" i="4"/>
  <c r="N181" i="4"/>
  <c r="M181" i="4"/>
  <c r="R180" i="4"/>
  <c r="T180" i="4" s="1"/>
  <c r="Q180" i="4"/>
  <c r="N180" i="4"/>
  <c r="M180" i="4"/>
  <c r="R179" i="4"/>
  <c r="T179" i="4" s="1"/>
  <c r="Q179" i="4"/>
  <c r="N179" i="4"/>
  <c r="M179" i="4"/>
  <c r="R178" i="4"/>
  <c r="T178" i="4" s="1"/>
  <c r="Q178" i="4"/>
  <c r="N178" i="4"/>
  <c r="M178" i="4"/>
  <c r="R177" i="4"/>
  <c r="T177" i="4" s="1"/>
  <c r="Q177" i="4"/>
  <c r="N177" i="4"/>
  <c r="M177" i="4"/>
  <c r="R176" i="4"/>
  <c r="T176" i="4" s="1"/>
  <c r="Q176" i="4"/>
  <c r="N176" i="4"/>
  <c r="M176" i="4"/>
  <c r="R175" i="4"/>
  <c r="T175" i="4" s="1"/>
  <c r="Q175" i="4"/>
  <c r="N175" i="4"/>
  <c r="M175" i="4"/>
  <c r="R174" i="4"/>
  <c r="T174" i="4" s="1"/>
  <c r="Q174" i="4"/>
  <c r="N174" i="4"/>
  <c r="M174" i="4"/>
  <c r="R173" i="4"/>
  <c r="T173" i="4" s="1"/>
  <c r="Q173" i="4"/>
  <c r="N173" i="4"/>
  <c r="M173" i="4"/>
  <c r="Q172" i="4"/>
  <c r="N172" i="4"/>
  <c r="M172" i="4"/>
  <c r="Q171" i="4"/>
  <c r="N171" i="4"/>
  <c r="M171" i="4"/>
  <c r="Q170" i="4"/>
  <c r="N170" i="4"/>
  <c r="M170" i="4"/>
  <c r="Q169" i="4"/>
  <c r="N169" i="4"/>
  <c r="M169" i="4"/>
  <c r="Q168" i="4"/>
  <c r="N168" i="4"/>
  <c r="M168" i="4"/>
  <c r="Q167" i="4"/>
  <c r="N167" i="4"/>
  <c r="M167" i="4"/>
  <c r="Q166" i="4"/>
  <c r="N166" i="4"/>
  <c r="M166" i="4"/>
  <c r="Q165" i="4"/>
  <c r="N165" i="4"/>
  <c r="M165" i="4"/>
  <c r="Q164" i="4"/>
  <c r="N164" i="4"/>
  <c r="M164" i="4"/>
  <c r="Q163" i="4"/>
  <c r="N163" i="4"/>
  <c r="M163" i="4"/>
  <c r="Q162" i="4"/>
  <c r="N162" i="4"/>
  <c r="M162" i="4"/>
  <c r="Q161" i="4"/>
  <c r="N161" i="4"/>
  <c r="M161" i="4"/>
  <c r="Q160" i="4"/>
  <c r="N160" i="4"/>
  <c r="M160" i="4"/>
  <c r="Q159" i="4"/>
  <c r="N159" i="4"/>
  <c r="M159" i="4"/>
  <c r="Q158" i="4"/>
  <c r="N158" i="4"/>
  <c r="M158" i="4"/>
  <c r="R157" i="4"/>
  <c r="T157" i="4" s="1"/>
  <c r="Q157" i="4"/>
  <c r="N157" i="4"/>
  <c r="M157" i="4"/>
  <c r="R156" i="4"/>
  <c r="T156" i="4" s="1"/>
  <c r="Q156" i="4"/>
  <c r="N156" i="4"/>
  <c r="M156" i="4"/>
  <c r="R155" i="4"/>
  <c r="T155" i="4" s="1"/>
  <c r="Q155" i="4"/>
  <c r="N155" i="4"/>
  <c r="M155" i="4"/>
  <c r="R154" i="4"/>
  <c r="T154" i="4" s="1"/>
  <c r="Q154" i="4"/>
  <c r="N154" i="4"/>
  <c r="M154" i="4"/>
  <c r="R153" i="4"/>
  <c r="T153" i="4" s="1"/>
  <c r="Q153" i="4"/>
  <c r="N153" i="4"/>
  <c r="M153" i="4"/>
  <c r="R152" i="4"/>
  <c r="T152" i="4" s="1"/>
  <c r="Q152" i="4"/>
  <c r="N152" i="4"/>
  <c r="M152" i="4"/>
  <c r="Q151" i="4"/>
  <c r="N151" i="4"/>
  <c r="M151" i="4"/>
  <c r="Q150" i="4"/>
  <c r="N150" i="4"/>
  <c r="M150" i="4"/>
  <c r="R149" i="4"/>
  <c r="T149" i="4" s="1"/>
  <c r="Q149" i="4"/>
  <c r="N149" i="4"/>
  <c r="M149" i="4"/>
  <c r="Q148" i="4"/>
  <c r="N148" i="4"/>
  <c r="M148" i="4"/>
  <c r="Q147" i="4"/>
  <c r="N147" i="4"/>
  <c r="M147" i="4"/>
  <c r="R146" i="4"/>
  <c r="T146" i="4" s="1"/>
  <c r="Q146" i="4"/>
  <c r="N146" i="4"/>
  <c r="M146" i="4"/>
  <c r="R145" i="4"/>
  <c r="T145" i="4" s="1"/>
  <c r="Q145" i="4"/>
  <c r="N145" i="4"/>
  <c r="M145" i="4"/>
  <c r="Q144" i="4"/>
  <c r="N144" i="4"/>
  <c r="M144" i="4"/>
  <c r="Q143" i="4"/>
  <c r="N143" i="4"/>
  <c r="M143" i="4"/>
  <c r="Q142" i="4"/>
  <c r="N142" i="4"/>
  <c r="M142" i="4"/>
  <c r="Q141" i="4"/>
  <c r="N141" i="4"/>
  <c r="M141" i="4"/>
  <c r="R140" i="4"/>
  <c r="T140" i="4" s="1"/>
  <c r="Q140" i="4"/>
  <c r="N140" i="4"/>
  <c r="M140" i="4"/>
  <c r="R139" i="4"/>
  <c r="T139" i="4" s="1"/>
  <c r="Q139" i="4"/>
  <c r="N139" i="4"/>
  <c r="M139" i="4"/>
  <c r="Q138" i="4"/>
  <c r="N138" i="4"/>
  <c r="M138" i="4"/>
  <c r="Q137" i="4"/>
  <c r="N137" i="4"/>
  <c r="M137" i="4"/>
  <c r="R136" i="4"/>
  <c r="T136" i="4" s="1"/>
  <c r="Q136" i="4"/>
  <c r="N136" i="4"/>
  <c r="M136" i="4"/>
  <c r="R135" i="4"/>
  <c r="T135" i="4" s="1"/>
  <c r="Q135" i="4"/>
  <c r="N135" i="4"/>
  <c r="M135" i="4"/>
  <c r="R134" i="4"/>
  <c r="T134" i="4" s="1"/>
  <c r="Q134" i="4"/>
  <c r="N134" i="4"/>
  <c r="M134" i="4"/>
  <c r="R133" i="4"/>
  <c r="T133" i="4" s="1"/>
  <c r="Q133" i="4"/>
  <c r="N133" i="4"/>
  <c r="M133" i="4"/>
  <c r="R132" i="4"/>
  <c r="T132" i="4" s="1"/>
  <c r="Q132" i="4"/>
  <c r="N132" i="4"/>
  <c r="M132" i="4"/>
  <c r="Q131" i="4"/>
  <c r="N131" i="4"/>
  <c r="M131" i="4"/>
  <c r="Q130" i="4"/>
  <c r="N130" i="4"/>
  <c r="M130" i="4"/>
  <c r="Q129" i="4"/>
  <c r="N129" i="4"/>
  <c r="M129" i="4"/>
  <c r="Q128" i="4"/>
  <c r="N128" i="4"/>
  <c r="M128" i="4"/>
  <c r="Q127" i="4"/>
  <c r="N127" i="4"/>
  <c r="M127" i="4"/>
  <c r="R126" i="4"/>
  <c r="T126" i="4" s="1"/>
  <c r="Q126" i="4"/>
  <c r="N126" i="4"/>
  <c r="M126" i="4"/>
  <c r="R125" i="4"/>
  <c r="T125" i="4" s="1"/>
  <c r="Q125" i="4"/>
  <c r="N125" i="4"/>
  <c r="M125" i="4"/>
  <c r="R124" i="4"/>
  <c r="T124" i="4" s="1"/>
  <c r="Q124" i="4"/>
  <c r="N124" i="4"/>
  <c r="M124" i="4"/>
  <c r="R123" i="4"/>
  <c r="T123" i="4" s="1"/>
  <c r="Q123" i="4"/>
  <c r="N123" i="4"/>
  <c r="M123" i="4"/>
  <c r="R122" i="4"/>
  <c r="T122" i="4" s="1"/>
  <c r="Q122" i="4"/>
  <c r="N122" i="4"/>
  <c r="M122" i="4"/>
  <c r="Q121" i="4"/>
  <c r="N121" i="4"/>
  <c r="M121" i="4"/>
  <c r="R120" i="4"/>
  <c r="T120" i="4" s="1"/>
  <c r="Q120" i="4"/>
  <c r="N120" i="4"/>
  <c r="M120" i="4"/>
  <c r="Q119" i="4"/>
  <c r="N119" i="4"/>
  <c r="M119" i="4"/>
  <c r="Q118" i="4"/>
  <c r="N118" i="4"/>
  <c r="M118" i="4"/>
  <c r="R117" i="4"/>
  <c r="T117" i="4" s="1"/>
  <c r="Q117" i="4"/>
  <c r="N117" i="4"/>
  <c r="M117" i="4"/>
  <c r="R116" i="4"/>
  <c r="T116" i="4" s="1"/>
  <c r="Q116" i="4"/>
  <c r="N116" i="4"/>
  <c r="M116" i="4"/>
  <c r="Y115" i="4"/>
  <c r="Q115" i="4"/>
  <c r="N115" i="4"/>
  <c r="M115" i="4"/>
  <c r="R114" i="4"/>
  <c r="T114" i="4" s="1"/>
  <c r="Q114" i="4"/>
  <c r="N114" i="4"/>
  <c r="M114" i="4"/>
  <c r="R113" i="4"/>
  <c r="T113" i="4" s="1"/>
  <c r="Q113" i="4"/>
  <c r="N113" i="4"/>
  <c r="M113" i="4"/>
  <c r="R112" i="4"/>
  <c r="T112" i="4" s="1"/>
  <c r="Q112" i="4"/>
  <c r="N112" i="4"/>
  <c r="M112" i="4"/>
  <c r="R111" i="4"/>
  <c r="T111" i="4" s="1"/>
  <c r="Q111" i="4"/>
  <c r="N111" i="4"/>
  <c r="M111" i="4"/>
  <c r="R110" i="4"/>
  <c r="T110" i="4" s="1"/>
  <c r="Q110" i="4"/>
  <c r="N110" i="4"/>
  <c r="M110" i="4"/>
  <c r="Q109" i="4"/>
  <c r="N109" i="4"/>
  <c r="M109" i="4"/>
  <c r="Q108" i="4"/>
  <c r="N108" i="4"/>
  <c r="M108" i="4"/>
  <c r="R107" i="4"/>
  <c r="T107" i="4" s="1"/>
  <c r="Q107" i="4"/>
  <c r="N107" i="4"/>
  <c r="M107" i="4"/>
  <c r="R106" i="4"/>
  <c r="T106" i="4" s="1"/>
  <c r="Q106" i="4"/>
  <c r="N106" i="4"/>
  <c r="M106" i="4"/>
  <c r="R105" i="4"/>
  <c r="T105" i="4" s="1"/>
  <c r="Q105" i="4"/>
  <c r="N105" i="4"/>
  <c r="M105" i="4"/>
  <c r="R104" i="4"/>
  <c r="T104" i="4" s="1"/>
  <c r="Q104" i="4"/>
  <c r="N104" i="4"/>
  <c r="M104" i="4"/>
  <c r="R103" i="4"/>
  <c r="T103" i="4" s="1"/>
  <c r="Q103" i="4"/>
  <c r="N103" i="4"/>
  <c r="M103" i="4"/>
  <c r="R102" i="4"/>
  <c r="T102" i="4" s="1"/>
  <c r="Q102" i="4"/>
  <c r="N102" i="4"/>
  <c r="M102" i="4"/>
  <c r="R101" i="4"/>
  <c r="T101" i="4" s="1"/>
  <c r="Q101" i="4"/>
  <c r="N101" i="4"/>
  <c r="M101" i="4"/>
  <c r="R100" i="4"/>
  <c r="T100" i="4" s="1"/>
  <c r="Q100" i="4"/>
  <c r="N100" i="4"/>
  <c r="M100" i="4"/>
  <c r="Q99" i="4"/>
  <c r="N99" i="4"/>
  <c r="M99" i="4"/>
  <c r="Q98" i="4"/>
  <c r="N98" i="4"/>
  <c r="M98" i="4"/>
  <c r="R97" i="4"/>
  <c r="T97" i="4" s="1"/>
  <c r="Q97" i="4"/>
  <c r="N97" i="4"/>
  <c r="M97" i="4"/>
  <c r="Q96" i="4"/>
  <c r="N96" i="4"/>
  <c r="M96" i="4"/>
  <c r="Q95" i="4"/>
  <c r="N95" i="4"/>
  <c r="M95" i="4"/>
  <c r="Q94" i="4"/>
  <c r="N94" i="4"/>
  <c r="M94" i="4"/>
  <c r="Q93" i="4"/>
  <c r="N93" i="4"/>
  <c r="M93" i="4"/>
  <c r="Q92" i="4"/>
  <c r="N92" i="4"/>
  <c r="M92" i="4"/>
  <c r="Q91" i="4"/>
  <c r="N91" i="4"/>
  <c r="M91" i="4"/>
  <c r="R90" i="4"/>
  <c r="T90" i="4" s="1"/>
  <c r="Q90" i="4"/>
  <c r="N90" i="4"/>
  <c r="M90" i="4"/>
  <c r="R89" i="4"/>
  <c r="T89" i="4" s="1"/>
  <c r="Q89" i="4"/>
  <c r="N89" i="4"/>
  <c r="M89" i="4"/>
  <c r="R88" i="4"/>
  <c r="T88" i="4" s="1"/>
  <c r="Q88" i="4"/>
  <c r="N88" i="4"/>
  <c r="M88" i="4"/>
  <c r="R87" i="4"/>
  <c r="T87" i="4" s="1"/>
  <c r="Q87" i="4"/>
  <c r="N87" i="4"/>
  <c r="M87" i="4"/>
  <c r="R86" i="4"/>
  <c r="T86" i="4" s="1"/>
  <c r="Q86" i="4"/>
  <c r="N86" i="4"/>
  <c r="M86" i="4"/>
  <c r="R85" i="4"/>
  <c r="T85" i="4" s="1"/>
  <c r="Q85" i="4"/>
  <c r="N85" i="4"/>
  <c r="M85" i="4"/>
  <c r="R84" i="4"/>
  <c r="T84" i="4" s="1"/>
  <c r="Q84" i="4"/>
  <c r="N84" i="4"/>
  <c r="M84" i="4"/>
  <c r="Q83" i="4"/>
  <c r="N83" i="4"/>
  <c r="M83" i="4"/>
  <c r="Q82" i="4"/>
  <c r="N82" i="4"/>
  <c r="M82" i="4"/>
  <c r="R81" i="4"/>
  <c r="T81" i="4" s="1"/>
  <c r="Q81" i="4"/>
  <c r="N81" i="4"/>
  <c r="M81" i="4"/>
  <c r="R80" i="4"/>
  <c r="T80" i="4" s="1"/>
  <c r="Q80" i="4"/>
  <c r="N80" i="4"/>
  <c r="M80" i="4"/>
  <c r="Q79" i="4"/>
  <c r="N79" i="4"/>
  <c r="M79" i="4"/>
  <c r="Q78" i="4"/>
  <c r="N78" i="4"/>
  <c r="M78" i="4"/>
  <c r="Q77" i="4"/>
  <c r="N77" i="4"/>
  <c r="M77" i="4"/>
  <c r="Q76" i="4"/>
  <c r="N76" i="4"/>
  <c r="M76" i="4"/>
  <c r="Q75" i="4"/>
  <c r="N75" i="4"/>
  <c r="M75" i="4"/>
  <c r="Q74" i="4"/>
  <c r="N74" i="4"/>
  <c r="M74" i="4"/>
  <c r="Q73" i="4"/>
  <c r="N73" i="4"/>
  <c r="M73" i="4"/>
  <c r="Q72" i="4"/>
  <c r="N72" i="4"/>
  <c r="M72" i="4"/>
  <c r="Q71" i="4"/>
  <c r="N71" i="4"/>
  <c r="M71" i="4"/>
  <c r="Q70" i="4"/>
  <c r="N70" i="4"/>
  <c r="M70" i="4"/>
  <c r="Q69" i="4"/>
  <c r="N69" i="4"/>
  <c r="M69" i="4"/>
  <c r="R68" i="4"/>
  <c r="T68" i="4" s="1"/>
  <c r="Q68" i="4"/>
  <c r="N68" i="4"/>
  <c r="M68" i="4"/>
  <c r="R67" i="4"/>
  <c r="T67" i="4" s="1"/>
  <c r="Q67" i="4"/>
  <c r="N67" i="4"/>
  <c r="M67" i="4"/>
  <c r="Q66" i="4"/>
  <c r="N66" i="4"/>
  <c r="M66" i="4"/>
  <c r="Q65" i="4"/>
  <c r="N65" i="4"/>
  <c r="M65" i="4"/>
  <c r="Q64" i="4"/>
  <c r="N64" i="4"/>
  <c r="M64" i="4"/>
  <c r="R63" i="4"/>
  <c r="T63" i="4" s="1"/>
  <c r="Q63" i="4"/>
  <c r="N63" i="4"/>
  <c r="M63" i="4"/>
  <c r="Q62" i="4"/>
  <c r="N62" i="4"/>
  <c r="M62" i="4"/>
  <c r="Q61" i="4"/>
  <c r="N61" i="4"/>
  <c r="M61" i="4"/>
  <c r="R60" i="4"/>
  <c r="T60" i="4" s="1"/>
  <c r="Q60" i="4"/>
  <c r="N60" i="4"/>
  <c r="M60" i="4"/>
  <c r="R59" i="4"/>
  <c r="T59" i="4" s="1"/>
  <c r="Q59" i="4"/>
  <c r="N59" i="4"/>
  <c r="M59" i="4"/>
  <c r="Q58" i="4"/>
  <c r="N58" i="4"/>
  <c r="M58" i="4"/>
  <c r="R57" i="4"/>
  <c r="T57" i="4" s="1"/>
  <c r="Q57" i="4"/>
  <c r="N57" i="4"/>
  <c r="M57" i="4"/>
  <c r="R56" i="4"/>
  <c r="T56" i="4" s="1"/>
  <c r="Q56" i="4"/>
  <c r="N56" i="4"/>
  <c r="M56" i="4"/>
  <c r="R55" i="4"/>
  <c r="T55" i="4" s="1"/>
  <c r="Q55" i="4"/>
  <c r="N55" i="4"/>
  <c r="M55" i="4"/>
  <c r="R54" i="4"/>
  <c r="T54" i="4" s="1"/>
  <c r="Q54" i="4"/>
  <c r="N54" i="4"/>
  <c r="M54" i="4"/>
  <c r="R53" i="4"/>
  <c r="T53" i="4" s="1"/>
  <c r="Q53" i="4"/>
  <c r="N53" i="4"/>
  <c r="M53" i="4"/>
  <c r="R52" i="4"/>
  <c r="T52" i="4" s="1"/>
  <c r="Q52" i="4"/>
  <c r="N52" i="4"/>
  <c r="M52" i="4"/>
  <c r="R51" i="4"/>
  <c r="T51" i="4" s="1"/>
  <c r="Q51" i="4"/>
  <c r="N51" i="4"/>
  <c r="M51" i="4"/>
  <c r="R50" i="4"/>
  <c r="T50" i="4" s="1"/>
  <c r="Q50" i="4"/>
  <c r="N50" i="4"/>
  <c r="M50" i="4"/>
  <c r="Q49" i="4"/>
  <c r="N49" i="4"/>
  <c r="M49" i="4"/>
  <c r="Q48" i="4"/>
  <c r="N48" i="4"/>
  <c r="M48" i="4"/>
  <c r="R47" i="4"/>
  <c r="T47" i="4" s="1"/>
  <c r="Q47" i="4"/>
  <c r="N47" i="4"/>
  <c r="M47" i="4"/>
  <c r="R46" i="4"/>
  <c r="T46" i="4" s="1"/>
  <c r="Q46" i="4"/>
  <c r="N46" i="4"/>
  <c r="M46" i="4"/>
  <c r="R45" i="4"/>
  <c r="T45" i="4" s="1"/>
  <c r="Q45" i="4"/>
  <c r="N45" i="4"/>
  <c r="M45" i="4"/>
  <c r="Q44" i="4"/>
  <c r="N44" i="4"/>
  <c r="M44" i="4"/>
  <c r="Q43" i="4"/>
  <c r="N43" i="4"/>
  <c r="M43" i="4"/>
  <c r="Q42" i="4"/>
  <c r="N42" i="4"/>
  <c r="M42" i="4"/>
  <c r="Q41" i="4"/>
  <c r="N41" i="4"/>
  <c r="M41" i="4"/>
  <c r="Q40" i="4"/>
  <c r="N40" i="4"/>
  <c r="M40" i="4"/>
  <c r="Q39" i="4"/>
  <c r="N39" i="4"/>
  <c r="M39" i="4"/>
  <c r="Q38" i="4"/>
  <c r="N38" i="4"/>
  <c r="M38" i="4"/>
  <c r="Q37" i="4"/>
  <c r="N37" i="4"/>
  <c r="M37" i="4"/>
  <c r="Q36" i="4"/>
  <c r="N36" i="4"/>
  <c r="M36" i="4"/>
  <c r="Q35" i="4"/>
  <c r="N35" i="4"/>
  <c r="M35" i="4"/>
  <c r="R34" i="4"/>
  <c r="T34" i="4" s="1"/>
  <c r="Q34" i="4"/>
  <c r="N34" i="4"/>
  <c r="M34" i="4"/>
  <c r="R33" i="4"/>
  <c r="T33" i="4" s="1"/>
  <c r="Q33" i="4"/>
  <c r="N33" i="4"/>
  <c r="M33" i="4"/>
  <c r="R32" i="4"/>
  <c r="T32" i="4" s="1"/>
  <c r="Q32" i="4"/>
  <c r="N32" i="4"/>
  <c r="M32" i="4"/>
  <c r="Q31" i="4"/>
  <c r="N31" i="4"/>
  <c r="M31" i="4"/>
  <c r="Q30" i="4"/>
  <c r="N30" i="4"/>
  <c r="M30" i="4"/>
  <c r="Q29" i="4"/>
  <c r="N29" i="4"/>
  <c r="M29" i="4"/>
  <c r="R28" i="4"/>
  <c r="T28" i="4" s="1"/>
  <c r="Q28" i="4"/>
  <c r="N28" i="4"/>
  <c r="M28" i="4"/>
  <c r="R27" i="4"/>
  <c r="T27" i="4" s="1"/>
  <c r="Q27" i="4"/>
  <c r="N27" i="4"/>
  <c r="M27" i="4"/>
  <c r="Q26" i="4"/>
  <c r="N26" i="4"/>
  <c r="M26" i="4"/>
  <c r="Q25" i="4"/>
  <c r="N25" i="4"/>
  <c r="M25" i="4"/>
  <c r="Q24" i="4"/>
  <c r="N24" i="4"/>
  <c r="M24" i="4"/>
  <c r="Q23" i="4"/>
  <c r="N23" i="4"/>
  <c r="M23" i="4"/>
  <c r="Q22" i="4"/>
  <c r="N22" i="4"/>
  <c r="M22" i="4"/>
  <c r="Q21" i="4"/>
  <c r="N21" i="4"/>
  <c r="M21" i="4"/>
  <c r="Q20" i="4"/>
  <c r="N20" i="4"/>
  <c r="M20" i="4"/>
  <c r="Q19" i="4"/>
  <c r="N19" i="4"/>
  <c r="M19" i="4"/>
  <c r="Q18" i="4"/>
  <c r="N18" i="4"/>
  <c r="M18" i="4"/>
  <c r="Q17" i="4"/>
  <c r="N17" i="4"/>
  <c r="M17" i="4"/>
  <c r="R16" i="4"/>
  <c r="T16" i="4" s="1"/>
  <c r="Q16" i="4"/>
  <c r="N16" i="4"/>
  <c r="M16" i="4"/>
  <c r="R15" i="4"/>
  <c r="T15" i="4" s="1"/>
  <c r="Q15" i="4"/>
  <c r="N15" i="4"/>
  <c r="M15" i="4"/>
  <c r="R14" i="4"/>
  <c r="T14" i="4" s="1"/>
  <c r="Q14" i="4"/>
  <c r="N14" i="4"/>
  <c r="M14" i="4"/>
  <c r="Q13" i="4"/>
  <c r="N13" i="4"/>
  <c r="M13" i="4"/>
  <c r="Q12" i="4"/>
  <c r="N12" i="4"/>
  <c r="M12" i="4"/>
  <c r="R11" i="4"/>
  <c r="T11" i="4" s="1"/>
  <c r="Q11" i="4"/>
  <c r="N11" i="4"/>
  <c r="M11" i="4"/>
  <c r="R10" i="4"/>
  <c r="T10" i="4" s="1"/>
  <c r="Q10" i="4"/>
  <c r="N10" i="4"/>
  <c r="M10" i="4"/>
  <c r="R9" i="4"/>
  <c r="T9" i="4" s="1"/>
  <c r="Q9" i="4"/>
  <c r="N9" i="4"/>
  <c r="M9" i="4"/>
  <c r="R8" i="4"/>
  <c r="T8" i="4" s="1"/>
  <c r="Q8" i="4"/>
  <c r="N8" i="4"/>
  <c r="M8" i="4"/>
  <c r="R7" i="4"/>
  <c r="T7" i="4" s="1"/>
  <c r="Q7" i="4"/>
  <c r="N7" i="4"/>
  <c r="M7" i="4"/>
  <c r="R6" i="4"/>
  <c r="T6" i="4" s="1"/>
  <c r="Q6" i="4"/>
  <c r="N6" i="4"/>
  <c r="M6" i="4"/>
  <c r="R5" i="4"/>
  <c r="T5" i="4" s="1"/>
  <c r="Q5" i="4"/>
  <c r="N5" i="4"/>
  <c r="M5" i="4"/>
  <c r="R4" i="4"/>
  <c r="T4" i="4" s="1"/>
  <c r="Q4" i="4"/>
  <c r="N4" i="4"/>
  <c r="M4" i="4"/>
  <c r="R3" i="4"/>
  <c r="T3" i="4" s="1"/>
  <c r="Q3" i="4"/>
  <c r="N3" i="4"/>
  <c r="M3" i="4"/>
  <c r="R2" i="4"/>
  <c r="T2" i="4" s="1"/>
  <c r="Q2" i="4"/>
  <c r="N2" i="4"/>
  <c r="M2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O4" i="13" l="1"/>
  <c r="P4" i="13" s="1"/>
  <c r="Q4" i="13" s="1"/>
  <c r="O28" i="13"/>
  <c r="P28" i="13" s="1"/>
  <c r="Q28" i="13" s="1"/>
  <c r="O32" i="13"/>
  <c r="P32" i="13" s="1"/>
  <c r="Q32" i="13" s="1"/>
  <c r="O36" i="13"/>
  <c r="P36" i="13" s="1"/>
  <c r="Q36" i="13" s="1"/>
  <c r="O40" i="13"/>
  <c r="P40" i="13" s="1"/>
  <c r="Q40" i="13" s="1"/>
  <c r="O48" i="13"/>
  <c r="P48" i="13" s="1"/>
  <c r="Q48" i="13" s="1"/>
  <c r="O52" i="13"/>
  <c r="P52" i="13" s="1"/>
  <c r="Q52" i="13" s="1"/>
  <c r="O64" i="13"/>
  <c r="P64" i="13" s="1"/>
  <c r="Q64" i="13" s="1"/>
  <c r="O68" i="13"/>
  <c r="P68" i="13" s="1"/>
  <c r="Q68" i="13" s="1"/>
  <c r="O72" i="13"/>
  <c r="P72" i="13" s="1"/>
  <c r="Q72" i="13" s="1"/>
  <c r="O76" i="13"/>
  <c r="P76" i="13" s="1"/>
  <c r="Q76" i="13" s="1"/>
  <c r="O80" i="13"/>
  <c r="P80" i="13" s="1"/>
  <c r="Q80" i="13" s="1"/>
  <c r="O88" i="13"/>
  <c r="P88" i="13" s="1"/>
  <c r="Q88" i="13" s="1"/>
  <c r="O116" i="13"/>
  <c r="P116" i="13" s="1"/>
  <c r="Q116" i="13" s="1"/>
  <c r="O120" i="13"/>
  <c r="P120" i="13" s="1"/>
  <c r="Q120" i="13" s="1"/>
  <c r="O124" i="13"/>
  <c r="P124" i="13" s="1"/>
  <c r="Q124" i="13" s="1"/>
  <c r="O128" i="13"/>
  <c r="P128" i="13" s="1"/>
  <c r="Q128" i="13" s="1"/>
  <c r="O132" i="13"/>
  <c r="P132" i="13" s="1"/>
  <c r="Q132" i="13" s="1"/>
  <c r="O7" i="13"/>
  <c r="P7" i="13" s="1"/>
  <c r="Q7" i="13" s="1"/>
  <c r="O27" i="13"/>
  <c r="P27" i="13" s="1"/>
  <c r="Q27" i="13" s="1"/>
  <c r="O31" i="13"/>
  <c r="P31" i="13" s="1"/>
  <c r="Q31" i="13" s="1"/>
  <c r="O35" i="13"/>
  <c r="P35" i="13" s="1"/>
  <c r="Q35" i="13" s="1"/>
  <c r="O39" i="13"/>
  <c r="P39" i="13" s="1"/>
  <c r="Q39" i="13" s="1"/>
  <c r="O47" i="13"/>
  <c r="P47" i="13" s="1"/>
  <c r="Q47" i="13" s="1"/>
  <c r="O59" i="13"/>
  <c r="P59" i="13" s="1"/>
  <c r="Q59" i="13" s="1"/>
  <c r="O63" i="13"/>
  <c r="P63" i="13" s="1"/>
  <c r="Q63" i="13" s="1"/>
  <c r="O67" i="13"/>
  <c r="P67" i="13" s="1"/>
  <c r="Q67" i="13" s="1"/>
  <c r="O71" i="13"/>
  <c r="P71" i="13" s="1"/>
  <c r="Q71" i="13" s="1"/>
  <c r="O75" i="13"/>
  <c r="P75" i="13" s="1"/>
  <c r="Q75" i="13" s="1"/>
  <c r="O79" i="13"/>
  <c r="P79" i="13" s="1"/>
  <c r="Q79" i="13" s="1"/>
  <c r="O91" i="13"/>
  <c r="P91" i="13" s="1"/>
  <c r="Q91" i="13" s="1"/>
  <c r="O95" i="13"/>
  <c r="P95" i="13" s="1"/>
  <c r="Q95" i="13" s="1"/>
  <c r="O115" i="13"/>
  <c r="P115" i="13" s="1"/>
  <c r="Q115" i="13" s="1"/>
  <c r="O119" i="13"/>
  <c r="P119" i="13" s="1"/>
  <c r="Q119" i="13" s="1"/>
  <c r="O6" i="13"/>
  <c r="P6" i="13" s="1"/>
  <c r="Q6" i="13" s="1"/>
  <c r="O26" i="13"/>
  <c r="P26" i="13" s="1"/>
  <c r="Q26" i="13" s="1"/>
  <c r="O30" i="13"/>
  <c r="P30" i="13" s="1"/>
  <c r="Q30" i="13" s="1"/>
  <c r="O42" i="13"/>
  <c r="P42" i="13" s="1"/>
  <c r="Q42" i="13" s="1"/>
  <c r="O50" i="13"/>
  <c r="P50" i="13" s="1"/>
  <c r="Q50" i="13" s="1"/>
  <c r="O54" i="13"/>
  <c r="P54" i="13" s="1"/>
  <c r="Q54" i="13" s="1"/>
  <c r="O58" i="13"/>
  <c r="P58" i="13" s="1"/>
  <c r="Q58" i="13" s="1"/>
  <c r="O62" i="13"/>
  <c r="P62" i="13" s="1"/>
  <c r="Q62" i="13" s="1"/>
  <c r="O66" i="13"/>
  <c r="P66" i="13" s="1"/>
  <c r="Q66" i="13" s="1"/>
  <c r="O70" i="13"/>
  <c r="P70" i="13" s="1"/>
  <c r="Q70" i="13" s="1"/>
  <c r="O74" i="13"/>
  <c r="P74" i="13" s="1"/>
  <c r="Q74" i="13" s="1"/>
  <c r="O90" i="13"/>
  <c r="P90" i="13" s="1"/>
  <c r="Q90" i="13" s="1"/>
  <c r="O94" i="13"/>
  <c r="P94" i="13" s="1"/>
  <c r="Q94" i="13" s="1"/>
  <c r="O5" i="13"/>
  <c r="P5" i="13" s="1"/>
  <c r="Q5" i="13" s="1"/>
  <c r="O25" i="13"/>
  <c r="P25" i="13" s="1"/>
  <c r="Q25" i="13" s="1"/>
  <c r="O89" i="13"/>
  <c r="P89" i="13" s="1"/>
  <c r="Q89" i="13" s="1"/>
  <c r="O121" i="13"/>
  <c r="P121" i="13" s="1"/>
  <c r="Q121" i="13" s="1"/>
  <c r="O125" i="13"/>
  <c r="P125" i="13" s="1"/>
  <c r="Q125" i="13" s="1"/>
  <c r="O134" i="13"/>
  <c r="P134" i="13" s="1"/>
  <c r="Q134" i="13" s="1"/>
  <c r="O137" i="13"/>
  <c r="P137" i="13" s="1"/>
  <c r="Q137" i="13" s="1"/>
  <c r="O148" i="13"/>
  <c r="P148" i="13" s="1"/>
  <c r="Q148" i="13" s="1"/>
  <c r="O152" i="13"/>
  <c r="P152" i="13" s="1"/>
  <c r="Q152" i="13" s="1"/>
  <c r="O160" i="13"/>
  <c r="P160" i="13" s="1"/>
  <c r="Q160" i="13" s="1"/>
  <c r="O164" i="13"/>
  <c r="P164" i="13" s="1"/>
  <c r="Q164" i="13" s="1"/>
  <c r="O176" i="13"/>
  <c r="P176" i="13" s="1"/>
  <c r="Q176" i="13" s="1"/>
  <c r="O180" i="13"/>
  <c r="P180" i="13" s="1"/>
  <c r="Q180" i="13" s="1"/>
  <c r="O192" i="13"/>
  <c r="P192" i="13" s="1"/>
  <c r="Q192" i="13" s="1"/>
  <c r="O196" i="13"/>
  <c r="P196" i="13" s="1"/>
  <c r="Q196" i="13" s="1"/>
  <c r="O200" i="13"/>
  <c r="P200" i="13" s="1"/>
  <c r="Q200" i="13" s="1"/>
  <c r="O212" i="13"/>
  <c r="P212" i="13" s="1"/>
  <c r="Q212" i="13" s="1"/>
  <c r="O216" i="13"/>
  <c r="P216" i="13" s="1"/>
  <c r="Q216" i="13" s="1"/>
  <c r="O228" i="13"/>
  <c r="P228" i="13" s="1"/>
  <c r="Q228" i="13" s="1"/>
  <c r="O232" i="13"/>
  <c r="P232" i="13" s="1"/>
  <c r="Q232" i="13" s="1"/>
  <c r="O236" i="13"/>
  <c r="P236" i="13" s="1"/>
  <c r="Q236" i="13" s="1"/>
  <c r="O248" i="13"/>
  <c r="P248" i="13" s="1"/>
  <c r="Q248" i="13" s="1"/>
  <c r="O260" i="13"/>
  <c r="P260" i="13" s="1"/>
  <c r="Q260" i="13" s="1"/>
  <c r="O61" i="13"/>
  <c r="P61" i="13" s="1"/>
  <c r="Q61" i="13" s="1"/>
  <c r="O77" i="13"/>
  <c r="P77" i="13" s="1"/>
  <c r="Q77" i="13" s="1"/>
  <c r="O81" i="13"/>
  <c r="P81" i="13" s="1"/>
  <c r="Q81" i="13" s="1"/>
  <c r="O122" i="13"/>
  <c r="P122" i="13" s="1"/>
  <c r="Q122" i="13" s="1"/>
  <c r="O129" i="13"/>
  <c r="P129" i="13" s="1"/>
  <c r="Q129" i="13" s="1"/>
  <c r="O139" i="13"/>
  <c r="P139" i="13" s="1"/>
  <c r="Q139" i="13" s="1"/>
  <c r="O147" i="13"/>
  <c r="P147" i="13" s="1"/>
  <c r="Q147" i="13" s="1"/>
  <c r="O151" i="13"/>
  <c r="P151" i="13" s="1"/>
  <c r="Q151" i="13" s="1"/>
  <c r="O159" i="13"/>
  <c r="P159" i="13" s="1"/>
  <c r="Q159" i="13" s="1"/>
  <c r="O167" i="13"/>
  <c r="P167" i="13" s="1"/>
  <c r="Q167" i="13" s="1"/>
  <c r="O175" i="13"/>
  <c r="P175" i="13" s="1"/>
  <c r="Q175" i="13" s="1"/>
  <c r="O179" i="13"/>
  <c r="P179" i="13" s="1"/>
  <c r="Q179" i="13" s="1"/>
  <c r="O191" i="13"/>
  <c r="P191" i="13" s="1"/>
  <c r="Q191" i="13" s="1"/>
  <c r="O203" i="13"/>
  <c r="P203" i="13" s="1"/>
  <c r="Q203" i="13" s="1"/>
  <c r="O219" i="13"/>
  <c r="P219" i="13" s="1"/>
  <c r="Q219" i="13" s="1"/>
  <c r="O227" i="13"/>
  <c r="P227" i="13" s="1"/>
  <c r="Q227" i="13" s="1"/>
  <c r="O231" i="13"/>
  <c r="P231" i="13" s="1"/>
  <c r="Q231" i="13" s="1"/>
  <c r="O235" i="13"/>
  <c r="P235" i="13" s="1"/>
  <c r="Q235" i="13" s="1"/>
  <c r="O37" i="13"/>
  <c r="P37" i="13" s="1"/>
  <c r="Q37" i="13" s="1"/>
  <c r="O41" i="13"/>
  <c r="P41" i="13" s="1"/>
  <c r="Q41" i="13" s="1"/>
  <c r="O49" i="13"/>
  <c r="P49" i="13" s="1"/>
  <c r="Q49" i="13" s="1"/>
  <c r="O93" i="13"/>
  <c r="P93" i="13" s="1"/>
  <c r="Q93" i="13" s="1"/>
  <c r="O117" i="13"/>
  <c r="P117" i="13" s="1"/>
  <c r="Q117" i="13" s="1"/>
  <c r="O126" i="13"/>
  <c r="P126" i="13" s="1"/>
  <c r="Q126" i="13" s="1"/>
  <c r="O133" i="13"/>
  <c r="P133" i="13" s="1"/>
  <c r="Q133" i="13" s="1"/>
  <c r="O135" i="13"/>
  <c r="P135" i="13" s="1"/>
  <c r="Q135" i="13" s="1"/>
  <c r="O138" i="13"/>
  <c r="P138" i="13" s="1"/>
  <c r="Q138" i="13" s="1"/>
  <c r="O154" i="13"/>
  <c r="P154" i="13" s="1"/>
  <c r="Q154" i="13" s="1"/>
  <c r="O158" i="13"/>
  <c r="P158" i="13" s="1"/>
  <c r="Q158" i="13" s="1"/>
  <c r="O166" i="13"/>
  <c r="P166" i="13" s="1"/>
  <c r="Q166" i="13" s="1"/>
  <c r="O174" i="13"/>
  <c r="P174" i="13" s="1"/>
  <c r="Q174" i="13" s="1"/>
  <c r="O178" i="13"/>
  <c r="P178" i="13" s="1"/>
  <c r="Q178" i="13" s="1"/>
  <c r="O57" i="13"/>
  <c r="P57" i="13" s="1"/>
  <c r="Q57" i="13" s="1"/>
  <c r="O130" i="13"/>
  <c r="P130" i="13" s="1"/>
  <c r="Q130" i="13" s="1"/>
  <c r="O197" i="13"/>
  <c r="P197" i="13" s="1"/>
  <c r="Q197" i="13" s="1"/>
  <c r="O202" i="13"/>
  <c r="P202" i="13" s="1"/>
  <c r="Q202" i="13" s="1"/>
  <c r="O214" i="13"/>
  <c r="P214" i="13" s="1"/>
  <c r="Q214" i="13" s="1"/>
  <c r="O226" i="13"/>
  <c r="P226" i="13" s="1"/>
  <c r="Q226" i="13" s="1"/>
  <c r="O234" i="13"/>
  <c r="P234" i="13" s="1"/>
  <c r="Q234" i="13" s="1"/>
  <c r="O289" i="13"/>
  <c r="P289" i="13" s="1"/>
  <c r="Q289" i="13" s="1"/>
  <c r="O305" i="13"/>
  <c r="P305" i="13" s="1"/>
  <c r="Q305" i="13" s="1"/>
  <c r="O317" i="13"/>
  <c r="P317" i="13" s="1"/>
  <c r="Q317" i="13" s="1"/>
  <c r="O321" i="13"/>
  <c r="P321" i="13" s="1"/>
  <c r="Q321" i="13" s="1"/>
  <c r="O329" i="13"/>
  <c r="P329" i="13" s="1"/>
  <c r="Q329" i="13" s="1"/>
  <c r="O333" i="13"/>
  <c r="P333" i="13" s="1"/>
  <c r="Q333" i="13" s="1"/>
  <c r="O53" i="13"/>
  <c r="P53" i="13" s="1"/>
  <c r="Q53" i="13" s="1"/>
  <c r="O173" i="13"/>
  <c r="P173" i="13" s="1"/>
  <c r="Q173" i="13" s="1"/>
  <c r="O193" i="13"/>
  <c r="P193" i="13" s="1"/>
  <c r="Q193" i="13" s="1"/>
  <c r="O198" i="13"/>
  <c r="P198" i="13" s="1"/>
  <c r="Q198" i="13" s="1"/>
  <c r="O237" i="13"/>
  <c r="P237" i="13" s="1"/>
  <c r="Q237" i="13" s="1"/>
  <c r="O250" i="13"/>
  <c r="P250" i="13" s="1"/>
  <c r="Q250" i="13" s="1"/>
  <c r="O253" i="13"/>
  <c r="P253" i="13" s="1"/>
  <c r="Q253" i="13" s="1"/>
  <c r="O255" i="13"/>
  <c r="P255" i="13" s="1"/>
  <c r="Q255" i="13" s="1"/>
  <c r="O258" i="13"/>
  <c r="P258" i="13" s="1"/>
  <c r="Q258" i="13" s="1"/>
  <c r="O284" i="13"/>
  <c r="P284" i="13" s="1"/>
  <c r="Q284" i="13" s="1"/>
  <c r="O288" i="13"/>
  <c r="P288" i="13" s="1"/>
  <c r="Q288" i="13" s="1"/>
  <c r="O304" i="13"/>
  <c r="P304" i="13" s="1"/>
  <c r="Q304" i="13" s="1"/>
  <c r="O316" i="13"/>
  <c r="P316" i="13" s="1"/>
  <c r="Q316" i="13" s="1"/>
  <c r="O328" i="13"/>
  <c r="P328" i="13" s="1"/>
  <c r="Q328" i="13" s="1"/>
  <c r="O336" i="13"/>
  <c r="P336" i="13" s="1"/>
  <c r="Q336" i="13" s="1"/>
  <c r="O340" i="13"/>
  <c r="P340" i="13" s="1"/>
  <c r="Q340" i="13" s="1"/>
  <c r="O352" i="13"/>
  <c r="P352" i="13" s="1"/>
  <c r="Q352" i="13" s="1"/>
  <c r="O356" i="13"/>
  <c r="P356" i="13" s="1"/>
  <c r="Q356" i="13" s="1"/>
  <c r="O404" i="13"/>
  <c r="P404" i="13" s="1"/>
  <c r="Q404" i="13" s="1"/>
  <c r="O412" i="13"/>
  <c r="P412" i="13" s="1"/>
  <c r="Q412" i="13" s="1"/>
  <c r="O416" i="13"/>
  <c r="P416" i="13" s="1"/>
  <c r="Q416" i="13" s="1"/>
  <c r="O424" i="13"/>
  <c r="P424" i="13" s="1"/>
  <c r="Q424" i="13" s="1"/>
  <c r="O428" i="13"/>
  <c r="P428" i="13" s="1"/>
  <c r="Q428" i="13" s="1"/>
  <c r="O432" i="13"/>
  <c r="P432" i="13" s="1"/>
  <c r="Q432" i="13" s="1"/>
  <c r="O165" i="13"/>
  <c r="P165" i="13" s="1"/>
  <c r="Q165" i="13" s="1"/>
  <c r="O194" i="13"/>
  <c r="P194" i="13" s="1"/>
  <c r="Q194" i="13" s="1"/>
  <c r="O217" i="13"/>
  <c r="P217" i="13" s="1"/>
  <c r="Q217" i="13" s="1"/>
  <c r="O230" i="13"/>
  <c r="P230" i="13" s="1"/>
  <c r="Q230" i="13" s="1"/>
  <c r="O283" i="13"/>
  <c r="P283" i="13" s="1"/>
  <c r="Q283" i="13" s="1"/>
  <c r="O287" i="13"/>
  <c r="P287" i="13" s="1"/>
  <c r="Q287" i="13" s="1"/>
  <c r="O303" i="13"/>
  <c r="P303" i="13" s="1"/>
  <c r="Q303" i="13" s="1"/>
  <c r="O319" i="13"/>
  <c r="P319" i="13" s="1"/>
  <c r="Q319" i="13" s="1"/>
  <c r="O323" i="13"/>
  <c r="P323" i="13" s="1"/>
  <c r="Q323" i="13" s="1"/>
  <c r="O335" i="13"/>
  <c r="P335" i="13" s="1"/>
  <c r="Q335" i="13" s="1"/>
  <c r="O339" i="13"/>
  <c r="P339" i="13" s="1"/>
  <c r="Q339" i="13" s="1"/>
  <c r="O351" i="13"/>
  <c r="P351" i="13" s="1"/>
  <c r="Q351" i="13" s="1"/>
  <c r="O399" i="13"/>
  <c r="P399" i="13" s="1"/>
  <c r="Q399" i="13" s="1"/>
  <c r="O403" i="13"/>
  <c r="P403" i="13" s="1"/>
  <c r="Q403" i="13" s="1"/>
  <c r="O411" i="13"/>
  <c r="P411" i="13" s="1"/>
  <c r="Q411" i="13" s="1"/>
  <c r="O149" i="13"/>
  <c r="P149" i="13" s="1"/>
  <c r="Q149" i="13" s="1"/>
  <c r="O153" i="13"/>
  <c r="P153" i="13" s="1"/>
  <c r="Q153" i="13" s="1"/>
  <c r="O201" i="13"/>
  <c r="P201" i="13" s="1"/>
  <c r="Q201" i="13" s="1"/>
  <c r="O213" i="13"/>
  <c r="P213" i="13" s="1"/>
  <c r="Q213" i="13" s="1"/>
  <c r="O218" i="13"/>
  <c r="P218" i="13" s="1"/>
  <c r="Q218" i="13" s="1"/>
  <c r="O249" i="13"/>
  <c r="P249" i="13" s="1"/>
  <c r="Q249" i="13" s="1"/>
  <c r="O251" i="13"/>
  <c r="P251" i="13" s="1"/>
  <c r="Q251" i="13" s="1"/>
  <c r="O254" i="13"/>
  <c r="P254" i="13" s="1"/>
  <c r="Q254" i="13" s="1"/>
  <c r="O259" i="13"/>
  <c r="P259" i="13" s="1"/>
  <c r="Q259" i="13" s="1"/>
  <c r="O282" i="13"/>
  <c r="P282" i="13" s="1"/>
  <c r="Q282" i="13" s="1"/>
  <c r="O286" i="13"/>
  <c r="P286" i="13" s="1"/>
  <c r="Q286" i="13" s="1"/>
  <c r="O302" i="13"/>
  <c r="P302" i="13" s="1"/>
  <c r="Q302" i="13" s="1"/>
  <c r="O318" i="13"/>
  <c r="P318" i="13" s="1"/>
  <c r="Q318" i="13" s="1"/>
  <c r="O322" i="13"/>
  <c r="P322" i="13" s="1"/>
  <c r="Q322" i="13" s="1"/>
  <c r="O330" i="13"/>
  <c r="P330" i="13" s="1"/>
  <c r="Q330" i="13" s="1"/>
  <c r="O334" i="13"/>
  <c r="P334" i="13" s="1"/>
  <c r="Q334" i="13" s="1"/>
  <c r="O338" i="13"/>
  <c r="P338" i="13" s="1"/>
  <c r="Q338" i="13" s="1"/>
  <c r="O350" i="13"/>
  <c r="P350" i="13" s="1"/>
  <c r="Q350" i="13" s="1"/>
  <c r="O358" i="13"/>
  <c r="P358" i="13" s="1"/>
  <c r="Q358" i="13" s="1"/>
  <c r="O349" i="13"/>
  <c r="P349" i="13" s="1"/>
  <c r="Q349" i="13" s="1"/>
  <c r="O417" i="13"/>
  <c r="P417" i="13" s="1"/>
  <c r="Q417" i="13" s="1"/>
  <c r="O422" i="13"/>
  <c r="P422" i="13" s="1"/>
  <c r="Q422" i="13" s="1"/>
  <c r="O429" i="13"/>
  <c r="P429" i="13" s="1"/>
  <c r="Q429" i="13" s="1"/>
  <c r="O440" i="13"/>
  <c r="P440" i="13" s="1"/>
  <c r="Q440" i="13" s="1"/>
  <c r="O444" i="13"/>
  <c r="P444" i="13" s="1"/>
  <c r="Q444" i="13" s="1"/>
  <c r="O452" i="13"/>
  <c r="P452" i="13" s="1"/>
  <c r="Q452" i="13" s="1"/>
  <c r="O456" i="13"/>
  <c r="P456" i="13" s="1"/>
  <c r="Q456" i="13" s="1"/>
  <c r="O460" i="13"/>
  <c r="P460" i="13" s="1"/>
  <c r="Q460" i="13" s="1"/>
  <c r="O468" i="13"/>
  <c r="P468" i="13" s="1"/>
  <c r="Q468" i="13" s="1"/>
  <c r="O472" i="13"/>
  <c r="P472" i="13" s="1"/>
  <c r="Q472" i="13" s="1"/>
  <c r="O500" i="13"/>
  <c r="P500" i="13" s="1"/>
  <c r="Q500" i="13" s="1"/>
  <c r="O504" i="13"/>
  <c r="P504" i="13" s="1"/>
  <c r="Q504" i="13" s="1"/>
  <c r="O532" i="13"/>
  <c r="P532" i="13" s="1"/>
  <c r="Q532" i="13" s="1"/>
  <c r="O536" i="13"/>
  <c r="P536" i="13" s="1"/>
  <c r="Q536" i="13" s="1"/>
  <c r="O540" i="13"/>
  <c r="P540" i="13" s="1"/>
  <c r="Q540" i="13" s="1"/>
  <c r="O548" i="13"/>
  <c r="P548" i="13" s="1"/>
  <c r="Q548" i="13" s="1"/>
  <c r="O556" i="13"/>
  <c r="P556" i="13" s="1"/>
  <c r="Q556" i="13" s="1"/>
  <c r="O560" i="13"/>
  <c r="P560" i="13" s="1"/>
  <c r="Q560" i="13" s="1"/>
  <c r="O567" i="13"/>
  <c r="P567" i="13" s="1"/>
  <c r="Q567" i="13" s="1"/>
  <c r="O575" i="13"/>
  <c r="P575" i="13" s="1"/>
  <c r="Q575" i="13" s="1"/>
  <c r="O580" i="13"/>
  <c r="P580" i="13" s="1"/>
  <c r="Q580" i="13" s="1"/>
  <c r="O584" i="13"/>
  <c r="P584" i="13" s="1"/>
  <c r="Q584" i="13" s="1"/>
  <c r="O592" i="13"/>
  <c r="P592" i="13" s="1"/>
  <c r="Q592" i="13" s="1"/>
  <c r="O357" i="13"/>
  <c r="P357" i="13" s="1"/>
  <c r="Q357" i="13" s="1"/>
  <c r="O426" i="13"/>
  <c r="P426" i="13" s="1"/>
  <c r="Q426" i="13" s="1"/>
  <c r="O433" i="13"/>
  <c r="P433" i="13" s="1"/>
  <c r="Q433" i="13" s="1"/>
  <c r="O435" i="13"/>
  <c r="P435" i="13" s="1"/>
  <c r="Q435" i="13" s="1"/>
  <c r="O439" i="13"/>
  <c r="P439" i="13" s="1"/>
  <c r="Q439" i="13" s="1"/>
  <c r="O443" i="13"/>
  <c r="P443" i="13" s="1"/>
  <c r="Q443" i="13" s="1"/>
  <c r="O451" i="13"/>
  <c r="P451" i="13" s="1"/>
  <c r="Q451" i="13" s="1"/>
  <c r="O455" i="13"/>
  <c r="P455" i="13" s="1"/>
  <c r="Q455" i="13" s="1"/>
  <c r="O459" i="13"/>
  <c r="P459" i="13" s="1"/>
  <c r="Q459" i="13" s="1"/>
  <c r="O467" i="13"/>
  <c r="P467" i="13" s="1"/>
  <c r="Q467" i="13" s="1"/>
  <c r="O499" i="13"/>
  <c r="P499" i="13" s="1"/>
  <c r="Q499" i="13" s="1"/>
  <c r="O503" i="13"/>
  <c r="P503" i="13" s="1"/>
  <c r="Q503" i="13" s="1"/>
  <c r="O515" i="13"/>
  <c r="P515" i="13" s="1"/>
  <c r="Q515" i="13" s="1"/>
  <c r="O519" i="13"/>
  <c r="P519" i="13" s="1"/>
  <c r="Q519" i="13" s="1"/>
  <c r="O527" i="13"/>
  <c r="P527" i="13" s="1"/>
  <c r="Q527" i="13" s="1"/>
  <c r="O531" i="13"/>
  <c r="P531" i="13" s="1"/>
  <c r="Q531" i="13" s="1"/>
  <c r="O535" i="13"/>
  <c r="P535" i="13" s="1"/>
  <c r="Q535" i="13" s="1"/>
  <c r="O547" i="13"/>
  <c r="P547" i="13" s="1"/>
  <c r="Q547" i="13" s="1"/>
  <c r="O555" i="13"/>
  <c r="P555" i="13" s="1"/>
  <c r="Q555" i="13" s="1"/>
  <c r="O562" i="13"/>
  <c r="P562" i="13" s="1"/>
  <c r="Q562" i="13" s="1"/>
  <c r="O566" i="13"/>
  <c r="P566" i="13" s="1"/>
  <c r="Q566" i="13" s="1"/>
  <c r="O574" i="13"/>
  <c r="P574" i="13" s="1"/>
  <c r="Q574" i="13" s="1"/>
  <c r="O587" i="13"/>
  <c r="P587" i="13" s="1"/>
  <c r="Q587" i="13" s="1"/>
  <c r="O591" i="13"/>
  <c r="P591" i="13" s="1"/>
  <c r="Q591" i="13" s="1"/>
  <c r="O397" i="13"/>
  <c r="P397" i="13" s="1"/>
  <c r="Q397" i="13" s="1"/>
  <c r="O418" i="13"/>
  <c r="P418" i="13" s="1"/>
  <c r="Q418" i="13" s="1"/>
  <c r="O423" i="13"/>
  <c r="P423" i="13" s="1"/>
  <c r="Q423" i="13" s="1"/>
  <c r="O438" i="13"/>
  <c r="P438" i="13" s="1"/>
  <c r="Q438" i="13" s="1"/>
  <c r="O450" i="13"/>
  <c r="P450" i="13" s="1"/>
  <c r="Q450" i="13" s="1"/>
  <c r="O462" i="13"/>
  <c r="P462" i="13" s="1"/>
  <c r="Q462" i="13" s="1"/>
  <c r="O466" i="13"/>
  <c r="P466" i="13" s="1"/>
  <c r="Q466" i="13" s="1"/>
  <c r="O474" i="13"/>
  <c r="P474" i="13" s="1"/>
  <c r="Q474" i="13" s="1"/>
  <c r="O498" i="13"/>
  <c r="P498" i="13" s="1"/>
  <c r="Q498" i="13" s="1"/>
  <c r="O514" i="13"/>
  <c r="P514" i="13" s="1"/>
  <c r="Q514" i="13" s="1"/>
  <c r="O518" i="13"/>
  <c r="P518" i="13" s="1"/>
  <c r="Q518" i="13" s="1"/>
  <c r="O526" i="13"/>
  <c r="P526" i="13" s="1"/>
  <c r="Q526" i="13" s="1"/>
  <c r="O530" i="13"/>
  <c r="P530" i="13" s="1"/>
  <c r="Q530" i="13" s="1"/>
  <c r="O542" i="13"/>
  <c r="P542" i="13" s="1"/>
  <c r="Q542" i="13" s="1"/>
  <c r="O546" i="13"/>
  <c r="P546" i="13" s="1"/>
  <c r="Q546" i="13" s="1"/>
  <c r="O558" i="13"/>
  <c r="P558" i="13" s="1"/>
  <c r="Q558" i="13" s="1"/>
  <c r="O565" i="13"/>
  <c r="P565" i="13" s="1"/>
  <c r="Q565" i="13" s="1"/>
  <c r="O578" i="13"/>
  <c r="P578" i="13" s="1"/>
  <c r="Q578" i="13" s="1"/>
  <c r="O582" i="13"/>
  <c r="P582" i="13" s="1"/>
  <c r="Q582" i="13" s="1"/>
  <c r="O586" i="13"/>
  <c r="P586" i="13" s="1"/>
  <c r="Q586" i="13" s="1"/>
  <c r="O590" i="13"/>
  <c r="P590" i="13" s="1"/>
  <c r="Q590" i="13" s="1"/>
  <c r="O650" i="13"/>
  <c r="P650" i="13" s="1"/>
  <c r="Q650" i="13" s="1"/>
  <c r="O413" i="13"/>
  <c r="P413" i="13" s="1"/>
  <c r="Q413" i="13" s="1"/>
  <c r="O441" i="13"/>
  <c r="P441" i="13" s="1"/>
  <c r="Q441" i="13" s="1"/>
  <c r="O445" i="13"/>
  <c r="P445" i="13" s="1"/>
  <c r="Q445" i="13" s="1"/>
  <c r="O465" i="13"/>
  <c r="P465" i="13" s="1"/>
  <c r="Q465" i="13" s="1"/>
  <c r="O473" i="13"/>
  <c r="P473" i="13" s="1"/>
  <c r="Q473" i="13" s="1"/>
  <c r="O501" i="13"/>
  <c r="P501" i="13" s="1"/>
  <c r="Q501" i="13" s="1"/>
  <c r="O505" i="13"/>
  <c r="P505" i="13" s="1"/>
  <c r="Q505" i="13" s="1"/>
  <c r="O513" i="13"/>
  <c r="P513" i="13" s="1"/>
  <c r="Q513" i="13" s="1"/>
  <c r="O517" i="13"/>
  <c r="P517" i="13" s="1"/>
  <c r="Q517" i="13" s="1"/>
  <c r="O557" i="13"/>
  <c r="P557" i="13" s="1"/>
  <c r="Q557" i="13" s="1"/>
  <c r="O561" i="13"/>
  <c r="P561" i="13" s="1"/>
  <c r="Q561" i="13" s="1"/>
  <c r="O671" i="13"/>
  <c r="P671" i="13" s="1"/>
  <c r="Q671" i="13" s="1"/>
  <c r="O434" i="13"/>
  <c r="P434" i="13" s="1"/>
  <c r="Q434" i="13" s="1"/>
  <c r="O537" i="13"/>
  <c r="P537" i="13" s="1"/>
  <c r="Q537" i="13" s="1"/>
  <c r="O593" i="13"/>
  <c r="P593" i="13" s="1"/>
  <c r="Q593" i="13" s="1"/>
  <c r="O651" i="13"/>
  <c r="P651" i="13" s="1"/>
  <c r="Q651" i="13" s="1"/>
  <c r="O664" i="13"/>
  <c r="P664" i="13" s="1"/>
  <c r="Q664" i="13" s="1"/>
  <c r="O667" i="13"/>
  <c r="P667" i="13" s="1"/>
  <c r="Q667" i="13" s="1"/>
  <c r="O674" i="13"/>
  <c r="P674" i="13" s="1"/>
  <c r="Q674" i="13" s="1"/>
  <c r="O678" i="13"/>
  <c r="P678" i="13" s="1"/>
  <c r="Q678" i="13" s="1"/>
  <c r="O398" i="13"/>
  <c r="P398" i="13" s="1"/>
  <c r="Q398" i="13" s="1"/>
  <c r="O415" i="13"/>
  <c r="P415" i="13" s="1"/>
  <c r="Q415" i="13" s="1"/>
  <c r="O427" i="13"/>
  <c r="P427" i="13" s="1"/>
  <c r="Q427" i="13" s="1"/>
  <c r="O457" i="13"/>
  <c r="P457" i="13" s="1"/>
  <c r="Q457" i="13" s="1"/>
  <c r="O461" i="13"/>
  <c r="P461" i="13" s="1"/>
  <c r="Q461" i="13" s="1"/>
  <c r="O525" i="13"/>
  <c r="P525" i="13" s="1"/>
  <c r="Q525" i="13" s="1"/>
  <c r="O541" i="13"/>
  <c r="P541" i="13" s="1"/>
  <c r="Q541" i="13" s="1"/>
  <c r="O549" i="13"/>
  <c r="P549" i="13" s="1"/>
  <c r="Q549" i="13" s="1"/>
  <c r="O576" i="13"/>
  <c r="P576" i="13" s="1"/>
  <c r="Q576" i="13" s="1"/>
  <c r="O577" i="13"/>
  <c r="P577" i="13" s="1"/>
  <c r="Q577" i="13" s="1"/>
  <c r="O581" i="13"/>
  <c r="P581" i="13" s="1"/>
  <c r="Q581" i="13" s="1"/>
  <c r="O585" i="13"/>
  <c r="P585" i="13" s="1"/>
  <c r="Q585" i="13" s="1"/>
  <c r="O402" i="13"/>
  <c r="P402" i="13" s="1"/>
  <c r="Q402" i="13" s="1"/>
  <c r="O652" i="13"/>
  <c r="P652" i="13" s="1"/>
  <c r="Q652" i="13" s="1"/>
  <c r="O663" i="13"/>
  <c r="P663" i="13" s="1"/>
  <c r="Q663" i="13" s="1"/>
  <c r="O665" i="13"/>
  <c r="P665" i="13" s="1"/>
  <c r="Q665" i="13" s="1"/>
  <c r="O668" i="13"/>
  <c r="P668" i="13" s="1"/>
  <c r="Q668" i="13" s="1"/>
  <c r="O672" i="13"/>
  <c r="P672" i="13" s="1"/>
  <c r="Q672" i="13" s="1"/>
  <c r="O676" i="13"/>
  <c r="P676" i="13" s="1"/>
  <c r="Q676" i="13" s="1"/>
  <c r="O712" i="13"/>
  <c r="P712" i="13" s="1"/>
  <c r="Q712" i="13" s="1"/>
  <c r="O720" i="13"/>
  <c r="P720" i="13" s="1"/>
  <c r="Q720" i="13" s="1"/>
  <c r="O728" i="13"/>
  <c r="P728" i="13" s="1"/>
  <c r="Q728" i="13" s="1"/>
  <c r="O669" i="13"/>
  <c r="P669" i="13" s="1"/>
  <c r="Q669" i="13" s="1"/>
  <c r="O673" i="13"/>
  <c r="P673" i="13" s="1"/>
  <c r="Q673" i="13" s="1"/>
  <c r="O726" i="13"/>
  <c r="P726" i="13" s="1"/>
  <c r="Q726" i="13" s="1"/>
  <c r="O742" i="13"/>
  <c r="P742" i="13" s="1"/>
  <c r="Q742" i="13" s="1"/>
  <c r="O750" i="13"/>
  <c r="P750" i="13" s="1"/>
  <c r="Q750" i="13" s="1"/>
  <c r="O754" i="13"/>
  <c r="P754" i="13" s="1"/>
  <c r="Q754" i="13" s="1"/>
  <c r="O758" i="13"/>
  <c r="P758" i="13" s="1"/>
  <c r="Q758" i="13" s="1"/>
  <c r="O774" i="13"/>
  <c r="P774" i="13" s="1"/>
  <c r="Q774" i="13" s="1"/>
  <c r="O778" i="13"/>
  <c r="P778" i="13" s="1"/>
  <c r="Q778" i="13" s="1"/>
  <c r="O806" i="13"/>
  <c r="P806" i="13" s="1"/>
  <c r="Q806" i="13" s="1"/>
  <c r="O810" i="13"/>
  <c r="P810" i="13" s="1"/>
  <c r="Q810" i="13" s="1"/>
  <c r="O822" i="13"/>
  <c r="P822" i="13" s="1"/>
  <c r="Q822" i="13" s="1"/>
  <c r="O826" i="13"/>
  <c r="P826" i="13" s="1"/>
  <c r="Q826" i="13" s="1"/>
  <c r="O830" i="13"/>
  <c r="P830" i="13" s="1"/>
  <c r="Q830" i="13" s="1"/>
  <c r="O842" i="13"/>
  <c r="P842" i="13" s="1"/>
  <c r="Q842" i="13" s="1"/>
  <c r="O677" i="13"/>
  <c r="P677" i="13" s="1"/>
  <c r="Q677" i="13" s="1"/>
  <c r="O713" i="13"/>
  <c r="P713" i="13" s="1"/>
  <c r="Q713" i="13" s="1"/>
  <c r="O715" i="13"/>
  <c r="P715" i="13" s="1"/>
  <c r="Q715" i="13" s="1"/>
  <c r="O718" i="13"/>
  <c r="P718" i="13" s="1"/>
  <c r="Q718" i="13" s="1"/>
  <c r="O733" i="13"/>
  <c r="P733" i="13" s="1"/>
  <c r="Q733" i="13" s="1"/>
  <c r="O741" i="13"/>
  <c r="P741" i="13" s="1"/>
  <c r="Q741" i="13" s="1"/>
  <c r="O749" i="13"/>
  <c r="P749" i="13" s="1"/>
  <c r="Q749" i="13" s="1"/>
  <c r="O753" i="13"/>
  <c r="P753" i="13" s="1"/>
  <c r="Q753" i="13" s="1"/>
  <c r="O773" i="13"/>
  <c r="P773" i="13" s="1"/>
  <c r="Q773" i="13" s="1"/>
  <c r="O777" i="13"/>
  <c r="P777" i="13" s="1"/>
  <c r="Q777" i="13" s="1"/>
  <c r="O789" i="13"/>
  <c r="P789" i="13" s="1"/>
  <c r="Q789" i="13" s="1"/>
  <c r="O801" i="13"/>
  <c r="P801" i="13" s="1"/>
  <c r="Q801" i="13" s="1"/>
  <c r="O805" i="13"/>
  <c r="P805" i="13" s="1"/>
  <c r="Q805" i="13" s="1"/>
  <c r="O817" i="13"/>
  <c r="P817" i="13" s="1"/>
  <c r="Q817" i="13" s="1"/>
  <c r="O821" i="13"/>
  <c r="P821" i="13" s="1"/>
  <c r="Q821" i="13" s="1"/>
  <c r="O825" i="13"/>
  <c r="P825" i="13" s="1"/>
  <c r="Q825" i="13" s="1"/>
  <c r="O833" i="13"/>
  <c r="P833" i="13" s="1"/>
  <c r="Q833" i="13" s="1"/>
  <c r="O837" i="13"/>
  <c r="P837" i="13" s="1"/>
  <c r="Q837" i="13" s="1"/>
  <c r="O841" i="13"/>
  <c r="P841" i="13" s="1"/>
  <c r="Q841" i="13" s="1"/>
  <c r="O849" i="13"/>
  <c r="P849" i="13" s="1"/>
  <c r="Q849" i="13" s="1"/>
  <c r="O861" i="13"/>
  <c r="P861" i="13" s="1"/>
  <c r="Q861" i="13" s="1"/>
  <c r="O865" i="13"/>
  <c r="P865" i="13" s="1"/>
  <c r="Q865" i="13" s="1"/>
  <c r="O869" i="13"/>
  <c r="P869" i="13" s="1"/>
  <c r="Q869" i="13" s="1"/>
  <c r="O881" i="13"/>
  <c r="P881" i="13" s="1"/>
  <c r="Q881" i="13" s="1"/>
  <c r="O885" i="13"/>
  <c r="P885" i="13" s="1"/>
  <c r="Q885" i="13" s="1"/>
  <c r="O889" i="13"/>
  <c r="P889" i="13" s="1"/>
  <c r="Q889" i="13" s="1"/>
  <c r="O901" i="13"/>
  <c r="P901" i="13" s="1"/>
  <c r="Q901" i="13" s="1"/>
  <c r="O905" i="13"/>
  <c r="P905" i="13" s="1"/>
  <c r="Q905" i="13" s="1"/>
  <c r="O727" i="13"/>
  <c r="P727" i="13" s="1"/>
  <c r="Q727" i="13" s="1"/>
  <c r="O732" i="13"/>
  <c r="P732" i="13" s="1"/>
  <c r="Q732" i="13" s="1"/>
  <c r="O760" i="13"/>
  <c r="P760" i="13" s="1"/>
  <c r="Q760" i="13" s="1"/>
  <c r="O772" i="13"/>
  <c r="P772" i="13" s="1"/>
  <c r="Q772" i="13" s="1"/>
  <c r="O788" i="13"/>
  <c r="P788" i="13" s="1"/>
  <c r="Q788" i="13" s="1"/>
  <c r="O800" i="13"/>
  <c r="P800" i="13" s="1"/>
  <c r="Q800" i="13" s="1"/>
  <c r="O804" i="13"/>
  <c r="P804" i="13" s="1"/>
  <c r="Q804" i="13" s="1"/>
  <c r="O812" i="13"/>
  <c r="P812" i="13" s="1"/>
  <c r="Q812" i="13" s="1"/>
  <c r="O816" i="13"/>
  <c r="P816" i="13" s="1"/>
  <c r="Q816" i="13" s="1"/>
  <c r="O820" i="13"/>
  <c r="P820" i="13" s="1"/>
  <c r="Q820" i="13" s="1"/>
  <c r="O824" i="13"/>
  <c r="P824" i="13" s="1"/>
  <c r="Q824" i="13" s="1"/>
  <c r="O832" i="13"/>
  <c r="P832" i="13" s="1"/>
  <c r="Q832" i="13" s="1"/>
  <c r="O836" i="13"/>
  <c r="P836" i="13" s="1"/>
  <c r="Q836" i="13" s="1"/>
  <c r="O844" i="13"/>
  <c r="P844" i="13" s="1"/>
  <c r="Q844" i="13" s="1"/>
  <c r="O848" i="13"/>
  <c r="P848" i="13" s="1"/>
  <c r="Q848" i="13" s="1"/>
  <c r="O856" i="13"/>
  <c r="P856" i="13" s="1"/>
  <c r="Q856" i="13" s="1"/>
  <c r="O860" i="13"/>
  <c r="P860" i="13" s="1"/>
  <c r="Q860" i="13" s="1"/>
  <c r="O864" i="13"/>
  <c r="P864" i="13" s="1"/>
  <c r="Q864" i="13" s="1"/>
  <c r="O868" i="13"/>
  <c r="P868" i="13" s="1"/>
  <c r="Q868" i="13" s="1"/>
  <c r="O880" i="13"/>
  <c r="P880" i="13" s="1"/>
  <c r="Q880" i="13" s="1"/>
  <c r="O892" i="13"/>
  <c r="P892" i="13" s="1"/>
  <c r="Q892" i="13" s="1"/>
  <c r="O900" i="13"/>
  <c r="P900" i="13" s="1"/>
  <c r="Q900" i="13" s="1"/>
  <c r="O904" i="13"/>
  <c r="P904" i="13" s="1"/>
  <c r="Q904" i="13" s="1"/>
  <c r="O912" i="13"/>
  <c r="P912" i="13" s="1"/>
  <c r="Q912" i="13" s="1"/>
  <c r="O916" i="13"/>
  <c r="P916" i="13" s="1"/>
  <c r="Q916" i="13" s="1"/>
  <c r="O920" i="13"/>
  <c r="P920" i="13" s="1"/>
  <c r="Q920" i="13" s="1"/>
  <c r="O924" i="13"/>
  <c r="P924" i="13" s="1"/>
  <c r="Q924" i="13" s="1"/>
  <c r="O714" i="13"/>
  <c r="P714" i="13" s="1"/>
  <c r="Q714" i="13" s="1"/>
  <c r="O719" i="13"/>
  <c r="P719" i="13" s="1"/>
  <c r="Q719" i="13" s="1"/>
  <c r="O731" i="13"/>
  <c r="P731" i="13" s="1"/>
  <c r="Q731" i="13" s="1"/>
  <c r="O743" i="13"/>
  <c r="P743" i="13" s="1"/>
  <c r="Q743" i="13" s="1"/>
  <c r="O751" i="13"/>
  <c r="P751" i="13" s="1"/>
  <c r="Q751" i="13" s="1"/>
  <c r="O755" i="13"/>
  <c r="P755" i="13" s="1"/>
  <c r="Q755" i="13" s="1"/>
  <c r="O759" i="13"/>
  <c r="P759" i="13" s="1"/>
  <c r="Q759" i="13" s="1"/>
  <c r="O775" i="13"/>
  <c r="P775" i="13" s="1"/>
  <c r="Q775" i="13" s="1"/>
  <c r="O779" i="13"/>
  <c r="P779" i="13" s="1"/>
  <c r="Q779" i="13" s="1"/>
  <c r="O787" i="13"/>
  <c r="P787" i="13" s="1"/>
  <c r="Q787" i="13" s="1"/>
  <c r="O799" i="13"/>
  <c r="P799" i="13" s="1"/>
  <c r="Q799" i="13" s="1"/>
  <c r="O803" i="13"/>
  <c r="P803" i="13" s="1"/>
  <c r="Q803" i="13" s="1"/>
  <c r="O811" i="13"/>
  <c r="P811" i="13" s="1"/>
  <c r="Q811" i="13" s="1"/>
  <c r="O815" i="13"/>
  <c r="P815" i="13" s="1"/>
  <c r="Q815" i="13" s="1"/>
  <c r="O819" i="13"/>
  <c r="P819" i="13" s="1"/>
  <c r="Q819" i="13" s="1"/>
  <c r="O831" i="13"/>
  <c r="P831" i="13" s="1"/>
  <c r="Q831" i="13" s="1"/>
  <c r="O835" i="13"/>
  <c r="P835" i="13" s="1"/>
  <c r="Q835" i="13" s="1"/>
  <c r="O843" i="13"/>
  <c r="P843" i="13" s="1"/>
  <c r="Q843" i="13" s="1"/>
  <c r="O847" i="13"/>
  <c r="P847" i="13" s="1"/>
  <c r="Q847" i="13" s="1"/>
  <c r="O855" i="13"/>
  <c r="P855" i="13" s="1"/>
  <c r="Q855" i="13" s="1"/>
  <c r="O871" i="13"/>
  <c r="P871" i="13" s="1"/>
  <c r="Q871" i="13" s="1"/>
  <c r="O887" i="13"/>
  <c r="P887" i="13" s="1"/>
  <c r="Q887" i="13" s="1"/>
  <c r="O891" i="13"/>
  <c r="P891" i="13" s="1"/>
  <c r="Q891" i="13" s="1"/>
  <c r="O903" i="13"/>
  <c r="P903" i="13" s="1"/>
  <c r="Q903" i="13" s="1"/>
  <c r="O907" i="13"/>
  <c r="P907" i="13" s="1"/>
  <c r="Q907" i="13" s="1"/>
  <c r="O911" i="13"/>
  <c r="P911" i="13" s="1"/>
  <c r="Q911" i="13" s="1"/>
  <c r="O915" i="13"/>
  <c r="P915" i="13" s="1"/>
  <c r="Q915" i="13" s="1"/>
  <c r="O927" i="13"/>
  <c r="P927" i="13" s="1"/>
  <c r="Q927" i="13" s="1"/>
  <c r="O931" i="13"/>
  <c r="P931" i="13" s="1"/>
  <c r="Q931" i="13" s="1"/>
  <c r="O935" i="13"/>
  <c r="P935" i="13" s="1"/>
  <c r="Q935" i="13" s="1"/>
  <c r="O939" i="13"/>
  <c r="P939" i="13" s="1"/>
  <c r="Q939" i="13" s="1"/>
  <c r="O943" i="13"/>
  <c r="P943" i="13" s="1"/>
  <c r="Q943" i="13" s="1"/>
  <c r="O947" i="13"/>
  <c r="P947" i="13" s="1"/>
  <c r="Q947" i="13" s="1"/>
  <c r="O951" i="13"/>
  <c r="P951" i="13" s="1"/>
  <c r="Q951" i="13" s="1"/>
  <c r="O959" i="13"/>
  <c r="P959" i="13" s="1"/>
  <c r="Q959" i="13" s="1"/>
  <c r="O963" i="13"/>
  <c r="P963" i="13" s="1"/>
  <c r="Q963" i="13" s="1"/>
  <c r="O854" i="13"/>
  <c r="P854" i="13" s="1"/>
  <c r="Q854" i="13" s="1"/>
  <c r="O862" i="13"/>
  <c r="P862" i="13" s="1"/>
  <c r="Q862" i="13" s="1"/>
  <c r="O866" i="13"/>
  <c r="P866" i="13" s="1"/>
  <c r="Q866" i="13" s="1"/>
  <c r="O870" i="13"/>
  <c r="P870" i="13" s="1"/>
  <c r="Q870" i="13" s="1"/>
  <c r="O886" i="13"/>
  <c r="P886" i="13" s="1"/>
  <c r="Q886" i="13" s="1"/>
  <c r="O890" i="13"/>
  <c r="P890" i="13" s="1"/>
  <c r="Q890" i="13" s="1"/>
  <c r="O902" i="13"/>
  <c r="P902" i="13" s="1"/>
  <c r="Q902" i="13" s="1"/>
  <c r="O910" i="13"/>
  <c r="P910" i="13" s="1"/>
  <c r="Q910" i="13" s="1"/>
  <c r="O929" i="13"/>
  <c r="P929" i="13" s="1"/>
  <c r="Q929" i="13" s="1"/>
  <c r="O938" i="13"/>
  <c r="P938" i="13" s="1"/>
  <c r="Q938" i="13" s="1"/>
  <c r="O945" i="13"/>
  <c r="P945" i="13" s="1"/>
  <c r="Q945" i="13" s="1"/>
  <c r="O952" i="13"/>
  <c r="P952" i="13" s="1"/>
  <c r="Q952" i="13" s="1"/>
  <c r="O954" i="13"/>
  <c r="P954" i="13" s="1"/>
  <c r="Q954" i="13" s="1"/>
  <c r="O957" i="13"/>
  <c r="P957" i="13" s="1"/>
  <c r="Q957" i="13" s="1"/>
  <c r="O964" i="13"/>
  <c r="P964" i="13" s="1"/>
  <c r="Q964" i="13" s="1"/>
  <c r="O967" i="13"/>
  <c r="P967" i="13" s="1"/>
  <c r="Q967" i="13" s="1"/>
  <c r="O971" i="13"/>
  <c r="P971" i="13" s="1"/>
  <c r="Q971" i="13" s="1"/>
  <c r="O975" i="13"/>
  <c r="P975" i="13" s="1"/>
  <c r="Q975" i="13" s="1"/>
  <c r="O979" i="13"/>
  <c r="P979" i="13" s="1"/>
  <c r="Q979" i="13" s="1"/>
  <c r="O987" i="13"/>
  <c r="P987" i="13" s="1"/>
  <c r="Q987" i="13" s="1"/>
  <c r="O991" i="13"/>
  <c r="P991" i="13" s="1"/>
  <c r="Q991" i="13" s="1"/>
  <c r="O1003" i="13"/>
  <c r="P1003" i="13" s="1"/>
  <c r="Q1003" i="13" s="1"/>
  <c r="O1015" i="13"/>
  <c r="P1015" i="13" s="1"/>
  <c r="Q1015" i="13" s="1"/>
  <c r="O1027" i="13"/>
  <c r="P1027" i="13" s="1"/>
  <c r="Q1027" i="13" s="1"/>
  <c r="O1031" i="13"/>
  <c r="P1031" i="13" s="1"/>
  <c r="Q1031" i="13" s="1"/>
  <c r="O1035" i="13"/>
  <c r="P1035" i="13" s="1"/>
  <c r="Q1035" i="13" s="1"/>
  <c r="O1039" i="13"/>
  <c r="P1039" i="13" s="1"/>
  <c r="Q1039" i="13" s="1"/>
  <c r="O1043" i="13"/>
  <c r="P1043" i="13" s="1"/>
  <c r="Q1043" i="13" s="1"/>
  <c r="O1047" i="13"/>
  <c r="P1047" i="13" s="1"/>
  <c r="Q1047" i="13" s="1"/>
  <c r="O1055" i="13"/>
  <c r="P1055" i="13" s="1"/>
  <c r="Q1055" i="13" s="1"/>
  <c r="O1059" i="13"/>
  <c r="P1059" i="13" s="1"/>
  <c r="Q1059" i="13" s="1"/>
  <c r="O1063" i="13"/>
  <c r="P1063" i="13" s="1"/>
  <c r="Q1063" i="13" s="1"/>
  <c r="O1067" i="13"/>
  <c r="P1067" i="13" s="1"/>
  <c r="Q1067" i="13" s="1"/>
  <c r="O1071" i="13"/>
  <c r="P1071" i="13" s="1"/>
  <c r="Q1071" i="13" s="1"/>
  <c r="O1075" i="13"/>
  <c r="P1075" i="13" s="1"/>
  <c r="Q1075" i="13" s="1"/>
  <c r="O1083" i="13"/>
  <c r="P1083" i="13" s="1"/>
  <c r="Q1083" i="13" s="1"/>
  <c r="O1087" i="13"/>
  <c r="P1087" i="13" s="1"/>
  <c r="Q1087" i="13" s="1"/>
  <c r="O1091" i="13"/>
  <c r="P1091" i="13" s="1"/>
  <c r="Q1091" i="13" s="1"/>
  <c r="O1107" i="13"/>
  <c r="P1107" i="13" s="1"/>
  <c r="Q1107" i="13" s="1"/>
  <c r="O1111" i="13"/>
  <c r="P1111" i="13" s="1"/>
  <c r="Q1111" i="13" s="1"/>
  <c r="O1115" i="13"/>
  <c r="P1115" i="13" s="1"/>
  <c r="Q1115" i="13" s="1"/>
  <c r="O1119" i="13"/>
  <c r="P1119" i="13" s="1"/>
  <c r="Q1119" i="13" s="1"/>
  <c r="O1123" i="13"/>
  <c r="P1123" i="13" s="1"/>
  <c r="Q1123" i="13" s="1"/>
  <c r="O1127" i="13"/>
  <c r="P1127" i="13" s="1"/>
  <c r="Q1127" i="13" s="1"/>
  <c r="O1131" i="13"/>
  <c r="P1131" i="13" s="1"/>
  <c r="Q1131" i="13" s="1"/>
  <c r="O1135" i="13"/>
  <c r="P1135" i="13" s="1"/>
  <c r="Q1135" i="13" s="1"/>
  <c r="O1128" i="13"/>
  <c r="P1128" i="13" s="1"/>
  <c r="Q1128" i="13" s="1"/>
  <c r="O925" i="13"/>
  <c r="P925" i="13" s="1"/>
  <c r="Q925" i="13" s="1"/>
  <c r="O933" i="13"/>
  <c r="P933" i="13" s="1"/>
  <c r="Q933" i="13" s="1"/>
  <c r="O940" i="13"/>
  <c r="P940" i="13" s="1"/>
  <c r="Q940" i="13" s="1"/>
  <c r="O942" i="13"/>
  <c r="P942" i="13" s="1"/>
  <c r="Q942" i="13" s="1"/>
  <c r="O949" i="13"/>
  <c r="P949" i="13" s="1"/>
  <c r="Q949" i="13" s="1"/>
  <c r="O966" i="13"/>
  <c r="P966" i="13" s="1"/>
  <c r="Q966" i="13" s="1"/>
  <c r="O970" i="13"/>
  <c r="P970" i="13" s="1"/>
  <c r="Q970" i="13" s="1"/>
  <c r="O982" i="13"/>
  <c r="P982" i="13" s="1"/>
  <c r="Q982" i="13" s="1"/>
  <c r="O986" i="13"/>
  <c r="P986" i="13" s="1"/>
  <c r="Q986" i="13" s="1"/>
  <c r="O994" i="13"/>
  <c r="P994" i="13" s="1"/>
  <c r="Q994" i="13" s="1"/>
  <c r="O998" i="13"/>
  <c r="P998" i="13" s="1"/>
  <c r="Q998" i="13" s="1"/>
  <c r="O1002" i="13"/>
  <c r="P1002" i="13" s="1"/>
  <c r="Q1002" i="13" s="1"/>
  <c r="O1018" i="13"/>
  <c r="P1018" i="13" s="1"/>
  <c r="Q1018" i="13" s="1"/>
  <c r="O1022" i="13"/>
  <c r="P1022" i="13" s="1"/>
  <c r="Q1022" i="13" s="1"/>
  <c r="O1026" i="13"/>
  <c r="P1026" i="13" s="1"/>
  <c r="Q1026" i="13" s="1"/>
  <c r="O1030" i="13"/>
  <c r="P1030" i="13" s="1"/>
  <c r="Q1030" i="13" s="1"/>
  <c r="O1034" i="13"/>
  <c r="P1034" i="13" s="1"/>
  <c r="Q1034" i="13" s="1"/>
  <c r="O1038" i="13"/>
  <c r="P1038" i="13" s="1"/>
  <c r="Q1038" i="13" s="1"/>
  <c r="O1042" i="13"/>
  <c r="P1042" i="13" s="1"/>
  <c r="Q1042" i="13" s="1"/>
  <c r="O1046" i="13"/>
  <c r="P1046" i="13" s="1"/>
  <c r="Q1046" i="13" s="1"/>
  <c r="O1054" i="13"/>
  <c r="P1054" i="13" s="1"/>
  <c r="Q1054" i="13" s="1"/>
  <c r="O1058" i="13"/>
  <c r="P1058" i="13" s="1"/>
  <c r="Q1058" i="13" s="1"/>
  <c r="O1062" i="13"/>
  <c r="P1062" i="13" s="1"/>
  <c r="Q1062" i="13" s="1"/>
  <c r="O1066" i="13"/>
  <c r="P1066" i="13" s="1"/>
  <c r="Q1066" i="13" s="1"/>
  <c r="O1070" i="13"/>
  <c r="P1070" i="13" s="1"/>
  <c r="Q1070" i="13" s="1"/>
  <c r="O1074" i="13"/>
  <c r="P1074" i="13" s="1"/>
  <c r="Q1074" i="13" s="1"/>
  <c r="O1082" i="13"/>
  <c r="P1082" i="13" s="1"/>
  <c r="Q1082" i="13" s="1"/>
  <c r="O1086" i="13"/>
  <c r="P1086" i="13" s="1"/>
  <c r="Q1086" i="13" s="1"/>
  <c r="O1094" i="13"/>
  <c r="P1094" i="13" s="1"/>
  <c r="Q1094" i="13" s="1"/>
  <c r="O1098" i="13"/>
  <c r="P1098" i="13" s="1"/>
  <c r="Q1098" i="13" s="1"/>
  <c r="O1102" i="13"/>
  <c r="P1102" i="13" s="1"/>
  <c r="Q1102" i="13" s="1"/>
  <c r="O1106" i="13"/>
  <c r="P1106" i="13" s="1"/>
  <c r="Q1106" i="13" s="1"/>
  <c r="O1110" i="13"/>
  <c r="P1110" i="13" s="1"/>
  <c r="Q1110" i="13" s="1"/>
  <c r="O1114" i="13"/>
  <c r="P1114" i="13" s="1"/>
  <c r="Q1114" i="13" s="1"/>
  <c r="O1118" i="13"/>
  <c r="P1118" i="13" s="1"/>
  <c r="Q1118" i="13" s="1"/>
  <c r="O1122" i="13"/>
  <c r="P1122" i="13" s="1"/>
  <c r="Q1122" i="13" s="1"/>
  <c r="O1126" i="13"/>
  <c r="P1126" i="13" s="1"/>
  <c r="Q1126" i="13" s="1"/>
  <c r="O1138" i="13"/>
  <c r="P1138" i="13" s="1"/>
  <c r="Q1138" i="13" s="1"/>
  <c r="O1137" i="13"/>
  <c r="P1137" i="13" s="1"/>
  <c r="Q1137" i="13" s="1"/>
  <c r="O850" i="13"/>
  <c r="P850" i="13" s="1"/>
  <c r="Q850" i="13" s="1"/>
  <c r="O921" i="13"/>
  <c r="P921" i="13" s="1"/>
  <c r="Q921" i="13" s="1"/>
  <c r="O926" i="13"/>
  <c r="P926" i="13" s="1"/>
  <c r="Q926" i="13" s="1"/>
  <c r="O930" i="13"/>
  <c r="P930" i="13" s="1"/>
  <c r="Q930" i="13" s="1"/>
  <c r="O944" i="13"/>
  <c r="P944" i="13" s="1"/>
  <c r="Q944" i="13" s="1"/>
  <c r="O953" i="13"/>
  <c r="P953" i="13" s="1"/>
  <c r="Q953" i="13" s="1"/>
  <c r="O958" i="13"/>
  <c r="P958" i="13" s="1"/>
  <c r="Q958" i="13" s="1"/>
  <c r="O973" i="13"/>
  <c r="P973" i="13" s="1"/>
  <c r="Q973" i="13" s="1"/>
  <c r="O977" i="13"/>
  <c r="P977" i="13" s="1"/>
  <c r="Q977" i="13" s="1"/>
  <c r="O981" i="13"/>
  <c r="P981" i="13" s="1"/>
  <c r="Q981" i="13" s="1"/>
  <c r="O985" i="13"/>
  <c r="P985" i="13" s="1"/>
  <c r="Q985" i="13" s="1"/>
  <c r="O993" i="13"/>
  <c r="P993" i="13" s="1"/>
  <c r="Q993" i="13" s="1"/>
  <c r="O997" i="13"/>
  <c r="P997" i="13" s="1"/>
  <c r="Q997" i="13" s="1"/>
  <c r="O1005" i="13"/>
  <c r="P1005" i="13" s="1"/>
  <c r="Q1005" i="13" s="1"/>
  <c r="O1017" i="13"/>
  <c r="P1017" i="13" s="1"/>
  <c r="Q1017" i="13" s="1"/>
  <c r="O1021" i="13"/>
  <c r="P1021" i="13" s="1"/>
  <c r="Q1021" i="13" s="1"/>
  <c r="O1025" i="13"/>
  <c r="P1025" i="13" s="1"/>
  <c r="Q1025" i="13" s="1"/>
  <c r="O1029" i="13"/>
  <c r="P1029" i="13" s="1"/>
  <c r="Q1029" i="13" s="1"/>
  <c r="O1033" i="13"/>
  <c r="P1033" i="13" s="1"/>
  <c r="Q1033" i="13" s="1"/>
  <c r="O1037" i="13"/>
  <c r="P1037" i="13" s="1"/>
  <c r="Q1037" i="13" s="1"/>
  <c r="O1049" i="13"/>
  <c r="P1049" i="13" s="1"/>
  <c r="Q1049" i="13" s="1"/>
  <c r="O1053" i="13"/>
  <c r="P1053" i="13" s="1"/>
  <c r="Q1053" i="13" s="1"/>
  <c r="O1057" i="13"/>
  <c r="P1057" i="13" s="1"/>
  <c r="Q1057" i="13" s="1"/>
  <c r="O1061" i="13"/>
  <c r="P1061" i="13" s="1"/>
  <c r="Q1061" i="13" s="1"/>
  <c r="O1065" i="13"/>
  <c r="P1065" i="13" s="1"/>
  <c r="Q1065" i="13" s="1"/>
  <c r="O1077" i="13"/>
  <c r="P1077" i="13" s="1"/>
  <c r="Q1077" i="13" s="1"/>
  <c r="O1081" i="13"/>
  <c r="P1081" i="13" s="1"/>
  <c r="Q1081" i="13" s="1"/>
  <c r="O1085" i="13"/>
  <c r="P1085" i="13" s="1"/>
  <c r="Q1085" i="13" s="1"/>
  <c r="O1093" i="13"/>
  <c r="P1093" i="13" s="1"/>
  <c r="Q1093" i="13" s="1"/>
  <c r="O1097" i="13"/>
  <c r="P1097" i="13" s="1"/>
  <c r="Q1097" i="13" s="1"/>
  <c r="O1101" i="13"/>
  <c r="P1101" i="13" s="1"/>
  <c r="Q1101" i="13" s="1"/>
  <c r="O1105" i="13"/>
  <c r="P1105" i="13" s="1"/>
  <c r="Q1105" i="13" s="1"/>
  <c r="O1109" i="13"/>
  <c r="P1109" i="13" s="1"/>
  <c r="Q1109" i="13" s="1"/>
  <c r="O1113" i="13"/>
  <c r="P1113" i="13" s="1"/>
  <c r="Q1113" i="13" s="1"/>
  <c r="O1117" i="13"/>
  <c r="P1117" i="13" s="1"/>
  <c r="Q1117" i="13" s="1"/>
  <c r="O1129" i="13"/>
  <c r="P1129" i="13" s="1"/>
  <c r="Q1129" i="13" s="1"/>
  <c r="O1133" i="13"/>
  <c r="P1133" i="13" s="1"/>
  <c r="Q1133" i="13" s="1"/>
  <c r="O1136" i="13"/>
  <c r="P1136" i="13" s="1"/>
  <c r="Q1136" i="13" s="1"/>
  <c r="O882" i="13"/>
  <c r="P882" i="13" s="1"/>
  <c r="Q882" i="13" s="1"/>
  <c r="O906" i="13"/>
  <c r="P906" i="13" s="1"/>
  <c r="Q906" i="13" s="1"/>
  <c r="O917" i="13"/>
  <c r="P917" i="13" s="1"/>
  <c r="Q917" i="13" s="1"/>
  <c r="O922" i="13"/>
  <c r="P922" i="13" s="1"/>
  <c r="Q922" i="13" s="1"/>
  <c r="O934" i="13"/>
  <c r="P934" i="13" s="1"/>
  <c r="Q934" i="13" s="1"/>
  <c r="O948" i="13"/>
  <c r="P948" i="13" s="1"/>
  <c r="Q948" i="13" s="1"/>
  <c r="O960" i="13"/>
  <c r="P960" i="13" s="1"/>
  <c r="Q960" i="13" s="1"/>
  <c r="O962" i="13"/>
  <c r="P962" i="13" s="1"/>
  <c r="Q962" i="13" s="1"/>
  <c r="O968" i="13"/>
  <c r="P968" i="13" s="1"/>
  <c r="Q968" i="13" s="1"/>
  <c r="O972" i="13"/>
  <c r="P972" i="13" s="1"/>
  <c r="Q972" i="13" s="1"/>
  <c r="O976" i="13"/>
  <c r="P976" i="13" s="1"/>
  <c r="Q976" i="13" s="1"/>
  <c r="O980" i="13"/>
  <c r="P980" i="13" s="1"/>
  <c r="Q980" i="13" s="1"/>
  <c r="O988" i="13"/>
  <c r="P988" i="13" s="1"/>
  <c r="Q988" i="13" s="1"/>
  <c r="O992" i="13"/>
  <c r="P992" i="13" s="1"/>
  <c r="Q992" i="13" s="1"/>
  <c r="O996" i="13"/>
  <c r="P996" i="13" s="1"/>
  <c r="Q996" i="13" s="1"/>
  <c r="O1004" i="13"/>
  <c r="P1004" i="13" s="1"/>
  <c r="Q1004" i="13" s="1"/>
  <c r="O1016" i="13"/>
  <c r="P1016" i="13" s="1"/>
  <c r="Q1016" i="13" s="1"/>
  <c r="O1020" i="13"/>
  <c r="P1020" i="13" s="1"/>
  <c r="Q1020" i="13" s="1"/>
  <c r="O1024" i="13"/>
  <c r="P1024" i="13" s="1"/>
  <c r="Q1024" i="13" s="1"/>
  <c r="O1040" i="13"/>
  <c r="P1040" i="13" s="1"/>
  <c r="Q1040" i="13" s="1"/>
  <c r="O1044" i="13"/>
  <c r="P1044" i="13" s="1"/>
  <c r="Q1044" i="13" s="1"/>
  <c r="O1048" i="13"/>
  <c r="P1048" i="13" s="1"/>
  <c r="Q1048" i="13" s="1"/>
  <c r="O1052" i="13"/>
  <c r="P1052" i="13" s="1"/>
  <c r="Q1052" i="13" s="1"/>
  <c r="O1060" i="13"/>
  <c r="P1060" i="13" s="1"/>
  <c r="Q1060" i="13" s="1"/>
  <c r="O1068" i="13"/>
  <c r="P1068" i="13" s="1"/>
  <c r="Q1068" i="13" s="1"/>
  <c r="O1072" i="13"/>
  <c r="P1072" i="13" s="1"/>
  <c r="Q1072" i="13" s="1"/>
  <c r="O1076" i="13"/>
  <c r="P1076" i="13" s="1"/>
  <c r="Q1076" i="13" s="1"/>
  <c r="O1088" i="13"/>
  <c r="P1088" i="13" s="1"/>
  <c r="Q1088" i="13" s="1"/>
  <c r="O1092" i="13"/>
  <c r="P1092" i="13" s="1"/>
  <c r="Q1092" i="13" s="1"/>
  <c r="O1096" i="13"/>
  <c r="P1096" i="13" s="1"/>
  <c r="Q1096" i="13" s="1"/>
  <c r="O1100" i="13"/>
  <c r="P1100" i="13" s="1"/>
  <c r="Q1100" i="13" s="1"/>
  <c r="O1104" i="13"/>
  <c r="P1104" i="13" s="1"/>
  <c r="Q1104" i="13" s="1"/>
  <c r="O1116" i="13"/>
  <c r="P1116" i="13" s="1"/>
  <c r="Q1116" i="13" s="1"/>
  <c r="O1120" i="13"/>
  <c r="P1120" i="13" s="1"/>
  <c r="Q1120" i="13" s="1"/>
  <c r="O1124" i="13"/>
  <c r="P1124" i="13" s="1"/>
  <c r="Q1124" i="13" s="1"/>
  <c r="O1132" i="13"/>
  <c r="P1132" i="13" s="1"/>
  <c r="Q1132" i="13" s="1"/>
  <c r="C4" i="13"/>
  <c r="C28" i="13"/>
  <c r="C32" i="13"/>
  <c r="C36" i="13"/>
  <c r="C40" i="13"/>
  <c r="C48" i="13"/>
  <c r="C52" i="13"/>
  <c r="C64" i="13"/>
  <c r="C68" i="13"/>
  <c r="C72" i="13"/>
  <c r="C76" i="13"/>
  <c r="C80" i="13"/>
  <c r="C88" i="13"/>
  <c r="C116" i="13"/>
  <c r="C120" i="13"/>
  <c r="C124" i="13"/>
  <c r="C128" i="13"/>
  <c r="C132" i="13"/>
  <c r="C148" i="13"/>
  <c r="C152" i="13"/>
  <c r="C160" i="13"/>
  <c r="C164" i="13"/>
  <c r="C176" i="13"/>
  <c r="C180" i="13"/>
  <c r="C192" i="13"/>
  <c r="C196" i="13"/>
  <c r="C200" i="13"/>
  <c r="C212" i="13"/>
  <c r="C216" i="13"/>
  <c r="C228" i="13"/>
  <c r="C232" i="13"/>
  <c r="C236" i="13"/>
  <c r="C248" i="13"/>
  <c r="C260" i="13"/>
  <c r="C284" i="13"/>
  <c r="C288" i="13"/>
  <c r="C304" i="13"/>
  <c r="C316" i="13"/>
  <c r="C328" i="13"/>
  <c r="C336" i="13"/>
  <c r="C340" i="13"/>
  <c r="C352" i="13"/>
  <c r="C356" i="13"/>
  <c r="C404" i="13"/>
  <c r="C412" i="13"/>
  <c r="C416" i="13"/>
  <c r="C424" i="13"/>
  <c r="C428" i="13"/>
  <c r="C432" i="13"/>
  <c r="C440" i="13"/>
  <c r="C444" i="13"/>
  <c r="C452" i="13"/>
  <c r="C456" i="13"/>
  <c r="C460" i="13"/>
  <c r="C468" i="13"/>
  <c r="C472" i="13"/>
  <c r="C500" i="13"/>
  <c r="C504" i="13"/>
  <c r="C532" i="13"/>
  <c r="C536" i="13"/>
  <c r="C540" i="13"/>
  <c r="C548" i="13"/>
  <c r="C556" i="13"/>
  <c r="C560" i="13"/>
  <c r="C567" i="13"/>
  <c r="C575" i="13"/>
  <c r="C580" i="13"/>
  <c r="C584" i="13"/>
  <c r="C592" i="13"/>
  <c r="C652" i="13"/>
  <c r="C664" i="13"/>
  <c r="C668" i="13"/>
  <c r="C672" i="13"/>
  <c r="C676" i="13"/>
  <c r="C5" i="13"/>
  <c r="C25" i="13"/>
  <c r="C37" i="13"/>
  <c r="C41" i="13"/>
  <c r="C49" i="13"/>
  <c r="C53" i="13"/>
  <c r="C57" i="13"/>
  <c r="C61" i="13"/>
  <c r="C77" i="13"/>
  <c r="C81" i="13"/>
  <c r="C89" i="13"/>
  <c r="C93" i="13"/>
  <c r="C117" i="13"/>
  <c r="C121" i="13"/>
  <c r="C125" i="13"/>
  <c r="C129" i="13"/>
  <c r="C133" i="13"/>
  <c r="C137" i="13"/>
  <c r="C149" i="13"/>
  <c r="C153" i="13"/>
  <c r="C165" i="13"/>
  <c r="C173" i="13"/>
  <c r="C193" i="13"/>
  <c r="C197" i="13"/>
  <c r="C201" i="13"/>
  <c r="C213" i="13"/>
  <c r="C217" i="13"/>
  <c r="C237" i="13"/>
  <c r="C249" i="13"/>
  <c r="C253" i="13"/>
  <c r="C289" i="13"/>
  <c r="C305" i="13"/>
  <c r="C317" i="13"/>
  <c r="C321" i="13"/>
  <c r="C329" i="13"/>
  <c r="C333" i="13"/>
  <c r="C349" i="13"/>
  <c r="C357" i="13"/>
  <c r="C397" i="13"/>
  <c r="C413" i="13"/>
  <c r="C417" i="13"/>
  <c r="C429" i="13"/>
  <c r="C433" i="13"/>
  <c r="C441" i="13"/>
  <c r="C445" i="13"/>
  <c r="C457" i="13"/>
  <c r="C461" i="13"/>
  <c r="C465" i="13"/>
  <c r="C473" i="13"/>
  <c r="C501" i="13"/>
  <c r="C505" i="13"/>
  <c r="C513" i="13"/>
  <c r="C517" i="13"/>
  <c r="C525" i="13"/>
  <c r="C537" i="13"/>
  <c r="C541" i="13"/>
  <c r="C549" i="13"/>
  <c r="C557" i="13"/>
  <c r="C561" i="13"/>
  <c r="C576" i="13"/>
  <c r="C577" i="13"/>
  <c r="C581" i="13"/>
  <c r="C585" i="13"/>
  <c r="C6" i="13"/>
  <c r="C26" i="13"/>
  <c r="C30" i="13"/>
  <c r="C42" i="13"/>
  <c r="C50" i="13"/>
  <c r="C54" i="13"/>
  <c r="C58" i="13"/>
  <c r="C62" i="13"/>
  <c r="C66" i="13"/>
  <c r="C70" i="13"/>
  <c r="C74" i="13"/>
  <c r="C90" i="13"/>
  <c r="C94" i="13"/>
  <c r="C122" i="13"/>
  <c r="C126" i="13"/>
  <c r="C130" i="13"/>
  <c r="C134" i="13"/>
  <c r="C138" i="13"/>
  <c r="C154" i="13"/>
  <c r="C158" i="13"/>
  <c r="C166" i="13"/>
  <c r="C174" i="13"/>
  <c r="C178" i="13"/>
  <c r="C194" i="13"/>
  <c r="C198" i="13"/>
  <c r="C202" i="13"/>
  <c r="C214" i="13"/>
  <c r="C218" i="13"/>
  <c r="C226" i="13"/>
  <c r="C230" i="13"/>
  <c r="C234" i="13"/>
  <c r="C250" i="13"/>
  <c r="C254" i="13"/>
  <c r="C258" i="13"/>
  <c r="C282" i="13"/>
  <c r="C286" i="13"/>
  <c r="C302" i="13"/>
  <c r="C318" i="13"/>
  <c r="C322" i="13"/>
  <c r="C330" i="13"/>
  <c r="C334" i="13"/>
  <c r="C338" i="13"/>
  <c r="C350" i="13"/>
  <c r="C358" i="13"/>
  <c r="C398" i="13"/>
  <c r="C402" i="13"/>
  <c r="C418" i="13"/>
  <c r="C422" i="13"/>
  <c r="C426" i="13"/>
  <c r="C434" i="13"/>
  <c r="C438" i="13"/>
  <c r="C450" i="13"/>
  <c r="C462" i="13"/>
  <c r="C466" i="13"/>
  <c r="C474" i="13"/>
  <c r="C498" i="13"/>
  <c r="C514" i="13"/>
  <c r="C518" i="13"/>
  <c r="C526" i="13"/>
  <c r="C530" i="13"/>
  <c r="C542" i="13"/>
  <c r="C546" i="13"/>
  <c r="C558" i="13"/>
  <c r="C565" i="13"/>
  <c r="C578" i="13"/>
  <c r="C582" i="13"/>
  <c r="C586" i="13"/>
  <c r="C590" i="13"/>
  <c r="C650" i="13"/>
  <c r="C674" i="13"/>
  <c r="C678" i="13"/>
  <c r="C714" i="13"/>
  <c r="C718" i="13"/>
  <c r="C726" i="13"/>
  <c r="C742" i="13"/>
  <c r="C750" i="13"/>
  <c r="C754" i="13"/>
  <c r="C758" i="13"/>
  <c r="C774" i="13"/>
  <c r="C778" i="13"/>
  <c r="C7" i="13"/>
  <c r="C27" i="13"/>
  <c r="C31" i="13"/>
  <c r="C35" i="13"/>
  <c r="C39" i="13"/>
  <c r="C47" i="13"/>
  <c r="C59" i="13"/>
  <c r="C63" i="13"/>
  <c r="C67" i="13"/>
  <c r="C71" i="13"/>
  <c r="C75" i="13"/>
  <c r="C79" i="13"/>
  <c r="C91" i="13"/>
  <c r="C95" i="13"/>
  <c r="C115" i="13"/>
  <c r="C119" i="13"/>
  <c r="C135" i="13"/>
  <c r="C139" i="13"/>
  <c r="C147" i="13"/>
  <c r="C151" i="13"/>
  <c r="C159" i="13"/>
  <c r="C167" i="13"/>
  <c r="C175" i="13"/>
  <c r="C179" i="13"/>
  <c r="C191" i="13"/>
  <c r="C203" i="13"/>
  <c r="C219" i="13"/>
  <c r="C227" i="13"/>
  <c r="C231" i="13"/>
  <c r="C235" i="13"/>
  <c r="C251" i="13"/>
  <c r="C255" i="13"/>
  <c r="C259" i="13"/>
  <c r="C283" i="13"/>
  <c r="C287" i="13"/>
  <c r="C303" i="13"/>
  <c r="C319" i="13"/>
  <c r="C323" i="13"/>
  <c r="C335" i="13"/>
  <c r="C339" i="13"/>
  <c r="C351" i="13"/>
  <c r="C399" i="13"/>
  <c r="C403" i="13"/>
  <c r="C411" i="13"/>
  <c r="C415" i="13"/>
  <c r="C423" i="13"/>
  <c r="C427" i="13"/>
  <c r="C435" i="13"/>
  <c r="C439" i="13"/>
  <c r="C443" i="13"/>
  <c r="C451" i="13"/>
  <c r="C455" i="13"/>
  <c r="C459" i="13"/>
  <c r="C467" i="13"/>
  <c r="C499" i="13"/>
  <c r="C503" i="13"/>
  <c r="C515" i="13"/>
  <c r="C519" i="13"/>
  <c r="C527" i="13"/>
  <c r="C531" i="13"/>
  <c r="C535" i="13"/>
  <c r="C547" i="13"/>
  <c r="C555" i="13"/>
  <c r="C562" i="13"/>
  <c r="C591" i="13"/>
  <c r="C667" i="13"/>
  <c r="C673" i="13"/>
  <c r="C712" i="13"/>
  <c r="C727" i="13"/>
  <c r="C731" i="13"/>
  <c r="C753" i="13"/>
  <c r="C759" i="13"/>
  <c r="C789" i="13"/>
  <c r="C801" i="13"/>
  <c r="C805" i="13"/>
  <c r="C817" i="13"/>
  <c r="C821" i="13"/>
  <c r="C825" i="13"/>
  <c r="C833" i="13"/>
  <c r="C837" i="13"/>
  <c r="C841" i="13"/>
  <c r="C849" i="13"/>
  <c r="C861" i="13"/>
  <c r="C865" i="13"/>
  <c r="C869" i="13"/>
  <c r="C881" i="13"/>
  <c r="C885" i="13"/>
  <c r="C889" i="13"/>
  <c r="C901" i="13"/>
  <c r="C905" i="13"/>
  <c r="C917" i="13"/>
  <c r="C921" i="13"/>
  <c r="C925" i="13"/>
  <c r="C929" i="13"/>
  <c r="C933" i="13"/>
  <c r="C945" i="13"/>
  <c r="C949" i="13"/>
  <c r="C953" i="13"/>
  <c r="C957" i="13"/>
  <c r="C973" i="13"/>
  <c r="C977" i="13"/>
  <c r="C981" i="13"/>
  <c r="C985" i="13"/>
  <c r="C993" i="13"/>
  <c r="C997" i="13"/>
  <c r="C1005" i="13"/>
  <c r="C1017" i="13"/>
  <c r="C1021" i="13"/>
  <c r="C1025" i="13"/>
  <c r="C1029" i="13"/>
  <c r="C1033" i="13"/>
  <c r="C1037" i="13"/>
  <c r="C1049" i="13"/>
  <c r="C1053" i="13"/>
  <c r="C1057" i="13"/>
  <c r="C1061" i="13"/>
  <c r="C1065" i="13"/>
  <c r="C1077" i="13"/>
  <c r="C1081" i="13"/>
  <c r="C1085" i="13"/>
  <c r="C1093" i="13"/>
  <c r="C1097" i="13"/>
  <c r="C1101" i="13"/>
  <c r="C1105" i="13"/>
  <c r="C1109" i="13"/>
  <c r="C1113" i="13"/>
  <c r="C1117" i="13"/>
  <c r="C1129" i="13"/>
  <c r="C1133" i="13"/>
  <c r="C1137" i="13"/>
  <c r="C1022" i="13"/>
  <c r="C1030" i="13"/>
  <c r="C1038" i="13"/>
  <c r="C1046" i="13"/>
  <c r="C1054" i="13"/>
  <c r="C1058" i="13"/>
  <c r="C1062" i="13"/>
  <c r="C1066" i="13"/>
  <c r="C1074" i="13"/>
  <c r="C1082" i="13"/>
  <c r="C1086" i="13"/>
  <c r="C1094" i="13"/>
  <c r="C1098" i="13"/>
  <c r="C1102" i="13"/>
  <c r="C1106" i="13"/>
  <c r="C1110" i="13"/>
  <c r="C1114" i="13"/>
  <c r="C1118" i="13"/>
  <c r="C587" i="13"/>
  <c r="C593" i="13"/>
  <c r="C663" i="13"/>
  <c r="C669" i="13"/>
  <c r="C713" i="13"/>
  <c r="C719" i="13"/>
  <c r="C728" i="13"/>
  <c r="C732" i="13"/>
  <c r="C749" i="13"/>
  <c r="C755" i="13"/>
  <c r="C760" i="13"/>
  <c r="C772" i="13"/>
  <c r="C777" i="13"/>
  <c r="C806" i="13"/>
  <c r="C810" i="13"/>
  <c r="C822" i="13"/>
  <c r="C826" i="13"/>
  <c r="C830" i="13"/>
  <c r="C842" i="13"/>
  <c r="C850" i="13"/>
  <c r="C854" i="13"/>
  <c r="C862" i="13"/>
  <c r="C866" i="13"/>
  <c r="C870" i="13"/>
  <c r="C882" i="13"/>
  <c r="C886" i="13"/>
  <c r="C890" i="13"/>
  <c r="C902" i="13"/>
  <c r="C906" i="13"/>
  <c r="C910" i="13"/>
  <c r="C922" i="13"/>
  <c r="C926" i="13"/>
  <c r="C930" i="13"/>
  <c r="C934" i="13"/>
  <c r="C938" i="13"/>
  <c r="C942" i="13"/>
  <c r="C954" i="13"/>
  <c r="C958" i="13"/>
  <c r="C962" i="13"/>
  <c r="C966" i="13"/>
  <c r="C970" i="13"/>
  <c r="C982" i="13"/>
  <c r="C986" i="13"/>
  <c r="C994" i="13"/>
  <c r="C998" i="13"/>
  <c r="C1002" i="13"/>
  <c r="C1018" i="13"/>
  <c r="C1026" i="13"/>
  <c r="C1034" i="13"/>
  <c r="C1042" i="13"/>
  <c r="C1070" i="13"/>
  <c r="C1122" i="13"/>
  <c r="C574" i="13"/>
  <c r="C651" i="13"/>
  <c r="C665" i="13"/>
  <c r="C677" i="13"/>
  <c r="C715" i="13"/>
  <c r="C720" i="13"/>
  <c r="C733" i="13"/>
  <c r="C741" i="13"/>
  <c r="C751" i="13"/>
  <c r="C773" i="13"/>
  <c r="C779" i="13"/>
  <c r="C787" i="13"/>
  <c r="C799" i="13"/>
  <c r="C803" i="13"/>
  <c r="C811" i="13"/>
  <c r="C815" i="13"/>
  <c r="C819" i="13"/>
  <c r="C831" i="13"/>
  <c r="C835" i="13"/>
  <c r="C843" i="13"/>
  <c r="C847" i="13"/>
  <c r="C855" i="13"/>
  <c r="C871" i="13"/>
  <c r="C887" i="13"/>
  <c r="C891" i="13"/>
  <c r="C903" i="13"/>
  <c r="C907" i="13"/>
  <c r="C911" i="13"/>
  <c r="C915" i="13"/>
  <c r="C927" i="13"/>
  <c r="C931" i="13"/>
  <c r="C935" i="13"/>
  <c r="C939" i="13"/>
  <c r="C943" i="13"/>
  <c r="C947" i="13"/>
  <c r="C951" i="13"/>
  <c r="C959" i="13"/>
  <c r="C963" i="13"/>
  <c r="C967" i="13"/>
  <c r="C971" i="13"/>
  <c r="C975" i="13"/>
  <c r="C979" i="13"/>
  <c r="C987" i="13"/>
  <c r="C991" i="13"/>
  <c r="C1003" i="13"/>
  <c r="C1015" i="13"/>
  <c r="C1027" i="13"/>
  <c r="C1031" i="13"/>
  <c r="C1035" i="13"/>
  <c r="C1039" i="13"/>
  <c r="C1043" i="13"/>
  <c r="C1047" i="13"/>
  <c r="C1055" i="13"/>
  <c r="C1059" i="13"/>
  <c r="C1063" i="13"/>
  <c r="C1067" i="13"/>
  <c r="C1071" i="13"/>
  <c r="C1075" i="13"/>
  <c r="C1083" i="13"/>
  <c r="C1087" i="13"/>
  <c r="C1091" i="13"/>
  <c r="C1107" i="13"/>
  <c r="C1111" i="13"/>
  <c r="C1115" i="13"/>
  <c r="C1119" i="13"/>
  <c r="C1123" i="13"/>
  <c r="C1127" i="13"/>
  <c r="C1131" i="13"/>
  <c r="C1135" i="13"/>
  <c r="C832" i="13"/>
  <c r="C836" i="13"/>
  <c r="C844" i="13"/>
  <c r="C848" i="13"/>
  <c r="C856" i="13"/>
  <c r="C860" i="13"/>
  <c r="C864" i="13"/>
  <c r="C868" i="13"/>
  <c r="C880" i="13"/>
  <c r="C892" i="13"/>
  <c r="C900" i="13"/>
  <c r="C904" i="13"/>
  <c r="C912" i="13"/>
  <c r="C916" i="13"/>
  <c r="C920" i="13"/>
  <c r="C948" i="13"/>
  <c r="C964" i="13"/>
  <c r="C972" i="13"/>
  <c r="C980" i="13"/>
  <c r="C988" i="13"/>
  <c r="C992" i="13"/>
  <c r="C996" i="13"/>
  <c r="C1024" i="13"/>
  <c r="C1040" i="13"/>
  <c r="C1044" i="13"/>
  <c r="C566" i="13"/>
  <c r="C671" i="13"/>
  <c r="C743" i="13"/>
  <c r="C775" i="13"/>
  <c r="C788" i="13"/>
  <c r="C800" i="13"/>
  <c r="C804" i="13"/>
  <c r="C812" i="13"/>
  <c r="C816" i="13"/>
  <c r="C820" i="13"/>
  <c r="C824" i="13"/>
  <c r="C924" i="13"/>
  <c r="C940" i="13"/>
  <c r="C944" i="13"/>
  <c r="C952" i="13"/>
  <c r="C960" i="13"/>
  <c r="C968" i="13"/>
  <c r="C976" i="13"/>
  <c r="C1004" i="13"/>
  <c r="C1016" i="13"/>
  <c r="C1020" i="13"/>
  <c r="C1052" i="13"/>
  <c r="C1068" i="13"/>
  <c r="C1076" i="13"/>
  <c r="C1092" i="13"/>
  <c r="C1100" i="13"/>
  <c r="C1138" i="13"/>
  <c r="C1048" i="13"/>
  <c r="C1088" i="13"/>
  <c r="C1116" i="13"/>
  <c r="C1132" i="13"/>
  <c r="C1060" i="13"/>
  <c r="C1072" i="13"/>
  <c r="C1096" i="13"/>
  <c r="C1104" i="13"/>
  <c r="C1120" i="13"/>
  <c r="C1126" i="13"/>
  <c r="C1128" i="13"/>
  <c r="C1136" i="13"/>
  <c r="C1124" i="13"/>
  <c r="O826" i="4"/>
  <c r="BD826" i="4" s="1"/>
  <c r="O52" i="4"/>
  <c r="O55" i="4"/>
  <c r="AW55" i="4" s="1"/>
  <c r="P132" i="4"/>
  <c r="P436" i="4"/>
  <c r="P150" i="4"/>
  <c r="O151" i="4"/>
  <c r="AF151" i="4" s="1"/>
  <c r="O201" i="4"/>
  <c r="O209" i="4"/>
  <c r="P34" i="4"/>
  <c r="O141" i="4"/>
  <c r="P180" i="4"/>
  <c r="P190" i="4"/>
  <c r="P330" i="4"/>
  <c r="P334" i="4"/>
  <c r="O335" i="4"/>
  <c r="AZ335" i="4" s="1"/>
  <c r="P320" i="4"/>
  <c r="P352" i="4"/>
  <c r="P1368" i="4"/>
  <c r="O1369" i="4"/>
  <c r="O147" i="4"/>
  <c r="P163" i="4"/>
  <c r="O164" i="4"/>
  <c r="P222" i="4"/>
  <c r="P224" i="4"/>
  <c r="O225" i="4"/>
  <c r="P2" i="4"/>
  <c r="O60" i="4"/>
  <c r="P90" i="4"/>
  <c r="O231" i="4"/>
  <c r="P234" i="4"/>
  <c r="P386" i="4"/>
  <c r="P8" i="4"/>
  <c r="P21" i="4"/>
  <c r="O22" i="4"/>
  <c r="O28" i="4"/>
  <c r="P43" i="4"/>
  <c r="O44" i="4"/>
  <c r="O86" i="4"/>
  <c r="O96" i="4"/>
  <c r="P98" i="4"/>
  <c r="O125" i="4"/>
  <c r="O136" i="4"/>
  <c r="O194" i="4"/>
  <c r="AP194" i="4" s="1"/>
  <c r="O249" i="4"/>
  <c r="P264" i="4"/>
  <c r="O279" i="4"/>
  <c r="O297" i="4"/>
  <c r="O673" i="4"/>
  <c r="AR673" i="4" s="1"/>
  <c r="O13" i="4"/>
  <c r="AD13" i="4" s="1"/>
  <c r="O18" i="4"/>
  <c r="AC18" i="4" s="1"/>
  <c r="O40" i="4"/>
  <c r="BD40" i="4" s="1"/>
  <c r="P78" i="4"/>
  <c r="O79" i="4"/>
  <c r="AS79" i="4" s="1"/>
  <c r="O92" i="4"/>
  <c r="P94" i="4"/>
  <c r="O102" i="4"/>
  <c r="P106" i="4"/>
  <c r="P111" i="4"/>
  <c r="O115" i="4"/>
  <c r="AB115" i="4" s="1"/>
  <c r="O118" i="4"/>
  <c r="P121" i="4"/>
  <c r="O122" i="4"/>
  <c r="BF122" i="4" s="1"/>
  <c r="P128" i="4"/>
  <c r="O129" i="4"/>
  <c r="AR129" i="4" s="1"/>
  <c r="P157" i="4"/>
  <c r="P159" i="4"/>
  <c r="O160" i="4"/>
  <c r="O175" i="4"/>
  <c r="AN175" i="4" s="1"/>
  <c r="O182" i="4"/>
  <c r="O185" i="4"/>
  <c r="AV185" i="4" s="1"/>
  <c r="P197" i="4"/>
  <c r="O203" i="4"/>
  <c r="O211" i="4"/>
  <c r="P214" i="4"/>
  <c r="P236" i="4"/>
  <c r="P242" i="4"/>
  <c r="O243" i="4"/>
  <c r="O251" i="4"/>
  <c r="P268" i="4"/>
  <c r="O283" i="4"/>
  <c r="AN283" i="4" s="1"/>
  <c r="P324" i="4"/>
  <c r="P356" i="4"/>
  <c r="O357" i="4"/>
  <c r="P370" i="4"/>
  <c r="O391" i="4"/>
  <c r="AX391" i="4" s="1"/>
  <c r="P444" i="4"/>
  <c r="O445" i="4"/>
  <c r="O561" i="4"/>
  <c r="AZ561" i="4" s="1"/>
  <c r="O748" i="4"/>
  <c r="O3" i="4"/>
  <c r="P9" i="4"/>
  <c r="O29" i="4"/>
  <c r="P31" i="4"/>
  <c r="P35" i="4"/>
  <c r="O36" i="4"/>
  <c r="AC36" i="4" s="1"/>
  <c r="P50" i="4"/>
  <c r="O61" i="4"/>
  <c r="P63" i="4"/>
  <c r="O67" i="4"/>
  <c r="AO67" i="4" s="1"/>
  <c r="P74" i="4"/>
  <c r="O75" i="4"/>
  <c r="BD75" i="4" s="1"/>
  <c r="O84" i="4"/>
  <c r="O87" i="4"/>
  <c r="O124" i="4"/>
  <c r="O134" i="4"/>
  <c r="O137" i="4"/>
  <c r="P139" i="4"/>
  <c r="P154" i="4"/>
  <c r="P171" i="4"/>
  <c r="O172" i="4"/>
  <c r="O187" i="4"/>
  <c r="O192" i="4"/>
  <c r="O205" i="4"/>
  <c r="P216" i="4"/>
  <c r="P218" i="4"/>
  <c r="P238" i="4"/>
  <c r="O239" i="4"/>
  <c r="AZ239" i="4" s="1"/>
  <c r="O245" i="4"/>
  <c r="AN245" i="4" s="1"/>
  <c r="O253" i="4"/>
  <c r="P256" i="4"/>
  <c r="O287" i="4"/>
  <c r="AN287" i="4" s="1"/>
  <c r="P308" i="4"/>
  <c r="P340" i="4"/>
  <c r="O361" i="4"/>
  <c r="O375" i="4"/>
  <c r="O399" i="4"/>
  <c r="P402" i="4"/>
  <c r="P412" i="4"/>
  <c r="O453" i="4"/>
  <c r="P474" i="4"/>
  <c r="O475" i="4"/>
  <c r="P527" i="4"/>
  <c r="O580" i="4"/>
  <c r="AY580" i="4" s="1"/>
  <c r="O1706" i="4"/>
  <c r="AS1706" i="4" s="1"/>
  <c r="P1567" i="4"/>
  <c r="P1543" i="4"/>
  <c r="P1541" i="4"/>
  <c r="O1540" i="4"/>
  <c r="P1539" i="4"/>
  <c r="P1335" i="4"/>
  <c r="O1328" i="4"/>
  <c r="AH1328" i="4" s="1"/>
  <c r="P1327" i="4"/>
  <c r="O1258" i="4"/>
  <c r="Z1258" i="4" s="1"/>
  <c r="P1257" i="4"/>
  <c r="O1256" i="4"/>
  <c r="P1255" i="4"/>
  <c r="P1207" i="4"/>
  <c r="P1175" i="4"/>
  <c r="P1147" i="4"/>
  <c r="O1134" i="4"/>
  <c r="O1569" i="4"/>
  <c r="AZ1569" i="4" s="1"/>
  <c r="P1561" i="4"/>
  <c r="O1433" i="4"/>
  <c r="O1416" i="4"/>
  <c r="AF1416" i="4" s="1"/>
  <c r="O1332" i="4"/>
  <c r="P1331" i="4"/>
  <c r="O1300" i="4"/>
  <c r="P1299" i="4"/>
  <c r="O1245" i="4"/>
  <c r="P1244" i="4"/>
  <c r="O1243" i="4"/>
  <c r="P1242" i="4"/>
  <c r="O1209" i="4"/>
  <c r="O1207" i="4"/>
  <c r="AU1207" i="4" s="1"/>
  <c r="P1205" i="4"/>
  <c r="O1177" i="4"/>
  <c r="O1175" i="4"/>
  <c r="AQ1175" i="4" s="1"/>
  <c r="P1173" i="4"/>
  <c r="P1153" i="4"/>
  <c r="O1141" i="4"/>
  <c r="P1104" i="4"/>
  <c r="O1096" i="4"/>
  <c r="P1094" i="4"/>
  <c r="O1055" i="4"/>
  <c r="O1039" i="4"/>
  <c r="O1023" i="4"/>
  <c r="P986" i="4"/>
  <c r="O972" i="4"/>
  <c r="O964" i="4"/>
  <c r="O956" i="4"/>
  <c r="O919" i="4"/>
  <c r="AP919" i="4" s="1"/>
  <c r="O917" i="4"/>
  <c r="P906" i="4"/>
  <c r="O901" i="4"/>
  <c r="P892" i="4"/>
  <c r="O888" i="4"/>
  <c r="AU888" i="4" s="1"/>
  <c r="P886" i="4"/>
  <c r="O878" i="4"/>
  <c r="O822" i="4"/>
  <c r="O818" i="4"/>
  <c r="O816" i="4"/>
  <c r="P814" i="4"/>
  <c r="O802" i="4"/>
  <c r="P778" i="4"/>
  <c r="O762" i="4"/>
  <c r="P760" i="4"/>
  <c r="P750" i="4"/>
  <c r="P746" i="4"/>
  <c r="O727" i="4"/>
  <c r="AF727" i="4" s="1"/>
  <c r="P722" i="4"/>
  <c r="P713" i="4"/>
  <c r="P707" i="4"/>
  <c r="P689" i="4"/>
  <c r="P660" i="4"/>
  <c r="P650" i="4"/>
  <c r="O635" i="4"/>
  <c r="O633" i="4"/>
  <c r="AR633" i="4" s="1"/>
  <c r="P631" i="4"/>
  <c r="O624" i="4"/>
  <c r="P614" i="4"/>
  <c r="O609" i="4"/>
  <c r="O605" i="4"/>
  <c r="AF605" i="4" s="1"/>
  <c r="P604" i="4"/>
  <c r="O601" i="4"/>
  <c r="O595" i="4"/>
  <c r="P593" i="4"/>
  <c r="P586" i="4"/>
  <c r="O583" i="4"/>
  <c r="AB583" i="4" s="1"/>
  <c r="P1601" i="4"/>
  <c r="P1595" i="4"/>
  <c r="P1589" i="4"/>
  <c r="O1571" i="4"/>
  <c r="O1563" i="4"/>
  <c r="O1470" i="4"/>
  <c r="AX1470" i="4" s="1"/>
  <c r="P1469" i="4"/>
  <c r="O1468" i="4"/>
  <c r="P1467" i="4"/>
  <c r="O1466" i="4"/>
  <c r="P1465" i="4"/>
  <c r="O1460" i="4"/>
  <c r="AW1460" i="4" s="1"/>
  <c r="P1459" i="4"/>
  <c r="P1443" i="4"/>
  <c r="O1386" i="4"/>
  <c r="P1347" i="4"/>
  <c r="O1312" i="4"/>
  <c r="P1311" i="4"/>
  <c r="O1286" i="4"/>
  <c r="AO1286" i="4" s="1"/>
  <c r="O1285" i="4"/>
  <c r="P1284" i="4"/>
  <c r="O1274" i="4"/>
  <c r="P1273" i="4"/>
  <c r="O1272" i="4"/>
  <c r="AY1272" i="4" s="1"/>
  <c r="P1271" i="4"/>
  <c r="O1217" i="4"/>
  <c r="P1214" i="4"/>
  <c r="P1191" i="4"/>
  <c r="P1163" i="4"/>
  <c r="O1155" i="4"/>
  <c r="BE1155" i="4" s="1"/>
  <c r="O1128" i="4"/>
  <c r="P1118" i="4"/>
  <c r="O1595" i="4"/>
  <c r="AH1595" i="4" s="1"/>
  <c r="P1536" i="4"/>
  <c r="P1385" i="4"/>
  <c r="O1316" i="4"/>
  <c r="P1315" i="4"/>
  <c r="O1193" i="4"/>
  <c r="P1169" i="4"/>
  <c r="P1134" i="4"/>
  <c r="O1094" i="4"/>
  <c r="P1082" i="4"/>
  <c r="P1076" i="4"/>
  <c r="P1062" i="4"/>
  <c r="P1025" i="4"/>
  <c r="O1008" i="4"/>
  <c r="P1002" i="4"/>
  <c r="O994" i="4"/>
  <c r="O977" i="4"/>
  <c r="P976" i="4"/>
  <c r="O968" i="4"/>
  <c r="P962" i="4"/>
  <c r="O913" i="4"/>
  <c r="AO913" i="4" s="1"/>
  <c r="O910" i="4"/>
  <c r="P909" i="4"/>
  <c r="P878" i="4"/>
  <c r="P798" i="4"/>
  <c r="P786" i="4"/>
  <c r="O780" i="4"/>
  <c r="BF780" i="4" s="1"/>
  <c r="P758" i="4"/>
  <c r="O753" i="4"/>
  <c r="AJ753" i="4" s="1"/>
  <c r="P744" i="4"/>
  <c r="P738" i="4"/>
  <c r="O731" i="4"/>
  <c r="AV731" i="4" s="1"/>
  <c r="O711" i="4"/>
  <c r="AZ711" i="4" s="1"/>
  <c r="O706" i="4"/>
  <c r="O704" i="4"/>
  <c r="P702" i="4"/>
  <c r="O691" i="4"/>
  <c r="AR691" i="4" s="1"/>
  <c r="O686" i="4"/>
  <c r="P684" i="4"/>
  <c r="P676" i="4"/>
  <c r="O669" i="4"/>
  <c r="AB669" i="4" s="1"/>
  <c r="O660" i="4"/>
  <c r="O656" i="4"/>
  <c r="AX656" i="4" s="1"/>
  <c r="O654" i="4"/>
  <c r="O614" i="4"/>
  <c r="O603" i="4"/>
  <c r="O599" i="4"/>
  <c r="P597" i="4"/>
  <c r="P591" i="4"/>
  <c r="O588" i="4"/>
  <c r="AF588" i="4" s="1"/>
  <c r="O581" i="4"/>
  <c r="P576" i="4"/>
  <c r="P571" i="4"/>
  <c r="P569" i="4"/>
  <c r="O560" i="4"/>
  <c r="O558" i="4"/>
  <c r="AR558" i="4" s="1"/>
  <c r="P556" i="4"/>
  <c r="O550" i="4"/>
  <c r="AL550" i="4" s="1"/>
  <c r="P548" i="4"/>
  <c r="O542" i="4"/>
  <c r="P538" i="4"/>
  <c r="O533" i="4"/>
  <c r="AV533" i="4" s="1"/>
  <c r="P529" i="4"/>
  <c r="P523" i="4"/>
  <c r="O520" i="4"/>
  <c r="P518" i="4"/>
  <c r="O515" i="4"/>
  <c r="AR515" i="4" s="1"/>
  <c r="O513" i="4"/>
  <c r="O1597" i="4"/>
  <c r="AU1597" i="4" s="1"/>
  <c r="P1588" i="4"/>
  <c r="O1347" i="4"/>
  <c r="P1296" i="4"/>
  <c r="O1291" i="4"/>
  <c r="O1289" i="4"/>
  <c r="BF1289" i="4" s="1"/>
  <c r="P1288" i="4"/>
  <c r="O1229" i="4"/>
  <c r="P1228" i="4"/>
  <c r="O1227" i="4"/>
  <c r="AC1227" i="4" s="1"/>
  <c r="P1226" i="4"/>
  <c r="O1157" i="4"/>
  <c r="O1118" i="4"/>
  <c r="O1114" i="4"/>
  <c r="P1112" i="4"/>
  <c r="O1108" i="4"/>
  <c r="O1078" i="4"/>
  <c r="P1041" i="4"/>
  <c r="O1031" i="4"/>
  <c r="P970" i="4"/>
  <c r="O951" i="4"/>
  <c r="O944" i="4"/>
  <c r="O937" i="4"/>
  <c r="O929" i="4"/>
  <c r="P928" i="4"/>
  <c r="O927" i="4"/>
  <c r="P874" i="4"/>
  <c r="P868" i="4"/>
  <c r="P862" i="4"/>
  <c r="P856" i="4"/>
  <c r="P850" i="4"/>
  <c r="P844" i="4"/>
  <c r="P838" i="4"/>
  <c r="P832" i="4"/>
  <c r="P826" i="4"/>
  <c r="P816" i="4"/>
  <c r="O812" i="4"/>
  <c r="P806" i="4"/>
  <c r="O798" i="4"/>
  <c r="BB798" i="4" s="1"/>
  <c r="P796" i="4"/>
  <c r="P792" i="4"/>
  <c r="O788" i="4"/>
  <c r="AV788" i="4" s="1"/>
  <c r="O786" i="4"/>
  <c r="BB786" i="4" s="1"/>
  <c r="P784" i="4"/>
  <c r="O764" i="4"/>
  <c r="O757" i="4"/>
  <c r="AV757" i="4" s="1"/>
  <c r="P756" i="4"/>
  <c r="O746" i="4"/>
  <c r="O740" i="4"/>
  <c r="O738" i="4"/>
  <c r="P727" i="4"/>
  <c r="O722" i="4"/>
  <c r="AF722" i="4" s="1"/>
  <c r="O700" i="4"/>
  <c r="Z700" i="4" s="1"/>
  <c r="O695" i="4"/>
  <c r="AJ695" i="4" s="1"/>
  <c r="P640" i="4"/>
  <c r="O639" i="4"/>
  <c r="AR639" i="4" s="1"/>
  <c r="P623" i="4"/>
  <c r="O616" i="4"/>
  <c r="P610" i="4"/>
  <c r="O597" i="4"/>
  <c r="AN597" i="4" s="1"/>
  <c r="P595" i="4"/>
  <c r="O593" i="4"/>
  <c r="O591" i="4"/>
  <c r="P589" i="4"/>
  <c r="P587" i="4"/>
  <c r="P584" i="4"/>
  <c r="P578" i="4"/>
  <c r="O575" i="4"/>
  <c r="P574" i="4"/>
  <c r="O571" i="4"/>
  <c r="P566" i="4"/>
  <c r="P561" i="4"/>
  <c r="P559" i="4"/>
  <c r="O556" i="4"/>
  <c r="P554" i="4"/>
  <c r="O548" i="4"/>
  <c r="AF548" i="4" s="1"/>
  <c r="P546" i="4"/>
  <c r="P540" i="4"/>
  <c r="O537" i="4"/>
  <c r="P532" i="4"/>
  <c r="O529" i="4"/>
  <c r="O526" i="4"/>
  <c r="P1189" i="4"/>
  <c r="P1049" i="4"/>
  <c r="O1006" i="4"/>
  <c r="AM1006" i="4" s="1"/>
  <c r="P958" i="4"/>
  <c r="O948" i="4"/>
  <c r="P945" i="4"/>
  <c r="O905" i="4"/>
  <c r="P902" i="4"/>
  <c r="O898" i="4"/>
  <c r="AV898" i="4" s="1"/>
  <c r="O894" i="4"/>
  <c r="O882" i="4"/>
  <c r="O868" i="4"/>
  <c r="O856" i="4"/>
  <c r="O844" i="4"/>
  <c r="O832" i="4"/>
  <c r="O792" i="4"/>
  <c r="O767" i="4"/>
  <c r="AV767" i="4" s="1"/>
  <c r="P762" i="4"/>
  <c r="P725" i="4"/>
  <c r="O724" i="4"/>
  <c r="AI724" i="4" s="1"/>
  <c r="P673" i="4"/>
  <c r="O647" i="4"/>
  <c r="P646" i="4"/>
  <c r="O645" i="4"/>
  <c r="P644" i="4"/>
  <c r="O622" i="4"/>
  <c r="P620" i="4"/>
  <c r="P599" i="4"/>
  <c r="O586" i="4"/>
  <c r="O578" i="4"/>
  <c r="O570" i="4"/>
  <c r="AT570" i="4" s="1"/>
  <c r="O565" i="4"/>
  <c r="P564" i="4"/>
  <c r="O554" i="4"/>
  <c r="O552" i="4"/>
  <c r="P550" i="4"/>
  <c r="P536" i="4"/>
  <c r="O527" i="4"/>
  <c r="P514" i="4"/>
  <c r="P511" i="4"/>
  <c r="O508" i="4"/>
  <c r="AC508" i="4" s="1"/>
  <c r="P503" i="4"/>
  <c r="O500" i="4"/>
  <c r="O497" i="4"/>
  <c r="AI497" i="4" s="1"/>
  <c r="P496" i="4"/>
  <c r="P490" i="4"/>
  <c r="O487" i="4"/>
  <c r="O481" i="4"/>
  <c r="AV481" i="4" s="1"/>
  <c r="P480" i="4"/>
  <c r="O473" i="4"/>
  <c r="P472" i="4"/>
  <c r="O467" i="4"/>
  <c r="AZ467" i="4" s="1"/>
  <c r="P466" i="4"/>
  <c r="O459" i="4"/>
  <c r="P458" i="4"/>
  <c r="P452" i="4"/>
  <c r="P448" i="4"/>
  <c r="O443" i="4"/>
  <c r="O439" i="4"/>
  <c r="O435" i="4"/>
  <c r="O431" i="4"/>
  <c r="P430" i="4"/>
  <c r="O425" i="4"/>
  <c r="P424" i="4"/>
  <c r="O419" i="4"/>
  <c r="O415" i="4"/>
  <c r="O411" i="4"/>
  <c r="O407" i="4"/>
  <c r="O403" i="4"/>
  <c r="P398" i="4"/>
  <c r="P394" i="4"/>
  <c r="P390" i="4"/>
  <c r="P384" i="4"/>
  <c r="P380" i="4"/>
  <c r="P376" i="4"/>
  <c r="P372" i="4"/>
  <c r="O367" i="4"/>
  <c r="P1593" i="4"/>
  <c r="O1191" i="4"/>
  <c r="P1126" i="4"/>
  <c r="O1086" i="4"/>
  <c r="O1064" i="4"/>
  <c r="O1014" i="4"/>
  <c r="P990" i="4"/>
  <c r="O960" i="4"/>
  <c r="P954" i="4"/>
  <c r="O953" i="4"/>
  <c r="P952" i="4"/>
  <c r="P932" i="4"/>
  <c r="O874" i="4"/>
  <c r="AN874" i="4" s="1"/>
  <c r="O870" i="4"/>
  <c r="O862" i="4"/>
  <c r="AP862" i="4" s="1"/>
  <c r="O858" i="4"/>
  <c r="O850" i="4"/>
  <c r="O846" i="4"/>
  <c r="AJ846" i="4" s="1"/>
  <c r="O1681" i="4"/>
  <c r="AN1681" i="4" s="1"/>
  <c r="O1680" i="4"/>
  <c r="AJ1680" i="4" s="1"/>
  <c r="P1679" i="4"/>
  <c r="O1625" i="4"/>
  <c r="AF1625" i="4" s="1"/>
  <c r="P1615" i="4"/>
  <c r="O1603" i="4"/>
  <c r="AE1603" i="4" s="1"/>
  <c r="O1565" i="4"/>
  <c r="AF1565" i="4" s="1"/>
  <c r="P1350" i="4"/>
  <c r="P1349" i="4"/>
  <c r="P1070" i="4"/>
  <c r="P1033" i="4"/>
  <c r="O992" i="4"/>
  <c r="P966" i="4"/>
  <c r="O934" i="4"/>
  <c r="O932" i="4"/>
  <c r="AS932" i="4" s="1"/>
  <c r="P930" i="4"/>
  <c r="P922" i="4"/>
  <c r="O921" i="4"/>
  <c r="P920" i="4"/>
  <c r="P917" i="4"/>
  <c r="P822" i="4"/>
  <c r="P810" i="4"/>
  <c r="P802" i="4"/>
  <c r="O778" i="4"/>
  <c r="AL778" i="4" s="1"/>
  <c r="P774" i="4"/>
  <c r="O773" i="4"/>
  <c r="AB773" i="4" s="1"/>
  <c r="P772" i="4"/>
  <c r="P734" i="4"/>
  <c r="O681" i="4"/>
  <c r="O677" i="4"/>
  <c r="AJ677" i="4" s="1"/>
  <c r="P654" i="4"/>
  <c r="P633" i="4"/>
  <c r="P612" i="4"/>
  <c r="P579" i="4"/>
  <c r="P568" i="4"/>
  <c r="P558" i="4"/>
  <c r="O546" i="4"/>
  <c r="O544" i="4"/>
  <c r="P542" i="4"/>
  <c r="P525" i="4"/>
  <c r="O522" i="4"/>
  <c r="P520" i="4"/>
  <c r="O518" i="4"/>
  <c r="AG518" i="4" s="1"/>
  <c r="O516" i="4"/>
  <c r="AC516" i="4" s="1"/>
  <c r="P513" i="4"/>
  <c r="O507" i="4"/>
  <c r="O505" i="4"/>
  <c r="O499" i="4"/>
  <c r="AB499" i="4" s="1"/>
  <c r="P495" i="4"/>
  <c r="O492" i="4"/>
  <c r="O485" i="4"/>
  <c r="P484" i="4"/>
  <c r="O477" i="4"/>
  <c r="AA477" i="4" s="1"/>
  <c r="P476" i="4"/>
  <c r="O469" i="4"/>
  <c r="O463" i="4"/>
  <c r="P462" i="4"/>
  <c r="O455" i="4"/>
  <c r="AZ455" i="4" s="1"/>
  <c r="P454" i="4"/>
  <c r="P450" i="4"/>
  <c r="P446" i="4"/>
  <c r="O441" i="4"/>
  <c r="O437" i="4"/>
  <c r="O433" i="4"/>
  <c r="P428" i="4"/>
  <c r="P422" i="4"/>
  <c r="O417" i="4"/>
  <c r="O413" i="4"/>
  <c r="O409" i="4"/>
  <c r="AB409" i="4" s="1"/>
  <c r="O405" i="4"/>
  <c r="O401" i="4"/>
  <c r="P400" i="4"/>
  <c r="P396" i="4"/>
  <c r="P392" i="4"/>
  <c r="O387" i="4"/>
  <c r="O1047" i="4"/>
  <c r="AD1047" i="4" s="1"/>
  <c r="P999" i="4"/>
  <c r="O924" i="4"/>
  <c r="P913" i="4"/>
  <c r="P888" i="4"/>
  <c r="O884" i="4"/>
  <c r="P882" i="4"/>
  <c r="P866" i="4"/>
  <c r="O838" i="4"/>
  <c r="O834" i="4"/>
  <c r="AD834" i="4" s="1"/>
  <c r="P718" i="4"/>
  <c r="O688" i="4"/>
  <c r="P687" i="4"/>
  <c r="O666" i="4"/>
  <c r="P663" i="4"/>
  <c r="P658" i="4"/>
  <c r="O627" i="4"/>
  <c r="AB627" i="4" s="1"/>
  <c r="O589" i="4"/>
  <c r="P544" i="4"/>
  <c r="O540" i="4"/>
  <c r="P516" i="4"/>
  <c r="O510" i="4"/>
  <c r="BB510" i="4" s="1"/>
  <c r="P506" i="4"/>
  <c r="O502" i="4"/>
  <c r="P498" i="4"/>
  <c r="O495" i="4"/>
  <c r="O490" i="4"/>
  <c r="O479" i="4"/>
  <c r="P478" i="4"/>
  <c r="O457" i="4"/>
  <c r="P456" i="4"/>
  <c r="O451" i="4"/>
  <c r="P442" i="4"/>
  <c r="P434" i="4"/>
  <c r="P418" i="4"/>
  <c r="P410" i="4"/>
  <c r="O397" i="4"/>
  <c r="O389" i="4"/>
  <c r="P388" i="4"/>
  <c r="O385" i="4"/>
  <c r="AR385" i="4" s="1"/>
  <c r="O379" i="4"/>
  <c r="P374" i="4"/>
  <c r="O369" i="4"/>
  <c r="P368" i="4"/>
  <c r="P366" i="4"/>
  <c r="P360" i="4"/>
  <c r="O355" i="4"/>
  <c r="O351" i="4"/>
  <c r="AR351" i="4" s="1"/>
  <c r="O347" i="4"/>
  <c r="AF347" i="4" s="1"/>
  <c r="O343" i="4"/>
  <c r="O339" i="4"/>
  <c r="O333" i="4"/>
  <c r="AB333" i="4" s="1"/>
  <c r="O329" i="4"/>
  <c r="P328" i="4"/>
  <c r="O323" i="4"/>
  <c r="O319" i="4"/>
  <c r="O315" i="4"/>
  <c r="O311" i="4"/>
  <c r="O307" i="4"/>
  <c r="O301" i="4"/>
  <c r="AN301" i="4" s="1"/>
  <c r="P300" i="4"/>
  <c r="P296" i="4"/>
  <c r="P290" i="4"/>
  <c r="P286" i="4"/>
  <c r="P282" i="4"/>
  <c r="P278" i="4"/>
  <c r="O273" i="4"/>
  <c r="AN273" i="4" s="1"/>
  <c r="P272" i="4"/>
  <c r="O267" i="4"/>
  <c r="O263" i="4"/>
  <c r="O259" i="4"/>
  <c r="O255" i="4"/>
  <c r="P254" i="4"/>
  <c r="P250" i="4"/>
  <c r="P246" i="4"/>
  <c r="O241" i="4"/>
  <c r="P240" i="4"/>
  <c r="O235" i="4"/>
  <c r="P230" i="4"/>
  <c r="O223" i="4"/>
  <c r="O219" i="4"/>
  <c r="O215" i="4"/>
  <c r="P210" i="4"/>
  <c r="P206" i="4"/>
  <c r="P202" i="4"/>
  <c r="O196" i="4"/>
  <c r="P195" i="4"/>
  <c r="P192" i="4"/>
  <c r="O189" i="4"/>
  <c r="Z189" i="4" s="1"/>
  <c r="P185" i="4"/>
  <c r="P183" i="4"/>
  <c r="O177" i="4"/>
  <c r="O170" i="4"/>
  <c r="P169" i="4"/>
  <c r="O162" i="4"/>
  <c r="P161" i="4"/>
  <c r="O154" i="4"/>
  <c r="AX154" i="4" s="1"/>
  <c r="O149" i="4"/>
  <c r="P148" i="4"/>
  <c r="O143" i="4"/>
  <c r="AZ143" i="4" s="1"/>
  <c r="P142" i="4"/>
  <c r="O139" i="4"/>
  <c r="AG139" i="4" s="1"/>
  <c r="P137" i="4"/>
  <c r="P135" i="4"/>
  <c r="O127" i="4"/>
  <c r="O120" i="4"/>
  <c r="BF120" i="4" s="1"/>
  <c r="P119" i="4"/>
  <c r="P116" i="4"/>
  <c r="O112" i="4"/>
  <c r="O110" i="4"/>
  <c r="AX110" i="4" s="1"/>
  <c r="P108" i="4"/>
  <c r="O105" i="4"/>
  <c r="P100" i="4"/>
  <c r="O94" i="4"/>
  <c r="P92" i="4"/>
  <c r="O89" i="4"/>
  <c r="P84" i="4"/>
  <c r="P80" i="4"/>
  <c r="O73" i="4"/>
  <c r="BF73" i="4" s="1"/>
  <c r="P72" i="4"/>
  <c r="P67" i="4"/>
  <c r="O63" i="4"/>
  <c r="P61" i="4"/>
  <c r="P59" i="4"/>
  <c r="P56" i="4"/>
  <c r="P53" i="4"/>
  <c r="O42" i="4"/>
  <c r="BA42" i="4" s="1"/>
  <c r="P41" i="4"/>
  <c r="O33" i="4"/>
  <c r="AQ33" i="4" s="1"/>
  <c r="O24" i="4"/>
  <c r="P23" i="4"/>
  <c r="P14" i="4"/>
  <c r="O8" i="4"/>
  <c r="AQ8" i="4" s="1"/>
  <c r="P5" i="4"/>
  <c r="P3" i="4"/>
  <c r="O2" i="4"/>
  <c r="O299" i="4"/>
  <c r="AN299" i="4" s="1"/>
  <c r="P294" i="4"/>
  <c r="O289" i="4"/>
  <c r="O281" i="4"/>
  <c r="AJ281" i="4" s="1"/>
  <c r="O277" i="4"/>
  <c r="AN277" i="4" s="1"/>
  <c r="O271" i="4"/>
  <c r="AZ271" i="4" s="1"/>
  <c r="P262" i="4"/>
  <c r="O941" i="4"/>
  <c r="P938" i="4"/>
  <c r="P854" i="4"/>
  <c r="P830" i="4"/>
  <c r="O806" i="4"/>
  <c r="P753" i="4"/>
  <c r="P581" i="4"/>
  <c r="O573" i="4"/>
  <c r="AF573" i="4" s="1"/>
  <c r="O568" i="4"/>
  <c r="AQ568" i="4" s="1"/>
  <c r="O563" i="4"/>
  <c r="P552" i="4"/>
  <c r="O535" i="4"/>
  <c r="P534" i="4"/>
  <c r="O531" i="4"/>
  <c r="O524" i="4"/>
  <c r="AT524" i="4" s="1"/>
  <c r="O483" i="4"/>
  <c r="AU483" i="4" s="1"/>
  <c r="P482" i="4"/>
  <c r="O461" i="4"/>
  <c r="AR461" i="4" s="1"/>
  <c r="P460" i="4"/>
  <c r="O449" i="4"/>
  <c r="P440" i="4"/>
  <c r="P432" i="4"/>
  <c r="O429" i="4"/>
  <c r="P416" i="4"/>
  <c r="P408" i="4"/>
  <c r="O395" i="4"/>
  <c r="O383" i="4"/>
  <c r="P378" i="4"/>
  <c r="O373" i="4"/>
  <c r="O365" i="4"/>
  <c r="P364" i="4"/>
  <c r="O359" i="4"/>
  <c r="P354" i="4"/>
  <c r="P350" i="4"/>
  <c r="P346" i="4"/>
  <c r="P342" i="4"/>
  <c r="P338" i="4"/>
  <c r="P332" i="4"/>
  <c r="O327" i="4"/>
  <c r="P326" i="4"/>
  <c r="P322" i="4"/>
  <c r="P318" i="4"/>
  <c r="P314" i="4"/>
  <c r="P310" i="4"/>
  <c r="P306" i="4"/>
  <c r="O295" i="4"/>
  <c r="O285" i="4"/>
  <c r="AJ285" i="4" s="1"/>
  <c r="P270" i="4"/>
  <c r="P266" i="4"/>
  <c r="P258" i="4"/>
  <c r="P898" i="4"/>
  <c r="P842" i="4"/>
  <c r="P776" i="4"/>
  <c r="O708" i="4"/>
  <c r="P704" i="4"/>
  <c r="P691" i="4"/>
  <c r="P682" i="4"/>
  <c r="P669" i="4"/>
  <c r="P508" i="4"/>
  <c r="P505" i="4"/>
  <c r="P500" i="4"/>
  <c r="P493" i="4"/>
  <c r="O489" i="4"/>
  <c r="P488" i="4"/>
  <c r="P486" i="4"/>
  <c r="O471" i="4"/>
  <c r="P470" i="4"/>
  <c r="P468" i="4"/>
  <c r="O465" i="4"/>
  <c r="P464" i="4"/>
  <c r="O447" i="4"/>
  <c r="P438" i="4"/>
  <c r="O427" i="4"/>
  <c r="P426" i="4"/>
  <c r="O423" i="4"/>
  <c r="P414" i="4"/>
  <c r="P406" i="4"/>
  <c r="P404" i="4"/>
  <c r="O393" i="4"/>
  <c r="AZ393" i="4" s="1"/>
  <c r="P382" i="4"/>
  <c r="O377" i="4"/>
  <c r="O371" i="4"/>
  <c r="O363" i="4"/>
  <c r="AJ363" i="4" s="1"/>
  <c r="P362" i="4"/>
  <c r="P358" i="4"/>
  <c r="O353" i="4"/>
  <c r="O349" i="4"/>
  <c r="O345" i="4"/>
  <c r="O341" i="4"/>
  <c r="O337" i="4"/>
  <c r="P336" i="4"/>
  <c r="O331" i="4"/>
  <c r="O325" i="4"/>
  <c r="AZ325" i="4" s="1"/>
  <c r="O321" i="4"/>
  <c r="O317" i="4"/>
  <c r="AN317" i="4" s="1"/>
  <c r="O313" i="4"/>
  <c r="O309" i="4"/>
  <c r="O305" i="4"/>
  <c r="P304" i="4"/>
  <c r="P298" i="4"/>
  <c r="O293" i="4"/>
  <c r="AJ293" i="4" s="1"/>
  <c r="P292" i="4"/>
  <c r="P288" i="4"/>
  <c r="P284" i="4"/>
  <c r="P280" i="4"/>
  <c r="P276" i="4"/>
  <c r="O269" i="4"/>
  <c r="AZ269" i="4" s="1"/>
  <c r="O265" i="4"/>
  <c r="AZ265" i="4" s="1"/>
  <c r="O261" i="4"/>
  <c r="AN261" i="4" s="1"/>
  <c r="O257" i="4"/>
  <c r="AZ257" i="4" s="1"/>
  <c r="P252" i="4"/>
  <c r="P248" i="4"/>
  <c r="P244" i="4"/>
  <c r="O237" i="4"/>
  <c r="O233" i="4"/>
  <c r="AN233" i="4" s="1"/>
  <c r="P232" i="4"/>
  <c r="O227" i="4"/>
  <c r="P226" i="4"/>
  <c r="O221" i="4"/>
  <c r="AN221" i="4" s="1"/>
  <c r="O217" i="4"/>
  <c r="O213" i="4"/>
  <c r="P212" i="4"/>
  <c r="P208" i="4"/>
  <c r="P204" i="4"/>
  <c r="P200" i="4"/>
  <c r="O197" i="4"/>
  <c r="AJ197" i="4" s="1"/>
  <c r="P193" i="4"/>
  <c r="P187" i="4"/>
  <c r="P182" i="4"/>
  <c r="O179" i="4"/>
  <c r="P175" i="4"/>
  <c r="P173" i="4"/>
  <c r="O166" i="4"/>
  <c r="AW166" i="4" s="1"/>
  <c r="P165" i="4"/>
  <c r="O158" i="4"/>
  <c r="O156" i="4"/>
  <c r="AH156" i="4" s="1"/>
  <c r="P152" i="4"/>
  <c r="P146" i="4"/>
  <c r="P134" i="4"/>
  <c r="O131" i="4"/>
  <c r="AF131" i="4" s="1"/>
  <c r="P130" i="4"/>
  <c r="P125" i="4"/>
  <c r="P123" i="4"/>
  <c r="P117" i="4"/>
  <c r="O113" i="4"/>
  <c r="P103" i="4"/>
  <c r="P101" i="4"/>
  <c r="O98" i="4"/>
  <c r="AQ98" i="4" s="1"/>
  <c r="P96" i="4"/>
  <c r="P87" i="4"/>
  <c r="P85" i="4"/>
  <c r="O82" i="4"/>
  <c r="O77" i="4"/>
  <c r="AR77" i="4" s="1"/>
  <c r="P76" i="4"/>
  <c r="O69" i="4"/>
  <c r="BF69" i="4" s="1"/>
  <c r="O65" i="4"/>
  <c r="P52" i="4"/>
  <c r="O49" i="4"/>
  <c r="P48" i="4"/>
  <c r="P45" i="4"/>
  <c r="O38" i="4"/>
  <c r="P37" i="4"/>
  <c r="O34" i="4"/>
  <c r="AV34" i="4" s="1"/>
  <c r="O31" i="4"/>
  <c r="P29" i="4"/>
  <c r="P27" i="4"/>
  <c r="O20" i="4"/>
  <c r="P19" i="4"/>
  <c r="O16" i="4"/>
  <c r="O11" i="4"/>
  <c r="P6" i="4"/>
  <c r="O5" i="4"/>
  <c r="P12" i="4"/>
  <c r="P17" i="4"/>
  <c r="P39" i="4"/>
  <c r="O4" i="4"/>
  <c r="P16" i="4"/>
  <c r="P25" i="4"/>
  <c r="O26" i="4"/>
  <c r="O47" i="4"/>
  <c r="BE47" i="4" s="1"/>
  <c r="O58" i="4"/>
  <c r="AP58" i="4" s="1"/>
  <c r="P65" i="4"/>
  <c r="P70" i="4"/>
  <c r="O71" i="4"/>
  <c r="BD71" i="4" s="1"/>
  <c r="P82" i="4"/>
  <c r="O100" i="4"/>
  <c r="O103" i="4"/>
  <c r="AB103" i="4" s="1"/>
  <c r="O108" i="4"/>
  <c r="AQ108" i="4" s="1"/>
  <c r="P110" i="4"/>
  <c r="P113" i="4"/>
  <c r="O116" i="4"/>
  <c r="P144" i="4"/>
  <c r="O145" i="4"/>
  <c r="P156" i="4"/>
  <c r="P167" i="4"/>
  <c r="O168" i="4"/>
  <c r="O174" i="4"/>
  <c r="P178" i="4"/>
  <c r="O184" i="4"/>
  <c r="O199" i="4"/>
  <c r="O207" i="4"/>
  <c r="AN207" i="4" s="1"/>
  <c r="P220" i="4"/>
  <c r="P228" i="4"/>
  <c r="O229" i="4"/>
  <c r="AN229" i="4" s="1"/>
  <c r="O247" i="4"/>
  <c r="P260" i="4"/>
  <c r="P274" i="4"/>
  <c r="O275" i="4"/>
  <c r="AN275" i="4" s="1"/>
  <c r="O291" i="4"/>
  <c r="P302" i="4"/>
  <c r="O303" i="4"/>
  <c r="P312" i="4"/>
  <c r="P316" i="4"/>
  <c r="P344" i="4"/>
  <c r="P348" i="4"/>
  <c r="O381" i="4"/>
  <c r="P420" i="4"/>
  <c r="O421" i="4"/>
  <c r="P522" i="4"/>
  <c r="P601" i="4"/>
  <c r="O1856" i="4"/>
  <c r="O1743" i="4"/>
  <c r="AT1743" i="4" s="1"/>
  <c r="P1742" i="4"/>
  <c r="P1737" i="4"/>
  <c r="P1735" i="4"/>
  <c r="O1730" i="4"/>
  <c r="AV1730" i="4" s="1"/>
  <c r="O1725" i="4"/>
  <c r="AL1725" i="4" s="1"/>
  <c r="P1724" i="4"/>
  <c r="O1719" i="4"/>
  <c r="AH1719" i="4" s="1"/>
  <c r="P1718" i="4"/>
  <c r="O1714" i="4"/>
  <c r="AX1714" i="4" s="1"/>
  <c r="O1709" i="4"/>
  <c r="AJ1709" i="4" s="1"/>
  <c r="P1708" i="4"/>
  <c r="P1703" i="4"/>
  <c r="P1700" i="4"/>
  <c r="O1698" i="4"/>
  <c r="AJ1698" i="4" s="1"/>
  <c r="O1696" i="4"/>
  <c r="AN1696" i="4" s="1"/>
  <c r="O1694" i="4"/>
  <c r="AN1694" i="4" s="1"/>
  <c r="P1690" i="4"/>
  <c r="P1688" i="4"/>
  <c r="P1686" i="4"/>
  <c r="P1684" i="4"/>
  <c r="P1682" i="4"/>
  <c r="P1680" i="4"/>
  <c r="P1678" i="4"/>
  <c r="P1676" i="4"/>
  <c r="P1674" i="4"/>
  <c r="P1672" i="4"/>
  <c r="P1670" i="4"/>
  <c r="P1668" i="4"/>
  <c r="P1666" i="4"/>
  <c r="P1664" i="4"/>
  <c r="P1662" i="4"/>
  <c r="P1660" i="4"/>
  <c r="P1658" i="4"/>
  <c r="O1655" i="4"/>
  <c r="AZ1655" i="4" s="1"/>
  <c r="O1652" i="4"/>
  <c r="AB1652" i="4" s="1"/>
  <c r="O1650" i="4"/>
  <c r="BB1650" i="4" s="1"/>
  <c r="O1648" i="4"/>
  <c r="O1646" i="4"/>
  <c r="O1644" i="4"/>
  <c r="AJ1644" i="4" s="1"/>
  <c r="O1642" i="4"/>
  <c r="AF1642" i="4" s="1"/>
  <c r="O1640" i="4"/>
  <c r="AR1640" i="4" s="1"/>
  <c r="O1638" i="4"/>
  <c r="AV1638" i="4" s="1"/>
  <c r="O1636" i="4"/>
  <c r="AF1636" i="4" s="1"/>
  <c r="O1634" i="4"/>
  <c r="AF1634" i="4" s="1"/>
  <c r="O1632" i="4"/>
  <c r="AU1632" i="4" s="1"/>
  <c r="O1630" i="4"/>
  <c r="O1628" i="4"/>
  <c r="BD1628" i="4" s="1"/>
  <c r="O1626" i="4"/>
  <c r="AN1626" i="4" s="1"/>
  <c r="O1624" i="4"/>
  <c r="AR1624" i="4" s="1"/>
  <c r="P1622" i="4"/>
  <c r="P1620" i="4"/>
  <c r="P1618" i="4"/>
  <c r="O1615" i="4"/>
  <c r="AO1615" i="4" s="1"/>
  <c r="P1612" i="4"/>
  <c r="P1610" i="4"/>
  <c r="P1608" i="4"/>
  <c r="P1749" i="4"/>
  <c r="O1745" i="4"/>
  <c r="AW1745" i="4" s="1"/>
  <c r="P1741" i="4"/>
  <c r="P1740" i="4"/>
  <c r="P1739" i="4"/>
  <c r="O1729" i="4"/>
  <c r="P1728" i="4"/>
  <c r="O1727" i="4"/>
  <c r="AS1727" i="4" s="1"/>
  <c r="P1726" i="4"/>
  <c r="O1715" i="4"/>
  <c r="AV1715" i="4" s="1"/>
  <c r="P1714" i="4"/>
  <c r="O1705" i="4"/>
  <c r="AV1705" i="4" s="1"/>
  <c r="P1704" i="4"/>
  <c r="P1701" i="4"/>
  <c r="O1699" i="4"/>
  <c r="AI1699" i="4" s="1"/>
  <c r="O1691" i="4"/>
  <c r="O1687" i="4"/>
  <c r="AF1687" i="4" s="1"/>
  <c r="O1683" i="4"/>
  <c r="AG1683" i="4" s="1"/>
  <c r="O1679" i="4"/>
  <c r="AN1679" i="4" s="1"/>
  <c r="O1675" i="4"/>
  <c r="O1671" i="4"/>
  <c r="AT1671" i="4" s="1"/>
  <c r="O1667" i="4"/>
  <c r="AF1667" i="4" s="1"/>
  <c r="O1663" i="4"/>
  <c r="AB1663" i="4" s="1"/>
  <c r="O1659" i="4"/>
  <c r="P1654" i="4"/>
  <c r="O1651" i="4"/>
  <c r="AL1651" i="4" s="1"/>
  <c r="P1648" i="4"/>
  <c r="P1645" i="4"/>
  <c r="O1643" i="4"/>
  <c r="P1640" i="4"/>
  <c r="P1637" i="4"/>
  <c r="O1635" i="4"/>
  <c r="AV1635" i="4" s="1"/>
  <c r="P1632" i="4"/>
  <c r="P1629" i="4"/>
  <c r="O1627" i="4"/>
  <c r="AU1627" i="4" s="1"/>
  <c r="P1624" i="4"/>
  <c r="O1622" i="4"/>
  <c r="AP1622" i="4" s="1"/>
  <c r="P1621" i="4"/>
  <c r="O1618" i="4"/>
  <c r="P1616" i="4"/>
  <c r="P1614" i="4"/>
  <c r="O1610" i="4"/>
  <c r="AG1610" i="4" s="1"/>
  <c r="P1609" i="4"/>
  <c r="P1606" i="4"/>
  <c r="P1604" i="4"/>
  <c r="P1602" i="4"/>
  <c r="P1600" i="4"/>
  <c r="P1598" i="4"/>
  <c r="P1596" i="4"/>
  <c r="P1594" i="4"/>
  <c r="P1592" i="4"/>
  <c r="P1590" i="4"/>
  <c r="O1589" i="4"/>
  <c r="O1586" i="4"/>
  <c r="O1584" i="4"/>
  <c r="AN1584" i="4" s="1"/>
  <c r="P1582" i="4"/>
  <c r="P1579" i="4"/>
  <c r="O1578" i="4"/>
  <c r="O1576" i="4"/>
  <c r="AR1576" i="4" s="1"/>
  <c r="O1739" i="4"/>
  <c r="AS1739" i="4" s="1"/>
  <c r="O1735" i="4"/>
  <c r="AX1735" i="4" s="1"/>
  <c r="O1726" i="4"/>
  <c r="AB1726" i="4" s="1"/>
  <c r="O1723" i="4"/>
  <c r="AI1723" i="4" s="1"/>
  <c r="P1722" i="4"/>
  <c r="O1713" i="4"/>
  <c r="P1712" i="4"/>
  <c r="O1711" i="4"/>
  <c r="AK1711" i="4" s="1"/>
  <c r="P1710" i="4"/>
  <c r="O1703" i="4"/>
  <c r="AD1703" i="4" s="1"/>
  <c r="O1701" i="4"/>
  <c r="BC1701" i="4" s="1"/>
  <c r="O1695" i="4"/>
  <c r="AO1695" i="4" s="1"/>
  <c r="O1690" i="4"/>
  <c r="AF1690" i="4" s="1"/>
  <c r="P1689" i="4"/>
  <c r="O1686" i="4"/>
  <c r="AP1686" i="4" s="1"/>
  <c r="P1685" i="4"/>
  <c r="O1682" i="4"/>
  <c r="AB1682" i="4" s="1"/>
  <c r="P1681" i="4"/>
  <c r="O1678" i="4"/>
  <c r="AF1678" i="4" s="1"/>
  <c r="P1677" i="4"/>
  <c r="O1674" i="4"/>
  <c r="BB1674" i="4" s="1"/>
  <c r="P1673" i="4"/>
  <c r="O1670" i="4"/>
  <c r="P1669" i="4"/>
  <c r="O1666" i="4"/>
  <c r="P1665" i="4"/>
  <c r="O1662" i="4"/>
  <c r="AD1662" i="4" s="1"/>
  <c r="P1661" i="4"/>
  <c r="O1658" i="4"/>
  <c r="AB1658" i="4" s="1"/>
  <c r="P1656" i="4"/>
  <c r="O1654" i="4"/>
  <c r="P1650" i="4"/>
  <c r="P1647" i="4"/>
  <c r="O1645" i="4"/>
  <c r="AH1645" i="4" s="1"/>
  <c r="P1642" i="4"/>
  <c r="P1639" i="4"/>
  <c r="O1637" i="4"/>
  <c r="AT1637" i="4" s="1"/>
  <c r="P1634" i="4"/>
  <c r="P1631" i="4"/>
  <c r="O1629" i="4"/>
  <c r="P1626" i="4"/>
  <c r="P1623" i="4"/>
  <c r="O1621" i="4"/>
  <c r="P1617" i="4"/>
  <c r="O1616" i="4"/>
  <c r="AL1616" i="4" s="1"/>
  <c r="O1614" i="4"/>
  <c r="AH1614" i="4" s="1"/>
  <c r="O1609" i="4"/>
  <c r="O1606" i="4"/>
  <c r="O1604" i="4"/>
  <c r="O1602" i="4"/>
  <c r="BD1602" i="4" s="1"/>
  <c r="O1600" i="4"/>
  <c r="O1598" i="4"/>
  <c r="BF1598" i="4" s="1"/>
  <c r="O1596" i="4"/>
  <c r="AV1596" i="4" s="1"/>
  <c r="O1594" i="4"/>
  <c r="AR1594" i="4" s="1"/>
  <c r="O1592" i="4"/>
  <c r="AU1592" i="4" s="1"/>
  <c r="O1590" i="4"/>
  <c r="P1587" i="4"/>
  <c r="P1585" i="4"/>
  <c r="P1583" i="4"/>
  <c r="O1582" i="4"/>
  <c r="AQ1582" i="4" s="1"/>
  <c r="P1580" i="4"/>
  <c r="O1579" i="4"/>
  <c r="AN1579" i="4" s="1"/>
  <c r="P1577" i="4"/>
  <c r="P1575" i="4"/>
  <c r="O1754" i="4"/>
  <c r="BF1754" i="4" s="1"/>
  <c r="O1734" i="4"/>
  <c r="AN1734" i="4" s="1"/>
  <c r="P1732" i="4"/>
  <c r="O1731" i="4"/>
  <c r="BD1731" i="4" s="1"/>
  <c r="P1730" i="4"/>
  <c r="O1710" i="4"/>
  <c r="BE1710" i="4" s="1"/>
  <c r="P1696" i="4"/>
  <c r="O1657" i="4"/>
  <c r="O1649" i="4"/>
  <c r="BF1649" i="4" s="1"/>
  <c r="O1633" i="4"/>
  <c r="BD1633" i="4" s="1"/>
  <c r="O1619" i="4"/>
  <c r="AS1619" i="4" s="1"/>
  <c r="O1612" i="4"/>
  <c r="P1611" i="4"/>
  <c r="O1608" i="4"/>
  <c r="AZ1608" i="4" s="1"/>
  <c r="P1607" i="4"/>
  <c r="O1601" i="4"/>
  <c r="AU1601" i="4" s="1"/>
  <c r="P1599" i="4"/>
  <c r="O1593" i="4"/>
  <c r="AL1593" i="4" s="1"/>
  <c r="P1591" i="4"/>
  <c r="O1588" i="4"/>
  <c r="O1583" i="4"/>
  <c r="AH1583" i="4" s="1"/>
  <c r="O1580" i="4"/>
  <c r="P1576" i="4"/>
  <c r="P1572" i="4"/>
  <c r="P1570" i="4"/>
  <c r="P1568" i="4"/>
  <c r="P1566" i="4"/>
  <c r="P1564" i="4"/>
  <c r="P1562" i="4"/>
  <c r="P1560" i="4"/>
  <c r="P1558" i="4"/>
  <c r="P1556" i="4"/>
  <c r="P1554" i="4"/>
  <c r="P1552" i="4"/>
  <c r="P1550" i="4"/>
  <c r="P1548" i="4"/>
  <c r="P1546" i="4"/>
  <c r="P1544" i="4"/>
  <c r="P1542" i="4"/>
  <c r="O1541" i="4"/>
  <c r="AC1541" i="4" s="1"/>
  <c r="O1539" i="4"/>
  <c r="BB1539" i="4" s="1"/>
  <c r="P1537" i="4"/>
  <c r="O1536" i="4"/>
  <c r="O1532" i="4"/>
  <c r="AP1532" i="4" s="1"/>
  <c r="O1530" i="4"/>
  <c r="AA1530" i="4" s="1"/>
  <c r="O1528" i="4"/>
  <c r="O1526" i="4"/>
  <c r="O1524" i="4"/>
  <c r="O1522" i="4"/>
  <c r="AT1522" i="4" s="1"/>
  <c r="O1520" i="4"/>
  <c r="O1518" i="4"/>
  <c r="AH1518" i="4" s="1"/>
  <c r="O1516" i="4"/>
  <c r="O1514" i="4"/>
  <c r="AD1514" i="4" s="1"/>
  <c r="O1512" i="4"/>
  <c r="AP1512" i="4" s="1"/>
  <c r="O1510" i="4"/>
  <c r="AP1510" i="4" s="1"/>
  <c r="O1508" i="4"/>
  <c r="AL1508" i="4" s="1"/>
  <c r="O1506" i="4"/>
  <c r="P1504" i="4"/>
  <c r="P1502" i="4"/>
  <c r="P1499" i="4"/>
  <c r="O1498" i="4"/>
  <c r="AE1498" i="4" s="1"/>
  <c r="P1495" i="4"/>
  <c r="O1494" i="4"/>
  <c r="AY1494" i="4" s="1"/>
  <c r="O1491" i="4"/>
  <c r="O1489" i="4"/>
  <c r="O1487" i="4"/>
  <c r="O1485" i="4"/>
  <c r="AE1485" i="4" s="1"/>
  <c r="O1483" i="4"/>
  <c r="O1481" i="4"/>
  <c r="AC1481" i="4" s="1"/>
  <c r="O1479" i="4"/>
  <c r="AO1479" i="4" s="1"/>
  <c r="O1477" i="4"/>
  <c r="O1475" i="4"/>
  <c r="AK1475" i="4" s="1"/>
  <c r="O1473" i="4"/>
  <c r="AI1473" i="4" s="1"/>
  <c r="O1471" i="4"/>
  <c r="O1469" i="4"/>
  <c r="O1467" i="4"/>
  <c r="AA1467" i="4" s="1"/>
  <c r="O1465" i="4"/>
  <c r="P1463" i="4"/>
  <c r="O1462" i="4"/>
  <c r="BF1462" i="4" s="1"/>
  <c r="O1459" i="4"/>
  <c r="P1456" i="4"/>
  <c r="O1455" i="4"/>
  <c r="AX1455" i="4" s="1"/>
  <c r="P1452" i="4"/>
  <c r="P1450" i="4"/>
  <c r="P1448" i="4"/>
  <c r="P1446" i="4"/>
  <c r="P1444" i="4"/>
  <c r="P1442" i="4"/>
  <c r="P1440" i="4"/>
  <c r="P1438" i="4"/>
  <c r="P1436" i="4"/>
  <c r="P1434" i="4"/>
  <c r="P1432" i="4"/>
  <c r="P1430" i="4"/>
  <c r="P1428" i="4"/>
  <c r="P1426" i="4"/>
  <c r="P1424" i="4"/>
  <c r="O1423" i="4"/>
  <c r="O1421" i="4"/>
  <c r="P1419" i="4"/>
  <c r="P1417" i="4"/>
  <c r="P1415" i="4"/>
  <c r="P1412" i="4"/>
  <c r="P1410" i="4"/>
  <c r="P1408" i="4"/>
  <c r="P1406" i="4"/>
  <c r="P1404" i="4"/>
  <c r="P1402" i="4"/>
  <c r="P1400" i="4"/>
  <c r="P1398" i="4"/>
  <c r="P1396" i="4"/>
  <c r="P1394" i="4"/>
  <c r="P1392" i="4"/>
  <c r="P1390" i="4"/>
  <c r="P1756" i="4"/>
  <c r="O1737" i="4"/>
  <c r="AP1737" i="4" s="1"/>
  <c r="P1699" i="4"/>
  <c r="O1647" i="4"/>
  <c r="AB1647" i="4" s="1"/>
  <c r="P1646" i="4"/>
  <c r="P1644" i="4"/>
  <c r="P1643" i="4"/>
  <c r="P1641" i="4"/>
  <c r="O1631" i="4"/>
  <c r="AJ1631" i="4" s="1"/>
  <c r="P1630" i="4"/>
  <c r="P1628" i="4"/>
  <c r="P1627" i="4"/>
  <c r="P1625" i="4"/>
  <c r="O1617" i="4"/>
  <c r="AG1617" i="4" s="1"/>
  <c r="O1611" i="4"/>
  <c r="AV1611" i="4" s="1"/>
  <c r="O1607" i="4"/>
  <c r="AD1607" i="4" s="1"/>
  <c r="P1605" i="4"/>
  <c r="O1599" i="4"/>
  <c r="AJ1599" i="4" s="1"/>
  <c r="P1597" i="4"/>
  <c r="O1591" i="4"/>
  <c r="AH1591" i="4" s="1"/>
  <c r="P1581" i="4"/>
  <c r="O1575" i="4"/>
  <c r="AV1575" i="4" s="1"/>
  <c r="O1572" i="4"/>
  <c r="AF1572" i="4" s="1"/>
  <c r="O1570" i="4"/>
  <c r="O1568" i="4"/>
  <c r="O1566" i="4"/>
  <c r="O1564" i="4"/>
  <c r="AF1564" i="4" s="1"/>
  <c r="O1562" i="4"/>
  <c r="AZ1562" i="4" s="1"/>
  <c r="O1560" i="4"/>
  <c r="O1558" i="4"/>
  <c r="AG1558" i="4" s="1"/>
  <c r="O1556" i="4"/>
  <c r="AP1556" i="4" s="1"/>
  <c r="O1554" i="4"/>
  <c r="BF1554" i="4" s="1"/>
  <c r="O1552" i="4"/>
  <c r="O1550" i="4"/>
  <c r="Z1550" i="4" s="1"/>
  <c r="O1548" i="4"/>
  <c r="AP1548" i="4" s="1"/>
  <c r="O1546" i="4"/>
  <c r="O1544" i="4"/>
  <c r="O1542" i="4"/>
  <c r="P1540" i="4"/>
  <c r="P1538" i="4"/>
  <c r="O1537" i="4"/>
  <c r="BE1537" i="4" s="1"/>
  <c r="P1534" i="4"/>
  <c r="P1531" i="4"/>
  <c r="P1529" i="4"/>
  <c r="P1527" i="4"/>
  <c r="P1525" i="4"/>
  <c r="P1523" i="4"/>
  <c r="P1521" i="4"/>
  <c r="P1519" i="4"/>
  <c r="P1517" i="4"/>
  <c r="P1515" i="4"/>
  <c r="P1513" i="4"/>
  <c r="P1511" i="4"/>
  <c r="P1509" i="4"/>
  <c r="P1507" i="4"/>
  <c r="P1505" i="4"/>
  <c r="O1504" i="4"/>
  <c r="AG1504" i="4" s="1"/>
  <c r="O1502" i="4"/>
  <c r="Z1502" i="4" s="1"/>
  <c r="P1500" i="4"/>
  <c r="O1499" i="4"/>
  <c r="AT1499" i="4" s="1"/>
  <c r="P1496" i="4"/>
  <c r="O1495" i="4"/>
  <c r="P1492" i="4"/>
  <c r="P1490" i="4"/>
  <c r="P1488" i="4"/>
  <c r="P1486" i="4"/>
  <c r="P1484" i="4"/>
  <c r="P1482" i="4"/>
  <c r="P1480" i="4"/>
  <c r="P1478" i="4"/>
  <c r="P1476" i="4"/>
  <c r="P1474" i="4"/>
  <c r="P1472" i="4"/>
  <c r="P1470" i="4"/>
  <c r="P1468" i="4"/>
  <c r="P1466" i="4"/>
  <c r="O1463" i="4"/>
  <c r="P1460" i="4"/>
  <c r="P1457" i="4"/>
  <c r="O1456" i="4"/>
  <c r="O1452" i="4"/>
  <c r="O1450" i="4"/>
  <c r="AM1450" i="4" s="1"/>
  <c r="O1448" i="4"/>
  <c r="O1446" i="4"/>
  <c r="AT1446" i="4" s="1"/>
  <c r="O1444" i="4"/>
  <c r="BE1444" i="4" s="1"/>
  <c r="O1442" i="4"/>
  <c r="O1440" i="4"/>
  <c r="O1438" i="4"/>
  <c r="O1436" i="4"/>
  <c r="AE1436" i="4" s="1"/>
  <c r="O1434" i="4"/>
  <c r="AN1434" i="4" s="1"/>
  <c r="O1432" i="4"/>
  <c r="O1430" i="4"/>
  <c r="O1428" i="4"/>
  <c r="AF1428" i="4" s="1"/>
  <c r="O1426" i="4"/>
  <c r="O1424" i="4"/>
  <c r="AB1424" i="4" s="1"/>
  <c r="P1422" i="4"/>
  <c r="P1420" i="4"/>
  <c r="O1419" i="4"/>
  <c r="O1417" i="4"/>
  <c r="Z1417" i="4" s="1"/>
  <c r="O1415" i="4"/>
  <c r="O1412" i="4"/>
  <c r="O1410" i="4"/>
  <c r="O1408" i="4"/>
  <c r="AH1408" i="4" s="1"/>
  <c r="O1406" i="4"/>
  <c r="O1404" i="4"/>
  <c r="O1402" i="4"/>
  <c r="O1400" i="4"/>
  <c r="AZ1400" i="4" s="1"/>
  <c r="O1398" i="4"/>
  <c r="AN1398" i="4" s="1"/>
  <c r="O1396" i="4"/>
  <c r="O1394" i="4"/>
  <c r="O1392" i="4"/>
  <c r="O1390" i="4"/>
  <c r="O1722" i="4"/>
  <c r="AV1722" i="4" s="1"/>
  <c r="O1721" i="4"/>
  <c r="AH1721" i="4" s="1"/>
  <c r="P1720" i="4"/>
  <c r="O1718" i="4"/>
  <c r="BA1718" i="4" s="1"/>
  <c r="O1717" i="4"/>
  <c r="P1716" i="4"/>
  <c r="O1707" i="4"/>
  <c r="AJ1707" i="4" s="1"/>
  <c r="P1706" i="4"/>
  <c r="P1697" i="4"/>
  <c r="O1685" i="4"/>
  <c r="O1684" i="4"/>
  <c r="BC1684" i="4" s="1"/>
  <c r="P1683" i="4"/>
  <c r="O1669" i="4"/>
  <c r="BD1669" i="4" s="1"/>
  <c r="O1668" i="4"/>
  <c r="P1667" i="4"/>
  <c r="O1656" i="4"/>
  <c r="AT1656" i="4" s="1"/>
  <c r="O1641" i="4"/>
  <c r="AL1641" i="4" s="1"/>
  <c r="P1603" i="4"/>
  <c r="O1587" i="4"/>
  <c r="P1586" i="4"/>
  <c r="O1585" i="4"/>
  <c r="P1584" i="4"/>
  <c r="O1581" i="4"/>
  <c r="P1574" i="4"/>
  <c r="O1567" i="4"/>
  <c r="AN1567" i="4" s="1"/>
  <c r="P1565" i="4"/>
  <c r="O1559" i="4"/>
  <c r="AJ1559" i="4" s="1"/>
  <c r="P1557" i="4"/>
  <c r="O1551" i="4"/>
  <c r="P1549" i="4"/>
  <c r="O1543" i="4"/>
  <c r="P1535" i="4"/>
  <c r="O1531" i="4"/>
  <c r="AK1531" i="4" s="1"/>
  <c r="P1530" i="4"/>
  <c r="O1523" i="4"/>
  <c r="AB1523" i="4" s="1"/>
  <c r="P1522" i="4"/>
  <c r="O1515" i="4"/>
  <c r="P1514" i="4"/>
  <c r="O1507" i="4"/>
  <c r="BD1507" i="4" s="1"/>
  <c r="P1506" i="4"/>
  <c r="O1501" i="4"/>
  <c r="O1497" i="4"/>
  <c r="AY1497" i="4" s="1"/>
  <c r="O1488" i="4"/>
  <c r="P1487" i="4"/>
  <c r="O1480" i="4"/>
  <c r="AA1480" i="4" s="1"/>
  <c r="P1479" i="4"/>
  <c r="O1472" i="4"/>
  <c r="BA1472" i="4" s="1"/>
  <c r="P1471" i="4"/>
  <c r="P1464" i="4"/>
  <c r="O1461" i="4"/>
  <c r="P1458" i="4"/>
  <c r="P1454" i="4"/>
  <c r="O1447" i="4"/>
  <c r="P1445" i="4"/>
  <c r="O1439" i="4"/>
  <c r="BA1439" i="4" s="1"/>
  <c r="P1437" i="4"/>
  <c r="O1431" i="4"/>
  <c r="P1429" i="4"/>
  <c r="P1423" i="4"/>
  <c r="O1418" i="4"/>
  <c r="O1414" i="4"/>
  <c r="P1411" i="4"/>
  <c r="O1405" i="4"/>
  <c r="AZ1405" i="4" s="1"/>
  <c r="P1403" i="4"/>
  <c r="O1397" i="4"/>
  <c r="AZ1397" i="4" s="1"/>
  <c r="P1395" i="4"/>
  <c r="P1389" i="4"/>
  <c r="P1386" i="4"/>
  <c r="P1383" i="4"/>
  <c r="O1382" i="4"/>
  <c r="P1380" i="4"/>
  <c r="O1379" i="4"/>
  <c r="P1377" i="4"/>
  <c r="O1376" i="4"/>
  <c r="O1372" i="4"/>
  <c r="AW1372" i="4" s="1"/>
  <c r="O1370" i="4"/>
  <c r="O1368" i="4"/>
  <c r="AK1368" i="4" s="1"/>
  <c r="O1366" i="4"/>
  <c r="AG1366" i="4" s="1"/>
  <c r="O1364" i="4"/>
  <c r="O1362" i="4"/>
  <c r="AW1362" i="4" s="1"/>
  <c r="O1360" i="4"/>
  <c r="AQ1360" i="4" s="1"/>
  <c r="O1358" i="4"/>
  <c r="AQ1358" i="4" s="1"/>
  <c r="O1356" i="4"/>
  <c r="O1354" i="4"/>
  <c r="AC1354" i="4" s="1"/>
  <c r="O1352" i="4"/>
  <c r="O1350" i="4"/>
  <c r="AR1350" i="4" s="1"/>
  <c r="O1348" i="4"/>
  <c r="O1346" i="4"/>
  <c r="O1344" i="4"/>
  <c r="O1342" i="4"/>
  <c r="BD1342" i="4" s="1"/>
  <c r="O1340" i="4"/>
  <c r="O1338" i="4"/>
  <c r="P1336" i="4"/>
  <c r="O1335" i="4"/>
  <c r="AY1335" i="4" s="1"/>
  <c r="P1332" i="4"/>
  <c r="P1330" i="4"/>
  <c r="P1328" i="4"/>
  <c r="P1326" i="4"/>
  <c r="P1324" i="4"/>
  <c r="P1322" i="4"/>
  <c r="P1320" i="4"/>
  <c r="P1318" i="4"/>
  <c r="P1316" i="4"/>
  <c r="P1314" i="4"/>
  <c r="P1312" i="4"/>
  <c r="P1310" i="4"/>
  <c r="P1308" i="4"/>
  <c r="P1306" i="4"/>
  <c r="P1304" i="4"/>
  <c r="P1302" i="4"/>
  <c r="P1300" i="4"/>
  <c r="P1298" i="4"/>
  <c r="O1297" i="4"/>
  <c r="BF1297" i="4" s="1"/>
  <c r="P1295" i="4"/>
  <c r="P1292" i="4"/>
  <c r="P1289" i="4"/>
  <c r="P1287" i="4"/>
  <c r="P1285" i="4"/>
  <c r="P1283" i="4"/>
  <c r="P1736" i="4"/>
  <c r="O1689" i="4"/>
  <c r="AF1689" i="4" s="1"/>
  <c r="O1688" i="4"/>
  <c r="AP1688" i="4" s="1"/>
  <c r="P1687" i="4"/>
  <c r="O1665" i="4"/>
  <c r="AB1665" i="4" s="1"/>
  <c r="O1664" i="4"/>
  <c r="AK1664" i="4" s="1"/>
  <c r="P1663" i="4"/>
  <c r="P1649" i="4"/>
  <c r="O1605" i="4"/>
  <c r="Z1605" i="4" s="1"/>
  <c r="P1578" i="4"/>
  <c r="O1561" i="4"/>
  <c r="AN1561" i="4" s="1"/>
  <c r="P1559" i="4"/>
  <c r="O1557" i="4"/>
  <c r="AB1557" i="4" s="1"/>
  <c r="O1555" i="4"/>
  <c r="AR1555" i="4" s="1"/>
  <c r="P1553" i="4"/>
  <c r="P1547" i="4"/>
  <c r="O1538" i="4"/>
  <c r="O1525" i="4"/>
  <c r="Z1525" i="4" s="1"/>
  <c r="P1524" i="4"/>
  <c r="O1521" i="4"/>
  <c r="AZ1521" i="4" s="1"/>
  <c r="P1520" i="4"/>
  <c r="O1519" i="4"/>
  <c r="AT1519" i="4" s="1"/>
  <c r="P1518" i="4"/>
  <c r="O1503" i="4"/>
  <c r="P1501" i="4"/>
  <c r="P1498" i="4"/>
  <c r="O1496" i="4"/>
  <c r="O1490" i="4"/>
  <c r="AY1490" i="4" s="1"/>
  <c r="P1489" i="4"/>
  <c r="O1486" i="4"/>
  <c r="BD1486" i="4" s="1"/>
  <c r="P1485" i="4"/>
  <c r="O1484" i="4"/>
  <c r="AT1484" i="4" s="1"/>
  <c r="P1483" i="4"/>
  <c r="O1464" i="4"/>
  <c r="AI1464" i="4" s="1"/>
  <c r="P1462" i="4"/>
  <c r="O1458" i="4"/>
  <c r="O1449" i="4"/>
  <c r="P1447" i="4"/>
  <c r="O1445" i="4"/>
  <c r="BE1445" i="4" s="1"/>
  <c r="O1443" i="4"/>
  <c r="BB1443" i="4" s="1"/>
  <c r="P1441" i="4"/>
  <c r="P1435" i="4"/>
  <c r="O1422" i="4"/>
  <c r="AS1422" i="4" s="1"/>
  <c r="P1421" i="4"/>
  <c r="O1420" i="4"/>
  <c r="AE1420" i="4" s="1"/>
  <c r="P1414" i="4"/>
  <c r="O1411" i="4"/>
  <c r="O1409" i="4"/>
  <c r="P1407" i="4"/>
  <c r="P1401" i="4"/>
  <c r="O1389" i="4"/>
  <c r="P1388" i="4"/>
  <c r="O1387" i="4"/>
  <c r="BF1387" i="4" s="1"/>
  <c r="O1385" i="4"/>
  <c r="O1381" i="4"/>
  <c r="AN1381" i="4" s="1"/>
  <c r="P1379" i="4"/>
  <c r="O1377" i="4"/>
  <c r="BA1377" i="4" s="1"/>
  <c r="P1375" i="4"/>
  <c r="O1374" i="4"/>
  <c r="P1370" i="4"/>
  <c r="P1367" i="4"/>
  <c r="O1365" i="4"/>
  <c r="P1362" i="4"/>
  <c r="P1359" i="4"/>
  <c r="O1357" i="4"/>
  <c r="P1354" i="4"/>
  <c r="P1351" i="4"/>
  <c r="O1349" i="4"/>
  <c r="P1346" i="4"/>
  <c r="P1343" i="4"/>
  <c r="O1341" i="4"/>
  <c r="P1338" i="4"/>
  <c r="O1336" i="4"/>
  <c r="P1334" i="4"/>
  <c r="O1330" i="4"/>
  <c r="P1329" i="4"/>
  <c r="O1326" i="4"/>
  <c r="P1325" i="4"/>
  <c r="O1322" i="4"/>
  <c r="P1321" i="4"/>
  <c r="O1318" i="4"/>
  <c r="AO1318" i="4" s="1"/>
  <c r="P1317" i="4"/>
  <c r="O1314" i="4"/>
  <c r="AU1314" i="4" s="1"/>
  <c r="P1313" i="4"/>
  <c r="O1310" i="4"/>
  <c r="AM1310" i="4" s="1"/>
  <c r="P1309" i="4"/>
  <c r="O1306" i="4"/>
  <c r="P1305" i="4"/>
  <c r="O1302" i="4"/>
  <c r="P1301" i="4"/>
  <c r="O1298" i="4"/>
  <c r="AF1298" i="4" s="1"/>
  <c r="O1296" i="4"/>
  <c r="AN1296" i="4" s="1"/>
  <c r="O1294" i="4"/>
  <c r="O1288" i="4"/>
  <c r="O1284" i="4"/>
  <c r="AD1284" i="4" s="1"/>
  <c r="O1281" i="4"/>
  <c r="O1279" i="4"/>
  <c r="O1277" i="4"/>
  <c r="O1275" i="4"/>
  <c r="O1273" i="4"/>
  <c r="O1271" i="4"/>
  <c r="O1269" i="4"/>
  <c r="O1267" i="4"/>
  <c r="O1265" i="4"/>
  <c r="O1263" i="4"/>
  <c r="O1261" i="4"/>
  <c r="O1259" i="4"/>
  <c r="AO1259" i="4" s="1"/>
  <c r="O1257" i="4"/>
  <c r="O1255" i="4"/>
  <c r="P1252" i="4"/>
  <c r="O1251" i="4"/>
  <c r="O1248" i="4"/>
  <c r="O1246" i="4"/>
  <c r="O1244" i="4"/>
  <c r="O1242" i="4"/>
  <c r="O1240" i="4"/>
  <c r="O1238" i="4"/>
  <c r="O1236" i="4"/>
  <c r="O1234" i="4"/>
  <c r="AN1234" i="4" s="1"/>
  <c r="O1232" i="4"/>
  <c r="O1230" i="4"/>
  <c r="O1228" i="4"/>
  <c r="O1226" i="4"/>
  <c r="O1224" i="4"/>
  <c r="O1222" i="4"/>
  <c r="O1220" i="4"/>
  <c r="O1218" i="4"/>
  <c r="BD1218" i="4" s="1"/>
  <c r="P1215" i="4"/>
  <c r="O1214" i="4"/>
  <c r="AL1214" i="4" s="1"/>
  <c r="P1211" i="4"/>
  <c r="P1208" i="4"/>
  <c r="P1206" i="4"/>
  <c r="P1204" i="4"/>
  <c r="P1202" i="4"/>
  <c r="P1200" i="4"/>
  <c r="P1198" i="4"/>
  <c r="P1196" i="4"/>
  <c r="P1194" i="4"/>
  <c r="P1192" i="4"/>
  <c r="P1190" i="4"/>
  <c r="P1188" i="4"/>
  <c r="P1186" i="4"/>
  <c r="P1184" i="4"/>
  <c r="P1182" i="4"/>
  <c r="P1180" i="4"/>
  <c r="P1178" i="4"/>
  <c r="P1176" i="4"/>
  <c r="P1174" i="4"/>
  <c r="P1171" i="4"/>
  <c r="P1168" i="4"/>
  <c r="P1166" i="4"/>
  <c r="P1164" i="4"/>
  <c r="P1162" i="4"/>
  <c r="P1160" i="4"/>
  <c r="P1158" i="4"/>
  <c r="P1156" i="4"/>
  <c r="P1154" i="4"/>
  <c r="P1152" i="4"/>
  <c r="P1150" i="4"/>
  <c r="P1148" i="4"/>
  <c r="P1146" i="4"/>
  <c r="P1144" i="4"/>
  <c r="P1142" i="4"/>
  <c r="P1140" i="4"/>
  <c r="O1139" i="4"/>
  <c r="AC1139" i="4" s="1"/>
  <c r="P1136" i="4"/>
  <c r="O1135" i="4"/>
  <c r="AT1135" i="4" s="1"/>
  <c r="P1131" i="4"/>
  <c r="P1129" i="4"/>
  <c r="P1127" i="4"/>
  <c r="P1125" i="4"/>
  <c r="P1123" i="4"/>
  <c r="P1121" i="4"/>
  <c r="P1119" i="4"/>
  <c r="P1117" i="4"/>
  <c r="P1115" i="4"/>
  <c r="P1113" i="4"/>
  <c r="P1111" i="4"/>
  <c r="P1109" i="4"/>
  <c r="P1107" i="4"/>
  <c r="P1105" i="4"/>
  <c r="P1103" i="4"/>
  <c r="P1101" i="4"/>
  <c r="P1099" i="4"/>
  <c r="P1097" i="4"/>
  <c r="P1095" i="4"/>
  <c r="P1093" i="4"/>
  <c r="P1091" i="4"/>
  <c r="P1089" i="4"/>
  <c r="P1087" i="4"/>
  <c r="P1085" i="4"/>
  <c r="P1083" i="4"/>
  <c r="P1081" i="4"/>
  <c r="P1079" i="4"/>
  <c r="P1077" i="4"/>
  <c r="P1075" i="4"/>
  <c r="P1073" i="4"/>
  <c r="P1071" i="4"/>
  <c r="P1069" i="4"/>
  <c r="P1067" i="4"/>
  <c r="P1065" i="4"/>
  <c r="P1063" i="4"/>
  <c r="P1061" i="4"/>
  <c r="P1059" i="4"/>
  <c r="P1057" i="4"/>
  <c r="P1054" i="4"/>
  <c r="O1053" i="4"/>
  <c r="P1050" i="4"/>
  <c r="O1049" i="4"/>
  <c r="P1046" i="4"/>
  <c r="O1045" i="4"/>
  <c r="P1042" i="4"/>
  <c r="O1041" i="4"/>
  <c r="P1038" i="4"/>
  <c r="O1037" i="4"/>
  <c r="P1034" i="4"/>
  <c r="O1033" i="4"/>
  <c r="P1030" i="4"/>
  <c r="O1029" i="4"/>
  <c r="P1026" i="4"/>
  <c r="O1025" i="4"/>
  <c r="P1022" i="4"/>
  <c r="O1021" i="4"/>
  <c r="O1019" i="4"/>
  <c r="AP1019" i="4" s="1"/>
  <c r="O1017" i="4"/>
  <c r="O1015" i="4"/>
  <c r="AI1015" i="4" s="1"/>
  <c r="P1013" i="4"/>
  <c r="P1011" i="4"/>
  <c r="P1009" i="4"/>
  <c r="P1007" i="4"/>
  <c r="P1004" i="4"/>
  <c r="O1003" i="4"/>
  <c r="AU1003" i="4" s="1"/>
  <c r="P1001" i="4"/>
  <c r="O1000" i="4"/>
  <c r="AA1000" i="4" s="1"/>
  <c r="P998" i="4"/>
  <c r="O995" i="4"/>
  <c r="AX995" i="4" s="1"/>
  <c r="P993" i="4"/>
  <c r="P991" i="4"/>
  <c r="P989" i="4"/>
  <c r="P987" i="4"/>
  <c r="O986" i="4"/>
  <c r="O983" i="4"/>
  <c r="AN983" i="4" s="1"/>
  <c r="O981" i="4"/>
  <c r="P979" i="4"/>
  <c r="O976" i="4"/>
  <c r="P974" i="4"/>
  <c r="O973" i="4"/>
  <c r="AE973" i="4" s="1"/>
  <c r="P1694" i="4"/>
  <c r="O1692" i="4"/>
  <c r="AE1692" i="4" s="1"/>
  <c r="P1691" i="4"/>
  <c r="O1673" i="4"/>
  <c r="AL1673" i="4" s="1"/>
  <c r="O1672" i="4"/>
  <c r="AJ1672" i="4" s="1"/>
  <c r="P1671" i="4"/>
  <c r="P1655" i="4"/>
  <c r="P1652" i="4"/>
  <c r="P1651" i="4"/>
  <c r="O1623" i="4"/>
  <c r="O1620" i="4"/>
  <c r="BB1620" i="4" s="1"/>
  <c r="P1619" i="4"/>
  <c r="O1577" i="4"/>
  <c r="AH1577" i="4" s="1"/>
  <c r="P1571" i="4"/>
  <c r="O1553" i="4"/>
  <c r="P1551" i="4"/>
  <c r="O1549" i="4"/>
  <c r="AN1549" i="4" s="1"/>
  <c r="O1547" i="4"/>
  <c r="P1545" i="4"/>
  <c r="O1535" i="4"/>
  <c r="O1517" i="4"/>
  <c r="P1516" i="4"/>
  <c r="O1513" i="4"/>
  <c r="AD1513" i="4" s="1"/>
  <c r="P1512" i="4"/>
  <c r="O1511" i="4"/>
  <c r="AL1511" i="4" s="1"/>
  <c r="P1510" i="4"/>
  <c r="O1500" i="4"/>
  <c r="O1482" i="4"/>
  <c r="AU1482" i="4" s="1"/>
  <c r="P1481" i="4"/>
  <c r="O1478" i="4"/>
  <c r="AC1478" i="4" s="1"/>
  <c r="P1477" i="4"/>
  <c r="O1476" i="4"/>
  <c r="AF1476" i="4" s="1"/>
  <c r="P1475" i="4"/>
  <c r="P1461" i="4"/>
  <c r="P1455" i="4"/>
  <c r="O1441" i="4"/>
  <c r="P1439" i="4"/>
  <c r="O1437" i="4"/>
  <c r="O1435" i="4"/>
  <c r="P1433" i="4"/>
  <c r="P1427" i="4"/>
  <c r="P1418" i="4"/>
  <c r="O1407" i="4"/>
  <c r="P1405" i="4"/>
  <c r="O1403" i="4"/>
  <c r="O1401" i="4"/>
  <c r="P1399" i="4"/>
  <c r="P1393" i="4"/>
  <c r="O1388" i="4"/>
  <c r="O1383" i="4"/>
  <c r="BB1383" i="4" s="1"/>
  <c r="P1378" i="4"/>
  <c r="O1375" i="4"/>
  <c r="P1372" i="4"/>
  <c r="P1369" i="4"/>
  <c r="O1367" i="4"/>
  <c r="P1364" i="4"/>
  <c r="P1361" i="4"/>
  <c r="O1359" i="4"/>
  <c r="P1356" i="4"/>
  <c r="P1353" i="4"/>
  <c r="O1351" i="4"/>
  <c r="P1348" i="4"/>
  <c r="P1345" i="4"/>
  <c r="O1343" i="4"/>
  <c r="BF1343" i="4" s="1"/>
  <c r="P1340" i="4"/>
  <c r="O1334" i="4"/>
  <c r="O1329" i="4"/>
  <c r="AZ1329" i="4" s="1"/>
  <c r="O1325" i="4"/>
  <c r="AE1325" i="4" s="1"/>
  <c r="O1321" i="4"/>
  <c r="O1317" i="4"/>
  <c r="BB1317" i="4" s="1"/>
  <c r="O1313" i="4"/>
  <c r="AT1313" i="4" s="1"/>
  <c r="O1309" i="4"/>
  <c r="AR1309" i="4" s="1"/>
  <c r="O1305" i="4"/>
  <c r="O1301" i="4"/>
  <c r="O1292" i="4"/>
  <c r="P1291" i="4"/>
  <c r="O1287" i="4"/>
  <c r="P1286" i="4"/>
  <c r="O1283" i="4"/>
  <c r="P1282" i="4"/>
  <c r="P1280" i="4"/>
  <c r="P1278" i="4"/>
  <c r="P1276" i="4"/>
  <c r="P1274" i="4"/>
  <c r="P1272" i="4"/>
  <c r="P1270" i="4"/>
  <c r="P1268" i="4"/>
  <c r="P1266" i="4"/>
  <c r="P1264" i="4"/>
  <c r="P1262" i="4"/>
  <c r="P1260" i="4"/>
  <c r="P1258" i="4"/>
  <c r="P1256" i="4"/>
  <c r="P1253" i="4"/>
  <c r="O1252" i="4"/>
  <c r="AX1252" i="4" s="1"/>
  <c r="P1249" i="4"/>
  <c r="P1247" i="4"/>
  <c r="P1245" i="4"/>
  <c r="P1243" i="4"/>
  <c r="P1241" i="4"/>
  <c r="P1239" i="4"/>
  <c r="P1237" i="4"/>
  <c r="P1235" i="4"/>
  <c r="P1233" i="4"/>
  <c r="P1231" i="4"/>
  <c r="P1229" i="4"/>
  <c r="P1227" i="4"/>
  <c r="P1225" i="4"/>
  <c r="P1223" i="4"/>
  <c r="P1221" i="4"/>
  <c r="P1219" i="4"/>
  <c r="P1216" i="4"/>
  <c r="O1215" i="4"/>
  <c r="P1212" i="4"/>
  <c r="O1211" i="4"/>
  <c r="O1208" i="4"/>
  <c r="O1206" i="4"/>
  <c r="O1204" i="4"/>
  <c r="O1202" i="4"/>
  <c r="O1200" i="4"/>
  <c r="O1198" i="4"/>
  <c r="O1196" i="4"/>
  <c r="O1194" i="4"/>
  <c r="O1192" i="4"/>
  <c r="O1190" i="4"/>
  <c r="O1188" i="4"/>
  <c r="O1186" i="4"/>
  <c r="O1184" i="4"/>
  <c r="AZ1184" i="4" s="1"/>
  <c r="O1182" i="4"/>
  <c r="O1180" i="4"/>
  <c r="O1178" i="4"/>
  <c r="O1176" i="4"/>
  <c r="O1174" i="4"/>
  <c r="AJ1174" i="4" s="1"/>
  <c r="P1172" i="4"/>
  <c r="O1171" i="4"/>
  <c r="AS1171" i="4" s="1"/>
  <c r="O1168" i="4"/>
  <c r="O1166" i="4"/>
  <c r="O1164" i="4"/>
  <c r="O1162" i="4"/>
  <c r="O1160" i="4"/>
  <c r="O1158" i="4"/>
  <c r="AF1158" i="4" s="1"/>
  <c r="O1156" i="4"/>
  <c r="O1154" i="4"/>
  <c r="O1152" i="4"/>
  <c r="O1150" i="4"/>
  <c r="O1148" i="4"/>
  <c r="O1146" i="4"/>
  <c r="O1144" i="4"/>
  <c r="O1142" i="4"/>
  <c r="O1140" i="4"/>
  <c r="P1137" i="4"/>
  <c r="O1136" i="4"/>
  <c r="P1132" i="4"/>
  <c r="O1131" i="4"/>
  <c r="O1129" i="4"/>
  <c r="BB1129" i="4" s="1"/>
  <c r="O1127" i="4"/>
  <c r="O1125" i="4"/>
  <c r="O1123" i="4"/>
  <c r="O1121" i="4"/>
  <c r="AJ1121" i="4" s="1"/>
  <c r="O1119" i="4"/>
  <c r="O1117" i="4"/>
  <c r="O1115" i="4"/>
  <c r="O1113" i="4"/>
  <c r="O1111" i="4"/>
  <c r="O1109" i="4"/>
  <c r="O1107" i="4"/>
  <c r="O1105" i="4"/>
  <c r="AR1105" i="4" s="1"/>
  <c r="O1103" i="4"/>
  <c r="O1101" i="4"/>
  <c r="AK1101" i="4" s="1"/>
  <c r="O1099" i="4"/>
  <c r="O1097" i="4"/>
  <c r="O1095" i="4"/>
  <c r="O1093" i="4"/>
  <c r="O1091" i="4"/>
  <c r="O1089" i="4"/>
  <c r="O1087" i="4"/>
  <c r="O1085" i="4"/>
  <c r="O1083" i="4"/>
  <c r="O1081" i="4"/>
  <c r="O1079" i="4"/>
  <c r="O1077" i="4"/>
  <c r="AQ1077" i="4" s="1"/>
  <c r="O1075" i="4"/>
  <c r="O1073" i="4"/>
  <c r="AN1073" i="4" s="1"/>
  <c r="O1071" i="4"/>
  <c r="O1069" i="4"/>
  <c r="O1067" i="4"/>
  <c r="O1065" i="4"/>
  <c r="AI1065" i="4" s="1"/>
  <c r="O1063" i="4"/>
  <c r="O1061" i="4"/>
  <c r="O1059" i="4"/>
  <c r="O1057" i="4"/>
  <c r="P1055" i="4"/>
  <c r="O1054" i="4"/>
  <c r="P1051" i="4"/>
  <c r="O1050" i="4"/>
  <c r="AF1050" i="4" s="1"/>
  <c r="P1047" i="4"/>
  <c r="O1046" i="4"/>
  <c r="P1043" i="4"/>
  <c r="O1042" i="4"/>
  <c r="AG1042" i="4" s="1"/>
  <c r="P1039" i="4"/>
  <c r="O1038" i="4"/>
  <c r="P1035" i="4"/>
  <c r="O1034" i="4"/>
  <c r="BA1034" i="4" s="1"/>
  <c r="P1031" i="4"/>
  <c r="O1030" i="4"/>
  <c r="AA1030" i="4" s="1"/>
  <c r="P1027" i="4"/>
  <c r="O1026" i="4"/>
  <c r="P1023" i="4"/>
  <c r="O1022" i="4"/>
  <c r="P1020" i="4"/>
  <c r="P1018" i="4"/>
  <c r="P1016" i="4"/>
  <c r="P1014" i="4"/>
  <c r="O1013" i="4"/>
  <c r="O1011" i="4"/>
  <c r="O1009" i="4"/>
  <c r="O1007" i="4"/>
  <c r="Z1007" i="4" s="1"/>
  <c r="P1005" i="4"/>
  <c r="O1004" i="4"/>
  <c r="O1001" i="4"/>
  <c r="O998" i="4"/>
  <c r="P996" i="4"/>
  <c r="O993" i="4"/>
  <c r="O991" i="4"/>
  <c r="O989" i="4"/>
  <c r="AW989" i="4" s="1"/>
  <c r="O987" i="4"/>
  <c r="P984" i="4"/>
  <c r="P982" i="4"/>
  <c r="O979" i="4"/>
  <c r="AI979" i="4" s="1"/>
  <c r="P977" i="4"/>
  <c r="P975" i="4"/>
  <c r="O974" i="4"/>
  <c r="O1661" i="4"/>
  <c r="AZ1661" i="4" s="1"/>
  <c r="O1660" i="4"/>
  <c r="AC1660" i="4" s="1"/>
  <c r="P1659" i="4"/>
  <c r="P1657" i="4"/>
  <c r="O1639" i="4"/>
  <c r="BF1639" i="4" s="1"/>
  <c r="P1638" i="4"/>
  <c r="P1636" i="4"/>
  <c r="P1635" i="4"/>
  <c r="P1633" i="4"/>
  <c r="O1574" i="4"/>
  <c r="P1555" i="4"/>
  <c r="O1545" i="4"/>
  <c r="AB1545" i="4" s="1"/>
  <c r="O1529" i="4"/>
  <c r="AS1529" i="4" s="1"/>
  <c r="P1528" i="4"/>
  <c r="O1527" i="4"/>
  <c r="AD1527" i="4" s="1"/>
  <c r="P1526" i="4"/>
  <c r="P1503" i="4"/>
  <c r="O1474" i="4"/>
  <c r="P1473" i="4"/>
  <c r="P1451" i="4"/>
  <c r="O1429" i="4"/>
  <c r="AF1429" i="4" s="1"/>
  <c r="P1409" i="4"/>
  <c r="O1399" i="4"/>
  <c r="P1391" i="4"/>
  <c r="P1384" i="4"/>
  <c r="O1380" i="4"/>
  <c r="AI1380" i="4" s="1"/>
  <c r="P1374" i="4"/>
  <c r="P1371" i="4"/>
  <c r="O1361" i="4"/>
  <c r="P1360" i="4"/>
  <c r="P1358" i="4"/>
  <c r="P1357" i="4"/>
  <c r="P1355" i="4"/>
  <c r="O1345" i="4"/>
  <c r="P1344" i="4"/>
  <c r="P1342" i="4"/>
  <c r="P1341" i="4"/>
  <c r="P1339" i="4"/>
  <c r="O1337" i="4"/>
  <c r="O1331" i="4"/>
  <c r="O1327" i="4"/>
  <c r="O1323" i="4"/>
  <c r="O1319" i="4"/>
  <c r="AS1319" i="4" s="1"/>
  <c r="O1315" i="4"/>
  <c r="O1311" i="4"/>
  <c r="O1307" i="4"/>
  <c r="BA1307" i="4" s="1"/>
  <c r="O1303" i="4"/>
  <c r="O1299" i="4"/>
  <c r="O1278" i="4"/>
  <c r="P1277" i="4"/>
  <c r="O1270" i="4"/>
  <c r="P1269" i="4"/>
  <c r="O1262" i="4"/>
  <c r="P1261" i="4"/>
  <c r="O1253" i="4"/>
  <c r="O1249" i="4"/>
  <c r="P1248" i="4"/>
  <c r="O1241" i="4"/>
  <c r="P1240" i="4"/>
  <c r="O1233" i="4"/>
  <c r="P1232" i="4"/>
  <c r="O1225" i="4"/>
  <c r="P1224" i="4"/>
  <c r="O1216" i="4"/>
  <c r="O1212" i="4"/>
  <c r="O1205" i="4"/>
  <c r="P1203" i="4"/>
  <c r="O1197" i="4"/>
  <c r="P1195" i="4"/>
  <c r="O1189" i="4"/>
  <c r="AD1189" i="4" s="1"/>
  <c r="P1187" i="4"/>
  <c r="O1181" i="4"/>
  <c r="P1179" i="4"/>
  <c r="O1173" i="4"/>
  <c r="O1169" i="4"/>
  <c r="P1167" i="4"/>
  <c r="O1161" i="4"/>
  <c r="P1159" i="4"/>
  <c r="O1153" i="4"/>
  <c r="AM1153" i="4" s="1"/>
  <c r="P1151" i="4"/>
  <c r="O1145" i="4"/>
  <c r="AO1145" i="4" s="1"/>
  <c r="P1143" i="4"/>
  <c r="P1139" i="4"/>
  <c r="P1135" i="4"/>
  <c r="O1130" i="4"/>
  <c r="O1126" i="4"/>
  <c r="P1120" i="4"/>
  <c r="P1116" i="4"/>
  <c r="P1110" i="4"/>
  <c r="P1106" i="4"/>
  <c r="P1102" i="4"/>
  <c r="O1098" i="4"/>
  <c r="AZ1098" i="4" s="1"/>
  <c r="P1092" i="4"/>
  <c r="P1088" i="4"/>
  <c r="P1084" i="4"/>
  <c r="P1080" i="4"/>
  <c r="O1076" i="4"/>
  <c r="P1074" i="4"/>
  <c r="O1068" i="4"/>
  <c r="P1066" i="4"/>
  <c r="O1062" i="4"/>
  <c r="O1058" i="4"/>
  <c r="P1056" i="4"/>
  <c r="P1052" i="4"/>
  <c r="P1048" i="4"/>
  <c r="P1044" i="4"/>
  <c r="P1040" i="4"/>
  <c r="P1036" i="4"/>
  <c r="P1032" i="4"/>
  <c r="P1028" i="4"/>
  <c r="P1024" i="4"/>
  <c r="O1018" i="4"/>
  <c r="P1017" i="4"/>
  <c r="O1012" i="4"/>
  <c r="AI1012" i="4" s="1"/>
  <c r="P1010" i="4"/>
  <c r="P1003" i="4"/>
  <c r="O999" i="4"/>
  <c r="P997" i="4"/>
  <c r="O990" i="4"/>
  <c r="BC990" i="4" s="1"/>
  <c r="P988" i="4"/>
  <c r="O984" i="4"/>
  <c r="P983" i="4"/>
  <c r="O980" i="4"/>
  <c r="AA980" i="4" s="1"/>
  <c r="P978" i="4"/>
  <c r="O975" i="4"/>
  <c r="P971" i="4"/>
  <c r="O970" i="4"/>
  <c r="P967" i="4"/>
  <c r="O966" i="4"/>
  <c r="P963" i="4"/>
  <c r="O962" i="4"/>
  <c r="P959" i="4"/>
  <c r="O958" i="4"/>
  <c r="P955" i="4"/>
  <c r="O954" i="4"/>
  <c r="AU954" i="4" s="1"/>
  <c r="O952" i="4"/>
  <c r="P949" i="4"/>
  <c r="P946" i="4"/>
  <c r="O945" i="4"/>
  <c r="P942" i="4"/>
  <c r="P939" i="4"/>
  <c r="O938" i="4"/>
  <c r="AY938" i="4" s="1"/>
  <c r="P935" i="4"/>
  <c r="P933" i="4"/>
  <c r="P931" i="4"/>
  <c r="O928" i="4"/>
  <c r="AM928" i="4" s="1"/>
  <c r="P926" i="4"/>
  <c r="P923" i="4"/>
  <c r="O922" i="4"/>
  <c r="O920" i="4"/>
  <c r="AZ920" i="4" s="1"/>
  <c r="P918" i="4"/>
  <c r="P915" i="4"/>
  <c r="O914" i="4"/>
  <c r="O911" i="4"/>
  <c r="O909" i="4"/>
  <c r="AD909" i="4" s="1"/>
  <c r="P907" i="4"/>
  <c r="O906" i="4"/>
  <c r="AN906" i="4" s="1"/>
  <c r="P903" i="4"/>
  <c r="O902" i="4"/>
  <c r="P899" i="4"/>
  <c r="P897" i="4"/>
  <c r="P895" i="4"/>
  <c r="P893" i="4"/>
  <c r="P891" i="4"/>
  <c r="P889" i="4"/>
  <c r="P887" i="4"/>
  <c r="P885" i="4"/>
  <c r="P883" i="4"/>
  <c r="P881" i="4"/>
  <c r="P879" i="4"/>
  <c r="P877" i="4"/>
  <c r="P875" i="4"/>
  <c r="P873" i="4"/>
  <c r="P871" i="4"/>
  <c r="P869" i="4"/>
  <c r="P867" i="4"/>
  <c r="P865" i="4"/>
  <c r="P863" i="4"/>
  <c r="P861" i="4"/>
  <c r="P859" i="4"/>
  <c r="P857" i="4"/>
  <c r="P855" i="4"/>
  <c r="P853" i="4"/>
  <c r="P851" i="4"/>
  <c r="P849" i="4"/>
  <c r="P847" i="4"/>
  <c r="P845" i="4"/>
  <c r="P843" i="4"/>
  <c r="P841" i="4"/>
  <c r="P839" i="4"/>
  <c r="P837" i="4"/>
  <c r="P835" i="4"/>
  <c r="P833" i="4"/>
  <c r="P831" i="4"/>
  <c r="P829" i="4"/>
  <c r="P827" i="4"/>
  <c r="P825" i="4"/>
  <c r="P823" i="4"/>
  <c r="P821" i="4"/>
  <c r="P819" i="4"/>
  <c r="P817" i="4"/>
  <c r="P815" i="4"/>
  <c r="P813" i="4"/>
  <c r="P811" i="4"/>
  <c r="P809" i="4"/>
  <c r="P807" i="4"/>
  <c r="P805" i="4"/>
  <c r="P803" i="4"/>
  <c r="P801" i="4"/>
  <c r="P799" i="4"/>
  <c r="P797" i="4"/>
  <c r="P795" i="4"/>
  <c r="P793" i="4"/>
  <c r="P791" i="4"/>
  <c r="P789" i="4"/>
  <c r="P787" i="4"/>
  <c r="P785" i="4"/>
  <c r="P783" i="4"/>
  <c r="P781" i="4"/>
  <c r="P779" i="4"/>
  <c r="P777" i="4"/>
  <c r="P775" i="4"/>
  <c r="O774" i="4"/>
  <c r="BA774" i="4" s="1"/>
  <c r="O772" i="4"/>
  <c r="O770" i="4"/>
  <c r="O768" i="4"/>
  <c r="AL768" i="4" s="1"/>
  <c r="P766" i="4"/>
  <c r="O763" i="4"/>
  <c r="P761" i="4"/>
  <c r="P759" i="4"/>
  <c r="O758" i="4"/>
  <c r="AF758" i="4" s="1"/>
  <c r="O756" i="4"/>
  <c r="AO756" i="4" s="1"/>
  <c r="P754" i="4"/>
  <c r="O751" i="4"/>
  <c r="P749" i="4"/>
  <c r="P747" i="4"/>
  <c r="P745" i="4"/>
  <c r="P743" i="4"/>
  <c r="P741" i="4"/>
  <c r="P739" i="4"/>
  <c r="P737" i="4"/>
  <c r="P735" i="4"/>
  <c r="O734" i="4"/>
  <c r="O732" i="4"/>
  <c r="P730" i="4"/>
  <c r="P728" i="4"/>
  <c r="O725" i="4"/>
  <c r="AF725" i="4" s="1"/>
  <c r="O723" i="4"/>
  <c r="AF723" i="4" s="1"/>
  <c r="P721" i="4"/>
  <c r="P719" i="4"/>
  <c r="O718" i="4"/>
  <c r="AB718" i="4" s="1"/>
  <c r="O716" i="4"/>
  <c r="BB716" i="4" s="1"/>
  <c r="P714" i="4"/>
  <c r="P712" i="4"/>
  <c r="O709" i="4"/>
  <c r="AF709" i="4" s="1"/>
  <c r="O707" i="4"/>
  <c r="P705" i="4"/>
  <c r="P703" i="4"/>
  <c r="P701" i="4"/>
  <c r="P699" i="4"/>
  <c r="O698" i="4"/>
  <c r="AS698" i="4" s="1"/>
  <c r="O696" i="4"/>
  <c r="AC696" i="4" s="1"/>
  <c r="P694" i="4"/>
  <c r="P692" i="4"/>
  <c r="O689" i="4"/>
  <c r="AV689" i="4" s="1"/>
  <c r="O687" i="4"/>
  <c r="P685" i="4"/>
  <c r="P683" i="4"/>
  <c r="O682" i="4"/>
  <c r="AQ682" i="4" s="1"/>
  <c r="O680" i="4"/>
  <c r="O678" i="4"/>
  <c r="O676" i="4"/>
  <c r="P674" i="4"/>
  <c r="P672" i="4"/>
  <c r="P670" i="4"/>
  <c r="P668" i="4"/>
  <c r="O665" i="4"/>
  <c r="AN665" i="4" s="1"/>
  <c r="O663" i="4"/>
  <c r="P661" i="4"/>
  <c r="P659" i="4"/>
  <c r="P657" i="4"/>
  <c r="P655" i="4"/>
  <c r="P653" i="4"/>
  <c r="P651" i="4"/>
  <c r="O650" i="4"/>
  <c r="O648" i="4"/>
  <c r="O646" i="4"/>
  <c r="O644" i="4"/>
  <c r="AL644" i="4" s="1"/>
  <c r="O642" i="4"/>
  <c r="O640" i="4"/>
  <c r="P638" i="4"/>
  <c r="P636" i="4"/>
  <c r="P634" i="4"/>
  <c r="P632" i="4"/>
  <c r="P630" i="4"/>
  <c r="P628" i="4"/>
  <c r="O625" i="4"/>
  <c r="O623" i="4"/>
  <c r="AZ623" i="4" s="1"/>
  <c r="P621" i="4"/>
  <c r="P619" i="4"/>
  <c r="P617" i="4"/>
  <c r="P615" i="4"/>
  <c r="P613" i="4"/>
  <c r="P611" i="4"/>
  <c r="O610" i="4"/>
  <c r="O608" i="4"/>
  <c r="O606" i="4"/>
  <c r="O604" i="4"/>
  <c r="P602" i="4"/>
  <c r="O1677" i="4"/>
  <c r="AC1677" i="4" s="1"/>
  <c r="O1676" i="4"/>
  <c r="AZ1676" i="4" s="1"/>
  <c r="P1675" i="4"/>
  <c r="O1534" i="4"/>
  <c r="P1532" i="4"/>
  <c r="O1509" i="4"/>
  <c r="P1508" i="4"/>
  <c r="O1457" i="4"/>
  <c r="AM1457" i="4" s="1"/>
  <c r="O1454" i="4"/>
  <c r="BC1454" i="4" s="1"/>
  <c r="O1451" i="4"/>
  <c r="Z1451" i="4" s="1"/>
  <c r="P1449" i="4"/>
  <c r="P1431" i="4"/>
  <c r="P1416" i="4"/>
  <c r="O1393" i="4"/>
  <c r="O1391" i="4"/>
  <c r="P1387" i="4"/>
  <c r="O1384" i="4"/>
  <c r="P1376" i="4"/>
  <c r="O1371" i="4"/>
  <c r="O1355" i="4"/>
  <c r="AN1355" i="4" s="1"/>
  <c r="O1339" i="4"/>
  <c r="O1295" i="4"/>
  <c r="O1276" i="4"/>
  <c r="P1275" i="4"/>
  <c r="O1268" i="4"/>
  <c r="P1267" i="4"/>
  <c r="O1260" i="4"/>
  <c r="P1259" i="4"/>
  <c r="P1254" i="4"/>
  <c r="O1247" i="4"/>
  <c r="P1246" i="4"/>
  <c r="O1239" i="4"/>
  <c r="AO1239" i="4" s="1"/>
  <c r="P1238" i="4"/>
  <c r="O1231" i="4"/>
  <c r="P1230" i="4"/>
  <c r="O1223" i="4"/>
  <c r="P1222" i="4"/>
  <c r="P1217" i="4"/>
  <c r="P1213" i="4"/>
  <c r="P1209" i="4"/>
  <c r="O1203" i="4"/>
  <c r="P1201" i="4"/>
  <c r="O1195" i="4"/>
  <c r="AD1195" i="4" s="1"/>
  <c r="P1193" i="4"/>
  <c r="O1187" i="4"/>
  <c r="P1185" i="4"/>
  <c r="O1179" i="4"/>
  <c r="BD1179" i="4" s="1"/>
  <c r="P1177" i="4"/>
  <c r="O1167" i="4"/>
  <c r="P1165" i="4"/>
  <c r="O1159" i="4"/>
  <c r="AM1159" i="4" s="1"/>
  <c r="P1157" i="4"/>
  <c r="O1151" i="4"/>
  <c r="P1149" i="4"/>
  <c r="O1143" i="4"/>
  <c r="BB1143" i="4" s="1"/>
  <c r="P1141" i="4"/>
  <c r="O1137" i="4"/>
  <c r="O1132" i="4"/>
  <c r="AQ1132" i="4" s="1"/>
  <c r="P1128" i="4"/>
  <c r="P1124" i="4"/>
  <c r="O1120" i="4"/>
  <c r="O1116" i="4"/>
  <c r="AN1116" i="4" s="1"/>
  <c r="P1114" i="4"/>
  <c r="O1110" i="4"/>
  <c r="O1106" i="4"/>
  <c r="O1102" i="4"/>
  <c r="P1100" i="4"/>
  <c r="P1096" i="4"/>
  <c r="O1092" i="4"/>
  <c r="O1088" i="4"/>
  <c r="O1084" i="4"/>
  <c r="O1080" i="4"/>
  <c r="O1074" i="4"/>
  <c r="P1072" i="4"/>
  <c r="O1066" i="4"/>
  <c r="P1064" i="4"/>
  <c r="P1060" i="4"/>
  <c r="O1056" i="4"/>
  <c r="O1052" i="4"/>
  <c r="O1048" i="4"/>
  <c r="AF1048" i="4" s="1"/>
  <c r="O1044" i="4"/>
  <c r="O1040" i="4"/>
  <c r="AY1040" i="4" s="1"/>
  <c r="O1036" i="4"/>
  <c r="O1032" i="4"/>
  <c r="O1028" i="4"/>
  <c r="O1024" i="4"/>
  <c r="O1016" i="4"/>
  <c r="BC1016" i="4" s="1"/>
  <c r="P1015" i="4"/>
  <c r="O1010" i="4"/>
  <c r="AJ1010" i="4" s="1"/>
  <c r="P1008" i="4"/>
  <c r="O1005" i="4"/>
  <c r="P1000" i="4"/>
  <c r="O997" i="4"/>
  <c r="P994" i="4"/>
  <c r="O988" i="4"/>
  <c r="P985" i="4"/>
  <c r="O982" i="4"/>
  <c r="AC982" i="4" s="1"/>
  <c r="P981" i="4"/>
  <c r="O978" i="4"/>
  <c r="AU978" i="4" s="1"/>
  <c r="P972" i="4"/>
  <c r="O971" i="4"/>
  <c r="AM971" i="4" s="1"/>
  <c r="P968" i="4"/>
  <c r="O967" i="4"/>
  <c r="AE967" i="4" s="1"/>
  <c r="P964" i="4"/>
  <c r="O963" i="4"/>
  <c r="P960" i="4"/>
  <c r="O959" i="4"/>
  <c r="BF959" i="4" s="1"/>
  <c r="P956" i="4"/>
  <c r="O955" i="4"/>
  <c r="P953" i="4"/>
  <c r="P950" i="4"/>
  <c r="O949" i="4"/>
  <c r="AY949" i="4" s="1"/>
  <c r="P947" i="4"/>
  <c r="O946" i="4"/>
  <c r="AF946" i="4" s="1"/>
  <c r="P943" i="4"/>
  <c r="O942" i="4"/>
  <c r="AC942" i="4" s="1"/>
  <c r="P940" i="4"/>
  <c r="O939" i="4"/>
  <c r="P936" i="4"/>
  <c r="O935" i="4"/>
  <c r="AX935" i="4" s="1"/>
  <c r="O933" i="4"/>
  <c r="O931" i="4"/>
  <c r="P929" i="4"/>
  <c r="P927" i="4"/>
  <c r="O926" i="4"/>
  <c r="BC926" i="4" s="1"/>
  <c r="P924" i="4"/>
  <c r="O923" i="4"/>
  <c r="AU923" i="4" s="1"/>
  <c r="P921" i="4"/>
  <c r="O918" i="4"/>
  <c r="P916" i="4"/>
  <c r="O915" i="4"/>
  <c r="AP915" i="4" s="1"/>
  <c r="P912" i="4"/>
  <c r="P910" i="4"/>
  <c r="O907" i="4"/>
  <c r="P904" i="4"/>
  <c r="O903" i="4"/>
  <c r="AN903" i="4" s="1"/>
  <c r="P900" i="4"/>
  <c r="O899" i="4"/>
  <c r="AS899" i="4" s="1"/>
  <c r="O897" i="4"/>
  <c r="O895" i="4"/>
  <c r="AT895" i="4" s="1"/>
  <c r="O893" i="4"/>
  <c r="AS893" i="4" s="1"/>
  <c r="O891" i="4"/>
  <c r="O889" i="4"/>
  <c r="O887" i="4"/>
  <c r="O885" i="4"/>
  <c r="O883" i="4"/>
  <c r="O881" i="4"/>
  <c r="O879" i="4"/>
  <c r="AL879" i="4" s="1"/>
  <c r="O877" i="4"/>
  <c r="AY877" i="4" s="1"/>
  <c r="O875" i="4"/>
  <c r="O873" i="4"/>
  <c r="O871" i="4"/>
  <c r="O869" i="4"/>
  <c r="AN869" i="4" s="1"/>
  <c r="O867" i="4"/>
  <c r="O865" i="4"/>
  <c r="AF865" i="4" s="1"/>
  <c r="O863" i="4"/>
  <c r="O861" i="4"/>
  <c r="O859" i="4"/>
  <c r="O857" i="4"/>
  <c r="AN857" i="4" s="1"/>
  <c r="O855" i="4"/>
  <c r="O853" i="4"/>
  <c r="AB853" i="4" s="1"/>
  <c r="O851" i="4"/>
  <c r="O849" i="4"/>
  <c r="AZ849" i="4" s="1"/>
  <c r="O847" i="4"/>
  <c r="AJ847" i="4" s="1"/>
  <c r="O845" i="4"/>
  <c r="O843" i="4"/>
  <c r="O841" i="4"/>
  <c r="O839" i="4"/>
  <c r="AR839" i="4" s="1"/>
  <c r="O837" i="4"/>
  <c r="AN837" i="4" s="1"/>
  <c r="O835" i="4"/>
  <c r="O833" i="4"/>
  <c r="AN833" i="4" s="1"/>
  <c r="O831" i="4"/>
  <c r="O829" i="4"/>
  <c r="AN829" i="4" s="1"/>
  <c r="O827" i="4"/>
  <c r="O825" i="4"/>
  <c r="AF825" i="4" s="1"/>
  <c r="O823" i="4"/>
  <c r="O821" i="4"/>
  <c r="AN821" i="4" s="1"/>
  <c r="O819" i="4"/>
  <c r="O817" i="4"/>
  <c r="AN817" i="4" s="1"/>
  <c r="O815" i="4"/>
  <c r="AR815" i="4" s="1"/>
  <c r="O813" i="4"/>
  <c r="AN813" i="4" s="1"/>
  <c r="O811" i="4"/>
  <c r="O809" i="4"/>
  <c r="AF809" i="4" s="1"/>
  <c r="O807" i="4"/>
  <c r="O805" i="4"/>
  <c r="AN805" i="4" s="1"/>
  <c r="O803" i="4"/>
  <c r="O801" i="4"/>
  <c r="AR801" i="4" s="1"/>
  <c r="O799" i="4"/>
  <c r="O797" i="4"/>
  <c r="AN797" i="4" s="1"/>
  <c r="O795" i="4"/>
  <c r="AJ795" i="4" s="1"/>
  <c r="O793" i="4"/>
  <c r="AV793" i="4" s="1"/>
  <c r="O791" i="4"/>
  <c r="O789" i="4"/>
  <c r="AN789" i="4" s="1"/>
  <c r="O787" i="4"/>
  <c r="AB787" i="4" s="1"/>
  <c r="O785" i="4"/>
  <c r="O783" i="4"/>
  <c r="AR783" i="4" s="1"/>
  <c r="O781" i="4"/>
  <c r="AN781" i="4" s="1"/>
  <c r="O779" i="4"/>
  <c r="O777" i="4"/>
  <c r="AB777" i="4" s="1"/>
  <c r="O775" i="4"/>
  <c r="P773" i="4"/>
  <c r="P771" i="4"/>
  <c r="P769" i="4"/>
  <c r="P767" i="4"/>
  <c r="O766" i="4"/>
  <c r="P764" i="4"/>
  <c r="O761" i="4"/>
  <c r="O759" i="4"/>
  <c r="P757" i="4"/>
  <c r="P755" i="4"/>
  <c r="O754" i="4"/>
  <c r="AC754" i="4" s="1"/>
  <c r="P752" i="4"/>
  <c r="O749" i="4"/>
  <c r="O747" i="4"/>
  <c r="AJ747" i="4" s="1"/>
  <c r="O745" i="4"/>
  <c r="O743" i="4"/>
  <c r="AZ743" i="4" s="1"/>
  <c r="O741" i="4"/>
  <c r="AV741" i="4" s="1"/>
  <c r="O739" i="4"/>
  <c r="AN739" i="4" s="1"/>
  <c r="O737" i="4"/>
  <c r="O735" i="4"/>
  <c r="P733" i="4"/>
  <c r="P731" i="4"/>
  <c r="O730" i="4"/>
  <c r="O728" i="4"/>
  <c r="BF728" i="4" s="1"/>
  <c r="P726" i="4"/>
  <c r="P724" i="4"/>
  <c r="O721" i="4"/>
  <c r="O719" i="4"/>
  <c r="AJ719" i="4" s="1"/>
  <c r="P717" i="4"/>
  <c r="P715" i="4"/>
  <c r="O714" i="4"/>
  <c r="O712" i="4"/>
  <c r="P710" i="4"/>
  <c r="P708" i="4"/>
  <c r="O705" i="4"/>
  <c r="AN705" i="4" s="1"/>
  <c r="O703" i="4"/>
  <c r="O701" i="4"/>
  <c r="O699" i="4"/>
  <c r="P697" i="4"/>
  <c r="P695" i="4"/>
  <c r="O694" i="4"/>
  <c r="O692" i="4"/>
  <c r="P690" i="4"/>
  <c r="P688" i="4"/>
  <c r="O685" i="4"/>
  <c r="AV685" i="4" s="1"/>
  <c r="O683" i="4"/>
  <c r="P681" i="4"/>
  <c r="P679" i="4"/>
  <c r="P677" i="4"/>
  <c r="P675" i="4"/>
  <c r="O674" i="4"/>
  <c r="O672" i="4"/>
  <c r="O670" i="4"/>
  <c r="O668" i="4"/>
  <c r="Z668" i="4" s="1"/>
  <c r="P666" i="4"/>
  <c r="P664" i="4"/>
  <c r="O661" i="4"/>
  <c r="O659" i="4"/>
  <c r="O657" i="4"/>
  <c r="O655" i="4"/>
  <c r="O653" i="4"/>
  <c r="O651" i="4"/>
  <c r="P649" i="4"/>
  <c r="P647" i="4"/>
  <c r="P645" i="4"/>
  <c r="P643" i="4"/>
  <c r="P641" i="4"/>
  <c r="P639" i="4"/>
  <c r="O638" i="4"/>
  <c r="O636" i="4"/>
  <c r="O634" i="4"/>
  <c r="AI634" i="4" s="1"/>
  <c r="O632" i="4"/>
  <c r="O630" i="4"/>
  <c r="O628" i="4"/>
  <c r="P626" i="4"/>
  <c r="P624" i="4"/>
  <c r="O621" i="4"/>
  <c r="AN621" i="4" s="1"/>
  <c r="O619" i="4"/>
  <c r="O617" i="4"/>
  <c r="O615" i="4"/>
  <c r="AV615" i="4" s="1"/>
  <c r="O613" i="4"/>
  <c r="AZ613" i="4" s="1"/>
  <c r="O611" i="4"/>
  <c r="P609" i="4"/>
  <c r="P607" i="4"/>
  <c r="P605" i="4"/>
  <c r="P603" i="4"/>
  <c r="P4" i="4"/>
  <c r="O7" i="4"/>
  <c r="O10" i="4"/>
  <c r="P11" i="4"/>
  <c r="P13" i="4"/>
  <c r="O15" i="4"/>
  <c r="AN15" i="4" s="1"/>
  <c r="P18" i="4"/>
  <c r="P20" i="4"/>
  <c r="P22" i="4"/>
  <c r="P24" i="4"/>
  <c r="P26" i="4"/>
  <c r="P28" i="4"/>
  <c r="O30" i="4"/>
  <c r="O32" i="4"/>
  <c r="AC32" i="4" s="1"/>
  <c r="P33" i="4"/>
  <c r="P36" i="4"/>
  <c r="P38" i="4"/>
  <c r="P40" i="4"/>
  <c r="P42" i="4"/>
  <c r="P44" i="4"/>
  <c r="O46" i="4"/>
  <c r="P47" i="4"/>
  <c r="P49" i="4"/>
  <c r="O51" i="4"/>
  <c r="BE51" i="4" s="1"/>
  <c r="O54" i="4"/>
  <c r="BE54" i="4" s="1"/>
  <c r="P55" i="4"/>
  <c r="O57" i="4"/>
  <c r="P58" i="4"/>
  <c r="P60" i="4"/>
  <c r="O62" i="4"/>
  <c r="O64" i="4"/>
  <c r="AE64" i="4" s="1"/>
  <c r="O66" i="4"/>
  <c r="O68" i="4"/>
  <c r="AI68" i="4" s="1"/>
  <c r="P69" i="4"/>
  <c r="P71" i="4"/>
  <c r="P73" i="4"/>
  <c r="P75" i="4"/>
  <c r="P77" i="4"/>
  <c r="P79" i="4"/>
  <c r="O81" i="4"/>
  <c r="AV81" i="4" s="1"/>
  <c r="O83" i="4"/>
  <c r="P86" i="4"/>
  <c r="O88" i="4"/>
  <c r="P89" i="4"/>
  <c r="O91" i="4"/>
  <c r="O93" i="4"/>
  <c r="AK93" i="4" s="1"/>
  <c r="O95" i="4"/>
  <c r="O97" i="4"/>
  <c r="O99" i="4"/>
  <c r="P102" i="4"/>
  <c r="O104" i="4"/>
  <c r="P105" i="4"/>
  <c r="O107" i="4"/>
  <c r="O109" i="4"/>
  <c r="P112" i="4"/>
  <c r="O114" i="4"/>
  <c r="AQ114" i="4" s="1"/>
  <c r="P115" i="4"/>
  <c r="P118" i="4"/>
  <c r="P120" i="4"/>
  <c r="P122" i="4"/>
  <c r="P124" i="4"/>
  <c r="O126" i="4"/>
  <c r="Z126" i="4" s="1"/>
  <c r="P127" i="4"/>
  <c r="P129" i="4"/>
  <c r="P131" i="4"/>
  <c r="O133" i="4"/>
  <c r="P136" i="4"/>
  <c r="O138" i="4"/>
  <c r="AH138" i="4" s="1"/>
  <c r="O140" i="4"/>
  <c r="P141" i="4"/>
  <c r="P143" i="4"/>
  <c r="P145" i="4"/>
  <c r="P147" i="4"/>
  <c r="P149" i="4"/>
  <c r="P151" i="4"/>
  <c r="O153" i="4"/>
  <c r="AB153" i="4" s="1"/>
  <c r="O155" i="4"/>
  <c r="P158" i="4"/>
  <c r="P160" i="4"/>
  <c r="P162" i="4"/>
  <c r="P164" i="4"/>
  <c r="P166" i="4"/>
  <c r="P168" i="4"/>
  <c r="P170" i="4"/>
  <c r="P172" i="4"/>
  <c r="P174" i="4"/>
  <c r="O176" i="4"/>
  <c r="P177" i="4"/>
  <c r="P179" i="4"/>
  <c r="O181" i="4"/>
  <c r="AF181" i="4" s="1"/>
  <c r="P184" i="4"/>
  <c r="O186" i="4"/>
  <c r="O188" i="4"/>
  <c r="P189" i="4"/>
  <c r="O191" i="4"/>
  <c r="AV191" i="4" s="1"/>
  <c r="P194" i="4"/>
  <c r="P196" i="4"/>
  <c r="O198" i="4"/>
  <c r="P199" i="4"/>
  <c r="P201" i="4"/>
  <c r="P203" i="4"/>
  <c r="P205" i="4"/>
  <c r="P207" i="4"/>
  <c r="P209" i="4"/>
  <c r="P211" i="4"/>
  <c r="P213" i="4"/>
  <c r="P215" i="4"/>
  <c r="P217" i="4"/>
  <c r="P219" i="4"/>
  <c r="P221" i="4"/>
  <c r="P223" i="4"/>
  <c r="P225" i="4"/>
  <c r="P227" i="4"/>
  <c r="P229" i="4"/>
  <c r="P231" i="4"/>
  <c r="P233" i="4"/>
  <c r="P235" i="4"/>
  <c r="P237" i="4"/>
  <c r="P239" i="4"/>
  <c r="P241" i="4"/>
  <c r="P243" i="4"/>
  <c r="P245" i="4"/>
  <c r="P247" i="4"/>
  <c r="P249" i="4"/>
  <c r="P251" i="4"/>
  <c r="P253" i="4"/>
  <c r="P255" i="4"/>
  <c r="P257" i="4"/>
  <c r="P259" i="4"/>
  <c r="P261" i="4"/>
  <c r="P263" i="4"/>
  <c r="P265" i="4"/>
  <c r="P267" i="4"/>
  <c r="P269" i="4"/>
  <c r="P271" i="4"/>
  <c r="P273" i="4"/>
  <c r="P275" i="4"/>
  <c r="P277" i="4"/>
  <c r="P279" i="4"/>
  <c r="P281" i="4"/>
  <c r="P283" i="4"/>
  <c r="P285" i="4"/>
  <c r="P287" i="4"/>
  <c r="P289" i="4"/>
  <c r="P291" i="4"/>
  <c r="P293" i="4"/>
  <c r="P295" i="4"/>
  <c r="P297" i="4"/>
  <c r="P299" i="4"/>
  <c r="P301" i="4"/>
  <c r="P303" i="4"/>
  <c r="P305" i="4"/>
  <c r="P307" i="4"/>
  <c r="P309" i="4"/>
  <c r="P311" i="4"/>
  <c r="P313" i="4"/>
  <c r="P315" i="4"/>
  <c r="P317" i="4"/>
  <c r="P319" i="4"/>
  <c r="P321" i="4"/>
  <c r="P323" i="4"/>
  <c r="P325" i="4"/>
  <c r="P327" i="4"/>
  <c r="P329" i="4"/>
  <c r="P331" i="4"/>
  <c r="P333" i="4"/>
  <c r="P335" i="4"/>
  <c r="P337" i="4"/>
  <c r="P339" i="4"/>
  <c r="P341" i="4"/>
  <c r="P343" i="4"/>
  <c r="P345" i="4"/>
  <c r="P347" i="4"/>
  <c r="P349" i="4"/>
  <c r="P351" i="4"/>
  <c r="P353" i="4"/>
  <c r="P355" i="4"/>
  <c r="P357" i="4"/>
  <c r="P359" i="4"/>
  <c r="P361" i="4"/>
  <c r="P363" i="4"/>
  <c r="P365" i="4"/>
  <c r="P367" i="4"/>
  <c r="P369" i="4"/>
  <c r="P371" i="4"/>
  <c r="P373" i="4"/>
  <c r="P375" i="4"/>
  <c r="P377" i="4"/>
  <c r="P379" i="4"/>
  <c r="P381" i="4"/>
  <c r="P383" i="4"/>
  <c r="P385" i="4"/>
  <c r="P387" i="4"/>
  <c r="P389" i="4"/>
  <c r="P391" i="4"/>
  <c r="P393" i="4"/>
  <c r="P395" i="4"/>
  <c r="P397" i="4"/>
  <c r="P399" i="4"/>
  <c r="P401" i="4"/>
  <c r="P403" i="4"/>
  <c r="P405" i="4"/>
  <c r="P407" i="4"/>
  <c r="P409" i="4"/>
  <c r="P411" i="4"/>
  <c r="P413" i="4"/>
  <c r="P415" i="4"/>
  <c r="P417" i="4"/>
  <c r="P419" i="4"/>
  <c r="P421" i="4"/>
  <c r="P423" i="4"/>
  <c r="P425" i="4"/>
  <c r="P427" i="4"/>
  <c r="P429" i="4"/>
  <c r="P431" i="4"/>
  <c r="P433" i="4"/>
  <c r="P435" i="4"/>
  <c r="P437" i="4"/>
  <c r="P439" i="4"/>
  <c r="P441" i="4"/>
  <c r="P443" i="4"/>
  <c r="P445" i="4"/>
  <c r="P447" i="4"/>
  <c r="P449" i="4"/>
  <c r="P451" i="4"/>
  <c r="P453" i="4"/>
  <c r="P455" i="4"/>
  <c r="P457" i="4"/>
  <c r="P459" i="4"/>
  <c r="P461" i="4"/>
  <c r="P463" i="4"/>
  <c r="P465" i="4"/>
  <c r="P467" i="4"/>
  <c r="P469" i="4"/>
  <c r="P471" i="4"/>
  <c r="P473" i="4"/>
  <c r="P475" i="4"/>
  <c r="P477" i="4"/>
  <c r="P479" i="4"/>
  <c r="P481" i="4"/>
  <c r="P483" i="4"/>
  <c r="P485" i="4"/>
  <c r="P487" i="4"/>
  <c r="P489" i="4"/>
  <c r="O491" i="4"/>
  <c r="P492" i="4"/>
  <c r="O494" i="4"/>
  <c r="P497" i="4"/>
  <c r="P499" i="4"/>
  <c r="O501" i="4"/>
  <c r="P502" i="4"/>
  <c r="O504" i="4"/>
  <c r="P507" i="4"/>
  <c r="O509" i="4"/>
  <c r="P510" i="4"/>
  <c r="O512" i="4"/>
  <c r="P515" i="4"/>
  <c r="O517" i="4"/>
  <c r="O519" i="4"/>
  <c r="O521" i="4"/>
  <c r="P524" i="4"/>
  <c r="P526" i="4"/>
  <c r="O528" i="4"/>
  <c r="O530" i="4"/>
  <c r="P531" i="4"/>
  <c r="P533" i="4"/>
  <c r="P535" i="4"/>
  <c r="P537" i="4"/>
  <c r="O539" i="4"/>
  <c r="O541" i="4"/>
  <c r="O543" i="4"/>
  <c r="O545" i="4"/>
  <c r="O547" i="4"/>
  <c r="O549" i="4"/>
  <c r="O551" i="4"/>
  <c r="O553" i="4"/>
  <c r="AJ553" i="4" s="1"/>
  <c r="O555" i="4"/>
  <c r="O557" i="4"/>
  <c r="P560" i="4"/>
  <c r="O562" i="4"/>
  <c r="P563" i="4"/>
  <c r="P565" i="4"/>
  <c r="O567" i="4"/>
  <c r="AB567" i="4" s="1"/>
  <c r="P570" i="4"/>
  <c r="O572" i="4"/>
  <c r="P573" i="4"/>
  <c r="P575" i="4"/>
  <c r="O577" i="4"/>
  <c r="P580" i="4"/>
  <c r="O582" i="4"/>
  <c r="BB582" i="4" s="1"/>
  <c r="P583" i="4"/>
  <c r="O585" i="4"/>
  <c r="P588" i="4"/>
  <c r="O590" i="4"/>
  <c r="AR590" i="4" s="1"/>
  <c r="O592" i="4"/>
  <c r="O594" i="4"/>
  <c r="O596" i="4"/>
  <c r="AI596" i="4" s="1"/>
  <c r="O598" i="4"/>
  <c r="BA598" i="4" s="1"/>
  <c r="O600" i="4"/>
  <c r="O602" i="4"/>
  <c r="P606" i="4"/>
  <c r="O607" i="4"/>
  <c r="AR607" i="4" s="1"/>
  <c r="P616" i="4"/>
  <c r="O618" i="4"/>
  <c r="P622" i="4"/>
  <c r="P625" i="4"/>
  <c r="P627" i="4"/>
  <c r="O629" i="4"/>
  <c r="P635" i="4"/>
  <c r="O637" i="4"/>
  <c r="O641" i="4"/>
  <c r="P648" i="4"/>
  <c r="O652" i="4"/>
  <c r="P656" i="4"/>
  <c r="O662" i="4"/>
  <c r="AA662" i="4" s="1"/>
  <c r="O664" i="4"/>
  <c r="O667" i="4"/>
  <c r="O671" i="4"/>
  <c r="P678" i="4"/>
  <c r="O679" i="4"/>
  <c r="AZ679" i="4" s="1"/>
  <c r="P686" i="4"/>
  <c r="O690" i="4"/>
  <c r="O693" i="4"/>
  <c r="AF693" i="4" s="1"/>
  <c r="P696" i="4"/>
  <c r="O697" i="4"/>
  <c r="P700" i="4"/>
  <c r="P706" i="4"/>
  <c r="P709" i="4"/>
  <c r="P711" i="4"/>
  <c r="O715" i="4"/>
  <c r="O720" i="4"/>
  <c r="O726" i="4"/>
  <c r="O729" i="4"/>
  <c r="AN729" i="4" s="1"/>
  <c r="P732" i="4"/>
  <c r="O736" i="4"/>
  <c r="P740" i="4"/>
  <c r="O742" i="4"/>
  <c r="P748" i="4"/>
  <c r="P751" i="4"/>
  <c r="O752" i="4"/>
  <c r="O765" i="4"/>
  <c r="P768" i="4"/>
  <c r="O769" i="4"/>
  <c r="AN769" i="4" s="1"/>
  <c r="P780" i="4"/>
  <c r="O782" i="4"/>
  <c r="P788" i="4"/>
  <c r="O790" i="4"/>
  <c r="AH790" i="4" s="1"/>
  <c r="O794" i="4"/>
  <c r="AR794" i="4" s="1"/>
  <c r="O800" i="4"/>
  <c r="O804" i="4"/>
  <c r="O808" i="4"/>
  <c r="P812" i="4"/>
  <c r="P818" i="4"/>
  <c r="O820" i="4"/>
  <c r="O824" i="4"/>
  <c r="O828" i="4"/>
  <c r="P834" i="4"/>
  <c r="O836" i="4"/>
  <c r="O840" i="4"/>
  <c r="P846" i="4"/>
  <c r="O848" i="4"/>
  <c r="O852" i="4"/>
  <c r="BB852" i="4" s="1"/>
  <c r="P858" i="4"/>
  <c r="O860" i="4"/>
  <c r="AP860" i="4" s="1"/>
  <c r="O864" i="4"/>
  <c r="P870" i="4"/>
  <c r="O872" i="4"/>
  <c r="AN872" i="4" s="1"/>
  <c r="O876" i="4"/>
  <c r="O880" i="4"/>
  <c r="AZ880" i="4" s="1"/>
  <c r="P884" i="4"/>
  <c r="O890" i="4"/>
  <c r="P894" i="4"/>
  <c r="O896" i="4"/>
  <c r="AV896" i="4" s="1"/>
  <c r="P901" i="4"/>
  <c r="P905" i="4"/>
  <c r="O908" i="4"/>
  <c r="AQ908" i="4" s="1"/>
  <c r="P911" i="4"/>
  <c r="O912" i="4"/>
  <c r="O916" i="4"/>
  <c r="AM916" i="4" s="1"/>
  <c r="P919" i="4"/>
  <c r="O925" i="4"/>
  <c r="AI925" i="4" s="1"/>
  <c r="P934" i="4"/>
  <c r="P937" i="4"/>
  <c r="P941" i="4"/>
  <c r="P944" i="4"/>
  <c r="P948" i="4"/>
  <c r="P951" i="4"/>
  <c r="O957" i="4"/>
  <c r="AU957" i="4" s="1"/>
  <c r="O961" i="4"/>
  <c r="AJ961" i="4" s="1"/>
  <c r="O965" i="4"/>
  <c r="AY965" i="4" s="1"/>
  <c r="O969" i="4"/>
  <c r="AW969" i="4" s="1"/>
  <c r="P973" i="4"/>
  <c r="P980" i="4"/>
  <c r="P992" i="4"/>
  <c r="P1006" i="4"/>
  <c r="P1019" i="4"/>
  <c r="O1020" i="4"/>
  <c r="P1021" i="4"/>
  <c r="P1029" i="4"/>
  <c r="P1037" i="4"/>
  <c r="P1045" i="4"/>
  <c r="P1053" i="4"/>
  <c r="P1058" i="4"/>
  <c r="P1078" i="4"/>
  <c r="P1086" i="4"/>
  <c r="O1090" i="4"/>
  <c r="P1098" i="4"/>
  <c r="P1108" i="4"/>
  <c r="O1122" i="4"/>
  <c r="P1130" i="4"/>
  <c r="O1138" i="4"/>
  <c r="P1155" i="4"/>
  <c r="O1172" i="4"/>
  <c r="P1181" i="4"/>
  <c r="O1183" i="4"/>
  <c r="O1185" i="4"/>
  <c r="P1197" i="4"/>
  <c r="O1199" i="4"/>
  <c r="Z1199" i="4" s="1"/>
  <c r="O1201" i="4"/>
  <c r="O1213" i="4"/>
  <c r="P1218" i="4"/>
  <c r="O1219" i="4"/>
  <c r="P1220" i="4"/>
  <c r="O1221" i="4"/>
  <c r="P1234" i="4"/>
  <c r="O1235" i="4"/>
  <c r="P1236" i="4"/>
  <c r="O1237" i="4"/>
  <c r="P1251" i="4"/>
  <c r="O1254" i="4"/>
  <c r="P1263" i="4"/>
  <c r="O1264" i="4"/>
  <c r="P1265" i="4"/>
  <c r="O1266" i="4"/>
  <c r="P1279" i="4"/>
  <c r="O1280" i="4"/>
  <c r="P1281" i="4"/>
  <c r="O1282" i="4"/>
  <c r="AG1282" i="4" s="1"/>
  <c r="P1297" i="4"/>
  <c r="P1307" i="4"/>
  <c r="O1308" i="4"/>
  <c r="P1323" i="4"/>
  <c r="O1324" i="4"/>
  <c r="O1363" i="4"/>
  <c r="P1365" i="4"/>
  <c r="P1366" i="4"/>
  <c r="P1397" i="4"/>
  <c r="O1425" i="4"/>
  <c r="O1427" i="4"/>
  <c r="O1505" i="4"/>
  <c r="P1563" i="4"/>
  <c r="P1569" i="4"/>
  <c r="O6" i="4"/>
  <c r="P7" i="4"/>
  <c r="O9" i="4"/>
  <c r="BE9" i="4" s="1"/>
  <c r="P10" i="4"/>
  <c r="O12" i="4"/>
  <c r="O14" i="4"/>
  <c r="P15" i="4"/>
  <c r="O17" i="4"/>
  <c r="Z17" i="4" s="1"/>
  <c r="O19" i="4"/>
  <c r="AT19" i="4" s="1"/>
  <c r="O21" i="4"/>
  <c r="O23" i="4"/>
  <c r="O25" i="4"/>
  <c r="AV25" i="4" s="1"/>
  <c r="O27" i="4"/>
  <c r="P30" i="4"/>
  <c r="P32" i="4"/>
  <c r="O35" i="4"/>
  <c r="AC35" i="4" s="1"/>
  <c r="O37" i="4"/>
  <c r="O39" i="4"/>
  <c r="O41" i="4"/>
  <c r="O43" i="4"/>
  <c r="AD43" i="4" s="1"/>
  <c r="O45" i="4"/>
  <c r="AD45" i="4" s="1"/>
  <c r="P46" i="4"/>
  <c r="O48" i="4"/>
  <c r="O50" i="4"/>
  <c r="P51" i="4"/>
  <c r="O53" i="4"/>
  <c r="P54" i="4"/>
  <c r="O56" i="4"/>
  <c r="AA56" i="4" s="1"/>
  <c r="P57" i="4"/>
  <c r="O59" i="4"/>
  <c r="P62" i="4"/>
  <c r="P64" i="4"/>
  <c r="P66" i="4"/>
  <c r="P68" i="4"/>
  <c r="O70" i="4"/>
  <c r="AE70" i="4" s="1"/>
  <c r="O72" i="4"/>
  <c r="AQ72" i="4" s="1"/>
  <c r="O74" i="4"/>
  <c r="O76" i="4"/>
  <c r="O78" i="4"/>
  <c r="O80" i="4"/>
  <c r="P81" i="4"/>
  <c r="P83" i="4"/>
  <c r="O85" i="4"/>
  <c r="AN85" i="4" s="1"/>
  <c r="P88" i="4"/>
  <c r="O90" i="4"/>
  <c r="AU90" i="4" s="1"/>
  <c r="P91" i="4"/>
  <c r="P93" i="4"/>
  <c r="P95" i="4"/>
  <c r="P97" i="4"/>
  <c r="P99" i="4"/>
  <c r="O101" i="4"/>
  <c r="P104" i="4"/>
  <c r="O106" i="4"/>
  <c r="AU106" i="4" s="1"/>
  <c r="P107" i="4"/>
  <c r="P109" i="4"/>
  <c r="O111" i="4"/>
  <c r="AJ111" i="4" s="1"/>
  <c r="P114" i="4"/>
  <c r="O117" i="4"/>
  <c r="AZ117" i="4" s="1"/>
  <c r="O119" i="4"/>
  <c r="O121" i="4"/>
  <c r="O123" i="4"/>
  <c r="AZ123" i="4" s="1"/>
  <c r="P126" i="4"/>
  <c r="O128" i="4"/>
  <c r="O130" i="4"/>
  <c r="O132" i="4"/>
  <c r="P133" i="4"/>
  <c r="O135" i="4"/>
  <c r="P138" i="4"/>
  <c r="P140" i="4"/>
  <c r="O142" i="4"/>
  <c r="O144" i="4"/>
  <c r="O146" i="4"/>
  <c r="O148" i="4"/>
  <c r="AT148" i="4" s="1"/>
  <c r="O150" i="4"/>
  <c r="O152" i="4"/>
  <c r="AL152" i="4" s="1"/>
  <c r="P153" i="4"/>
  <c r="P155" i="4"/>
  <c r="O157" i="4"/>
  <c r="AN157" i="4" s="1"/>
  <c r="O159" i="4"/>
  <c r="AN159" i="4" s="1"/>
  <c r="O161" i="4"/>
  <c r="O163" i="4"/>
  <c r="O165" i="4"/>
  <c r="AR165" i="4" s="1"/>
  <c r="O167" i="4"/>
  <c r="O169" i="4"/>
  <c r="O171" i="4"/>
  <c r="AJ171" i="4" s="1"/>
  <c r="O173" i="4"/>
  <c r="P176" i="4"/>
  <c r="O178" i="4"/>
  <c r="AN178" i="4" s="1"/>
  <c r="O180" i="4"/>
  <c r="P181" i="4"/>
  <c r="O183" i="4"/>
  <c r="P186" i="4"/>
  <c r="P188" i="4"/>
  <c r="O190" i="4"/>
  <c r="P191" i="4"/>
  <c r="O193" i="4"/>
  <c r="AV193" i="4" s="1"/>
  <c r="O195" i="4"/>
  <c r="AN195" i="4" s="1"/>
  <c r="P198" i="4"/>
  <c r="O200" i="4"/>
  <c r="AN200" i="4" s="1"/>
  <c r="O202" i="4"/>
  <c r="O204" i="4"/>
  <c r="O206" i="4"/>
  <c r="O208" i="4"/>
  <c r="AK208" i="4" s="1"/>
  <c r="O210" i="4"/>
  <c r="AV210" i="4" s="1"/>
  <c r="O212" i="4"/>
  <c r="O214" i="4"/>
  <c r="O216" i="4"/>
  <c r="O218" i="4"/>
  <c r="O220" i="4"/>
  <c r="O222" i="4"/>
  <c r="O224" i="4"/>
  <c r="AF224" i="4" s="1"/>
  <c r="O226" i="4"/>
  <c r="AV226" i="4" s="1"/>
  <c r="O228" i="4"/>
  <c r="O230" i="4"/>
  <c r="O232" i="4"/>
  <c r="O234" i="4"/>
  <c r="O236" i="4"/>
  <c r="O238" i="4"/>
  <c r="O240" i="4"/>
  <c r="O242" i="4"/>
  <c r="O244" i="4"/>
  <c r="AL244" i="4" s="1"/>
  <c r="O246" i="4"/>
  <c r="O248" i="4"/>
  <c r="AF248" i="4" s="1"/>
  <c r="O250" i="4"/>
  <c r="O252" i="4"/>
  <c r="AH252" i="4" s="1"/>
  <c r="O254" i="4"/>
  <c r="O256" i="4"/>
  <c r="O258" i="4"/>
  <c r="O260" i="4"/>
  <c r="O262" i="4"/>
  <c r="O264" i="4"/>
  <c r="AZ264" i="4" s="1"/>
  <c r="O266" i="4"/>
  <c r="AN266" i="4" s="1"/>
  <c r="O268" i="4"/>
  <c r="O270" i="4"/>
  <c r="O272" i="4"/>
  <c r="O274" i="4"/>
  <c r="O276" i="4"/>
  <c r="O278" i="4"/>
  <c r="O280" i="4"/>
  <c r="O282" i="4"/>
  <c r="O284" i="4"/>
  <c r="O286" i="4"/>
  <c r="O288" i="4"/>
  <c r="AN288" i="4" s="1"/>
  <c r="O290" i="4"/>
  <c r="O292" i="4"/>
  <c r="O294" i="4"/>
  <c r="O296" i="4"/>
  <c r="O298" i="4"/>
  <c r="O300" i="4"/>
  <c r="O302" i="4"/>
  <c r="O304" i="4"/>
  <c r="AK304" i="4" s="1"/>
  <c r="O306" i="4"/>
  <c r="O308" i="4"/>
  <c r="O310" i="4"/>
  <c r="O312" i="4"/>
  <c r="O314" i="4"/>
  <c r="O316" i="4"/>
  <c r="O318" i="4"/>
  <c r="O320" i="4"/>
  <c r="O322" i="4"/>
  <c r="O324" i="4"/>
  <c r="O326" i="4"/>
  <c r="O328" i="4"/>
  <c r="AZ328" i="4" s="1"/>
  <c r="O330" i="4"/>
  <c r="O332" i="4"/>
  <c r="O334" i="4"/>
  <c r="O336" i="4"/>
  <c r="AK336" i="4" s="1"/>
  <c r="O338" i="4"/>
  <c r="O340" i="4"/>
  <c r="O342" i="4"/>
  <c r="O344" i="4"/>
  <c r="AS344" i="4" s="1"/>
  <c r="O346" i="4"/>
  <c r="O348" i="4"/>
  <c r="O350" i="4"/>
  <c r="O352" i="4"/>
  <c r="AN352" i="4" s="1"/>
  <c r="O354" i="4"/>
  <c r="O356" i="4"/>
  <c r="O358" i="4"/>
  <c r="O360" i="4"/>
  <c r="O362" i="4"/>
  <c r="O364" i="4"/>
  <c r="O366" i="4"/>
  <c r="O368" i="4"/>
  <c r="AK368" i="4" s="1"/>
  <c r="O370" i="4"/>
  <c r="O372" i="4"/>
  <c r="O374" i="4"/>
  <c r="O376" i="4"/>
  <c r="O378" i="4"/>
  <c r="O380" i="4"/>
  <c r="O382" i="4"/>
  <c r="O384" i="4"/>
  <c r="O386" i="4"/>
  <c r="O388" i="4"/>
  <c r="O390" i="4"/>
  <c r="O392" i="4"/>
  <c r="AZ392" i="4" s="1"/>
  <c r="O394" i="4"/>
  <c r="O396" i="4"/>
  <c r="O398" i="4"/>
  <c r="O400" i="4"/>
  <c r="AK400" i="4" s="1"/>
  <c r="O402" i="4"/>
  <c r="O404" i="4"/>
  <c r="BA404" i="4" s="1"/>
  <c r="O406" i="4"/>
  <c r="O408" i="4"/>
  <c r="AS408" i="4" s="1"/>
  <c r="O410" i="4"/>
  <c r="O412" i="4"/>
  <c r="O414" i="4"/>
  <c r="O416" i="4"/>
  <c r="AN416" i="4" s="1"/>
  <c r="O418" i="4"/>
  <c r="O420" i="4"/>
  <c r="O422" i="4"/>
  <c r="O424" i="4"/>
  <c r="O426" i="4"/>
  <c r="O428" i="4"/>
  <c r="O430" i="4"/>
  <c r="O432" i="4"/>
  <c r="AK432" i="4" s="1"/>
  <c r="O434" i="4"/>
  <c r="O436" i="4"/>
  <c r="O438" i="4"/>
  <c r="O440" i="4"/>
  <c r="O442" i="4"/>
  <c r="O444" i="4"/>
  <c r="O446" i="4"/>
  <c r="O448" i="4"/>
  <c r="O450" i="4"/>
  <c r="O452" i="4"/>
  <c r="O454" i="4"/>
  <c r="O456" i="4"/>
  <c r="AZ456" i="4" s="1"/>
  <c r="O458" i="4"/>
  <c r="O460" i="4"/>
  <c r="O462" i="4"/>
  <c r="O464" i="4"/>
  <c r="AK464" i="4" s="1"/>
  <c r="O466" i="4"/>
  <c r="O468" i="4"/>
  <c r="O470" i="4"/>
  <c r="O472" i="4"/>
  <c r="O474" i="4"/>
  <c r="O476" i="4"/>
  <c r="O478" i="4"/>
  <c r="O480" i="4"/>
  <c r="AO480" i="4" s="1"/>
  <c r="O482" i="4"/>
  <c r="O484" i="4"/>
  <c r="O486" i="4"/>
  <c r="AK486" i="4" s="1"/>
  <c r="O488" i="4"/>
  <c r="AZ488" i="4" s="1"/>
  <c r="P491" i="4"/>
  <c r="O493" i="4"/>
  <c r="P494" i="4"/>
  <c r="O496" i="4"/>
  <c r="AO496" i="4" s="1"/>
  <c r="O498" i="4"/>
  <c r="P501" i="4"/>
  <c r="O503" i="4"/>
  <c r="P504" i="4"/>
  <c r="O506" i="4"/>
  <c r="P509" i="4"/>
  <c r="O511" i="4"/>
  <c r="P512" i="4"/>
  <c r="O514" i="4"/>
  <c r="P517" i="4"/>
  <c r="P519" i="4"/>
  <c r="P521" i="4"/>
  <c r="O523" i="4"/>
  <c r="AB523" i="4" s="1"/>
  <c r="O525" i="4"/>
  <c r="P528" i="4"/>
  <c r="P530" i="4"/>
  <c r="O532" i="4"/>
  <c r="AX532" i="4" s="1"/>
  <c r="O534" i="4"/>
  <c r="O536" i="4"/>
  <c r="O538" i="4"/>
  <c r="AF538" i="4" s="1"/>
  <c r="P539" i="4"/>
  <c r="P541" i="4"/>
  <c r="P543" i="4"/>
  <c r="P545" i="4"/>
  <c r="P547" i="4"/>
  <c r="P549" i="4"/>
  <c r="P551" i="4"/>
  <c r="P553" i="4"/>
  <c r="P555" i="4"/>
  <c r="P557" i="4"/>
  <c r="O559" i="4"/>
  <c r="P562" i="4"/>
  <c r="O564" i="4"/>
  <c r="O566" i="4"/>
  <c r="P567" i="4"/>
  <c r="O569" i="4"/>
  <c r="AZ569" i="4" s="1"/>
  <c r="P572" i="4"/>
  <c r="O574" i="4"/>
  <c r="O576" i="4"/>
  <c r="P577" i="4"/>
  <c r="O579" i="4"/>
  <c r="P582" i="4"/>
  <c r="O584" i="4"/>
  <c r="P585" i="4"/>
  <c r="O587" i="4"/>
  <c r="P590" i="4"/>
  <c r="P592" i="4"/>
  <c r="P594" i="4"/>
  <c r="P596" i="4"/>
  <c r="P598" i="4"/>
  <c r="P600" i="4"/>
  <c r="P608" i="4"/>
  <c r="O612" i="4"/>
  <c r="P618" i="4"/>
  <c r="O620" i="4"/>
  <c r="O626" i="4"/>
  <c r="P629" i="4"/>
  <c r="O631" i="4"/>
  <c r="AR631" i="4" s="1"/>
  <c r="P637" i="4"/>
  <c r="P642" i="4"/>
  <c r="O643" i="4"/>
  <c r="AR643" i="4" s="1"/>
  <c r="O649" i="4"/>
  <c r="P652" i="4"/>
  <c r="O658" i="4"/>
  <c r="P662" i="4"/>
  <c r="P665" i="4"/>
  <c r="P667" i="4"/>
  <c r="P671" i="4"/>
  <c r="O675" i="4"/>
  <c r="P680" i="4"/>
  <c r="O684" i="4"/>
  <c r="AE684" i="4" s="1"/>
  <c r="P693" i="4"/>
  <c r="P698" i="4"/>
  <c r="O702" i="4"/>
  <c r="O710" i="4"/>
  <c r="O713" i="4"/>
  <c r="P716" i="4"/>
  <c r="O717" i="4"/>
  <c r="P720" i="4"/>
  <c r="P723" i="4"/>
  <c r="P729" i="4"/>
  <c r="O733" i="4"/>
  <c r="P736" i="4"/>
  <c r="P742" i="4"/>
  <c r="O744" i="4"/>
  <c r="O750" i="4"/>
  <c r="O755" i="4"/>
  <c r="O760" i="4"/>
  <c r="P763" i="4"/>
  <c r="P765" i="4"/>
  <c r="P770" i="4"/>
  <c r="O771" i="4"/>
  <c r="O776" i="4"/>
  <c r="P782" i="4"/>
  <c r="O784" i="4"/>
  <c r="P790" i="4"/>
  <c r="P794" i="4"/>
  <c r="O796" i="4"/>
  <c r="AB796" i="4" s="1"/>
  <c r="P800" i="4"/>
  <c r="P804" i="4"/>
  <c r="P808" i="4"/>
  <c r="O810" i="4"/>
  <c r="O814" i="4"/>
  <c r="AN814" i="4" s="1"/>
  <c r="P820" i="4"/>
  <c r="P824" i="4"/>
  <c r="P828" i="4"/>
  <c r="O830" i="4"/>
  <c r="P836" i="4"/>
  <c r="P840" i="4"/>
  <c r="O842" i="4"/>
  <c r="P848" i="4"/>
  <c r="P852" i="4"/>
  <c r="O854" i="4"/>
  <c r="P860" i="4"/>
  <c r="P864" i="4"/>
  <c r="O866" i="4"/>
  <c r="P872" i="4"/>
  <c r="P876" i="4"/>
  <c r="P880" i="4"/>
  <c r="O886" i="4"/>
  <c r="P890" i="4"/>
  <c r="O892" i="4"/>
  <c r="AN892" i="4" s="1"/>
  <c r="P896" i="4"/>
  <c r="O900" i="4"/>
  <c r="O904" i="4"/>
  <c r="AE904" i="4" s="1"/>
  <c r="P908" i="4"/>
  <c r="P914" i="4"/>
  <c r="P925" i="4"/>
  <c r="O930" i="4"/>
  <c r="AO930" i="4" s="1"/>
  <c r="O936" i="4"/>
  <c r="O940" i="4"/>
  <c r="O943" i="4"/>
  <c r="AK943" i="4" s="1"/>
  <c r="O947" i="4"/>
  <c r="AW947" i="4" s="1"/>
  <c r="O950" i="4"/>
  <c r="P957" i="4"/>
  <c r="P961" i="4"/>
  <c r="P965" i="4"/>
  <c r="P969" i="4"/>
  <c r="O985" i="4"/>
  <c r="P995" i="4"/>
  <c r="O996" i="4"/>
  <c r="O1002" i="4"/>
  <c r="AU1002" i="4" s="1"/>
  <c r="P1012" i="4"/>
  <c r="O1027" i="4"/>
  <c r="O1035" i="4"/>
  <c r="AK1035" i="4" s="1"/>
  <c r="O1043" i="4"/>
  <c r="AW1043" i="4" s="1"/>
  <c r="O1051" i="4"/>
  <c r="AC1051" i="4" s="1"/>
  <c r="O1060" i="4"/>
  <c r="P1068" i="4"/>
  <c r="O1070" i="4"/>
  <c r="O1072" i="4"/>
  <c r="AN1072" i="4" s="1"/>
  <c r="O1082" i="4"/>
  <c r="P1090" i="4"/>
  <c r="O1100" i="4"/>
  <c r="O1104" i="4"/>
  <c r="AF1104" i="4" s="1"/>
  <c r="O1112" i="4"/>
  <c r="P1122" i="4"/>
  <c r="O1124" i="4"/>
  <c r="AJ1124" i="4" s="1"/>
  <c r="P1138" i="4"/>
  <c r="P1145" i="4"/>
  <c r="O1147" i="4"/>
  <c r="O1149" i="4"/>
  <c r="BD1149" i="4" s="1"/>
  <c r="P1161" i="4"/>
  <c r="O1163" i="4"/>
  <c r="O1165" i="4"/>
  <c r="BG1165" i="4" s="1"/>
  <c r="P1183" i="4"/>
  <c r="P1199" i="4"/>
  <c r="P1294" i="4"/>
  <c r="P1303" i="4"/>
  <c r="O1304" i="4"/>
  <c r="P1319" i="4"/>
  <c r="O1320" i="4"/>
  <c r="P1337" i="4"/>
  <c r="P1352" i="4"/>
  <c r="O1353" i="4"/>
  <c r="P1363" i="4"/>
  <c r="O1378" i="4"/>
  <c r="P1381" i="4"/>
  <c r="P1382" i="4"/>
  <c r="O1395" i="4"/>
  <c r="P1425" i="4"/>
  <c r="P1491" i="4"/>
  <c r="O1492" i="4"/>
  <c r="P1494" i="4"/>
  <c r="P1497" i="4"/>
  <c r="P1745" i="4"/>
  <c r="P1748" i="4"/>
  <c r="P1754" i="4"/>
  <c r="P1751" i="4"/>
  <c r="O1752" i="4"/>
  <c r="AW1752" i="4" s="1"/>
  <c r="P1763" i="4"/>
  <c r="P1771" i="4"/>
  <c r="O1758" i="4"/>
  <c r="AZ1758" i="4" s="1"/>
  <c r="P1692" i="4"/>
  <c r="P1695" i="4"/>
  <c r="O1697" i="4"/>
  <c r="AA1697" i="4" s="1"/>
  <c r="P1698" i="4"/>
  <c r="O1700" i="4"/>
  <c r="AI1700" i="4" s="1"/>
  <c r="P1702" i="4"/>
  <c r="O1704" i="4"/>
  <c r="AH1704" i="4" s="1"/>
  <c r="O1708" i="4"/>
  <c r="AZ1708" i="4" s="1"/>
  <c r="O1712" i="4"/>
  <c r="AX1712" i="4" s="1"/>
  <c r="O1716" i="4"/>
  <c r="O1720" i="4"/>
  <c r="BC1720" i="4" s="1"/>
  <c r="O1724" i="4"/>
  <c r="AY1724" i="4" s="1"/>
  <c r="O1728" i="4"/>
  <c r="AJ1728" i="4" s="1"/>
  <c r="O1732" i="4"/>
  <c r="AH1732" i="4" s="1"/>
  <c r="P1738" i="4"/>
  <c r="O1741" i="4"/>
  <c r="AG1741" i="4" s="1"/>
  <c r="P1743" i="4"/>
  <c r="P1747" i="4"/>
  <c r="O1750" i="4"/>
  <c r="P1752" i="4"/>
  <c r="P1758" i="4"/>
  <c r="O1761" i="4"/>
  <c r="BG1761" i="4" s="1"/>
  <c r="P1744" i="4"/>
  <c r="O1748" i="4"/>
  <c r="AZ1748" i="4" s="1"/>
  <c r="P1750" i="4"/>
  <c r="P1753" i="4"/>
  <c r="P1761" i="4"/>
  <c r="O1756" i="4"/>
  <c r="AL1756" i="4" s="1"/>
  <c r="O1702" i="4"/>
  <c r="AO1702" i="4" s="1"/>
  <c r="P1705" i="4"/>
  <c r="P1707" i="4"/>
  <c r="P1709" i="4"/>
  <c r="P1711" i="4"/>
  <c r="P1713" i="4"/>
  <c r="P1715" i="4"/>
  <c r="P1717" i="4"/>
  <c r="P1719" i="4"/>
  <c r="P1721" i="4"/>
  <c r="P1723" i="4"/>
  <c r="P1725" i="4"/>
  <c r="P1727" i="4"/>
  <c r="P1729" i="4"/>
  <c r="P1731" i="4"/>
  <c r="P1734" i="4"/>
  <c r="O1736" i="4"/>
  <c r="AJ1736" i="4" s="1"/>
  <c r="O1738" i="4"/>
  <c r="AJ1738" i="4" s="1"/>
  <c r="O1740" i="4"/>
  <c r="AN1740" i="4" s="1"/>
  <c r="O1742" i="4"/>
  <c r="AN1742" i="4" s="1"/>
  <c r="O1744" i="4"/>
  <c r="AB1744" i="4" s="1"/>
  <c r="O1747" i="4"/>
  <c r="BG1747" i="4" s="1"/>
  <c r="O1749" i="4"/>
  <c r="AN1749" i="4" s="1"/>
  <c r="O1751" i="4"/>
  <c r="O1753" i="4"/>
  <c r="AV1753" i="4" s="1"/>
  <c r="O1755" i="4"/>
  <c r="AH1755" i="4" s="1"/>
  <c r="O1757" i="4"/>
  <c r="BG1757" i="4" s="1"/>
  <c r="O1760" i="4"/>
  <c r="AF1760" i="4" s="1"/>
  <c r="P1755" i="4"/>
  <c r="P1757" i="4"/>
  <c r="P1760" i="4"/>
  <c r="O1762" i="4"/>
  <c r="AL1762" i="4" s="1"/>
  <c r="P1762" i="4"/>
  <c r="O1764" i="4"/>
  <c r="AS1764" i="4" s="1"/>
  <c r="O1763" i="4"/>
  <c r="BE1763" i="4" s="1"/>
  <c r="P1764" i="4"/>
  <c r="P1765" i="4"/>
  <c r="O1766" i="4"/>
  <c r="BB1766" i="4" s="1"/>
  <c r="P1766" i="4"/>
  <c r="O1765" i="4"/>
  <c r="AF1765" i="4" s="1"/>
  <c r="P1767" i="4"/>
  <c r="O1769" i="4"/>
  <c r="AX1769" i="4" s="1"/>
  <c r="P1770" i="4"/>
  <c r="O1767" i="4"/>
  <c r="BC1767" i="4" s="1"/>
  <c r="O1771" i="4"/>
  <c r="BD1771" i="4" s="1"/>
  <c r="O1768" i="4"/>
  <c r="AI1768" i="4" s="1"/>
  <c r="P1769" i="4"/>
  <c r="P1768" i="4"/>
  <c r="O1770" i="4"/>
  <c r="AN1770" i="4" s="1"/>
  <c r="Q1381" i="4"/>
  <c r="O1831" i="4"/>
  <c r="O1833" i="4"/>
  <c r="O1835" i="4"/>
  <c r="O1837" i="4"/>
  <c r="O1839" i="4"/>
  <c r="O1841" i="4"/>
  <c r="O1843" i="4"/>
  <c r="O1845" i="4"/>
  <c r="O1847" i="4"/>
  <c r="O1849" i="4"/>
  <c r="O1851" i="4"/>
  <c r="O1853" i="4"/>
  <c r="O1855" i="4"/>
  <c r="P1831" i="4"/>
  <c r="P1833" i="4"/>
  <c r="P1835" i="4"/>
  <c r="P1837" i="4"/>
  <c r="P1839" i="4"/>
  <c r="P1841" i="4"/>
  <c r="P1843" i="4"/>
  <c r="P1845" i="4"/>
  <c r="P1847" i="4"/>
  <c r="P1849" i="4"/>
  <c r="P1851" i="4"/>
  <c r="P1853" i="4"/>
  <c r="P1855" i="4"/>
  <c r="O1832" i="4"/>
  <c r="O1834" i="4"/>
  <c r="O1836" i="4"/>
  <c r="O1838" i="4"/>
  <c r="O1840" i="4"/>
  <c r="O1842" i="4"/>
  <c r="O1844" i="4"/>
  <c r="O1846" i="4"/>
  <c r="O1848" i="4"/>
  <c r="O1850" i="4"/>
  <c r="O1852" i="4"/>
  <c r="O1854" i="4"/>
  <c r="P2195" i="4"/>
  <c r="P2193" i="4"/>
  <c r="P2191" i="4"/>
  <c r="P2189" i="4"/>
  <c r="P2187" i="4"/>
  <c r="P2185" i="4"/>
  <c r="P2183" i="4"/>
  <c r="P2181" i="4"/>
  <c r="P2179" i="4"/>
  <c r="P2177" i="4"/>
  <c r="P2175" i="4"/>
  <c r="P2173" i="4"/>
  <c r="P2171" i="4"/>
  <c r="P2169" i="4"/>
  <c r="P2167" i="4"/>
  <c r="P2165" i="4"/>
  <c r="P2163" i="4"/>
  <c r="P2161" i="4"/>
  <c r="P2159" i="4"/>
  <c r="P2157" i="4"/>
  <c r="P2155" i="4"/>
  <c r="P2153" i="4"/>
  <c r="P2151" i="4"/>
  <c r="P2149" i="4"/>
  <c r="P2147" i="4"/>
  <c r="P2145" i="4"/>
  <c r="P2143" i="4"/>
  <c r="P2141" i="4"/>
  <c r="P2139" i="4"/>
  <c r="P2137" i="4"/>
  <c r="P2135" i="4"/>
  <c r="P2133" i="4"/>
  <c r="P2131" i="4"/>
  <c r="P2129" i="4"/>
  <c r="P2127" i="4"/>
  <c r="P2125" i="4"/>
  <c r="P2123" i="4"/>
  <c r="P2121" i="4"/>
  <c r="P2119" i="4"/>
  <c r="P2117" i="4"/>
  <c r="P2115" i="4"/>
  <c r="P2113" i="4"/>
  <c r="P2111" i="4"/>
  <c r="P2109" i="4"/>
  <c r="P2107" i="4"/>
  <c r="P2105" i="4"/>
  <c r="P2103" i="4"/>
  <c r="P2101" i="4"/>
  <c r="P2099" i="4"/>
  <c r="P2097" i="4"/>
  <c r="P2095" i="4"/>
  <c r="P2093" i="4"/>
  <c r="P2091" i="4"/>
  <c r="P2089" i="4"/>
  <c r="P2087" i="4"/>
  <c r="P2085" i="4"/>
  <c r="P2083" i="4"/>
  <c r="P2081" i="4"/>
  <c r="P2079" i="4"/>
  <c r="P2077" i="4"/>
  <c r="P2075" i="4"/>
  <c r="P2073" i="4"/>
  <c r="P2071" i="4"/>
  <c r="P2069" i="4"/>
  <c r="P2067" i="4"/>
  <c r="P2065" i="4"/>
  <c r="P2063" i="4"/>
  <c r="P2061" i="4"/>
  <c r="P2059" i="4"/>
  <c r="P2057" i="4"/>
  <c r="P2055" i="4"/>
  <c r="P2053" i="4"/>
  <c r="P2051" i="4"/>
  <c r="P2049" i="4"/>
  <c r="P2047" i="4"/>
  <c r="P2045" i="4"/>
  <c r="P2043" i="4"/>
  <c r="P2041" i="4"/>
  <c r="P2039" i="4"/>
  <c r="P2037" i="4"/>
  <c r="P2035" i="4"/>
  <c r="P2033" i="4"/>
  <c r="P2031" i="4"/>
  <c r="P2029" i="4"/>
  <c r="P2027" i="4"/>
  <c r="O2195" i="4"/>
  <c r="O2193" i="4"/>
  <c r="O2191" i="4"/>
  <c r="O2189" i="4"/>
  <c r="O2187" i="4"/>
  <c r="O2185" i="4"/>
  <c r="O2183" i="4"/>
  <c r="O2181" i="4"/>
  <c r="O2179" i="4"/>
  <c r="O2177" i="4"/>
  <c r="O2175" i="4"/>
  <c r="O2173" i="4"/>
  <c r="O2171" i="4"/>
  <c r="O2169" i="4"/>
  <c r="O2167" i="4"/>
  <c r="O2165" i="4"/>
  <c r="O2163" i="4"/>
  <c r="O2161" i="4"/>
  <c r="O2159" i="4"/>
  <c r="O2157" i="4"/>
  <c r="O2155" i="4"/>
  <c r="O2153" i="4"/>
  <c r="O2151" i="4"/>
  <c r="O2149" i="4"/>
  <c r="O2147" i="4"/>
  <c r="O2145" i="4"/>
  <c r="O2143" i="4"/>
  <c r="O2141" i="4"/>
  <c r="O2139" i="4"/>
  <c r="O2137" i="4"/>
  <c r="O2135" i="4"/>
  <c r="O2133" i="4"/>
  <c r="O2131" i="4"/>
  <c r="O2129" i="4"/>
  <c r="O2127" i="4"/>
  <c r="O2125" i="4"/>
  <c r="O2123" i="4"/>
  <c r="O2121" i="4"/>
  <c r="O2119" i="4"/>
  <c r="O2117" i="4"/>
  <c r="O2115" i="4"/>
  <c r="O2113" i="4"/>
  <c r="O2111" i="4"/>
  <c r="O2109" i="4"/>
  <c r="O2107" i="4"/>
  <c r="O2105" i="4"/>
  <c r="O2103" i="4"/>
  <c r="O2101" i="4"/>
  <c r="O2099" i="4"/>
  <c r="O2097" i="4"/>
  <c r="O2095" i="4"/>
  <c r="O2093" i="4"/>
  <c r="O2091" i="4"/>
  <c r="O2089" i="4"/>
  <c r="O2087" i="4"/>
  <c r="O2085" i="4"/>
  <c r="O2083" i="4"/>
  <c r="O2081" i="4"/>
  <c r="O2079" i="4"/>
  <c r="O2077" i="4"/>
  <c r="O2075" i="4"/>
  <c r="O2073" i="4"/>
  <c r="O2071" i="4"/>
  <c r="O2069" i="4"/>
  <c r="O2067" i="4"/>
  <c r="O2065" i="4"/>
  <c r="O2063" i="4"/>
  <c r="O2061" i="4"/>
  <c r="O2059" i="4"/>
  <c r="O2057" i="4"/>
  <c r="O2055" i="4"/>
  <c r="O2053" i="4"/>
  <c r="O2051" i="4"/>
  <c r="O2049" i="4"/>
  <c r="O2047" i="4"/>
  <c r="O2045" i="4"/>
  <c r="O2043" i="4"/>
  <c r="O2041" i="4"/>
  <c r="O2039" i="4"/>
  <c r="O2037" i="4"/>
  <c r="O2035" i="4"/>
  <c r="O2033" i="4"/>
  <c r="O2031" i="4"/>
  <c r="P2194" i="4"/>
  <c r="P2192" i="4"/>
  <c r="P2190" i="4"/>
  <c r="P2188" i="4"/>
  <c r="P2186" i="4"/>
  <c r="P2184" i="4"/>
  <c r="P2182" i="4"/>
  <c r="P2180" i="4"/>
  <c r="P2178" i="4"/>
  <c r="P2176" i="4"/>
  <c r="P2174" i="4"/>
  <c r="P2172" i="4"/>
  <c r="P2170" i="4"/>
  <c r="P2168" i="4"/>
  <c r="P2166" i="4"/>
  <c r="P2164" i="4"/>
  <c r="P2162" i="4"/>
  <c r="P2160" i="4"/>
  <c r="P2158" i="4"/>
  <c r="P2156" i="4"/>
  <c r="P2154" i="4"/>
  <c r="P2152" i="4"/>
  <c r="P2150" i="4"/>
  <c r="P2148" i="4"/>
  <c r="P2146" i="4"/>
  <c r="P2144" i="4"/>
  <c r="P2142" i="4"/>
  <c r="P2140" i="4"/>
  <c r="P2138" i="4"/>
  <c r="P2136" i="4"/>
  <c r="P2134" i="4"/>
  <c r="P2132" i="4"/>
  <c r="P2130" i="4"/>
  <c r="P2128" i="4"/>
  <c r="P2126" i="4"/>
  <c r="P2124" i="4"/>
  <c r="P2122" i="4"/>
  <c r="P2120" i="4"/>
  <c r="P2118" i="4"/>
  <c r="P2116" i="4"/>
  <c r="P2114" i="4"/>
  <c r="P2112" i="4"/>
  <c r="P2110" i="4"/>
  <c r="P2108" i="4"/>
  <c r="P2106" i="4"/>
  <c r="P2104" i="4"/>
  <c r="P2102" i="4"/>
  <c r="P2100" i="4"/>
  <c r="P2098" i="4"/>
  <c r="P2096" i="4"/>
  <c r="P2094" i="4"/>
  <c r="P2092" i="4"/>
  <c r="P2090" i="4"/>
  <c r="P2088" i="4"/>
  <c r="P2086" i="4"/>
  <c r="P2084" i="4"/>
  <c r="P2082" i="4"/>
  <c r="P2080" i="4"/>
  <c r="P2078" i="4"/>
  <c r="P2076" i="4"/>
  <c r="P2074" i="4"/>
  <c r="P2072" i="4"/>
  <c r="P2070" i="4"/>
  <c r="P2068" i="4"/>
  <c r="P2066" i="4"/>
  <c r="P2064" i="4"/>
  <c r="P2062" i="4"/>
  <c r="P2060" i="4"/>
  <c r="P2058" i="4"/>
  <c r="P2056" i="4"/>
  <c r="P2054" i="4"/>
  <c r="P2052" i="4"/>
  <c r="P2050" i="4"/>
  <c r="P2048" i="4"/>
  <c r="P2046" i="4"/>
  <c r="P2044" i="4"/>
  <c r="P2042" i="4"/>
  <c r="P2040" i="4"/>
  <c r="P2038" i="4"/>
  <c r="P2036" i="4"/>
  <c r="P2034" i="4"/>
  <c r="P2032" i="4"/>
  <c r="P2030" i="4"/>
  <c r="P2028" i="4"/>
  <c r="P2026" i="4"/>
  <c r="O2194" i="4"/>
  <c r="O2192" i="4"/>
  <c r="O2190" i="4"/>
  <c r="O2188" i="4"/>
  <c r="O2186" i="4"/>
  <c r="O2184" i="4"/>
  <c r="O2182" i="4"/>
  <c r="O2180" i="4"/>
  <c r="O2178" i="4"/>
  <c r="O2176" i="4"/>
  <c r="O2174" i="4"/>
  <c r="O2172" i="4"/>
  <c r="O2170" i="4"/>
  <c r="O2168" i="4"/>
  <c r="O2166" i="4"/>
  <c r="O2164" i="4"/>
  <c r="O2162" i="4"/>
  <c r="O2160" i="4"/>
  <c r="O2158" i="4"/>
  <c r="O2156" i="4"/>
  <c r="O2154" i="4"/>
  <c r="O2152" i="4"/>
  <c r="O2150" i="4"/>
  <c r="O2148" i="4"/>
  <c r="O2146" i="4"/>
  <c r="O2144" i="4"/>
  <c r="O2142" i="4"/>
  <c r="O2140" i="4"/>
  <c r="O2138" i="4"/>
  <c r="O2136" i="4"/>
  <c r="O2134" i="4"/>
  <c r="O2132" i="4"/>
  <c r="O2130" i="4"/>
  <c r="O2128" i="4"/>
  <c r="O2126" i="4"/>
  <c r="O2124" i="4"/>
  <c r="O2122" i="4"/>
  <c r="O2120" i="4"/>
  <c r="O2118" i="4"/>
  <c r="O2116" i="4"/>
  <c r="O2114" i="4"/>
  <c r="O2112" i="4"/>
  <c r="O2110" i="4"/>
  <c r="O2108" i="4"/>
  <c r="O2106" i="4"/>
  <c r="O2104" i="4"/>
  <c r="O2102" i="4"/>
  <c r="O2100" i="4"/>
  <c r="O2098" i="4"/>
  <c r="O2096" i="4"/>
  <c r="O2094" i="4"/>
  <c r="O2092" i="4"/>
  <c r="O2090" i="4"/>
  <c r="O2088" i="4"/>
  <c r="O2086" i="4"/>
  <c r="O2084" i="4"/>
  <c r="O2082" i="4"/>
  <c r="O2080" i="4"/>
  <c r="O2078" i="4"/>
  <c r="O2076" i="4"/>
  <c r="O2074" i="4"/>
  <c r="O2072" i="4"/>
  <c r="O2070" i="4"/>
  <c r="O2068" i="4"/>
  <c r="O2066" i="4"/>
  <c r="O2064" i="4"/>
  <c r="O2062" i="4"/>
  <c r="O2060" i="4"/>
  <c r="O2058" i="4"/>
  <c r="O2056" i="4"/>
  <c r="O2054" i="4"/>
  <c r="O2052" i="4"/>
  <c r="O2050" i="4"/>
  <c r="O2048" i="4"/>
  <c r="O2046" i="4"/>
  <c r="O2044" i="4"/>
  <c r="O2042" i="4"/>
  <c r="O2040" i="4"/>
  <c r="O2038" i="4"/>
  <c r="O2036" i="4"/>
  <c r="O2034" i="4"/>
  <c r="O2032" i="4"/>
  <c r="O2030" i="4"/>
  <c r="O2028" i="4"/>
  <c r="O2029" i="4"/>
  <c r="O2025" i="4"/>
  <c r="O2023" i="4"/>
  <c r="O2021" i="4"/>
  <c r="O2019" i="4"/>
  <c r="O2017" i="4"/>
  <c r="O2015" i="4"/>
  <c r="O2013" i="4"/>
  <c r="O2011" i="4"/>
  <c r="O2009" i="4"/>
  <c r="O2007" i="4"/>
  <c r="O2005" i="4"/>
  <c r="O2003" i="4"/>
  <c r="O2001" i="4"/>
  <c r="O1999" i="4"/>
  <c r="O1997" i="4"/>
  <c r="O1995" i="4"/>
  <c r="O1993" i="4"/>
  <c r="O1991" i="4"/>
  <c r="O1989" i="4"/>
  <c r="O1987" i="4"/>
  <c r="O1985" i="4"/>
  <c r="O1983" i="4"/>
  <c r="O1981" i="4"/>
  <c r="O1979" i="4"/>
  <c r="O1977" i="4"/>
  <c r="O1975" i="4"/>
  <c r="O1973" i="4"/>
  <c r="O1971" i="4"/>
  <c r="O1969" i="4"/>
  <c r="O1967" i="4"/>
  <c r="O1965" i="4"/>
  <c r="O1963" i="4"/>
  <c r="O1961" i="4"/>
  <c r="O1959" i="4"/>
  <c r="O1957" i="4"/>
  <c r="O1955" i="4"/>
  <c r="O1953" i="4"/>
  <c r="O1951" i="4"/>
  <c r="O1949" i="4"/>
  <c r="O1947" i="4"/>
  <c r="O1945" i="4"/>
  <c r="O1943" i="4"/>
  <c r="O1941" i="4"/>
  <c r="O1939" i="4"/>
  <c r="O1937" i="4"/>
  <c r="O1935" i="4"/>
  <c r="O1933" i="4"/>
  <c r="O1931" i="4"/>
  <c r="O1929" i="4"/>
  <c r="O1927" i="4"/>
  <c r="O1925" i="4"/>
  <c r="O1923" i="4"/>
  <c r="O1921" i="4"/>
  <c r="O1919" i="4"/>
  <c r="O1917" i="4"/>
  <c r="O1915" i="4"/>
  <c r="O1913" i="4"/>
  <c r="O1911" i="4"/>
  <c r="O1909" i="4"/>
  <c r="O1907" i="4"/>
  <c r="O1905" i="4"/>
  <c r="O1903" i="4"/>
  <c r="O1901" i="4"/>
  <c r="O1899" i="4"/>
  <c r="O1897" i="4"/>
  <c r="O1895" i="4"/>
  <c r="O1893" i="4"/>
  <c r="O1891" i="4"/>
  <c r="O1889" i="4"/>
  <c r="O1887" i="4"/>
  <c r="O1885" i="4"/>
  <c r="O1883" i="4"/>
  <c r="O1881" i="4"/>
  <c r="O1879" i="4"/>
  <c r="O1877" i="4"/>
  <c r="O1875" i="4"/>
  <c r="O1873" i="4"/>
  <c r="O1871" i="4"/>
  <c r="O1869" i="4"/>
  <c r="O1867" i="4"/>
  <c r="O1865" i="4"/>
  <c r="O1863" i="4"/>
  <c r="O1861" i="4"/>
  <c r="O1859" i="4"/>
  <c r="O1857" i="4"/>
  <c r="O2027" i="4"/>
  <c r="P2024" i="4"/>
  <c r="P2022" i="4"/>
  <c r="P2020" i="4"/>
  <c r="P2018" i="4"/>
  <c r="P2016" i="4"/>
  <c r="P2014" i="4"/>
  <c r="P2012" i="4"/>
  <c r="P2010" i="4"/>
  <c r="P2008" i="4"/>
  <c r="P2006" i="4"/>
  <c r="P2004" i="4"/>
  <c r="P2002" i="4"/>
  <c r="P2000" i="4"/>
  <c r="P1998" i="4"/>
  <c r="P1996" i="4"/>
  <c r="P1994" i="4"/>
  <c r="P1992" i="4"/>
  <c r="P1990" i="4"/>
  <c r="P1988" i="4"/>
  <c r="P1986" i="4"/>
  <c r="P1984" i="4"/>
  <c r="P1982" i="4"/>
  <c r="P1980" i="4"/>
  <c r="P1978" i="4"/>
  <c r="P1976" i="4"/>
  <c r="P1974" i="4"/>
  <c r="P1972" i="4"/>
  <c r="P1970" i="4"/>
  <c r="P1968" i="4"/>
  <c r="P1966" i="4"/>
  <c r="P1964" i="4"/>
  <c r="P1962" i="4"/>
  <c r="P1960" i="4"/>
  <c r="P1958" i="4"/>
  <c r="P1956" i="4"/>
  <c r="P1954" i="4"/>
  <c r="P1952" i="4"/>
  <c r="P1950" i="4"/>
  <c r="P1948" i="4"/>
  <c r="P1946" i="4"/>
  <c r="P1944" i="4"/>
  <c r="P1942" i="4"/>
  <c r="P1940" i="4"/>
  <c r="P1938" i="4"/>
  <c r="P1936" i="4"/>
  <c r="P1934" i="4"/>
  <c r="P1932" i="4"/>
  <c r="P1930" i="4"/>
  <c r="P1928" i="4"/>
  <c r="P1926" i="4"/>
  <c r="P1924" i="4"/>
  <c r="P1922" i="4"/>
  <c r="P1920" i="4"/>
  <c r="P1918" i="4"/>
  <c r="P1916" i="4"/>
  <c r="P1914" i="4"/>
  <c r="P1912" i="4"/>
  <c r="P1910" i="4"/>
  <c r="P1908" i="4"/>
  <c r="P1906" i="4"/>
  <c r="P1904" i="4"/>
  <c r="P1902" i="4"/>
  <c r="P1900" i="4"/>
  <c r="P1898" i="4"/>
  <c r="P1896" i="4"/>
  <c r="P1894" i="4"/>
  <c r="P1892" i="4"/>
  <c r="P1890" i="4"/>
  <c r="P1888" i="4"/>
  <c r="P1886" i="4"/>
  <c r="P1884" i="4"/>
  <c r="P1882" i="4"/>
  <c r="P1880" i="4"/>
  <c r="P1878" i="4"/>
  <c r="P1876" i="4"/>
  <c r="P1874" i="4"/>
  <c r="P1872" i="4"/>
  <c r="P1870" i="4"/>
  <c r="P1868" i="4"/>
  <c r="P1866" i="4"/>
  <c r="P1864" i="4"/>
  <c r="P1862" i="4"/>
  <c r="P1860" i="4"/>
  <c r="P1858" i="4"/>
  <c r="O2026" i="4"/>
  <c r="O2024" i="4"/>
  <c r="O2022" i="4"/>
  <c r="O2020" i="4"/>
  <c r="O2018" i="4"/>
  <c r="O2016" i="4"/>
  <c r="O2014" i="4"/>
  <c r="O2012" i="4"/>
  <c r="O2010" i="4"/>
  <c r="O2008" i="4"/>
  <c r="O2006" i="4"/>
  <c r="O2004" i="4"/>
  <c r="O2002" i="4"/>
  <c r="O2000" i="4"/>
  <c r="O1998" i="4"/>
  <c r="O1996" i="4"/>
  <c r="O1994" i="4"/>
  <c r="O1992" i="4"/>
  <c r="O1990" i="4"/>
  <c r="O1988" i="4"/>
  <c r="O1986" i="4"/>
  <c r="O1984" i="4"/>
  <c r="O1982" i="4"/>
  <c r="O1980" i="4"/>
  <c r="O1978" i="4"/>
  <c r="O1976" i="4"/>
  <c r="O1974" i="4"/>
  <c r="O1972" i="4"/>
  <c r="O1970" i="4"/>
  <c r="O1968" i="4"/>
  <c r="O1966" i="4"/>
  <c r="O1964" i="4"/>
  <c r="O1962" i="4"/>
  <c r="O1960" i="4"/>
  <c r="O1958" i="4"/>
  <c r="O1956" i="4"/>
  <c r="O1954" i="4"/>
  <c r="O1952" i="4"/>
  <c r="O1950" i="4"/>
  <c r="O1948" i="4"/>
  <c r="O1946" i="4"/>
  <c r="O1944" i="4"/>
  <c r="O1942" i="4"/>
  <c r="O1940" i="4"/>
  <c r="O1938" i="4"/>
  <c r="O1936" i="4"/>
  <c r="O1934" i="4"/>
  <c r="O1932" i="4"/>
  <c r="O1930" i="4"/>
  <c r="O1928" i="4"/>
  <c r="O1926" i="4"/>
  <c r="O1924" i="4"/>
  <c r="O1922" i="4"/>
  <c r="O1920" i="4"/>
  <c r="O1918" i="4"/>
  <c r="O1916" i="4"/>
  <c r="O1914" i="4"/>
  <c r="O1912" i="4"/>
  <c r="O1910" i="4"/>
  <c r="O1908" i="4"/>
  <c r="O1906" i="4"/>
  <c r="O1904" i="4"/>
  <c r="O1902" i="4"/>
  <c r="O1900" i="4"/>
  <c r="O1898" i="4"/>
  <c r="O1896" i="4"/>
  <c r="O1894" i="4"/>
  <c r="O1892" i="4"/>
  <c r="O1890" i="4"/>
  <c r="O1888" i="4"/>
  <c r="O1886" i="4"/>
  <c r="O1884" i="4"/>
  <c r="O1882" i="4"/>
  <c r="O1880" i="4"/>
  <c r="O1878" i="4"/>
  <c r="O1876" i="4"/>
  <c r="O1874" i="4"/>
  <c r="O1872" i="4"/>
  <c r="O1870" i="4"/>
  <c r="O1868" i="4"/>
  <c r="O1866" i="4"/>
  <c r="O1864" i="4"/>
  <c r="O1862" i="4"/>
  <c r="O1860" i="4"/>
  <c r="O1858" i="4"/>
  <c r="P2025" i="4"/>
  <c r="P2023" i="4"/>
  <c r="P2021" i="4"/>
  <c r="P2019" i="4"/>
  <c r="P2017" i="4"/>
  <c r="P2015" i="4"/>
  <c r="P2013" i="4"/>
  <c r="P2011" i="4"/>
  <c r="P2009" i="4"/>
  <c r="P2007" i="4"/>
  <c r="P2005" i="4"/>
  <c r="P2003" i="4"/>
  <c r="P2001" i="4"/>
  <c r="P1999" i="4"/>
  <c r="P1997" i="4"/>
  <c r="P1995" i="4"/>
  <c r="P1993" i="4"/>
  <c r="P1991" i="4"/>
  <c r="P1989" i="4"/>
  <c r="P1987" i="4"/>
  <c r="P1985" i="4"/>
  <c r="P1983" i="4"/>
  <c r="P1981" i="4"/>
  <c r="P1979" i="4"/>
  <c r="P1977" i="4"/>
  <c r="P1975" i="4"/>
  <c r="P1973" i="4"/>
  <c r="P1971" i="4"/>
  <c r="P1969" i="4"/>
  <c r="P1967" i="4"/>
  <c r="P1965" i="4"/>
  <c r="P1963" i="4"/>
  <c r="P1961" i="4"/>
  <c r="P1959" i="4"/>
  <c r="P1957" i="4"/>
  <c r="P1955" i="4"/>
  <c r="P1953" i="4"/>
  <c r="P1951" i="4"/>
  <c r="P1949" i="4"/>
  <c r="P1947" i="4"/>
  <c r="P1945" i="4"/>
  <c r="P1943" i="4"/>
  <c r="P1941" i="4"/>
  <c r="P1939" i="4"/>
  <c r="P1937" i="4"/>
  <c r="P1935" i="4"/>
  <c r="P1933" i="4"/>
  <c r="P1931" i="4"/>
  <c r="P1929" i="4"/>
  <c r="P1927" i="4"/>
  <c r="P1925" i="4"/>
  <c r="P1923" i="4"/>
  <c r="P1921" i="4"/>
  <c r="P1919" i="4"/>
  <c r="P1917" i="4"/>
  <c r="P1915" i="4"/>
  <c r="P1913" i="4"/>
  <c r="P1911" i="4"/>
  <c r="P1909" i="4"/>
  <c r="P1907" i="4"/>
  <c r="P1905" i="4"/>
  <c r="P1903" i="4"/>
  <c r="P1901" i="4"/>
  <c r="P1899" i="4"/>
  <c r="P1897" i="4"/>
  <c r="P1895" i="4"/>
  <c r="P1893" i="4"/>
  <c r="P1891" i="4"/>
  <c r="P1889" i="4"/>
  <c r="P1887" i="4"/>
  <c r="P1885" i="4"/>
  <c r="P1883" i="4"/>
  <c r="P1881" i="4"/>
  <c r="P1879" i="4"/>
  <c r="P1877" i="4"/>
  <c r="P1875" i="4"/>
  <c r="P1873" i="4"/>
  <c r="P1871" i="4"/>
  <c r="P1869" i="4"/>
  <c r="P1867" i="4"/>
  <c r="P1865" i="4"/>
  <c r="P1863" i="4"/>
  <c r="P1861" i="4"/>
  <c r="P1859" i="4"/>
  <c r="P1857" i="4"/>
  <c r="P1832" i="4"/>
  <c r="P1834" i="4"/>
  <c r="P1836" i="4"/>
  <c r="P1838" i="4"/>
  <c r="P1840" i="4"/>
  <c r="P1842" i="4"/>
  <c r="P1844" i="4"/>
  <c r="P1846" i="4"/>
  <c r="P1848" i="4"/>
  <c r="P1850" i="4"/>
  <c r="P1852" i="4"/>
  <c r="P1854" i="4"/>
  <c r="P1856" i="4"/>
  <c r="Z826" i="4" l="1"/>
  <c r="AN826" i="4"/>
  <c r="BA826" i="4"/>
  <c r="BC1635" i="4"/>
  <c r="BF826" i="4"/>
  <c r="AP826" i="4"/>
  <c r="AM826" i="4"/>
  <c r="AR1650" i="4"/>
  <c r="AP55" i="4"/>
  <c r="AR1527" i="4"/>
  <c r="AR826" i="4"/>
  <c r="AB826" i="4"/>
  <c r="AT826" i="4"/>
  <c r="AD826" i="4"/>
  <c r="AI826" i="4"/>
  <c r="AK826" i="4"/>
  <c r="AZ826" i="4"/>
  <c r="AJ826" i="4"/>
  <c r="BB826" i="4"/>
  <c r="AL826" i="4"/>
  <c r="AY826" i="4"/>
  <c r="AC826" i="4"/>
  <c r="AV826" i="4"/>
  <c r="AF826" i="4"/>
  <c r="AX826" i="4"/>
  <c r="AH826" i="4"/>
  <c r="AQ826" i="4"/>
  <c r="AU826" i="4"/>
  <c r="AA1765" i="4"/>
  <c r="AY1735" i="4"/>
  <c r="AG1680" i="4"/>
  <c r="AL1745" i="4"/>
  <c r="AB1714" i="4"/>
  <c r="AT1651" i="4"/>
  <c r="AT1741" i="4"/>
  <c r="AN1698" i="4"/>
  <c r="AH1531" i="4"/>
  <c r="AD1743" i="4"/>
  <c r="AI1692" i="4"/>
  <c r="AP1679" i="4"/>
  <c r="AH1725" i="4"/>
  <c r="AL1664" i="4"/>
  <c r="AK1626" i="4"/>
  <c r="AJ1731" i="4"/>
  <c r="BA1771" i="4"/>
  <c r="AA1739" i="4"/>
  <c r="AT1721" i="4"/>
  <c r="AW1739" i="4"/>
  <c r="BC1723" i="4"/>
  <c r="BB1681" i="4"/>
  <c r="AK1608" i="4"/>
  <c r="AL1703" i="4"/>
  <c r="AV1765" i="4"/>
  <c r="AM1743" i="4"/>
  <c r="AV1739" i="4"/>
  <c r="AQ1678" i="4"/>
  <c r="AT1699" i="4"/>
  <c r="AH1669" i="4"/>
  <c r="AZ1615" i="4"/>
  <c r="BG1582" i="4"/>
  <c r="BF1710" i="4"/>
  <c r="AD1761" i="4"/>
  <c r="AJ1734" i="4"/>
  <c r="BG1727" i="4"/>
  <c r="Z1739" i="4"/>
  <c r="AQ1721" i="4"/>
  <c r="AS1721" i="4"/>
  <c r="AJ1688" i="4"/>
  <c r="BF1686" i="4"/>
  <c r="AI1673" i="4"/>
  <c r="AJ1661" i="4"/>
  <c r="AR1679" i="4"/>
  <c r="AN1658" i="4"/>
  <c r="BD1645" i="4"/>
  <c r="AE1635" i="4"/>
  <c r="AF1498" i="4"/>
  <c r="AZ1749" i="4"/>
  <c r="AS1754" i="4"/>
  <c r="AZ1735" i="4"/>
  <c r="AP1739" i="4"/>
  <c r="AF1723" i="4"/>
  <c r="AR1723" i="4"/>
  <c r="AR1686" i="4"/>
  <c r="AZ1686" i="4"/>
  <c r="AF1680" i="4"/>
  <c r="AQ1671" i="4"/>
  <c r="AN1652" i="4"/>
  <c r="AL1684" i="4"/>
  <c r="BE1645" i="4"/>
  <c r="AA1727" i="4"/>
  <c r="AE1735" i="4"/>
  <c r="AN1690" i="4"/>
  <c r="AB1650" i="4"/>
  <c r="AN1727" i="4"/>
  <c r="AC1735" i="4"/>
  <c r="AG1710" i="4"/>
  <c r="AE1701" i="4"/>
  <c r="AI1680" i="4"/>
  <c r="AC1674" i="4"/>
  <c r="AL1626" i="4"/>
  <c r="AN1771" i="4"/>
  <c r="AC1752" i="4"/>
  <c r="AV1725" i="4"/>
  <c r="BA1735" i="4"/>
  <c r="AU1725" i="4"/>
  <c r="AD1727" i="4"/>
  <c r="BB1735" i="4"/>
  <c r="AR1690" i="4"/>
  <c r="AO1672" i="4"/>
  <c r="AV1674" i="4"/>
  <c r="AZ1637" i="4"/>
  <c r="AY1637" i="4"/>
  <c r="AF1735" i="4"/>
  <c r="AE1725" i="4"/>
  <c r="AX1725" i="4"/>
  <c r="AK1701" i="4"/>
  <c r="AW1680" i="4"/>
  <c r="AA1701" i="4"/>
  <c r="AV1680" i="4"/>
  <c r="AF1674" i="4"/>
  <c r="AB1667" i="4"/>
  <c r="AB1642" i="4"/>
  <c r="AE1637" i="4"/>
  <c r="AO1602" i="4"/>
  <c r="BE1626" i="4"/>
  <c r="AH1745" i="4"/>
  <c r="AH1743" i="4"/>
  <c r="AZ1692" i="4"/>
  <c r="AM1678" i="4"/>
  <c r="AM1692" i="4"/>
  <c r="AB1679" i="4"/>
  <c r="AY1632" i="4"/>
  <c r="AB1582" i="4"/>
  <c r="AZ1745" i="4"/>
  <c r="BA1745" i="4"/>
  <c r="AN1718" i="4"/>
  <c r="AL1692" i="4"/>
  <c r="AK1678" i="4"/>
  <c r="AQ1679" i="4"/>
  <c r="AH1769" i="4"/>
  <c r="AR1760" i="4"/>
  <c r="AZ1734" i="4"/>
  <c r="AR1735" i="4"/>
  <c r="AF1725" i="4"/>
  <c r="AQ1727" i="4"/>
  <c r="AA1743" i="4"/>
  <c r="AT1727" i="4"/>
  <c r="AG1743" i="4"/>
  <c r="AL1735" i="4"/>
  <c r="AW1714" i="4"/>
  <c r="BG1714" i="4"/>
  <c r="AP1710" i="4"/>
  <c r="AY1680" i="4"/>
  <c r="AI1701" i="4"/>
  <c r="AL1688" i="4"/>
  <c r="AC1678" i="4"/>
  <c r="BD1699" i="4"/>
  <c r="BA1688" i="4"/>
  <c r="BG1669" i="4"/>
  <c r="AV1663" i="4"/>
  <c r="AP1658" i="4"/>
  <c r="AC1679" i="4"/>
  <c r="AM1651" i="4"/>
  <c r="AL1624" i="4"/>
  <c r="AF1651" i="4"/>
  <c r="AF1632" i="4"/>
  <c r="AY1611" i="4"/>
  <c r="AB1567" i="4"/>
  <c r="AM1594" i="4"/>
  <c r="AU1743" i="4"/>
  <c r="AZ1743" i="4"/>
  <c r="AK1743" i="4"/>
  <c r="AS1714" i="4"/>
  <c r="AF1714" i="4"/>
  <c r="AQ1714" i="4"/>
  <c r="AL1699" i="4"/>
  <c r="AV1679" i="4"/>
  <c r="AF1669" i="4"/>
  <c r="AR1663" i="4"/>
  <c r="Z1592" i="4"/>
  <c r="AL1581" i="4"/>
  <c r="AE1581" i="4"/>
  <c r="AP1669" i="4"/>
  <c r="AX1669" i="4"/>
  <c r="AS1669" i="4"/>
  <c r="AA1669" i="4"/>
  <c r="BA1669" i="4"/>
  <c r="AD1669" i="4"/>
  <c r="AK1669" i="4"/>
  <c r="Z1669" i="4"/>
  <c r="AV1669" i="4"/>
  <c r="BE1718" i="4"/>
  <c r="AS1718" i="4"/>
  <c r="AI1718" i="4"/>
  <c r="AK1718" i="4"/>
  <c r="AT1718" i="4"/>
  <c r="AG1718" i="4"/>
  <c r="BD1718" i="4"/>
  <c r="AZ1631" i="4"/>
  <c r="AM1631" i="4"/>
  <c r="BD1469" i="4"/>
  <c r="AG1469" i="4"/>
  <c r="AT1539" i="4"/>
  <c r="AZ1539" i="4"/>
  <c r="AK1539" i="4"/>
  <c r="AJ1621" i="4"/>
  <c r="AW1621" i="4"/>
  <c r="AJ1563" i="4"/>
  <c r="AN1563" i="4"/>
  <c r="AU1300" i="4"/>
  <c r="BD1300" i="4"/>
  <c r="AN1337" i="4"/>
  <c r="AW1337" i="4"/>
  <c r="AU1766" i="4"/>
  <c r="AF1751" i="4"/>
  <c r="AB1751" i="4"/>
  <c r="AR1623" i="4"/>
  <c r="AJ1623" i="4"/>
  <c r="AB1623" i="4"/>
  <c r="BC1692" i="4"/>
  <c r="AH1692" i="4"/>
  <c r="AO1692" i="4"/>
  <c r="AN1692" i="4"/>
  <c r="AA1692" i="4"/>
  <c r="AT1692" i="4"/>
  <c r="BD1692" i="4"/>
  <c r="BC1688" i="4"/>
  <c r="AF1688" i="4"/>
  <c r="AR1688" i="4"/>
  <c r="AX1688" i="4"/>
  <c r="Z1688" i="4"/>
  <c r="AY1688" i="4"/>
  <c r="AZ1688" i="4"/>
  <c r="AA1688" i="4"/>
  <c r="AG1688" i="4"/>
  <c r="BF1688" i="4"/>
  <c r="AH1688" i="4"/>
  <c r="BD1688" i="4"/>
  <c r="BE1688" i="4"/>
  <c r="AQ1688" i="4"/>
  <c r="AW1688" i="4"/>
  <c r="BB1688" i="4"/>
  <c r="AC1688" i="4"/>
  <c r="AE1688" i="4"/>
  <c r="BB1546" i="4"/>
  <c r="AU1546" i="4"/>
  <c r="AV1477" i="4"/>
  <c r="AS1477" i="4"/>
  <c r="AH1506" i="4"/>
  <c r="AO1506" i="4"/>
  <c r="AB1608" i="4"/>
  <c r="BA1608" i="4"/>
  <c r="AN1600" i="4"/>
  <c r="AY1600" i="4"/>
  <c r="BB1600" i="4"/>
  <c r="AY1629" i="4"/>
  <c r="AA1629" i="4"/>
  <c r="AN1629" i="4"/>
  <c r="AI1629" i="4"/>
  <c r="AV1629" i="4"/>
  <c r="AB1662" i="4"/>
  <c r="AN1662" i="4"/>
  <c r="Z1662" i="4"/>
  <c r="AT1662" i="4"/>
  <c r="AR1662" i="4"/>
  <c r="AH1662" i="4"/>
  <c r="BD1662" i="4"/>
  <c r="AP1662" i="4"/>
  <c r="AB1678" i="4"/>
  <c r="AR1678" i="4"/>
  <c r="AG1678" i="4"/>
  <c r="AW1678" i="4"/>
  <c r="AI1678" i="4"/>
  <c r="AY1678" i="4"/>
  <c r="AJ1678" i="4"/>
  <c r="BD1678" i="4"/>
  <c r="AO1678" i="4"/>
  <c r="AA1678" i="4"/>
  <c r="AU1678" i="4"/>
  <c r="AN1678" i="4"/>
  <c r="AS1678" i="4"/>
  <c r="AE1678" i="4"/>
  <c r="BC1678" i="4"/>
  <c r="AN1651" i="4"/>
  <c r="AZ1651" i="4"/>
  <c r="BC1651" i="4"/>
  <c r="AD1651" i="4"/>
  <c r="AQ1651" i="4"/>
  <c r="AR1651" i="4"/>
  <c r="AY1651" i="4"/>
  <c r="AE1651" i="4"/>
  <c r="AS1679" i="4"/>
  <c r="BG1679" i="4"/>
  <c r="AM1679" i="4"/>
  <c r="AX1679" i="4"/>
  <c r="AD1679" i="4"/>
  <c r="BA1679" i="4"/>
  <c r="BC1679" i="4"/>
  <c r="AA1679" i="4"/>
  <c r="AH1679" i="4"/>
  <c r="AJ1679" i="4"/>
  <c r="AO1679" i="4"/>
  <c r="AU1679" i="4"/>
  <c r="BF1679" i="4"/>
  <c r="Z1679" i="4"/>
  <c r="AF1679" i="4"/>
  <c r="AO1745" i="4"/>
  <c r="BE1745" i="4"/>
  <c r="Z1745" i="4"/>
  <c r="AP1745" i="4"/>
  <c r="BF1745" i="4"/>
  <c r="AB1745" i="4"/>
  <c r="AR1745" i="4"/>
  <c r="AC1745" i="4"/>
  <c r="AS1745" i="4"/>
  <c r="AD1745" i="4"/>
  <c r="AT1745" i="4"/>
  <c r="AF1745" i="4"/>
  <c r="AV1745" i="4"/>
  <c r="AD1632" i="4"/>
  <c r="AK1632" i="4"/>
  <c r="BD1632" i="4"/>
  <c r="AQ1632" i="4"/>
  <c r="AN1632" i="4"/>
  <c r="Z1632" i="4"/>
  <c r="BB1632" i="4"/>
  <c r="AJ1648" i="4"/>
  <c r="AZ1648" i="4"/>
  <c r="AB1648" i="4"/>
  <c r="AV1648" i="4"/>
  <c r="AF1648" i="4"/>
  <c r="AB1698" i="4"/>
  <c r="AR1698" i="4"/>
  <c r="AV1698" i="4"/>
  <c r="AF1698" i="4"/>
  <c r="AZ1698" i="4"/>
  <c r="BE1714" i="4"/>
  <c r="Z1714" i="4"/>
  <c r="AP1714" i="4"/>
  <c r="BF1714" i="4"/>
  <c r="AI1714" i="4"/>
  <c r="AY1714" i="4"/>
  <c r="AJ1714" i="4"/>
  <c r="AZ1714" i="4"/>
  <c r="AO1714" i="4"/>
  <c r="AH1714" i="4"/>
  <c r="BB1714" i="4"/>
  <c r="AA1714" i="4"/>
  <c r="AU1714" i="4"/>
  <c r="AN1714" i="4"/>
  <c r="AG1714" i="4"/>
  <c r="BA1714" i="4"/>
  <c r="AL1714" i="4"/>
  <c r="AE1714" i="4"/>
  <c r="BC1714" i="4"/>
  <c r="AR1714" i="4"/>
  <c r="AK1714" i="4"/>
  <c r="AN1625" i="4"/>
  <c r="AR1625" i="4"/>
  <c r="AB1625" i="4"/>
  <c r="AV1625" i="4"/>
  <c r="AF1468" i="4"/>
  <c r="AI1468" i="4"/>
  <c r="AO1468" i="4"/>
  <c r="AZ1769" i="4"/>
  <c r="AR1751" i="4"/>
  <c r="AN1745" i="4"/>
  <c r="BB1745" i="4"/>
  <c r="AF1744" i="4"/>
  <c r="AK1745" i="4"/>
  <c r="AX1726" i="4"/>
  <c r="AR1743" i="4"/>
  <c r="AS1730" i="4"/>
  <c r="BG1743" i="4"/>
  <c r="AV1743" i="4"/>
  <c r="AW1743" i="4"/>
  <c r="AC1714" i="4"/>
  <c r="BD1714" i="4"/>
  <c r="AM1714" i="4"/>
  <c r="AC1718" i="4"/>
  <c r="AT1714" i="4"/>
  <c r="AW1699" i="4"/>
  <c r="AS1688" i="4"/>
  <c r="BE1699" i="4"/>
  <c r="AB1688" i="4"/>
  <c r="BE1678" i="4"/>
  <c r="AV1688" i="4"/>
  <c r="AZ1678" i="4"/>
  <c r="AR1648" i="4"/>
  <c r="AT1679" i="4"/>
  <c r="AK1679" i="4"/>
  <c r="BF1669" i="4"/>
  <c r="AG1651" i="4"/>
  <c r="AZ1625" i="4"/>
  <c r="AD1624" i="4"/>
  <c r="AC1608" i="4"/>
  <c r="AE1631" i="4"/>
  <c r="AR1621" i="4"/>
  <c r="AJ1608" i="4"/>
  <c r="AR1563" i="4"/>
  <c r="AV1460" i="4"/>
  <c r="AW1748" i="4"/>
  <c r="AD1748" i="4"/>
  <c r="BC1750" i="4"/>
  <c r="BB1750" i="4"/>
  <c r="AQ1728" i="4"/>
  <c r="AX1728" i="4"/>
  <c r="BE1712" i="4"/>
  <c r="AH1712" i="4"/>
  <c r="AV1712" i="4"/>
  <c r="BF1509" i="4"/>
  <c r="AR1509" i="4"/>
  <c r="AY1587" i="4"/>
  <c r="AM1587" i="4"/>
  <c r="AX1599" i="4"/>
  <c r="AR1599" i="4"/>
  <c r="AJ1619" i="4"/>
  <c r="AB1619" i="4"/>
  <c r="BA1619" i="4"/>
  <c r="AZ1619" i="4"/>
  <c r="AC1619" i="4"/>
  <c r="AP1609" i="4"/>
  <c r="AI1609" i="4"/>
  <c r="BB1609" i="4"/>
  <c r="AI1578" i="4"/>
  <c r="AQ1578" i="4"/>
  <c r="AJ1663" i="4"/>
  <c r="AZ1663" i="4"/>
  <c r="AF1663" i="4"/>
  <c r="AN1663" i="4"/>
  <c r="BF1699" i="4"/>
  <c r="AP1699" i="4"/>
  <c r="Z1699" i="4"/>
  <c r="AS1699" i="4"/>
  <c r="AE1699" i="4"/>
  <c r="AZ1699" i="4"/>
  <c r="AM1699" i="4"/>
  <c r="BB1699" i="4"/>
  <c r="AH1699" i="4"/>
  <c r="AN1699" i="4"/>
  <c r="AJ1699" i="4"/>
  <c r="AB1699" i="4"/>
  <c r="BC1699" i="4"/>
  <c r="AX1699" i="4"/>
  <c r="AD1699" i="4"/>
  <c r="AY1699" i="4"/>
  <c r="AO1699" i="4"/>
  <c r="AG1699" i="4"/>
  <c r="AZ1624" i="4"/>
  <c r="AC1624" i="4"/>
  <c r="BB1624" i="4"/>
  <c r="AS1624" i="4"/>
  <c r="AT1624" i="4"/>
  <c r="BA1624" i="4"/>
  <c r="AN1640" i="4"/>
  <c r="AB1640" i="4"/>
  <c r="AV1640" i="4"/>
  <c r="AF1640" i="4"/>
  <c r="AZ1640" i="4"/>
  <c r="BF1743" i="4"/>
  <c r="AP1743" i="4"/>
  <c r="Z1743" i="4"/>
  <c r="AS1743" i="4"/>
  <c r="AC1743" i="4"/>
  <c r="BD1743" i="4"/>
  <c r="AI1743" i="4"/>
  <c r="AB1743" i="4"/>
  <c r="BC1743" i="4"/>
  <c r="BB1743" i="4"/>
  <c r="AL1743" i="4"/>
  <c r="BE1743" i="4"/>
  <c r="AO1743" i="4"/>
  <c r="AF1743" i="4"/>
  <c r="AQ1743" i="4"/>
  <c r="AJ1743" i="4"/>
  <c r="AE1743" i="4"/>
  <c r="AW1769" i="4"/>
  <c r="AJ1745" i="4"/>
  <c r="AX1745" i="4"/>
  <c r="AJ1742" i="4"/>
  <c r="AL1750" i="4"/>
  <c r="AG1745" i="4"/>
  <c r="AN1741" i="4"/>
  <c r="AN1737" i="4"/>
  <c r="AW1728" i="4"/>
  <c r="BA1726" i="4"/>
  <c r="AY1743" i="4"/>
  <c r="AZ1728" i="4"/>
  <c r="BD1726" i="4"/>
  <c r="AN1743" i="4"/>
  <c r="BA1743" i="4"/>
  <c r="AX1743" i="4"/>
  <c r="AV1714" i="4"/>
  <c r="BC1712" i="4"/>
  <c r="AW1718" i="4"/>
  <c r="AD1714" i="4"/>
  <c r="AR1706" i="4"/>
  <c r="AR1699" i="4"/>
  <c r="AU1688" i="4"/>
  <c r="AI1688" i="4"/>
  <c r="AU1699" i="4"/>
  <c r="BA1678" i="4"/>
  <c r="AC1699" i="4"/>
  <c r="AV1692" i="4"/>
  <c r="AV1678" i="4"/>
  <c r="AX1662" i="4"/>
  <c r="AN1648" i="4"/>
  <c r="AJ1640" i="4"/>
  <c r="BD1679" i="4"/>
  <c r="AE1679" i="4"/>
  <c r="BE1679" i="4"/>
  <c r="AJ1662" i="4"/>
  <c r="AG1632" i="4"/>
  <c r="AJ1625" i="4"/>
  <c r="AG1621" i="4"/>
  <c r="BG1629" i="4"/>
  <c r="AB1621" i="4"/>
  <c r="AB1624" i="4"/>
  <c r="AI1611" i="4"/>
  <c r="AW1592" i="4"/>
  <c r="BD1577" i="4"/>
  <c r="AT1460" i="4"/>
  <c r="AY1328" i="4"/>
  <c r="BG1716" i="4"/>
  <c r="AX1716" i="4"/>
  <c r="AR1668" i="4"/>
  <c r="AV1668" i="4"/>
  <c r="BD1452" i="4"/>
  <c r="AX1452" i="4"/>
  <c r="AJ1612" i="4"/>
  <c r="AS1612" i="4"/>
  <c r="AY1654" i="4"/>
  <c r="BD1654" i="4"/>
  <c r="BD1666" i="4"/>
  <c r="AH1666" i="4"/>
  <c r="AV1659" i="4"/>
  <c r="AF1659" i="4"/>
  <c r="AU1675" i="4"/>
  <c r="BB1675" i="4"/>
  <c r="BF1729" i="4"/>
  <c r="AR1729" i="4"/>
  <c r="BB1630" i="4"/>
  <c r="AC1630" i="4"/>
  <c r="AW1765" i="4"/>
  <c r="BG1765" i="4"/>
  <c r="BB1765" i="4"/>
  <c r="AN1685" i="4"/>
  <c r="AR1685" i="4"/>
  <c r="AY1560" i="4"/>
  <c r="AL1560" i="4"/>
  <c r="BD1560" i="4"/>
  <c r="BF1607" i="4"/>
  <c r="AV1607" i="4"/>
  <c r="AM1607" i="4"/>
  <c r="BB1647" i="4"/>
  <c r="AQ1647" i="4"/>
  <c r="BA1647" i="4"/>
  <c r="BC1647" i="4"/>
  <c r="AP1647" i="4"/>
  <c r="AC1647" i="4"/>
  <c r="AI1483" i="4"/>
  <c r="AE1483" i="4"/>
  <c r="AG1483" i="4"/>
  <c r="AW1588" i="4"/>
  <c r="AX1588" i="4"/>
  <c r="AC1633" i="4"/>
  <c r="AP1633" i="4"/>
  <c r="AL1633" i="4"/>
  <c r="AG1606" i="4"/>
  <c r="AK1606" i="4"/>
  <c r="AB1713" i="4"/>
  <c r="AR1713" i="4"/>
  <c r="BC1589" i="4"/>
  <c r="AI1589" i="4"/>
  <c r="AL1618" i="4"/>
  <c r="BD1618" i="4"/>
  <c r="AM1618" i="4"/>
  <c r="BF1618" i="4"/>
  <c r="BF1643" i="4"/>
  <c r="AT1643" i="4"/>
  <c r="AZ1643" i="4"/>
  <c r="AK1643" i="4"/>
  <c r="AN1643" i="4"/>
  <c r="AM1643" i="4"/>
  <c r="AO1643" i="4"/>
  <c r="AQ1643" i="4"/>
  <c r="AP1643" i="4"/>
  <c r="AR1691" i="4"/>
  <c r="AV1691" i="4"/>
  <c r="AB1655" i="4"/>
  <c r="AR1655" i="4"/>
  <c r="AL1719" i="4"/>
  <c r="AU1719" i="4"/>
  <c r="BD1719" i="4"/>
  <c r="AV1719" i="4"/>
  <c r="AM1719" i="4"/>
  <c r="AQ1756" i="4"/>
  <c r="AH1756" i="4"/>
  <c r="AX1732" i="4"/>
  <c r="AY1732" i="4"/>
  <c r="AV1697" i="4"/>
  <c r="AB1697" i="4"/>
  <c r="Z1697" i="4"/>
  <c r="AO1697" i="4"/>
  <c r="BA1697" i="4"/>
  <c r="AG1697" i="4"/>
  <c r="BB1697" i="4"/>
  <c r="AS1697" i="4"/>
  <c r="AW1677" i="4"/>
  <c r="AQ1677" i="4"/>
  <c r="AH1677" i="4"/>
  <c r="AS1677" i="4"/>
  <c r="AI1677" i="4"/>
  <c r="AD1677" i="4"/>
  <c r="AI1474" i="4"/>
  <c r="AU1474" i="4"/>
  <c r="AD1388" i="4"/>
  <c r="AB1388" i="4"/>
  <c r="AF1543" i="4"/>
  <c r="AN1543" i="4"/>
  <c r="BG1717" i="4"/>
  <c r="BC1717" i="4"/>
  <c r="BE1717" i="4"/>
  <c r="AU1717" i="4"/>
  <c r="AH1417" i="4"/>
  <c r="AB1417" i="4"/>
  <c r="AD1544" i="4"/>
  <c r="AX1544" i="4"/>
  <c r="AM1544" i="4"/>
  <c r="AR1544" i="4"/>
  <c r="Z1568" i="4"/>
  <c r="AJ1568" i="4"/>
  <c r="AR1568" i="4"/>
  <c r="AP1568" i="4"/>
  <c r="AF1528" i="4"/>
  <c r="AH1528" i="4"/>
  <c r="AJ1528" i="4"/>
  <c r="AO1580" i="4"/>
  <c r="AI1580" i="4"/>
  <c r="BC1580" i="4"/>
  <c r="AF1657" i="4"/>
  <c r="AR1657" i="4"/>
  <c r="AX1695" i="4"/>
  <c r="Z1695" i="4"/>
  <c r="AI1695" i="4"/>
  <c r="AG1695" i="4"/>
  <c r="AR1638" i="4"/>
  <c r="AB1638" i="4"/>
  <c r="AF1638" i="4"/>
  <c r="AZ1730" i="4"/>
  <c r="BA1730" i="4"/>
  <c r="AY1347" i="4"/>
  <c r="AU1347" i="4"/>
  <c r="AH1706" i="4"/>
  <c r="AJ1706" i="4"/>
  <c r="AD1706" i="4"/>
  <c r="AU1706" i="4"/>
  <c r="AQ1766" i="4"/>
  <c r="AV1764" i="4"/>
  <c r="AZ1753" i="4"/>
  <c r="AF1748" i="4"/>
  <c r="BB1756" i="4"/>
  <c r="AS1756" i="4"/>
  <c r="AB1729" i="4"/>
  <c r="AP1726" i="4"/>
  <c r="AC1737" i="4"/>
  <c r="BB1732" i="4"/>
  <c r="AC1730" i="4"/>
  <c r="AW1726" i="4"/>
  <c r="AW1722" i="4"/>
  <c r="AF1730" i="4"/>
  <c r="AZ1726" i="4"/>
  <c r="AP1719" i="4"/>
  <c r="AF1716" i="4"/>
  <c r="AC1719" i="4"/>
  <c r="AT1716" i="4"/>
  <c r="AN1707" i="4"/>
  <c r="AF1691" i="4"/>
  <c r="AJ1697" i="4"/>
  <c r="AY1697" i="4"/>
  <c r="AE1695" i="4"/>
  <c r="AN1706" i="4"/>
  <c r="BD1695" i="4"/>
  <c r="AX1677" i="4"/>
  <c r="AB1675" i="4"/>
  <c r="AB1659" i="4"/>
  <c r="AO1612" i="4"/>
  <c r="AI1633" i="4"/>
  <c r="AH1618" i="4"/>
  <c r="AF1588" i="4"/>
  <c r="AB1560" i="4"/>
  <c r="BF1560" i="4"/>
  <c r="AE1259" i="4"/>
  <c r="AB1769" i="4"/>
  <c r="Z1769" i="4"/>
  <c r="AE1769" i="4"/>
  <c r="BA1769" i="4"/>
  <c r="BD1766" i="4"/>
  <c r="AS1766" i="4"/>
  <c r="AA1766" i="4"/>
  <c r="AE1492" i="4"/>
  <c r="AR1492" i="4"/>
  <c r="AW1492" i="4"/>
  <c r="BF1492" i="4"/>
  <c r="BC1534" i="4"/>
  <c r="AE1534" i="4"/>
  <c r="AY1534" i="4"/>
  <c r="AT1202" i="4"/>
  <c r="AA1202" i="4"/>
  <c r="BF1538" i="4"/>
  <c r="AF1538" i="4"/>
  <c r="AY1538" i="4"/>
  <c r="AM1507" i="4"/>
  <c r="AG1507" i="4"/>
  <c r="AS1507" i="4"/>
  <c r="AZ1722" i="4"/>
  <c r="BA1722" i="4"/>
  <c r="AM1552" i="4"/>
  <c r="BB1552" i="4"/>
  <c r="AD1552" i="4"/>
  <c r="AE1552" i="4"/>
  <c r="AI1475" i="4"/>
  <c r="AJ1475" i="4"/>
  <c r="AS1475" i="4"/>
  <c r="BB1520" i="4"/>
  <c r="AH1520" i="4"/>
  <c r="AZ1731" i="4"/>
  <c r="BB1731" i="4"/>
  <c r="BC1590" i="4"/>
  <c r="AN1590" i="4"/>
  <c r="AC1590" i="4"/>
  <c r="AI1590" i="4"/>
  <c r="AS1590" i="4"/>
  <c r="AD1590" i="4"/>
  <c r="BB1654" i="4"/>
  <c r="AC1654" i="4"/>
  <c r="AT1654" i="4"/>
  <c r="AD1654" i="4"/>
  <c r="AO1654" i="4"/>
  <c r="AF1682" i="4"/>
  <c r="AK1682" i="4"/>
  <c r="AI1682" i="4"/>
  <c r="BF1682" i="4"/>
  <c r="AY1682" i="4"/>
  <c r="AO1682" i="4"/>
  <c r="AM1682" i="4"/>
  <c r="AW1675" i="4"/>
  <c r="AQ1675" i="4"/>
  <c r="AH1675" i="4"/>
  <c r="AG1675" i="4"/>
  <c r="AA1675" i="4"/>
  <c r="BD1675" i="4"/>
  <c r="AJ1630" i="4"/>
  <c r="AW1630" i="4"/>
  <c r="AF1630" i="4"/>
  <c r="AG1630" i="4"/>
  <c r="AD1630" i="4"/>
  <c r="AZ1630" i="4"/>
  <c r="BE1630" i="4"/>
  <c r="AH1630" i="4"/>
  <c r="BD1630" i="4"/>
  <c r="AG1595" i="4"/>
  <c r="AI1595" i="4"/>
  <c r="AE1595" i="4"/>
  <c r="AJ1595" i="4"/>
  <c r="BA1540" i="4"/>
  <c r="AQ1540" i="4"/>
  <c r="Z1540" i="4"/>
  <c r="AY1769" i="4"/>
  <c r="BB1769" i="4"/>
  <c r="AO1764" i="4"/>
  <c r="AJ1766" i="4"/>
  <c r="AN1764" i="4"/>
  <c r="AF1753" i="4"/>
  <c r="AW1756" i="4"/>
  <c r="BB1748" i="4"/>
  <c r="AV1756" i="4"/>
  <c r="AA1756" i="4"/>
  <c r="AX1748" i="4"/>
  <c r="AZ1744" i="4"/>
  <c r="AV1736" i="4"/>
  <c r="AB1756" i="4"/>
  <c r="AQ1731" i="4"/>
  <c r="AP1730" i="4"/>
  <c r="AL1737" i="4"/>
  <c r="AS1732" i="4"/>
  <c r="AP1731" i="4"/>
  <c r="BG1729" i="4"/>
  <c r="AC1726" i="4"/>
  <c r="AG1722" i="4"/>
  <c r="AO1731" i="4"/>
  <c r="AF1722" i="4"/>
  <c r="BA1716" i="4"/>
  <c r="AJ1717" i="4"/>
  <c r="AN1705" i="4"/>
  <c r="AR1696" i="4"/>
  <c r="AB1691" i="4"/>
  <c r="AR1695" i="4"/>
  <c r="AD1697" i="4"/>
  <c r="AX1706" i="4"/>
  <c r="AP1695" i="4"/>
  <c r="BB1682" i="4"/>
  <c r="BB1677" i="4"/>
  <c r="AC1675" i="4"/>
  <c r="AZ1654" i="4"/>
  <c r="AB1643" i="4"/>
  <c r="AO1633" i="4"/>
  <c r="AX1630" i="4"/>
  <c r="BA1606" i="4"/>
  <c r="AX1654" i="4"/>
  <c r="BF1633" i="4"/>
  <c r="AR1612" i="4"/>
  <c r="AR1606" i="4"/>
  <c r="AU1647" i="4"/>
  <c r="AI1647" i="4"/>
  <c r="AJ1569" i="4"/>
  <c r="BE1552" i="4"/>
  <c r="AN1483" i="4"/>
  <c r="AL1286" i="4"/>
  <c r="AO1748" i="4"/>
  <c r="AS1748" i="4"/>
  <c r="AV1748" i="4"/>
  <c r="Z1716" i="4"/>
  <c r="AI1716" i="4"/>
  <c r="AN1716" i="4"/>
  <c r="AG1716" i="4"/>
  <c r="AD1716" i="4"/>
  <c r="AM1716" i="4"/>
  <c r="BD1716" i="4"/>
  <c r="AW1716" i="4"/>
  <c r="AW1242" i="4"/>
  <c r="BC1242" i="4"/>
  <c r="Z1330" i="4"/>
  <c r="AU1330" i="4"/>
  <c r="AJ1668" i="4"/>
  <c r="AB1668" i="4"/>
  <c r="AC1467" i="4"/>
  <c r="AJ1467" i="4"/>
  <c r="AZ1467" i="4"/>
  <c r="AW1467" i="4"/>
  <c r="BD1491" i="4"/>
  <c r="AC1491" i="4"/>
  <c r="Z1598" i="4"/>
  <c r="AR1598" i="4"/>
  <c r="AA1598" i="4"/>
  <c r="AV1598" i="4"/>
  <c r="AU1598" i="4"/>
  <c r="AK1598" i="4"/>
  <c r="AS1598" i="4"/>
  <c r="AH1598" i="4"/>
  <c r="AJ1666" i="4"/>
  <c r="BB1666" i="4"/>
  <c r="AZ1666" i="4"/>
  <c r="AR1726" i="4"/>
  <c r="AJ1726" i="4"/>
  <c r="AG1726" i="4"/>
  <c r="AB1610" i="4"/>
  <c r="AV1610" i="4"/>
  <c r="AW1610" i="4"/>
  <c r="AZ1610" i="4"/>
  <c r="BA1610" i="4"/>
  <c r="AP1729" i="4"/>
  <c r="AQ1729" i="4"/>
  <c r="AV1729" i="4"/>
  <c r="AN1646" i="4"/>
  <c r="AR1646" i="4"/>
  <c r="AD1274" i="4"/>
  <c r="BB1274" i="4"/>
  <c r="BC1332" i="4"/>
  <c r="AL1332" i="4"/>
  <c r="AQ1769" i="4"/>
  <c r="AU1764" i="4"/>
  <c r="AS1769" i="4"/>
  <c r="AO1766" i="4"/>
  <c r="AF1766" i="4"/>
  <c r="AO1756" i="4"/>
  <c r="AN1756" i="4"/>
  <c r="AU1756" i="4"/>
  <c r="AH1748" i="4"/>
  <c r="AV1744" i="4"/>
  <c r="AN1736" i="4"/>
  <c r="AC1748" i="4"/>
  <c r="AF1731" i="4"/>
  <c r="AH1730" i="4"/>
  <c r="BF1737" i="4"/>
  <c r="Z1732" i="4"/>
  <c r="AK1731" i="4"/>
  <c r="AM1729" i="4"/>
  <c r="AI1731" i="4"/>
  <c r="AL1729" i="4"/>
  <c r="AB1722" i="4"/>
  <c r="BC1716" i="4"/>
  <c r="AG1719" i="4"/>
  <c r="AF1717" i="4"/>
  <c r="AZ1713" i="4"/>
  <c r="BC1706" i="4"/>
  <c r="AT1697" i="4"/>
  <c r="BF1706" i="4"/>
  <c r="AT1695" i="4"/>
  <c r="BG1677" i="4"/>
  <c r="AL1666" i="4"/>
  <c r="AN1657" i="4"/>
  <c r="AL1675" i="4"/>
  <c r="BE1675" i="4"/>
  <c r="AF1666" i="4"/>
  <c r="AW1647" i="4"/>
  <c r="AJ1633" i="4"/>
  <c r="AF1610" i="4"/>
  <c r="AJ1606" i="4"/>
  <c r="AO1647" i="4"/>
  <c r="AC1643" i="4"/>
  <c r="AZ1545" i="4"/>
  <c r="AH1590" i="4"/>
  <c r="AY1540" i="4"/>
  <c r="AE1538" i="4"/>
  <c r="AY1492" i="4"/>
  <c r="AN1492" i="4"/>
  <c r="AR1562" i="4"/>
  <c r="BB1562" i="4"/>
  <c r="AV1570" i="4"/>
  <c r="AJ1570" i="4"/>
  <c r="AH1570" i="4"/>
  <c r="AI1599" i="4"/>
  <c r="AY1599" i="4"/>
  <c r="BB1611" i="4"/>
  <c r="AD1611" i="4"/>
  <c r="AU1631" i="4"/>
  <c r="BC1631" i="4"/>
  <c r="BA1494" i="4"/>
  <c r="AN1494" i="4"/>
  <c r="AD1582" i="4"/>
  <c r="AW1582" i="4"/>
  <c r="BF1582" i="4"/>
  <c r="AZ1582" i="4"/>
  <c r="BF1592" i="4"/>
  <c r="AP1592" i="4"/>
  <c r="AW1600" i="4"/>
  <c r="AG1600" i="4"/>
  <c r="AF1600" i="4"/>
  <c r="AY1609" i="4"/>
  <c r="Z1609" i="4"/>
  <c r="BB1651" i="4"/>
  <c r="AC1651" i="4"/>
  <c r="AO1651" i="4"/>
  <c r="BA1651" i="4"/>
  <c r="AJ1624" i="4"/>
  <c r="AK1624" i="4"/>
  <c r="AV1632" i="4"/>
  <c r="AO1632" i="4"/>
  <c r="BF1632" i="4"/>
  <c r="AK1771" i="4"/>
  <c r="BF1763" i="4"/>
  <c r="AY1750" i="4"/>
  <c r="AY1718" i="4"/>
  <c r="AD1718" i="4"/>
  <c r="AO1718" i="4"/>
  <c r="AE1704" i="4"/>
  <c r="AO1688" i="4"/>
  <c r="BD1704" i="4"/>
  <c r="AC1692" i="4"/>
  <c r="BB1692" i="4"/>
  <c r="AN1688" i="4"/>
  <c r="AD1688" i="4"/>
  <c r="AT1688" i="4"/>
  <c r="AR1692" i="4"/>
  <c r="AM1688" i="4"/>
  <c r="BA1692" i="4"/>
  <c r="BG1688" i="4"/>
  <c r="AK1688" i="4"/>
  <c r="AQ1669" i="4"/>
  <c r="BB1662" i="4"/>
  <c r="AL1662" i="4"/>
  <c r="AN1669" i="4"/>
  <c r="AT1669" i="4"/>
  <c r="AZ1662" i="4"/>
  <c r="AR1631" i="4"/>
  <c r="AF1629" i="4"/>
  <c r="AO1621" i="4"/>
  <c r="AK1619" i="4"/>
  <c r="AS1608" i="4"/>
  <c r="AQ1629" i="4"/>
  <c r="AZ1621" i="4"/>
  <c r="AR1619" i="4"/>
  <c r="AR1608" i="4"/>
  <c r="BD1609" i="4"/>
  <c r="BG1609" i="4"/>
  <c r="AQ1581" i="4"/>
  <c r="AV1599" i="4"/>
  <c r="AN1592" i="4"/>
  <c r="Z1581" i="4"/>
  <c r="AI1592" i="4"/>
  <c r="AG1582" i="4"/>
  <c r="AE1539" i="4"/>
  <c r="AR1522" i="4"/>
  <c r="BD1546" i="4"/>
  <c r="AM1546" i="4"/>
  <c r="AI1499" i="4"/>
  <c r="AO1530" i="4"/>
  <c r="BC1769" i="4"/>
  <c r="AR1769" i="4"/>
  <c r="AT1769" i="4"/>
  <c r="AD1769" i="4"/>
  <c r="AN1769" i="4"/>
  <c r="AJ1769" i="4"/>
  <c r="BE1769" i="4"/>
  <c r="AV1769" i="4"/>
  <c r="AB1764" i="4"/>
  <c r="AR1764" i="4"/>
  <c r="AG1764" i="4"/>
  <c r="AW1764" i="4"/>
  <c r="AB1753" i="4"/>
  <c r="AR1753" i="4"/>
  <c r="BA1756" i="4"/>
  <c r="AR1756" i="4"/>
  <c r="AK1756" i="4"/>
  <c r="BC1756" i="4"/>
  <c r="AM1756" i="4"/>
  <c r="BF1756" i="4"/>
  <c r="AP1756" i="4"/>
  <c r="Z1756" i="4"/>
  <c r="BD1756" i="4"/>
  <c r="BE1756" i="4"/>
  <c r="BE1716" i="4"/>
  <c r="AL1716" i="4"/>
  <c r="BB1716" i="4"/>
  <c r="AE1716" i="4"/>
  <c r="AU1716" i="4"/>
  <c r="AJ1716" i="4"/>
  <c r="AZ1716" i="4"/>
  <c r="AC1716" i="4"/>
  <c r="AS1716" i="4"/>
  <c r="AF1492" i="4"/>
  <c r="BD1492" i="4"/>
  <c r="AG1492" i="4"/>
  <c r="BE1492" i="4"/>
  <c r="AH1492" i="4"/>
  <c r="AX1492" i="4"/>
  <c r="AA1492" i="4"/>
  <c r="AQ1492" i="4"/>
  <c r="AV1492" i="4"/>
  <c r="AO1492" i="4"/>
  <c r="Z1492" i="4"/>
  <c r="AT1492" i="4"/>
  <c r="AI1492" i="4"/>
  <c r="BC1492" i="4"/>
  <c r="AD1492" i="4"/>
  <c r="AB1492" i="4"/>
  <c r="AS1492" i="4"/>
  <c r="BB1492" i="4"/>
  <c r="AL1492" i="4"/>
  <c r="AM1492" i="4"/>
  <c r="AC1492" i="4"/>
  <c r="AP1492" i="4"/>
  <c r="AU1492" i="4"/>
  <c r="AL1282" i="4"/>
  <c r="BG1282" i="4"/>
  <c r="AN1268" i="4"/>
  <c r="AK1268" i="4"/>
  <c r="AL1268" i="4"/>
  <c r="AQ1268" i="4"/>
  <c r="AC1268" i="4"/>
  <c r="BB1268" i="4"/>
  <c r="AI1268" i="4"/>
  <c r="AE1295" i="4"/>
  <c r="AT1295" i="4"/>
  <c r="AU1295" i="4"/>
  <c r="Z1295" i="4"/>
  <c r="AJ1391" i="4"/>
  <c r="AZ1391" i="4"/>
  <c r="AR1391" i="4"/>
  <c r="AE1454" i="4"/>
  <c r="AF1454" i="4"/>
  <c r="AM1454" i="4"/>
  <c r="AP1454" i="4"/>
  <c r="BE1454" i="4"/>
  <c r="BF1454" i="4"/>
  <c r="AO1454" i="4"/>
  <c r="AG1454" i="4"/>
  <c r="AJ1677" i="4"/>
  <c r="BA1677" i="4"/>
  <c r="AK1677" i="4"/>
  <c r="BC1677" i="4"/>
  <c r="AM1677" i="4"/>
  <c r="BF1677" i="4"/>
  <c r="AP1677" i="4"/>
  <c r="Z1677" i="4"/>
  <c r="AR990" i="4"/>
  <c r="AB990" i="4"/>
  <c r="AO1303" i="4"/>
  <c r="AY1303" i="4"/>
  <c r="AW1303" i="4"/>
  <c r="AD1303" i="4"/>
  <c r="AN1303" i="4"/>
  <c r="BE1303" i="4"/>
  <c r="AQ1474" i="4"/>
  <c r="BB1474" i="4"/>
  <c r="AH1474" i="4"/>
  <c r="AW1474" i="4"/>
  <c r="AN1474" i="4"/>
  <c r="BG1474" i="4"/>
  <c r="AE1474" i="4"/>
  <c r="AL1474" i="4"/>
  <c r="AO1474" i="4"/>
  <c r="AY1474" i="4"/>
  <c r="AK1474" i="4"/>
  <c r="AA1474" i="4"/>
  <c r="AD1474" i="4"/>
  <c r="AX1474" i="4"/>
  <c r="AG1474" i="4"/>
  <c r="AT1474" i="4"/>
  <c r="BD1474" i="4"/>
  <c r="AM974" i="4"/>
  <c r="AC974" i="4"/>
  <c r="BC974" i="4"/>
  <c r="BD974" i="4"/>
  <c r="AH1001" i="4"/>
  <c r="BG1001" i="4"/>
  <c r="AO1026" i="4"/>
  <c r="BD1026" i="4"/>
  <c r="BE1026" i="4"/>
  <c r="BF1081" i="4"/>
  <c r="AP1081" i="4"/>
  <c r="AF1081" i="4"/>
  <c r="AX1097" i="4"/>
  <c r="AV1097" i="4"/>
  <c r="BD1097" i="4"/>
  <c r="AJ1105" i="4"/>
  <c r="AB1105" i="4"/>
  <c r="AZ1105" i="4"/>
  <c r="Z1105" i="4"/>
  <c r="AV1129" i="4"/>
  <c r="AF1129" i="4"/>
  <c r="AN1129" i="4"/>
  <c r="AW1146" i="4"/>
  <c r="AY1146" i="4"/>
  <c r="BE1146" i="4"/>
  <c r="AQ1146" i="4"/>
  <c r="AA1146" i="4"/>
  <c r="AI1146" i="4"/>
  <c r="AG1162" i="4"/>
  <c r="AY1162" i="4"/>
  <c r="AA1162" i="4"/>
  <c r="AR1162" i="4"/>
  <c r="AI1162" i="4"/>
  <c r="AQ1162" i="4"/>
  <c r="AW1162" i="4"/>
  <c r="BC1171" i="4"/>
  <c r="AK1171" i="4"/>
  <c r="AM1171" i="4"/>
  <c r="AE1171" i="4"/>
  <c r="AT1186" i="4"/>
  <c r="BB1186" i="4"/>
  <c r="AE1186" i="4"/>
  <c r="AB1186" i="4"/>
  <c r="AS1186" i="4"/>
  <c r="BA1186" i="4"/>
  <c r="AM1186" i="4"/>
  <c r="AJ1186" i="4"/>
  <c r="AU1186" i="4"/>
  <c r="AR1186" i="4"/>
  <c r="AC1186" i="4"/>
  <c r="AK1186" i="4"/>
  <c r="BA1211" i="4"/>
  <c r="AD1211" i="4"/>
  <c r="AI1211" i="4"/>
  <c r="AK1211" i="4"/>
  <c r="AH1211" i="4"/>
  <c r="AT1211" i="4"/>
  <c r="AK1313" i="4"/>
  <c r="AF1313" i="4"/>
  <c r="AX1313" i="4"/>
  <c r="BA1313" i="4"/>
  <c r="AQ1313" i="4"/>
  <c r="AC1313" i="4"/>
  <c r="AI1313" i="4"/>
  <c r="BB1313" i="4"/>
  <c r="AS1313" i="4"/>
  <c r="AE1313" i="4"/>
  <c r="AM1343" i="4"/>
  <c r="AK1343" i="4"/>
  <c r="AD1343" i="4"/>
  <c r="AR1343" i="4"/>
  <c r="AU1343" i="4"/>
  <c r="Z1343" i="4"/>
  <c r="BC1343" i="4"/>
  <c r="AZ1343" i="4"/>
  <c r="AE1343" i="4"/>
  <c r="AL1343" i="4"/>
  <c r="AO1343" i="4"/>
  <c r="AV1343" i="4"/>
  <c r="AS1343" i="4"/>
  <c r="AS1435" i="4"/>
  <c r="AT1435" i="4"/>
  <c r="AF1435" i="4"/>
  <c r="AI1435" i="4"/>
  <c r="BB1435" i="4"/>
  <c r="BA1435" i="4"/>
  <c r="BD1435" i="4"/>
  <c r="AK1435" i="4"/>
  <c r="BG1019" i="4"/>
  <c r="BD1019" i="4"/>
  <c r="BF1019" i="4"/>
  <c r="AC1019" i="4"/>
  <c r="AA1019" i="4"/>
  <c r="AM1226" i="4"/>
  <c r="AB1226" i="4"/>
  <c r="BC1226" i="4"/>
  <c r="AR1226" i="4"/>
  <c r="AJ1226" i="4"/>
  <c r="AW1226" i="4"/>
  <c r="AE1226" i="4"/>
  <c r="AZ1226" i="4"/>
  <c r="AO1226" i="4"/>
  <c r="AM1242" i="4"/>
  <c r="AB1242" i="4"/>
  <c r="AO1242" i="4"/>
  <c r="AE1242" i="4"/>
  <c r="AJ1242" i="4"/>
  <c r="AR1242" i="4"/>
  <c r="AU1242" i="4"/>
  <c r="AZ1242" i="4"/>
  <c r="AG1242" i="4"/>
  <c r="AM1259" i="4"/>
  <c r="AB1259" i="4"/>
  <c r="BC1259" i="4"/>
  <c r="AR1259" i="4"/>
  <c r="AW1259" i="4"/>
  <c r="AJ1259" i="4"/>
  <c r="AG1259" i="4"/>
  <c r="AU1259" i="4"/>
  <c r="AU1275" i="4"/>
  <c r="AJ1275" i="4"/>
  <c r="AE1275" i="4"/>
  <c r="AW1275" i="4"/>
  <c r="AR1275" i="4"/>
  <c r="AM1275" i="4"/>
  <c r="AZ1275" i="4"/>
  <c r="AB1275" i="4"/>
  <c r="AO1275" i="4"/>
  <c r="BC1275" i="4"/>
  <c r="BC1298" i="4"/>
  <c r="BE1298" i="4"/>
  <c r="AS1298" i="4"/>
  <c r="BD1298" i="4"/>
  <c r="AU1298" i="4"/>
  <c r="AJ1298" i="4"/>
  <c r="AM1298" i="4"/>
  <c r="AB1298" i="4"/>
  <c r="AE1298" i="4"/>
  <c r="AP1298" i="4"/>
  <c r="AT1298" i="4"/>
  <c r="BC1330" i="4"/>
  <c r="BF1330" i="4"/>
  <c r="AZ1330" i="4"/>
  <c r="AE1330" i="4"/>
  <c r="AO1330" i="4"/>
  <c r="AL1330" i="4"/>
  <c r="AN1330" i="4"/>
  <c r="AR1330" i="4"/>
  <c r="AK1330" i="4"/>
  <c r="AM1330" i="4"/>
  <c r="AS1330" i="4"/>
  <c r="AV1330" i="4"/>
  <c r="AD1330" i="4"/>
  <c r="AU1357" i="4"/>
  <c r="AW1357" i="4"/>
  <c r="AV1357" i="4"/>
  <c r="BE1357" i="4"/>
  <c r="AO1357" i="4"/>
  <c r="AG1357" i="4"/>
  <c r="AL1357" i="4"/>
  <c r="BC1357" i="4"/>
  <c r="AE1357" i="4"/>
  <c r="AF1357" i="4"/>
  <c r="BA1297" i="4"/>
  <c r="BB1297" i="4"/>
  <c r="AR1297" i="4"/>
  <c r="AE1297" i="4"/>
  <c r="AK1297" i="4"/>
  <c r="AD1297" i="4"/>
  <c r="AT1297" i="4"/>
  <c r="AC1297" i="4"/>
  <c r="AQ1297" i="4"/>
  <c r="AX1297" i="4"/>
  <c r="AS1297" i="4"/>
  <c r="AF1297" i="4"/>
  <c r="AK1342" i="4"/>
  <c r="AB1342" i="4"/>
  <c r="AI1342" i="4"/>
  <c r="BF1342" i="4"/>
  <c r="AC1342" i="4"/>
  <c r="AQ1342" i="4"/>
  <c r="AM1342" i="4"/>
  <c r="AJ1342" i="4"/>
  <c r="BA1342" i="4"/>
  <c r="BB1342" i="4"/>
  <c r="AX1342" i="4"/>
  <c r="AF1342" i="4"/>
  <c r="AG1358" i="4"/>
  <c r="AI1358" i="4"/>
  <c r="BE1358" i="4"/>
  <c r="AY1358" i="4"/>
  <c r="BD1358" i="4"/>
  <c r="AO1358" i="4"/>
  <c r="AN1358" i="4"/>
  <c r="BG1358" i="4"/>
  <c r="AT1358" i="4"/>
  <c r="AA1358" i="4"/>
  <c r="BG1376" i="4"/>
  <c r="AA1376" i="4"/>
  <c r="AC1376" i="4"/>
  <c r="AI1376" i="4"/>
  <c r="AN1376" i="4"/>
  <c r="AL1376" i="4"/>
  <c r="AY1376" i="4"/>
  <c r="AK1376" i="4"/>
  <c r="AQ1376" i="4"/>
  <c r="BD1376" i="4"/>
  <c r="BA1376" i="4"/>
  <c r="AJ1685" i="4"/>
  <c r="AZ1685" i="4"/>
  <c r="AN1722" i="4"/>
  <c r="BD1722" i="4"/>
  <c r="AC1722" i="4"/>
  <c r="AS1722" i="4"/>
  <c r="AF1408" i="4"/>
  <c r="AR1408" i="4"/>
  <c r="Z1408" i="4"/>
  <c r="AJ1408" i="4"/>
  <c r="AP1408" i="4"/>
  <c r="AX1408" i="4"/>
  <c r="AZ1408" i="4"/>
  <c r="AB1408" i="4"/>
  <c r="AB1428" i="4"/>
  <c r="AN1428" i="4"/>
  <c r="AX1428" i="4"/>
  <c r="BD1428" i="4"/>
  <c r="Z1428" i="4"/>
  <c r="AV1428" i="4"/>
  <c r="AH1428" i="4"/>
  <c r="AP1428" i="4"/>
  <c r="BB1444" i="4"/>
  <c r="AV1444" i="4"/>
  <c r="AM1444" i="4"/>
  <c r="AX1444" i="4"/>
  <c r="AO1444" i="4"/>
  <c r="AK1444" i="4"/>
  <c r="AG1444" i="4"/>
  <c r="AC1444" i="4"/>
  <c r="AJ1444" i="4"/>
  <c r="AR1444" i="4"/>
  <c r="BC1444" i="4"/>
  <c r="AZ1444" i="4"/>
  <c r="BF1444" i="4"/>
  <c r="AN1444" i="4"/>
  <c r="Z1444" i="4"/>
  <c r="AU1444" i="4"/>
  <c r="AD1444" i="4"/>
  <c r="BB1544" i="4"/>
  <c r="AL1544" i="4"/>
  <c r="AC1544" i="4"/>
  <c r="AY1544" i="4"/>
  <c r="AU1544" i="4"/>
  <c r="AB1544" i="4"/>
  <c r="AW1544" i="4"/>
  <c r="AP1544" i="4"/>
  <c r="AI1544" i="4"/>
  <c r="AE1544" i="4"/>
  <c r="BE1544" i="4"/>
  <c r="AG1544" i="4"/>
  <c r="AT1544" i="4"/>
  <c r="AN1544" i="4"/>
  <c r="AO1544" i="4"/>
  <c r="BC1544" i="4"/>
  <c r="AH1544" i="4"/>
  <c r="AS1544" i="4"/>
  <c r="AZ1544" i="4"/>
  <c r="AN1568" i="4"/>
  <c r="BD1568" i="4"/>
  <c r="AB1568" i="4"/>
  <c r="AV1568" i="4"/>
  <c r="AL1568" i="4"/>
  <c r="BB1568" i="4"/>
  <c r="AZ1568" i="4"/>
  <c r="AD1568" i="4"/>
  <c r="AX1568" i="4"/>
  <c r="AF1568" i="4"/>
  <c r="AH1568" i="4"/>
  <c r="AJ1607" i="4"/>
  <c r="AY1607" i="4"/>
  <c r="AI1607" i="4"/>
  <c r="BB1607" i="4"/>
  <c r="AL1607" i="4"/>
  <c r="AF1607" i="4"/>
  <c r="BC1607" i="4"/>
  <c r="AE1607" i="4"/>
  <c r="AT1607" i="4"/>
  <c r="Z1607" i="4"/>
  <c r="AU1607" i="4"/>
  <c r="AA1607" i="4"/>
  <c r="AP1607" i="4"/>
  <c r="AN1607" i="4"/>
  <c r="AT1647" i="4"/>
  <c r="AD1647" i="4"/>
  <c r="AN1647" i="4"/>
  <c r="AJ1647" i="4"/>
  <c r="BE1647" i="4"/>
  <c r="AA1647" i="4"/>
  <c r="AV1647" i="4"/>
  <c r="AM1647" i="4"/>
  <c r="AX1647" i="4"/>
  <c r="Z1647" i="4"/>
  <c r="AY1647" i="4"/>
  <c r="AS1455" i="4"/>
  <c r="AG1455" i="4"/>
  <c r="AI1455" i="4"/>
  <c r="AH1455" i="4"/>
  <c r="AL1455" i="4"/>
  <c r="BE1455" i="4"/>
  <c r="AY1455" i="4"/>
  <c r="BD1455" i="4"/>
  <c r="AD1455" i="4"/>
  <c r="AQ1455" i="4"/>
  <c r="AW1455" i="4"/>
  <c r="AT1455" i="4"/>
  <c r="AA1455" i="4"/>
  <c r="BB1455" i="4"/>
  <c r="AN1455" i="4"/>
  <c r="AI1467" i="4"/>
  <c r="AY1467" i="4"/>
  <c r="AB1467" i="4"/>
  <c r="AR1467" i="4"/>
  <c r="AO1467" i="4"/>
  <c r="AE1467" i="4"/>
  <c r="BC1467" i="4"/>
  <c r="AN1467" i="4"/>
  <c r="AS1467" i="4"/>
  <c r="AM1467" i="4"/>
  <c r="BG1467" i="4"/>
  <c r="AV1467" i="4"/>
  <c r="AQ1467" i="4"/>
  <c r="BD1467" i="4"/>
  <c r="AG1467" i="4"/>
  <c r="AU1467" i="4"/>
  <c r="AF1467" i="4"/>
  <c r="AK1467" i="4"/>
  <c r="AI1491" i="4"/>
  <c r="AY1491" i="4"/>
  <c r="AJ1491" i="4"/>
  <c r="AZ1491" i="4"/>
  <c r="AO1491" i="4"/>
  <c r="AA1491" i="4"/>
  <c r="AU1491" i="4"/>
  <c r="AN1491" i="4"/>
  <c r="AS1491" i="4"/>
  <c r="BC1491" i="4"/>
  <c r="AE1491" i="4"/>
  <c r="AR1491" i="4"/>
  <c r="BG1491" i="4"/>
  <c r="AB1491" i="4"/>
  <c r="AK1491" i="4"/>
  <c r="AF1491" i="4"/>
  <c r="AW1491" i="4"/>
  <c r="AL1512" i="4"/>
  <c r="BB1512" i="4"/>
  <c r="AB1512" i="4"/>
  <c r="AR1512" i="4"/>
  <c r="AD1512" i="4"/>
  <c r="AX1512" i="4"/>
  <c r="AF1512" i="4"/>
  <c r="AZ1512" i="4"/>
  <c r="Z1512" i="4"/>
  <c r="BF1512" i="4"/>
  <c r="AN1512" i="4"/>
  <c r="AH1512" i="4"/>
  <c r="AV1512" i="4"/>
  <c r="BF1588" i="4"/>
  <c r="AA1588" i="4"/>
  <c r="AQ1588" i="4"/>
  <c r="BG1588" i="4"/>
  <c r="AB1588" i="4"/>
  <c r="AR1588" i="4"/>
  <c r="AK1588" i="4"/>
  <c r="BA1588" i="4"/>
  <c r="AM1588" i="4"/>
  <c r="AN1588" i="4"/>
  <c r="AO1588" i="4"/>
  <c r="AD1588" i="4"/>
  <c r="AT1588" i="4"/>
  <c r="AY1588" i="4"/>
  <c r="AV1588" i="4"/>
  <c r="AC1588" i="4"/>
  <c r="BE1588" i="4"/>
  <c r="AH1588" i="4"/>
  <c r="BB1588" i="4"/>
  <c r="AE1588" i="4"/>
  <c r="BC1588" i="4"/>
  <c r="AZ1588" i="4"/>
  <c r="AG1588" i="4"/>
  <c r="AL1588" i="4"/>
  <c r="AN1612" i="4"/>
  <c r="BD1612" i="4"/>
  <c r="AG1612" i="4"/>
  <c r="AW1612" i="4"/>
  <c r="AC1731" i="4"/>
  <c r="Z1731" i="4"/>
  <c r="AT1731" i="4"/>
  <c r="AE1731" i="4"/>
  <c r="BA1731" i="4"/>
  <c r="AR1731" i="4"/>
  <c r="AB1731" i="4"/>
  <c r="AW1731" i="4"/>
  <c r="AN1606" i="4"/>
  <c r="BD1606" i="4"/>
  <c r="AO1606" i="4"/>
  <c r="BC1666" i="4"/>
  <c r="AB1666" i="4"/>
  <c r="AR1666" i="4"/>
  <c r="AD1666" i="4"/>
  <c r="AT1666" i="4"/>
  <c r="BG1682" i="4"/>
  <c r="AT1682" i="4"/>
  <c r="AJ1682" i="4"/>
  <c r="BD1682" i="4"/>
  <c r="AG1682" i="4"/>
  <c r="AZ1682" i="4"/>
  <c r="AE1682" i="4"/>
  <c r="AW1682" i="4"/>
  <c r="AF1713" i="4"/>
  <c r="AV1713" i="4"/>
  <c r="AD1576" i="4"/>
  <c r="AN1576" i="4"/>
  <c r="AB1576" i="4"/>
  <c r="AV1576" i="4"/>
  <c r="AF1576" i="4"/>
  <c r="AZ1576" i="4"/>
  <c r="AK1618" i="4"/>
  <c r="BG1618" i="4"/>
  <c r="AQ1618" i="4"/>
  <c r="AA1618" i="4"/>
  <c r="AT1618" i="4"/>
  <c r="AD1618" i="4"/>
  <c r="AV1618" i="4"/>
  <c r="BC1618" i="4"/>
  <c r="AI1618" i="4"/>
  <c r="AX1618" i="4"/>
  <c r="Z1618" i="4"/>
  <c r="AY1618" i="4"/>
  <c r="AE1618" i="4"/>
  <c r="BA1675" i="4"/>
  <c r="AK1675" i="4"/>
  <c r="BC1675" i="4"/>
  <c r="AM1675" i="4"/>
  <c r="BF1675" i="4"/>
  <c r="AP1675" i="4"/>
  <c r="Z1675" i="4"/>
  <c r="AD1729" i="4"/>
  <c r="AT1729" i="4"/>
  <c r="AI1729" i="4"/>
  <c r="AY1729" i="4"/>
  <c r="AJ1729" i="4"/>
  <c r="AZ1729" i="4"/>
  <c r="BG1630" i="4"/>
  <c r="AB1630" i="4"/>
  <c r="AR1630" i="4"/>
  <c r="AK1630" i="4"/>
  <c r="BA1630" i="4"/>
  <c r="Z1630" i="4"/>
  <c r="AP1630" i="4"/>
  <c r="AF1655" i="4"/>
  <c r="AV1655" i="4"/>
  <c r="AJ1696" i="4"/>
  <c r="AZ1696" i="4"/>
  <c r="AR1719" i="4"/>
  <c r="BG1719" i="4"/>
  <c r="AQ1719" i="4"/>
  <c r="AA1719" i="4"/>
  <c r="AS1719" i="4"/>
  <c r="AF1719" i="4"/>
  <c r="BA1719" i="4"/>
  <c r="AO941" i="4"/>
  <c r="AL941" i="4"/>
  <c r="AQ941" i="4"/>
  <c r="BF941" i="4"/>
  <c r="AV838" i="4"/>
  <c r="AD838" i="4"/>
  <c r="AJ932" i="4"/>
  <c r="AB932" i="4"/>
  <c r="AC932" i="4"/>
  <c r="BC932" i="4"/>
  <c r="AR932" i="4"/>
  <c r="AF1086" i="4"/>
  <c r="AR1086" i="4"/>
  <c r="AJ1086" i="4"/>
  <c r="AB1086" i="4"/>
  <c r="AX856" i="4"/>
  <c r="AN856" i="4"/>
  <c r="AJ948" i="4"/>
  <c r="AR948" i="4"/>
  <c r="AC948" i="4"/>
  <c r="BC948" i="4"/>
  <c r="AS948" i="4"/>
  <c r="AL764" i="4"/>
  <c r="AJ764" i="4"/>
  <c r="AJ944" i="4"/>
  <c r="BC944" i="4"/>
  <c r="AB944" i="4"/>
  <c r="AC944" i="4"/>
  <c r="AR944" i="4"/>
  <c r="AM944" i="4"/>
  <c r="AB1114" i="4"/>
  <c r="AV1114" i="4"/>
  <c r="AN1114" i="4"/>
  <c r="AF1114" i="4"/>
  <c r="BG1227" i="4"/>
  <c r="AU1227" i="4"/>
  <c r="AX1227" i="4"/>
  <c r="BA1227" i="4"/>
  <c r="BD1227" i="4"/>
  <c r="BC1227" i="4"/>
  <c r="AP1227" i="4"/>
  <c r="AK1227" i="4"/>
  <c r="AE1227" i="4"/>
  <c r="AS1227" i="4"/>
  <c r="BF1227" i="4"/>
  <c r="AH1227" i="4"/>
  <c r="AM1227" i="4"/>
  <c r="Z1227" i="4"/>
  <c r="AD1347" i="4"/>
  <c r="AZ1347" i="4"/>
  <c r="Z1347" i="4"/>
  <c r="AV1347" i="4"/>
  <c r="AJ1347" i="4"/>
  <c r="BA1347" i="4"/>
  <c r="BG1347" i="4"/>
  <c r="AQ1347" i="4"/>
  <c r="AA1347" i="4"/>
  <c r="AS1347" i="4"/>
  <c r="AT1347" i="4"/>
  <c r="AK1347" i="4"/>
  <c r="AM1347" i="4"/>
  <c r="AH1347" i="4"/>
  <c r="BE1347" i="4"/>
  <c r="AP1347" i="4"/>
  <c r="BC1347" i="4"/>
  <c r="AN1347" i="4"/>
  <c r="AI1347" i="4"/>
  <c r="AO1347" i="4"/>
  <c r="AF1347" i="4"/>
  <c r="AE1347" i="4"/>
  <c r="AC1347" i="4"/>
  <c r="BA654" i="4"/>
  <c r="AB654" i="4"/>
  <c r="AC654" i="4"/>
  <c r="BC913" i="4"/>
  <c r="Z913" i="4"/>
  <c r="BA1193" i="4"/>
  <c r="BE1193" i="4"/>
  <c r="BG1193" i="4"/>
  <c r="AA1193" i="4"/>
  <c r="AP1193" i="4"/>
  <c r="AL1193" i="4"/>
  <c r="AY1193" i="4"/>
  <c r="BD1193" i="4"/>
  <c r="BF1193" i="4"/>
  <c r="AG1193" i="4"/>
  <c r="Z1193" i="4"/>
  <c r="AI1193" i="4"/>
  <c r="BB1193" i="4"/>
  <c r="AN1193" i="4"/>
  <c r="AW1193" i="4"/>
  <c r="AQ1193" i="4"/>
  <c r="BG1595" i="4"/>
  <c r="AB1595" i="4"/>
  <c r="AR1595" i="4"/>
  <c r="AC1595" i="4"/>
  <c r="AS1595" i="4"/>
  <c r="Z1595" i="4"/>
  <c r="AP1595" i="4"/>
  <c r="BF1595" i="4"/>
  <c r="AV1595" i="4"/>
  <c r="AW1595" i="4"/>
  <c r="AD1595" i="4"/>
  <c r="AX1595" i="4"/>
  <c r="AA1595" i="4"/>
  <c r="AQ1595" i="4"/>
  <c r="AZ1595" i="4"/>
  <c r="AO1595" i="4"/>
  <c r="AL1595" i="4"/>
  <c r="AM1595" i="4"/>
  <c r="AF1595" i="4"/>
  <c r="BD1595" i="4"/>
  <c r="BA1595" i="4"/>
  <c r="AT1595" i="4"/>
  <c r="AU1595" i="4"/>
  <c r="BG1274" i="4"/>
  <c r="AV1274" i="4"/>
  <c r="AF1274" i="4"/>
  <c r="AK1274" i="4"/>
  <c r="BA1274" i="4"/>
  <c r="AH1274" i="4"/>
  <c r="AX1274" i="4"/>
  <c r="AM1274" i="4"/>
  <c r="BC1274" i="4"/>
  <c r="BD1274" i="4"/>
  <c r="AO1274" i="4"/>
  <c r="AL1274" i="4"/>
  <c r="BF1274" i="4"/>
  <c r="AA1274" i="4"/>
  <c r="AU1274" i="4"/>
  <c r="AN1274" i="4"/>
  <c r="AC1274" i="4"/>
  <c r="BE1274" i="4"/>
  <c r="AP1274" i="4"/>
  <c r="AQ1274" i="4"/>
  <c r="AT1274" i="4"/>
  <c r="AG1274" i="4"/>
  <c r="AY1274" i="4"/>
  <c r="AW1274" i="4"/>
  <c r="Z1274" i="4"/>
  <c r="AE1274" i="4"/>
  <c r="AV595" i="4"/>
  <c r="AB595" i="4"/>
  <c r="AP816" i="4"/>
  <c r="AZ816" i="4"/>
  <c r="BE1207" i="4"/>
  <c r="AC1207" i="4"/>
  <c r="AE1207" i="4"/>
  <c r="BF1207" i="4"/>
  <c r="BC1207" i="4"/>
  <c r="AV1207" i="4"/>
  <c r="Z1207" i="4"/>
  <c r="AT1207" i="4"/>
  <c r="AS1207" i="4"/>
  <c r="AF1207" i="4"/>
  <c r="AP1207" i="4"/>
  <c r="AD1207" i="4"/>
  <c r="BA1207" i="4"/>
  <c r="AK1207" i="4"/>
  <c r="AM1207" i="4"/>
  <c r="AN1569" i="4"/>
  <c r="AR1569" i="4"/>
  <c r="AB1569" i="4"/>
  <c r="AV1569" i="4"/>
  <c r="BB1706" i="4"/>
  <c r="AL1706" i="4"/>
  <c r="AC1706" i="4"/>
  <c r="AY1706" i="4"/>
  <c r="AO1706" i="4"/>
  <c r="AB1706" i="4"/>
  <c r="AW1706" i="4"/>
  <c r="AV1766" i="4"/>
  <c r="AN1766" i="4"/>
  <c r="BG1766" i="4"/>
  <c r="AK1766" i="4"/>
  <c r="BC1766" i="4"/>
  <c r="AI1766" i="4"/>
  <c r="BA1766" i="4"/>
  <c r="BF1744" i="4"/>
  <c r="AN1744" i="4"/>
  <c r="AF1732" i="4"/>
  <c r="AT1732" i="4"/>
  <c r="AD1732" i="4"/>
  <c r="AN1732" i="4"/>
  <c r="BC1697" i="4"/>
  <c r="AK1697" i="4"/>
  <c r="BG1697" i="4"/>
  <c r="AR1697" i="4"/>
  <c r="AX1697" i="4"/>
  <c r="AH1697" i="4"/>
  <c r="AI1697" i="4"/>
  <c r="BD1697" i="4"/>
  <c r="AE1697" i="4"/>
  <c r="AZ1697" i="4"/>
  <c r="AP1237" i="4"/>
  <c r="Z1237" i="4"/>
  <c r="AZ1237" i="4"/>
  <c r="BC1237" i="4"/>
  <c r="AQ1172" i="4"/>
  <c r="BG1172" i="4"/>
  <c r="AW1172" i="4"/>
  <c r="BF1172" i="4"/>
  <c r="AG1172" i="4"/>
  <c r="AN1172" i="4"/>
  <c r="AJ674" i="4"/>
  <c r="AL674" i="4"/>
  <c r="Z1223" i="4"/>
  <c r="AS1223" i="4"/>
  <c r="BC1223" i="4"/>
  <c r="AM1223" i="4"/>
  <c r="AN1062" i="4"/>
  <c r="AF1062" i="4"/>
  <c r="AV1062" i="4"/>
  <c r="AQ1216" i="4"/>
  <c r="AI1216" i="4"/>
  <c r="AF1216" i="4"/>
  <c r="AS1216" i="4"/>
  <c r="AA1216" i="4"/>
  <c r="AC1216" i="4"/>
  <c r="AV1216" i="4"/>
  <c r="BA1216" i="4"/>
  <c r="BD1216" i="4"/>
  <c r="AY1216" i="4"/>
  <c r="AN1216" i="4"/>
  <c r="BG1216" i="4"/>
  <c r="AV1249" i="4"/>
  <c r="BG1249" i="4"/>
  <c r="BB1249" i="4"/>
  <c r="AO1249" i="4"/>
  <c r="AY1249" i="4"/>
  <c r="AD1249" i="4"/>
  <c r="AI1249" i="4"/>
  <c r="AG1249" i="4"/>
  <c r="AL1249" i="4"/>
  <c r="BE1249" i="4"/>
  <c r="AA1249" i="4"/>
  <c r="AN1249" i="4"/>
  <c r="AE1337" i="4"/>
  <c r="AU1337" i="4"/>
  <c r="AX1337" i="4"/>
  <c r="AB1337" i="4"/>
  <c r="AM1337" i="4"/>
  <c r="AL1337" i="4"/>
  <c r="AC1337" i="4"/>
  <c r="AA1527" i="4"/>
  <c r="AF1527" i="4"/>
  <c r="AV1527" i="4"/>
  <c r="Z1527" i="4"/>
  <c r="AP1527" i="4"/>
  <c r="AB1527" i="4"/>
  <c r="AZ1527" i="4"/>
  <c r="AH1527" i="4"/>
  <c r="BB1527" i="4"/>
  <c r="BD1527" i="4"/>
  <c r="AT1527" i="4"/>
  <c r="AJ1527" i="4"/>
  <c r="AX1527" i="4"/>
  <c r="AN1545" i="4"/>
  <c r="AJ1545" i="4"/>
  <c r="AR1545" i="4"/>
  <c r="BG1009" i="4"/>
  <c r="BF1009" i="4"/>
  <c r="AC1057" i="4"/>
  <c r="AK1057" i="4"/>
  <c r="AY1089" i="4"/>
  <c r="AK1089" i="4"/>
  <c r="AX1113" i="4"/>
  <c r="AP1113" i="4"/>
  <c r="AN1113" i="4"/>
  <c r="AV1113" i="4"/>
  <c r="AF1113" i="4"/>
  <c r="BF1113" i="4"/>
  <c r="AY1154" i="4"/>
  <c r="AR1154" i="4"/>
  <c r="AG1154" i="4"/>
  <c r="AI1154" i="4"/>
  <c r="BE1154" i="4"/>
  <c r="AA1154" i="4"/>
  <c r="AP1178" i="4"/>
  <c r="AB1178" i="4"/>
  <c r="AO1178" i="4"/>
  <c r="AY1178" i="4"/>
  <c r="AZ1178" i="4"/>
  <c r="AG1178" i="4"/>
  <c r="AA1178" i="4"/>
  <c r="AR1178" i="4"/>
  <c r="AW1178" i="4"/>
  <c r="AI1178" i="4"/>
  <c r="BF1178" i="4"/>
  <c r="AO1194" i="4"/>
  <c r="AL1194" i="4"/>
  <c r="BE1194" i="4"/>
  <c r="BB1194" i="4"/>
  <c r="AH1194" i="4"/>
  <c r="BD1202" i="4"/>
  <c r="AH1202" i="4"/>
  <c r="AD1202" i="4"/>
  <c r="AC1202" i="4"/>
  <c r="AX1202" i="4"/>
  <c r="BG1202" i="4"/>
  <c r="AE1252" i="4"/>
  <c r="AH1252" i="4"/>
  <c r="AK1252" i="4"/>
  <c r="AM1252" i="4"/>
  <c r="Z1252" i="4"/>
  <c r="BD1252" i="4"/>
  <c r="BF1252" i="4"/>
  <c r="AS1252" i="4"/>
  <c r="BC1252" i="4"/>
  <c r="BA1252" i="4"/>
  <c r="AC1252" i="4"/>
  <c r="AU1252" i="4"/>
  <c r="AP1252" i="4"/>
  <c r="AU1292" i="4"/>
  <c r="AN1292" i="4"/>
  <c r="AD1292" i="4"/>
  <c r="AW1292" i="4"/>
  <c r="BC1292" i="4"/>
  <c r="AX1292" i="4"/>
  <c r="AL1292" i="4"/>
  <c r="AC1292" i="4"/>
  <c r="AO1292" i="4"/>
  <c r="AM1292" i="4"/>
  <c r="AZ1292" i="4"/>
  <c r="BA1329" i="4"/>
  <c r="AX1329" i="4"/>
  <c r="AQ1329" i="4"/>
  <c r="AM1329" i="4"/>
  <c r="AI1329" i="4"/>
  <c r="AC1329" i="4"/>
  <c r="BD1329" i="4"/>
  <c r="AJ1329" i="4"/>
  <c r="AB1329" i="4"/>
  <c r="BF1329" i="4"/>
  <c r="AD1329" i="4"/>
  <c r="AY1329" i="4"/>
  <c r="AE1329" i="4"/>
  <c r="BB1329" i="4"/>
  <c r="AK1329" i="4"/>
  <c r="AF1329" i="4"/>
  <c r="AR1388" i="4"/>
  <c r="AL1388" i="4"/>
  <c r="AZ1388" i="4"/>
  <c r="AT1388" i="4"/>
  <c r="BB1388" i="4"/>
  <c r="AJ1388" i="4"/>
  <c r="AB1549" i="4"/>
  <c r="AR1549" i="4"/>
  <c r="AF1549" i="4"/>
  <c r="AZ1549" i="4"/>
  <c r="AJ1549" i="4"/>
  <c r="AS1139" i="4"/>
  <c r="AH1139" i="4"/>
  <c r="AX1139" i="4"/>
  <c r="AE1139" i="4"/>
  <c r="AM1218" i="4"/>
  <c r="AF1218" i="4"/>
  <c r="AW1218" i="4"/>
  <c r="AU1218" i="4"/>
  <c r="AN1218" i="4"/>
  <c r="AO1218" i="4"/>
  <c r="BC1218" i="4"/>
  <c r="AG1218" i="4"/>
  <c r="AV1218" i="4"/>
  <c r="AM1234" i="4"/>
  <c r="AF1234" i="4"/>
  <c r="AG1234" i="4"/>
  <c r="BD1234" i="4"/>
  <c r="AO1234" i="4"/>
  <c r="AU1234" i="4"/>
  <c r="BC1234" i="4"/>
  <c r="AW1234" i="4"/>
  <c r="AE1234" i="4"/>
  <c r="AV1234" i="4"/>
  <c r="AM1251" i="4"/>
  <c r="AF1251" i="4"/>
  <c r="AW1251" i="4"/>
  <c r="AU1251" i="4"/>
  <c r="AN1251" i="4"/>
  <c r="AG1251" i="4"/>
  <c r="AE1251" i="4"/>
  <c r="BD1251" i="4"/>
  <c r="AO1251" i="4"/>
  <c r="BC1251" i="4"/>
  <c r="AM1267" i="4"/>
  <c r="AF1267" i="4"/>
  <c r="AG1267" i="4"/>
  <c r="BD1267" i="4"/>
  <c r="AE1267" i="4"/>
  <c r="AV1267" i="4"/>
  <c r="AW1267" i="4"/>
  <c r="AU1267" i="4"/>
  <c r="AN1267" i="4"/>
  <c r="AO1267" i="4"/>
  <c r="BC1267" i="4"/>
  <c r="AO1284" i="4"/>
  <c r="AY1284" i="4"/>
  <c r="AG1284" i="4"/>
  <c r="AN1284" i="4"/>
  <c r="BE1284" i="4"/>
  <c r="AW1284" i="4"/>
  <c r="BC1314" i="4"/>
  <c r="BE1314" i="4"/>
  <c r="AS1314" i="4"/>
  <c r="AP1314" i="4"/>
  <c r="AT1314" i="4"/>
  <c r="BD1314" i="4"/>
  <c r="AE1314" i="4"/>
  <c r="AB1314" i="4"/>
  <c r="AJ1314" i="4"/>
  <c r="AM1314" i="4"/>
  <c r="AF1314" i="4"/>
  <c r="AT1377" i="4"/>
  <c r="AS1377" i="4"/>
  <c r="AU1377" i="4"/>
  <c r="AV1377" i="4"/>
  <c r="AC1377" i="4"/>
  <c r="AF1377" i="4"/>
  <c r="BC1377" i="4"/>
  <c r="AD1377" i="4"/>
  <c r="AM1377" i="4"/>
  <c r="AK1377" i="4"/>
  <c r="AE1377" i="4"/>
  <c r="AF1411" i="4"/>
  <c r="AV1411" i="4"/>
  <c r="AW1445" i="4"/>
  <c r="AN1445" i="4"/>
  <c r="AO1445" i="4"/>
  <c r="AG1445" i="4"/>
  <c r="AD1445" i="4"/>
  <c r="AY1445" i="4"/>
  <c r="AE1486" i="4"/>
  <c r="AH1486" i="4"/>
  <c r="AK1486" i="4"/>
  <c r="BF1486" i="4"/>
  <c r="BA1486" i="4"/>
  <c r="AF1486" i="4"/>
  <c r="BC1486" i="4"/>
  <c r="AS1486" i="4"/>
  <c r="AX1486" i="4"/>
  <c r="Z1486" i="4"/>
  <c r="AU1486" i="4"/>
  <c r="AC1486" i="4"/>
  <c r="AG1538" i="4"/>
  <c r="BC1538" i="4"/>
  <c r="AM1538" i="4"/>
  <c r="AC1538" i="4"/>
  <c r="AX1538" i="4"/>
  <c r="Z1538" i="4"/>
  <c r="AV1538" i="4"/>
  <c r="BG1538" i="4"/>
  <c r="AI1538" i="4"/>
  <c r="AN1538" i="4"/>
  <c r="BA1538" i="4"/>
  <c r="AU1538" i="4"/>
  <c r="AH1538" i="4"/>
  <c r="AK1538" i="4"/>
  <c r="AQ1538" i="4"/>
  <c r="AS1538" i="4"/>
  <c r="AP1538" i="4"/>
  <c r="AI1335" i="4"/>
  <c r="AF1335" i="4"/>
  <c r="AH1335" i="4"/>
  <c r="BG1335" i="4"/>
  <c r="BA1335" i="4"/>
  <c r="AJ1335" i="4"/>
  <c r="AW1335" i="4"/>
  <c r="AA1335" i="4"/>
  <c r="BD1335" i="4"/>
  <c r="AG1335" i="4"/>
  <c r="AP1335" i="4"/>
  <c r="AQ1335" i="4"/>
  <c r="AB1335" i="4"/>
  <c r="BE1335" i="4"/>
  <c r="AV1350" i="4"/>
  <c r="AO1350" i="4"/>
  <c r="AY1350" i="4"/>
  <c r="AA1350" i="4"/>
  <c r="AG1350" i="4"/>
  <c r="AJ1350" i="4"/>
  <c r="BE1350" i="4"/>
  <c r="Z1350" i="4"/>
  <c r="AU1350" i="4"/>
  <c r="AW1350" i="4"/>
  <c r="AN1350" i="4"/>
  <c r="BF1350" i="4"/>
  <c r="AL1350" i="4"/>
  <c r="AH1350" i="4"/>
  <c r="AD1366" i="4"/>
  <c r="BE1366" i="4"/>
  <c r="BG1366" i="4"/>
  <c r="AA1366" i="4"/>
  <c r="AT1366" i="4"/>
  <c r="AY1366" i="4"/>
  <c r="BD1366" i="4"/>
  <c r="AQ1366" i="4"/>
  <c r="AW1366" i="4"/>
  <c r="AI1366" i="4"/>
  <c r="AO1366" i="4"/>
  <c r="AJ1397" i="4"/>
  <c r="AB1397" i="4"/>
  <c r="AR1397" i="4"/>
  <c r="AF1431" i="4"/>
  <c r="AN1431" i="4"/>
  <c r="AR1497" i="4"/>
  <c r="AK1497" i="4"/>
  <c r="BE1497" i="4"/>
  <c r="AL1497" i="4"/>
  <c r="BB1497" i="4"/>
  <c r="AM1497" i="4"/>
  <c r="BC1497" i="4"/>
  <c r="AV1497" i="4"/>
  <c r="BA1497" i="4"/>
  <c r="Z1497" i="4"/>
  <c r="AT1497" i="4"/>
  <c r="AQ1497" i="4"/>
  <c r="AB1497" i="4"/>
  <c r="AG1497" i="4"/>
  <c r="AD1497" i="4"/>
  <c r="BD1497" i="4"/>
  <c r="AX1497" i="4"/>
  <c r="AF1497" i="4"/>
  <c r="AO1497" i="4"/>
  <c r="AH1497" i="4"/>
  <c r="AE1497" i="4"/>
  <c r="AN1497" i="4"/>
  <c r="AW1497" i="4"/>
  <c r="AP1497" i="4"/>
  <c r="AI1497" i="4"/>
  <c r="AO1707" i="4"/>
  <c r="AF1707" i="4"/>
  <c r="AV1707" i="4"/>
  <c r="BC1392" i="4"/>
  <c r="AR1392" i="4"/>
  <c r="AL1392" i="4"/>
  <c r="AD1392" i="4"/>
  <c r="AB1392" i="4"/>
  <c r="AJ1392" i="4"/>
  <c r="AT1392" i="4"/>
  <c r="AM1417" i="4"/>
  <c r="AJ1417" i="4"/>
  <c r="AX1417" i="4"/>
  <c r="AR1417" i="4"/>
  <c r="AP1417" i="4"/>
  <c r="AZ1417" i="4"/>
  <c r="BB1436" i="4"/>
  <c r="AV1436" i="4"/>
  <c r="AU1436" i="4"/>
  <c r="AN1436" i="4"/>
  <c r="AO1436" i="4"/>
  <c r="Z1436" i="4"/>
  <c r="BC1436" i="4"/>
  <c r="AX1436" i="4"/>
  <c r="AK1436" i="4"/>
  <c r="AD1436" i="4"/>
  <c r="AM1436" i="4"/>
  <c r="BF1436" i="4"/>
  <c r="AR1436" i="4"/>
  <c r="AC1436" i="4"/>
  <c r="AZ1436" i="4"/>
  <c r="AB1452" i="4"/>
  <c r="AW1452" i="4"/>
  <c r="AY1452" i="4"/>
  <c r="AN1452" i="4"/>
  <c r="AH1452" i="4"/>
  <c r="BB1452" i="4"/>
  <c r="AO1452" i="4"/>
  <c r="AI1452" i="4"/>
  <c r="AD1452" i="4"/>
  <c r="AG1452" i="4"/>
  <c r="AT1452" i="4"/>
  <c r="AA1452" i="4"/>
  <c r="BG1452" i="4"/>
  <c r="AQ1452" i="4"/>
  <c r="AX1552" i="4"/>
  <c r="AH1552" i="4"/>
  <c r="AI1552" i="4"/>
  <c r="BD1552" i="4"/>
  <c r="AU1552" i="4"/>
  <c r="AG1552" i="4"/>
  <c r="BC1552" i="4"/>
  <c r="BF1552" i="4"/>
  <c r="AL1552" i="4"/>
  <c r="AN1552" i="4"/>
  <c r="AO1552" i="4"/>
  <c r="AW1552" i="4"/>
  <c r="AT1552" i="4"/>
  <c r="AC1552" i="4"/>
  <c r="AJ1552" i="4"/>
  <c r="AR1552" i="4"/>
  <c r="AP1552" i="4"/>
  <c r="AS1552" i="4"/>
  <c r="AZ1552" i="4"/>
  <c r="AX1737" i="4"/>
  <c r="AH1737" i="4"/>
  <c r="AI1737" i="4"/>
  <c r="BD1737" i="4"/>
  <c r="AC1462" i="4"/>
  <c r="AL1462" i="4"/>
  <c r="BB1462" i="4"/>
  <c r="AI1462" i="4"/>
  <c r="AY1462" i="4"/>
  <c r="AJ1462" i="4"/>
  <c r="AZ1462" i="4"/>
  <c r="Z1462" i="4"/>
  <c r="AT1462" i="4"/>
  <c r="AM1462" i="4"/>
  <c r="BG1462" i="4"/>
  <c r="AB1462" i="4"/>
  <c r="AV1462" i="4"/>
  <c r="AD1462" i="4"/>
  <c r="AF1462" i="4"/>
  <c r="AX1462" i="4"/>
  <c r="AQ1462" i="4"/>
  <c r="AH1462" i="4"/>
  <c r="BC1462" i="4"/>
  <c r="AP1462" i="4"/>
  <c r="AA1462" i="4"/>
  <c r="AN1462" i="4"/>
  <c r="AM1483" i="4"/>
  <c r="BC1483" i="4"/>
  <c r="AJ1483" i="4"/>
  <c r="AZ1483" i="4"/>
  <c r="AK1483" i="4"/>
  <c r="BA1483" i="4"/>
  <c r="AQ1483" i="4"/>
  <c r="AB1483" i="4"/>
  <c r="AV1483" i="4"/>
  <c r="AC1483" i="4"/>
  <c r="AW1483" i="4"/>
  <c r="AU1483" i="4"/>
  <c r="BD1483" i="4"/>
  <c r="AA1483" i="4"/>
  <c r="AF1483" i="4"/>
  <c r="AY1483" i="4"/>
  <c r="AO1483" i="4"/>
  <c r="BG1483" i="4"/>
  <c r="AS1483" i="4"/>
  <c r="AK1520" i="4"/>
  <c r="Z1520" i="4"/>
  <c r="AP1520" i="4"/>
  <c r="BF1520" i="4"/>
  <c r="AJ1520" i="4"/>
  <c r="AZ1520" i="4"/>
  <c r="AD1520" i="4"/>
  <c r="AX1520" i="4"/>
  <c r="AF1520" i="4"/>
  <c r="AL1520" i="4"/>
  <c r="AB1520" i="4"/>
  <c r="AT1520" i="4"/>
  <c r="AN1520" i="4"/>
  <c r="AE1580" i="4"/>
  <c r="AU1580" i="4"/>
  <c r="AA1580" i="4"/>
  <c r="AY1580" i="4"/>
  <c r="AG1580" i="4"/>
  <c r="AW1580" i="4"/>
  <c r="AM1580" i="4"/>
  <c r="AS1580" i="4"/>
  <c r="AQ1580" i="4"/>
  <c r="AC1580" i="4"/>
  <c r="BA1580" i="4"/>
  <c r="AT1633" i="4"/>
  <c r="AD1633" i="4"/>
  <c r="AN1633" i="4"/>
  <c r="AU1633" i="4"/>
  <c r="BE1590" i="4"/>
  <c r="AL1590" i="4"/>
  <c r="BB1590" i="4"/>
  <c r="AA1590" i="4"/>
  <c r="AQ1590" i="4"/>
  <c r="BG1590" i="4"/>
  <c r="AJ1590" i="4"/>
  <c r="AZ1590" i="4"/>
  <c r="Z1590" i="4"/>
  <c r="AT1590" i="4"/>
  <c r="AE1590" i="4"/>
  <c r="AY1590" i="4"/>
  <c r="AB1590" i="4"/>
  <c r="AV1590" i="4"/>
  <c r="AG1590" i="4"/>
  <c r="AW1590" i="4"/>
  <c r="AP1590" i="4"/>
  <c r="AM1590" i="4"/>
  <c r="BD1590" i="4"/>
  <c r="AK1590" i="4"/>
  <c r="AX1590" i="4"/>
  <c r="AU1590" i="4"/>
  <c r="AF1590" i="4"/>
  <c r="AO1590" i="4"/>
  <c r="AN1610" i="4"/>
  <c r="BD1610" i="4"/>
  <c r="AC1610" i="4"/>
  <c r="AS1610" i="4"/>
  <c r="AI1659" i="4"/>
  <c r="AJ1659" i="4"/>
  <c r="AZ1659" i="4"/>
  <c r="AB1705" i="4"/>
  <c r="AR1705" i="4"/>
  <c r="AJ1646" i="4"/>
  <c r="AZ1646" i="4"/>
  <c r="AB1730" i="4"/>
  <c r="AR1730" i="4"/>
  <c r="AG1730" i="4"/>
  <c r="AW1730" i="4"/>
  <c r="AL1730" i="4"/>
  <c r="BB1730" i="4"/>
  <c r="AP870" i="4"/>
  <c r="AF870" i="4"/>
  <c r="AC927" i="4"/>
  <c r="AY927" i="4"/>
  <c r="AN927" i="4"/>
  <c r="AO927" i="4"/>
  <c r="AE927" i="4"/>
  <c r="AX977" i="4"/>
  <c r="AI977" i="4"/>
  <c r="AS977" i="4"/>
  <c r="Z977" i="4"/>
  <c r="BA1286" i="4"/>
  <c r="AK1286" i="4"/>
  <c r="AI1286" i="4"/>
  <c r="BD1286" i="4"/>
  <c r="AQ1286" i="4"/>
  <c r="BE1286" i="4"/>
  <c r="AG1286" i="4"/>
  <c r="AT1286" i="4"/>
  <c r="AF1286" i="4"/>
  <c r="BG1286" i="4"/>
  <c r="AW1286" i="4"/>
  <c r="AD1286" i="4"/>
  <c r="BB1286" i="4"/>
  <c r="AN1286" i="4"/>
  <c r="AS1286" i="4"/>
  <c r="AA1286" i="4"/>
  <c r="AC1286" i="4"/>
  <c r="AV1286" i="4"/>
  <c r="AY1286" i="4"/>
  <c r="AF964" i="4"/>
  <c r="AS964" i="4"/>
  <c r="AN964" i="4"/>
  <c r="AQ964" i="4"/>
  <c r="AC964" i="4"/>
  <c r="BD964" i="4"/>
  <c r="AA964" i="4"/>
  <c r="AB1332" i="4"/>
  <c r="AW1332" i="4"/>
  <c r="AY1332" i="4"/>
  <c r="AI1332" i="4"/>
  <c r="AH1332" i="4"/>
  <c r="BD1332" i="4"/>
  <c r="AR1332" i="4"/>
  <c r="BG1332" i="4"/>
  <c r="AM1332" i="4"/>
  <c r="AN1332" i="4"/>
  <c r="AU1332" i="4"/>
  <c r="AC1332" i="4"/>
  <c r="AS1332" i="4"/>
  <c r="AQ1332" i="4"/>
  <c r="AA1332" i="4"/>
  <c r="AG1332" i="4"/>
  <c r="AX1332" i="4"/>
  <c r="AW1540" i="4"/>
  <c r="AK1540" i="4"/>
  <c r="AU1540" i="4"/>
  <c r="AE1540" i="4"/>
  <c r="AN1540" i="4"/>
  <c r="AF1540" i="4"/>
  <c r="BG1540" i="4"/>
  <c r="AM1540" i="4"/>
  <c r="AH1540" i="4"/>
  <c r="AP1540" i="4"/>
  <c r="AI1540" i="4"/>
  <c r="AX1540" i="4"/>
  <c r="AV1540" i="4"/>
  <c r="BC1540" i="4"/>
  <c r="AA1540" i="4"/>
  <c r="BD1540" i="4"/>
  <c r="AE1771" i="4"/>
  <c r="AK1769" i="4"/>
  <c r="AM1766" i="4"/>
  <c r="BC1764" i="4"/>
  <c r="AU1769" i="4"/>
  <c r="AI1769" i="4"/>
  <c r="AL1769" i="4"/>
  <c r="BF1769" i="4"/>
  <c r="AG1766" i="4"/>
  <c r="BE1764" i="4"/>
  <c r="AK1764" i="4"/>
  <c r="AM1769" i="4"/>
  <c r="AW1766" i="4"/>
  <c r="AB1766" i="4"/>
  <c r="BD1764" i="4"/>
  <c r="AJ1764" i="4"/>
  <c r="AN1753" i="4"/>
  <c r="AG1756" i="4"/>
  <c r="AN1748" i="4"/>
  <c r="BF1748" i="4"/>
  <c r="AA1758" i="4"/>
  <c r="AF1756" i="4"/>
  <c r="AT1756" i="4"/>
  <c r="AE1756" i="4"/>
  <c r="AY1756" i="4"/>
  <c r="AC1756" i="4"/>
  <c r="AT1748" i="4"/>
  <c r="Z1748" i="4"/>
  <c r="AR1744" i="4"/>
  <c r="AZ1756" i="4"/>
  <c r="AP1754" i="4"/>
  <c r="AL1731" i="4"/>
  <c r="AN1731" i="4"/>
  <c r="AX1730" i="4"/>
  <c r="AD1730" i="4"/>
  <c r="AN1729" i="4"/>
  <c r="AL1726" i="4"/>
  <c r="AY1737" i="4"/>
  <c r="Z1737" i="4"/>
  <c r="AT1737" i="4"/>
  <c r="AI1732" i="4"/>
  <c r="AL1732" i="4"/>
  <c r="BF1732" i="4"/>
  <c r="AA1731" i="4"/>
  <c r="AO1730" i="4"/>
  <c r="BC1729" i="4"/>
  <c r="AE1729" i="4"/>
  <c r="AS1726" i="4"/>
  <c r="AO1722" i="4"/>
  <c r="AZ1739" i="4"/>
  <c r="BE1731" i="4"/>
  <c r="AD1731" i="4"/>
  <c r="AN1730" i="4"/>
  <c r="BB1729" i="4"/>
  <c r="AH1729" i="4"/>
  <c r="AR1722" i="4"/>
  <c r="AG1723" i="4"/>
  <c r="BG1721" i="4"/>
  <c r="AK1719" i="4"/>
  <c r="AO1716" i="4"/>
  <c r="AL1723" i="4"/>
  <c r="AV1716" i="4"/>
  <c r="AB1716" i="4"/>
  <c r="AX1719" i="4"/>
  <c r="AE1719" i="4"/>
  <c r="AY1719" i="4"/>
  <c r="AY1716" i="4"/>
  <c r="AA1716" i="4"/>
  <c r="AJ1721" i="4"/>
  <c r="AB1719" i="4"/>
  <c r="AZ1717" i="4"/>
  <c r="AM1717" i="4"/>
  <c r="AP1716" i="4"/>
  <c r="AB1715" i="4"/>
  <c r="AN1713" i="4"/>
  <c r="AZ1707" i="4"/>
  <c r="AB1707" i="4"/>
  <c r="AJ1705" i="4"/>
  <c r="AF1696" i="4"/>
  <c r="AN1687" i="4"/>
  <c r="AF1685" i="4"/>
  <c r="AM1706" i="4"/>
  <c r="AI1702" i="4"/>
  <c r="BE1697" i="4"/>
  <c r="BC1695" i="4"/>
  <c r="AB1695" i="4"/>
  <c r="BC1682" i="4"/>
  <c r="AA1682" i="4"/>
  <c r="AN1697" i="4"/>
  <c r="AL1697" i="4"/>
  <c r="BF1697" i="4"/>
  <c r="BE1706" i="4"/>
  <c r="AE1706" i="4"/>
  <c r="AW1697" i="4"/>
  <c r="AZ1695" i="4"/>
  <c r="BE1682" i="4"/>
  <c r="AC1682" i="4"/>
  <c r="AI1706" i="4"/>
  <c r="AP1706" i="4"/>
  <c r="AS1703" i="4"/>
  <c r="AQ1697" i="4"/>
  <c r="AS1695" i="4"/>
  <c r="AD1695" i="4"/>
  <c r="AS1682" i="4"/>
  <c r="AP1682" i="4"/>
  <c r="AY1681" i="4"/>
  <c r="BD1677" i="4"/>
  <c r="AL1677" i="4"/>
  <c r="AA1677" i="4"/>
  <c r="AU1677" i="4"/>
  <c r="AG1677" i="4"/>
  <c r="BE1677" i="4"/>
  <c r="AG1673" i="4"/>
  <c r="AX1666" i="4"/>
  <c r="Z1666" i="4"/>
  <c r="AR1659" i="4"/>
  <c r="AN1655" i="4"/>
  <c r="AF1646" i="4"/>
  <c r="AV1636" i="4"/>
  <c r="AN1675" i="4"/>
  <c r="AT1675" i="4"/>
  <c r="AE1675" i="4"/>
  <c r="AY1675" i="4"/>
  <c r="AO1675" i="4"/>
  <c r="AV1684" i="4"/>
  <c r="AV1666" i="4"/>
  <c r="AF1675" i="4"/>
  <c r="AJ1654" i="4"/>
  <c r="AR1647" i="4"/>
  <c r="AW1643" i="4"/>
  <c r="AG1639" i="4"/>
  <c r="BE1633" i="4"/>
  <c r="AT1630" i="4"/>
  <c r="AK1612" i="4"/>
  <c r="AO1610" i="4"/>
  <c r="AW1606" i="4"/>
  <c r="AC1606" i="4"/>
  <c r="AN1654" i="4"/>
  <c r="AH1654" i="4"/>
  <c r="AK1647" i="4"/>
  <c r="BG1643" i="4"/>
  <c r="AA1643" i="4"/>
  <c r="AY1633" i="4"/>
  <c r="Z1633" i="4"/>
  <c r="AX1633" i="4"/>
  <c r="AS1630" i="4"/>
  <c r="AZ1612" i="4"/>
  <c r="AF1612" i="4"/>
  <c r="AR1610" i="4"/>
  <c r="AZ1606" i="4"/>
  <c r="AF1606" i="4"/>
  <c r="AE1647" i="4"/>
  <c r="AJ1643" i="4"/>
  <c r="AV1630" i="4"/>
  <c r="BD1647" i="4"/>
  <c r="AH1647" i="4"/>
  <c r="BF1647" i="4"/>
  <c r="Z1643" i="4"/>
  <c r="AN1618" i="4"/>
  <c r="AP1618" i="4"/>
  <c r="AU1618" i="4"/>
  <c r="AH1607" i="4"/>
  <c r="AQ1607" i="4"/>
  <c r="BC1595" i="4"/>
  <c r="AP1588" i="4"/>
  <c r="AK1580" i="4"/>
  <c r="AJ1576" i="4"/>
  <c r="AF1569" i="4"/>
  <c r="AV1545" i="4"/>
  <c r="AS1588" i="4"/>
  <c r="BE1595" i="4"/>
  <c r="BD1588" i="4"/>
  <c r="AU1588" i="4"/>
  <c r="AB1552" i="4"/>
  <c r="AS1540" i="4"/>
  <c r="BF1534" i="4"/>
  <c r="AV1520" i="4"/>
  <c r="AJ1512" i="4"/>
  <c r="BE1560" i="4"/>
  <c r="BD1538" i="4"/>
  <c r="BD1534" i="4"/>
  <c r="AN1527" i="4"/>
  <c r="AX1518" i="4"/>
  <c r="AY1552" i="4"/>
  <c r="BD1544" i="4"/>
  <c r="BF1544" i="4"/>
  <c r="AQ1504" i="4"/>
  <c r="AU1497" i="4"/>
  <c r="BA1491" i="4"/>
  <c r="AR1462" i="4"/>
  <c r="BF1497" i="4"/>
  <c r="AV1491" i="4"/>
  <c r="AF1475" i="4"/>
  <c r="AU1462" i="4"/>
  <c r="AQ1491" i="4"/>
  <c r="BA1474" i="4"/>
  <c r="AT1454" i="4"/>
  <c r="AQ1435" i="4"/>
  <c r="BB1392" i="4"/>
  <c r="AP1486" i="4"/>
  <c r="AG1436" i="4"/>
  <c r="BG1455" i="4"/>
  <c r="BE1452" i="4"/>
  <c r="BD1347" i="4"/>
  <c r="AS1376" i="4"/>
  <c r="AW1358" i="4"/>
  <c r="BC1337" i="4"/>
  <c r="AD1358" i="4"/>
  <c r="AG1275" i="4"/>
  <c r="AG1226" i="4"/>
  <c r="AS1342" i="4"/>
  <c r="AV1295" i="4"/>
  <c r="AZ1259" i="4"/>
  <c r="AP1342" i="4"/>
  <c r="AI1297" i="4"/>
  <c r="AS1274" i="4"/>
  <c r="AU1226" i="4"/>
  <c r="AS1329" i="4"/>
  <c r="AU1171" i="4"/>
  <c r="AZ1186" i="4"/>
  <c r="AX1211" i="4"/>
  <c r="AZ1086" i="4"/>
  <c r="AO1193" i="4"/>
  <c r="AH1097" i="4"/>
  <c r="AN973" i="4"/>
  <c r="AB1736" i="4"/>
  <c r="AR1736" i="4"/>
  <c r="AK1748" i="4"/>
  <c r="BA1748" i="4"/>
  <c r="AL1748" i="4"/>
  <c r="AB1748" i="4"/>
  <c r="AR1748" i="4"/>
  <c r="AE1355" i="4"/>
  <c r="BE1355" i="4"/>
  <c r="AF1355" i="4"/>
  <c r="AT1355" i="4"/>
  <c r="BA1355" i="4"/>
  <c r="AU1355" i="4"/>
  <c r="AX1355" i="4"/>
  <c r="AJ1355" i="4"/>
  <c r="AP1355" i="4"/>
  <c r="AM1355" i="4"/>
  <c r="AC1355" i="4"/>
  <c r="BC1355" i="4"/>
  <c r="BG1534" i="4"/>
  <c r="AQ1534" i="4"/>
  <c r="AA1534" i="4"/>
  <c r="AS1534" i="4"/>
  <c r="Z1534" i="4"/>
  <c r="AV1534" i="4"/>
  <c r="AM1534" i="4"/>
  <c r="AH1534" i="4"/>
  <c r="AK1534" i="4"/>
  <c r="AU1534" i="4"/>
  <c r="AN1534" i="4"/>
  <c r="AP1534" i="4"/>
  <c r="AI1534" i="4"/>
  <c r="AX1534" i="4"/>
  <c r="BA1534" i="4"/>
  <c r="AN1189" i="4"/>
  <c r="AW1189" i="4"/>
  <c r="AT1189" i="4"/>
  <c r="AG1189" i="4"/>
  <c r="AU1262" i="4"/>
  <c r="AX1262" i="4"/>
  <c r="AK1262" i="4"/>
  <c r="AZ1262" i="4"/>
  <c r="AC1319" i="4"/>
  <c r="BA1319" i="4"/>
  <c r="AT1319" i="4"/>
  <c r="AI1319" i="4"/>
  <c r="BD1319" i="4"/>
  <c r="AK1319" i="4"/>
  <c r="AY1380" i="4"/>
  <c r="AG1380" i="4"/>
  <c r="AQ1380" i="4"/>
  <c r="BG1380" i="4"/>
  <c r="AO1380" i="4"/>
  <c r="AA1380" i="4"/>
  <c r="AW1380" i="4"/>
  <c r="AX1121" i="4"/>
  <c r="AR1121" i="4"/>
  <c r="Z1121" i="4"/>
  <c r="AB1121" i="4"/>
  <c r="AZ1121" i="4"/>
  <c r="BF1121" i="4"/>
  <c r="AM1472" i="4"/>
  <c r="AP1472" i="4"/>
  <c r="AS1472" i="4"/>
  <c r="AZ1472" i="4"/>
  <c r="AU1472" i="4"/>
  <c r="AH1472" i="4"/>
  <c r="AC1472" i="4"/>
  <c r="AR1472" i="4"/>
  <c r="AF1472" i="4"/>
  <c r="AE1472" i="4"/>
  <c r="Z1472" i="4"/>
  <c r="BD1472" i="4"/>
  <c r="BC1472" i="4"/>
  <c r="AK1472" i="4"/>
  <c r="BF1472" i="4"/>
  <c r="AJ1472" i="4"/>
  <c r="AI1507" i="4"/>
  <c r="BC1507" i="4"/>
  <c r="AF1507" i="4"/>
  <c r="AV1507" i="4"/>
  <c r="AK1507" i="4"/>
  <c r="BA1507" i="4"/>
  <c r="AY1507" i="4"/>
  <c r="AB1507" i="4"/>
  <c r="AZ1507" i="4"/>
  <c r="AO1507" i="4"/>
  <c r="BG1507" i="4"/>
  <c r="AJ1507" i="4"/>
  <c r="AA1507" i="4"/>
  <c r="AQ1507" i="4"/>
  <c r="AN1507" i="4"/>
  <c r="AW1507" i="4"/>
  <c r="AR1507" i="4"/>
  <c r="AC1507" i="4"/>
  <c r="AK1543" i="4"/>
  <c r="AJ1543" i="4"/>
  <c r="AZ1543" i="4"/>
  <c r="AR1543" i="4"/>
  <c r="AB1543" i="4"/>
  <c r="AV1543" i="4"/>
  <c r="AK1668" i="4"/>
  <c r="AN1668" i="4"/>
  <c r="AY1717" i="4"/>
  <c r="AB1717" i="4"/>
  <c r="AT1717" i="4"/>
  <c r="BG1400" i="4"/>
  <c r="AR1400" i="4"/>
  <c r="AH1400" i="4"/>
  <c r="AB1400" i="4"/>
  <c r="AP1400" i="4"/>
  <c r="AJ1400" i="4"/>
  <c r="AX1400" i="4"/>
  <c r="Z1400" i="4"/>
  <c r="BD1504" i="4"/>
  <c r="AK1504" i="4"/>
  <c r="BA1504" i="4"/>
  <c r="AI1504" i="4"/>
  <c r="AY1504" i="4"/>
  <c r="AO1504" i="4"/>
  <c r="AA1504" i="4"/>
  <c r="AU1504" i="4"/>
  <c r="AS1504" i="4"/>
  <c r="AW1504" i="4"/>
  <c r="BC1504" i="4"/>
  <c r="BE1504" i="4"/>
  <c r="AE1504" i="4"/>
  <c r="AT1560" i="4"/>
  <c r="AD1560" i="4"/>
  <c r="AN1560" i="4"/>
  <c r="AE1560" i="4"/>
  <c r="AZ1560" i="4"/>
  <c r="AM1560" i="4"/>
  <c r="BB1560" i="4"/>
  <c r="AH1560" i="4"/>
  <c r="AS1560" i="4"/>
  <c r="AJ1560" i="4"/>
  <c r="AR1560" i="4"/>
  <c r="AX1560" i="4"/>
  <c r="AC1560" i="4"/>
  <c r="AO1560" i="4"/>
  <c r="AW1560" i="4"/>
  <c r="AP1560" i="4"/>
  <c r="AI1560" i="4"/>
  <c r="AU1560" i="4"/>
  <c r="BC1560" i="4"/>
  <c r="AE1475" i="4"/>
  <c r="AU1475" i="4"/>
  <c r="AN1475" i="4"/>
  <c r="BD1475" i="4"/>
  <c r="AO1475" i="4"/>
  <c r="AM1475" i="4"/>
  <c r="BG1475" i="4"/>
  <c r="AR1475" i="4"/>
  <c r="AC1475" i="4"/>
  <c r="AW1475" i="4"/>
  <c r="AQ1475" i="4"/>
  <c r="AV1475" i="4"/>
  <c r="AB1475" i="4"/>
  <c r="AY1475" i="4"/>
  <c r="AZ1475" i="4"/>
  <c r="BA1475" i="4"/>
  <c r="BC1475" i="4"/>
  <c r="AG1475" i="4"/>
  <c r="AO1528" i="4"/>
  <c r="AD1528" i="4"/>
  <c r="AT1528" i="4"/>
  <c r="AB1528" i="4"/>
  <c r="AR1528" i="4"/>
  <c r="AL1528" i="4"/>
  <c r="BF1528" i="4"/>
  <c r="AV1528" i="4"/>
  <c r="AX1528" i="4"/>
  <c r="AN1528" i="4"/>
  <c r="Z1528" i="4"/>
  <c r="BB1528" i="4"/>
  <c r="AZ1528" i="4"/>
  <c r="AJ1657" i="4"/>
  <c r="AZ1657" i="4"/>
  <c r="BE1598" i="4"/>
  <c r="AL1598" i="4"/>
  <c r="BB1598" i="4"/>
  <c r="AM1598" i="4"/>
  <c r="BC1598" i="4"/>
  <c r="AJ1598" i="4"/>
  <c r="AZ1598" i="4"/>
  <c r="AD1598" i="4"/>
  <c r="AX1598" i="4"/>
  <c r="AE1598" i="4"/>
  <c r="AY1598" i="4"/>
  <c r="AF1598" i="4"/>
  <c r="BD1598" i="4"/>
  <c r="AO1598" i="4"/>
  <c r="AP1598" i="4"/>
  <c r="AI1598" i="4"/>
  <c r="AB1598" i="4"/>
  <c r="AC1598" i="4"/>
  <c r="AW1598" i="4"/>
  <c r="AT1598" i="4"/>
  <c r="AQ1598" i="4"/>
  <c r="AN1598" i="4"/>
  <c r="AG1598" i="4"/>
  <c r="BA1598" i="4"/>
  <c r="AF1654" i="4"/>
  <c r="BF1654" i="4"/>
  <c r="AP1654" i="4"/>
  <c r="Z1654" i="4"/>
  <c r="AS1654" i="4"/>
  <c r="AU1654" i="4"/>
  <c r="BB1695" i="4"/>
  <c r="AL1695" i="4"/>
  <c r="AC1695" i="4"/>
  <c r="AY1695" i="4"/>
  <c r="AJ1695" i="4"/>
  <c r="BE1695" i="4"/>
  <c r="AM1695" i="4"/>
  <c r="AQ1726" i="4"/>
  <c r="AF1726" i="4"/>
  <c r="AV1726" i="4"/>
  <c r="AO1726" i="4"/>
  <c r="BE1726" i="4"/>
  <c r="AD1726" i="4"/>
  <c r="AT1726" i="4"/>
  <c r="AE1589" i="4"/>
  <c r="AU1589" i="4"/>
  <c r="AQ1589" i="4"/>
  <c r="AA1589" i="4"/>
  <c r="AY1589" i="4"/>
  <c r="AX1643" i="4"/>
  <c r="AH1643" i="4"/>
  <c r="AI1643" i="4"/>
  <c r="BD1643" i="4"/>
  <c r="AU1643" i="4"/>
  <c r="AF1643" i="4"/>
  <c r="BA1643" i="4"/>
  <c r="AG1643" i="4"/>
  <c r="BC1643" i="4"/>
  <c r="BB1643" i="4"/>
  <c r="AD1643" i="4"/>
  <c r="AS1643" i="4"/>
  <c r="AJ1691" i="4"/>
  <c r="AZ1691" i="4"/>
  <c r="BB1638" i="4"/>
  <c r="AJ1638" i="4"/>
  <c r="AZ1638" i="4"/>
  <c r="AL806" i="4"/>
  <c r="AZ806" i="4"/>
  <c r="BF806" i="4"/>
  <c r="AH1771" i="4"/>
  <c r="BG1769" i="4"/>
  <c r="BF1766" i="4"/>
  <c r="AE1766" i="4"/>
  <c r="AY1764" i="4"/>
  <c r="AO1769" i="4"/>
  <c r="BD1769" i="4"/>
  <c r="AC1769" i="4"/>
  <c r="AP1769" i="4"/>
  <c r="AX1766" i="4"/>
  <c r="AC1766" i="4"/>
  <c r="BA1764" i="4"/>
  <c r="AC1764" i="4"/>
  <c r="AG1769" i="4"/>
  <c r="AR1766" i="4"/>
  <c r="AZ1766" i="4"/>
  <c r="AZ1764" i="4"/>
  <c r="AF1764" i="4"/>
  <c r="AJ1755" i="4"/>
  <c r="AJ1753" i="4"/>
  <c r="BE1748" i="4"/>
  <c r="AJ1748" i="4"/>
  <c r="BE1758" i="4"/>
  <c r="AD1756" i="4"/>
  <c r="AX1756" i="4"/>
  <c r="AI1756" i="4"/>
  <c r="BG1756" i="4"/>
  <c r="AU1754" i="4"/>
  <c r="AP1748" i="4"/>
  <c r="AJ1744" i="4"/>
  <c r="AZ1736" i="4"/>
  <c r="AF1736" i="4"/>
  <c r="AJ1756" i="4"/>
  <c r="BG1748" i="4"/>
  <c r="AG1748" i="4"/>
  <c r="BG1731" i="4"/>
  <c r="AG1731" i="4"/>
  <c r="AV1731" i="4"/>
  <c r="AT1730" i="4"/>
  <c r="Z1730" i="4"/>
  <c r="AF1729" i="4"/>
  <c r="BB1726" i="4"/>
  <c r="AH1726" i="4"/>
  <c r="AS1737" i="4"/>
  <c r="AD1737" i="4"/>
  <c r="BB1737" i="4"/>
  <c r="BD1732" i="4"/>
  <c r="AC1732" i="4"/>
  <c r="AP1732" i="4"/>
  <c r="AU1731" i="4"/>
  <c r="BE1730" i="4"/>
  <c r="AK1730" i="4"/>
  <c r="AU1729" i="4"/>
  <c r="AA1729" i="4"/>
  <c r="AK1726" i="4"/>
  <c r="AK1722" i="4"/>
  <c r="AE1739" i="4"/>
  <c r="AY1731" i="4"/>
  <c r="BD1730" i="4"/>
  <c r="AJ1730" i="4"/>
  <c r="AX1729" i="4"/>
  <c r="Z1729" i="4"/>
  <c r="AN1726" i="4"/>
  <c r="AJ1722" i="4"/>
  <c r="BF1719" i="4"/>
  <c r="Z1719" i="4"/>
  <c r="AK1716" i="4"/>
  <c r="AR1716" i="4"/>
  <c r="AN1719" i="4"/>
  <c r="AI1719" i="4"/>
  <c r="BC1719" i="4"/>
  <c r="AQ1716" i="4"/>
  <c r="AW1719" i="4"/>
  <c r="AO1717" i="4"/>
  <c r="AQ1717" i="4"/>
  <c r="BF1716" i="4"/>
  <c r="AH1716" i="4"/>
  <c r="AJ1713" i="4"/>
  <c r="AR1707" i="4"/>
  <c r="AZ1705" i="4"/>
  <c r="AF1705" i="4"/>
  <c r="AV1696" i="4"/>
  <c r="AB1696" i="4"/>
  <c r="AN1691" i="4"/>
  <c r="AV1685" i="4"/>
  <c r="AB1685" i="4"/>
  <c r="AG1706" i="4"/>
  <c r="AU1697" i="4"/>
  <c r="AW1695" i="4"/>
  <c r="AR1682" i="4"/>
  <c r="AC1697" i="4"/>
  <c r="AP1697" i="4"/>
  <c r="AZ1706" i="4"/>
  <c r="BE1703" i="4"/>
  <c r="AM1697" i="4"/>
  <c r="AU1695" i="4"/>
  <c r="AU1682" i="4"/>
  <c r="BD1706" i="4"/>
  <c r="Z1706" i="4"/>
  <c r="AT1706" i="4"/>
  <c r="AR1703" i="4"/>
  <c r="AF1697" i="4"/>
  <c r="AN1695" i="4"/>
  <c r="AH1695" i="4"/>
  <c r="BF1695" i="4"/>
  <c r="Z1686" i="4"/>
  <c r="AN1682" i="4"/>
  <c r="AX1682" i="4"/>
  <c r="AZ1668" i="4"/>
  <c r="AF1668" i="4"/>
  <c r="AW1681" i="4"/>
  <c r="AN1677" i="4"/>
  <c r="AT1677" i="4"/>
  <c r="AE1677" i="4"/>
  <c r="AY1677" i="4"/>
  <c r="AO1677" i="4"/>
  <c r="AR1675" i="4"/>
  <c r="AV1671" i="4"/>
  <c r="AP1666" i="4"/>
  <c r="AN1665" i="4"/>
  <c r="AN1659" i="4"/>
  <c r="AV1657" i="4"/>
  <c r="AB1657" i="4"/>
  <c r="AJ1655" i="4"/>
  <c r="AV1646" i="4"/>
  <c r="AB1646" i="4"/>
  <c r="AN1638" i="4"/>
  <c r="AD1675" i="4"/>
  <c r="AX1675" i="4"/>
  <c r="AI1675" i="4"/>
  <c r="BG1675" i="4"/>
  <c r="AS1675" i="4"/>
  <c r="AN1666" i="4"/>
  <c r="BE1654" i="4"/>
  <c r="AE1654" i="4"/>
  <c r="AG1647" i="4"/>
  <c r="AR1643" i="4"/>
  <c r="AZ1633" i="4"/>
  <c r="AL1630" i="4"/>
  <c r="BA1612" i="4"/>
  <c r="AC1612" i="4"/>
  <c r="AK1610" i="4"/>
  <c r="AS1606" i="4"/>
  <c r="AI1654" i="4"/>
  <c r="AL1654" i="4"/>
  <c r="BG1647" i="4"/>
  <c r="AF1647" i="4"/>
  <c r="AV1643" i="4"/>
  <c r="AF1639" i="4"/>
  <c r="AS1633" i="4"/>
  <c r="AH1633" i="4"/>
  <c r="BB1633" i="4"/>
  <c r="AO1630" i="4"/>
  <c r="AV1612" i="4"/>
  <c r="AB1612" i="4"/>
  <c r="AJ1610" i="4"/>
  <c r="AV1606" i="4"/>
  <c r="AB1606" i="4"/>
  <c r="AZ1647" i="4"/>
  <c r="BE1643" i="4"/>
  <c r="AE1643" i="4"/>
  <c r="AN1630" i="4"/>
  <c r="AS1647" i="4"/>
  <c r="AL1647" i="4"/>
  <c r="AY1643" i="4"/>
  <c r="AL1643" i="4"/>
  <c r="AF1618" i="4"/>
  <c r="BB1618" i="4"/>
  <c r="AI1616" i="4"/>
  <c r="BD1607" i="4"/>
  <c r="AX1607" i="4"/>
  <c r="BG1607" i="4"/>
  <c r="AY1595" i="4"/>
  <c r="BA1590" i="4"/>
  <c r="AM1589" i="4"/>
  <c r="Z1588" i="4"/>
  <c r="AT1568" i="4"/>
  <c r="AV1549" i="4"/>
  <c r="AF1545" i="4"/>
  <c r="BB1595" i="4"/>
  <c r="AR1590" i="4"/>
  <c r="BG1598" i="4"/>
  <c r="AK1595" i="4"/>
  <c r="AJ1588" i="4"/>
  <c r="BG1580" i="4"/>
  <c r="AN1595" i="4"/>
  <c r="BF1590" i="4"/>
  <c r="AI1588" i="4"/>
  <c r="AG1560" i="4"/>
  <c r="AC1540" i="4"/>
  <c r="AF1534" i="4"/>
  <c r="AL1527" i="4"/>
  <c r="AR1520" i="4"/>
  <c r="AN1510" i="4"/>
  <c r="AJ1544" i="4"/>
  <c r="AA1538" i="4"/>
  <c r="AC1534" i="4"/>
  <c r="AP1528" i="4"/>
  <c r="AB1525" i="4"/>
  <c r="AT1512" i="4"/>
  <c r="Z1560" i="4"/>
  <c r="Z1552" i="4"/>
  <c r="Z1544" i="4"/>
  <c r="AM1504" i="4"/>
  <c r="AA1497" i="4"/>
  <c r="AG1491" i="4"/>
  <c r="BA1467" i="4"/>
  <c r="AR1483" i="4"/>
  <c r="AE1462" i="4"/>
  <c r="AC1504" i="4"/>
  <c r="AM1491" i="4"/>
  <c r="AA1475" i="4"/>
  <c r="BE1474" i="4"/>
  <c r="AD1454" i="4"/>
  <c r="AV1431" i="4"/>
  <c r="AN1411" i="4"/>
  <c r="AB1391" i="4"/>
  <c r="AE1444" i="4"/>
  <c r="AM1486" i="4"/>
  <c r="AC1435" i="4"/>
  <c r="AZ1392" i="4"/>
  <c r="AX1472" i="4"/>
  <c r="AO1455" i="4"/>
  <c r="AX1347" i="4"/>
  <c r="AD1350" i="4"/>
  <c r="AN1366" i="4"/>
  <c r="AM1357" i="4"/>
  <c r="AE1332" i="4"/>
  <c r="BG1350" i="4"/>
  <c r="AG1303" i="4"/>
  <c r="AG1295" i="4"/>
  <c r="AI1274" i="4"/>
  <c r="AK1216" i="4"/>
  <c r="AT1335" i="4"/>
  <c r="AE1292" i="4"/>
  <c r="AV1251" i="4"/>
  <c r="AB1292" i="4"/>
  <c r="AS1268" i="4"/>
  <c r="AE1218" i="4"/>
  <c r="BD1268" i="4"/>
  <c r="AQ1154" i="4"/>
  <c r="AJ1178" i="4"/>
  <c r="AX1194" i="4"/>
  <c r="BA1262" i="4"/>
  <c r="AL1186" i="4"/>
  <c r="BA941" i="4"/>
  <c r="AB778" i="4"/>
  <c r="BF1771" i="4"/>
  <c r="AU1771" i="4"/>
  <c r="AX1771" i="4"/>
  <c r="BE1765" i="4"/>
  <c r="AL1765" i="4"/>
  <c r="AQ1765" i="4"/>
  <c r="AG1765" i="4"/>
  <c r="BE1761" i="4"/>
  <c r="AV1761" i="4"/>
  <c r="BC1752" i="4"/>
  <c r="AU1752" i="4"/>
  <c r="AG1676" i="4"/>
  <c r="BC1676" i="4"/>
  <c r="AS1639" i="4"/>
  <c r="AO1639" i="4"/>
  <c r="AJ1513" i="4"/>
  <c r="AZ1513" i="4"/>
  <c r="BE1535" i="4"/>
  <c r="AK1535" i="4"/>
  <c r="AF1535" i="4"/>
  <c r="AC1496" i="4"/>
  <c r="AY1496" i="4"/>
  <c r="AP1605" i="4"/>
  <c r="BC1605" i="4"/>
  <c r="AP1585" i="4"/>
  <c r="AR1585" i="4"/>
  <c r="AP1684" i="4"/>
  <c r="AJ1684" i="4"/>
  <c r="AK1721" i="4"/>
  <c r="AA1721" i="4"/>
  <c r="AX1415" i="4"/>
  <c r="AN1415" i="4"/>
  <c r="AS1442" i="4"/>
  <c r="AT1442" i="4"/>
  <c r="AB1495" i="4"/>
  <c r="AL1495" i="4"/>
  <c r="AB1542" i="4"/>
  <c r="AW1542" i="4"/>
  <c r="AS1542" i="4"/>
  <c r="AK1542" i="4"/>
  <c r="AP1550" i="4"/>
  <c r="AB1550" i="4"/>
  <c r="AT1558" i="4"/>
  <c r="AO1558" i="4"/>
  <c r="AX1566" i="4"/>
  <c r="AZ1566" i="4"/>
  <c r="AF1465" i="4"/>
  <c r="AZ1465" i="4"/>
  <c r="AQ1481" i="4"/>
  <c r="AV1481" i="4"/>
  <c r="BF1526" i="4"/>
  <c r="AB1526" i="4"/>
  <c r="AI1536" i="4"/>
  <c r="BD1536" i="4"/>
  <c r="AZ1593" i="4"/>
  <c r="AQ1593" i="4"/>
  <c r="Z1649" i="4"/>
  <c r="AJ1649" i="4"/>
  <c r="AR1754" i="4"/>
  <c r="Z1754" i="4"/>
  <c r="AS1596" i="4"/>
  <c r="AX1596" i="4"/>
  <c r="AM1596" i="4"/>
  <c r="AZ1604" i="4"/>
  <c r="AO1604" i="4"/>
  <c r="AS1723" i="4"/>
  <c r="BB1723" i="4"/>
  <c r="BB1739" i="4"/>
  <c r="BF1739" i="4"/>
  <c r="AB1739" i="4"/>
  <c r="BF1622" i="4"/>
  <c r="AZ1622" i="4"/>
  <c r="AO1628" i="4"/>
  <c r="AL1628" i="4"/>
  <c r="AT844" i="4"/>
  <c r="AN844" i="4"/>
  <c r="AL738" i="4"/>
  <c r="AC738" i="4"/>
  <c r="AX1517" i="4"/>
  <c r="AP1517" i="4"/>
  <c r="AJ1581" i="4"/>
  <c r="AW1581" i="4"/>
  <c r="AQ1554" i="4"/>
  <c r="Z1554" i="4"/>
  <c r="AK1562" i="4"/>
  <c r="AJ1562" i="4"/>
  <c r="AB1760" i="4"/>
  <c r="AO1750" i="4"/>
  <c r="AZ1742" i="4"/>
  <c r="AC1750" i="4"/>
  <c r="AH1728" i="4"/>
  <c r="AD1741" i="4"/>
  <c r="AG1728" i="4"/>
  <c r="AO1712" i="4"/>
  <c r="AF1712" i="4"/>
  <c r="AM1712" i="4"/>
  <c r="AU1692" i="4"/>
  <c r="AY1692" i="4"/>
  <c r="AD1692" i="4"/>
  <c r="AX1692" i="4"/>
  <c r="AG1692" i="4"/>
  <c r="AF1692" i="4"/>
  <c r="AH1521" i="4"/>
  <c r="AN1395" i="4"/>
  <c r="AZ1395" i="4"/>
  <c r="AJ1395" i="4"/>
  <c r="Z1676" i="4"/>
  <c r="AB1676" i="4"/>
  <c r="AR1676" i="4"/>
  <c r="AO1676" i="4"/>
  <c r="BE1676" i="4"/>
  <c r="AF1676" i="4"/>
  <c r="AV1676" i="4"/>
  <c r="AC1676" i="4"/>
  <c r="AS1676" i="4"/>
  <c r="AU1676" i="4"/>
  <c r="AZ1225" i="4"/>
  <c r="AV1225" i="4"/>
  <c r="AU1225" i="4"/>
  <c r="AE1225" i="4"/>
  <c r="AX1225" i="4"/>
  <c r="AH1225" i="4"/>
  <c r="BA1225" i="4"/>
  <c r="AK1225" i="4"/>
  <c r="BD1225" i="4"/>
  <c r="BG1225" i="4"/>
  <c r="AM1225" i="4"/>
  <c r="BB1225" i="4"/>
  <c r="AD1225" i="4"/>
  <c r="AS1225" i="4"/>
  <c r="AN1225" i="4"/>
  <c r="AB1225" i="4"/>
  <c r="BC1225" i="4"/>
  <c r="AI1225" i="4"/>
  <c r="AT1225" i="4"/>
  <c r="Z1225" i="4"/>
  <c r="AO1225" i="4"/>
  <c r="AR1225" i="4"/>
  <c r="AQ1225" i="4"/>
  <c r="AL1225" i="4"/>
  <c r="AC1225" i="4"/>
  <c r="AA1225" i="4"/>
  <c r="BE1225" i="4"/>
  <c r="AF1225" i="4"/>
  <c r="AJ1225" i="4"/>
  <c r="BF1225" i="4"/>
  <c r="AW1225" i="4"/>
  <c r="AG1225" i="4"/>
  <c r="AY1225" i="4"/>
  <c r="AP1225" i="4"/>
  <c r="BG1270" i="4"/>
  <c r="AN1270" i="4"/>
  <c r="BD1270" i="4"/>
  <c r="AG1270" i="4"/>
  <c r="AW1270" i="4"/>
  <c r="Z1270" i="4"/>
  <c r="AP1270" i="4"/>
  <c r="BF1270" i="4"/>
  <c r="AB1270" i="4"/>
  <c r="AR1270" i="4"/>
  <c r="AK1270" i="4"/>
  <c r="BA1270" i="4"/>
  <c r="AD1270" i="4"/>
  <c r="AT1270" i="4"/>
  <c r="AA1270" i="4"/>
  <c r="AQ1270" i="4"/>
  <c r="AZ1270" i="4"/>
  <c r="AS1270" i="4"/>
  <c r="BB1270" i="4"/>
  <c r="AI1270" i="4"/>
  <c r="BC1270" i="4"/>
  <c r="AF1270" i="4"/>
  <c r="BE1270" i="4"/>
  <c r="AH1270" i="4"/>
  <c r="AM1270" i="4"/>
  <c r="AJ1270" i="4"/>
  <c r="AC1270" i="4"/>
  <c r="AL1270" i="4"/>
  <c r="AE1270" i="4"/>
  <c r="AV1270" i="4"/>
  <c r="AX1270" i="4"/>
  <c r="AU1270" i="4"/>
  <c r="AY1270" i="4"/>
  <c r="AO1270" i="4"/>
  <c r="BE1331" i="4"/>
  <c r="AO1331" i="4"/>
  <c r="AD1331" i="4"/>
  <c r="AY1331" i="4"/>
  <c r="AS1331" i="4"/>
  <c r="AI1331" i="4"/>
  <c r="AK1331" i="4"/>
  <c r="AN1331" i="4"/>
  <c r="AG1331" i="4"/>
  <c r="AC1331" i="4"/>
  <c r="BA1331" i="4"/>
  <c r="AT1331" i="4"/>
  <c r="AW1331" i="4"/>
  <c r="AI998" i="4"/>
  <c r="AQ998" i="4"/>
  <c r="AX1079" i="4"/>
  <c r="AI1079" i="4"/>
  <c r="AC1079" i="4"/>
  <c r="AL1079" i="4"/>
  <c r="AH1079" i="4"/>
  <c r="BB1079" i="4"/>
  <c r="AY1079" i="4"/>
  <c r="BD1079" i="4"/>
  <c r="BB1095" i="4"/>
  <c r="AC1095" i="4"/>
  <c r="AH1095" i="4"/>
  <c r="AY1095" i="4"/>
  <c r="AX1095" i="4"/>
  <c r="BD1095" i="4"/>
  <c r="AI1095" i="4"/>
  <c r="AL1095" i="4"/>
  <c r="AD1111" i="4"/>
  <c r="AT1111" i="4"/>
  <c r="AB1111" i="4"/>
  <c r="AR1111" i="4"/>
  <c r="AP1111" i="4"/>
  <c r="Z1111" i="4"/>
  <c r="AX1111" i="4"/>
  <c r="BB1111" i="4"/>
  <c r="AF1111" i="4"/>
  <c r="AZ1111" i="4"/>
  <c r="BF1111" i="4"/>
  <c r="AJ1111" i="4"/>
  <c r="AN1111" i="4"/>
  <c r="AV1111" i="4"/>
  <c r="AH1111" i="4"/>
  <c r="Z1127" i="4"/>
  <c r="AP1127" i="4"/>
  <c r="BF1127" i="4"/>
  <c r="AN1127" i="4"/>
  <c r="AL1127" i="4"/>
  <c r="AT1127" i="4"/>
  <c r="BB1127" i="4"/>
  <c r="AR1127" i="4"/>
  <c r="AD1127" i="4"/>
  <c r="AB1127" i="4"/>
  <c r="AV1127" i="4"/>
  <c r="AJ1127" i="4"/>
  <c r="AH1127" i="4"/>
  <c r="AZ1127" i="4"/>
  <c r="AX1127" i="4"/>
  <c r="BD1144" i="4"/>
  <c r="AN1144" i="4"/>
  <c r="AC1144" i="4"/>
  <c r="AS1144" i="4"/>
  <c r="AE1144" i="4"/>
  <c r="AU1144" i="4"/>
  <c r="AR1144" i="4"/>
  <c r="AK1144" i="4"/>
  <c r="BE1144" i="4"/>
  <c r="AO1144" i="4"/>
  <c r="BA1144" i="4"/>
  <c r="AA1144" i="4"/>
  <c r="AY1144" i="4"/>
  <c r="AI1144" i="4"/>
  <c r="BC1144" i="4"/>
  <c r="AW1144" i="4"/>
  <c r="AM1144" i="4"/>
  <c r="AQ1144" i="4"/>
  <c r="AB1144" i="4"/>
  <c r="AG1144" i="4"/>
  <c r="BE1176" i="4"/>
  <c r="AD1176" i="4"/>
  <c r="AT1176" i="4"/>
  <c r="AM1176" i="4"/>
  <c r="BC1176" i="4"/>
  <c r="AN1176" i="4"/>
  <c r="BD1176" i="4"/>
  <c r="AL1176" i="4"/>
  <c r="BF1176" i="4"/>
  <c r="AP1176" i="4"/>
  <c r="AX1176" i="4"/>
  <c r="AQ1176" i="4"/>
  <c r="AF1176" i="4"/>
  <c r="AZ1176" i="4"/>
  <c r="AC1176" i="4"/>
  <c r="AS1176" i="4"/>
  <c r="BB1176" i="4"/>
  <c r="AA1176" i="4"/>
  <c r="AU1176" i="4"/>
  <c r="AJ1176" i="4"/>
  <c r="AG1176" i="4"/>
  <c r="AW1176" i="4"/>
  <c r="AI1176" i="4"/>
  <c r="AV1176" i="4"/>
  <c r="Z1176" i="4"/>
  <c r="AY1176" i="4"/>
  <c r="AK1176" i="4"/>
  <c r="AH1176" i="4"/>
  <c r="BG1176" i="4"/>
  <c r="AB1176" i="4"/>
  <c r="AO1176" i="4"/>
  <c r="BA1176" i="4"/>
  <c r="AE1176" i="4"/>
  <c r="AR1176" i="4"/>
  <c r="AY1192" i="4"/>
  <c r="AI1192" i="4"/>
  <c r="BA1192" i="4"/>
  <c r="AK1192" i="4"/>
  <c r="AN1192" i="4"/>
  <c r="AX1192" i="4"/>
  <c r="AQ1192" i="4"/>
  <c r="BE1192" i="4"/>
  <c r="AG1192" i="4"/>
  <c r="BD1192" i="4"/>
  <c r="BG1192" i="4"/>
  <c r="AM1192" i="4"/>
  <c r="AW1192" i="4"/>
  <c r="AC1192" i="4"/>
  <c r="AA1192" i="4"/>
  <c r="AV1192" i="4"/>
  <c r="BF1192" i="4"/>
  <c r="AD1192" i="4"/>
  <c r="BC1192" i="4"/>
  <c r="AS1192" i="4"/>
  <c r="Z1192" i="4"/>
  <c r="AL1192" i="4"/>
  <c r="AF1192" i="4"/>
  <c r="AH1192" i="4"/>
  <c r="AU1192" i="4"/>
  <c r="AP1192" i="4"/>
  <c r="AT1192" i="4"/>
  <c r="AE1192" i="4"/>
  <c r="BB1192" i="4"/>
  <c r="AO1192" i="4"/>
  <c r="AU1200" i="4"/>
  <c r="AE1200" i="4"/>
  <c r="AW1200" i="4"/>
  <c r="AG1200" i="4"/>
  <c r="AV1200" i="4"/>
  <c r="Z1200" i="4"/>
  <c r="BF1200" i="4"/>
  <c r="AQ1200" i="4"/>
  <c r="BE1200" i="4"/>
  <c r="AK1200" i="4"/>
  <c r="BD1200" i="4"/>
  <c r="BG1200" i="4"/>
  <c r="AM1200" i="4"/>
  <c r="BA1200" i="4"/>
  <c r="AC1200" i="4"/>
  <c r="AI1200" i="4"/>
  <c r="AF1200" i="4"/>
  <c r="AX1200" i="4"/>
  <c r="AD1200" i="4"/>
  <c r="AA1200" i="4"/>
  <c r="AN1200" i="4"/>
  <c r="AL1200" i="4"/>
  <c r="AS1200" i="4"/>
  <c r="AO1200" i="4"/>
  <c r="AH1200" i="4"/>
  <c r="AT1200" i="4"/>
  <c r="BC1200" i="4"/>
  <c r="AP1200" i="4"/>
  <c r="BB1200" i="4"/>
  <c r="AY1200" i="4"/>
  <c r="BA1325" i="4"/>
  <c r="AK1325" i="4"/>
  <c r="AX1325" i="4"/>
  <c r="AB1325" i="4"/>
  <c r="AQ1325" i="4"/>
  <c r="AI1325" i="4"/>
  <c r="AU1325" i="4"/>
  <c r="AP1325" i="4"/>
  <c r="BE1325" i="4"/>
  <c r="AG1325" i="4"/>
  <c r="AM1325" i="4"/>
  <c r="AV1325" i="4"/>
  <c r="AT1325" i="4"/>
  <c r="Z1325" i="4"/>
  <c r="AW1325" i="4"/>
  <c r="AC1325" i="4"/>
  <c r="AH1325" i="4"/>
  <c r="AL1325" i="4"/>
  <c r="BD1325" i="4"/>
  <c r="AJ1325" i="4"/>
  <c r="BC1325" i="4"/>
  <c r="AF1325" i="4"/>
  <c r="AR1325" i="4"/>
  <c r="AA1325" i="4"/>
  <c r="BF1325" i="4"/>
  <c r="AS1325" i="4"/>
  <c r="BG1325" i="4"/>
  <c r="AO1325" i="4"/>
  <c r="BB1325" i="4"/>
  <c r="AT1375" i="4"/>
  <c r="AD1375" i="4"/>
  <c r="AW1375" i="4"/>
  <c r="AG1375" i="4"/>
  <c r="AY1375" i="4"/>
  <c r="AI1375" i="4"/>
  <c r="AN1375" i="4"/>
  <c r="AL1375" i="4"/>
  <c r="AS1375" i="4"/>
  <c r="AC1375" i="4"/>
  <c r="AU1375" i="4"/>
  <c r="AE1375" i="4"/>
  <c r="AV1375" i="4"/>
  <c r="AO1375" i="4"/>
  <c r="AQ1375" i="4"/>
  <c r="BD1375" i="4"/>
  <c r="BE1375" i="4"/>
  <c r="BG1375" i="4"/>
  <c r="AA1375" i="4"/>
  <c r="BA1375" i="4"/>
  <c r="AF1375" i="4"/>
  <c r="AK1375" i="4"/>
  <c r="BC1375" i="4"/>
  <c r="AN1403" i="4"/>
  <c r="AB1403" i="4"/>
  <c r="AR1403" i="4"/>
  <c r="AJ1403" i="4"/>
  <c r="AZ1403" i="4"/>
  <c r="AF1403" i="4"/>
  <c r="AV1403" i="4"/>
  <c r="AU1478" i="4"/>
  <c r="AE1478" i="4"/>
  <c r="AX1478" i="4"/>
  <c r="AH1478" i="4"/>
  <c r="BA1478" i="4"/>
  <c r="AK1478" i="4"/>
  <c r="BD1478" i="4"/>
  <c r="AV1478" i="4"/>
  <c r="BG1478" i="4"/>
  <c r="AQ1478" i="4"/>
  <c r="AA1478" i="4"/>
  <c r="AT1478" i="4"/>
  <c r="AD1478" i="4"/>
  <c r="AW1478" i="4"/>
  <c r="AG1478" i="4"/>
  <c r="AY1478" i="4"/>
  <c r="BB1478" i="4"/>
  <c r="BE1478" i="4"/>
  <c r="AN1478" i="4"/>
  <c r="AF1478" i="4"/>
  <c r="AI1478" i="4"/>
  <c r="AL1478" i="4"/>
  <c r="AO1478" i="4"/>
  <c r="AP1478" i="4"/>
  <c r="BC1478" i="4"/>
  <c r="Z1478" i="4"/>
  <c r="AM1478" i="4"/>
  <c r="AS1478" i="4"/>
  <c r="AJ1547" i="4"/>
  <c r="AZ1547" i="4"/>
  <c r="AN1547" i="4"/>
  <c r="AB1547" i="4"/>
  <c r="AR1547" i="4"/>
  <c r="AJ1620" i="4"/>
  <c r="AU1620" i="4"/>
  <c r="AE1620" i="4"/>
  <c r="AX1620" i="4"/>
  <c r="AH1620" i="4"/>
  <c r="AN1620" i="4"/>
  <c r="AW1620" i="4"/>
  <c r="BG1620" i="4"/>
  <c r="AQ1620" i="4"/>
  <c r="AA1620" i="4"/>
  <c r="AT1620" i="4"/>
  <c r="AD1620" i="4"/>
  <c r="AV1620" i="4"/>
  <c r="BC1620" i="4"/>
  <c r="AM1620" i="4"/>
  <c r="BF1620" i="4"/>
  <c r="AP1620" i="4"/>
  <c r="Z1620" i="4"/>
  <c r="BD1620" i="4"/>
  <c r="BE1673" i="4"/>
  <c r="AO1673" i="4"/>
  <c r="BG1673" i="4"/>
  <c r="AQ1673" i="4"/>
  <c r="AA1673" i="4"/>
  <c r="AT1673" i="4"/>
  <c r="AD1673" i="4"/>
  <c r="BA1673" i="4"/>
  <c r="AK1673" i="4"/>
  <c r="BC1673" i="4"/>
  <c r="AM1673" i="4"/>
  <c r="BF1673" i="4"/>
  <c r="AP1673" i="4"/>
  <c r="Z1673" i="4"/>
  <c r="AE986" i="4"/>
  <c r="AV986" i="4"/>
  <c r="AI986" i="4"/>
  <c r="AY986" i="4"/>
  <c r="AG1025" i="4"/>
  <c r="AV1025" i="4"/>
  <c r="AC1025" i="4"/>
  <c r="AW1025" i="4"/>
  <c r="AS1025" i="4"/>
  <c r="AF1025" i="4"/>
  <c r="AV1049" i="4"/>
  <c r="AW1049" i="4"/>
  <c r="AB1049" i="4"/>
  <c r="AC1049" i="4"/>
  <c r="AR1049" i="4"/>
  <c r="AG1049" i="4"/>
  <c r="AS1049" i="4"/>
  <c r="AA1240" i="4"/>
  <c r="AQ1240" i="4"/>
  <c r="BG1240" i="4"/>
  <c r="AJ1240" i="4"/>
  <c r="AZ1240" i="4"/>
  <c r="AE1240" i="4"/>
  <c r="AU1240" i="4"/>
  <c r="AN1240" i="4"/>
  <c r="BD1240" i="4"/>
  <c r="AK1240" i="4"/>
  <c r="BA1240" i="4"/>
  <c r="BC1240" i="4"/>
  <c r="AF1240" i="4"/>
  <c r="AS1240" i="4"/>
  <c r="AI1240" i="4"/>
  <c r="AR1240" i="4"/>
  <c r="AC1240" i="4"/>
  <c r="AW1240" i="4"/>
  <c r="AM1240" i="4"/>
  <c r="AV1240" i="4"/>
  <c r="AY1240" i="4"/>
  <c r="AB1240" i="4"/>
  <c r="AO1240" i="4"/>
  <c r="AG1240" i="4"/>
  <c r="AE1265" i="4"/>
  <c r="AU1265" i="4"/>
  <c r="AJ1265" i="4"/>
  <c r="AZ1265" i="4"/>
  <c r="AI1265" i="4"/>
  <c r="AY1265" i="4"/>
  <c r="AN1265" i="4"/>
  <c r="BD1265" i="4"/>
  <c r="AC1265" i="4"/>
  <c r="AS1265" i="4"/>
  <c r="AQ1265" i="4"/>
  <c r="AF1265" i="4"/>
  <c r="AW1265" i="4"/>
  <c r="BC1265" i="4"/>
  <c r="AR1265" i="4"/>
  <c r="AG1265" i="4"/>
  <c r="BA1265" i="4"/>
  <c r="AA1265" i="4"/>
  <c r="BG1265" i="4"/>
  <c r="AV1265" i="4"/>
  <c r="AK1265" i="4"/>
  <c r="AM1265" i="4"/>
  <c r="AO1265" i="4"/>
  <c r="BE1296" i="4"/>
  <c r="AO1296" i="4"/>
  <c r="AD1296" i="4"/>
  <c r="AY1296" i="4"/>
  <c r="BA1296" i="4"/>
  <c r="AK1296" i="4"/>
  <c r="AI1296" i="4"/>
  <c r="BD1296" i="4"/>
  <c r="AA1296" i="4"/>
  <c r="AV1296" i="4"/>
  <c r="AS1296" i="4"/>
  <c r="AT1296" i="4"/>
  <c r="AL1296" i="4"/>
  <c r="AG1296" i="4"/>
  <c r="AQ1296" i="4"/>
  <c r="AC1296" i="4"/>
  <c r="BG1296" i="4"/>
  <c r="AW1296" i="4"/>
  <c r="AF1296" i="4"/>
  <c r="BB1296" i="4"/>
  <c r="AL1349" i="4"/>
  <c r="AB1349" i="4"/>
  <c r="BG1349" i="4"/>
  <c r="AQ1349" i="4"/>
  <c r="AA1349" i="4"/>
  <c r="AS1349" i="4"/>
  <c r="AG1349" i="4"/>
  <c r="BC1349" i="4"/>
  <c r="AM1349" i="4"/>
  <c r="AC1349" i="4"/>
  <c r="AX1349" i="4"/>
  <c r="AW1349" i="4"/>
  <c r="AI1349" i="4"/>
  <c r="BD1349" i="4"/>
  <c r="AE1349" i="4"/>
  <c r="AY1349" i="4"/>
  <c r="AH1349" i="4"/>
  <c r="AR1349" i="4"/>
  <c r="AU1349" i="4"/>
  <c r="AN1349" i="4"/>
  <c r="AU1458" i="4"/>
  <c r="AE1458" i="4"/>
  <c r="AW1458" i="4"/>
  <c r="AG1458" i="4"/>
  <c r="AV1458" i="4"/>
  <c r="AP1458" i="4"/>
  <c r="AT1458" i="4"/>
  <c r="BG1458" i="4"/>
  <c r="AQ1458" i="4"/>
  <c r="AA1458" i="4"/>
  <c r="AS1458" i="4"/>
  <c r="AC1458" i="4"/>
  <c r="BD1458" i="4"/>
  <c r="AX1458" i="4"/>
  <c r="BB1458" i="4"/>
  <c r="AY1458" i="4"/>
  <c r="BA1458" i="4"/>
  <c r="AN1458" i="4"/>
  <c r="Z1458" i="4"/>
  <c r="AL1458" i="4"/>
  <c r="AI1458" i="4"/>
  <c r="AK1458" i="4"/>
  <c r="BF1458" i="4"/>
  <c r="BC1458" i="4"/>
  <c r="AF1458" i="4"/>
  <c r="AM1458" i="4"/>
  <c r="BE1458" i="4"/>
  <c r="AE1496" i="4"/>
  <c r="AU1496" i="4"/>
  <c r="AM1496" i="4"/>
  <c r="BC1496" i="4"/>
  <c r="AN1496" i="4"/>
  <c r="BD1496" i="4"/>
  <c r="AA1496" i="4"/>
  <c r="BG1496" i="4"/>
  <c r="AF1496" i="4"/>
  <c r="AZ1496" i="4"/>
  <c r="AG1496" i="4"/>
  <c r="AW1496" i="4"/>
  <c r="AI1496" i="4"/>
  <c r="AJ1496" i="4"/>
  <c r="AK1496" i="4"/>
  <c r="BA1496" i="4"/>
  <c r="AQ1496" i="4"/>
  <c r="AR1496" i="4"/>
  <c r="AO1496" i="4"/>
  <c r="AJ1519" i="4"/>
  <c r="AZ1519" i="4"/>
  <c r="AH1519" i="4"/>
  <c r="AX1519" i="4"/>
  <c r="AN1519" i="4"/>
  <c r="BD1519" i="4"/>
  <c r="AL1519" i="4"/>
  <c r="BB1519" i="4"/>
  <c r="AB1519" i="4"/>
  <c r="AR1519" i="4"/>
  <c r="Z1519" i="4"/>
  <c r="AP1519" i="4"/>
  <c r="BF1557" i="4"/>
  <c r="AF1557" i="4"/>
  <c r="AV1557" i="4"/>
  <c r="AJ1557" i="4"/>
  <c r="AZ1557" i="4"/>
  <c r="AN1557" i="4"/>
  <c r="BE1348" i="4"/>
  <c r="AO1348" i="4"/>
  <c r="AD1348" i="4"/>
  <c r="AY1348" i="4"/>
  <c r="AS1348" i="4"/>
  <c r="AI1348" i="4"/>
  <c r="AK1348" i="4"/>
  <c r="AN1348" i="4"/>
  <c r="AC1348" i="4"/>
  <c r="BA1348" i="4"/>
  <c r="AT1348" i="4"/>
  <c r="AW1348" i="4"/>
  <c r="BD1348" i="4"/>
  <c r="AG1348" i="4"/>
  <c r="AL1372" i="4"/>
  <c r="AS1372" i="4"/>
  <c r="AC1372" i="4"/>
  <c r="AU1372" i="4"/>
  <c r="AE1372" i="4"/>
  <c r="AV1372" i="4"/>
  <c r="BE1372" i="4"/>
  <c r="AO1372" i="4"/>
  <c r="BG1372" i="4"/>
  <c r="AQ1372" i="4"/>
  <c r="AA1372" i="4"/>
  <c r="BD1372" i="4"/>
  <c r="BA1372" i="4"/>
  <c r="BC1372" i="4"/>
  <c r="AF1372" i="4"/>
  <c r="AD1372" i="4"/>
  <c r="AT1372" i="4"/>
  <c r="AK1372" i="4"/>
  <c r="AM1372" i="4"/>
  <c r="AG1372" i="4"/>
  <c r="AY1372" i="4"/>
  <c r="AI1372" i="4"/>
  <c r="BD1461" i="4"/>
  <c r="AK1461" i="4"/>
  <c r="BA1461" i="4"/>
  <c r="AO1461" i="4"/>
  <c r="BE1461" i="4"/>
  <c r="AW1461" i="4"/>
  <c r="AG1461" i="4"/>
  <c r="AI1461" i="4"/>
  <c r="AY1461" i="4"/>
  <c r="AQ1461" i="4"/>
  <c r="AC1461" i="4"/>
  <c r="AA1461" i="4"/>
  <c r="AU1461" i="4"/>
  <c r="AS1461" i="4"/>
  <c r="AE1461" i="4"/>
  <c r="BC1461" i="4"/>
  <c r="AY1480" i="4"/>
  <c r="AI1480" i="4"/>
  <c r="BB1480" i="4"/>
  <c r="AL1480" i="4"/>
  <c r="BE1480" i="4"/>
  <c r="AO1480" i="4"/>
  <c r="AN1480" i="4"/>
  <c r="AU1480" i="4"/>
  <c r="AE1480" i="4"/>
  <c r="AX1480" i="4"/>
  <c r="AH1480" i="4"/>
  <c r="BA1480" i="4"/>
  <c r="AK1480" i="4"/>
  <c r="BD1480" i="4"/>
  <c r="AB1480" i="4"/>
  <c r="AJ1480" i="4"/>
  <c r="AM1480" i="4"/>
  <c r="AP1480" i="4"/>
  <c r="AS1480" i="4"/>
  <c r="BC1480" i="4"/>
  <c r="BF1480" i="4"/>
  <c r="Z1480" i="4"/>
  <c r="AC1480" i="4"/>
  <c r="AV1480" i="4"/>
  <c r="AT1480" i="4"/>
  <c r="AR1480" i="4"/>
  <c r="AF1480" i="4"/>
  <c r="BG1480" i="4"/>
  <c r="AD1480" i="4"/>
  <c r="AQ1480" i="4"/>
  <c r="AW1480" i="4"/>
  <c r="AN1515" i="4"/>
  <c r="BD1515" i="4"/>
  <c r="AH1515" i="4"/>
  <c r="AX1515" i="4"/>
  <c r="AB1515" i="4"/>
  <c r="AR1515" i="4"/>
  <c r="AL1515" i="4"/>
  <c r="BB1515" i="4"/>
  <c r="AF1515" i="4"/>
  <c r="AV1515" i="4"/>
  <c r="Z1515" i="4"/>
  <c r="AP1515" i="4"/>
  <c r="AB1551" i="4"/>
  <c r="AR1551" i="4"/>
  <c r="AF1551" i="4"/>
  <c r="AV1551" i="4"/>
  <c r="AJ1551" i="4"/>
  <c r="AZ1551" i="4"/>
  <c r="AK1390" i="4"/>
  <c r="AF1390" i="4"/>
  <c r="AV1390" i="4"/>
  <c r="AD1390" i="4"/>
  <c r="AT1390" i="4"/>
  <c r="AJ1390" i="4"/>
  <c r="AZ1390" i="4"/>
  <c r="AH1390" i="4"/>
  <c r="AX1390" i="4"/>
  <c r="AB1390" i="4"/>
  <c r="AP1390" i="4"/>
  <c r="AR1390" i="4"/>
  <c r="Z1390" i="4"/>
  <c r="AL1390" i="4"/>
  <c r="AN1390" i="4"/>
  <c r="BB1390" i="4"/>
  <c r="BD1390" i="4"/>
  <c r="AU1415" i="4"/>
  <c r="AF1415" i="4"/>
  <c r="AV1415" i="4"/>
  <c r="AL1415" i="4"/>
  <c r="BB1415" i="4"/>
  <c r="AJ1415" i="4"/>
  <c r="AZ1415" i="4"/>
  <c r="Z1415" i="4"/>
  <c r="AP1415" i="4"/>
  <c r="AB1415" i="4"/>
  <c r="AD1415" i="4"/>
  <c r="AR1415" i="4"/>
  <c r="AT1415" i="4"/>
  <c r="BD1415" i="4"/>
  <c r="AH1415" i="4"/>
  <c r="AI1426" i="4"/>
  <c r="AF1426" i="4"/>
  <c r="AV1426" i="4"/>
  <c r="AL1426" i="4"/>
  <c r="BB1426" i="4"/>
  <c r="AJ1426" i="4"/>
  <c r="AZ1426" i="4"/>
  <c r="Z1426" i="4"/>
  <c r="AP1426" i="4"/>
  <c r="AB1426" i="4"/>
  <c r="AX1426" i="4"/>
  <c r="AR1426" i="4"/>
  <c r="AH1426" i="4"/>
  <c r="BD1426" i="4"/>
  <c r="AD1426" i="4"/>
  <c r="AT1426" i="4"/>
  <c r="AZ1450" i="4"/>
  <c r="AW1450" i="4"/>
  <c r="AG1450" i="4"/>
  <c r="AY1450" i="4"/>
  <c r="AI1450" i="4"/>
  <c r="AN1450" i="4"/>
  <c r="AP1450" i="4"/>
  <c r="BB1450" i="4"/>
  <c r="AS1450" i="4"/>
  <c r="AC1450" i="4"/>
  <c r="AU1450" i="4"/>
  <c r="AE1450" i="4"/>
  <c r="AV1450" i="4"/>
  <c r="AX1450" i="4"/>
  <c r="AD1450" i="4"/>
  <c r="BE1450" i="4"/>
  <c r="BG1450" i="4"/>
  <c r="AA1450" i="4"/>
  <c r="Z1450" i="4"/>
  <c r="AO1450" i="4"/>
  <c r="AQ1450" i="4"/>
  <c r="BD1450" i="4"/>
  <c r="BF1450" i="4"/>
  <c r="AL1450" i="4"/>
  <c r="BA1450" i="4"/>
  <c r="AF1450" i="4"/>
  <c r="AT1450" i="4"/>
  <c r="AK1450" i="4"/>
  <c r="BC1450" i="4"/>
  <c r="AH1450" i="4"/>
  <c r="AD1502" i="4"/>
  <c r="AT1502" i="4"/>
  <c r="AL1502" i="4"/>
  <c r="BB1502" i="4"/>
  <c r="AH1502" i="4"/>
  <c r="AJ1502" i="4"/>
  <c r="AZ1502" i="4"/>
  <c r="AP1502" i="4"/>
  <c r="AN1502" i="4"/>
  <c r="AX1502" i="4"/>
  <c r="AB1502" i="4"/>
  <c r="AR1502" i="4"/>
  <c r="BC1558" i="4"/>
  <c r="AQ1558" i="4"/>
  <c r="AM1558" i="4"/>
  <c r="BF1558" i="4"/>
  <c r="AP1558" i="4"/>
  <c r="Z1558" i="4"/>
  <c r="AS1558" i="4"/>
  <c r="AU1558" i="4"/>
  <c r="AA1558" i="4"/>
  <c r="AV1558" i="4"/>
  <c r="AR1558" i="4"/>
  <c r="BB1558" i="4"/>
  <c r="AL1558" i="4"/>
  <c r="AC1558" i="4"/>
  <c r="AY1558" i="4"/>
  <c r="AE1558" i="4"/>
  <c r="AZ1558" i="4"/>
  <c r="AF1558" i="4"/>
  <c r="BA1558" i="4"/>
  <c r="AB1558" i="4"/>
  <c r="AW1558" i="4"/>
  <c r="AX1558" i="4"/>
  <c r="AH1558" i="4"/>
  <c r="AI1558" i="4"/>
  <c r="BD1558" i="4"/>
  <c r="AJ1558" i="4"/>
  <c r="BE1558" i="4"/>
  <c r="AM1489" i="4"/>
  <c r="BC1489" i="4"/>
  <c r="AA1489" i="4"/>
  <c r="AQ1489" i="4"/>
  <c r="BG1489" i="4"/>
  <c r="AI1489" i="4"/>
  <c r="AY1489" i="4"/>
  <c r="AJ1489" i="4"/>
  <c r="AZ1489" i="4"/>
  <c r="AR1489" i="4"/>
  <c r="AO1489" i="4"/>
  <c r="AB1489" i="4"/>
  <c r="AV1489" i="4"/>
  <c r="AC1489" i="4"/>
  <c r="AS1489" i="4"/>
  <c r="AE1489" i="4"/>
  <c r="AF1489" i="4"/>
  <c r="BD1489" i="4"/>
  <c r="AG1489" i="4"/>
  <c r="AW1489" i="4"/>
  <c r="AI1526" i="4"/>
  <c r="AD1526" i="4"/>
  <c r="AT1526" i="4"/>
  <c r="AF1526" i="4"/>
  <c r="AV1526" i="4"/>
  <c r="AH1526" i="4"/>
  <c r="AX1526" i="4"/>
  <c r="AJ1526" i="4"/>
  <c r="AZ1526" i="4"/>
  <c r="AL1526" i="4"/>
  <c r="BB1526" i="4"/>
  <c r="AN1526" i="4"/>
  <c r="AK1649" i="4"/>
  <c r="AX1649" i="4"/>
  <c r="AH1649" i="4"/>
  <c r="AI1649" i="4"/>
  <c r="BD1649" i="4"/>
  <c r="AO1649" i="4"/>
  <c r="AT1649" i="4"/>
  <c r="AD1649" i="4"/>
  <c r="AN1649" i="4"/>
  <c r="AU1649" i="4"/>
  <c r="AU1604" i="4"/>
  <c r="AN1604" i="4"/>
  <c r="BD1604" i="4"/>
  <c r="AC1604" i="4"/>
  <c r="AS1604" i="4"/>
  <c r="AB1604" i="4"/>
  <c r="AR1604" i="4"/>
  <c r="AG1604" i="4"/>
  <c r="AW1604" i="4"/>
  <c r="BF1645" i="4"/>
  <c r="AP1645" i="4"/>
  <c r="Z1645" i="4"/>
  <c r="AS1645" i="4"/>
  <c r="AO1645" i="4"/>
  <c r="BB1645" i="4"/>
  <c r="AL1645" i="4"/>
  <c r="AC1645" i="4"/>
  <c r="AY1645" i="4"/>
  <c r="AU1645" i="4"/>
  <c r="AF1670" i="4"/>
  <c r="AV1670" i="4"/>
  <c r="AJ1670" i="4"/>
  <c r="AZ1670" i="4"/>
  <c r="AN1615" i="4"/>
  <c r="BD1615" i="4"/>
  <c r="AC1615" i="4"/>
  <c r="AS1615" i="4"/>
  <c r="AB1615" i="4"/>
  <c r="AR1615" i="4"/>
  <c r="AG1615" i="4"/>
  <c r="AW1615" i="4"/>
  <c r="Z1644" i="4"/>
  <c r="AB1644" i="4"/>
  <c r="AR1644" i="4"/>
  <c r="AF1644" i="4"/>
  <c r="AV1644" i="4"/>
  <c r="AF1709" i="4"/>
  <c r="AV1709" i="4"/>
  <c r="AF924" i="4"/>
  <c r="AV924" i="4"/>
  <c r="AK924" i="4"/>
  <c r="AM924" i="4"/>
  <c r="BC924" i="4"/>
  <c r="AB924" i="4"/>
  <c r="AO924" i="4"/>
  <c r="AE924" i="4"/>
  <c r="AY924" i="4"/>
  <c r="BA924" i="4"/>
  <c r="AI924" i="4"/>
  <c r="BE924" i="4"/>
  <c r="AQ924" i="4"/>
  <c r="AA924" i="4"/>
  <c r="AU924" i="4"/>
  <c r="AN992" i="4"/>
  <c r="AF992" i="4"/>
  <c r="AK992" i="4"/>
  <c r="BA992" i="4"/>
  <c r="AA992" i="4"/>
  <c r="AQ992" i="4"/>
  <c r="AZ992" i="4"/>
  <c r="AS992" i="4"/>
  <c r="AI992" i="4"/>
  <c r="BC992" i="4"/>
  <c r="AW992" i="4"/>
  <c r="AY992" i="4"/>
  <c r="AJ992" i="4"/>
  <c r="AC992" i="4"/>
  <c r="BE992" i="4"/>
  <c r="AE992" i="4"/>
  <c r="AM992" i="4"/>
  <c r="AO992" i="4"/>
  <c r="AU992" i="4"/>
  <c r="AV992" i="4"/>
  <c r="AG992" i="4"/>
  <c r="AS1603" i="4"/>
  <c r="BG1603" i="4"/>
  <c r="AQ1603" i="4"/>
  <c r="AA1603" i="4"/>
  <c r="AT1603" i="4"/>
  <c r="AD1603" i="4"/>
  <c r="AV1603" i="4"/>
  <c r="BC1603" i="4"/>
  <c r="AM1603" i="4"/>
  <c r="BF1603" i="4"/>
  <c r="AP1603" i="4"/>
  <c r="Z1603" i="4"/>
  <c r="BD1603" i="4"/>
  <c r="AY1603" i="4"/>
  <c r="AI1603" i="4"/>
  <c r="BB1603" i="4"/>
  <c r="AL1603" i="4"/>
  <c r="AF1603" i="4"/>
  <c r="AJ1681" i="4"/>
  <c r="BE1681" i="4"/>
  <c r="AO1681" i="4"/>
  <c r="BG1681" i="4"/>
  <c r="AQ1681" i="4"/>
  <c r="AA1681" i="4"/>
  <c r="AT1681" i="4"/>
  <c r="AD1681" i="4"/>
  <c r="BA1681" i="4"/>
  <c r="AK1681" i="4"/>
  <c r="BC1681" i="4"/>
  <c r="AM1681" i="4"/>
  <c r="BF1681" i="4"/>
  <c r="AP1681" i="4"/>
  <c r="Z1681" i="4"/>
  <c r="BA1064" i="4"/>
  <c r="AB1064" i="4"/>
  <c r="AR1064" i="4"/>
  <c r="AF1064" i="4"/>
  <c r="AZ1064" i="4"/>
  <c r="AJ1064" i="4"/>
  <c r="AN1064" i="4"/>
  <c r="AV1064" i="4"/>
  <c r="BC894" i="4"/>
  <c r="AJ894" i="4"/>
  <c r="AZ894" i="4"/>
  <c r="AB894" i="4"/>
  <c r="AV894" i="4"/>
  <c r="AN894" i="4"/>
  <c r="AR894" i="4"/>
  <c r="AF894" i="4"/>
  <c r="AC526" i="4"/>
  <c r="AB526" i="4"/>
  <c r="AQ937" i="4"/>
  <c r="AE937" i="4"/>
  <c r="AT937" i="4"/>
  <c r="BG1597" i="4"/>
  <c r="AJ1597" i="4"/>
  <c r="AZ1597" i="4"/>
  <c r="AO1597" i="4"/>
  <c r="BE1597" i="4"/>
  <c r="AH1597" i="4"/>
  <c r="AX1597" i="4"/>
  <c r="AI1597" i="4"/>
  <c r="AY1597" i="4"/>
  <c r="AN1597" i="4"/>
  <c r="BD1597" i="4"/>
  <c r="AC1597" i="4"/>
  <c r="AS1597" i="4"/>
  <c r="AL1597" i="4"/>
  <c r="BB1597" i="4"/>
  <c r="AM1597" i="4"/>
  <c r="BC1597" i="4"/>
  <c r="AB1597" i="4"/>
  <c r="AR1597" i="4"/>
  <c r="AG1597" i="4"/>
  <c r="AW1597" i="4"/>
  <c r="Z1597" i="4"/>
  <c r="AP1597" i="4"/>
  <c r="BF1597" i="4"/>
  <c r="AA1597" i="4"/>
  <c r="AQ1597" i="4"/>
  <c r="AV910" i="4"/>
  <c r="AC910" i="4"/>
  <c r="AS910" i="4"/>
  <c r="AM910" i="4"/>
  <c r="BC910" i="4"/>
  <c r="AR910" i="4"/>
  <c r="AO910" i="4"/>
  <c r="AQ910" i="4"/>
  <c r="AF910" i="4"/>
  <c r="AK910" i="4"/>
  <c r="AI910" i="4"/>
  <c r="AW910" i="4"/>
  <c r="AU910" i="4"/>
  <c r="AG910" i="4"/>
  <c r="AA910" i="4"/>
  <c r="BA910" i="4"/>
  <c r="AE910" i="4"/>
  <c r="BE910" i="4"/>
  <c r="AY910" i="4"/>
  <c r="AB1008" i="4"/>
  <c r="AR1008" i="4"/>
  <c r="AK1008" i="4"/>
  <c r="BA1008" i="4"/>
  <c r="AI1008" i="4"/>
  <c r="AY1008" i="4"/>
  <c r="AV1008" i="4"/>
  <c r="AG1008" i="4"/>
  <c r="BE1008" i="4"/>
  <c r="AM1008" i="4"/>
  <c r="AJ1008" i="4"/>
  <c r="AS1008" i="4"/>
  <c r="AQ1008" i="4"/>
  <c r="AN1008" i="4"/>
  <c r="AW1008" i="4"/>
  <c r="AU1008" i="4"/>
  <c r="AF1008" i="4"/>
  <c r="AC1008" i="4"/>
  <c r="AE1008" i="4"/>
  <c r="AZ1008" i="4"/>
  <c r="AO1008" i="4"/>
  <c r="BC1008" i="4"/>
  <c r="AA1008" i="4"/>
  <c r="BD1008" i="4"/>
  <c r="AN1128" i="4"/>
  <c r="AB1128" i="4"/>
  <c r="AV1128" i="4"/>
  <c r="AF1128" i="4"/>
  <c r="AZ1128" i="4"/>
  <c r="AJ1128" i="4"/>
  <c r="AZ1217" i="4"/>
  <c r="AU1217" i="4"/>
  <c r="AE1217" i="4"/>
  <c r="AX1217" i="4"/>
  <c r="AH1217" i="4"/>
  <c r="BA1217" i="4"/>
  <c r="AK1217" i="4"/>
  <c r="BD1217" i="4"/>
  <c r="AF1217" i="4"/>
  <c r="AV1217" i="4"/>
  <c r="AJ1217" i="4"/>
  <c r="BC1217" i="4"/>
  <c r="AI1217" i="4"/>
  <c r="AT1217" i="4"/>
  <c r="Z1217" i="4"/>
  <c r="AO1217" i="4"/>
  <c r="AY1217" i="4"/>
  <c r="AA1217" i="4"/>
  <c r="AP1217" i="4"/>
  <c r="BE1217" i="4"/>
  <c r="AG1217" i="4"/>
  <c r="BG1217" i="4"/>
  <c r="BB1217" i="4"/>
  <c r="AS1217" i="4"/>
  <c r="AQ1217" i="4"/>
  <c r="AL1217" i="4"/>
  <c r="AC1217" i="4"/>
  <c r="AB1217" i="4"/>
  <c r="AM1217" i="4"/>
  <c r="AD1217" i="4"/>
  <c r="AN1217" i="4"/>
  <c r="AR1217" i="4"/>
  <c r="BF1217" i="4"/>
  <c r="AW1217" i="4"/>
  <c r="AU1285" i="4"/>
  <c r="AE1285" i="4"/>
  <c r="AN1285" i="4"/>
  <c r="AD1285" i="4"/>
  <c r="AZ1285" i="4"/>
  <c r="AF1285" i="4"/>
  <c r="BA1285" i="4"/>
  <c r="BG1285" i="4"/>
  <c r="AQ1285" i="4"/>
  <c r="AA1285" i="4"/>
  <c r="AS1285" i="4"/>
  <c r="AJ1285" i="4"/>
  <c r="BE1285" i="4"/>
  <c r="AK1285" i="4"/>
  <c r="BF1285" i="4"/>
  <c r="AG1285" i="4"/>
  <c r="BB1285" i="4"/>
  <c r="AI1285" i="4"/>
  <c r="BD1285" i="4"/>
  <c r="AT1285" i="4"/>
  <c r="AP1285" i="4"/>
  <c r="AB1285" i="4"/>
  <c r="BC1285" i="4"/>
  <c r="AC1285" i="4"/>
  <c r="AV1285" i="4"/>
  <c r="AL1285" i="4"/>
  <c r="AY1285" i="4"/>
  <c r="AH1285" i="4"/>
  <c r="AM1285" i="4"/>
  <c r="AR1285" i="4"/>
  <c r="AX1285" i="4"/>
  <c r="Z1285" i="4"/>
  <c r="AW1285" i="4"/>
  <c r="AO1285" i="4"/>
  <c r="AR1466" i="4"/>
  <c r="AY1466" i="4"/>
  <c r="AI1466" i="4"/>
  <c r="BB1466" i="4"/>
  <c r="AL1466" i="4"/>
  <c r="BE1466" i="4"/>
  <c r="AO1466" i="4"/>
  <c r="AN1466" i="4"/>
  <c r="AU1466" i="4"/>
  <c r="AE1466" i="4"/>
  <c r="AX1466" i="4"/>
  <c r="AH1466" i="4"/>
  <c r="BA1466" i="4"/>
  <c r="AK1466" i="4"/>
  <c r="BD1466" i="4"/>
  <c r="AM1466" i="4"/>
  <c r="AP1466" i="4"/>
  <c r="AS1466" i="4"/>
  <c r="BC1466" i="4"/>
  <c r="BF1466" i="4"/>
  <c r="Z1466" i="4"/>
  <c r="AC1466" i="4"/>
  <c r="AF1466" i="4"/>
  <c r="BG1466" i="4"/>
  <c r="AD1466" i="4"/>
  <c r="AQ1466" i="4"/>
  <c r="AW1466" i="4"/>
  <c r="AA1466" i="4"/>
  <c r="AG1466" i="4"/>
  <c r="BG1470" i="4"/>
  <c r="AQ1470" i="4"/>
  <c r="AA1470" i="4"/>
  <c r="AT1470" i="4"/>
  <c r="AD1470" i="4"/>
  <c r="AW1470" i="4"/>
  <c r="AG1470" i="4"/>
  <c r="BC1470" i="4"/>
  <c r="AM1470" i="4"/>
  <c r="BF1470" i="4"/>
  <c r="AP1470" i="4"/>
  <c r="Z1470" i="4"/>
  <c r="AS1470" i="4"/>
  <c r="AC1470" i="4"/>
  <c r="AY1470" i="4"/>
  <c r="BB1470" i="4"/>
  <c r="BE1470" i="4"/>
  <c r="AN1470" i="4"/>
  <c r="AV1470" i="4"/>
  <c r="AI1470" i="4"/>
  <c r="AL1470" i="4"/>
  <c r="AO1470" i="4"/>
  <c r="AH1470" i="4"/>
  <c r="AU1470" i="4"/>
  <c r="BA1470" i="4"/>
  <c r="AE1470" i="4"/>
  <c r="AK1470" i="4"/>
  <c r="AD624" i="4"/>
  <c r="AX624" i="4"/>
  <c r="AB878" i="4"/>
  <c r="AR878" i="4"/>
  <c r="AN878" i="4"/>
  <c r="AJ878" i="4"/>
  <c r="AV878" i="4"/>
  <c r="AF878" i="4"/>
  <c r="AZ878" i="4"/>
  <c r="AK901" i="4"/>
  <c r="AY901" i="4"/>
  <c r="AM901" i="4"/>
  <c r="AN956" i="4"/>
  <c r="AK956" i="4"/>
  <c r="BA956" i="4"/>
  <c r="AE956" i="4"/>
  <c r="AU956" i="4"/>
  <c r="AJ956" i="4"/>
  <c r="AR956" i="4"/>
  <c r="AS956" i="4"/>
  <c r="AI956" i="4"/>
  <c r="BC956" i="4"/>
  <c r="BD956" i="4"/>
  <c r="AC956" i="4"/>
  <c r="BE956" i="4"/>
  <c r="AY956" i="4"/>
  <c r="AG956" i="4"/>
  <c r="AA956" i="4"/>
  <c r="AQ956" i="4"/>
  <c r="AB956" i="4"/>
  <c r="AM956" i="4"/>
  <c r="AZ956" i="4"/>
  <c r="AO956" i="4"/>
  <c r="AW956" i="4"/>
  <c r="BG1055" i="4"/>
  <c r="Z1055" i="4"/>
  <c r="AU1055" i="4"/>
  <c r="AF1055" i="4"/>
  <c r="BA1055" i="4"/>
  <c r="AT1055" i="4"/>
  <c r="AD1055" i="4"/>
  <c r="AR1055" i="4"/>
  <c r="AS1055" i="4"/>
  <c r="AE1055" i="4"/>
  <c r="BE1055" i="4"/>
  <c r="AQ1055" i="4"/>
  <c r="AX1055" i="4"/>
  <c r="AB1055" i="4"/>
  <c r="BC1055" i="4"/>
  <c r="AC1055" i="4"/>
  <c r="BD1055" i="4"/>
  <c r="AO1055" i="4"/>
  <c r="AV1055" i="4"/>
  <c r="AP1055" i="4"/>
  <c r="AM1055" i="4"/>
  <c r="AN1055" i="4"/>
  <c r="AZ1055" i="4"/>
  <c r="AL1055" i="4"/>
  <c r="AW1055" i="4"/>
  <c r="AY1055" i="4"/>
  <c r="AA1055" i="4"/>
  <c r="BB1055" i="4"/>
  <c r="AK1055" i="4"/>
  <c r="AH1055" i="4"/>
  <c r="BF1055" i="4"/>
  <c r="AG1055" i="4"/>
  <c r="AI1055" i="4"/>
  <c r="AJ1055" i="4"/>
  <c r="AW1096" i="4"/>
  <c r="AJ1096" i="4"/>
  <c r="AZ1096" i="4"/>
  <c r="AN1096" i="4"/>
  <c r="AR1096" i="4"/>
  <c r="AB1096" i="4"/>
  <c r="AF1096" i="4"/>
  <c r="AV1096" i="4"/>
  <c r="BG1243" i="4"/>
  <c r="AQ1243" i="4"/>
  <c r="AA1243" i="4"/>
  <c r="AT1243" i="4"/>
  <c r="AD1243" i="4"/>
  <c r="AW1243" i="4"/>
  <c r="AG1243" i="4"/>
  <c r="AM1243" i="4"/>
  <c r="BB1243" i="4"/>
  <c r="AH1243" i="4"/>
  <c r="AS1243" i="4"/>
  <c r="AN1243" i="4"/>
  <c r="BC1243" i="4"/>
  <c r="AI1243" i="4"/>
  <c r="AX1243" i="4"/>
  <c r="Z1243" i="4"/>
  <c r="AO1243" i="4"/>
  <c r="BD1243" i="4"/>
  <c r="BF1243" i="4"/>
  <c r="BA1243" i="4"/>
  <c r="AY1243" i="4"/>
  <c r="AP1243" i="4"/>
  <c r="AK1243" i="4"/>
  <c r="AU1243" i="4"/>
  <c r="AL1243" i="4"/>
  <c r="AC1243" i="4"/>
  <c r="AE1243" i="4"/>
  <c r="BE1243" i="4"/>
  <c r="AF1256" i="4"/>
  <c r="AY1256" i="4"/>
  <c r="AI1256" i="4"/>
  <c r="BB1256" i="4"/>
  <c r="AL1256" i="4"/>
  <c r="BE1256" i="4"/>
  <c r="AO1256" i="4"/>
  <c r="AN1256" i="4"/>
  <c r="AU1256" i="4"/>
  <c r="AE1256" i="4"/>
  <c r="AX1256" i="4"/>
  <c r="AH1256" i="4"/>
  <c r="BA1256" i="4"/>
  <c r="AK1256" i="4"/>
  <c r="BD1256" i="4"/>
  <c r="AQ1256" i="4"/>
  <c r="AT1256" i="4"/>
  <c r="AW1256" i="4"/>
  <c r="AM1256" i="4"/>
  <c r="AP1256" i="4"/>
  <c r="AS1256" i="4"/>
  <c r="BG1256" i="4"/>
  <c r="AA1256" i="4"/>
  <c r="AD1256" i="4"/>
  <c r="AG1256" i="4"/>
  <c r="BF1256" i="4"/>
  <c r="Z1256" i="4"/>
  <c r="AC1256" i="4"/>
  <c r="BC1256" i="4"/>
  <c r="AL1369" i="4"/>
  <c r="AT1369" i="4"/>
  <c r="AY1369" i="4"/>
  <c r="AI1369" i="4"/>
  <c r="BA1369" i="4"/>
  <c r="AK1369" i="4"/>
  <c r="AN1369" i="4"/>
  <c r="AU1369" i="4"/>
  <c r="AE1369" i="4"/>
  <c r="AW1369" i="4"/>
  <c r="AG1369" i="4"/>
  <c r="AV1369" i="4"/>
  <c r="AD1369" i="4"/>
  <c r="AQ1369" i="4"/>
  <c r="AS1369" i="4"/>
  <c r="BD1369" i="4"/>
  <c r="BG1369" i="4"/>
  <c r="AA1369" i="4"/>
  <c r="AC1369" i="4"/>
  <c r="BC1369" i="4"/>
  <c r="AF1369" i="4"/>
  <c r="AM1369" i="4"/>
  <c r="BE1369" i="4"/>
  <c r="BC1451" i="4"/>
  <c r="AM1451" i="4"/>
  <c r="BE1451" i="4"/>
  <c r="AO1451" i="4"/>
  <c r="AF1451" i="4"/>
  <c r="AH1451" i="4"/>
  <c r="BB1451" i="4"/>
  <c r="AY1451" i="4"/>
  <c r="AI1451" i="4"/>
  <c r="BA1451" i="4"/>
  <c r="AK1451" i="4"/>
  <c r="AN1451" i="4"/>
  <c r="AP1451" i="4"/>
  <c r="AD1451" i="4"/>
  <c r="AU1451" i="4"/>
  <c r="AW1451" i="4"/>
  <c r="AV1451" i="4"/>
  <c r="AX1451" i="4"/>
  <c r="AL1451" i="4"/>
  <c r="AE1451" i="4"/>
  <c r="AG1451" i="4"/>
  <c r="AS1451" i="4"/>
  <c r="BF1451" i="4"/>
  <c r="BG1451" i="4"/>
  <c r="AC1451" i="4"/>
  <c r="AT1451" i="4"/>
  <c r="AQ1451" i="4"/>
  <c r="BD1451" i="4"/>
  <c r="AF1068" i="4"/>
  <c r="AV1068" i="4"/>
  <c r="AR1068" i="4"/>
  <c r="AB1068" i="4"/>
  <c r="AZ1068" i="4"/>
  <c r="AN1068" i="4"/>
  <c r="AJ1068" i="4"/>
  <c r="BE1197" i="4"/>
  <c r="AO1197" i="4"/>
  <c r="BG1197" i="4"/>
  <c r="AQ1197" i="4"/>
  <c r="AA1197" i="4"/>
  <c r="BD1197" i="4"/>
  <c r="AH1197" i="4"/>
  <c r="AS1197" i="4"/>
  <c r="BC1197" i="4"/>
  <c r="AI1197" i="4"/>
  <c r="AV1197" i="4"/>
  <c r="AK1197" i="4"/>
  <c r="AY1197" i="4"/>
  <c r="AE1197" i="4"/>
  <c r="AG1197" i="4"/>
  <c r="AF1197" i="4"/>
  <c r="AX1197" i="4"/>
  <c r="AD1197" i="4"/>
  <c r="AC1197" i="4"/>
  <c r="AN1197" i="4"/>
  <c r="BF1197" i="4"/>
  <c r="AL1197" i="4"/>
  <c r="AU1197" i="4"/>
  <c r="AP1197" i="4"/>
  <c r="BB1197" i="4"/>
  <c r="AM1197" i="4"/>
  <c r="BA1197" i="4"/>
  <c r="AW1197" i="4"/>
  <c r="AT1197" i="4"/>
  <c r="Z1197" i="4"/>
  <c r="BA1315" i="4"/>
  <c r="AK1315" i="4"/>
  <c r="AI1315" i="4"/>
  <c r="BD1315" i="4"/>
  <c r="AO1315" i="4"/>
  <c r="AN1315" i="4"/>
  <c r="BE1315" i="4"/>
  <c r="AG1315" i="4"/>
  <c r="AT1315" i="4"/>
  <c r="AC1315" i="4"/>
  <c r="AD1315" i="4"/>
  <c r="AW1315" i="4"/>
  <c r="AY1315" i="4"/>
  <c r="AS1315" i="4"/>
  <c r="AJ1160" i="4"/>
  <c r="AZ1160" i="4"/>
  <c r="AR1160" i="4"/>
  <c r="AC1160" i="4"/>
  <c r="AS1160" i="4"/>
  <c r="AF1160" i="4"/>
  <c r="AN1160" i="4"/>
  <c r="AV1160" i="4"/>
  <c r="AG1160" i="4"/>
  <c r="BA1160" i="4"/>
  <c r="AM1160" i="4"/>
  <c r="BC1160" i="4"/>
  <c r="BD1160" i="4"/>
  <c r="AK1160" i="4"/>
  <c r="BE1160" i="4"/>
  <c r="AA1160" i="4"/>
  <c r="AQ1160" i="4"/>
  <c r="AI1160" i="4"/>
  <c r="AB1160" i="4"/>
  <c r="AU1160" i="4"/>
  <c r="AO1160" i="4"/>
  <c r="AY1160" i="4"/>
  <c r="AE1160" i="4"/>
  <c r="AW1160" i="4"/>
  <c r="AE1481" i="4"/>
  <c r="AU1481" i="4"/>
  <c r="AI1481" i="4"/>
  <c r="AY1481" i="4"/>
  <c r="BC1481" i="4"/>
  <c r="AM1481" i="4"/>
  <c r="AJ1481" i="4"/>
  <c r="AZ1481" i="4"/>
  <c r="BG1481" i="4"/>
  <c r="AF1481" i="4"/>
  <c r="BD1481" i="4"/>
  <c r="AG1481" i="4"/>
  <c r="AW1481" i="4"/>
  <c r="AN1481" i="4"/>
  <c r="AK1481" i="4"/>
  <c r="BA1481" i="4"/>
  <c r="AA1481" i="4"/>
  <c r="AR1481" i="4"/>
  <c r="AO1481" i="4"/>
  <c r="AM1510" i="4"/>
  <c r="AD1510" i="4"/>
  <c r="AT1510" i="4"/>
  <c r="AB1510" i="4"/>
  <c r="AR1510" i="4"/>
  <c r="AH1510" i="4"/>
  <c r="AX1510" i="4"/>
  <c r="AF1510" i="4"/>
  <c r="AV1510" i="4"/>
  <c r="AL1510" i="4"/>
  <c r="BB1510" i="4"/>
  <c r="AJ1510" i="4"/>
  <c r="AZ1510" i="4"/>
  <c r="BD1579" i="4"/>
  <c r="AG1579" i="4"/>
  <c r="AW1579" i="4"/>
  <c r="AD1579" i="4"/>
  <c r="AT1579" i="4"/>
  <c r="AI1579" i="4"/>
  <c r="AY1579" i="4"/>
  <c r="AB1579" i="4"/>
  <c r="AR1579" i="4"/>
  <c r="AK1579" i="4"/>
  <c r="BA1579" i="4"/>
  <c r="AH1579" i="4"/>
  <c r="AX1579" i="4"/>
  <c r="AM1579" i="4"/>
  <c r="BC1579" i="4"/>
  <c r="AF1579" i="4"/>
  <c r="AV1579" i="4"/>
  <c r="AO1579" i="4"/>
  <c r="BE1579" i="4"/>
  <c r="AL1579" i="4"/>
  <c r="BB1579" i="4"/>
  <c r="AA1579" i="4"/>
  <c r="AQ1579" i="4"/>
  <c r="BG1579" i="4"/>
  <c r="AJ1579" i="4"/>
  <c r="AZ1579" i="4"/>
  <c r="BD1703" i="4"/>
  <c r="AN1703" i="4"/>
  <c r="AC1703" i="4"/>
  <c r="AX1703" i="4"/>
  <c r="AZ1703" i="4"/>
  <c r="AJ1703" i="4"/>
  <c r="AH1703" i="4"/>
  <c r="BC1703" i="4"/>
  <c r="AO1703" i="4"/>
  <c r="AA1703" i="4"/>
  <c r="AW1703" i="4"/>
  <c r="BF1635" i="4"/>
  <c r="AP1635" i="4"/>
  <c r="Z1635" i="4"/>
  <c r="AS1635" i="4"/>
  <c r="AO1635" i="4"/>
  <c r="AK1635" i="4"/>
  <c r="BG1635" i="4"/>
  <c r="AM1635" i="4"/>
  <c r="BB1635" i="4"/>
  <c r="AL1635" i="4"/>
  <c r="AC1635" i="4"/>
  <c r="AY1635" i="4"/>
  <c r="AU1635" i="4"/>
  <c r="AQ1635" i="4"/>
  <c r="AR1635" i="4"/>
  <c r="AX1635" i="4"/>
  <c r="AH1635" i="4"/>
  <c r="AI1635" i="4"/>
  <c r="BD1635" i="4"/>
  <c r="AC1671" i="4"/>
  <c r="AY1671" i="4"/>
  <c r="AI1671" i="4"/>
  <c r="BB1671" i="4"/>
  <c r="AL1671" i="4"/>
  <c r="AF1671" i="4"/>
  <c r="AU1671" i="4"/>
  <c r="AE1671" i="4"/>
  <c r="AX1671" i="4"/>
  <c r="AH1671" i="4"/>
  <c r="AN1671" i="4"/>
  <c r="AE1715" i="4"/>
  <c r="AJ1715" i="4"/>
  <c r="AZ1715" i="4"/>
  <c r="BG1628" i="4"/>
  <c r="AF1628" i="4"/>
  <c r="AV1628" i="4"/>
  <c r="AG1628" i="4"/>
  <c r="AW1628" i="4"/>
  <c r="Z1628" i="4"/>
  <c r="AP1628" i="4"/>
  <c r="AJ1628" i="4"/>
  <c r="AZ1628" i="4"/>
  <c r="AK1628" i="4"/>
  <c r="BA1628" i="4"/>
  <c r="AD1628" i="4"/>
  <c r="AT1628" i="4"/>
  <c r="AO1694" i="4"/>
  <c r="AB1694" i="4"/>
  <c r="AR1694" i="4"/>
  <c r="AF884" i="4"/>
  <c r="AV884" i="4"/>
  <c r="AJ884" i="4"/>
  <c r="AN884" i="4"/>
  <c r="AR884" i="4"/>
  <c r="AZ884" i="4"/>
  <c r="AB884" i="4"/>
  <c r="BG1763" i="4"/>
  <c r="AQ1761" i="4"/>
  <c r="AX1765" i="4"/>
  <c r="AH1765" i="4"/>
  <c r="AP1763" i="4"/>
  <c r="AQ1758" i="4"/>
  <c r="AL1752" i="4"/>
  <c r="AO1754" i="4"/>
  <c r="AB1752" i="4"/>
  <c r="AV1758" i="4"/>
  <c r="AN1754" i="4"/>
  <c r="AD1754" i="4"/>
  <c r="AT1754" i="4"/>
  <c r="AQ1752" i="4"/>
  <c r="AR1739" i="4"/>
  <c r="AQ1739" i="4"/>
  <c r="AU1739" i="4"/>
  <c r="AN1739" i="4"/>
  <c r="AD1739" i="4"/>
  <c r="AT1739" i="4"/>
  <c r="BE1723" i="4"/>
  <c r="BE1721" i="4"/>
  <c r="AC1721" i="4"/>
  <c r="AX1721" i="4"/>
  <c r="AE1721" i="4"/>
  <c r="AU1721" i="4"/>
  <c r="AP1720" i="4"/>
  <c r="BD1723" i="4"/>
  <c r="Z1723" i="4"/>
  <c r="AP1723" i="4"/>
  <c r="BF1723" i="4"/>
  <c r="AM1723" i="4"/>
  <c r="AN1720" i="4"/>
  <c r="AJ1723" i="4"/>
  <c r="AV1720" i="4"/>
  <c r="AR1715" i="4"/>
  <c r="AZ1709" i="4"/>
  <c r="AB1709" i="4"/>
  <c r="AJ1694" i="4"/>
  <c r="BG1703" i="4"/>
  <c r="AG1703" i="4"/>
  <c r="AM1686" i="4"/>
  <c r="AY1676" i="4"/>
  <c r="AY1703" i="4"/>
  <c r="BA1702" i="4"/>
  <c r="AO1686" i="4"/>
  <c r="BA1676" i="4"/>
  <c r="AM1703" i="4"/>
  <c r="AV1703" i="4"/>
  <c r="AY1686" i="4"/>
  <c r="AL1686" i="4"/>
  <c r="AN1676" i="4"/>
  <c r="AR1670" i="4"/>
  <c r="AH1681" i="4"/>
  <c r="AE1681" i="4"/>
  <c r="AC1681" i="4"/>
  <c r="BD1673" i="4"/>
  <c r="AX1673" i="4"/>
  <c r="AU1673" i="4"/>
  <c r="AS1673" i="4"/>
  <c r="Z1671" i="4"/>
  <c r="BF1671" i="4"/>
  <c r="BC1671" i="4"/>
  <c r="AR1636" i="4"/>
  <c r="BA1684" i="4"/>
  <c r="AC1684" i="4"/>
  <c r="AO1684" i="4"/>
  <c r="AE1649" i="4"/>
  <c r="AZ1645" i="4"/>
  <c r="AB1639" i="4"/>
  <c r="AW1635" i="4"/>
  <c r="AH1628" i="4"/>
  <c r="AK1615" i="4"/>
  <c r="AK1604" i="4"/>
  <c r="AY1649" i="4"/>
  <c r="AL1649" i="4"/>
  <c r="AN1645" i="4"/>
  <c r="AT1645" i="4"/>
  <c r="AA1639" i="4"/>
  <c r="AF1635" i="4"/>
  <c r="AC1628" i="4"/>
  <c r="AV1615" i="4"/>
  <c r="AV1604" i="4"/>
  <c r="BE1635" i="4"/>
  <c r="AR1628" i="4"/>
  <c r="AN1635" i="4"/>
  <c r="AC1622" i="4"/>
  <c r="AI1620" i="4"/>
  <c r="AF1616" i="4"/>
  <c r="AY1616" i="4"/>
  <c r="AN1603" i="4"/>
  <c r="AU1603" i="4"/>
  <c r="AE1597" i="4"/>
  <c r="AA1593" i="4"/>
  <c r="AN1551" i="4"/>
  <c r="AV1547" i="4"/>
  <c r="AF1596" i="4"/>
  <c r="BA1597" i="4"/>
  <c r="AB1585" i="4"/>
  <c r="BF1579" i="4"/>
  <c r="AJ1566" i="4"/>
  <c r="AH1596" i="4"/>
  <c r="AH1536" i="4"/>
  <c r="AP1525" i="4"/>
  <c r="AD1519" i="4"/>
  <c r="AT1515" i="4"/>
  <c r="Z1542" i="4"/>
  <c r="AP1526" i="4"/>
  <c r="Z1510" i="4"/>
  <c r="BG1558" i="4"/>
  <c r="AW1498" i="4"/>
  <c r="AQ1495" i="4"/>
  <c r="AO1473" i="4"/>
  <c r="BG1535" i="4"/>
  <c r="AB1481" i="4"/>
  <c r="BA1495" i="4"/>
  <c r="AZ1480" i="4"/>
  <c r="AF1470" i="4"/>
  <c r="AT1398" i="4"/>
  <c r="BF1478" i="4"/>
  <c r="AH1458" i="4"/>
  <c r="AO1458" i="4"/>
  <c r="AO1369" i="4"/>
  <c r="AB1265" i="4"/>
  <c r="BC1704" i="4"/>
  <c r="AG1704" i="4"/>
  <c r="AI1704" i="4"/>
  <c r="AZ1704" i="4"/>
  <c r="AQ1163" i="4"/>
  <c r="AJ1163" i="4"/>
  <c r="AS1163" i="4"/>
  <c r="AI1505" i="4"/>
  <c r="AE1505" i="4"/>
  <c r="AU1505" i="4"/>
  <c r="AN1505" i="4"/>
  <c r="BD1505" i="4"/>
  <c r="AK1505" i="4"/>
  <c r="BA1505" i="4"/>
  <c r="AQ1187" i="4"/>
  <c r="BA1187" i="4"/>
  <c r="AL1187" i="4"/>
  <c r="AY1231" i="4"/>
  <c r="AS1231" i="4"/>
  <c r="AP1231" i="4"/>
  <c r="AM1231" i="4"/>
  <c r="AR1276" i="4"/>
  <c r="AC1276" i="4"/>
  <c r="AB1276" i="4"/>
  <c r="AA1276" i="4"/>
  <c r="AD1276" i="4"/>
  <c r="AX1276" i="4"/>
  <c r="AQ1276" i="4"/>
  <c r="BC1371" i="4"/>
  <c r="AQ1371" i="4"/>
  <c r="BD1371" i="4"/>
  <c r="AT1371" i="4"/>
  <c r="AA1371" i="4"/>
  <c r="AS1371" i="4"/>
  <c r="BG1371" i="4"/>
  <c r="AC1371" i="4"/>
  <c r="AF970" i="4"/>
  <c r="AU970" i="4"/>
  <c r="AN1130" i="4"/>
  <c r="AF1130" i="4"/>
  <c r="AZ1130" i="4"/>
  <c r="AJ1130" i="4"/>
  <c r="AB1130" i="4"/>
  <c r="AR1130" i="4"/>
  <c r="AV1130" i="4"/>
  <c r="AW1299" i="4"/>
  <c r="AG1299" i="4"/>
  <c r="AN1299" i="4"/>
  <c r="BA1299" i="4"/>
  <c r="AC1299" i="4"/>
  <c r="AY1299" i="4"/>
  <c r="AS1299" i="4"/>
  <c r="AD1299" i="4"/>
  <c r="BD1299" i="4"/>
  <c r="AK1299" i="4"/>
  <c r="AI1299" i="4"/>
  <c r="BE1299" i="4"/>
  <c r="AT1299" i="4"/>
  <c r="AO1299" i="4"/>
  <c r="BB1639" i="4"/>
  <c r="AL1639" i="4"/>
  <c r="AC1639" i="4"/>
  <c r="AY1639" i="4"/>
  <c r="AE1639" i="4"/>
  <c r="AZ1639" i="4"/>
  <c r="AK1639" i="4"/>
  <c r="BG1639" i="4"/>
  <c r="AM1639" i="4"/>
  <c r="AX1639" i="4"/>
  <c r="AH1639" i="4"/>
  <c r="AI1639" i="4"/>
  <c r="BD1639" i="4"/>
  <c r="AJ1639" i="4"/>
  <c r="BE1639" i="4"/>
  <c r="AQ1639" i="4"/>
  <c r="AR1639" i="4"/>
  <c r="AT1639" i="4"/>
  <c r="AD1639" i="4"/>
  <c r="AN1639" i="4"/>
  <c r="BF1071" i="4"/>
  <c r="Z1071" i="4"/>
  <c r="AT1071" i="4"/>
  <c r="AS1071" i="4"/>
  <c r="AP1071" i="4"/>
  <c r="AD1071" i="4"/>
  <c r="AN1071" i="4"/>
  <c r="BF1087" i="4"/>
  <c r="Z1087" i="4"/>
  <c r="AT1087" i="4"/>
  <c r="AS1087" i="4"/>
  <c r="AP1087" i="4"/>
  <c r="AD1087" i="4"/>
  <c r="AN1087" i="4"/>
  <c r="AD1103" i="4"/>
  <c r="Z1103" i="4"/>
  <c r="AT1103" i="4"/>
  <c r="AP1103" i="4"/>
  <c r="AS1103" i="4"/>
  <c r="AN1103" i="4"/>
  <c r="BF1103" i="4"/>
  <c r="AL1119" i="4"/>
  <c r="BB1119" i="4"/>
  <c r="AJ1119" i="4"/>
  <c r="AZ1119" i="4"/>
  <c r="AP1119" i="4"/>
  <c r="Z1119" i="4"/>
  <c r="AT1119" i="4"/>
  <c r="AH1119" i="4"/>
  <c r="AB1119" i="4"/>
  <c r="AV1119" i="4"/>
  <c r="AX1119" i="4"/>
  <c r="AF1119" i="4"/>
  <c r="AD1119" i="4"/>
  <c r="AN1119" i="4"/>
  <c r="BF1119" i="4"/>
  <c r="AR1119" i="4"/>
  <c r="AZ1136" i="4"/>
  <c r="AF1136" i="4"/>
  <c r="AC1136" i="4"/>
  <c r="AS1136" i="4"/>
  <c r="AE1136" i="4"/>
  <c r="AU1136" i="4"/>
  <c r="AW1136" i="4"/>
  <c r="AJ1136" i="4"/>
  <c r="AG1136" i="4"/>
  <c r="BA1136" i="4"/>
  <c r="AO1136" i="4"/>
  <c r="AM1136" i="4"/>
  <c r="BE1136" i="4"/>
  <c r="AQ1136" i="4"/>
  <c r="BC1136" i="4"/>
  <c r="AA1136" i="4"/>
  <c r="AV1136" i="4"/>
  <c r="AK1136" i="4"/>
  <c r="AI1136" i="4"/>
  <c r="AF1168" i="4"/>
  <c r="AV1168" i="4"/>
  <c r="AB1168" i="4"/>
  <c r="AZ1168" i="4"/>
  <c r="AK1168" i="4"/>
  <c r="BA1168" i="4"/>
  <c r="BD1168" i="4"/>
  <c r="AJ1168" i="4"/>
  <c r="AR1168" i="4"/>
  <c r="AC1168" i="4"/>
  <c r="AW1168" i="4"/>
  <c r="AI1168" i="4"/>
  <c r="AY1168" i="4"/>
  <c r="AG1168" i="4"/>
  <c r="BE1168" i="4"/>
  <c r="AM1168" i="4"/>
  <c r="BC1168" i="4"/>
  <c r="AE1168" i="4"/>
  <c r="AQ1168" i="4"/>
  <c r="AO1168" i="4"/>
  <c r="AU1168" i="4"/>
  <c r="AS1168" i="4"/>
  <c r="AA1168" i="4"/>
  <c r="AN1168" i="4"/>
  <c r="BE1184" i="4"/>
  <c r="AD1184" i="4"/>
  <c r="AT1184" i="4"/>
  <c r="AM1184" i="4"/>
  <c r="BC1184" i="4"/>
  <c r="AN1184" i="4"/>
  <c r="BD1184" i="4"/>
  <c r="Z1184" i="4"/>
  <c r="AX1184" i="4"/>
  <c r="AH1184" i="4"/>
  <c r="BB1184" i="4"/>
  <c r="AE1184" i="4"/>
  <c r="AY1184" i="4"/>
  <c r="AR1184" i="4"/>
  <c r="AK1184" i="4"/>
  <c r="BA1184" i="4"/>
  <c r="AL1184" i="4"/>
  <c r="AI1184" i="4"/>
  <c r="BG1184" i="4"/>
  <c r="AB1184" i="4"/>
  <c r="AV1184" i="4"/>
  <c r="AO1184" i="4"/>
  <c r="AU1184" i="4"/>
  <c r="AG1184" i="4"/>
  <c r="AF1184" i="4"/>
  <c r="AS1184" i="4"/>
  <c r="AP1184" i="4"/>
  <c r="AA1184" i="4"/>
  <c r="AJ1184" i="4"/>
  <c r="AW1184" i="4"/>
  <c r="BF1184" i="4"/>
  <c r="AC1184" i="4"/>
  <c r="AQ1184" i="4"/>
  <c r="BG1208" i="4"/>
  <c r="AQ1208" i="4"/>
  <c r="AA1208" i="4"/>
  <c r="AS1208" i="4"/>
  <c r="AC1208" i="4"/>
  <c r="BD1208" i="4"/>
  <c r="AP1208" i="4"/>
  <c r="AY1208" i="4"/>
  <c r="AE1208" i="4"/>
  <c r="AO1208" i="4"/>
  <c r="AN1208" i="4"/>
  <c r="AU1208" i="4"/>
  <c r="BE1208" i="4"/>
  <c r="AK1208" i="4"/>
  <c r="AV1208" i="4"/>
  <c r="BC1208" i="4"/>
  <c r="AW1208" i="4"/>
  <c r="AX1208" i="4"/>
  <c r="AD1208" i="4"/>
  <c r="AM1208" i="4"/>
  <c r="AG1208" i="4"/>
  <c r="BF1208" i="4"/>
  <c r="AL1208" i="4"/>
  <c r="AI1208" i="4"/>
  <c r="Z1208" i="4"/>
  <c r="BB1208" i="4"/>
  <c r="BA1208" i="4"/>
  <c r="AH1208" i="4"/>
  <c r="AF1208" i="4"/>
  <c r="AT1208" i="4"/>
  <c r="BD1309" i="4"/>
  <c r="AY1309" i="4"/>
  <c r="AD1309" i="4"/>
  <c r="BA1309" i="4"/>
  <c r="AK1309" i="4"/>
  <c r="BB1309" i="4"/>
  <c r="AF1309" i="4"/>
  <c r="AT1309" i="4"/>
  <c r="AN1309" i="4"/>
  <c r="AW1309" i="4"/>
  <c r="AC1309" i="4"/>
  <c r="AL1309" i="4"/>
  <c r="AZ1309" i="4"/>
  <c r="AU1309" i="4"/>
  <c r="AS1309" i="4"/>
  <c r="BG1309" i="4"/>
  <c r="AA1309" i="4"/>
  <c r="BC1309" i="4"/>
  <c r="AJ1309" i="4"/>
  <c r="AV1309" i="4"/>
  <c r="BE1309" i="4"/>
  <c r="AQ1309" i="4"/>
  <c r="Z1309" i="4"/>
  <c r="AO1309" i="4"/>
  <c r="AE1309" i="4"/>
  <c r="AH1309" i="4"/>
  <c r="AG1309" i="4"/>
  <c r="AM1309" i="4"/>
  <c r="AD1367" i="4"/>
  <c r="AU1367" i="4"/>
  <c r="AE1367" i="4"/>
  <c r="AW1367" i="4"/>
  <c r="AG1367" i="4"/>
  <c r="AV1367" i="4"/>
  <c r="AL1367" i="4"/>
  <c r="BG1367" i="4"/>
  <c r="AQ1367" i="4"/>
  <c r="AA1367" i="4"/>
  <c r="AS1367" i="4"/>
  <c r="AC1367" i="4"/>
  <c r="BD1367" i="4"/>
  <c r="BC1367" i="4"/>
  <c r="BE1367" i="4"/>
  <c r="AF1367" i="4"/>
  <c r="AM1367" i="4"/>
  <c r="AO1367" i="4"/>
  <c r="AI1367" i="4"/>
  <c r="BA1367" i="4"/>
  <c r="AK1367" i="4"/>
  <c r="AW1441" i="4"/>
  <c r="AG1441" i="4"/>
  <c r="AN1441" i="4"/>
  <c r="AS1441" i="4"/>
  <c r="AC1441" i="4"/>
  <c r="AT1441" i="4"/>
  <c r="BE1441" i="4"/>
  <c r="AD1441" i="4"/>
  <c r="AO1441" i="4"/>
  <c r="AY1441" i="4"/>
  <c r="BD1441" i="4"/>
  <c r="BA1441" i="4"/>
  <c r="AK1441" i="4"/>
  <c r="AU1513" i="4"/>
  <c r="AN1513" i="4"/>
  <c r="BD1513" i="4"/>
  <c r="AH1513" i="4"/>
  <c r="AX1513" i="4"/>
  <c r="AB1513" i="4"/>
  <c r="AR1513" i="4"/>
  <c r="AL1513" i="4"/>
  <c r="BB1513" i="4"/>
  <c r="AF1513" i="4"/>
  <c r="AV1513" i="4"/>
  <c r="Z1513" i="4"/>
  <c r="AP1513" i="4"/>
  <c r="AS1535" i="4"/>
  <c r="AC1535" i="4"/>
  <c r="AP1535" i="4"/>
  <c r="BC1535" i="4"/>
  <c r="AH1535" i="4"/>
  <c r="AV1535" i="4"/>
  <c r="AA1535" i="4"/>
  <c r="BA1535" i="4"/>
  <c r="AG1535" i="4"/>
  <c r="AJ1535" i="4"/>
  <c r="AR1535" i="4"/>
  <c r="BB1535" i="4"/>
  <c r="AT1535" i="4"/>
  <c r="AW1535" i="4"/>
  <c r="BF1535" i="4"/>
  <c r="AE1535" i="4"/>
  <c r="AM1535" i="4"/>
  <c r="AQ1535" i="4"/>
  <c r="AO1535" i="4"/>
  <c r="AZ1535" i="4"/>
  <c r="Z1535" i="4"/>
  <c r="AB1535" i="4"/>
  <c r="AL1535" i="4"/>
  <c r="AD1535" i="4"/>
  <c r="AS1033" i="4"/>
  <c r="AC1033" i="4"/>
  <c r="AO1033" i="4"/>
  <c r="AI1224" i="4"/>
  <c r="AY1224" i="4"/>
  <c r="AJ1224" i="4"/>
  <c r="AZ1224" i="4"/>
  <c r="AM1224" i="4"/>
  <c r="BC1224" i="4"/>
  <c r="AN1224" i="4"/>
  <c r="BD1224" i="4"/>
  <c r="AK1224" i="4"/>
  <c r="BA1224" i="4"/>
  <c r="AE1224" i="4"/>
  <c r="AF1224" i="4"/>
  <c r="AS1224" i="4"/>
  <c r="AQ1224" i="4"/>
  <c r="AR1224" i="4"/>
  <c r="AC1224" i="4"/>
  <c r="AW1224" i="4"/>
  <c r="AU1224" i="4"/>
  <c r="AV1224" i="4"/>
  <c r="AA1224" i="4"/>
  <c r="AG1224" i="4"/>
  <c r="BG1224" i="4"/>
  <c r="AB1224" i="4"/>
  <c r="AO1224" i="4"/>
  <c r="AM1248" i="4"/>
  <c r="BC1248" i="4"/>
  <c r="AJ1248" i="4"/>
  <c r="AZ1248" i="4"/>
  <c r="AA1248" i="4"/>
  <c r="AQ1248" i="4"/>
  <c r="BG1248" i="4"/>
  <c r="AN1248" i="4"/>
  <c r="BD1248" i="4"/>
  <c r="AC1248" i="4"/>
  <c r="AS1248" i="4"/>
  <c r="AY1248" i="4"/>
  <c r="AF1248" i="4"/>
  <c r="AW1248" i="4"/>
  <c r="AE1248" i="4"/>
  <c r="AR1248" i="4"/>
  <c r="AG1248" i="4"/>
  <c r="BA1248" i="4"/>
  <c r="AI1248" i="4"/>
  <c r="AV1248" i="4"/>
  <c r="AK1248" i="4"/>
  <c r="AU1248" i="4"/>
  <c r="AB1248" i="4"/>
  <c r="AO1248" i="4"/>
  <c r="AE1273" i="4"/>
  <c r="AU1273" i="4"/>
  <c r="AN1273" i="4"/>
  <c r="BD1273" i="4"/>
  <c r="AI1273" i="4"/>
  <c r="AY1273" i="4"/>
  <c r="AB1273" i="4"/>
  <c r="AR1273" i="4"/>
  <c r="AC1273" i="4"/>
  <c r="AS1273" i="4"/>
  <c r="AQ1273" i="4"/>
  <c r="AZ1273" i="4"/>
  <c r="AW1273" i="4"/>
  <c r="BC1273" i="4"/>
  <c r="AF1273" i="4"/>
  <c r="AG1273" i="4"/>
  <c r="BA1273" i="4"/>
  <c r="AA1273" i="4"/>
  <c r="BG1273" i="4"/>
  <c r="AJ1273" i="4"/>
  <c r="AM1273" i="4"/>
  <c r="AK1273" i="4"/>
  <c r="AO1273" i="4"/>
  <c r="AV1273" i="4"/>
  <c r="AX1302" i="4"/>
  <c r="AU1302" i="4"/>
  <c r="AE1302" i="4"/>
  <c r="AT1302" i="4"/>
  <c r="AF1302" i="4"/>
  <c r="AC1302" i="4"/>
  <c r="BG1302" i="4"/>
  <c r="AQ1302" i="4"/>
  <c r="AA1302" i="4"/>
  <c r="AO1302" i="4"/>
  <c r="AL1302" i="4"/>
  <c r="AV1302" i="4"/>
  <c r="AK1302" i="4"/>
  <c r="AI1302" i="4"/>
  <c r="AD1302" i="4"/>
  <c r="AN1302" i="4"/>
  <c r="AR1302" i="4"/>
  <c r="BC1302" i="4"/>
  <c r="BE1302" i="4"/>
  <c r="AS1302" i="4"/>
  <c r="BB1302" i="4"/>
  <c r="AY1302" i="4"/>
  <c r="AZ1302" i="4"/>
  <c r="BA1302" i="4"/>
  <c r="AG1302" i="4"/>
  <c r="AM1302" i="4"/>
  <c r="Z1302" i="4"/>
  <c r="BA1336" i="4"/>
  <c r="AK1336" i="4"/>
  <c r="AI1336" i="4"/>
  <c r="BD1336" i="4"/>
  <c r="AO1336" i="4"/>
  <c r="AN1336" i="4"/>
  <c r="BE1336" i="4"/>
  <c r="AG1336" i="4"/>
  <c r="AT1336" i="4"/>
  <c r="AD1336" i="4"/>
  <c r="AW1336" i="4"/>
  <c r="AY1336" i="4"/>
  <c r="AS1336" i="4"/>
  <c r="AC1336" i="4"/>
  <c r="BA1381" i="4"/>
  <c r="AG1381" i="4"/>
  <c r="AY1381" i="4"/>
  <c r="AK1381" i="4"/>
  <c r="AX1381" i="4"/>
  <c r="AH1381" i="4"/>
  <c r="AZ1381" i="4"/>
  <c r="AJ1381" i="4"/>
  <c r="AM1381" i="4"/>
  <c r="AO1381" i="4"/>
  <c r="AA1381" i="4"/>
  <c r="BG1381" i="4"/>
  <c r="AS1381" i="4"/>
  <c r="AT1381" i="4"/>
  <c r="AD1381" i="4"/>
  <c r="AV1381" i="4"/>
  <c r="AF1381" i="4"/>
  <c r="AU1381" i="4"/>
  <c r="AQ1381" i="4"/>
  <c r="AC1381" i="4"/>
  <c r="BF1381" i="4"/>
  <c r="Z1381" i="4"/>
  <c r="AB1381" i="4"/>
  <c r="AW1381" i="4"/>
  <c r="AP1381" i="4"/>
  <c r="AR1381" i="4"/>
  <c r="BC1381" i="4"/>
  <c r="BB1381" i="4"/>
  <c r="AE1381" i="4"/>
  <c r="AL1381" i="4"/>
  <c r="BD1381" i="4"/>
  <c r="AF1409" i="4"/>
  <c r="AV1409" i="4"/>
  <c r="AJ1409" i="4"/>
  <c r="AZ1409" i="4"/>
  <c r="AR1409" i="4"/>
  <c r="AB1409" i="4"/>
  <c r="AN1409" i="4"/>
  <c r="AU1443" i="4"/>
  <c r="AW1443" i="4"/>
  <c r="AG1443" i="4"/>
  <c r="AN1443" i="4"/>
  <c r="AL1443" i="4"/>
  <c r="BG1443" i="4"/>
  <c r="AS1443" i="4"/>
  <c r="AC1443" i="4"/>
  <c r="AT1443" i="4"/>
  <c r="AQ1443" i="4"/>
  <c r="AO1443" i="4"/>
  <c r="AY1443" i="4"/>
  <c r="AV1443" i="4"/>
  <c r="BE1443" i="4"/>
  <c r="AD1443" i="4"/>
  <c r="AA1443" i="4"/>
  <c r="BA1443" i="4"/>
  <c r="AK1443" i="4"/>
  <c r="AI1443" i="4"/>
  <c r="AF1443" i="4"/>
  <c r="AY1605" i="4"/>
  <c r="AI1605" i="4"/>
  <c r="BB1605" i="4"/>
  <c r="AL1605" i="4"/>
  <c r="AF1605" i="4"/>
  <c r="AU1605" i="4"/>
  <c r="AE1605" i="4"/>
  <c r="AX1605" i="4"/>
  <c r="AH1605" i="4"/>
  <c r="AN1605" i="4"/>
  <c r="BG1605" i="4"/>
  <c r="AQ1605" i="4"/>
  <c r="AA1605" i="4"/>
  <c r="AT1605" i="4"/>
  <c r="AD1605" i="4"/>
  <c r="AV1605" i="4"/>
  <c r="BB1340" i="4"/>
  <c r="BE1340" i="4"/>
  <c r="AO1340" i="4"/>
  <c r="AD1340" i="4"/>
  <c r="AY1340" i="4"/>
  <c r="AS1340" i="4"/>
  <c r="AI1340" i="4"/>
  <c r="AK1340" i="4"/>
  <c r="AN1340" i="4"/>
  <c r="AC1340" i="4"/>
  <c r="BA1340" i="4"/>
  <c r="AT1340" i="4"/>
  <c r="AW1340" i="4"/>
  <c r="BD1340" i="4"/>
  <c r="AG1340" i="4"/>
  <c r="AL1364" i="4"/>
  <c r="AS1364" i="4"/>
  <c r="AC1364" i="4"/>
  <c r="AU1364" i="4"/>
  <c r="AE1364" i="4"/>
  <c r="AV1364" i="4"/>
  <c r="AD1364" i="4"/>
  <c r="BE1364" i="4"/>
  <c r="AO1364" i="4"/>
  <c r="BG1364" i="4"/>
  <c r="AQ1364" i="4"/>
  <c r="AA1364" i="4"/>
  <c r="BD1364" i="4"/>
  <c r="AT1364" i="4"/>
  <c r="AW1364" i="4"/>
  <c r="AY1364" i="4"/>
  <c r="AN1364" i="4"/>
  <c r="AK1364" i="4"/>
  <c r="AM1364" i="4"/>
  <c r="AG1364" i="4"/>
  <c r="AI1364" i="4"/>
  <c r="BA1364" i="4"/>
  <c r="BC1364" i="4"/>
  <c r="AX1405" i="4"/>
  <c r="AB1405" i="4"/>
  <c r="AR1405" i="4"/>
  <c r="AF1405" i="4"/>
  <c r="AV1405" i="4"/>
  <c r="AN1405" i="4"/>
  <c r="AJ1405" i="4"/>
  <c r="AW1439" i="4"/>
  <c r="AG1439" i="4"/>
  <c r="AN1439" i="4"/>
  <c r="AF1439" i="4"/>
  <c r="BB1439" i="4"/>
  <c r="AS1439" i="4"/>
  <c r="AC1439" i="4"/>
  <c r="AT1439" i="4"/>
  <c r="AL1439" i="4"/>
  <c r="BG1439" i="4"/>
  <c r="BE1439" i="4"/>
  <c r="AD1439" i="4"/>
  <c r="AO1439" i="4"/>
  <c r="AY1439" i="4"/>
  <c r="AQ1439" i="4"/>
  <c r="AK1439" i="4"/>
  <c r="AV1439" i="4"/>
  <c r="AI1439" i="4"/>
  <c r="BD1439" i="4"/>
  <c r="AX1684" i="4"/>
  <c r="AH1684" i="4"/>
  <c r="AZ1684" i="4"/>
  <c r="AE1684" i="4"/>
  <c r="AN1684" i="4"/>
  <c r="AW1684" i="4"/>
  <c r="AB1684" i="4"/>
  <c r="AQ1684" i="4"/>
  <c r="AT1684" i="4"/>
  <c r="AD1684" i="4"/>
  <c r="AU1684" i="4"/>
  <c r="BD1684" i="4"/>
  <c r="AI1684" i="4"/>
  <c r="AR1684" i="4"/>
  <c r="BG1684" i="4"/>
  <c r="AK1684" i="4"/>
  <c r="AD1721" i="4"/>
  <c r="Z1721" i="4"/>
  <c r="AF1406" i="4"/>
  <c r="AV1406" i="4"/>
  <c r="AD1406" i="4"/>
  <c r="AT1406" i="4"/>
  <c r="AJ1406" i="4"/>
  <c r="AZ1406" i="4"/>
  <c r="AH1406" i="4"/>
  <c r="AX1406" i="4"/>
  <c r="AB1406" i="4"/>
  <c r="AP1406" i="4"/>
  <c r="AR1406" i="4"/>
  <c r="Z1406" i="4"/>
  <c r="AL1406" i="4"/>
  <c r="AN1406" i="4"/>
  <c r="BB1406" i="4"/>
  <c r="BD1406" i="4"/>
  <c r="BC1442" i="4"/>
  <c r="AM1442" i="4"/>
  <c r="AC1442" i="4"/>
  <c r="AX1442" i="4"/>
  <c r="AD1442" i="4"/>
  <c r="AZ1442" i="4"/>
  <c r="AB1442" i="4"/>
  <c r="AW1442" i="4"/>
  <c r="AY1442" i="4"/>
  <c r="AI1442" i="4"/>
  <c r="AH1442" i="4"/>
  <c r="BD1442" i="4"/>
  <c r="AJ1442" i="4"/>
  <c r="BE1442" i="4"/>
  <c r="AG1442" i="4"/>
  <c r="BB1442" i="4"/>
  <c r="AE1442" i="4"/>
  <c r="AO1442" i="4"/>
  <c r="AL1442" i="4"/>
  <c r="AU1442" i="4"/>
  <c r="AN1442" i="4"/>
  <c r="BG1442" i="4"/>
  <c r="AQ1442" i="4"/>
  <c r="AR1442" i="4"/>
  <c r="AA1442" i="4"/>
  <c r="BG1495" i="4"/>
  <c r="AJ1495" i="4"/>
  <c r="AZ1495" i="4"/>
  <c r="AN1495" i="4"/>
  <c r="BD1495" i="4"/>
  <c r="AV1495" i="4"/>
  <c r="AG1495" i="4"/>
  <c r="AW1495" i="4"/>
  <c r="AF1495" i="4"/>
  <c r="AO1495" i="4"/>
  <c r="BE1495" i="4"/>
  <c r="Z1495" i="4"/>
  <c r="AP1495" i="4"/>
  <c r="BF1495" i="4"/>
  <c r="AR1495" i="4"/>
  <c r="AC1495" i="4"/>
  <c r="AT1495" i="4"/>
  <c r="AE1495" i="4"/>
  <c r="AU1495" i="4"/>
  <c r="AK1495" i="4"/>
  <c r="AD1495" i="4"/>
  <c r="AX1495" i="4"/>
  <c r="AI1495" i="4"/>
  <c r="AY1495" i="4"/>
  <c r="AS1495" i="4"/>
  <c r="AH1495" i="4"/>
  <c r="BB1495" i="4"/>
  <c r="AM1495" i="4"/>
  <c r="BC1495" i="4"/>
  <c r="BC1542" i="4"/>
  <c r="AQ1542" i="4"/>
  <c r="AG1542" i="4"/>
  <c r="BB1542" i="4"/>
  <c r="AL1542" i="4"/>
  <c r="AC1542" i="4"/>
  <c r="AY1542" i="4"/>
  <c r="AE1542" i="4"/>
  <c r="AZ1542" i="4"/>
  <c r="AA1542" i="4"/>
  <c r="AV1542" i="4"/>
  <c r="AM1542" i="4"/>
  <c r="AX1542" i="4"/>
  <c r="AH1542" i="4"/>
  <c r="AI1542" i="4"/>
  <c r="BD1542" i="4"/>
  <c r="AJ1542" i="4"/>
  <c r="BE1542" i="4"/>
  <c r="AF1542" i="4"/>
  <c r="BA1542" i="4"/>
  <c r="AR1542" i="4"/>
  <c r="AT1542" i="4"/>
  <c r="AD1542" i="4"/>
  <c r="AN1542" i="4"/>
  <c r="AO1542" i="4"/>
  <c r="BC1550" i="4"/>
  <c r="AF1550" i="4"/>
  <c r="BA1550" i="4"/>
  <c r="AG1550" i="4"/>
  <c r="BB1550" i="4"/>
  <c r="AL1550" i="4"/>
  <c r="AC1550" i="4"/>
  <c r="AY1550" i="4"/>
  <c r="AU1550" i="4"/>
  <c r="AK1550" i="4"/>
  <c r="BG1550" i="4"/>
  <c r="AM1550" i="4"/>
  <c r="AX1550" i="4"/>
  <c r="AH1550" i="4"/>
  <c r="AI1550" i="4"/>
  <c r="BD1550" i="4"/>
  <c r="AE1550" i="4"/>
  <c r="AZ1550" i="4"/>
  <c r="AQ1550" i="4"/>
  <c r="AR1550" i="4"/>
  <c r="AT1550" i="4"/>
  <c r="AD1550" i="4"/>
  <c r="AN1550" i="4"/>
  <c r="AJ1550" i="4"/>
  <c r="BE1550" i="4"/>
  <c r="AW1575" i="4"/>
  <c r="AJ1575" i="4"/>
  <c r="AZ1575" i="4"/>
  <c r="AD1575" i="4"/>
  <c r="AT1575" i="4"/>
  <c r="AN1575" i="4"/>
  <c r="BD1575" i="4"/>
  <c r="AH1575" i="4"/>
  <c r="AX1575" i="4"/>
  <c r="AB1575" i="4"/>
  <c r="AR1575" i="4"/>
  <c r="AL1575" i="4"/>
  <c r="BB1575" i="4"/>
  <c r="AE1465" i="4"/>
  <c r="AU1465" i="4"/>
  <c r="AI1465" i="4"/>
  <c r="AY1465" i="4"/>
  <c r="AQ1465" i="4"/>
  <c r="AA1465" i="4"/>
  <c r="BG1465" i="4"/>
  <c r="AN1465" i="4"/>
  <c r="BD1465" i="4"/>
  <c r="AO1465" i="4"/>
  <c r="AM1465" i="4"/>
  <c r="AJ1465" i="4"/>
  <c r="AK1465" i="4"/>
  <c r="BC1465" i="4"/>
  <c r="AR1465" i="4"/>
  <c r="AS1465" i="4"/>
  <c r="AB1465" i="4"/>
  <c r="AV1465" i="4"/>
  <c r="AC1465" i="4"/>
  <c r="AW1465" i="4"/>
  <c r="Z1498" i="4"/>
  <c r="AI1498" i="4"/>
  <c r="AY1498" i="4"/>
  <c r="AA1498" i="4"/>
  <c r="AQ1498" i="4"/>
  <c r="BG1498" i="4"/>
  <c r="AJ1498" i="4"/>
  <c r="AZ1498" i="4"/>
  <c r="AM1498" i="4"/>
  <c r="AN1498" i="4"/>
  <c r="AK1498" i="4"/>
  <c r="BA1498" i="4"/>
  <c r="AU1498" i="4"/>
  <c r="AR1498" i="4"/>
  <c r="AO1498" i="4"/>
  <c r="BC1498" i="4"/>
  <c r="AB1498" i="4"/>
  <c r="AV1498" i="4"/>
  <c r="AC1498" i="4"/>
  <c r="AS1498" i="4"/>
  <c r="AL1518" i="4"/>
  <c r="BB1518" i="4"/>
  <c r="AF1518" i="4"/>
  <c r="AV1518" i="4"/>
  <c r="Z1518" i="4"/>
  <c r="AP1518" i="4"/>
  <c r="BF1518" i="4"/>
  <c r="AJ1518" i="4"/>
  <c r="AZ1518" i="4"/>
  <c r="AD1518" i="4"/>
  <c r="AT1518" i="4"/>
  <c r="AN1518" i="4"/>
  <c r="BC1622" i="4"/>
  <c r="AU1622" i="4"/>
  <c r="BB1622" i="4"/>
  <c r="AL1622" i="4"/>
  <c r="BE1622" i="4"/>
  <c r="AO1622" i="4"/>
  <c r="AB1622" i="4"/>
  <c r="AX1622" i="4"/>
  <c r="AH1622" i="4"/>
  <c r="BA1622" i="4"/>
  <c r="AK1622" i="4"/>
  <c r="AJ1622" i="4"/>
  <c r="AE1622" i="4"/>
  <c r="AT1622" i="4"/>
  <c r="AD1622" i="4"/>
  <c r="AW1622" i="4"/>
  <c r="AG1622" i="4"/>
  <c r="AR1622" i="4"/>
  <c r="AH1687" i="4"/>
  <c r="AJ1687" i="4"/>
  <c r="AZ1687" i="4"/>
  <c r="AF1652" i="4"/>
  <c r="AV1652" i="4"/>
  <c r="AJ1652" i="4"/>
  <c r="AZ1652" i="4"/>
  <c r="AJ960" i="4"/>
  <c r="AB960" i="4"/>
  <c r="AK960" i="4"/>
  <c r="BA960" i="4"/>
  <c r="AE960" i="4"/>
  <c r="AU960" i="4"/>
  <c r="AR960" i="4"/>
  <c r="AZ960" i="4"/>
  <c r="AG960" i="4"/>
  <c r="BE960" i="4"/>
  <c r="AQ960" i="4"/>
  <c r="AW960" i="4"/>
  <c r="AY960" i="4"/>
  <c r="AC960" i="4"/>
  <c r="AA960" i="4"/>
  <c r="BC960" i="4"/>
  <c r="AO960" i="4"/>
  <c r="AS960" i="4"/>
  <c r="AI960" i="4"/>
  <c r="AM960" i="4"/>
  <c r="BE1031" i="4"/>
  <c r="Z1031" i="4"/>
  <c r="AP1031" i="4"/>
  <c r="BF1031" i="4"/>
  <c r="AA1031" i="4"/>
  <c r="AQ1031" i="4"/>
  <c r="BG1031" i="4"/>
  <c r="AB1031" i="4"/>
  <c r="AR1031" i="4"/>
  <c r="AG1031" i="4"/>
  <c r="AW1031" i="4"/>
  <c r="AH1031" i="4"/>
  <c r="BB1031" i="4"/>
  <c r="AM1031" i="4"/>
  <c r="AV1031" i="4"/>
  <c r="AK1031" i="4"/>
  <c r="AD1031" i="4"/>
  <c r="AI1031" i="4"/>
  <c r="AJ1031" i="4"/>
  <c r="BA1031" i="4"/>
  <c r="AL1031" i="4"/>
  <c r="AU1031" i="4"/>
  <c r="AN1031" i="4"/>
  <c r="AC1031" i="4"/>
  <c r="AX1031" i="4"/>
  <c r="AY1031" i="4"/>
  <c r="AF1031" i="4"/>
  <c r="BC1031" i="4"/>
  <c r="AZ1031" i="4"/>
  <c r="AO1031" i="4"/>
  <c r="AT1031" i="4"/>
  <c r="AS1031" i="4"/>
  <c r="AE1031" i="4"/>
  <c r="BD1031" i="4"/>
  <c r="AT1771" i="4"/>
  <c r="AW1771" i="4"/>
  <c r="AG1771" i="4"/>
  <c r="AZ1771" i="4"/>
  <c r="AJ1771" i="4"/>
  <c r="BG1771" i="4"/>
  <c r="AQ1771" i="4"/>
  <c r="AA1771" i="4"/>
  <c r="AS1765" i="4"/>
  <c r="AC1765" i="4"/>
  <c r="AO1763" i="4"/>
  <c r="AR1765" i="4"/>
  <c r="AB1765" i="4"/>
  <c r="AF1761" i="4"/>
  <c r="BC1765" i="4"/>
  <c r="AM1765" i="4"/>
  <c r="AP1771" i="4"/>
  <c r="Z1771" i="4"/>
  <c r="AS1771" i="4"/>
  <c r="AC1771" i="4"/>
  <c r="AV1771" i="4"/>
  <c r="AF1771" i="4"/>
  <c r="BC1771" i="4"/>
  <c r="AM1771" i="4"/>
  <c r="AO1765" i="4"/>
  <c r="BA1761" i="4"/>
  <c r="BD1765" i="4"/>
  <c r="AN1765" i="4"/>
  <c r="AV1763" i="4"/>
  <c r="AY1765" i="4"/>
  <c r="AI1765" i="4"/>
  <c r="AQ1763" i="4"/>
  <c r="AA1761" i="4"/>
  <c r="AT1765" i="4"/>
  <c r="AD1765" i="4"/>
  <c r="Z1763" i="4"/>
  <c r="AD1758" i="4"/>
  <c r="BG1758" i="4"/>
  <c r="BB1752" i="4"/>
  <c r="BE1754" i="4"/>
  <c r="AJ1754" i="4"/>
  <c r="AR1747" i="4"/>
  <c r="AV1738" i="4"/>
  <c r="BD1754" i="4"/>
  <c r="AI1754" i="4"/>
  <c r="AH1754" i="4"/>
  <c r="AX1754" i="4"/>
  <c r="BC1747" i="4"/>
  <c r="AM1739" i="4"/>
  <c r="BG1739" i="4"/>
  <c r="AK1739" i="4"/>
  <c r="AO1739" i="4"/>
  <c r="BD1739" i="4"/>
  <c r="AI1739" i="4"/>
  <c r="AH1739" i="4"/>
  <c r="AX1739" i="4"/>
  <c r="AW1723" i="4"/>
  <c r="AW1721" i="4"/>
  <c r="AL1721" i="4"/>
  <c r="BB1721" i="4"/>
  <c r="AI1721" i="4"/>
  <c r="AY1721" i="4"/>
  <c r="AV1723" i="4"/>
  <c r="AD1723" i="4"/>
  <c r="AT1723" i="4"/>
  <c r="AA1723" i="4"/>
  <c r="AU1723" i="4"/>
  <c r="AG1720" i="4"/>
  <c r="AF1721" i="4"/>
  <c r="AZ1721" i="4"/>
  <c r="AA1720" i="4"/>
  <c r="AN1715" i="4"/>
  <c r="AR1709" i="4"/>
  <c r="AZ1694" i="4"/>
  <c r="AF1694" i="4"/>
  <c r="AV1687" i="4"/>
  <c r="AB1687" i="4"/>
  <c r="BB1703" i="4"/>
  <c r="BD1702" i="4"/>
  <c r="AG1686" i="4"/>
  <c r="AQ1676" i="4"/>
  <c r="AX1704" i="4"/>
  <c r="AT1703" i="4"/>
  <c r="AJ1686" i="4"/>
  <c r="AW1676" i="4"/>
  <c r="BG1704" i="4"/>
  <c r="AB1703" i="4"/>
  <c r="AS1686" i="4"/>
  <c r="AJ1676" i="4"/>
  <c r="AN1670" i="4"/>
  <c r="AL1681" i="4"/>
  <c r="AI1681" i="4"/>
  <c r="AG1681" i="4"/>
  <c r="AN1673" i="4"/>
  <c r="BB1673" i="4"/>
  <c r="AY1673" i="4"/>
  <c r="AW1673" i="4"/>
  <c r="AD1671" i="4"/>
  <c r="AA1671" i="4"/>
  <c r="BG1671" i="4"/>
  <c r="AZ1644" i="4"/>
  <c r="AA1684" i="4"/>
  <c r="AG1684" i="4"/>
  <c r="AS1684" i="4"/>
  <c r="BE1684" i="4"/>
  <c r="BB1684" i="4"/>
  <c r="BE1649" i="4"/>
  <c r="AJ1645" i="4"/>
  <c r="BC1639" i="4"/>
  <c r="AG1635" i="4"/>
  <c r="BB1628" i="4"/>
  <c r="AS1649" i="4"/>
  <c r="AP1649" i="4"/>
  <c r="AI1645" i="4"/>
  <c r="AX1645" i="4"/>
  <c r="BA1639" i="4"/>
  <c r="AA1635" i="4"/>
  <c r="BE1628" i="4"/>
  <c r="AJ1615" i="4"/>
  <c r="AJ1604" i="4"/>
  <c r="AZ1635" i="4"/>
  <c r="AN1628" i="4"/>
  <c r="Z1639" i="4"/>
  <c r="AD1635" i="4"/>
  <c r="AS1622" i="4"/>
  <c r="AF1620" i="4"/>
  <c r="AY1620" i="4"/>
  <c r="BF1605" i="4"/>
  <c r="AH1603" i="4"/>
  <c r="AP1575" i="4"/>
  <c r="AF1547" i="4"/>
  <c r="AT1597" i="4"/>
  <c r="AU1579" i="4"/>
  <c r="AK1597" i="4"/>
  <c r="AS1593" i="4"/>
  <c r="AP1579" i="4"/>
  <c r="AF1575" i="4"/>
  <c r="AM1622" i="4"/>
  <c r="AV1597" i="4"/>
  <c r="AS1579" i="4"/>
  <c r="AR1518" i="4"/>
  <c r="AD1515" i="4"/>
  <c r="AN1558" i="4"/>
  <c r="BF1550" i="4"/>
  <c r="AP1542" i="4"/>
  <c r="Z1526" i="4"/>
  <c r="AV1519" i="4"/>
  <c r="AZ1515" i="4"/>
  <c r="AK1558" i="4"/>
  <c r="AV1550" i="4"/>
  <c r="AY1535" i="4"/>
  <c r="AV1502" i="4"/>
  <c r="AG1498" i="4"/>
  <c r="AA1495" i="4"/>
  <c r="BA1489" i="4"/>
  <c r="BA1465" i="4"/>
  <c r="AX1535" i="4"/>
  <c r="AV1496" i="4"/>
  <c r="AN1473" i="4"/>
  <c r="AU1489" i="4"/>
  <c r="AT1466" i="4"/>
  <c r="AI1441" i="4"/>
  <c r="AM1375" i="4"/>
  <c r="AN1367" i="4"/>
  <c r="BD1331" i="4"/>
  <c r="AJ1302" i="4"/>
  <c r="AY1136" i="4"/>
  <c r="AF1127" i="4"/>
  <c r="AG1702" i="4"/>
  <c r="AF1702" i="4"/>
  <c r="AY1702" i="4"/>
  <c r="AI1264" i="4"/>
  <c r="BF1264" i="4"/>
  <c r="Z1264" i="4"/>
  <c r="BC1264" i="4"/>
  <c r="AC1264" i="4"/>
  <c r="AO1219" i="4"/>
  <c r="AL1219" i="4"/>
  <c r="AI1219" i="4"/>
  <c r="AF1058" i="4"/>
  <c r="AV1058" i="4"/>
  <c r="AR1058" i="4"/>
  <c r="AB1058" i="4"/>
  <c r="AZ1058" i="4"/>
  <c r="AJ1058" i="4"/>
  <c r="AN1058" i="4"/>
  <c r="AZ1212" i="4"/>
  <c r="BE1212" i="4"/>
  <c r="AO1212" i="4"/>
  <c r="BG1212" i="4"/>
  <c r="AQ1212" i="4"/>
  <c r="AA1212" i="4"/>
  <c r="BD1212" i="4"/>
  <c r="AX1212" i="4"/>
  <c r="AK1212" i="4"/>
  <c r="AY1212" i="4"/>
  <c r="AE1212" i="4"/>
  <c r="BA1212" i="4"/>
  <c r="AG1212" i="4"/>
  <c r="AU1212" i="4"/>
  <c r="AF1212" i="4"/>
  <c r="AC1212" i="4"/>
  <c r="AN1212" i="4"/>
  <c r="Z1212" i="4"/>
  <c r="AT1212" i="4"/>
  <c r="BC1212" i="4"/>
  <c r="AV1212" i="4"/>
  <c r="AH1212" i="4"/>
  <c r="BB1212" i="4"/>
  <c r="AM1212" i="4"/>
  <c r="AP1212" i="4"/>
  <c r="AL1212" i="4"/>
  <c r="AI1212" i="4"/>
  <c r="BF1212" i="4"/>
  <c r="AW1212" i="4"/>
  <c r="AD1212" i="4"/>
  <c r="AS1212" i="4"/>
  <c r="BE1429" i="4"/>
  <c r="AN1429" i="4"/>
  <c r="AB1429" i="4"/>
  <c r="AR1429" i="4"/>
  <c r="AZ1429" i="4"/>
  <c r="AJ1429" i="4"/>
  <c r="AV1429" i="4"/>
  <c r="AB1661" i="4"/>
  <c r="AR1661" i="4"/>
  <c r="AF1661" i="4"/>
  <c r="AV1661" i="4"/>
  <c r="BB991" i="4"/>
  <c r="BG991" i="4"/>
  <c r="BB1063" i="4"/>
  <c r="AC1063" i="4"/>
  <c r="AH1063" i="4"/>
  <c r="AL1063" i="4"/>
  <c r="AI1063" i="4"/>
  <c r="AX1063" i="4"/>
  <c r="AY1063" i="4"/>
  <c r="BD1063" i="4"/>
  <c r="AN1152" i="4"/>
  <c r="BD1152" i="4"/>
  <c r="AJ1152" i="4"/>
  <c r="AK1152" i="4"/>
  <c r="BA1152" i="4"/>
  <c r="AE1152" i="4"/>
  <c r="AV1152" i="4"/>
  <c r="AG1152" i="4"/>
  <c r="BE1152" i="4"/>
  <c r="AB1152" i="4"/>
  <c r="AZ1152" i="4"/>
  <c r="AO1152" i="4"/>
  <c r="AF1152" i="4"/>
  <c r="AS1152" i="4"/>
  <c r="AM1152" i="4"/>
  <c r="BC1152" i="4"/>
  <c r="AR1152" i="4"/>
  <c r="AW1152" i="4"/>
  <c r="AQ1152" i="4"/>
  <c r="AI1152" i="4"/>
  <c r="AU1152" i="4"/>
  <c r="AY1152" i="4"/>
  <c r="AC1152" i="4"/>
  <c r="AA1152" i="4"/>
  <c r="BC1017" i="4"/>
  <c r="AO1017" i="4"/>
  <c r="AK1017" i="4"/>
  <c r="BA1017" i="4"/>
  <c r="AM1017" i="4"/>
  <c r="AB1041" i="4"/>
  <c r="BA1041" i="4"/>
  <c r="AW1041" i="4"/>
  <c r="Z1041" i="4"/>
  <c r="AV1041" i="4"/>
  <c r="AK1041" i="4"/>
  <c r="AG1041" i="4"/>
  <c r="AE1232" i="4"/>
  <c r="AU1232" i="4"/>
  <c r="AJ1232" i="4"/>
  <c r="AZ1232" i="4"/>
  <c r="AI1232" i="4"/>
  <c r="AY1232" i="4"/>
  <c r="AN1232" i="4"/>
  <c r="BD1232" i="4"/>
  <c r="AC1232" i="4"/>
  <c r="AS1232" i="4"/>
  <c r="AA1232" i="4"/>
  <c r="BG1232" i="4"/>
  <c r="AF1232" i="4"/>
  <c r="AW1232" i="4"/>
  <c r="AM1232" i="4"/>
  <c r="AR1232" i="4"/>
  <c r="AG1232" i="4"/>
  <c r="BA1232" i="4"/>
  <c r="AQ1232" i="4"/>
  <c r="AV1232" i="4"/>
  <c r="AK1232" i="4"/>
  <c r="AO1232" i="4"/>
  <c r="BC1232" i="4"/>
  <c r="AB1232" i="4"/>
  <c r="AI1257" i="4"/>
  <c r="AY1257" i="4"/>
  <c r="AJ1257" i="4"/>
  <c r="AZ1257" i="4"/>
  <c r="AM1257" i="4"/>
  <c r="BC1257" i="4"/>
  <c r="AN1257" i="4"/>
  <c r="BD1257" i="4"/>
  <c r="AK1257" i="4"/>
  <c r="BA1257" i="4"/>
  <c r="AU1257" i="4"/>
  <c r="AF1257" i="4"/>
  <c r="AS1257" i="4"/>
  <c r="AA1257" i="4"/>
  <c r="BG1257" i="4"/>
  <c r="AR1257" i="4"/>
  <c r="AC1257" i="4"/>
  <c r="AW1257" i="4"/>
  <c r="AE1257" i="4"/>
  <c r="AV1257" i="4"/>
  <c r="AG1257" i="4"/>
  <c r="AQ1257" i="4"/>
  <c r="AB1257" i="4"/>
  <c r="AO1257" i="4"/>
  <c r="AY1281" i="4"/>
  <c r="AI1281" i="4"/>
  <c r="AH1281" i="4"/>
  <c r="BD1281" i="4"/>
  <c r="AT1281" i="4"/>
  <c r="Z1281" i="4"/>
  <c r="AV1281" i="4"/>
  <c r="AU1281" i="4"/>
  <c r="AE1281" i="4"/>
  <c r="AN1281" i="4"/>
  <c r="AD1281" i="4"/>
  <c r="AZ1281" i="4"/>
  <c r="AF1281" i="4"/>
  <c r="BA1281" i="4"/>
  <c r="AB1281" i="4"/>
  <c r="AW1281" i="4"/>
  <c r="AM1281" i="4"/>
  <c r="AX1281" i="4"/>
  <c r="AO1281" i="4"/>
  <c r="AK1281" i="4"/>
  <c r="AL1281" i="4"/>
  <c r="BG1281" i="4"/>
  <c r="AA1281" i="4"/>
  <c r="BE1281" i="4"/>
  <c r="AP1281" i="4"/>
  <c r="AR1281" i="4"/>
  <c r="BC1281" i="4"/>
  <c r="AC1281" i="4"/>
  <c r="BF1281" i="4"/>
  <c r="AS1281" i="4"/>
  <c r="AJ1281" i="4"/>
  <c r="AG1281" i="4"/>
  <c r="BB1281" i="4"/>
  <c r="AQ1281" i="4"/>
  <c r="AG1318" i="4"/>
  <c r="AR1318" i="4"/>
  <c r="AY1318" i="4"/>
  <c r="AI1318" i="4"/>
  <c r="BA1318" i="4"/>
  <c r="AF1318" i="4"/>
  <c r="AT1318" i="4"/>
  <c r="AH1318" i="4"/>
  <c r="AL1318" i="4"/>
  <c r="AQ1318" i="4"/>
  <c r="BF1318" i="4"/>
  <c r="Z1318" i="4"/>
  <c r="AJ1318" i="4"/>
  <c r="BG1318" i="4"/>
  <c r="AM1318" i="4"/>
  <c r="AV1318" i="4"/>
  <c r="BE1318" i="4"/>
  <c r="AD1318" i="4"/>
  <c r="BC1318" i="4"/>
  <c r="AP1318" i="4"/>
  <c r="AS1318" i="4"/>
  <c r="AW1318" i="4"/>
  <c r="AU1318" i="4"/>
  <c r="AK1318" i="4"/>
  <c r="BD1318" i="4"/>
  <c r="AE1318" i="4"/>
  <c r="AZ1318" i="4"/>
  <c r="AB1318" i="4"/>
  <c r="AA1318" i="4"/>
  <c r="BA1387" i="4"/>
  <c r="AG1387" i="4"/>
  <c r="AO1387" i="4"/>
  <c r="AQ1387" i="4"/>
  <c r="AS1387" i="4"/>
  <c r="AZ1387" i="4"/>
  <c r="AJ1387" i="4"/>
  <c r="BB1387" i="4"/>
  <c r="AL1387" i="4"/>
  <c r="AE1387" i="4"/>
  <c r="AW1387" i="4"/>
  <c r="AY1387" i="4"/>
  <c r="AV1387" i="4"/>
  <c r="AF1387" i="4"/>
  <c r="AX1387" i="4"/>
  <c r="AH1387" i="4"/>
  <c r="AM1387" i="4"/>
  <c r="BE1387" i="4"/>
  <c r="AR1387" i="4"/>
  <c r="AT1387" i="4"/>
  <c r="AU1387" i="4"/>
  <c r="AI1387" i="4"/>
  <c r="AK1387" i="4"/>
  <c r="AB1387" i="4"/>
  <c r="AD1387" i="4"/>
  <c r="AA1387" i="4"/>
  <c r="AP1387" i="4"/>
  <c r="BG1387" i="4"/>
  <c r="BD1387" i="4"/>
  <c r="Z1387" i="4"/>
  <c r="AC1387" i="4"/>
  <c r="AN1387" i="4"/>
  <c r="BC1387" i="4"/>
  <c r="AB1420" i="4"/>
  <c r="AR1420" i="4"/>
  <c r="AG1420" i="4"/>
  <c r="AW1420" i="4"/>
  <c r="AM1420" i="4"/>
  <c r="BC1420" i="4"/>
  <c r="AF1420" i="4"/>
  <c r="AV1420" i="4"/>
  <c r="AK1420" i="4"/>
  <c r="BA1420" i="4"/>
  <c r="AA1420" i="4"/>
  <c r="AQ1420" i="4"/>
  <c r="AZ1420" i="4"/>
  <c r="AC1420" i="4"/>
  <c r="AY1420" i="4"/>
  <c r="AJ1420" i="4"/>
  <c r="AS1420" i="4"/>
  <c r="AI1420" i="4"/>
  <c r="BD1420" i="4"/>
  <c r="AU1420" i="4"/>
  <c r="AO1420" i="4"/>
  <c r="BE1420" i="4"/>
  <c r="AF1525" i="4"/>
  <c r="AV1525" i="4"/>
  <c r="AD1525" i="4"/>
  <c r="AT1525" i="4"/>
  <c r="AJ1525" i="4"/>
  <c r="AZ1525" i="4"/>
  <c r="AH1525" i="4"/>
  <c r="AX1525" i="4"/>
  <c r="AN1525" i="4"/>
  <c r="BD1525" i="4"/>
  <c r="AL1525" i="4"/>
  <c r="BB1525" i="4"/>
  <c r="AF1665" i="4"/>
  <c r="AV1665" i="4"/>
  <c r="AJ1665" i="4"/>
  <c r="AZ1665" i="4"/>
  <c r="AW1356" i="4"/>
  <c r="AG1356" i="4"/>
  <c r="AN1356" i="4"/>
  <c r="BA1356" i="4"/>
  <c r="AC1356" i="4"/>
  <c r="AY1356" i="4"/>
  <c r="AS1356" i="4"/>
  <c r="AD1356" i="4"/>
  <c r="BD1356" i="4"/>
  <c r="BE1356" i="4"/>
  <c r="AT1356" i="4"/>
  <c r="AO1356" i="4"/>
  <c r="AK1356" i="4"/>
  <c r="AI1356" i="4"/>
  <c r="AJ1418" i="4"/>
  <c r="AZ1418" i="4"/>
  <c r="AN1418" i="4"/>
  <c r="AV1418" i="4"/>
  <c r="AF1418" i="4"/>
  <c r="AB1418" i="4"/>
  <c r="AR1418" i="4"/>
  <c r="AF1585" i="4"/>
  <c r="AV1585" i="4"/>
  <c r="AD1585" i="4"/>
  <c r="AT1585" i="4"/>
  <c r="AJ1585" i="4"/>
  <c r="AZ1585" i="4"/>
  <c r="AH1585" i="4"/>
  <c r="AX1585" i="4"/>
  <c r="AN1585" i="4"/>
  <c r="BD1585" i="4"/>
  <c r="AL1585" i="4"/>
  <c r="BB1585" i="4"/>
  <c r="AE1398" i="4"/>
  <c r="AF1398" i="4"/>
  <c r="AV1398" i="4"/>
  <c r="AL1398" i="4"/>
  <c r="BB1398" i="4"/>
  <c r="AJ1398" i="4"/>
  <c r="AZ1398" i="4"/>
  <c r="Z1398" i="4"/>
  <c r="AP1398" i="4"/>
  <c r="AB1398" i="4"/>
  <c r="AH1398" i="4"/>
  <c r="AR1398" i="4"/>
  <c r="AX1398" i="4"/>
  <c r="BD1398" i="4"/>
  <c r="AD1398" i="4"/>
  <c r="BG1434" i="4"/>
  <c r="AQ1434" i="4"/>
  <c r="AA1434" i="4"/>
  <c r="AS1434" i="4"/>
  <c r="AJ1434" i="4"/>
  <c r="BE1434" i="4"/>
  <c r="AG1434" i="4"/>
  <c r="BB1434" i="4"/>
  <c r="BC1434" i="4"/>
  <c r="AM1434" i="4"/>
  <c r="AC1434" i="4"/>
  <c r="AX1434" i="4"/>
  <c r="AO1434" i="4"/>
  <c r="AL1434" i="4"/>
  <c r="AI1434" i="4"/>
  <c r="BD1434" i="4"/>
  <c r="AD1434" i="4"/>
  <c r="AB1434" i="4"/>
  <c r="AY1434" i="4"/>
  <c r="AH1434" i="4"/>
  <c r="AZ1434" i="4"/>
  <c r="AW1434" i="4"/>
  <c r="AR1434" i="4"/>
  <c r="AU1434" i="4"/>
  <c r="AT1434" i="4"/>
  <c r="AE1434" i="4"/>
  <c r="AI1566" i="4"/>
  <c r="AN1566" i="4"/>
  <c r="BD1566" i="4"/>
  <c r="AL1566" i="4"/>
  <c r="BB1566" i="4"/>
  <c r="AB1566" i="4"/>
  <c r="AR1566" i="4"/>
  <c r="Z1566" i="4"/>
  <c r="AP1566" i="4"/>
  <c r="AF1566" i="4"/>
  <c r="AV1566" i="4"/>
  <c r="AD1566" i="4"/>
  <c r="AT1566" i="4"/>
  <c r="AM1473" i="4"/>
  <c r="BC1473" i="4"/>
  <c r="AA1473" i="4"/>
  <c r="AQ1473" i="4"/>
  <c r="BG1473" i="4"/>
  <c r="AE1473" i="4"/>
  <c r="AU1473" i="4"/>
  <c r="AJ1473" i="4"/>
  <c r="AZ1473" i="4"/>
  <c r="AY1473" i="4"/>
  <c r="AR1473" i="4"/>
  <c r="AC1473" i="4"/>
  <c r="AS1473" i="4"/>
  <c r="AB1473" i="4"/>
  <c r="AV1473" i="4"/>
  <c r="AG1473" i="4"/>
  <c r="AW1473" i="4"/>
  <c r="AF1473" i="4"/>
  <c r="BD1473" i="4"/>
  <c r="AK1473" i="4"/>
  <c r="BA1473" i="4"/>
  <c r="AT1536" i="4"/>
  <c r="Z1536" i="4"/>
  <c r="AV1536" i="4"/>
  <c r="AU1536" i="4"/>
  <c r="AE1536" i="4"/>
  <c r="AN1536" i="4"/>
  <c r="AF1536" i="4"/>
  <c r="BA1536" i="4"/>
  <c r="BG1536" i="4"/>
  <c r="AQ1536" i="4"/>
  <c r="AA1536" i="4"/>
  <c r="AS1536" i="4"/>
  <c r="AK1536" i="4"/>
  <c r="BC1536" i="4"/>
  <c r="AM1536" i="4"/>
  <c r="AC1536" i="4"/>
  <c r="AX1536" i="4"/>
  <c r="BG1593" i="4"/>
  <c r="AN1593" i="4"/>
  <c r="BD1593" i="4"/>
  <c r="AG1593" i="4"/>
  <c r="AW1593" i="4"/>
  <c r="Z1593" i="4"/>
  <c r="AP1593" i="4"/>
  <c r="BF1593" i="4"/>
  <c r="AE1593" i="4"/>
  <c r="AU1593" i="4"/>
  <c r="AB1593" i="4"/>
  <c r="AR1593" i="4"/>
  <c r="AK1593" i="4"/>
  <c r="BA1593" i="4"/>
  <c r="AD1593" i="4"/>
  <c r="AT1593" i="4"/>
  <c r="AI1593" i="4"/>
  <c r="AY1593" i="4"/>
  <c r="AF1593" i="4"/>
  <c r="AV1593" i="4"/>
  <c r="AO1593" i="4"/>
  <c r="BE1593" i="4"/>
  <c r="AH1593" i="4"/>
  <c r="AX1593" i="4"/>
  <c r="AM1593" i="4"/>
  <c r="BC1593" i="4"/>
  <c r="BE1596" i="4"/>
  <c r="AL1596" i="4"/>
  <c r="BB1596" i="4"/>
  <c r="AA1596" i="4"/>
  <c r="AQ1596" i="4"/>
  <c r="BG1596" i="4"/>
  <c r="AJ1596" i="4"/>
  <c r="AZ1596" i="4"/>
  <c r="AG1596" i="4"/>
  <c r="AW1596" i="4"/>
  <c r="Z1596" i="4"/>
  <c r="AP1596" i="4"/>
  <c r="BF1596" i="4"/>
  <c r="AE1596" i="4"/>
  <c r="AU1596" i="4"/>
  <c r="AN1596" i="4"/>
  <c r="BD1596" i="4"/>
  <c r="AK1596" i="4"/>
  <c r="BA1596" i="4"/>
  <c r="AD1596" i="4"/>
  <c r="AT1596" i="4"/>
  <c r="AI1596" i="4"/>
  <c r="AY1596" i="4"/>
  <c r="AB1596" i="4"/>
  <c r="AR1596" i="4"/>
  <c r="AO1596" i="4"/>
  <c r="AO1616" i="4"/>
  <c r="AU1616" i="4"/>
  <c r="AE1616" i="4"/>
  <c r="AX1616" i="4"/>
  <c r="AH1616" i="4"/>
  <c r="AN1616" i="4"/>
  <c r="BG1616" i="4"/>
  <c r="AQ1616" i="4"/>
  <c r="AA1616" i="4"/>
  <c r="AT1616" i="4"/>
  <c r="AD1616" i="4"/>
  <c r="AV1616" i="4"/>
  <c r="BC1616" i="4"/>
  <c r="AM1616" i="4"/>
  <c r="BF1616" i="4"/>
  <c r="AP1616" i="4"/>
  <c r="Z1616" i="4"/>
  <c r="BD1616" i="4"/>
  <c r="AK1686" i="4"/>
  <c r="AX1686" i="4"/>
  <c r="AH1686" i="4"/>
  <c r="AI1686" i="4"/>
  <c r="BD1686" i="4"/>
  <c r="AT1686" i="4"/>
  <c r="AD1686" i="4"/>
  <c r="AN1686" i="4"/>
  <c r="AU1686" i="4"/>
  <c r="AB1686" i="4"/>
  <c r="AW1686" i="4"/>
  <c r="BA1723" i="4"/>
  <c r="AB1723" i="4"/>
  <c r="AC1723" i="4"/>
  <c r="BG1723" i="4"/>
  <c r="AQ1723" i="4"/>
  <c r="BA1636" i="4"/>
  <c r="AJ1636" i="4"/>
  <c r="AZ1636" i="4"/>
  <c r="AN1636" i="4"/>
  <c r="AD1771" i="4"/>
  <c r="BB1771" i="4"/>
  <c r="AL1771" i="4"/>
  <c r="BE1771" i="4"/>
  <c r="AO1771" i="4"/>
  <c r="AR1771" i="4"/>
  <c r="AB1771" i="4"/>
  <c r="AY1771" i="4"/>
  <c r="AI1771" i="4"/>
  <c r="BA1765" i="4"/>
  <c r="AK1765" i="4"/>
  <c r="AK1761" i="4"/>
  <c r="AZ1765" i="4"/>
  <c r="AJ1765" i="4"/>
  <c r="AF1763" i="4"/>
  <c r="AU1765" i="4"/>
  <c r="AE1765" i="4"/>
  <c r="AA1763" i="4"/>
  <c r="BF1765" i="4"/>
  <c r="AP1765" i="4"/>
  <c r="Z1765" i="4"/>
  <c r="AT1761" i="4"/>
  <c r="AZ1755" i="4"/>
  <c r="AR1758" i="4"/>
  <c r="AT1758" i="4"/>
  <c r="AO1758" i="4"/>
  <c r="AY1752" i="4"/>
  <c r="AZ1754" i="4"/>
  <c r="AE1754" i="4"/>
  <c r="AB1747" i="4"/>
  <c r="AF1738" i="4"/>
  <c r="AY1754" i="4"/>
  <c r="AC1754" i="4"/>
  <c r="AL1754" i="4"/>
  <c r="BB1754" i="4"/>
  <c r="BC1739" i="4"/>
  <c r="AG1739" i="4"/>
  <c r="BA1739" i="4"/>
  <c r="AF1739" i="4"/>
  <c r="BE1739" i="4"/>
  <c r="AJ1739" i="4"/>
  <c r="AY1739" i="4"/>
  <c r="AC1739" i="4"/>
  <c r="AL1739" i="4"/>
  <c r="AO1723" i="4"/>
  <c r="AO1721" i="4"/>
  <c r="AP1721" i="4"/>
  <c r="BF1721" i="4"/>
  <c r="AM1721" i="4"/>
  <c r="BC1721" i="4"/>
  <c r="AN1723" i="4"/>
  <c r="AH1723" i="4"/>
  <c r="AX1723" i="4"/>
  <c r="AE1723" i="4"/>
  <c r="AY1723" i="4"/>
  <c r="AW1720" i="4"/>
  <c r="AK1723" i="4"/>
  <c r="AM1720" i="4"/>
  <c r="AZ1723" i="4"/>
  <c r="AR1721" i="4"/>
  <c r="AF1715" i="4"/>
  <c r="AN1709" i="4"/>
  <c r="AV1694" i="4"/>
  <c r="AR1687" i="4"/>
  <c r="AQ1703" i="4"/>
  <c r="AH1702" i="4"/>
  <c r="BC1686" i="4"/>
  <c r="AM1676" i="4"/>
  <c r="AI1703" i="4"/>
  <c r="BE1686" i="4"/>
  <c r="AE1686" i="4"/>
  <c r="AK1676" i="4"/>
  <c r="AK1704" i="4"/>
  <c r="AF1703" i="4"/>
  <c r="AC1686" i="4"/>
  <c r="BB1686" i="4"/>
  <c r="BD1676" i="4"/>
  <c r="AB1670" i="4"/>
  <c r="BD1681" i="4"/>
  <c r="AX1681" i="4"/>
  <c r="AU1681" i="4"/>
  <c r="AS1681" i="4"/>
  <c r="AH1673" i="4"/>
  <c r="AE1673" i="4"/>
  <c r="AC1673" i="4"/>
  <c r="BD1671" i="4"/>
  <c r="AP1671" i="4"/>
  <c r="AM1671" i="4"/>
  <c r="AR1665" i="4"/>
  <c r="AN1661" i="4"/>
  <c r="AR1652" i="4"/>
  <c r="AN1644" i="4"/>
  <c r="AB1636" i="4"/>
  <c r="AF1684" i="4"/>
  <c r="AM1684" i="4"/>
  <c r="AY1684" i="4"/>
  <c r="Z1684" i="4"/>
  <c r="BF1684" i="4"/>
  <c r="AZ1649" i="4"/>
  <c r="AE1645" i="4"/>
  <c r="AW1639" i="4"/>
  <c r="AB1635" i="4"/>
  <c r="AX1628" i="4"/>
  <c r="BA1615" i="4"/>
  <c r="BA1604" i="4"/>
  <c r="AC1649" i="4"/>
  <c r="BB1649" i="4"/>
  <c r="AD1645" i="4"/>
  <c r="AV1639" i="4"/>
  <c r="BA1635" i="4"/>
  <c r="AS1628" i="4"/>
  <c r="AF1615" i="4"/>
  <c r="AF1604" i="4"/>
  <c r="AU1639" i="4"/>
  <c r="AJ1635" i="4"/>
  <c r="AB1628" i="4"/>
  <c r="AP1639" i="4"/>
  <c r="AT1635" i="4"/>
  <c r="Z1622" i="4"/>
  <c r="AL1620" i="4"/>
  <c r="BB1616" i="4"/>
  <c r="BD1605" i="4"/>
  <c r="AM1605" i="4"/>
  <c r="AX1603" i="4"/>
  <c r="AC1596" i="4"/>
  <c r="Z1585" i="4"/>
  <c r="Z1575" i="4"/>
  <c r="AH1566" i="4"/>
  <c r="AR1557" i="4"/>
  <c r="AD1597" i="4"/>
  <c r="BB1593" i="4"/>
  <c r="AE1579" i="4"/>
  <c r="BC1596" i="4"/>
  <c r="AC1593" i="4"/>
  <c r="Z1579" i="4"/>
  <c r="AF1597" i="4"/>
  <c r="AJ1593" i="4"/>
  <c r="AC1579" i="4"/>
  <c r="AO1550" i="4"/>
  <c r="AU1542" i="4"/>
  <c r="AY1536" i="4"/>
  <c r="AR1526" i="4"/>
  <c r="AB1518" i="4"/>
  <c r="AT1513" i="4"/>
  <c r="AD1558" i="4"/>
  <c r="AS1550" i="4"/>
  <c r="BF1542" i="4"/>
  <c r="AW1550" i="4"/>
  <c r="AP1536" i="4"/>
  <c r="AR1525" i="4"/>
  <c r="AF1519" i="4"/>
  <c r="AJ1515" i="4"/>
  <c r="BF1510" i="4"/>
  <c r="AA1550" i="4"/>
  <c r="BG1542" i="4"/>
  <c r="AF1502" i="4"/>
  <c r="AS1496" i="4"/>
  <c r="AK1489" i="4"/>
  <c r="AS1481" i="4"/>
  <c r="AG1465" i="4"/>
  <c r="AM1461" i="4"/>
  <c r="AU1535" i="4"/>
  <c r="BD1498" i="4"/>
  <c r="AB1496" i="4"/>
  <c r="AN1489" i="4"/>
  <c r="BF1502" i="4"/>
  <c r="AD1458" i="4"/>
  <c r="AA1439" i="4"/>
  <c r="BD1470" i="4"/>
  <c r="BD1443" i="4"/>
  <c r="AN1426" i="4"/>
  <c r="AG1480" i="4"/>
  <c r="AA1451" i="4"/>
  <c r="AN1420" i="4"/>
  <c r="AI1381" i="4"/>
  <c r="AN1372" i="4"/>
  <c r="AY1367" i="4"/>
  <c r="AF1364" i="4"/>
  <c r="BE1381" i="4"/>
  <c r="AT1367" i="4"/>
  <c r="AR1128" i="4"/>
  <c r="AL1111" i="4"/>
  <c r="AN1760" i="4"/>
  <c r="AN1751" i="4"/>
  <c r="AS1750" i="4"/>
  <c r="AP1750" i="4"/>
  <c r="AD1728" i="4"/>
  <c r="AI1741" i="4"/>
  <c r="AH1741" i="4"/>
  <c r="AS1728" i="4"/>
  <c r="AV1728" i="4"/>
  <c r="AF1728" i="4"/>
  <c r="BA1712" i="4"/>
  <c r="AK1712" i="4"/>
  <c r="AR1712" i="4"/>
  <c r="AB1712" i="4"/>
  <c r="AY1712" i="4"/>
  <c r="AI1712" i="4"/>
  <c r="AT1712" i="4"/>
  <c r="AD1712" i="4"/>
  <c r="AZ1561" i="4"/>
  <c r="AG1581" i="4"/>
  <c r="AV1577" i="4"/>
  <c r="AI1531" i="4"/>
  <c r="Z1517" i="4"/>
  <c r="AJ1511" i="4"/>
  <c r="AA1546" i="4"/>
  <c r="Z1750" i="4"/>
  <c r="BF1750" i="4"/>
  <c r="AT1728" i="4"/>
  <c r="BD1741" i="4"/>
  <c r="AX1741" i="4"/>
  <c r="AZ1760" i="4"/>
  <c r="AJ1760" i="4"/>
  <c r="AZ1751" i="4"/>
  <c r="AJ1751" i="4"/>
  <c r="AZ1750" i="4"/>
  <c r="AE1750" i="4"/>
  <c r="AR1742" i="4"/>
  <c r="AB1742" i="4"/>
  <c r="AN1750" i="4"/>
  <c r="AD1750" i="4"/>
  <c r="AT1750" i="4"/>
  <c r="AP1728" i="4"/>
  <c r="Z1728" i="4"/>
  <c r="AY1741" i="4"/>
  <c r="AC1741" i="4"/>
  <c r="AL1741" i="4"/>
  <c r="BB1741" i="4"/>
  <c r="BE1728" i="4"/>
  <c r="AO1728" i="4"/>
  <c r="AR1728" i="4"/>
  <c r="AB1728" i="4"/>
  <c r="AW1712" i="4"/>
  <c r="AG1712" i="4"/>
  <c r="BD1712" i="4"/>
  <c r="AN1712" i="4"/>
  <c r="AU1712" i="4"/>
  <c r="AE1712" i="4"/>
  <c r="BF1712" i="4"/>
  <c r="AP1712" i="4"/>
  <c r="Z1712" i="4"/>
  <c r="BE1692" i="4"/>
  <c r="AJ1692" i="4"/>
  <c r="AS1692" i="4"/>
  <c r="Z1692" i="4"/>
  <c r="AP1692" i="4"/>
  <c r="BF1692" i="4"/>
  <c r="AW1692" i="4"/>
  <c r="AB1692" i="4"/>
  <c r="AQ1692" i="4"/>
  <c r="AI1669" i="4"/>
  <c r="AB1631" i="4"/>
  <c r="AZ1623" i="4"/>
  <c r="AT1611" i="4"/>
  <c r="AB1599" i="4"/>
  <c r="AG1592" i="4"/>
  <c r="AO1587" i="4"/>
  <c r="AR1582" i="4"/>
  <c r="AX1577" i="4"/>
  <c r="AK1599" i="4"/>
  <c r="AZ1592" i="4"/>
  <c r="AI1582" i="4"/>
  <c r="AP1582" i="4"/>
  <c r="AF1577" i="4"/>
  <c r="AC1599" i="4"/>
  <c r="AZ1581" i="4"/>
  <c r="AU1554" i="4"/>
  <c r="AU1531" i="4"/>
  <c r="AJ1522" i="4"/>
  <c r="AN1514" i="4"/>
  <c r="Z1546" i="4"/>
  <c r="AM1539" i="4"/>
  <c r="AJ1517" i="4"/>
  <c r="AU1506" i="4"/>
  <c r="AG1485" i="4"/>
  <c r="AR1485" i="4"/>
  <c r="BG1485" i="4"/>
  <c r="AU1477" i="4"/>
  <c r="BE1750" i="4"/>
  <c r="AJ1750" i="4"/>
  <c r="AV1742" i="4"/>
  <c r="AF1742" i="4"/>
  <c r="AC1728" i="4"/>
  <c r="AV1760" i="4"/>
  <c r="AV1751" i="4"/>
  <c r="AU1750" i="4"/>
  <c r="BD1750" i="4"/>
  <c r="AI1750" i="4"/>
  <c r="AH1750" i="4"/>
  <c r="AX1750" i="4"/>
  <c r="BB1728" i="4"/>
  <c r="AL1728" i="4"/>
  <c r="AS1741" i="4"/>
  <c r="Z1741" i="4"/>
  <c r="AP1741" i="4"/>
  <c r="BF1741" i="4"/>
  <c r="BA1728" i="4"/>
  <c r="AK1728" i="4"/>
  <c r="BD1728" i="4"/>
  <c r="AN1728" i="4"/>
  <c r="AS1712" i="4"/>
  <c r="AC1712" i="4"/>
  <c r="AZ1712" i="4"/>
  <c r="AJ1712" i="4"/>
  <c r="BG1712" i="4"/>
  <c r="AQ1712" i="4"/>
  <c r="AA1712" i="4"/>
  <c r="BB1712" i="4"/>
  <c r="AL1712" i="4"/>
  <c r="BG1692" i="4"/>
  <c r="AK1692" i="4"/>
  <c r="AC1587" i="4"/>
  <c r="AX1570" i="4"/>
  <c r="BB1581" i="4"/>
  <c r="BE1599" i="4"/>
  <c r="BE1546" i="4"/>
  <c r="BD1531" i="4"/>
  <c r="AX1521" i="4"/>
  <c r="AB1514" i="4"/>
  <c r="Z1562" i="4"/>
  <c r="AJ1304" i="4"/>
  <c r="AB1304" i="4"/>
  <c r="AI1304" i="4"/>
  <c r="AE1304" i="4"/>
  <c r="AT1304" i="4"/>
  <c r="BA1304" i="4"/>
  <c r="AD1304" i="4"/>
  <c r="AN1427" i="4"/>
  <c r="AR1427" i="4"/>
  <c r="AB1427" i="4"/>
  <c r="BG1308" i="4"/>
  <c r="AA1308" i="4"/>
  <c r="AK1308" i="4"/>
  <c r="BC1308" i="4"/>
  <c r="AL1308" i="4"/>
  <c r="AQ1308" i="4"/>
  <c r="AG1308" i="4"/>
  <c r="AM1308" i="4"/>
  <c r="BB1308" i="4"/>
  <c r="AS1308" i="4"/>
  <c r="AF1266" i="4"/>
  <c r="BC1266" i="4"/>
  <c r="Z1266" i="4"/>
  <c r="BF1266" i="4"/>
  <c r="AR1266" i="4"/>
  <c r="AP1266" i="4"/>
  <c r="AM1266" i="4"/>
  <c r="AS1266" i="4"/>
  <c r="AC1266" i="4"/>
  <c r="AB1266" i="4"/>
  <c r="AS1254" i="4"/>
  <c r="AP1254" i="4"/>
  <c r="AB1254" i="4"/>
  <c r="AM1221" i="4"/>
  <c r="AR1221" i="4"/>
  <c r="AM1213" i="4"/>
  <c r="AT1213" i="4"/>
  <c r="AH1213" i="4"/>
  <c r="AZ1185" i="4"/>
  <c r="AG1185" i="4"/>
  <c r="AQ1185" i="4"/>
  <c r="AW1185" i="4"/>
  <c r="AA1185" i="4"/>
  <c r="AV1138" i="4"/>
  <c r="BA1138" i="4"/>
  <c r="AK1138" i="4"/>
  <c r="AE1138" i="4"/>
  <c r="AU1138" i="4"/>
  <c r="BD1020" i="4"/>
  <c r="AZ1020" i="4"/>
  <c r="AN785" i="4"/>
  <c r="AJ785" i="4"/>
  <c r="AR841" i="4"/>
  <c r="AJ841" i="4"/>
  <c r="AD873" i="4"/>
  <c r="AH873" i="4"/>
  <c r="AQ873" i="4"/>
  <c r="Z881" i="4"/>
  <c r="AD881" i="4"/>
  <c r="AC889" i="4"/>
  <c r="Z889" i="4"/>
  <c r="AX897" i="4"/>
  <c r="AL897" i="4"/>
  <c r="AC918" i="4"/>
  <c r="AV918" i="4"/>
  <c r="AU918" i="4"/>
  <c r="AQ997" i="4"/>
  <c r="BD997" i="4"/>
  <c r="AJ997" i="4"/>
  <c r="AU997" i="4"/>
  <c r="AR1036" i="4"/>
  <c r="AN1036" i="4"/>
  <c r="AC1036" i="4"/>
  <c r="AU1036" i="4"/>
  <c r="AU1052" i="4"/>
  <c r="AV1052" i="4"/>
  <c r="AS1052" i="4"/>
  <c r="AI1052" i="4"/>
  <c r="AF1066" i="4"/>
  <c r="AB1066" i="4"/>
  <c r="AV1066" i="4"/>
  <c r="AN1080" i="4"/>
  <c r="AJ1080" i="4"/>
  <c r="AW1110" i="4"/>
  <c r="AN1110" i="4"/>
  <c r="AJ1110" i="4"/>
  <c r="AZ1110" i="4"/>
  <c r="BC1137" i="4"/>
  <c r="AO1137" i="4"/>
  <c r="AT1137" i="4"/>
  <c r="BB1167" i="4"/>
  <c r="AI1167" i="4"/>
  <c r="AU1167" i="4"/>
  <c r="AB1167" i="4"/>
  <c r="AC1167" i="4"/>
  <c r="AF1167" i="4"/>
  <c r="AR1167" i="4"/>
  <c r="AO1167" i="4"/>
  <c r="AP1167" i="4"/>
  <c r="AE1167" i="4"/>
  <c r="AV1167" i="4"/>
  <c r="AY1167" i="4"/>
  <c r="AS1167" i="4"/>
  <c r="AO1203" i="4"/>
  <c r="BC1203" i="4"/>
  <c r="AF1203" i="4"/>
  <c r="AX1203" i="4"/>
  <c r="AL1203" i="4"/>
  <c r="AT1203" i="4"/>
  <c r="BA1203" i="4"/>
  <c r="AP1203" i="4"/>
  <c r="AF1247" i="4"/>
  <c r="AI1247" i="4"/>
  <c r="AL1247" i="4"/>
  <c r="AO1247" i="4"/>
  <c r="AU1247" i="4"/>
  <c r="AH1247" i="4"/>
  <c r="AN1247" i="4"/>
  <c r="AE1247" i="4"/>
  <c r="BE1247" i="4"/>
  <c r="BD1247" i="4"/>
  <c r="AY1247" i="4"/>
  <c r="AK1247" i="4"/>
  <c r="BB1247" i="4"/>
  <c r="BA1247" i="4"/>
  <c r="AX1247" i="4"/>
  <c r="BC1260" i="4"/>
  <c r="AE1260" i="4"/>
  <c r="AH1260" i="4"/>
  <c r="AK1260" i="4"/>
  <c r="BG1260" i="4"/>
  <c r="AX1260" i="4"/>
  <c r="AW1260" i="4"/>
  <c r="AU1260" i="4"/>
  <c r="AT1260" i="4"/>
  <c r="AG1260" i="4"/>
  <c r="BA1260" i="4"/>
  <c r="AQ1260" i="4"/>
  <c r="BD1260" i="4"/>
  <c r="AA1260" i="4"/>
  <c r="AD1260" i="4"/>
  <c r="BG1339" i="4"/>
  <c r="AI1339" i="4"/>
  <c r="AF1339" i="4"/>
  <c r="AH1339" i="4"/>
  <c r="AY1339" i="4"/>
  <c r="AV1339" i="4"/>
  <c r="AS1339" i="4"/>
  <c r="AU1339" i="4"/>
  <c r="Z1339" i="4"/>
  <c r="AT1339" i="4"/>
  <c r="AG1339" i="4"/>
  <c r="AO1339" i="4"/>
  <c r="AB1339" i="4"/>
  <c r="AC1339" i="4"/>
  <c r="AR1339" i="4"/>
  <c r="AE1339" i="4"/>
  <c r="AN1339" i="4"/>
  <c r="BA1339" i="4"/>
  <c r="AB1393" i="4"/>
  <c r="AJ1393" i="4"/>
  <c r="AN1393" i="4"/>
  <c r="AZ1393" i="4"/>
  <c r="AW1457" i="4"/>
  <c r="BA1457" i="4"/>
  <c r="BC1457" i="4"/>
  <c r="AF1457" i="4"/>
  <c r="BF1457" i="4"/>
  <c r="AO1457" i="4"/>
  <c r="AQ1457" i="4"/>
  <c r="BD1457" i="4"/>
  <c r="BE1457" i="4"/>
  <c r="AA1457" i="4"/>
  <c r="BB1457" i="4"/>
  <c r="AK1457" i="4"/>
  <c r="Z1457" i="4"/>
  <c r="BG1457" i="4"/>
  <c r="AH1457" i="4"/>
  <c r="AT1457" i="4"/>
  <c r="AI1509" i="4"/>
  <c r="AD1509" i="4"/>
  <c r="AF1509" i="4"/>
  <c r="AG1509" i="4"/>
  <c r="AP1509" i="4"/>
  <c r="AB1509" i="4"/>
  <c r="AT1509" i="4"/>
  <c r="AU1509" i="4"/>
  <c r="BE1509" i="4"/>
  <c r="AC1509" i="4"/>
  <c r="Z1509" i="4"/>
  <c r="BC1509" i="4"/>
  <c r="AV1509" i="4"/>
  <c r="AN625" i="4"/>
  <c r="AJ625" i="4"/>
  <c r="AB734" i="4"/>
  <c r="AA734" i="4"/>
  <c r="AG770" i="4"/>
  <c r="BC770" i="4"/>
  <c r="AS911" i="4"/>
  <c r="AI911" i="4"/>
  <c r="AY958" i="4"/>
  <c r="AI958" i="4"/>
  <c r="AN958" i="4"/>
  <c r="AU958" i="4"/>
  <c r="AM966" i="4"/>
  <c r="AA966" i="4"/>
  <c r="BC966" i="4"/>
  <c r="AC975" i="4"/>
  <c r="BB975" i="4"/>
  <c r="AW975" i="4"/>
  <c r="AR984" i="4"/>
  <c r="BC984" i="4"/>
  <c r="AN984" i="4"/>
  <c r="AG984" i="4"/>
  <c r="AA984" i="4"/>
  <c r="AG1018" i="4"/>
  <c r="AI1018" i="4"/>
  <c r="AZ1018" i="4"/>
  <c r="AE1018" i="4"/>
  <c r="AX1169" i="4"/>
  <c r="AL1169" i="4"/>
  <c r="AE1169" i="4"/>
  <c r="AU1169" i="4"/>
  <c r="AB1169" i="4"/>
  <c r="AG1169" i="4"/>
  <c r="AH1169" i="4"/>
  <c r="AA1169" i="4"/>
  <c r="AR1169" i="4"/>
  <c r="AS1169" i="4"/>
  <c r="AQ1169" i="4"/>
  <c r="AV1169" i="4"/>
  <c r="AW1169" i="4"/>
  <c r="BG1169" i="4"/>
  <c r="AF1169" i="4"/>
  <c r="AC1169" i="4"/>
  <c r="AB1181" i="4"/>
  <c r="BD1181" i="4"/>
  <c r="AK1181" i="4"/>
  <c r="AW1181" i="4"/>
  <c r="AM1181" i="4"/>
  <c r="BA1181" i="4"/>
  <c r="AI1181" i="4"/>
  <c r="AR1181" i="4"/>
  <c r="AY1181" i="4"/>
  <c r="BC1181" i="4"/>
  <c r="AG1181" i="4"/>
  <c r="AZ1241" i="4"/>
  <c r="AE1241" i="4"/>
  <c r="AH1241" i="4"/>
  <c r="AK1241" i="4"/>
  <c r="AI1241" i="4"/>
  <c r="BE1241" i="4"/>
  <c r="BD1241" i="4"/>
  <c r="BB1241" i="4"/>
  <c r="BA1241" i="4"/>
  <c r="AU1241" i="4"/>
  <c r="AN1241" i="4"/>
  <c r="AX1241" i="4"/>
  <c r="AY1241" i="4"/>
  <c r="AL1241" i="4"/>
  <c r="AO1241" i="4"/>
  <c r="Z1253" i="4"/>
  <c r="AE1253" i="4"/>
  <c r="AZ1253" i="4"/>
  <c r="AK1253" i="4"/>
  <c r="AY1253" i="4"/>
  <c r="AJ1253" i="4"/>
  <c r="AN1253" i="4"/>
  <c r="AO1253" i="4"/>
  <c r="BD1253" i="4"/>
  <c r="AI1253" i="4"/>
  <c r="BA1253" i="4"/>
  <c r="AU1253" i="4"/>
  <c r="AL1307" i="4"/>
  <c r="AK1307" i="4"/>
  <c r="BD1307" i="4"/>
  <c r="AG1307" i="4"/>
  <c r="AW1307" i="4"/>
  <c r="AI1307" i="4"/>
  <c r="AN1307" i="4"/>
  <c r="AM1323" i="4"/>
  <c r="AO1323" i="4"/>
  <c r="AY1323" i="4"/>
  <c r="AC1323" i="4"/>
  <c r="BE1323" i="4"/>
  <c r="AS1323" i="4"/>
  <c r="AD1323" i="4"/>
  <c r="AT1323" i="4"/>
  <c r="AX1361" i="4"/>
  <c r="AT1361" i="4"/>
  <c r="AU1361" i="4"/>
  <c r="AW1361" i="4"/>
  <c r="AV1361" i="4"/>
  <c r="AI1361" i="4"/>
  <c r="AK1361" i="4"/>
  <c r="BA1361" i="4"/>
  <c r="AG1361" i="4"/>
  <c r="AY1361" i="4"/>
  <c r="AN1361" i="4"/>
  <c r="AE1361" i="4"/>
  <c r="AN1399" i="4"/>
  <c r="AV1399" i="4"/>
  <c r="AZ1399" i="4"/>
  <c r="AF1399" i="4"/>
  <c r="AJ1399" i="4"/>
  <c r="AW987" i="4"/>
  <c r="BD987" i="4"/>
  <c r="AU987" i="4"/>
  <c r="AQ1004" i="4"/>
  <c r="AA1004" i="4"/>
  <c r="AS1004" i="4"/>
  <c r="AZ1004" i="4"/>
  <c r="AE1004" i="4"/>
  <c r="AS1011" i="4"/>
  <c r="AP1011" i="4"/>
  <c r="AG1011" i="4"/>
  <c r="BD1011" i="4"/>
  <c r="AY1011" i="4"/>
  <c r="AC1011" i="4"/>
  <c r="AD1059" i="4"/>
  <c r="AS1059" i="4"/>
  <c r="AP1059" i="4"/>
  <c r="AT1059" i="4"/>
  <c r="AN1059" i="4"/>
  <c r="AG1059" i="4"/>
  <c r="AD1067" i="4"/>
  <c r="AS1067" i="4"/>
  <c r="AN1067" i="4"/>
  <c r="AP1067" i="4"/>
  <c r="AT1067" i="4"/>
  <c r="BF1075" i="4"/>
  <c r="AP1075" i="4"/>
  <c r="AL1075" i="4"/>
  <c r="AS1075" i="4"/>
  <c r="AY1075" i="4"/>
  <c r="AL1083" i="4"/>
  <c r="AS1083" i="4"/>
  <c r="BB1083" i="4"/>
  <c r="AC1083" i="4"/>
  <c r="AP1083" i="4"/>
  <c r="AH1091" i="4"/>
  <c r="AY1091" i="4"/>
  <c r="AL1091" i="4"/>
  <c r="AX1091" i="4"/>
  <c r="AI1091" i="4"/>
  <c r="AL1099" i="4"/>
  <c r="AC1099" i="4"/>
  <c r="AX1099" i="4"/>
  <c r="BB1099" i="4"/>
  <c r="AI1099" i="4"/>
  <c r="AL1107" i="4"/>
  <c r="AD1107" i="4"/>
  <c r="AT1107" i="4"/>
  <c r="AF1107" i="4"/>
  <c r="AB1107" i="4"/>
  <c r="AR1107" i="4"/>
  <c r="AX1107" i="4"/>
  <c r="AV1107" i="4"/>
  <c r="Z1107" i="4"/>
  <c r="AD1115" i="4"/>
  <c r="Z1115" i="4"/>
  <c r="BF1115" i="4"/>
  <c r="BB1115" i="4"/>
  <c r="AL1115" i="4"/>
  <c r="AP1115" i="4"/>
  <c r="AB1115" i="4"/>
  <c r="AR1115" i="4"/>
  <c r="AN1115" i="4"/>
  <c r="BG1123" i="4"/>
  <c r="AL1123" i="4"/>
  <c r="AX1123" i="4"/>
  <c r="AJ1123" i="4"/>
  <c r="AH1123" i="4"/>
  <c r="AV1123" i="4"/>
  <c r="BB1123" i="4"/>
  <c r="AZ1123" i="4"/>
  <c r="AF1123" i="4"/>
  <c r="AO1131" i="4"/>
  <c r="AK1131" i="4"/>
  <c r="BA1131" i="4"/>
  <c r="AU1131" i="4"/>
  <c r="AA1131" i="4"/>
  <c r="AE1131" i="4"/>
  <c r="AG1131" i="4"/>
  <c r="AW1131" i="4"/>
  <c r="AQ1131" i="4"/>
  <c r="AB1140" i="4"/>
  <c r="AR1140" i="4"/>
  <c r="BA1140" i="4"/>
  <c r="AE1140" i="4"/>
  <c r="AV1140" i="4"/>
  <c r="AK1140" i="4"/>
  <c r="AA1140" i="4"/>
  <c r="AW1140" i="4"/>
  <c r="AQ1140" i="4"/>
  <c r="AU1140" i="4"/>
  <c r="AG1140" i="4"/>
  <c r="BD1148" i="4"/>
  <c r="AK1148" i="4"/>
  <c r="AR1148" i="4"/>
  <c r="BA1148" i="4"/>
  <c r="AE1148" i="4"/>
  <c r="AG1148" i="4"/>
  <c r="AQ1148" i="4"/>
  <c r="AN1148" i="4"/>
  <c r="AW1148" i="4"/>
  <c r="AU1148" i="4"/>
  <c r="AA1148" i="4"/>
  <c r="AJ1156" i="4"/>
  <c r="BA1156" i="4"/>
  <c r="AK1156" i="4"/>
  <c r="AE1156" i="4"/>
  <c r="AZ1156" i="4"/>
  <c r="AG1156" i="4"/>
  <c r="AU1156" i="4"/>
  <c r="AW1156" i="4"/>
  <c r="AA1156" i="4"/>
  <c r="AQ1156" i="4"/>
  <c r="AF1156" i="4"/>
  <c r="BD1164" i="4"/>
  <c r="AN1164" i="4"/>
  <c r="AK1164" i="4"/>
  <c r="AG1164" i="4"/>
  <c r="AA1164" i="4"/>
  <c r="AW1164" i="4"/>
  <c r="BC1164" i="4"/>
  <c r="BA1164" i="4"/>
  <c r="AM1164" i="4"/>
  <c r="AR1164" i="4"/>
  <c r="AQ1164" i="4"/>
  <c r="AD1180" i="4"/>
  <c r="Z1180" i="4"/>
  <c r="AM1180" i="4"/>
  <c r="BF1180" i="4"/>
  <c r="AI1180" i="4"/>
  <c r="BD1180" i="4"/>
  <c r="AK1180" i="4"/>
  <c r="AT1180" i="4"/>
  <c r="AN1180" i="4"/>
  <c r="AY1180" i="4"/>
  <c r="AZ1180" i="4"/>
  <c r="AG1180" i="4"/>
  <c r="AW1180" i="4"/>
  <c r="BC1180" i="4"/>
  <c r="BA1180" i="4"/>
  <c r="AJ1180" i="4"/>
  <c r="BG1188" i="4"/>
  <c r="AG1188" i="4"/>
  <c r="AS1188" i="4"/>
  <c r="AH1188" i="4"/>
  <c r="BD1188" i="4"/>
  <c r="AT1188" i="4"/>
  <c r="Z1188" i="4"/>
  <c r="BF1188" i="4"/>
  <c r="BB1188" i="4"/>
  <c r="AQ1188" i="4"/>
  <c r="AE1188" i="4"/>
  <c r="AU1196" i="4"/>
  <c r="AE1196" i="4"/>
  <c r="BF1196" i="4"/>
  <c r="BA1196" i="4"/>
  <c r="Z1196" i="4"/>
  <c r="AN1196" i="4"/>
  <c r="AD1196" i="4"/>
  <c r="AY1196" i="4"/>
  <c r="AX1196" i="4"/>
  <c r="BB1196" i="4"/>
  <c r="AG1196" i="4"/>
  <c r="AE1204" i="4"/>
  <c r="AW1204" i="4"/>
  <c r="AP1204" i="4"/>
  <c r="AU1204" i="4"/>
  <c r="BD1204" i="4"/>
  <c r="AH1204" i="4"/>
  <c r="AT1204" i="4"/>
  <c r="AQ1204" i="4"/>
  <c r="AL1204" i="4"/>
  <c r="AS1204" i="4"/>
  <c r="AV1204" i="4"/>
  <c r="AB1287" i="4"/>
  <c r="AY1287" i="4"/>
  <c r="AH1287" i="4"/>
  <c r="AD1287" i="4"/>
  <c r="AL1287" i="4"/>
  <c r="AR1287" i="4"/>
  <c r="BC1287" i="4"/>
  <c r="AX1287" i="4"/>
  <c r="AM1287" i="4"/>
  <c r="BD1287" i="4"/>
  <c r="AI1287" i="4"/>
  <c r="AC1287" i="4"/>
  <c r="AT1287" i="4"/>
  <c r="AZ1287" i="4"/>
  <c r="BA1301" i="4"/>
  <c r="AS1301" i="4"/>
  <c r="AQ1301" i="4"/>
  <c r="BF1301" i="4"/>
  <c r="AC1301" i="4"/>
  <c r="AM1301" i="4"/>
  <c r="BG1301" i="4"/>
  <c r="AL1301" i="4"/>
  <c r="AX1301" i="4"/>
  <c r="AJ1301" i="4"/>
  <c r="AE1301" i="4"/>
  <c r="AN1301" i="4"/>
  <c r="BE1301" i="4"/>
  <c r="AD1301" i="4"/>
  <c r="AO1301" i="4"/>
  <c r="AU1301" i="4"/>
  <c r="AP1301" i="4"/>
  <c r="AE1317" i="4"/>
  <c r="BE1317" i="4"/>
  <c r="BC1317" i="4"/>
  <c r="AV1317" i="4"/>
  <c r="AM1317" i="4"/>
  <c r="AA1317" i="4"/>
  <c r="AS1317" i="4"/>
  <c r="AH1317" i="4"/>
  <c r="BD1317" i="4"/>
  <c r="AF1317" i="4"/>
  <c r="AJ1317" i="4"/>
  <c r="AO1317" i="4"/>
  <c r="AU1317" i="4"/>
  <c r="AC1317" i="4"/>
  <c r="AE1334" i="4"/>
  <c r="AW1334" i="4"/>
  <c r="AR1334" i="4"/>
  <c r="AL1334" i="4"/>
  <c r="AG1334" i="4"/>
  <c r="BB1334" i="4"/>
  <c r="Z1334" i="4"/>
  <c r="AC1334" i="4"/>
  <c r="AF1334" i="4"/>
  <c r="BF1334" i="4"/>
  <c r="BG1334" i="4"/>
  <c r="AT1334" i="4"/>
  <c r="AS1334" i="4"/>
  <c r="BD1334" i="4"/>
  <c r="AM1334" i="4"/>
  <c r="AJ1351" i="4"/>
  <c r="AD1351" i="4"/>
  <c r="AE1351" i="4"/>
  <c r="AT1351" i="4"/>
  <c r="AF1351" i="4"/>
  <c r="AY1351" i="4"/>
  <c r="AH1351" i="4"/>
  <c r="AZ1351" i="4"/>
  <c r="BA1351" i="4"/>
  <c r="AI1351" i="4"/>
  <c r="AN1351" i="4"/>
  <c r="BD1351" i="4"/>
  <c r="AU1351" i="4"/>
  <c r="AK1351" i="4"/>
  <c r="AT1407" i="4"/>
  <c r="AF1407" i="4"/>
  <c r="AJ1407" i="4"/>
  <c r="AV1407" i="4"/>
  <c r="AZ1407" i="4"/>
  <c r="AS1437" i="4"/>
  <c r="BA1437" i="4"/>
  <c r="AI1437" i="4"/>
  <c r="AW1437" i="4"/>
  <c r="AN1437" i="4"/>
  <c r="AG1437" i="4"/>
  <c r="BD1437" i="4"/>
  <c r="AK1437" i="4"/>
  <c r="AZ1476" i="4"/>
  <c r="AI1476" i="4"/>
  <c r="AL1476" i="4"/>
  <c r="AO1476" i="4"/>
  <c r="AE1476" i="4"/>
  <c r="AH1476" i="4"/>
  <c r="AK1476" i="4"/>
  <c r="AR1476" i="4"/>
  <c r="AU1476" i="4"/>
  <c r="BA1476" i="4"/>
  <c r="BB1476" i="4"/>
  <c r="AN1476" i="4"/>
  <c r="AX1476" i="4"/>
  <c r="BD1476" i="4"/>
  <c r="AY1476" i="4"/>
  <c r="BE1476" i="4"/>
  <c r="AB1482" i="4"/>
  <c r="AQ1482" i="4"/>
  <c r="AT1482" i="4"/>
  <c r="AW1482" i="4"/>
  <c r="AE1482" i="4"/>
  <c r="AH1482" i="4"/>
  <c r="AK1482" i="4"/>
  <c r="BG1482" i="4"/>
  <c r="AD1482" i="4"/>
  <c r="AA1482" i="4"/>
  <c r="AG1482" i="4"/>
  <c r="AX1482" i="4"/>
  <c r="BA1482" i="4"/>
  <c r="BD1482" i="4"/>
  <c r="AN1511" i="4"/>
  <c r="AF1511" i="4"/>
  <c r="AD1511" i="4"/>
  <c r="AT1511" i="4"/>
  <c r="AZ1511" i="4"/>
  <c r="Z1511" i="4"/>
  <c r="AX1511" i="4"/>
  <c r="AV1511" i="4"/>
  <c r="AP1511" i="4"/>
  <c r="BB1511" i="4"/>
  <c r="AH1511" i="4"/>
  <c r="AQ1517" i="4"/>
  <c r="AZ1517" i="4"/>
  <c r="AL1517" i="4"/>
  <c r="BB1517" i="4"/>
  <c r="AH1517" i="4"/>
  <c r="AN1517" i="4"/>
  <c r="AT1517" i="4"/>
  <c r="BD1517" i="4"/>
  <c r="AD1517" i="4"/>
  <c r="AA1577" i="4"/>
  <c r="AB1577" i="4"/>
  <c r="AR1577" i="4"/>
  <c r="AD1577" i="4"/>
  <c r="AT1577" i="4"/>
  <c r="AN1577" i="4"/>
  <c r="AL1577" i="4"/>
  <c r="AJ1577" i="4"/>
  <c r="Z1577" i="4"/>
  <c r="BB1577" i="4"/>
  <c r="AZ1577" i="4"/>
  <c r="AP1577" i="4"/>
  <c r="AU1623" i="4"/>
  <c r="AF1623" i="4"/>
  <c r="AV1623" i="4"/>
  <c r="AN1623" i="4"/>
  <c r="BG981" i="4"/>
  <c r="AC981" i="4"/>
  <c r="AA981" i="4"/>
  <c r="AH981" i="4"/>
  <c r="BE981" i="4"/>
  <c r="BG1021" i="4"/>
  <c r="AA1021" i="4"/>
  <c r="BB1021" i="4"/>
  <c r="AU1021" i="4"/>
  <c r="AS1021" i="4"/>
  <c r="AV1021" i="4"/>
  <c r="BD1029" i="4"/>
  <c r="AL1029" i="4"/>
  <c r="AU1029" i="4"/>
  <c r="AP1029" i="4"/>
  <c r="BG1029" i="4"/>
  <c r="AB1029" i="4"/>
  <c r="AO1029" i="4"/>
  <c r="AS1029" i="4"/>
  <c r="AC1037" i="4"/>
  <c r="BD1037" i="4"/>
  <c r="AU1037" i="4"/>
  <c r="AP1037" i="4"/>
  <c r="BG1037" i="4"/>
  <c r="AS1037" i="4"/>
  <c r="AW1037" i="4"/>
  <c r="AW1045" i="4"/>
  <c r="AG1045" i="4"/>
  <c r="AY1045" i="4"/>
  <c r="AV1045" i="4"/>
  <c r="AS1045" i="4"/>
  <c r="AT1045" i="4"/>
  <c r="AH1053" i="4"/>
  <c r="AN1053" i="4"/>
  <c r="AG1053" i="4"/>
  <c r="AJ1053" i="4"/>
  <c r="AK1053" i="4"/>
  <c r="AM1220" i="4"/>
  <c r="AU1220" i="4"/>
  <c r="AZ1220" i="4"/>
  <c r="BA1220" i="4"/>
  <c r="AE1220" i="4"/>
  <c r="AJ1220" i="4"/>
  <c r="AN1220" i="4"/>
  <c r="AK1220" i="4"/>
  <c r="AO1220" i="4"/>
  <c r="AI1220" i="4"/>
  <c r="BD1220" i="4"/>
  <c r="AY1220" i="4"/>
  <c r="AL1228" i="4"/>
  <c r="AM1228" i="4"/>
  <c r="AV1228" i="4"/>
  <c r="AG1228" i="4"/>
  <c r="AI1228" i="4"/>
  <c r="AJ1228" i="4"/>
  <c r="AW1228" i="4"/>
  <c r="AY1228" i="4"/>
  <c r="AZ1228" i="4"/>
  <c r="AC1228" i="4"/>
  <c r="BC1228" i="4"/>
  <c r="AS1228" i="4"/>
  <c r="AF1228" i="4"/>
  <c r="AE1236" i="4"/>
  <c r="AA1236" i="4"/>
  <c r="BG1236" i="4"/>
  <c r="AR1236" i="4"/>
  <c r="AM1236" i="4"/>
  <c r="AQ1236" i="4"/>
  <c r="AV1236" i="4"/>
  <c r="AO1236" i="4"/>
  <c r="BC1236" i="4"/>
  <c r="BA1236" i="4"/>
  <c r="AB1236" i="4"/>
  <c r="AK1236" i="4"/>
  <c r="AF1236" i="4"/>
  <c r="AI1244" i="4"/>
  <c r="AQ1244" i="4"/>
  <c r="AR1244" i="4"/>
  <c r="AS1244" i="4"/>
  <c r="BG1244" i="4"/>
  <c r="AA1244" i="4"/>
  <c r="AU1244" i="4"/>
  <c r="AC1244" i="4"/>
  <c r="AB1244" i="4"/>
  <c r="AG1244" i="4"/>
  <c r="AE1244" i="4"/>
  <c r="AN1244" i="4"/>
  <c r="AW1244" i="4"/>
  <c r="BD1244" i="4"/>
  <c r="AD1261" i="4"/>
  <c r="BC1261" i="4"/>
  <c r="AV1261" i="4"/>
  <c r="AW1261" i="4"/>
  <c r="AY1261" i="4"/>
  <c r="AJ1261" i="4"/>
  <c r="AI1261" i="4"/>
  <c r="AZ1261" i="4"/>
  <c r="AC1261" i="4"/>
  <c r="AM1261" i="4"/>
  <c r="AF1261" i="4"/>
  <c r="AG1261" i="4"/>
  <c r="AS1261" i="4"/>
  <c r="BE1269" i="4"/>
  <c r="BC1269" i="4"/>
  <c r="AB1269" i="4"/>
  <c r="BG1269" i="4"/>
  <c r="AA1269" i="4"/>
  <c r="AQ1269" i="4"/>
  <c r="AF1269" i="4"/>
  <c r="AK1269" i="4"/>
  <c r="AR1269" i="4"/>
  <c r="AO1269" i="4"/>
  <c r="AV1269" i="4"/>
  <c r="AM1269" i="4"/>
  <c r="BA1269" i="4"/>
  <c r="AH1277" i="4"/>
  <c r="AA1277" i="4"/>
  <c r="AY1277" i="4"/>
  <c r="BF1277" i="4"/>
  <c r="AC1277" i="4"/>
  <c r="AQ1277" i="4"/>
  <c r="AN1277" i="4"/>
  <c r="AS1277" i="4"/>
  <c r="AR1277" i="4"/>
  <c r="AW1277" i="4"/>
  <c r="AG1277" i="4"/>
  <c r="AM1277" i="4"/>
  <c r="AB1277" i="4"/>
  <c r="AS1288" i="4"/>
  <c r="AW1288" i="4"/>
  <c r="AN1288" i="4"/>
  <c r="BA1288" i="4"/>
  <c r="BD1288" i="4"/>
  <c r="AK1288" i="4"/>
  <c r="AI1288" i="4"/>
  <c r="AG1288" i="4"/>
  <c r="AY1310" i="4"/>
  <c r="BG1310" i="4"/>
  <c r="AA1310" i="4"/>
  <c r="AL1310" i="4"/>
  <c r="Z1310" i="4"/>
  <c r="AX1310" i="4"/>
  <c r="BE1310" i="4"/>
  <c r="BC1310" i="4"/>
  <c r="AO1310" i="4"/>
  <c r="AJ1310" i="4"/>
  <c r="BB1310" i="4"/>
  <c r="BD1310" i="4"/>
  <c r="AC1310" i="4"/>
  <c r="AS1310" i="4"/>
  <c r="BF1310" i="4"/>
  <c r="AG1310" i="4"/>
  <c r="AW1310" i="4"/>
  <c r="AQ1310" i="4"/>
  <c r="AB1310" i="4"/>
  <c r="AN1326" i="4"/>
  <c r="AE1326" i="4"/>
  <c r="Z1326" i="4"/>
  <c r="AS1326" i="4"/>
  <c r="AG1326" i="4"/>
  <c r="AU1326" i="4"/>
  <c r="AF1326" i="4"/>
  <c r="AW1326" i="4"/>
  <c r="AI1326" i="4"/>
  <c r="AT1326" i="4"/>
  <c r="AV1326" i="4"/>
  <c r="AO1326" i="4"/>
  <c r="AL1326" i="4"/>
  <c r="AY1326" i="4"/>
  <c r="AH1326" i="4"/>
  <c r="BA1326" i="4"/>
  <c r="AU1365" i="4"/>
  <c r="AL1365" i="4"/>
  <c r="AM1365" i="4"/>
  <c r="AO1365" i="4"/>
  <c r="AT1365" i="4"/>
  <c r="AI1365" i="4"/>
  <c r="AK1365" i="4"/>
  <c r="BC1365" i="4"/>
  <c r="AF1365" i="4"/>
  <c r="AY1365" i="4"/>
  <c r="AN1365" i="4"/>
  <c r="BE1365" i="4"/>
  <c r="BA1365" i="4"/>
  <c r="AW1385" i="4"/>
  <c r="BG1385" i="4"/>
  <c r="AS1385" i="4"/>
  <c r="AH1385" i="4"/>
  <c r="AJ1385" i="4"/>
  <c r="BB1385" i="4"/>
  <c r="BD1385" i="4"/>
  <c r="AE1385" i="4"/>
  <c r="AA1385" i="4"/>
  <c r="AX1385" i="4"/>
  <c r="AM1385" i="4"/>
  <c r="AY1385" i="4"/>
  <c r="AL1385" i="4"/>
  <c r="AZ1385" i="4"/>
  <c r="AK1385" i="4"/>
  <c r="AN1385" i="4"/>
  <c r="BD1389" i="4"/>
  <c r="AZ1389" i="4"/>
  <c r="AF1389" i="4"/>
  <c r="AJ1389" i="4"/>
  <c r="AV1389" i="4"/>
  <c r="AB1422" i="4"/>
  <c r="BD1422" i="4"/>
  <c r="AC1422" i="4"/>
  <c r="AI1422" i="4"/>
  <c r="AJ1422" i="4"/>
  <c r="AG1422" i="4"/>
  <c r="AU1422" i="4"/>
  <c r="AW1422" i="4"/>
  <c r="AE1422" i="4"/>
  <c r="AN1422" i="4"/>
  <c r="AY1422" i="4"/>
  <c r="AZ1422" i="4"/>
  <c r="AO1464" i="4"/>
  <c r="BA1464" i="4"/>
  <c r="AU1464" i="4"/>
  <c r="AW1464" i="4"/>
  <c r="AE1464" i="4"/>
  <c r="AG1464" i="4"/>
  <c r="AY1464" i="4"/>
  <c r="AK1464" i="4"/>
  <c r="AI1521" i="4"/>
  <c r="AB1521" i="4"/>
  <c r="AR1521" i="4"/>
  <c r="AD1521" i="4"/>
  <c r="AT1521" i="4"/>
  <c r="AN1521" i="4"/>
  <c r="AL1521" i="4"/>
  <c r="AF1521" i="4"/>
  <c r="BD1521" i="4"/>
  <c r="Z1521" i="4"/>
  <c r="BB1521" i="4"/>
  <c r="AJ1521" i="4"/>
  <c r="AV1521" i="4"/>
  <c r="AP1521" i="4"/>
  <c r="BF1561" i="4"/>
  <c r="AB1561" i="4"/>
  <c r="AR1561" i="4"/>
  <c r="AJ1561" i="4"/>
  <c r="AV1561" i="4"/>
  <c r="AF1561" i="4"/>
  <c r="AR1344" i="4"/>
  <c r="BE1344" i="4"/>
  <c r="AD1344" i="4"/>
  <c r="AS1344" i="4"/>
  <c r="AT1344" i="4"/>
  <c r="AO1344" i="4"/>
  <c r="AC1344" i="4"/>
  <c r="AY1344" i="4"/>
  <c r="BF1352" i="4"/>
  <c r="AW1352" i="4"/>
  <c r="AN1352" i="4"/>
  <c r="AK1352" i="4"/>
  <c r="BD1352" i="4"/>
  <c r="BA1352" i="4"/>
  <c r="AG1352" i="4"/>
  <c r="AI1352" i="4"/>
  <c r="AP1360" i="4"/>
  <c r="BE1360" i="4"/>
  <c r="BG1360" i="4"/>
  <c r="AA1360" i="4"/>
  <c r="AS1360" i="4"/>
  <c r="AU1360" i="4"/>
  <c r="AV1360" i="4"/>
  <c r="AL1360" i="4"/>
  <c r="AE1360" i="4"/>
  <c r="AT1360" i="4"/>
  <c r="AO1360" i="4"/>
  <c r="BD1360" i="4"/>
  <c r="AC1360" i="4"/>
  <c r="AX1368" i="4"/>
  <c r="AT1368" i="4"/>
  <c r="BE1368" i="4"/>
  <c r="BG1368" i="4"/>
  <c r="AA1368" i="4"/>
  <c r="BA1368" i="4"/>
  <c r="BC1368" i="4"/>
  <c r="AF1368" i="4"/>
  <c r="AQ1368" i="4"/>
  <c r="AM1368" i="4"/>
  <c r="AL1368" i="4"/>
  <c r="AO1368" i="4"/>
  <c r="BD1368" i="4"/>
  <c r="AI1382" i="4"/>
  <c r="AU1382" i="4"/>
  <c r="AA1382" i="4"/>
  <c r="AE1382" i="4"/>
  <c r="AQ1382" i="4"/>
  <c r="AF1531" i="4"/>
  <c r="BA1531" i="4"/>
  <c r="BG1531" i="4"/>
  <c r="AQ1531" i="4"/>
  <c r="AA1531" i="4"/>
  <c r="AS1531" i="4"/>
  <c r="Z1531" i="4"/>
  <c r="AY1531" i="4"/>
  <c r="AE1531" i="4"/>
  <c r="AX1531" i="4"/>
  <c r="AP1531" i="4"/>
  <c r="AM1531" i="4"/>
  <c r="AN1531" i="4"/>
  <c r="AV1531" i="4"/>
  <c r="BC1531" i="4"/>
  <c r="AC1531" i="4"/>
  <c r="AJ1567" i="4"/>
  <c r="AZ1567" i="4"/>
  <c r="AR1567" i="4"/>
  <c r="AV1567" i="4"/>
  <c r="AF1567" i="4"/>
  <c r="BG1581" i="4"/>
  <c r="AB1581" i="4"/>
  <c r="AR1581" i="4"/>
  <c r="AK1581" i="4"/>
  <c r="BA1581" i="4"/>
  <c r="AH1581" i="4"/>
  <c r="AX1581" i="4"/>
  <c r="AM1581" i="4"/>
  <c r="BC1581" i="4"/>
  <c r="AV1581" i="4"/>
  <c r="AO1581" i="4"/>
  <c r="AP1581" i="4"/>
  <c r="AA1581" i="4"/>
  <c r="AU1581" i="4"/>
  <c r="AF1581" i="4"/>
  <c r="BD1581" i="4"/>
  <c r="AS1581" i="4"/>
  <c r="AD1581" i="4"/>
  <c r="BF1581" i="4"/>
  <c r="AI1581" i="4"/>
  <c r="AN1581" i="4"/>
  <c r="AC1581" i="4"/>
  <c r="BE1581" i="4"/>
  <c r="AT1581" i="4"/>
  <c r="AY1581" i="4"/>
  <c r="AB1587" i="4"/>
  <c r="AE1587" i="4"/>
  <c r="AU1587" i="4"/>
  <c r="AG1587" i="4"/>
  <c r="AW1587" i="4"/>
  <c r="AI1587" i="4"/>
  <c r="BC1587" i="4"/>
  <c r="AS1587" i="4"/>
  <c r="AA1587" i="4"/>
  <c r="BG1587" i="4"/>
  <c r="AK1587" i="4"/>
  <c r="AQ1587" i="4"/>
  <c r="BA1587" i="4"/>
  <c r="AM1669" i="4"/>
  <c r="BB1669" i="4"/>
  <c r="AL1669" i="4"/>
  <c r="AC1669" i="4"/>
  <c r="AY1669" i="4"/>
  <c r="BG1394" i="4"/>
  <c r="AJ1394" i="4"/>
  <c r="Z1394" i="4"/>
  <c r="AN1394" i="4"/>
  <c r="AL1394" i="4"/>
  <c r="AZ1394" i="4"/>
  <c r="BD1394" i="4"/>
  <c r="AP1394" i="4"/>
  <c r="BB1394" i="4"/>
  <c r="AB1402" i="4"/>
  <c r="AJ1402" i="4"/>
  <c r="AP1402" i="4"/>
  <c r="AN1402" i="4"/>
  <c r="BB1402" i="4"/>
  <c r="BD1402" i="4"/>
  <c r="Z1402" i="4"/>
  <c r="AL1402" i="4"/>
  <c r="AZ1402" i="4"/>
  <c r="AB1410" i="4"/>
  <c r="AJ1410" i="4"/>
  <c r="AL1410" i="4"/>
  <c r="AN1410" i="4"/>
  <c r="AP1410" i="4"/>
  <c r="AZ1410" i="4"/>
  <c r="Z1410" i="4"/>
  <c r="BD1410" i="4"/>
  <c r="BB1410" i="4"/>
  <c r="AX1419" i="4"/>
  <c r="AI1419" i="4"/>
  <c r="AC1419" i="4"/>
  <c r="AM1419" i="4"/>
  <c r="AO1419" i="4"/>
  <c r="BC1419" i="4"/>
  <c r="AS1419" i="4"/>
  <c r="AY1419" i="4"/>
  <c r="BF1430" i="4"/>
  <c r="AB1430" i="4"/>
  <c r="AX1430" i="4"/>
  <c r="AN1430" i="4"/>
  <c r="AD1430" i="4"/>
  <c r="AR1430" i="4"/>
  <c r="BD1430" i="4"/>
  <c r="AH1430" i="4"/>
  <c r="AT1430" i="4"/>
  <c r="BC1438" i="4"/>
  <c r="BG1438" i="4"/>
  <c r="AA1438" i="4"/>
  <c r="AT1438" i="4"/>
  <c r="AR1438" i="4"/>
  <c r="AU1438" i="4"/>
  <c r="AN1438" i="4"/>
  <c r="AW1438" i="4"/>
  <c r="AS1438" i="4"/>
  <c r="AQ1438" i="4"/>
  <c r="AO1438" i="4"/>
  <c r="AB1438" i="4"/>
  <c r="AE1438" i="4"/>
  <c r="BE1446" i="4"/>
  <c r="AM1446" i="4"/>
  <c r="AX1446" i="4"/>
  <c r="AG1446" i="4"/>
  <c r="AI1446" i="4"/>
  <c r="BD1446" i="4"/>
  <c r="AD1446" i="4"/>
  <c r="AL1446" i="4"/>
  <c r="BC1446" i="4"/>
  <c r="AZ1446" i="4"/>
  <c r="AY1446" i="4"/>
  <c r="BB1446" i="4"/>
  <c r="AC1446" i="4"/>
  <c r="AH1446" i="4"/>
  <c r="AZ1456" i="4"/>
  <c r="AI1456" i="4"/>
  <c r="AK1456" i="4"/>
  <c r="AH1456" i="4"/>
  <c r="AT1456" i="4"/>
  <c r="BC1456" i="4"/>
  <c r="BE1456" i="4"/>
  <c r="AF1456" i="4"/>
  <c r="AP1456" i="4"/>
  <c r="BB1456" i="4"/>
  <c r="AM1456" i="4"/>
  <c r="BA1456" i="4"/>
  <c r="AO1456" i="4"/>
  <c r="AY1456" i="4"/>
  <c r="AN1456" i="4"/>
  <c r="BG1499" i="4"/>
  <c r="BD1499" i="4"/>
  <c r="AC1499" i="4"/>
  <c r="AL1499" i="4"/>
  <c r="BB1499" i="4"/>
  <c r="AA1499" i="4"/>
  <c r="AQ1499" i="4"/>
  <c r="AB1499" i="4"/>
  <c r="AW1499" i="4"/>
  <c r="AD1499" i="4"/>
  <c r="AX1499" i="4"/>
  <c r="AM1499" i="4"/>
  <c r="AR1499" i="4"/>
  <c r="AN1499" i="4"/>
  <c r="Z1499" i="4"/>
  <c r="BF1499" i="4"/>
  <c r="AU1499" i="4"/>
  <c r="AG1499" i="4"/>
  <c r="AH1499" i="4"/>
  <c r="AY1499" i="4"/>
  <c r="AS1499" i="4"/>
  <c r="AP1499" i="4"/>
  <c r="AE1499" i="4"/>
  <c r="BC1499" i="4"/>
  <c r="BC1546" i="4"/>
  <c r="AK1546" i="4"/>
  <c r="BG1546" i="4"/>
  <c r="AG1546" i="4"/>
  <c r="AT1546" i="4"/>
  <c r="AD1546" i="4"/>
  <c r="AN1546" i="4"/>
  <c r="AO1546" i="4"/>
  <c r="AQ1546" i="4"/>
  <c r="AW1546" i="4"/>
  <c r="BF1546" i="4"/>
  <c r="AL1546" i="4"/>
  <c r="AI1546" i="4"/>
  <c r="AJ1546" i="4"/>
  <c r="AF1546" i="4"/>
  <c r="AR1546" i="4"/>
  <c r="AX1546" i="4"/>
  <c r="AC1546" i="4"/>
  <c r="AZ1546" i="4"/>
  <c r="AV1546" i="4"/>
  <c r="AP1546" i="4"/>
  <c r="AS1546" i="4"/>
  <c r="BA1546" i="4"/>
  <c r="AB1546" i="4"/>
  <c r="AH1546" i="4"/>
  <c r="AY1546" i="4"/>
  <c r="AE1546" i="4"/>
  <c r="BC1554" i="4"/>
  <c r="AF1554" i="4"/>
  <c r="BA1554" i="4"/>
  <c r="AG1554" i="4"/>
  <c r="BB1554" i="4"/>
  <c r="AL1554" i="4"/>
  <c r="AC1554" i="4"/>
  <c r="AY1554" i="4"/>
  <c r="AE1554" i="4"/>
  <c r="AZ1554" i="4"/>
  <c r="AV1554" i="4"/>
  <c r="AB1554" i="4"/>
  <c r="AX1554" i="4"/>
  <c r="AD1554" i="4"/>
  <c r="AS1554" i="4"/>
  <c r="AJ1554" i="4"/>
  <c r="BG1554" i="4"/>
  <c r="AM1554" i="4"/>
  <c r="AT1554" i="4"/>
  <c r="AI1554" i="4"/>
  <c r="BE1554" i="4"/>
  <c r="AA1554" i="4"/>
  <c r="AR1554" i="4"/>
  <c r="AP1554" i="4"/>
  <c r="AN1554" i="4"/>
  <c r="AK1554" i="4"/>
  <c r="AW1554" i="4"/>
  <c r="AH1554" i="4"/>
  <c r="BD1554" i="4"/>
  <c r="AO1554" i="4"/>
  <c r="BC1562" i="4"/>
  <c r="AA1562" i="4"/>
  <c r="AV1562" i="4"/>
  <c r="AG1562" i="4"/>
  <c r="AT1562" i="4"/>
  <c r="AD1562" i="4"/>
  <c r="AN1562" i="4"/>
  <c r="AO1562" i="4"/>
  <c r="AF1562" i="4"/>
  <c r="BG1562" i="4"/>
  <c r="AM1562" i="4"/>
  <c r="AP1562" i="4"/>
  <c r="AC1562" i="4"/>
  <c r="BD1562" i="4"/>
  <c r="AE1562" i="4"/>
  <c r="BE1562" i="4"/>
  <c r="AQ1562" i="4"/>
  <c r="AW1562" i="4"/>
  <c r="AX1562" i="4"/>
  <c r="AI1562" i="4"/>
  <c r="BA1562" i="4"/>
  <c r="AL1562" i="4"/>
  <c r="AS1562" i="4"/>
  <c r="AB1562" i="4"/>
  <c r="BF1562" i="4"/>
  <c r="AH1562" i="4"/>
  <c r="AY1562" i="4"/>
  <c r="AU1562" i="4"/>
  <c r="BG1570" i="4"/>
  <c r="AB1570" i="4"/>
  <c r="AR1570" i="4"/>
  <c r="Z1570" i="4"/>
  <c r="AP1570" i="4"/>
  <c r="AF1570" i="4"/>
  <c r="AZ1570" i="4"/>
  <c r="AT1570" i="4"/>
  <c r="AN1570" i="4"/>
  <c r="AD1570" i="4"/>
  <c r="BB1570" i="4"/>
  <c r="BD1570" i="4"/>
  <c r="AL1570" i="4"/>
  <c r="AU1599" i="4"/>
  <c r="AE1599" i="4"/>
  <c r="AN1599" i="4"/>
  <c r="AT1599" i="4"/>
  <c r="AF1599" i="4"/>
  <c r="BA1599" i="4"/>
  <c r="AL1599" i="4"/>
  <c r="BG1599" i="4"/>
  <c r="AM1599" i="4"/>
  <c r="AH1599" i="4"/>
  <c r="AZ1599" i="4"/>
  <c r="Z1599" i="4"/>
  <c r="BF1599" i="4"/>
  <c r="AW1599" i="4"/>
  <c r="AQ1599" i="4"/>
  <c r="AS1599" i="4"/>
  <c r="AO1599" i="4"/>
  <c r="BB1599" i="4"/>
  <c r="BC1599" i="4"/>
  <c r="AA1599" i="4"/>
  <c r="BD1599" i="4"/>
  <c r="AD1599" i="4"/>
  <c r="AP1599" i="4"/>
  <c r="AG1599" i="4"/>
  <c r="AS1611" i="4"/>
  <c r="BC1611" i="4"/>
  <c r="AM1611" i="4"/>
  <c r="BF1611" i="4"/>
  <c r="AP1611" i="4"/>
  <c r="Z1611" i="4"/>
  <c r="AU1611" i="4"/>
  <c r="AA1611" i="4"/>
  <c r="AL1611" i="4"/>
  <c r="AN1611" i="4"/>
  <c r="BG1611" i="4"/>
  <c r="AE1611" i="4"/>
  <c r="AH1611" i="4"/>
  <c r="BD1611" i="4"/>
  <c r="AQ1611" i="4"/>
  <c r="AX1611" i="4"/>
  <c r="AF1611" i="4"/>
  <c r="AI1631" i="4"/>
  <c r="AY1631" i="4"/>
  <c r="AN1631" i="4"/>
  <c r="AA1631" i="4"/>
  <c r="AQ1631" i="4"/>
  <c r="BG1631" i="4"/>
  <c r="AF1631" i="4"/>
  <c r="AV1631" i="4"/>
  <c r="BE1421" i="4"/>
  <c r="Z1421" i="4"/>
  <c r="BF1421" i="4"/>
  <c r="AE1421" i="4"/>
  <c r="AJ1421" i="4"/>
  <c r="AG1421" i="4"/>
  <c r="AL1421" i="4"/>
  <c r="AI1421" i="4"/>
  <c r="AV1421" i="4"/>
  <c r="AS1421" i="4"/>
  <c r="BB1421" i="4"/>
  <c r="AF1421" i="4"/>
  <c r="AU1421" i="4"/>
  <c r="AZ1421" i="4"/>
  <c r="AY1421" i="4"/>
  <c r="AC1421" i="4"/>
  <c r="AP1421" i="4"/>
  <c r="AW1421" i="4"/>
  <c r="AE1469" i="4"/>
  <c r="AM1469" i="4"/>
  <c r="AJ1469" i="4"/>
  <c r="AZ1469" i="4"/>
  <c r="AC1469" i="4"/>
  <c r="AS1469" i="4"/>
  <c r="AQ1469" i="4"/>
  <c r="AB1469" i="4"/>
  <c r="AV1469" i="4"/>
  <c r="AW1469" i="4"/>
  <c r="AA1469" i="4"/>
  <c r="AF1469" i="4"/>
  <c r="AK1469" i="4"/>
  <c r="BC1469" i="4"/>
  <c r="AN1469" i="4"/>
  <c r="AO1469" i="4"/>
  <c r="BG1469" i="4"/>
  <c r="AR1469" i="4"/>
  <c r="BA1469" i="4"/>
  <c r="AX1477" i="4"/>
  <c r="AQ1477" i="4"/>
  <c r="AJ1477" i="4"/>
  <c r="AZ1477" i="4"/>
  <c r="AO1477" i="4"/>
  <c r="BC1477" i="4"/>
  <c r="AN1477" i="4"/>
  <c r="AC1477" i="4"/>
  <c r="AW1477" i="4"/>
  <c r="BG1477" i="4"/>
  <c r="AB1477" i="4"/>
  <c r="BD1477" i="4"/>
  <c r="BA1477" i="4"/>
  <c r="AA1477" i="4"/>
  <c r="AF1477" i="4"/>
  <c r="AG1477" i="4"/>
  <c r="AM1477" i="4"/>
  <c r="AR1477" i="4"/>
  <c r="AK1477" i="4"/>
  <c r="AH1485" i="4"/>
  <c r="AI1485" i="4"/>
  <c r="AY1485" i="4"/>
  <c r="AJ1485" i="4"/>
  <c r="AZ1485" i="4"/>
  <c r="AK1485" i="4"/>
  <c r="BA1485" i="4"/>
  <c r="AA1485" i="4"/>
  <c r="AU1485" i="4"/>
  <c r="AB1485" i="4"/>
  <c r="AV1485" i="4"/>
  <c r="AC1485" i="4"/>
  <c r="AW1485" i="4"/>
  <c r="AM1485" i="4"/>
  <c r="BD1485" i="4"/>
  <c r="AO1485" i="4"/>
  <c r="AQ1485" i="4"/>
  <c r="AF1485" i="4"/>
  <c r="AS1485" i="4"/>
  <c r="BC1485" i="4"/>
  <c r="AN1485" i="4"/>
  <c r="BE1494" i="4"/>
  <c r="AE1494" i="4"/>
  <c r="AU1494" i="4"/>
  <c r="AF1494" i="4"/>
  <c r="AV1494" i="4"/>
  <c r="AG1494" i="4"/>
  <c r="AW1494" i="4"/>
  <c r="AI1494" i="4"/>
  <c r="BC1494" i="4"/>
  <c r="AJ1494" i="4"/>
  <c r="BD1494" i="4"/>
  <c r="AK1494" i="4"/>
  <c r="AA1494" i="4"/>
  <c r="BG1494" i="4"/>
  <c r="AR1494" i="4"/>
  <c r="AC1494" i="4"/>
  <c r="AM1494" i="4"/>
  <c r="AZ1494" i="4"/>
  <c r="AO1494" i="4"/>
  <c r="AQ1494" i="4"/>
  <c r="AB1494" i="4"/>
  <c r="AS1494" i="4"/>
  <c r="BG1506" i="4"/>
  <c r="BD1506" i="4"/>
  <c r="AG1506" i="4"/>
  <c r="AW1506" i="4"/>
  <c r="Z1506" i="4"/>
  <c r="AP1506" i="4"/>
  <c r="BF1506" i="4"/>
  <c r="AM1506" i="4"/>
  <c r="BC1506" i="4"/>
  <c r="AB1506" i="4"/>
  <c r="AR1506" i="4"/>
  <c r="AC1506" i="4"/>
  <c r="BA1506" i="4"/>
  <c r="AD1506" i="4"/>
  <c r="AX1506" i="4"/>
  <c r="AQ1506" i="4"/>
  <c r="AS1506" i="4"/>
  <c r="AL1506" i="4"/>
  <c r="AA1506" i="4"/>
  <c r="AY1506" i="4"/>
  <c r="AN1506" i="4"/>
  <c r="BE1506" i="4"/>
  <c r="AT1506" i="4"/>
  <c r="AE1506" i="4"/>
  <c r="AK1506" i="4"/>
  <c r="BB1506" i="4"/>
  <c r="AI1506" i="4"/>
  <c r="BG1514" i="4"/>
  <c r="AL1514" i="4"/>
  <c r="BB1514" i="4"/>
  <c r="AJ1514" i="4"/>
  <c r="AZ1514" i="4"/>
  <c r="AH1514" i="4"/>
  <c r="BF1514" i="4"/>
  <c r="AR1514" i="4"/>
  <c r="AP1514" i="4"/>
  <c r="AV1514" i="4"/>
  <c r="AT1514" i="4"/>
  <c r="Z1514" i="4"/>
  <c r="AX1514" i="4"/>
  <c r="AF1514" i="4"/>
  <c r="Z1522" i="4"/>
  <c r="AP1522" i="4"/>
  <c r="BF1522" i="4"/>
  <c r="AF1522" i="4"/>
  <c r="AV1522" i="4"/>
  <c r="AD1522" i="4"/>
  <c r="AX1522" i="4"/>
  <c r="AB1522" i="4"/>
  <c r="AZ1522" i="4"/>
  <c r="BB1522" i="4"/>
  <c r="AH1522" i="4"/>
  <c r="AL1522" i="4"/>
  <c r="AN1522" i="4"/>
  <c r="BA1530" i="4"/>
  <c r="AC1530" i="4"/>
  <c r="BC1530" i="4"/>
  <c r="AV1530" i="4"/>
  <c r="AY1530" i="4"/>
  <c r="AI1530" i="4"/>
  <c r="BF1530" i="4"/>
  <c r="AH1530" i="4"/>
  <c r="AT1530" i="4"/>
  <c r="AS1530" i="4"/>
  <c r="AJ1530" i="4"/>
  <c r="AQ1530" i="4"/>
  <c r="AP1530" i="4"/>
  <c r="AX1530" i="4"/>
  <c r="AN1530" i="4"/>
  <c r="BE1530" i="4"/>
  <c r="AB1530" i="4"/>
  <c r="AD1530" i="4"/>
  <c r="BD1530" i="4"/>
  <c r="BC1539" i="4"/>
  <c r="AQ1539" i="4"/>
  <c r="AR1539" i="4"/>
  <c r="BE1539" i="4"/>
  <c r="AO1539" i="4"/>
  <c r="AD1539" i="4"/>
  <c r="AY1539" i="4"/>
  <c r="Z1539" i="4"/>
  <c r="AU1539" i="4"/>
  <c r="AL1539" i="4"/>
  <c r="AB1539" i="4"/>
  <c r="AW1539" i="4"/>
  <c r="AC1539" i="4"/>
  <c r="BD1539" i="4"/>
  <c r="AJ1539" i="4"/>
  <c r="AA1539" i="4"/>
  <c r="BG1539" i="4"/>
  <c r="AX1539" i="4"/>
  <c r="AG1539" i="4"/>
  <c r="AP1539" i="4"/>
  <c r="AF1539" i="4"/>
  <c r="BA1539" i="4"/>
  <c r="AI1539" i="4"/>
  <c r="AV1539" i="4"/>
  <c r="AH1539" i="4"/>
  <c r="AS1539" i="4"/>
  <c r="AN1539" i="4"/>
  <c r="BF1539" i="4"/>
  <c r="AF1608" i="4"/>
  <c r="AV1608" i="4"/>
  <c r="AO1608" i="4"/>
  <c r="AN1608" i="4"/>
  <c r="BD1608" i="4"/>
  <c r="AG1608" i="4"/>
  <c r="AW1608" i="4"/>
  <c r="BF1619" i="4"/>
  <c r="AF1619" i="4"/>
  <c r="AV1619" i="4"/>
  <c r="AO1619" i="4"/>
  <c r="AN1619" i="4"/>
  <c r="BD1619" i="4"/>
  <c r="AG1619" i="4"/>
  <c r="AW1619" i="4"/>
  <c r="BD1582" i="4"/>
  <c r="AC1582" i="4"/>
  <c r="AS1582" i="4"/>
  <c r="AH1582" i="4"/>
  <c r="AX1582" i="4"/>
  <c r="AE1582" i="4"/>
  <c r="AU1582" i="4"/>
  <c r="AN1582" i="4"/>
  <c r="AK1582" i="4"/>
  <c r="BE1582" i="4"/>
  <c r="Z1582" i="4"/>
  <c r="AT1582" i="4"/>
  <c r="AA1582" i="4"/>
  <c r="AY1582" i="4"/>
  <c r="AJ1582" i="4"/>
  <c r="BA1582" i="4"/>
  <c r="AL1582" i="4"/>
  <c r="BC1582" i="4"/>
  <c r="AF1582" i="4"/>
  <c r="AO1582" i="4"/>
  <c r="BB1582" i="4"/>
  <c r="AM1582" i="4"/>
  <c r="AV1582" i="4"/>
  <c r="BE1592" i="4"/>
  <c r="AH1592" i="4"/>
  <c r="AX1592" i="4"/>
  <c r="AM1592" i="4"/>
  <c r="BC1592" i="4"/>
  <c r="AB1592" i="4"/>
  <c r="AR1592" i="4"/>
  <c r="AO1592" i="4"/>
  <c r="AD1592" i="4"/>
  <c r="BB1592" i="4"/>
  <c r="AE1592" i="4"/>
  <c r="AY1592" i="4"/>
  <c r="AJ1592" i="4"/>
  <c r="BD1592" i="4"/>
  <c r="AS1592" i="4"/>
  <c r="AL1592" i="4"/>
  <c r="AQ1592" i="4"/>
  <c r="AV1592" i="4"/>
  <c r="AK1592" i="4"/>
  <c r="AT1592" i="4"/>
  <c r="AA1592" i="4"/>
  <c r="BG1592" i="4"/>
  <c r="AF1592" i="4"/>
  <c r="AC1592" i="4"/>
  <c r="BA1592" i="4"/>
  <c r="BF1600" i="4"/>
  <c r="BA1600" i="4"/>
  <c r="AK1600" i="4"/>
  <c r="AI1600" i="4"/>
  <c r="BD1600" i="4"/>
  <c r="AA1600" i="4"/>
  <c r="AV1600" i="4"/>
  <c r="AS1600" i="4"/>
  <c r="AD1600" i="4"/>
  <c r="AQ1600" i="4"/>
  <c r="AO1600" i="4"/>
  <c r="AT1600" i="4"/>
  <c r="BG1600" i="4"/>
  <c r="BE1600" i="4"/>
  <c r="AC1600" i="4"/>
  <c r="AL1600" i="4"/>
  <c r="AU1609" i="4"/>
  <c r="AE1609" i="4"/>
  <c r="AX1609" i="4"/>
  <c r="AH1609" i="4"/>
  <c r="AN1609" i="4"/>
  <c r="AQ1609" i="4"/>
  <c r="BF1609" i="4"/>
  <c r="AL1609" i="4"/>
  <c r="AV1609" i="4"/>
  <c r="BC1609" i="4"/>
  <c r="AA1609" i="4"/>
  <c r="AD1609" i="4"/>
  <c r="AM1609" i="4"/>
  <c r="AT1609" i="4"/>
  <c r="AF1609" i="4"/>
  <c r="AF1621" i="4"/>
  <c r="AV1621" i="4"/>
  <c r="AC1621" i="4"/>
  <c r="AS1621" i="4"/>
  <c r="AN1621" i="4"/>
  <c r="BD1621" i="4"/>
  <c r="AK1621" i="4"/>
  <c r="BA1621" i="4"/>
  <c r="AM1629" i="4"/>
  <c r="BC1629" i="4"/>
  <c r="AJ1629" i="4"/>
  <c r="AZ1629" i="4"/>
  <c r="AE1629" i="4"/>
  <c r="AU1629" i="4"/>
  <c r="AB1629" i="4"/>
  <c r="AR1629" i="4"/>
  <c r="AF1662" i="4"/>
  <c r="AV1662" i="4"/>
  <c r="AE1578" i="4"/>
  <c r="AU1578" i="4"/>
  <c r="AA1578" i="4"/>
  <c r="AY1578" i="4"/>
  <c r="BC1578" i="4"/>
  <c r="AM1578" i="4"/>
  <c r="AB1584" i="4"/>
  <c r="AR1584" i="4"/>
  <c r="AF1584" i="4"/>
  <c r="AZ1584" i="4"/>
  <c r="AJ1584" i="4"/>
  <c r="AV1584" i="4"/>
  <c r="BF1651" i="4"/>
  <c r="AP1651" i="4"/>
  <c r="Z1651" i="4"/>
  <c r="AS1651" i="4"/>
  <c r="AU1651" i="4"/>
  <c r="AA1651" i="4"/>
  <c r="AV1651" i="4"/>
  <c r="AX1651" i="4"/>
  <c r="AH1651" i="4"/>
  <c r="AI1651" i="4"/>
  <c r="BD1651" i="4"/>
  <c r="AJ1651" i="4"/>
  <c r="BE1651" i="4"/>
  <c r="AK1651" i="4"/>
  <c r="BG1651" i="4"/>
  <c r="AB1651" i="4"/>
  <c r="AW1651" i="4"/>
  <c r="AZ1679" i="4"/>
  <c r="AW1679" i="4"/>
  <c r="AG1679" i="4"/>
  <c r="AY1679" i="4"/>
  <c r="AI1679" i="4"/>
  <c r="BB1679" i="4"/>
  <c r="AL1679" i="4"/>
  <c r="AI1624" i="4"/>
  <c r="AF1624" i="4"/>
  <c r="AV1624" i="4"/>
  <c r="AG1624" i="4"/>
  <c r="AW1624" i="4"/>
  <c r="AH1624" i="4"/>
  <c r="AX1624" i="4"/>
  <c r="AN1624" i="4"/>
  <c r="BD1624" i="4"/>
  <c r="AO1624" i="4"/>
  <c r="BE1624" i="4"/>
  <c r="Z1624" i="4"/>
  <c r="AP1624" i="4"/>
  <c r="AH1632" i="4"/>
  <c r="AZ1632" i="4"/>
  <c r="AJ1632" i="4"/>
  <c r="AI1632" i="4"/>
  <c r="BE1632" i="4"/>
  <c r="AE1632" i="4"/>
  <c r="BA1632" i="4"/>
  <c r="AA1632" i="4"/>
  <c r="AW1632" i="4"/>
  <c r="AR1632" i="4"/>
  <c r="AB1632" i="4"/>
  <c r="AT1632" i="4"/>
  <c r="AP1632" i="4"/>
  <c r="AL1632" i="4"/>
  <c r="BG1632" i="4"/>
  <c r="AD708" i="4"/>
  <c r="AS708" i="4"/>
  <c r="AL1468" i="4"/>
  <c r="AC688" i="4"/>
  <c r="BD688" i="4"/>
  <c r="BC507" i="4"/>
  <c r="AI507" i="4"/>
  <c r="BF544" i="4"/>
  <c r="AZ544" i="4"/>
  <c r="AO921" i="4"/>
  <c r="AQ921" i="4"/>
  <c r="AR921" i="4"/>
  <c r="AE921" i="4"/>
  <c r="AY934" i="4"/>
  <c r="AZ934" i="4"/>
  <c r="AO934" i="4"/>
  <c r="AK934" i="4"/>
  <c r="AI934" i="4"/>
  <c r="AU934" i="4"/>
  <c r="BF850" i="4"/>
  <c r="Z850" i="4"/>
  <c r="BB850" i="4"/>
  <c r="AB850" i="4"/>
  <c r="AK953" i="4"/>
  <c r="AM953" i="4"/>
  <c r="AR953" i="4"/>
  <c r="AI953" i="4"/>
  <c r="AN1014" i="4"/>
  <c r="AC1014" i="4"/>
  <c r="AJ1014" i="4"/>
  <c r="AI1014" i="4"/>
  <c r="AE1014" i="4"/>
  <c r="AX552" i="4"/>
  <c r="BA552" i="4"/>
  <c r="AT792" i="4"/>
  <c r="AB792" i="4"/>
  <c r="AX792" i="4"/>
  <c r="Z868" i="4"/>
  <c r="BF868" i="4"/>
  <c r="AK591" i="4"/>
  <c r="AO591" i="4"/>
  <c r="AN591" i="4"/>
  <c r="AK746" i="4"/>
  <c r="AM746" i="4"/>
  <c r="BB746" i="4"/>
  <c r="AU746" i="4"/>
  <c r="Z812" i="4"/>
  <c r="AF812" i="4"/>
  <c r="AL812" i="4"/>
  <c r="BF812" i="4"/>
  <c r="AZ812" i="4"/>
  <c r="AK951" i="4"/>
  <c r="AM951" i="4"/>
  <c r="BE951" i="4"/>
  <c r="AA951" i="4"/>
  <c r="AJ1078" i="4"/>
  <c r="AF1078" i="4"/>
  <c r="AZ1078" i="4"/>
  <c r="AB1118" i="4"/>
  <c r="AZ1118" i="4"/>
  <c r="AN1118" i="4"/>
  <c r="AJ1118" i="4"/>
  <c r="AU1289" i="4"/>
  <c r="AI1289" i="4"/>
  <c r="BD1289" i="4"/>
  <c r="AJ1289" i="4"/>
  <c r="AP1289" i="4"/>
  <c r="AW1289" i="4"/>
  <c r="AM1289" i="4"/>
  <c r="AC1289" i="4"/>
  <c r="BC1289" i="4"/>
  <c r="BE1289" i="4"/>
  <c r="AY1289" i="4"/>
  <c r="AB1289" i="4"/>
  <c r="AH1289" i="4"/>
  <c r="AX1289" i="4"/>
  <c r="AO1289" i="4"/>
  <c r="AR1289" i="4"/>
  <c r="AK1289" i="4"/>
  <c r="AY560" i="4"/>
  <c r="AN560" i="4"/>
  <c r="AN704" i="4"/>
  <c r="AH704" i="4"/>
  <c r="BE704" i="4"/>
  <c r="AZ994" i="4"/>
  <c r="AW994" i="4"/>
  <c r="AS994" i="4"/>
  <c r="AA994" i="4"/>
  <c r="AF994" i="4"/>
  <c r="BC994" i="4"/>
  <c r="AV1094" i="4"/>
  <c r="AF1094" i="4"/>
  <c r="AR1094" i="4"/>
  <c r="AO1155" i="4"/>
  <c r="BG1155" i="4"/>
  <c r="AD1155" i="4"/>
  <c r="BC1155" i="4"/>
  <c r="AA1155" i="4"/>
  <c r="BF1155" i="4"/>
  <c r="Z1155" i="4"/>
  <c r="BA1155" i="4"/>
  <c r="AQ1460" i="4"/>
  <c r="BB1460" i="4"/>
  <c r="AL1460" i="4"/>
  <c r="BE1460" i="4"/>
  <c r="AO1460" i="4"/>
  <c r="BD1460" i="4"/>
  <c r="AN1460" i="4"/>
  <c r="AI1460" i="4"/>
  <c r="AE1460" i="4"/>
  <c r="AX1460" i="4"/>
  <c r="AH1460" i="4"/>
  <c r="BA1460" i="4"/>
  <c r="AK1460" i="4"/>
  <c r="AZ1460" i="4"/>
  <c r="AJ1460" i="4"/>
  <c r="AY1460" i="4"/>
  <c r="AU1460" i="4"/>
  <c r="AP1460" i="4"/>
  <c r="AS1460" i="4"/>
  <c r="AR1460" i="4"/>
  <c r="AM1460" i="4"/>
  <c r="AD1460" i="4"/>
  <c r="AG1460" i="4"/>
  <c r="AF1460" i="4"/>
  <c r="BC1460" i="4"/>
  <c r="BF1460" i="4"/>
  <c r="Z1460" i="4"/>
  <c r="AC1460" i="4"/>
  <c r="AB1460" i="4"/>
  <c r="AZ1468" i="4"/>
  <c r="AU1468" i="4"/>
  <c r="AE1468" i="4"/>
  <c r="AX1468" i="4"/>
  <c r="AH1468" i="4"/>
  <c r="BA1468" i="4"/>
  <c r="AK1468" i="4"/>
  <c r="BD1468" i="4"/>
  <c r="AJ1468" i="4"/>
  <c r="BG1468" i="4"/>
  <c r="AQ1468" i="4"/>
  <c r="AA1468" i="4"/>
  <c r="AT1468" i="4"/>
  <c r="AD1468" i="4"/>
  <c r="AW1468" i="4"/>
  <c r="AG1468" i="4"/>
  <c r="AV1468" i="4"/>
  <c r="BC1468" i="4"/>
  <c r="BF1468" i="4"/>
  <c r="Z1468" i="4"/>
  <c r="AC1468" i="4"/>
  <c r="AY1468" i="4"/>
  <c r="BB1468" i="4"/>
  <c r="BE1468" i="4"/>
  <c r="AN1468" i="4"/>
  <c r="AB1468" i="4"/>
  <c r="AM1468" i="4"/>
  <c r="AP1468" i="4"/>
  <c r="AS1468" i="4"/>
  <c r="AR1468" i="4"/>
  <c r="AF1563" i="4"/>
  <c r="AV1563" i="4"/>
  <c r="AB1563" i="4"/>
  <c r="AZ1563" i="4"/>
  <c r="AF601" i="4"/>
  <c r="AJ601" i="4"/>
  <c r="AH818" i="4"/>
  <c r="AT818" i="4"/>
  <c r="AZ818" i="4"/>
  <c r="AB888" i="4"/>
  <c r="AR888" i="4"/>
  <c r="BA917" i="4"/>
  <c r="AR917" i="4"/>
  <c r="BE917" i="4"/>
  <c r="BC917" i="4"/>
  <c r="AV917" i="4"/>
  <c r="AA917" i="4"/>
  <c r="Z917" i="4"/>
  <c r="AZ972" i="4"/>
  <c r="AF972" i="4"/>
  <c r="BC972" i="4"/>
  <c r="AO972" i="4"/>
  <c r="AY972" i="4"/>
  <c r="AX1023" i="4"/>
  <c r="AJ1023" i="4"/>
  <c r="AW1023" i="4"/>
  <c r="AC1023" i="4"/>
  <c r="AT1023" i="4"/>
  <c r="BC1023" i="4"/>
  <c r="AI1141" i="4"/>
  <c r="AG1141" i="4"/>
  <c r="BC1141" i="4"/>
  <c r="AL1141" i="4"/>
  <c r="Z1141" i="4"/>
  <c r="AF1175" i="4"/>
  <c r="AG1175" i="4"/>
  <c r="BC1175" i="4"/>
  <c r="AW1175" i="4"/>
  <c r="AA1175" i="4"/>
  <c r="AM1175" i="4"/>
  <c r="AB1175" i="4"/>
  <c r="AC1175" i="4"/>
  <c r="AV1175" i="4"/>
  <c r="AS1175" i="4"/>
  <c r="AS1209" i="4"/>
  <c r="AC1209" i="4"/>
  <c r="BE1209" i="4"/>
  <c r="BB1209" i="4"/>
  <c r="AE1209" i="4"/>
  <c r="AA1209" i="4"/>
  <c r="Z1209" i="4"/>
  <c r="BF1209" i="4"/>
  <c r="AD1209" i="4"/>
  <c r="AH1209" i="4"/>
  <c r="BG1209" i="4"/>
  <c r="AI1245" i="4"/>
  <c r="BB1245" i="4"/>
  <c r="AN1245" i="4"/>
  <c r="AR1245" i="4"/>
  <c r="AX1245" i="4"/>
  <c r="AJ1245" i="4"/>
  <c r="AY1245" i="4"/>
  <c r="BD1245" i="4"/>
  <c r="AU1245" i="4"/>
  <c r="AB1245" i="4"/>
  <c r="BE1245" i="4"/>
  <c r="BA1245" i="4"/>
  <c r="AZ1245" i="4"/>
  <c r="BE1300" i="4"/>
  <c r="AY1300" i="4"/>
  <c r="AW1300" i="4"/>
  <c r="AZ1300" i="4"/>
  <c r="AV1300" i="4"/>
  <c r="AE1300" i="4"/>
  <c r="BF1300" i="4"/>
  <c r="AH1300" i="4"/>
  <c r="AR1300" i="4"/>
  <c r="AO1300" i="4"/>
  <c r="AI1300" i="4"/>
  <c r="AB1300" i="4"/>
  <c r="AD1300" i="4"/>
  <c r="Z1300" i="4"/>
  <c r="AJ1416" i="4"/>
  <c r="AZ1416" i="4"/>
  <c r="AN1416" i="4"/>
  <c r="AR1416" i="4"/>
  <c r="AV1416" i="4"/>
  <c r="AB1416" i="4"/>
  <c r="AB1134" i="4"/>
  <c r="AK1134" i="4"/>
  <c r="AR1134" i="4"/>
  <c r="AU1134" i="4"/>
  <c r="AG1134" i="4"/>
  <c r="AE1134" i="4"/>
  <c r="AW1134" i="4"/>
  <c r="AQ1134" i="4"/>
  <c r="AA1134" i="4"/>
  <c r="AV1134" i="4"/>
  <c r="BA1134" i="4"/>
  <c r="AY1258" i="4"/>
  <c r="AJ1258" i="4"/>
  <c r="AQ1258" i="4"/>
  <c r="AT1258" i="4"/>
  <c r="AW1258" i="4"/>
  <c r="AB1258" i="4"/>
  <c r="BG1258" i="4"/>
  <c r="BF1258" i="4"/>
  <c r="AS1258" i="4"/>
  <c r="AV1258" i="4"/>
  <c r="BC1258" i="4"/>
  <c r="AP1258" i="4"/>
  <c r="AG1258" i="4"/>
  <c r="AM1258" i="4"/>
  <c r="AC1258" i="4"/>
  <c r="AA1258" i="4"/>
  <c r="AD1258" i="4"/>
  <c r="AR1328" i="4"/>
  <c r="AU1328" i="4"/>
  <c r="AE1328" i="4"/>
  <c r="AN1328" i="4"/>
  <c r="AB1328" i="4"/>
  <c r="AW1328" i="4"/>
  <c r="BG1328" i="4"/>
  <c r="AQ1328" i="4"/>
  <c r="AA1328" i="4"/>
  <c r="AS1328" i="4"/>
  <c r="AG1328" i="4"/>
  <c r="AM1328" i="4"/>
  <c r="AX1328" i="4"/>
  <c r="AL1328" i="4"/>
  <c r="AI1328" i="4"/>
  <c r="BD1328" i="4"/>
  <c r="BC1328" i="4"/>
  <c r="AC1328" i="4"/>
  <c r="AR399" i="4"/>
  <c r="AI399" i="4"/>
  <c r="AQ1199" i="4"/>
  <c r="AV1768" i="4"/>
  <c r="AH1708" i="4"/>
  <c r="BD1660" i="4"/>
  <c r="AE1641" i="4"/>
  <c r="BB1641" i="4"/>
  <c r="AI1591" i="4"/>
  <c r="BB1523" i="4"/>
  <c r="AX1767" i="4"/>
  <c r="AM1767" i="4"/>
  <c r="AV1767" i="4"/>
  <c r="AC1708" i="4"/>
  <c r="AE1767" i="4"/>
  <c r="BD1762" i="4"/>
  <c r="AJ1740" i="4"/>
  <c r="AJ1724" i="4"/>
  <c r="AE1700" i="4"/>
  <c r="AD1660" i="4"/>
  <c r="BA1617" i="4"/>
  <c r="AR1523" i="4"/>
  <c r="AC1556" i="4"/>
  <c r="BD1767" i="4"/>
  <c r="AA1767" i="4"/>
  <c r="BA1762" i="4"/>
  <c r="AN1762" i="4"/>
  <c r="AJ1749" i="4"/>
  <c r="AS1724" i="4"/>
  <c r="AZ1710" i="4"/>
  <c r="AU1710" i="4"/>
  <c r="Z1710" i="4"/>
  <c r="AR1689" i="4"/>
  <c r="AV1683" i="4"/>
  <c r="AX1708" i="4"/>
  <c r="AS1708" i="4"/>
  <c r="BA1701" i="4"/>
  <c r="AU1690" i="4"/>
  <c r="AV1708" i="4"/>
  <c r="AD1690" i="4"/>
  <c r="AV1672" i="4"/>
  <c r="Z1658" i="4"/>
  <c r="AR1634" i="4"/>
  <c r="AN1660" i="4"/>
  <c r="AN1627" i="4"/>
  <c r="AK1617" i="4"/>
  <c r="BC1656" i="4"/>
  <c r="AY1641" i="4"/>
  <c r="Z1637" i="4"/>
  <c r="AX1601" i="4"/>
  <c r="AB1601" i="4"/>
  <c r="AH1529" i="4"/>
  <c r="AZ1479" i="4"/>
  <c r="BC1020" i="4"/>
  <c r="BG957" i="4"/>
  <c r="AZ1770" i="4"/>
  <c r="AI1767" i="4"/>
  <c r="AK1762" i="4"/>
  <c r="AC1724" i="4"/>
  <c r="AW1710" i="4"/>
  <c r="AJ1710" i="4"/>
  <c r="AE1710" i="4"/>
  <c r="AN1711" i="4"/>
  <c r="AB1689" i="4"/>
  <c r="AF1683" i="4"/>
  <c r="AZ1701" i="4"/>
  <c r="AE1708" i="4"/>
  <c r="BD1701" i="4"/>
  <c r="AR1701" i="4"/>
  <c r="AS1674" i="4"/>
  <c r="AV1701" i="4"/>
  <c r="AT1690" i="4"/>
  <c r="AF1672" i="4"/>
  <c r="AR1667" i="4"/>
  <c r="AR1642" i="4"/>
  <c r="AB1634" i="4"/>
  <c r="BD1664" i="4"/>
  <c r="BD1658" i="4"/>
  <c r="AO1656" i="4"/>
  <c r="BB1626" i="4"/>
  <c r="AA1656" i="4"/>
  <c r="AC1641" i="4"/>
  <c r="AN1614" i="4"/>
  <c r="AD1564" i="4"/>
  <c r="AJ896" i="4"/>
  <c r="AV880" i="4"/>
  <c r="AJ1770" i="4"/>
  <c r="AH1767" i="4"/>
  <c r="AZ1767" i="4"/>
  <c r="AN1757" i="4"/>
  <c r="AZ1740" i="4"/>
  <c r="AZ1724" i="4"/>
  <c r="AU1700" i="4"/>
  <c r="BD1708" i="4"/>
  <c r="AU1708" i="4"/>
  <c r="BB1664" i="4"/>
  <c r="AT1660" i="4"/>
  <c r="AN1664" i="4"/>
  <c r="AZ1641" i="4"/>
  <c r="AD1656" i="4"/>
  <c r="AU1614" i="4"/>
  <c r="AD1572" i="4"/>
  <c r="AR1537" i="4"/>
  <c r="AO1541" i="4"/>
  <c r="AK1537" i="4"/>
  <c r="AH1378" i="4"/>
  <c r="AY1378" i="4"/>
  <c r="AE1324" i="4"/>
  <c r="AU1324" i="4"/>
  <c r="AL1324" i="4"/>
  <c r="AN1324" i="4"/>
  <c r="AY1529" i="4"/>
  <c r="AF1529" i="4"/>
  <c r="AX1529" i="4"/>
  <c r="AL1529" i="4"/>
  <c r="BF1529" i="4"/>
  <c r="AU1529" i="4"/>
  <c r="AJ1529" i="4"/>
  <c r="BD1529" i="4"/>
  <c r="Z1529" i="4"/>
  <c r="AP1529" i="4"/>
  <c r="BG1529" i="4"/>
  <c r="AQ1529" i="4"/>
  <c r="AN1529" i="4"/>
  <c r="AD1529" i="4"/>
  <c r="AV1529" i="4"/>
  <c r="Z1401" i="4"/>
  <c r="AF1401" i="4"/>
  <c r="AV1401" i="4"/>
  <c r="AN1401" i="4"/>
  <c r="AB1401" i="4"/>
  <c r="AJ1401" i="4"/>
  <c r="AR1401" i="4"/>
  <c r="AZ1401" i="4"/>
  <c r="AO1230" i="4"/>
  <c r="AQ1230" i="4"/>
  <c r="AJ1230" i="4"/>
  <c r="AJ1263" i="4"/>
  <c r="AW1263" i="4"/>
  <c r="AQ1263" i="4"/>
  <c r="AS1294" i="4"/>
  <c r="AC1294" i="4"/>
  <c r="AT1294" i="4"/>
  <c r="AZ1484" i="4"/>
  <c r="BC1484" i="4"/>
  <c r="AM1484" i="4"/>
  <c r="BF1484" i="4"/>
  <c r="AP1484" i="4"/>
  <c r="Z1484" i="4"/>
  <c r="AS1484" i="4"/>
  <c r="AC1484" i="4"/>
  <c r="AB1484" i="4"/>
  <c r="AF1484" i="4"/>
  <c r="AU1484" i="4"/>
  <c r="AE1484" i="4"/>
  <c r="AX1484" i="4"/>
  <c r="AH1484" i="4"/>
  <c r="BA1484" i="4"/>
  <c r="AK1484" i="4"/>
  <c r="BD1484" i="4"/>
  <c r="AI1484" i="4"/>
  <c r="AL1484" i="4"/>
  <c r="AO1484" i="4"/>
  <c r="AR1484" i="4"/>
  <c r="AJ1484" i="4"/>
  <c r="BG1484" i="4"/>
  <c r="AA1484" i="4"/>
  <c r="AD1484" i="4"/>
  <c r="AG1484" i="4"/>
  <c r="AY1484" i="4"/>
  <c r="BB1484" i="4"/>
  <c r="BE1484" i="4"/>
  <c r="AN1484" i="4"/>
  <c r="AV1484" i="4"/>
  <c r="AW1484" i="4"/>
  <c r="AQ1484" i="4"/>
  <c r="AF1555" i="4"/>
  <c r="AV1555" i="4"/>
  <c r="AJ1555" i="4"/>
  <c r="AZ1555" i="4"/>
  <c r="AN1555" i="4"/>
  <c r="AX1346" i="4"/>
  <c r="BF1346" i="4"/>
  <c r="BE1346" i="4"/>
  <c r="AQ1346" i="4"/>
  <c r="AS1370" i="4"/>
  <c r="AC1370" i="4"/>
  <c r="AU1370" i="4"/>
  <c r="AE1370" i="4"/>
  <c r="AV1370" i="4"/>
  <c r="AL1370" i="4"/>
  <c r="AW1370" i="4"/>
  <c r="BG1370" i="4"/>
  <c r="AM1370" i="4"/>
  <c r="AN1370" i="4"/>
  <c r="AT1370" i="4"/>
  <c r="BE1370" i="4"/>
  <c r="AK1370" i="4"/>
  <c r="AY1370" i="4"/>
  <c r="AA1370" i="4"/>
  <c r="AG1370" i="4"/>
  <c r="AF1370" i="4"/>
  <c r="AD1370" i="4"/>
  <c r="BC1370" i="4"/>
  <c r="BD1370" i="4"/>
  <c r="BA1370" i="4"/>
  <c r="AQ1370" i="4"/>
  <c r="AO1370" i="4"/>
  <c r="AI1370" i="4"/>
  <c r="AF1501" i="4"/>
  <c r="AV1501" i="4"/>
  <c r="AR1501" i="4"/>
  <c r="AB1501" i="4"/>
  <c r="AZ1501" i="4"/>
  <c r="AJ1501" i="4"/>
  <c r="AN1501" i="4"/>
  <c r="AA1641" i="4"/>
  <c r="BF1641" i="4"/>
  <c r="AN1396" i="4"/>
  <c r="BD1396" i="4"/>
  <c r="AJ1396" i="4"/>
  <c r="AD1396" i="4"/>
  <c r="AT1396" i="4"/>
  <c r="AB1396" i="4"/>
  <c r="AV1396" i="4"/>
  <c r="AL1396" i="4"/>
  <c r="BB1396" i="4"/>
  <c r="AR1396" i="4"/>
  <c r="Z1396" i="4"/>
  <c r="AZ1396" i="4"/>
  <c r="AH1396" i="4"/>
  <c r="AP1396" i="4"/>
  <c r="AF1396" i="4"/>
  <c r="AX1396" i="4"/>
  <c r="AU1424" i="4"/>
  <c r="AJ1424" i="4"/>
  <c r="AZ1424" i="4"/>
  <c r="AF1424" i="4"/>
  <c r="BD1424" i="4"/>
  <c r="AL1424" i="4"/>
  <c r="BB1424" i="4"/>
  <c r="AR1424" i="4"/>
  <c r="AD1424" i="4"/>
  <c r="AT1424" i="4"/>
  <c r="AN1424" i="4"/>
  <c r="AH1424" i="4"/>
  <c r="AV1424" i="4"/>
  <c r="AP1424" i="4"/>
  <c r="AX1424" i="4"/>
  <c r="Z1424" i="4"/>
  <c r="AX1548" i="4"/>
  <c r="AH1548" i="4"/>
  <c r="AI1548" i="4"/>
  <c r="BD1548" i="4"/>
  <c r="BF1548" i="4"/>
  <c r="AL1548" i="4"/>
  <c r="AN1548" i="4"/>
  <c r="AJ1548" i="4"/>
  <c r="BE1548" i="4"/>
  <c r="AB1548" i="4"/>
  <c r="AW1548" i="4"/>
  <c r="BB1548" i="4"/>
  <c r="AD1548" i="4"/>
  <c r="AS1548" i="4"/>
  <c r="AO1548" i="4"/>
  <c r="AG1548" i="4"/>
  <c r="BC1548" i="4"/>
  <c r="AT1548" i="4"/>
  <c r="Z1548" i="4"/>
  <c r="AY1548" i="4"/>
  <c r="AU1548" i="4"/>
  <c r="AM1548" i="4"/>
  <c r="BG1591" i="4"/>
  <c r="AJ1591" i="4"/>
  <c r="AZ1591" i="4"/>
  <c r="AG1591" i="4"/>
  <c r="AW1591" i="4"/>
  <c r="AL1591" i="4"/>
  <c r="BB1591" i="4"/>
  <c r="AM1591" i="4"/>
  <c r="BC1591" i="4"/>
  <c r="AN1591" i="4"/>
  <c r="BD1591" i="4"/>
  <c r="AK1591" i="4"/>
  <c r="BA1591" i="4"/>
  <c r="Z1591" i="4"/>
  <c r="AP1591" i="4"/>
  <c r="BF1591" i="4"/>
  <c r="AA1591" i="4"/>
  <c r="AQ1591" i="4"/>
  <c r="AB1591" i="4"/>
  <c r="AR1591" i="4"/>
  <c r="AO1591" i="4"/>
  <c r="BE1591" i="4"/>
  <c r="AD1591" i="4"/>
  <c r="AT1591" i="4"/>
  <c r="AE1591" i="4"/>
  <c r="AU1591" i="4"/>
  <c r="AD1524" i="4"/>
  <c r="AT1524" i="4"/>
  <c r="AB1524" i="4"/>
  <c r="AR1524" i="4"/>
  <c r="AH1524" i="4"/>
  <c r="AX1524" i="4"/>
  <c r="AF1524" i="4"/>
  <c r="AV1524" i="4"/>
  <c r="AL1524" i="4"/>
  <c r="BB1524" i="4"/>
  <c r="AJ1524" i="4"/>
  <c r="AZ1524" i="4"/>
  <c r="BE1594" i="4"/>
  <c r="AD1594" i="4"/>
  <c r="AT1594" i="4"/>
  <c r="AA1594" i="4"/>
  <c r="AQ1594" i="4"/>
  <c r="BG1594" i="4"/>
  <c r="AF1594" i="4"/>
  <c r="AV1594" i="4"/>
  <c r="AC1594" i="4"/>
  <c r="AS1594" i="4"/>
  <c r="AH1594" i="4"/>
  <c r="AX1594" i="4"/>
  <c r="AE1594" i="4"/>
  <c r="AU1594" i="4"/>
  <c r="AJ1594" i="4"/>
  <c r="AZ1594" i="4"/>
  <c r="AG1594" i="4"/>
  <c r="AW1594" i="4"/>
  <c r="AL1594" i="4"/>
  <c r="BB1594" i="4"/>
  <c r="AI1594" i="4"/>
  <c r="AY1594" i="4"/>
  <c r="AN1594" i="4"/>
  <c r="BD1594" i="4"/>
  <c r="AK1594" i="4"/>
  <c r="BA1594" i="4"/>
  <c r="AX1637" i="4"/>
  <c r="AH1637" i="4"/>
  <c r="AI1637" i="4"/>
  <c r="BD1637" i="4"/>
  <c r="AB1626" i="4"/>
  <c r="AR1626" i="4"/>
  <c r="AF1626" i="4"/>
  <c r="AV1626" i="4"/>
  <c r="AG1626" i="4"/>
  <c r="AW1626" i="4"/>
  <c r="AJ1626" i="4"/>
  <c r="AZ1626" i="4"/>
  <c r="AF1108" i="4"/>
  <c r="AJ1108" i="4"/>
  <c r="AR1353" i="4"/>
  <c r="BC1353" i="4"/>
  <c r="AH1363" i="4"/>
  <c r="AM1363" i="4"/>
  <c r="AO1363" i="4"/>
  <c r="AA1384" i="4"/>
  <c r="AQ1384" i="4"/>
  <c r="BG1384" i="4"/>
  <c r="AE1384" i="4"/>
  <c r="AY1384" i="4"/>
  <c r="AG1384" i="4"/>
  <c r="AW1384" i="4"/>
  <c r="AM1384" i="4"/>
  <c r="AO1384" i="4"/>
  <c r="AI1384" i="4"/>
  <c r="AK1384" i="4"/>
  <c r="AU1384" i="4"/>
  <c r="AS1384" i="4"/>
  <c r="BC1384" i="4"/>
  <c r="BA1384" i="4"/>
  <c r="AC1384" i="4"/>
  <c r="AJ1574" i="4"/>
  <c r="AZ1574" i="4"/>
  <c r="AN1574" i="4"/>
  <c r="AB1574" i="4"/>
  <c r="AR1574" i="4"/>
  <c r="AH1500" i="4"/>
  <c r="AX1500" i="4"/>
  <c r="AA1500" i="4"/>
  <c r="AQ1500" i="4"/>
  <c r="BG1500" i="4"/>
  <c r="AB1500" i="4"/>
  <c r="AR1500" i="4"/>
  <c r="AL1500" i="4"/>
  <c r="BF1500" i="4"/>
  <c r="AM1500" i="4"/>
  <c r="AP1500" i="4"/>
  <c r="Z1500" i="4"/>
  <c r="AT1500" i="4"/>
  <c r="AE1500" i="4"/>
  <c r="AY1500" i="4"/>
  <c r="AD1500" i="4"/>
  <c r="AU1500" i="4"/>
  <c r="AV1500" i="4"/>
  <c r="BB1500" i="4"/>
  <c r="BC1500" i="4"/>
  <c r="AF1500" i="4"/>
  <c r="AZ1500" i="4"/>
  <c r="AJ1500" i="4"/>
  <c r="AQ1222" i="4"/>
  <c r="AJ1222" i="4"/>
  <c r="AO1222" i="4"/>
  <c r="AQ1255" i="4"/>
  <c r="AK1255" i="4"/>
  <c r="AJ1255" i="4"/>
  <c r="AU1449" i="4"/>
  <c r="AE1449" i="4"/>
  <c r="AW1449" i="4"/>
  <c r="AG1449" i="4"/>
  <c r="AV1449" i="4"/>
  <c r="AH1449" i="4"/>
  <c r="AQ1449" i="4"/>
  <c r="BE1449" i="4"/>
  <c r="AK1449" i="4"/>
  <c r="BD1449" i="4"/>
  <c r="Z1449" i="4"/>
  <c r="AL1449" i="4"/>
  <c r="BC1449" i="4"/>
  <c r="AI1449" i="4"/>
  <c r="AS1449" i="4"/>
  <c r="AF1449" i="4"/>
  <c r="AX1449" i="4"/>
  <c r="BB1449" i="4"/>
  <c r="AM1449" i="4"/>
  <c r="AC1449" i="4"/>
  <c r="AA1449" i="4"/>
  <c r="AN1449" i="4"/>
  <c r="AD1449" i="4"/>
  <c r="BG1449" i="4"/>
  <c r="BA1449" i="4"/>
  <c r="AP1449" i="4"/>
  <c r="AT1449" i="4"/>
  <c r="BF1449" i="4"/>
  <c r="AY1449" i="4"/>
  <c r="AO1449" i="4"/>
  <c r="BG1490" i="4"/>
  <c r="AB1490" i="4"/>
  <c r="AR1490" i="4"/>
  <c r="AK1490" i="4"/>
  <c r="BA1490" i="4"/>
  <c r="AD1490" i="4"/>
  <c r="AT1490" i="4"/>
  <c r="AA1490" i="4"/>
  <c r="AQ1490" i="4"/>
  <c r="AJ1490" i="4"/>
  <c r="AZ1490" i="4"/>
  <c r="AN1490" i="4"/>
  <c r="AC1490" i="4"/>
  <c r="AW1490" i="4"/>
  <c r="AH1490" i="4"/>
  <c r="BB1490" i="4"/>
  <c r="AV1490" i="4"/>
  <c r="AG1490" i="4"/>
  <c r="BE1490" i="4"/>
  <c r="BD1490" i="4"/>
  <c r="AO1490" i="4"/>
  <c r="AP1490" i="4"/>
  <c r="AF1490" i="4"/>
  <c r="AL1490" i="4"/>
  <c r="AI1490" i="4"/>
  <c r="BC1490" i="4"/>
  <c r="AX1490" i="4"/>
  <c r="AM1490" i="4"/>
  <c r="BF1490" i="4"/>
  <c r="AU1490" i="4"/>
  <c r="AL1338" i="4"/>
  <c r="AN1338" i="4"/>
  <c r="AW1338" i="4"/>
  <c r="AE1338" i="4"/>
  <c r="AR1338" i="4"/>
  <c r="AN1412" i="4"/>
  <c r="BD1412" i="4"/>
  <c r="AJ1412" i="4"/>
  <c r="AH1412" i="4"/>
  <c r="AX1412" i="4"/>
  <c r="AB1412" i="4"/>
  <c r="AV1412" i="4"/>
  <c r="Z1412" i="4"/>
  <c r="AP1412" i="4"/>
  <c r="AD1412" i="4"/>
  <c r="AF1412" i="4"/>
  <c r="AL1412" i="4"/>
  <c r="AR1412" i="4"/>
  <c r="AT1412" i="4"/>
  <c r="AZ1412" i="4"/>
  <c r="BB1440" i="4"/>
  <c r="AP1440" i="4"/>
  <c r="AG1440" i="4"/>
  <c r="AY1440" i="4"/>
  <c r="AI1440" i="4"/>
  <c r="AH1440" i="4"/>
  <c r="AV1440" i="4"/>
  <c r="AL1440" i="4"/>
  <c r="BC1440" i="4"/>
  <c r="AE1440" i="4"/>
  <c r="AS1440" i="4"/>
  <c r="AJ1440" i="4"/>
  <c r="BE1440" i="4"/>
  <c r="AF1440" i="4"/>
  <c r="BF1440" i="4"/>
  <c r="AW1440" i="4"/>
  <c r="AQ1440" i="4"/>
  <c r="AC1440" i="4"/>
  <c r="BD1440" i="4"/>
  <c r="AT1440" i="4"/>
  <c r="AR1440" i="4"/>
  <c r="AU1440" i="4"/>
  <c r="AX1440" i="4"/>
  <c r="AD1440" i="4"/>
  <c r="Z1440" i="4"/>
  <c r="AM1440" i="4"/>
  <c r="AO1440" i="4"/>
  <c r="AK1440" i="4"/>
  <c r="AA1440" i="4"/>
  <c r="AZ1440" i="4"/>
  <c r="BG1440" i="4"/>
  <c r="BA1440" i="4"/>
  <c r="AB1440" i="4"/>
  <c r="AN1440" i="4"/>
  <c r="AC1572" i="4"/>
  <c r="AJ1572" i="4"/>
  <c r="AZ1572" i="4"/>
  <c r="AH1572" i="4"/>
  <c r="AX1572" i="4"/>
  <c r="AN1572" i="4"/>
  <c r="BD1572" i="4"/>
  <c r="AL1572" i="4"/>
  <c r="BB1572" i="4"/>
  <c r="AB1572" i="4"/>
  <c r="AR1572" i="4"/>
  <c r="Z1572" i="4"/>
  <c r="AP1572" i="4"/>
  <c r="AE1471" i="4"/>
  <c r="AU1471" i="4"/>
  <c r="AF1471" i="4"/>
  <c r="AV1471" i="4"/>
  <c r="AK1471" i="4"/>
  <c r="BA1471" i="4"/>
  <c r="AM1471" i="4"/>
  <c r="BC1471" i="4"/>
  <c r="AI1471" i="4"/>
  <c r="AR1471" i="4"/>
  <c r="AQ1471" i="4"/>
  <c r="AY1471" i="4"/>
  <c r="AJ1471" i="4"/>
  <c r="BD1471" i="4"/>
  <c r="AO1471" i="4"/>
  <c r="BG1471" i="4"/>
  <c r="AZ1471" i="4"/>
  <c r="AC1471" i="4"/>
  <c r="AG1471" i="4"/>
  <c r="AB1471" i="4"/>
  <c r="AS1471" i="4"/>
  <c r="AA1487" i="4"/>
  <c r="AQ1487" i="4"/>
  <c r="BG1487" i="4"/>
  <c r="AF1487" i="4"/>
  <c r="AV1487" i="4"/>
  <c r="AK1487" i="4"/>
  <c r="BA1487" i="4"/>
  <c r="AI1487" i="4"/>
  <c r="AY1487" i="4"/>
  <c r="AM1487" i="4"/>
  <c r="AR1487" i="4"/>
  <c r="AU1487" i="4"/>
  <c r="BC1487" i="4"/>
  <c r="AJ1487" i="4"/>
  <c r="BD1487" i="4"/>
  <c r="AB1487" i="4"/>
  <c r="AG1487" i="4"/>
  <c r="AE1487" i="4"/>
  <c r="AN1487" i="4"/>
  <c r="AO1487" i="4"/>
  <c r="AZ1487" i="4"/>
  <c r="AS1487" i="4"/>
  <c r="AD1516" i="4"/>
  <c r="AT1516" i="4"/>
  <c r="AB1516" i="4"/>
  <c r="AR1516" i="4"/>
  <c r="AH1516" i="4"/>
  <c r="AX1516" i="4"/>
  <c r="AF1516" i="4"/>
  <c r="AV1516" i="4"/>
  <c r="AL1516" i="4"/>
  <c r="BB1516" i="4"/>
  <c r="AJ1516" i="4"/>
  <c r="AZ1516" i="4"/>
  <c r="AB1602" i="4"/>
  <c r="AR1602" i="4"/>
  <c r="AF1602" i="4"/>
  <c r="AV1602" i="4"/>
  <c r="AJ1602" i="4"/>
  <c r="AZ1602" i="4"/>
  <c r="AI1627" i="4"/>
  <c r="AY1627" i="4"/>
  <c r="AS1291" i="4"/>
  <c r="AT1291" i="4"/>
  <c r="AL1291" i="4"/>
  <c r="BG1291" i="4"/>
  <c r="AW1291" i="4"/>
  <c r="AV1291" i="4"/>
  <c r="AF1291" i="4"/>
  <c r="AG1291" i="4"/>
  <c r="AQ1291" i="4"/>
  <c r="AC1291" i="4"/>
  <c r="BB1291" i="4"/>
  <c r="AA1291" i="4"/>
  <c r="AN1291" i="4"/>
  <c r="AL1316" i="4"/>
  <c r="BG1316" i="4"/>
  <c r="AQ1316" i="4"/>
  <c r="AA1316" i="4"/>
  <c r="AS1316" i="4"/>
  <c r="AB1316" i="4"/>
  <c r="AY1316" i="4"/>
  <c r="AE1316" i="4"/>
  <c r="AX1316" i="4"/>
  <c r="AG1316" i="4"/>
  <c r="AU1316" i="4"/>
  <c r="AC1316" i="4"/>
  <c r="BD1316" i="4"/>
  <c r="AR1316" i="4"/>
  <c r="AM1316" i="4"/>
  <c r="AH1316" i="4"/>
  <c r="AW1316" i="4"/>
  <c r="BC1316" i="4"/>
  <c r="AI1316" i="4"/>
  <c r="AO1571" i="4"/>
  <c r="AF1571" i="4"/>
  <c r="AV1571" i="4"/>
  <c r="AJ1571" i="4"/>
  <c r="AZ1571" i="4"/>
  <c r="AN1571" i="4"/>
  <c r="AV1770" i="4"/>
  <c r="AF1770" i="4"/>
  <c r="AN1768" i="4"/>
  <c r="BF1770" i="4"/>
  <c r="BE1770" i="4"/>
  <c r="AY1767" i="4"/>
  <c r="AC1767" i="4"/>
  <c r="AL1767" i="4"/>
  <c r="BB1767" i="4"/>
  <c r="AG1767" i="4"/>
  <c r="AQ1767" i="4"/>
  <c r="AW1762" i="4"/>
  <c r="AG1762" i="4"/>
  <c r="AU1767" i="4"/>
  <c r="AZ1762" i="4"/>
  <c r="AJ1762" i="4"/>
  <c r="AZ1757" i="4"/>
  <c r="AJ1757" i="4"/>
  <c r="AV1749" i="4"/>
  <c r="AF1749" i="4"/>
  <c r="AV1740" i="4"/>
  <c r="AF1740" i="4"/>
  <c r="AV1734" i="4"/>
  <c r="AF1734" i="4"/>
  <c r="AM1735" i="4"/>
  <c r="AZ1727" i="4"/>
  <c r="AJ1727" i="4"/>
  <c r="AR1725" i="4"/>
  <c r="AB1725" i="4"/>
  <c r="AV1735" i="4"/>
  <c r="AA1735" i="4"/>
  <c r="BC1727" i="4"/>
  <c r="AM1727" i="4"/>
  <c r="BG1725" i="4"/>
  <c r="AQ1725" i="4"/>
  <c r="AA1725" i="4"/>
  <c r="AO1724" i="4"/>
  <c r="AU1735" i="4"/>
  <c r="BF1727" i="4"/>
  <c r="AP1727" i="4"/>
  <c r="Z1727" i="4"/>
  <c r="AT1725" i="4"/>
  <c r="AD1725" i="4"/>
  <c r="AV1724" i="4"/>
  <c r="AF1724" i="4"/>
  <c r="AS1735" i="4"/>
  <c r="Z1735" i="4"/>
  <c r="AP1735" i="4"/>
  <c r="BF1735" i="4"/>
  <c r="AS1710" i="4"/>
  <c r="AC1710" i="4"/>
  <c r="AV1710" i="4"/>
  <c r="AF1710" i="4"/>
  <c r="BG1710" i="4"/>
  <c r="AQ1710" i="4"/>
  <c r="AA1710" i="4"/>
  <c r="AZ1711" i="4"/>
  <c r="AJ1711" i="4"/>
  <c r="BB1710" i="4"/>
  <c r="AL1710" i="4"/>
  <c r="AQ1700" i="4"/>
  <c r="AA1700" i="4"/>
  <c r="AN1689" i="4"/>
  <c r="AR1683" i="4"/>
  <c r="AB1683" i="4"/>
  <c r="AU1701" i="4"/>
  <c r="Z1701" i="4"/>
  <c r="AM1690" i="4"/>
  <c r="AU1680" i="4"/>
  <c r="AE1680" i="4"/>
  <c r="AN1708" i="4"/>
  <c r="AL1708" i="4"/>
  <c r="BB1708" i="4"/>
  <c r="AI1708" i="4"/>
  <c r="AY1708" i="4"/>
  <c r="AG1708" i="4"/>
  <c r="AW1708" i="4"/>
  <c r="AY1701" i="4"/>
  <c r="AD1701" i="4"/>
  <c r="AO1701" i="4"/>
  <c r="BE1701" i="4"/>
  <c r="AM1701" i="4"/>
  <c r="AO1690" i="4"/>
  <c r="AS1680" i="4"/>
  <c r="AC1680" i="4"/>
  <c r="AO1674" i="4"/>
  <c r="BA1672" i="4"/>
  <c r="AK1672" i="4"/>
  <c r="AF1708" i="4"/>
  <c r="AQ1701" i="4"/>
  <c r="BD1690" i="4"/>
  <c r="AI1690" i="4"/>
  <c r="AH1690" i="4"/>
  <c r="AX1690" i="4"/>
  <c r="AR1680" i="4"/>
  <c r="AB1680" i="4"/>
  <c r="AR1674" i="4"/>
  <c r="AB1674" i="4"/>
  <c r="AR1672" i="4"/>
  <c r="AB1672" i="4"/>
  <c r="BD1667" i="4"/>
  <c r="AN1667" i="4"/>
  <c r="AX1664" i="4"/>
  <c r="AH1664" i="4"/>
  <c r="AP1660" i="4"/>
  <c r="Z1660" i="4"/>
  <c r="BB1658" i="4"/>
  <c r="AL1658" i="4"/>
  <c r="AN1650" i="4"/>
  <c r="AN1642" i="4"/>
  <c r="AN1634" i="4"/>
  <c r="AZ1664" i="4"/>
  <c r="AJ1664" i="4"/>
  <c r="AZ1660" i="4"/>
  <c r="AJ1660" i="4"/>
  <c r="AZ1658" i="4"/>
  <c r="AJ1658" i="4"/>
  <c r="AG1656" i="4"/>
  <c r="AU1641" i="4"/>
  <c r="AU1637" i="4"/>
  <c r="AZ1627" i="4"/>
  <c r="AJ1627" i="4"/>
  <c r="AX1626" i="4"/>
  <c r="AH1626" i="4"/>
  <c r="AW1617" i="4"/>
  <c r="BA1602" i="4"/>
  <c r="AK1602" i="4"/>
  <c r="AU1656" i="4"/>
  <c r="AS1641" i="4"/>
  <c r="Z1641" i="4"/>
  <c r="AP1641" i="4"/>
  <c r="AS1637" i="4"/>
  <c r="AD1637" i="4"/>
  <c r="BB1637" i="4"/>
  <c r="AQ1627" i="4"/>
  <c r="BA1626" i="4"/>
  <c r="AC1626" i="4"/>
  <c r="AN1602" i="4"/>
  <c r="BG1656" i="4"/>
  <c r="AV1574" i="4"/>
  <c r="AR1571" i="4"/>
  <c r="AV1565" i="4"/>
  <c r="AB1555" i="4"/>
  <c r="AE1601" i="4"/>
  <c r="AB1594" i="4"/>
  <c r="AV1564" i="4"/>
  <c r="BF1594" i="4"/>
  <c r="AV1591" i="4"/>
  <c r="AW1541" i="4"/>
  <c r="AL1523" i="4"/>
  <c r="AO1556" i="4"/>
  <c r="AB1529" i="4"/>
  <c r="BF1524" i="4"/>
  <c r="BF1516" i="4"/>
  <c r="BC1508" i="4"/>
  <c r="AE1490" i="4"/>
  <c r="AW1487" i="4"/>
  <c r="AN1471" i="4"/>
  <c r="BD1320" i="4"/>
  <c r="AY1320" i="4"/>
  <c r="AN1425" i="4"/>
  <c r="AF1425" i="4"/>
  <c r="AV1425" i="4"/>
  <c r="AJ1425" i="4"/>
  <c r="AR1425" i="4"/>
  <c r="AZ1425" i="4"/>
  <c r="AB1425" i="4"/>
  <c r="AW1327" i="4"/>
  <c r="AN1327" i="4"/>
  <c r="BA1327" i="4"/>
  <c r="AY1327" i="4"/>
  <c r="AK1327" i="4"/>
  <c r="BD1327" i="4"/>
  <c r="AG1327" i="4"/>
  <c r="AD1327" i="4"/>
  <c r="BE1327" i="4"/>
  <c r="AU1283" i="4"/>
  <c r="AT1283" i="4"/>
  <c r="AN1283" i="4"/>
  <c r="AR1283" i="4"/>
  <c r="AC1321" i="4"/>
  <c r="AZ1321" i="4"/>
  <c r="BD1321" i="4"/>
  <c r="AU1359" i="4"/>
  <c r="AE1359" i="4"/>
  <c r="AW1359" i="4"/>
  <c r="AG1359" i="4"/>
  <c r="AV1359" i="4"/>
  <c r="AD1359" i="4"/>
  <c r="AQ1359" i="4"/>
  <c r="BE1359" i="4"/>
  <c r="AK1359" i="4"/>
  <c r="BD1359" i="4"/>
  <c r="AL1359" i="4"/>
  <c r="AT1359" i="4"/>
  <c r="BC1359" i="4"/>
  <c r="AI1359" i="4"/>
  <c r="AS1359" i="4"/>
  <c r="AF1359" i="4"/>
  <c r="AM1359" i="4"/>
  <c r="AC1359" i="4"/>
  <c r="AA1359" i="4"/>
  <c r="AN1359" i="4"/>
  <c r="BG1359" i="4"/>
  <c r="BA1359" i="4"/>
  <c r="AY1359" i="4"/>
  <c r="AO1359" i="4"/>
  <c r="AB1553" i="4"/>
  <c r="AR1553" i="4"/>
  <c r="AF1553" i="4"/>
  <c r="AV1553" i="4"/>
  <c r="AJ1553" i="4"/>
  <c r="AZ1553" i="4"/>
  <c r="AQ1238" i="4"/>
  <c r="AJ1238" i="4"/>
  <c r="AK1238" i="4"/>
  <c r="AK1271" i="4"/>
  <c r="AQ1271" i="4"/>
  <c r="BD1271" i="4"/>
  <c r="AT1306" i="4"/>
  <c r="AU1306" i="4"/>
  <c r="AE1306" i="4"/>
  <c r="AF1306" i="4"/>
  <c r="AS1322" i="4"/>
  <c r="Z1322" i="4"/>
  <c r="AE1322" i="4"/>
  <c r="AB1322" i="4"/>
  <c r="AD1374" i="4"/>
  <c r="AU1374" i="4"/>
  <c r="AE1374" i="4"/>
  <c r="AW1374" i="4"/>
  <c r="AG1374" i="4"/>
  <c r="AV1374" i="4"/>
  <c r="AQ1374" i="4"/>
  <c r="BE1374" i="4"/>
  <c r="AK1374" i="4"/>
  <c r="BD1374" i="4"/>
  <c r="AL1374" i="4"/>
  <c r="BC1374" i="4"/>
  <c r="AI1374" i="4"/>
  <c r="AS1374" i="4"/>
  <c r="AF1374" i="4"/>
  <c r="AA1374" i="4"/>
  <c r="AN1374" i="4"/>
  <c r="BG1374" i="4"/>
  <c r="BA1374" i="4"/>
  <c r="AT1374" i="4"/>
  <c r="AY1374" i="4"/>
  <c r="AO1374" i="4"/>
  <c r="AM1374" i="4"/>
  <c r="AC1374" i="4"/>
  <c r="AF1503" i="4"/>
  <c r="AV1503" i="4"/>
  <c r="AJ1503" i="4"/>
  <c r="AN1503" i="4"/>
  <c r="AR1503" i="4"/>
  <c r="AB1503" i="4"/>
  <c r="AZ1503" i="4"/>
  <c r="AL1362" i="4"/>
  <c r="BA1362" i="4"/>
  <c r="AK1362" i="4"/>
  <c r="BC1362" i="4"/>
  <c r="AM1362" i="4"/>
  <c r="AF1362" i="4"/>
  <c r="AS1362" i="4"/>
  <c r="BG1362" i="4"/>
  <c r="AI1362" i="4"/>
  <c r="AV1362" i="4"/>
  <c r="AD1362" i="4"/>
  <c r="BE1362" i="4"/>
  <c r="AG1362" i="4"/>
  <c r="AU1362" i="4"/>
  <c r="AA1362" i="4"/>
  <c r="AO1362" i="4"/>
  <c r="AE1362" i="4"/>
  <c r="AT1362" i="4"/>
  <c r="AC1362" i="4"/>
  <c r="AN1362" i="4"/>
  <c r="AY1362" i="4"/>
  <c r="BD1362" i="4"/>
  <c r="AQ1362" i="4"/>
  <c r="BC1447" i="4"/>
  <c r="AM1447" i="4"/>
  <c r="BE1447" i="4"/>
  <c r="AO1447" i="4"/>
  <c r="AF1447" i="4"/>
  <c r="AX1447" i="4"/>
  <c r="AU1447" i="4"/>
  <c r="AA1447" i="4"/>
  <c r="AK1447" i="4"/>
  <c r="AV1447" i="4"/>
  <c r="Z1447" i="4"/>
  <c r="AL1447" i="4"/>
  <c r="BG1447" i="4"/>
  <c r="AI1447" i="4"/>
  <c r="AW1447" i="4"/>
  <c r="AC1447" i="4"/>
  <c r="AP1447" i="4"/>
  <c r="BB1447" i="4"/>
  <c r="AQ1447" i="4"/>
  <c r="AG1447" i="4"/>
  <c r="AE1447" i="4"/>
  <c r="AN1447" i="4"/>
  <c r="AD1447" i="4"/>
  <c r="BA1447" i="4"/>
  <c r="BD1447" i="4"/>
  <c r="AH1447" i="4"/>
  <c r="AT1447" i="4"/>
  <c r="AY1447" i="4"/>
  <c r="AS1447" i="4"/>
  <c r="BG1488" i="4"/>
  <c r="AQ1488" i="4"/>
  <c r="AA1488" i="4"/>
  <c r="AT1488" i="4"/>
  <c r="AD1488" i="4"/>
  <c r="AW1488" i="4"/>
  <c r="AG1488" i="4"/>
  <c r="AV1488" i="4"/>
  <c r="BC1488" i="4"/>
  <c r="AI1488" i="4"/>
  <c r="AX1488" i="4"/>
  <c r="Z1488" i="4"/>
  <c r="AO1488" i="4"/>
  <c r="AZ1488" i="4"/>
  <c r="AB1488" i="4"/>
  <c r="AU1488" i="4"/>
  <c r="BF1488" i="4"/>
  <c r="AL1488" i="4"/>
  <c r="BA1488" i="4"/>
  <c r="AC1488" i="4"/>
  <c r="AN1488" i="4"/>
  <c r="AY1488" i="4"/>
  <c r="AP1488" i="4"/>
  <c r="AK1488" i="4"/>
  <c r="AM1488" i="4"/>
  <c r="AH1488" i="4"/>
  <c r="BD1488" i="4"/>
  <c r="AE1488" i="4"/>
  <c r="BE1488" i="4"/>
  <c r="AR1488" i="4"/>
  <c r="AJ1488" i="4"/>
  <c r="BB1488" i="4"/>
  <c r="AF1488" i="4"/>
  <c r="AS1488" i="4"/>
  <c r="BF1656" i="4"/>
  <c r="AP1656" i="4"/>
  <c r="Z1656" i="4"/>
  <c r="AR1656" i="4"/>
  <c r="AI1656" i="4"/>
  <c r="AE1656" i="4"/>
  <c r="BB1656" i="4"/>
  <c r="AL1656" i="4"/>
  <c r="BD1656" i="4"/>
  <c r="AN1656" i="4"/>
  <c r="AQ1656" i="4"/>
  <c r="AK1656" i="4"/>
  <c r="AX1656" i="4"/>
  <c r="AH1656" i="4"/>
  <c r="AZ1656" i="4"/>
  <c r="AJ1656" i="4"/>
  <c r="AY1656" i="4"/>
  <c r="AS1656" i="4"/>
  <c r="AE1404" i="4"/>
  <c r="AN1404" i="4"/>
  <c r="BD1404" i="4"/>
  <c r="AB1404" i="4"/>
  <c r="AV1404" i="4"/>
  <c r="AL1404" i="4"/>
  <c r="BB1404" i="4"/>
  <c r="AJ1404" i="4"/>
  <c r="AD1404" i="4"/>
  <c r="AT1404" i="4"/>
  <c r="AZ1404" i="4"/>
  <c r="AH1404" i="4"/>
  <c r="AP1404" i="4"/>
  <c r="AF1404" i="4"/>
  <c r="AX1404" i="4"/>
  <c r="AR1404" i="4"/>
  <c r="Z1404" i="4"/>
  <c r="AY1432" i="4"/>
  <c r="AI1432" i="4"/>
  <c r="AL1432" i="4"/>
  <c r="AQ1432" i="4"/>
  <c r="AG1432" i="4"/>
  <c r="AO1432" i="4"/>
  <c r="BC1432" i="4"/>
  <c r="AE1432" i="4"/>
  <c r="AW1432" i="4"/>
  <c r="AD1432" i="4"/>
  <c r="AZ1432" i="4"/>
  <c r="AM1432" i="4"/>
  <c r="Z1432" i="4"/>
  <c r="AB1432" i="4"/>
  <c r="AJ1432" i="4"/>
  <c r="BG1432" i="4"/>
  <c r="AR1432" i="4"/>
  <c r="AT1432" i="4"/>
  <c r="AU1432" i="4"/>
  <c r="BE1432" i="4"/>
  <c r="BB1432" i="4"/>
  <c r="AN1463" i="4"/>
  <c r="AF1463" i="4"/>
  <c r="AV1463" i="4"/>
  <c r="AB1463" i="4"/>
  <c r="AJ1463" i="4"/>
  <c r="AR1463" i="4"/>
  <c r="AX1556" i="4"/>
  <c r="AH1556" i="4"/>
  <c r="AI1556" i="4"/>
  <c r="BD1556" i="4"/>
  <c r="BF1556" i="4"/>
  <c r="AL1556" i="4"/>
  <c r="AN1556" i="4"/>
  <c r="AU1556" i="4"/>
  <c r="AB1556" i="4"/>
  <c r="AW1556" i="4"/>
  <c r="BB1556" i="4"/>
  <c r="AD1556" i="4"/>
  <c r="AS1556" i="4"/>
  <c r="AE1556" i="4"/>
  <c r="AZ1556" i="4"/>
  <c r="AG1556" i="4"/>
  <c r="BC1556" i="4"/>
  <c r="AT1556" i="4"/>
  <c r="Z1556" i="4"/>
  <c r="AY1556" i="4"/>
  <c r="AJ1556" i="4"/>
  <c r="BE1556" i="4"/>
  <c r="AM1556" i="4"/>
  <c r="AE1617" i="4"/>
  <c r="AB1617" i="4"/>
  <c r="AR1617" i="4"/>
  <c r="AF1617" i="4"/>
  <c r="AV1617" i="4"/>
  <c r="AJ1617" i="4"/>
  <c r="AZ1617" i="4"/>
  <c r="AE1459" i="4"/>
  <c r="AU1459" i="4"/>
  <c r="AJ1459" i="4"/>
  <c r="AZ1459" i="4"/>
  <c r="AG1459" i="4"/>
  <c r="AW1459" i="4"/>
  <c r="AM1459" i="4"/>
  <c r="BC1459" i="4"/>
  <c r="AQ1459" i="4"/>
  <c r="AN1459" i="4"/>
  <c r="AY1459" i="4"/>
  <c r="AR1459" i="4"/>
  <c r="AA1459" i="4"/>
  <c r="BG1459" i="4"/>
  <c r="AB1459" i="4"/>
  <c r="AV1459" i="4"/>
  <c r="AS1459" i="4"/>
  <c r="BD1459" i="4"/>
  <c r="AC1459" i="4"/>
  <c r="AI1459" i="4"/>
  <c r="AK1459" i="4"/>
  <c r="AO1459" i="4"/>
  <c r="BE1532" i="4"/>
  <c r="AO1532" i="4"/>
  <c r="AD1532" i="4"/>
  <c r="AY1532" i="4"/>
  <c r="AK1532" i="4"/>
  <c r="AN1532" i="4"/>
  <c r="Z1532" i="4"/>
  <c r="AU1532" i="4"/>
  <c r="AB1532" i="4"/>
  <c r="AX1532" i="4"/>
  <c r="BA1532" i="4"/>
  <c r="AG1532" i="4"/>
  <c r="AT1532" i="4"/>
  <c r="AE1532" i="4"/>
  <c r="AZ1532" i="4"/>
  <c r="AH1532" i="4"/>
  <c r="BC1532" i="4"/>
  <c r="AW1532" i="4"/>
  <c r="AC1532" i="4"/>
  <c r="BD1532" i="4"/>
  <c r="AJ1532" i="4"/>
  <c r="BF1532" i="4"/>
  <c r="AM1532" i="4"/>
  <c r="AA1583" i="4"/>
  <c r="AN1583" i="4"/>
  <c r="BD1583" i="4"/>
  <c r="AL1583" i="4"/>
  <c r="BB1583" i="4"/>
  <c r="AB1583" i="4"/>
  <c r="AR1583" i="4"/>
  <c r="Z1583" i="4"/>
  <c r="AP1583" i="4"/>
  <c r="AF1583" i="4"/>
  <c r="AV1583" i="4"/>
  <c r="AD1583" i="4"/>
  <c r="AT1583" i="4"/>
  <c r="BG1614" i="4"/>
  <c r="AQ1614" i="4"/>
  <c r="AA1614" i="4"/>
  <c r="AT1614" i="4"/>
  <c r="AD1614" i="4"/>
  <c r="AV1614" i="4"/>
  <c r="BC1614" i="4"/>
  <c r="AM1614" i="4"/>
  <c r="BF1614" i="4"/>
  <c r="AP1614" i="4"/>
  <c r="Z1614" i="4"/>
  <c r="BD1614" i="4"/>
  <c r="AY1614" i="4"/>
  <c r="AI1614" i="4"/>
  <c r="BB1614" i="4"/>
  <c r="AL1614" i="4"/>
  <c r="AF1614" i="4"/>
  <c r="BC1229" i="4"/>
  <c r="Z1229" i="4"/>
  <c r="AD1229" i="4"/>
  <c r="BG1229" i="4"/>
  <c r="AC1229" i="4"/>
  <c r="AG1229" i="4"/>
  <c r="AR1229" i="4"/>
  <c r="AZ1229" i="4"/>
  <c r="AA1229" i="4"/>
  <c r="BF1229" i="4"/>
  <c r="AN1272" i="4"/>
  <c r="AO1272" i="4"/>
  <c r="AP1272" i="4"/>
  <c r="AQ1272" i="4"/>
  <c r="AJ1272" i="4"/>
  <c r="BE1272" i="4"/>
  <c r="Z1272" i="4"/>
  <c r="AM1272" i="4"/>
  <c r="AZ1272" i="4"/>
  <c r="BC1272" i="4"/>
  <c r="BD1272" i="4"/>
  <c r="AC1272" i="4"/>
  <c r="AL1272" i="4"/>
  <c r="AA1272" i="4"/>
  <c r="AS1272" i="4"/>
  <c r="BB1272" i="4"/>
  <c r="AI1272" i="4"/>
  <c r="BF1272" i="4"/>
  <c r="AI1386" i="4"/>
  <c r="AY1386" i="4"/>
  <c r="AA1386" i="4"/>
  <c r="AQ1386" i="4"/>
  <c r="AM1386" i="4"/>
  <c r="AU1386" i="4"/>
  <c r="BC1386" i="4"/>
  <c r="AE1386" i="4"/>
  <c r="AR1177" i="4"/>
  <c r="AC1177" i="4"/>
  <c r="AG1177" i="4"/>
  <c r="AQ1177" i="4"/>
  <c r="AF1177" i="4"/>
  <c r="AM1177" i="4"/>
  <c r="BE1433" i="4"/>
  <c r="AO1433" i="4"/>
  <c r="AD1433" i="4"/>
  <c r="AY1433" i="4"/>
  <c r="AW1433" i="4"/>
  <c r="AG1433" i="4"/>
  <c r="AN1433" i="4"/>
  <c r="BA1433" i="4"/>
  <c r="AI1433" i="4"/>
  <c r="AS1433" i="4"/>
  <c r="AT1433" i="4"/>
  <c r="AK1433" i="4"/>
  <c r="BD1433" i="4"/>
  <c r="AC1433" i="4"/>
  <c r="AR1770" i="4"/>
  <c r="AB1770" i="4"/>
  <c r="AJ1768" i="4"/>
  <c r="BB1770" i="4"/>
  <c r="BA1770" i="4"/>
  <c r="AS1767" i="4"/>
  <c r="Z1767" i="4"/>
  <c r="AP1767" i="4"/>
  <c r="BF1767" i="4"/>
  <c r="AW1767" i="4"/>
  <c r="AB1767" i="4"/>
  <c r="BG1767" i="4"/>
  <c r="AK1767" i="4"/>
  <c r="AS1762" i="4"/>
  <c r="AC1762" i="4"/>
  <c r="AO1767" i="4"/>
  <c r="AV1762" i="4"/>
  <c r="AF1762" i="4"/>
  <c r="AV1757" i="4"/>
  <c r="AF1757" i="4"/>
  <c r="AR1749" i="4"/>
  <c r="AB1749" i="4"/>
  <c r="AR1740" i="4"/>
  <c r="AB1740" i="4"/>
  <c r="AR1734" i="4"/>
  <c r="AB1734" i="4"/>
  <c r="BC1735" i="4"/>
  <c r="AG1735" i="4"/>
  <c r="AV1727" i="4"/>
  <c r="AF1727" i="4"/>
  <c r="AN1725" i="4"/>
  <c r="AQ1735" i="4"/>
  <c r="AY1727" i="4"/>
  <c r="AI1727" i="4"/>
  <c r="BC1725" i="4"/>
  <c r="AM1725" i="4"/>
  <c r="BA1724" i="4"/>
  <c r="AK1724" i="4"/>
  <c r="AO1735" i="4"/>
  <c r="BB1727" i="4"/>
  <c r="AL1727" i="4"/>
  <c r="BF1725" i="4"/>
  <c r="AP1725" i="4"/>
  <c r="Z1725" i="4"/>
  <c r="AR1724" i="4"/>
  <c r="AB1724" i="4"/>
  <c r="AN1735" i="4"/>
  <c r="AD1735" i="4"/>
  <c r="AT1735" i="4"/>
  <c r="AO1710" i="4"/>
  <c r="AR1710" i="4"/>
  <c r="AB1710" i="4"/>
  <c r="BC1710" i="4"/>
  <c r="AM1710" i="4"/>
  <c r="AV1711" i="4"/>
  <c r="AF1711" i="4"/>
  <c r="AX1710" i="4"/>
  <c r="AH1710" i="4"/>
  <c r="BC1700" i="4"/>
  <c r="AM1700" i="4"/>
  <c r="AZ1689" i="4"/>
  <c r="AJ1689" i="4"/>
  <c r="AN1683" i="4"/>
  <c r="AR1708" i="4"/>
  <c r="AP1701" i="4"/>
  <c r="BC1690" i="4"/>
  <c r="AG1690" i="4"/>
  <c r="AQ1680" i="4"/>
  <c r="AA1680" i="4"/>
  <c r="Z1708" i="4"/>
  <c r="AP1708" i="4"/>
  <c r="BF1708" i="4"/>
  <c r="AM1708" i="4"/>
  <c r="BC1708" i="4"/>
  <c r="AK1708" i="4"/>
  <c r="BA1708" i="4"/>
  <c r="AT1701" i="4"/>
  <c r="AC1701" i="4"/>
  <c r="AS1701" i="4"/>
  <c r="AH1701" i="4"/>
  <c r="BE1690" i="4"/>
  <c r="AJ1690" i="4"/>
  <c r="BE1680" i="4"/>
  <c r="AO1680" i="4"/>
  <c r="BA1674" i="4"/>
  <c r="AK1674" i="4"/>
  <c r="AW1672" i="4"/>
  <c r="AG1672" i="4"/>
  <c r="BG1701" i="4"/>
  <c r="AL1701" i="4"/>
  <c r="AY1690" i="4"/>
  <c r="AC1690" i="4"/>
  <c r="AL1690" i="4"/>
  <c r="BB1690" i="4"/>
  <c r="BD1680" i="4"/>
  <c r="AN1680" i="4"/>
  <c r="BD1674" i="4"/>
  <c r="AN1674" i="4"/>
  <c r="BD1672" i="4"/>
  <c r="AN1672" i="4"/>
  <c r="AZ1667" i="4"/>
  <c r="AJ1667" i="4"/>
  <c r="AT1664" i="4"/>
  <c r="AD1664" i="4"/>
  <c r="BB1660" i="4"/>
  <c r="AL1660" i="4"/>
  <c r="AX1658" i="4"/>
  <c r="AH1658" i="4"/>
  <c r="AZ1650" i="4"/>
  <c r="AJ1650" i="4"/>
  <c r="AZ1642" i="4"/>
  <c r="AJ1642" i="4"/>
  <c r="AZ1634" i="4"/>
  <c r="AJ1634" i="4"/>
  <c r="AV1664" i="4"/>
  <c r="AF1664" i="4"/>
  <c r="AV1660" i="4"/>
  <c r="AF1660" i="4"/>
  <c r="AV1658" i="4"/>
  <c r="AF1658" i="4"/>
  <c r="BE1656" i="4"/>
  <c r="AB1656" i="4"/>
  <c r="AO1641" i="4"/>
  <c r="AO1637" i="4"/>
  <c r="AV1627" i="4"/>
  <c r="AF1627" i="4"/>
  <c r="AT1626" i="4"/>
  <c r="AD1626" i="4"/>
  <c r="AS1617" i="4"/>
  <c r="AC1617" i="4"/>
  <c r="AW1602" i="4"/>
  <c r="AG1602" i="4"/>
  <c r="AM1656" i="4"/>
  <c r="AN1641" i="4"/>
  <c r="AD1641" i="4"/>
  <c r="AT1641" i="4"/>
  <c r="AN1637" i="4"/>
  <c r="AL1637" i="4"/>
  <c r="BF1637" i="4"/>
  <c r="BG1627" i="4"/>
  <c r="AM1627" i="4"/>
  <c r="AS1626" i="4"/>
  <c r="BD1617" i="4"/>
  <c r="BA1656" i="4"/>
  <c r="AC1656" i="4"/>
  <c r="AX1614" i="4"/>
  <c r="AF1574" i="4"/>
  <c r="AB1571" i="4"/>
  <c r="AN1553" i="4"/>
  <c r="AS1601" i="4"/>
  <c r="AS1591" i="4"/>
  <c r="AZ1583" i="4"/>
  <c r="AP1594" i="4"/>
  <c r="AF1591" i="4"/>
  <c r="AR1548" i="4"/>
  <c r="AA1541" i="4"/>
  <c r="AZ1548" i="4"/>
  <c r="BC1529" i="4"/>
  <c r="AP1524" i="4"/>
  <c r="AP1516" i="4"/>
  <c r="AI1532" i="4"/>
  <c r="AI1508" i="4"/>
  <c r="AC1487" i="4"/>
  <c r="AW1471" i="4"/>
  <c r="AI1500" i="4"/>
  <c r="AS1490" i="4"/>
  <c r="AN1316" i="4"/>
  <c r="AO1311" i="4"/>
  <c r="AT1311" i="4"/>
  <c r="BE1311" i="4"/>
  <c r="AY1311" i="4"/>
  <c r="AS1311" i="4"/>
  <c r="AD1311" i="4"/>
  <c r="AL1345" i="4"/>
  <c r="AY1345" i="4"/>
  <c r="AI1345" i="4"/>
  <c r="AH1345" i="4"/>
  <c r="BD1345" i="4"/>
  <c r="AB1345" i="4"/>
  <c r="BG1345" i="4"/>
  <c r="AM1345" i="4"/>
  <c r="AN1345" i="4"/>
  <c r="AG1345" i="4"/>
  <c r="BC1345" i="4"/>
  <c r="AE1345" i="4"/>
  <c r="AS1345" i="4"/>
  <c r="AR1345" i="4"/>
  <c r="AU1345" i="4"/>
  <c r="AA1345" i="4"/>
  <c r="AX1345" i="4"/>
  <c r="AW1345" i="4"/>
  <c r="AQ1345" i="4"/>
  <c r="AC1345" i="4"/>
  <c r="AS1305" i="4"/>
  <c r="AQ1305" i="4"/>
  <c r="AB1305" i="4"/>
  <c r="BD1305" i="4"/>
  <c r="AI1383" i="4"/>
  <c r="BD1383" i="4"/>
  <c r="AN1383" i="4"/>
  <c r="BF1383" i="4"/>
  <c r="AP1383" i="4"/>
  <c r="Z1383" i="4"/>
  <c r="BC1383" i="4"/>
  <c r="AG1383" i="4"/>
  <c r="AJ1383" i="4"/>
  <c r="AX1383" i="4"/>
  <c r="AD1383" i="4"/>
  <c r="AZ1383" i="4"/>
  <c r="AF1383" i="4"/>
  <c r="AT1383" i="4"/>
  <c r="AE1383" i="4"/>
  <c r="AV1383" i="4"/>
  <c r="AB1383" i="4"/>
  <c r="AL1383" i="4"/>
  <c r="AM1383" i="4"/>
  <c r="AW1383" i="4"/>
  <c r="AH1383" i="4"/>
  <c r="AU1383" i="4"/>
  <c r="AO1383" i="4"/>
  <c r="AR1383" i="4"/>
  <c r="BE1383" i="4"/>
  <c r="AJ1246" i="4"/>
  <c r="AW1246" i="4"/>
  <c r="AQ1246" i="4"/>
  <c r="AB1279" i="4"/>
  <c r="AA1279" i="4"/>
  <c r="BG1279" i="4"/>
  <c r="AO1279" i="4"/>
  <c r="BA1341" i="4"/>
  <c r="AL1341" i="4"/>
  <c r="BC1341" i="4"/>
  <c r="AM1341" i="4"/>
  <c r="AC1341" i="4"/>
  <c r="AX1341" i="4"/>
  <c r="AW1341" i="4"/>
  <c r="AQ1341" i="4"/>
  <c r="AH1341" i="4"/>
  <c r="AB1341" i="4"/>
  <c r="BG1341" i="4"/>
  <c r="AI1341" i="4"/>
  <c r="AN1341" i="4"/>
  <c r="AG1341" i="4"/>
  <c r="AY1341" i="4"/>
  <c r="AE1341" i="4"/>
  <c r="AS1341" i="4"/>
  <c r="AR1341" i="4"/>
  <c r="BD1341" i="4"/>
  <c r="AU1341" i="4"/>
  <c r="AA1341" i="4"/>
  <c r="BC1354" i="4"/>
  <c r="AL1354" i="4"/>
  <c r="BG1354" i="4"/>
  <c r="AB1354" i="4"/>
  <c r="AX1354" i="4"/>
  <c r="AW1354" i="4"/>
  <c r="AG1354" i="4"/>
  <c r="AN1354" i="4"/>
  <c r="AJ1354" i="4"/>
  <c r="BF1354" i="4"/>
  <c r="AF1354" i="4"/>
  <c r="AR1354" i="4"/>
  <c r="AS1354" i="4"/>
  <c r="AD1354" i="4"/>
  <c r="BD1354" i="4"/>
  <c r="AE1354" i="4"/>
  <c r="AQ1354" i="4"/>
  <c r="AV1354" i="4"/>
  <c r="AH1354" i="4"/>
  <c r="BE1354" i="4"/>
  <c r="AK1354" i="4"/>
  <c r="AT1354" i="4"/>
  <c r="AU1354" i="4"/>
  <c r="AA1354" i="4"/>
  <c r="AI1354" i="4"/>
  <c r="Z1354" i="4"/>
  <c r="BB1354" i="4"/>
  <c r="AM1354" i="4"/>
  <c r="BA1354" i="4"/>
  <c r="AY1354" i="4"/>
  <c r="AP1354" i="4"/>
  <c r="AO1354" i="4"/>
  <c r="AZ1354" i="4"/>
  <c r="AR1379" i="4"/>
  <c r="AB1379" i="4"/>
  <c r="AT1379" i="4"/>
  <c r="AD1379" i="4"/>
  <c r="AU1379" i="4"/>
  <c r="AS1379" i="4"/>
  <c r="AZ1379" i="4"/>
  <c r="AF1379" i="4"/>
  <c r="AP1379" i="4"/>
  <c r="AE1379" i="4"/>
  <c r="AC1379" i="4"/>
  <c r="AN1379" i="4"/>
  <c r="BB1379" i="4"/>
  <c r="AH1379" i="4"/>
  <c r="BC1379" i="4"/>
  <c r="AV1379" i="4"/>
  <c r="AL1379" i="4"/>
  <c r="AK1379" i="4"/>
  <c r="AJ1379" i="4"/>
  <c r="Z1379" i="4"/>
  <c r="BF1379" i="4"/>
  <c r="AM1379" i="4"/>
  <c r="BD1379" i="4"/>
  <c r="AX1379" i="4"/>
  <c r="AX1414" i="4"/>
  <c r="AJ1414" i="4"/>
  <c r="AZ1414" i="4"/>
  <c r="AB1414" i="4"/>
  <c r="AR1414" i="4"/>
  <c r="AF1414" i="4"/>
  <c r="AN1414" i="4"/>
  <c r="AV1414" i="4"/>
  <c r="AF1523" i="4"/>
  <c r="AV1523" i="4"/>
  <c r="Z1523" i="4"/>
  <c r="AP1523" i="4"/>
  <c r="AJ1523" i="4"/>
  <c r="AZ1523" i="4"/>
  <c r="AD1523" i="4"/>
  <c r="AT1523" i="4"/>
  <c r="AN1523" i="4"/>
  <c r="BD1523" i="4"/>
  <c r="AH1523" i="4"/>
  <c r="AX1523" i="4"/>
  <c r="AN1559" i="4"/>
  <c r="AB1559" i="4"/>
  <c r="AR1559" i="4"/>
  <c r="AF1559" i="4"/>
  <c r="AV1559" i="4"/>
  <c r="BE1448" i="4"/>
  <c r="AO1448" i="4"/>
  <c r="BG1448" i="4"/>
  <c r="AQ1448" i="4"/>
  <c r="AA1448" i="4"/>
  <c r="BD1448" i="4"/>
  <c r="AP1448" i="4"/>
  <c r="AS1448" i="4"/>
  <c r="BC1448" i="4"/>
  <c r="AI1448" i="4"/>
  <c r="AV1448" i="4"/>
  <c r="Z1448" i="4"/>
  <c r="AL1448" i="4"/>
  <c r="BA1448" i="4"/>
  <c r="AG1448" i="4"/>
  <c r="AU1448" i="4"/>
  <c r="AF1448" i="4"/>
  <c r="AX1448" i="4"/>
  <c r="BB1448" i="4"/>
  <c r="AK1448" i="4"/>
  <c r="AE1448" i="4"/>
  <c r="AH1448" i="4"/>
  <c r="AT1448" i="4"/>
  <c r="AC1448" i="4"/>
  <c r="AN1448" i="4"/>
  <c r="BF1448" i="4"/>
  <c r="AY1448" i="4"/>
  <c r="AM1448" i="4"/>
  <c r="AD1448" i="4"/>
  <c r="AW1537" i="4"/>
  <c r="AG1537" i="4"/>
  <c r="AN1537" i="4"/>
  <c r="BA1537" i="4"/>
  <c r="AC1537" i="4"/>
  <c r="AY1537" i="4"/>
  <c r="Z1537" i="4"/>
  <c r="AU1537" i="4"/>
  <c r="AB1537" i="4"/>
  <c r="AX1537" i="4"/>
  <c r="AS1537" i="4"/>
  <c r="AD1537" i="4"/>
  <c r="BD1537" i="4"/>
  <c r="AE1537" i="4"/>
  <c r="AZ1537" i="4"/>
  <c r="AH1537" i="4"/>
  <c r="BC1537" i="4"/>
  <c r="AO1537" i="4"/>
  <c r="AI1537" i="4"/>
  <c r="AJ1537" i="4"/>
  <c r="BF1537" i="4"/>
  <c r="AM1537" i="4"/>
  <c r="AA1564" i="4"/>
  <c r="AJ1564" i="4"/>
  <c r="AZ1564" i="4"/>
  <c r="AH1564" i="4"/>
  <c r="AX1564" i="4"/>
  <c r="AN1564" i="4"/>
  <c r="BD1564" i="4"/>
  <c r="AL1564" i="4"/>
  <c r="BB1564" i="4"/>
  <c r="AB1564" i="4"/>
  <c r="AR1564" i="4"/>
  <c r="Z1564" i="4"/>
  <c r="AP1564" i="4"/>
  <c r="BD1423" i="4"/>
  <c r="AG1423" i="4"/>
  <c r="AW1423" i="4"/>
  <c r="AL1423" i="4"/>
  <c r="BB1423" i="4"/>
  <c r="AI1423" i="4"/>
  <c r="AY1423" i="4"/>
  <c r="AS1423" i="4"/>
  <c r="Z1423" i="4"/>
  <c r="AT1423" i="4"/>
  <c r="AQ1423" i="4"/>
  <c r="AJ1423" i="4"/>
  <c r="AZ1423" i="4"/>
  <c r="AK1423" i="4"/>
  <c r="BE1423" i="4"/>
  <c r="AH1423" i="4"/>
  <c r="BF1423" i="4"/>
  <c r="AE1423" i="4"/>
  <c r="BC1423" i="4"/>
  <c r="AB1423" i="4"/>
  <c r="AR1423" i="4"/>
  <c r="AC1423" i="4"/>
  <c r="AD1423" i="4"/>
  <c r="AA1423" i="4"/>
  <c r="AF1423" i="4"/>
  <c r="AO1423" i="4"/>
  <c r="AP1423" i="4"/>
  <c r="AM1423" i="4"/>
  <c r="AN1423" i="4"/>
  <c r="BA1423" i="4"/>
  <c r="AX1423" i="4"/>
  <c r="AU1423" i="4"/>
  <c r="AV1423" i="4"/>
  <c r="BG1423" i="4"/>
  <c r="AA1479" i="4"/>
  <c r="AQ1479" i="4"/>
  <c r="BG1479" i="4"/>
  <c r="AF1479" i="4"/>
  <c r="AV1479" i="4"/>
  <c r="AK1479" i="4"/>
  <c r="BA1479" i="4"/>
  <c r="AI1479" i="4"/>
  <c r="AY1479" i="4"/>
  <c r="AE1479" i="4"/>
  <c r="AJ1479" i="4"/>
  <c r="BD1479" i="4"/>
  <c r="AM1479" i="4"/>
  <c r="AU1479" i="4"/>
  <c r="AR1479" i="4"/>
  <c r="AS1479" i="4"/>
  <c r="BC1479" i="4"/>
  <c r="AB1479" i="4"/>
  <c r="AC1479" i="4"/>
  <c r="AW1479" i="4"/>
  <c r="AN1479" i="4"/>
  <c r="AG1479" i="4"/>
  <c r="BG1508" i="4"/>
  <c r="AB1508" i="4"/>
  <c r="AR1508" i="4"/>
  <c r="AG1508" i="4"/>
  <c r="AW1508" i="4"/>
  <c r="Z1508" i="4"/>
  <c r="AP1508" i="4"/>
  <c r="BF1508" i="4"/>
  <c r="AE1508" i="4"/>
  <c r="AU1508" i="4"/>
  <c r="AJ1508" i="4"/>
  <c r="AZ1508" i="4"/>
  <c r="AN1508" i="4"/>
  <c r="AS1508" i="4"/>
  <c r="AV1508" i="4"/>
  <c r="AC1508" i="4"/>
  <c r="BA1508" i="4"/>
  <c r="BD1508" i="4"/>
  <c r="AK1508" i="4"/>
  <c r="BE1508" i="4"/>
  <c r="AT1508" i="4"/>
  <c r="AX1508" i="4"/>
  <c r="AM1508" i="4"/>
  <c r="AF1508" i="4"/>
  <c r="AD1508" i="4"/>
  <c r="BB1508" i="4"/>
  <c r="AQ1508" i="4"/>
  <c r="AH1508" i="4"/>
  <c r="AA1508" i="4"/>
  <c r="AY1508" i="4"/>
  <c r="AP1541" i="4"/>
  <c r="AZ1541" i="4"/>
  <c r="AJ1541" i="4"/>
  <c r="AH1541" i="4"/>
  <c r="BC1541" i="4"/>
  <c r="AN1541" i="4"/>
  <c r="AM1541" i="4"/>
  <c r="AT1541" i="4"/>
  <c r="AG1541" i="4"/>
  <c r="BB1541" i="4"/>
  <c r="BD1541" i="4"/>
  <c r="AF1541" i="4"/>
  <c r="AS1541" i="4"/>
  <c r="AD1541" i="4"/>
  <c r="AY1541" i="4"/>
  <c r="AL1541" i="4"/>
  <c r="BG1541" i="4"/>
  <c r="AV1541" i="4"/>
  <c r="AB1541" i="4"/>
  <c r="AX1541" i="4"/>
  <c r="AI1541" i="4"/>
  <c r="BE1541" i="4"/>
  <c r="AQ1541" i="4"/>
  <c r="AZ1601" i="4"/>
  <c r="AW1601" i="4"/>
  <c r="AJ1601" i="4"/>
  <c r="BG1601" i="4"/>
  <c r="AQ1601" i="4"/>
  <c r="AA1601" i="4"/>
  <c r="AT1601" i="4"/>
  <c r="AD1601" i="4"/>
  <c r="BA1601" i="4"/>
  <c r="AV1601" i="4"/>
  <c r="Z1601" i="4"/>
  <c r="BE1601" i="4"/>
  <c r="AR1601" i="4"/>
  <c r="BC1601" i="4"/>
  <c r="AM1601" i="4"/>
  <c r="BF1601" i="4"/>
  <c r="AP1601" i="4"/>
  <c r="AC1601" i="4"/>
  <c r="BD1601" i="4"/>
  <c r="AG1601" i="4"/>
  <c r="AY1601" i="4"/>
  <c r="AI1601" i="4"/>
  <c r="BB1601" i="4"/>
  <c r="AL1601" i="4"/>
  <c r="AK1601" i="4"/>
  <c r="AF1601" i="4"/>
  <c r="AB1586" i="4"/>
  <c r="AR1586" i="4"/>
  <c r="AF1586" i="4"/>
  <c r="AV1586" i="4"/>
  <c r="AJ1586" i="4"/>
  <c r="AZ1586" i="4"/>
  <c r="AJ1565" i="4"/>
  <c r="AZ1565" i="4"/>
  <c r="AN1565" i="4"/>
  <c r="AB1565" i="4"/>
  <c r="AR1565" i="4"/>
  <c r="AK1191" i="4"/>
  <c r="BB1191" i="4"/>
  <c r="Z1191" i="4"/>
  <c r="AO1191" i="4"/>
  <c r="BG1312" i="4"/>
  <c r="AA1312" i="4"/>
  <c r="AK1312" i="4"/>
  <c r="AF1312" i="4"/>
  <c r="Z1312" i="4"/>
  <c r="AQ1312" i="4"/>
  <c r="AD1312" i="4"/>
  <c r="AC1312" i="4"/>
  <c r="BE1312" i="4"/>
  <c r="AR1312" i="4"/>
  <c r="BA1312" i="4"/>
  <c r="BD1312" i="4"/>
  <c r="AX1312" i="4"/>
  <c r="AL1312" i="4"/>
  <c r="AU1312" i="4"/>
  <c r="BF1312" i="4"/>
  <c r="AJ1312" i="4"/>
  <c r="AE1312" i="4"/>
  <c r="AP1312" i="4"/>
  <c r="AH1312" i="4"/>
  <c r="AZ1768" i="4"/>
  <c r="AF1768" i="4"/>
  <c r="AN1767" i="4"/>
  <c r="AD1767" i="4"/>
  <c r="AT1767" i="4"/>
  <c r="AR1767" i="4"/>
  <c r="BA1767" i="4"/>
  <c r="AF1767" i="4"/>
  <c r="AO1762" i="4"/>
  <c r="BE1767" i="4"/>
  <c r="AJ1767" i="4"/>
  <c r="AR1762" i="4"/>
  <c r="AB1762" i="4"/>
  <c r="AR1757" i="4"/>
  <c r="AB1757" i="4"/>
  <c r="AW1735" i="4"/>
  <c r="AB1735" i="4"/>
  <c r="AR1727" i="4"/>
  <c r="AB1727" i="4"/>
  <c r="AZ1725" i="4"/>
  <c r="AJ1725" i="4"/>
  <c r="BG1735" i="4"/>
  <c r="AK1735" i="4"/>
  <c r="AU1727" i="4"/>
  <c r="AE1727" i="4"/>
  <c r="AY1725" i="4"/>
  <c r="AI1725" i="4"/>
  <c r="AW1724" i="4"/>
  <c r="AG1724" i="4"/>
  <c r="BE1735" i="4"/>
  <c r="AJ1735" i="4"/>
  <c r="AX1727" i="4"/>
  <c r="AH1727" i="4"/>
  <c r="BB1725" i="4"/>
  <c r="BD1724" i="4"/>
  <c r="AN1724" i="4"/>
  <c r="BD1735" i="4"/>
  <c r="AI1735" i="4"/>
  <c r="AH1735" i="4"/>
  <c r="BA1710" i="4"/>
  <c r="AK1710" i="4"/>
  <c r="BD1710" i="4"/>
  <c r="AN1710" i="4"/>
  <c r="AY1710" i="4"/>
  <c r="AI1710" i="4"/>
  <c r="AR1711" i="4"/>
  <c r="AB1711" i="4"/>
  <c r="AT1710" i="4"/>
  <c r="AD1710" i="4"/>
  <c r="AY1700" i="4"/>
  <c r="AV1689" i="4"/>
  <c r="AZ1683" i="4"/>
  <c r="AJ1683" i="4"/>
  <c r="AB1708" i="4"/>
  <c r="BF1701" i="4"/>
  <c r="AJ1701" i="4"/>
  <c r="AW1690" i="4"/>
  <c r="AB1690" i="4"/>
  <c r="BC1680" i="4"/>
  <c r="AM1680" i="4"/>
  <c r="AD1708" i="4"/>
  <c r="AT1708" i="4"/>
  <c r="AA1708" i="4"/>
  <c r="AQ1708" i="4"/>
  <c r="BG1708" i="4"/>
  <c r="AO1708" i="4"/>
  <c r="BE1708" i="4"/>
  <c r="AN1701" i="4"/>
  <c r="AG1701" i="4"/>
  <c r="AW1701" i="4"/>
  <c r="AJ1708" i="4"/>
  <c r="AX1701" i="4"/>
  <c r="AB1701" i="4"/>
  <c r="AZ1690" i="4"/>
  <c r="AE1690" i="4"/>
  <c r="BA1680" i="4"/>
  <c r="AK1680" i="4"/>
  <c r="AW1674" i="4"/>
  <c r="AG1674" i="4"/>
  <c r="AS1672" i="4"/>
  <c r="AC1672" i="4"/>
  <c r="BB1701" i="4"/>
  <c r="AF1701" i="4"/>
  <c r="AS1690" i="4"/>
  <c r="Z1690" i="4"/>
  <c r="AP1690" i="4"/>
  <c r="BF1690" i="4"/>
  <c r="AZ1680" i="4"/>
  <c r="AZ1674" i="4"/>
  <c r="AJ1674" i="4"/>
  <c r="AZ1672" i="4"/>
  <c r="AV1667" i="4"/>
  <c r="AP1664" i="4"/>
  <c r="Z1664" i="4"/>
  <c r="AX1660" i="4"/>
  <c r="AH1660" i="4"/>
  <c r="AT1658" i="4"/>
  <c r="AD1658" i="4"/>
  <c r="AV1650" i="4"/>
  <c r="AF1650" i="4"/>
  <c r="AV1642" i="4"/>
  <c r="AV1634" i="4"/>
  <c r="AR1664" i="4"/>
  <c r="AB1664" i="4"/>
  <c r="AR1660" i="4"/>
  <c r="AB1660" i="4"/>
  <c r="AR1658" i="4"/>
  <c r="AW1656" i="4"/>
  <c r="BE1641" i="4"/>
  <c r="AJ1641" i="4"/>
  <c r="BE1637" i="4"/>
  <c r="AJ1637" i="4"/>
  <c r="AR1627" i="4"/>
  <c r="AB1627" i="4"/>
  <c r="AP1626" i="4"/>
  <c r="Z1626" i="4"/>
  <c r="AO1617" i="4"/>
  <c r="AS1602" i="4"/>
  <c r="AC1602" i="4"/>
  <c r="AF1656" i="4"/>
  <c r="BD1641" i="4"/>
  <c r="AI1641" i="4"/>
  <c r="AH1641" i="4"/>
  <c r="AX1641" i="4"/>
  <c r="AC1637" i="4"/>
  <c r="AP1637" i="4"/>
  <c r="BC1627" i="4"/>
  <c r="AE1627" i="4"/>
  <c r="AO1626" i="4"/>
  <c r="AN1617" i="4"/>
  <c r="BD1626" i="4"/>
  <c r="AV1656" i="4"/>
  <c r="AE1614" i="4"/>
  <c r="AN1601" i="4"/>
  <c r="AO1594" i="4"/>
  <c r="AY1591" i="4"/>
  <c r="AN1586" i="4"/>
  <c r="AX1583" i="4"/>
  <c r="AT1572" i="4"/>
  <c r="AT1564" i="4"/>
  <c r="AZ1559" i="4"/>
  <c r="AH1601" i="4"/>
  <c r="AX1591" i="4"/>
  <c r="BC1594" i="4"/>
  <c r="AC1591" i="4"/>
  <c r="AJ1583" i="4"/>
  <c r="AV1572" i="4"/>
  <c r="AO1601" i="4"/>
  <c r="Z1594" i="4"/>
  <c r="AR1556" i="4"/>
  <c r="AR1532" i="4"/>
  <c r="BA1529" i="4"/>
  <c r="AN1524" i="4"/>
  <c r="AN1516" i="4"/>
  <c r="AE1548" i="4"/>
  <c r="AP1537" i="4"/>
  <c r="Z1524" i="4"/>
  <c r="Z1516" i="4"/>
  <c r="AC1548" i="4"/>
  <c r="AR1541" i="4"/>
  <c r="AT1537" i="4"/>
  <c r="AS1532" i="4"/>
  <c r="AN1500" i="4"/>
  <c r="BA1459" i="4"/>
  <c r="Z1490" i="4"/>
  <c r="AF1459" i="4"/>
  <c r="AO1508" i="4"/>
  <c r="AA1471" i="4"/>
  <c r="AZ1463" i="4"/>
  <c r="BB1412" i="4"/>
  <c r="BF1447" i="4"/>
  <c r="AW1448" i="4"/>
  <c r="BD1172" i="4"/>
  <c r="AB1237" i="4"/>
  <c r="AV1112" i="4"/>
  <c r="AN1112" i="4"/>
  <c r="AF1082" i="4"/>
  <c r="AN1082" i="4"/>
  <c r="AJ1060" i="4"/>
  <c r="AR1060" i="4"/>
  <c r="AB1060" i="4"/>
  <c r="AL1027" i="4"/>
  <c r="BC1027" i="4"/>
  <c r="AG1027" i="4"/>
  <c r="AS996" i="4"/>
  <c r="AC996" i="4"/>
  <c r="BC996" i="4"/>
  <c r="AB950" i="4"/>
  <c r="BC950" i="4"/>
  <c r="AB936" i="4"/>
  <c r="BC936" i="4"/>
  <c r="BE1282" i="4"/>
  <c r="AN1282" i="4"/>
  <c r="AW1282" i="4"/>
  <c r="AE1237" i="4"/>
  <c r="AM1237" i="4"/>
  <c r="AS1237" i="4"/>
  <c r="BF1237" i="4"/>
  <c r="AC1237" i="4"/>
  <c r="AH1172" i="4"/>
  <c r="AA1172" i="4"/>
  <c r="Z1172" i="4"/>
  <c r="AJ912" i="4"/>
  <c r="AC912" i="4"/>
  <c r="AA912" i="4"/>
  <c r="AH820" i="4"/>
  <c r="AB820" i="4"/>
  <c r="BE903" i="4"/>
  <c r="AK903" i="4"/>
  <c r="AA903" i="4"/>
  <c r="AI935" i="4"/>
  <c r="BG935" i="4"/>
  <c r="AR942" i="4"/>
  <c r="AB942" i="4"/>
  <c r="BC942" i="4"/>
  <c r="AA949" i="4"/>
  <c r="BE949" i="4"/>
  <c r="AP949" i="4"/>
  <c r="AN982" i="4"/>
  <c r="BD982" i="4"/>
  <c r="AA982" i="4"/>
  <c r="AR1016" i="4"/>
  <c r="AB1016" i="4"/>
  <c r="AC1016" i="4"/>
  <c r="AJ1032" i="4"/>
  <c r="BA1032" i="4"/>
  <c r="AI1032" i="4"/>
  <c r="AZ1032" i="4"/>
  <c r="AE1048" i="4"/>
  <c r="AU1048" i="4"/>
  <c r="BA1048" i="4"/>
  <c r="AR1074" i="4"/>
  <c r="AZ1074" i="4"/>
  <c r="AJ1074" i="4"/>
  <c r="AN1092" i="4"/>
  <c r="AV1092" i="4"/>
  <c r="AF1092" i="4"/>
  <c r="AF1106" i="4"/>
  <c r="AN1106" i="4"/>
  <c r="AV1120" i="4"/>
  <c r="AN1120" i="4"/>
  <c r="BG1132" i="4"/>
  <c r="AO1132" i="4"/>
  <c r="AV1132" i="4"/>
  <c r="AT1132" i="4"/>
  <c r="AG1143" i="4"/>
  <c r="AW1143" i="4"/>
  <c r="AY1143" i="4"/>
  <c r="AN1143" i="4"/>
  <c r="AF1179" i="4"/>
  <c r="AN1179" i="4"/>
  <c r="BE1179" i="4"/>
  <c r="AY1179" i="4"/>
  <c r="AO1179" i="4"/>
  <c r="AI1179" i="4"/>
  <c r="AE1223" i="4"/>
  <c r="BF1223" i="4"/>
  <c r="AC1223" i="4"/>
  <c r="AP1223" i="4"/>
  <c r="AV1268" i="4"/>
  <c r="BA1268" i="4"/>
  <c r="AD1268" i="4"/>
  <c r="AY1268" i="4"/>
  <c r="AT1268" i="4"/>
  <c r="AA1268" i="4"/>
  <c r="BC1295" i="4"/>
  <c r="AN1295" i="4"/>
  <c r="AJ1295" i="4"/>
  <c r="AK1295" i="4"/>
  <c r="AR1295" i="4"/>
  <c r="BE1295" i="4"/>
  <c r="BF1295" i="4"/>
  <c r="BB1295" i="4"/>
  <c r="AU1454" i="4"/>
  <c r="AW1454" i="4"/>
  <c r="AV1454" i="4"/>
  <c r="Z1454" i="4"/>
  <c r="AP1172" i="4"/>
  <c r="BG909" i="4"/>
  <c r="AW909" i="4"/>
  <c r="AB1098" i="4"/>
  <c r="AJ1098" i="4"/>
  <c r="BE1145" i="4"/>
  <c r="AT1145" i="4"/>
  <c r="BE1189" i="4"/>
  <c r="AI1189" i="4"/>
  <c r="BC1262" i="4"/>
  <c r="AH1262" i="4"/>
  <c r="AH993" i="4"/>
  <c r="AY993" i="4"/>
  <c r="AP1009" i="4"/>
  <c r="AN1009" i="4"/>
  <c r="AK1034" i="4"/>
  <c r="AU1034" i="4"/>
  <c r="AW1042" i="4"/>
  <c r="AI1042" i="4"/>
  <c r="AV1050" i="4"/>
  <c r="BA1050" i="4"/>
  <c r="AU1050" i="4"/>
  <c r="AY1057" i="4"/>
  <c r="BB1057" i="4"/>
  <c r="BD1065" i="4"/>
  <c r="AV1065" i="4"/>
  <c r="AF1073" i="4"/>
  <c r="AT1073" i="4"/>
  <c r="BA1073" i="4"/>
  <c r="BB1089" i="4"/>
  <c r="AL1089" i="4"/>
  <c r="AH1105" i="4"/>
  <c r="BF1105" i="4"/>
  <c r="AT1129" i="4"/>
  <c r="AL1129" i="4"/>
  <c r="AZ1146" i="4"/>
  <c r="AO1146" i="4"/>
  <c r="AZ1154" i="4"/>
  <c r="AB1154" i="4"/>
  <c r="AO1154" i="4"/>
  <c r="AZ1162" i="4"/>
  <c r="AB1162" i="4"/>
  <c r="AO1162" i="4"/>
  <c r="AJ1171" i="4"/>
  <c r="AR1171" i="4"/>
  <c r="AC1171" i="4"/>
  <c r="AH1178" i="4"/>
  <c r="AQ1178" i="4"/>
  <c r="AE1194" i="4"/>
  <c r="BC1194" i="4"/>
  <c r="AF1194" i="4"/>
  <c r="AY1202" i="4"/>
  <c r="AS1202" i="4"/>
  <c r="BG1211" i="4"/>
  <c r="AY1211" i="4"/>
  <c r="AN1211" i="4"/>
  <c r="AT973" i="4"/>
  <c r="AO973" i="4"/>
  <c r="Z1019" i="4"/>
  <c r="AS1019" i="4"/>
  <c r="AU1139" i="4"/>
  <c r="BD1139" i="4"/>
  <c r="AR1249" i="4"/>
  <c r="AW1249" i="4"/>
  <c r="AT1249" i="4"/>
  <c r="AQ1249" i="4"/>
  <c r="AR1262" i="4"/>
  <c r="AH1189" i="4"/>
  <c r="BC1186" i="4"/>
  <c r="BG1178" i="4"/>
  <c r="BA1171" i="4"/>
  <c r="BE1162" i="4"/>
  <c r="AW1154" i="4"/>
  <c r="AG1146" i="4"/>
  <c r="AP1121" i="4"/>
  <c r="Z1113" i="4"/>
  <c r="AP1105" i="4"/>
  <c r="BD1262" i="4"/>
  <c r="AE1262" i="4"/>
  <c r="AQ1202" i="4"/>
  <c r="AM1194" i="4"/>
  <c r="AY1189" i="4"/>
  <c r="Z1178" i="4"/>
  <c r="AB1171" i="4"/>
  <c r="AR1146" i="4"/>
  <c r="AE1026" i="4"/>
  <c r="AN1019" i="4"/>
  <c r="AS1081" i="4"/>
  <c r="AX1065" i="4"/>
  <c r="AQ1019" i="4"/>
  <c r="AA1009" i="4"/>
  <c r="AC990" i="4"/>
  <c r="AQ1145" i="4"/>
  <c r="AZ1042" i="4"/>
  <c r="AZ1034" i="4"/>
  <c r="Z1009" i="4"/>
  <c r="AM909" i="4"/>
  <c r="AS1221" i="4"/>
  <c r="AM948" i="4"/>
  <c r="AM932" i="4"/>
  <c r="AN898" i="4"/>
  <c r="AS944" i="4"/>
  <c r="AB948" i="4"/>
  <c r="AG941" i="4"/>
  <c r="AT927" i="4"/>
  <c r="AZ870" i="4"/>
  <c r="AE913" i="4"/>
  <c r="AF833" i="4"/>
  <c r="BF1304" i="4"/>
  <c r="AR1304" i="4"/>
  <c r="AU1304" i="4"/>
  <c r="AP1304" i="4"/>
  <c r="AM1254" i="4"/>
  <c r="AP1221" i="4"/>
  <c r="AO1213" i="4"/>
  <c r="AZ1304" i="4"/>
  <c r="AW1304" i="4"/>
  <c r="AY1304" i="4"/>
  <c r="AZ1124" i="4"/>
  <c r="AX1304" i="4"/>
  <c r="BG1304" i="4"/>
  <c r="AQ1304" i="4"/>
  <c r="AA1304" i="4"/>
  <c r="AL1304" i="4"/>
  <c r="AK1304" i="4"/>
  <c r="AF1304" i="4"/>
  <c r="AC1304" i="4"/>
  <c r="BC1304" i="4"/>
  <c r="AM1304" i="4"/>
  <c r="BB1304" i="4"/>
  <c r="AG1304" i="4"/>
  <c r="AS1304" i="4"/>
  <c r="AN1304" i="4"/>
  <c r="AZ1149" i="4"/>
  <c r="AC1149" i="4"/>
  <c r="AE1149" i="4"/>
  <c r="AH1149" i="4"/>
  <c r="AW1149" i="4"/>
  <c r="AY1149" i="4"/>
  <c r="BB1149" i="4"/>
  <c r="AN1149" i="4"/>
  <c r="AI1149" i="4"/>
  <c r="AB1149" i="4"/>
  <c r="AS1149" i="4"/>
  <c r="AX1149" i="4"/>
  <c r="AR1149" i="4"/>
  <c r="AG1149" i="4"/>
  <c r="AU1149" i="4"/>
  <c r="AL1149" i="4"/>
  <c r="AQ1124" i="4"/>
  <c r="AN1124" i="4"/>
  <c r="AB1124" i="4"/>
  <c r="AR1124" i="4"/>
  <c r="AF1124" i="4"/>
  <c r="AV1124" i="4"/>
  <c r="AS1104" i="4"/>
  <c r="AJ1104" i="4"/>
  <c r="AZ1104" i="4"/>
  <c r="AN1104" i="4"/>
  <c r="AR1104" i="4"/>
  <c r="AV1104" i="4"/>
  <c r="AB1104" i="4"/>
  <c r="AS1072" i="4"/>
  <c r="AB1072" i="4"/>
  <c r="AR1072" i="4"/>
  <c r="AF1072" i="4"/>
  <c r="AV1072" i="4"/>
  <c r="AZ1072" i="4"/>
  <c r="AJ1072" i="4"/>
  <c r="BE1051" i="4"/>
  <c r="BB1051" i="4"/>
  <c r="AM1051" i="4"/>
  <c r="AB1051" i="4"/>
  <c r="AH1051" i="4"/>
  <c r="AY1051" i="4"/>
  <c r="AF1051" i="4"/>
  <c r="AX1051" i="4"/>
  <c r="BC1051" i="4"/>
  <c r="AR1051" i="4"/>
  <c r="AG1051" i="4"/>
  <c r="BA1051" i="4"/>
  <c r="AV1051" i="4"/>
  <c r="AK1051" i="4"/>
  <c r="AS1051" i="4"/>
  <c r="AL1051" i="4"/>
  <c r="AI1051" i="4"/>
  <c r="AW1051" i="4"/>
  <c r="BA947" i="4"/>
  <c r="AC947" i="4"/>
  <c r="BB947" i="4"/>
  <c r="BE947" i="4"/>
  <c r="AU947" i="4"/>
  <c r="AL947" i="4"/>
  <c r="AG947" i="4"/>
  <c r="BD947" i="4"/>
  <c r="AQ947" i="4"/>
  <c r="AA947" i="4"/>
  <c r="AH947" i="4"/>
  <c r="BB930" i="4"/>
  <c r="AN930" i="4"/>
  <c r="BA930" i="4"/>
  <c r="AR930" i="4"/>
  <c r="BE930" i="4"/>
  <c r="BD930" i="4"/>
  <c r="AI930" i="4"/>
  <c r="AU930" i="4"/>
  <c r="AE930" i="4"/>
  <c r="AB930" i="4"/>
  <c r="AK930" i="4"/>
  <c r="AY930" i="4"/>
  <c r="AP796" i="4"/>
  <c r="AD796" i="4"/>
  <c r="AZ796" i="4"/>
  <c r="BB796" i="4"/>
  <c r="BF796" i="4"/>
  <c r="Z796" i="4"/>
  <c r="AJ796" i="4"/>
  <c r="AP784" i="4"/>
  <c r="AT784" i="4"/>
  <c r="AJ784" i="4"/>
  <c r="AZ784" i="4"/>
  <c r="AL784" i="4"/>
  <c r="AF784" i="4"/>
  <c r="AN755" i="4"/>
  <c r="AB755" i="4"/>
  <c r="AF755" i="4"/>
  <c r="AP584" i="4"/>
  <c r="AA584" i="4"/>
  <c r="AV584" i="4"/>
  <c r="AW584" i="4"/>
  <c r="AE584" i="4"/>
  <c r="BF576" i="4"/>
  <c r="AV576" i="4"/>
  <c r="AW576" i="4"/>
  <c r="BG576" i="4"/>
  <c r="AE576" i="4"/>
  <c r="AV559" i="4"/>
  <c r="AF559" i="4"/>
  <c r="AR559" i="4"/>
  <c r="AL536" i="4"/>
  <c r="BB536" i="4"/>
  <c r="BD536" i="4"/>
  <c r="AO536" i="4"/>
  <c r="AU536" i="4"/>
  <c r="BD493" i="4"/>
  <c r="AB493" i="4"/>
  <c r="AA493" i="4"/>
  <c r="AZ484" i="4"/>
  <c r="AC484" i="4"/>
  <c r="BA484" i="4"/>
  <c r="AJ484" i="4"/>
  <c r="AT476" i="4"/>
  <c r="AK476" i="4"/>
  <c r="AO476" i="4"/>
  <c r="AC468" i="4"/>
  <c r="BA468" i="4"/>
  <c r="BD468" i="4"/>
  <c r="AW460" i="4"/>
  <c r="AF460" i="4"/>
  <c r="AS460" i="4"/>
  <c r="BD460" i="4"/>
  <c r="AX460" i="4"/>
  <c r="AC460" i="4"/>
  <c r="AT452" i="4"/>
  <c r="AO452" i="4"/>
  <c r="AS452" i="4"/>
  <c r="AB452" i="4"/>
  <c r="AN444" i="4"/>
  <c r="BA444" i="4"/>
  <c r="AC444" i="4"/>
  <c r="AR436" i="4"/>
  <c r="AG436" i="4"/>
  <c r="AS436" i="4"/>
  <c r="AR428" i="4"/>
  <c r="BA428" i="4"/>
  <c r="AH428" i="4"/>
  <c r="AK428" i="4"/>
  <c r="AZ428" i="4"/>
  <c r="AK420" i="4"/>
  <c r="AZ420" i="4"/>
  <c r="AC420" i="4"/>
  <c r="BA420" i="4"/>
  <c r="AH412" i="4"/>
  <c r="AK412" i="4"/>
  <c r="AC412" i="4"/>
  <c r="BD404" i="4"/>
  <c r="AN404" i="4"/>
  <c r="AO404" i="4"/>
  <c r="AF396" i="4"/>
  <c r="AS396" i="4"/>
  <c r="AH388" i="4"/>
  <c r="AJ388" i="4"/>
  <c r="AN380" i="4"/>
  <c r="BA380" i="4"/>
  <c r="BB380" i="4"/>
  <c r="AK372" i="4"/>
  <c r="AF372" i="4"/>
  <c r="AG372" i="4"/>
  <c r="AJ364" i="4"/>
  <c r="AP364" i="4"/>
  <c r="AC364" i="4"/>
  <c r="AP356" i="4"/>
  <c r="AO356" i="4"/>
  <c r="AN356" i="4"/>
  <c r="AK348" i="4"/>
  <c r="AR348" i="4"/>
  <c r="AG348" i="4"/>
  <c r="BA340" i="4"/>
  <c r="AR340" i="4"/>
  <c r="AO340" i="4"/>
  <c r="AZ340" i="4"/>
  <c r="BD332" i="4"/>
  <c r="AN332" i="4"/>
  <c r="AG332" i="4"/>
  <c r="AB324" i="4"/>
  <c r="Z324" i="4"/>
  <c r="AO324" i="4"/>
  <c r="AD324" i="4"/>
  <c r="AS316" i="4"/>
  <c r="AJ316" i="4"/>
  <c r="AJ308" i="4"/>
  <c r="AB308" i="4"/>
  <c r="AW300" i="4"/>
  <c r="AC300" i="4"/>
  <c r="AZ292" i="4"/>
  <c r="AG292" i="4"/>
  <c r="AX292" i="4"/>
  <c r="Z284" i="4"/>
  <c r="BD284" i="4"/>
  <c r="AT284" i="4"/>
  <c r="Z276" i="4"/>
  <c r="AV276" i="4"/>
  <c r="BA276" i="4"/>
  <c r="AT276" i="4"/>
  <c r="AS268" i="4"/>
  <c r="AV268" i="4"/>
  <c r="AG268" i="4"/>
  <c r="AO260" i="4"/>
  <c r="BF260" i="4"/>
  <c r="AR260" i="4"/>
  <c r="AB236" i="4"/>
  <c r="BB236" i="4"/>
  <c r="AG236" i="4"/>
  <c r="AO236" i="4"/>
  <c r="AT228" i="4"/>
  <c r="AO228" i="4"/>
  <c r="BA228" i="4"/>
  <c r="BB220" i="4"/>
  <c r="AF220" i="4"/>
  <c r="AN204" i="4"/>
  <c r="AG204" i="4"/>
  <c r="BA101" i="4"/>
  <c r="AN101" i="4"/>
  <c r="BC1427" i="4"/>
  <c r="AF1427" i="4"/>
  <c r="AV1427" i="4"/>
  <c r="AJ1427" i="4"/>
  <c r="AZ1427" i="4"/>
  <c r="Z1308" i="4"/>
  <c r="AY1308" i="4"/>
  <c r="AI1308" i="4"/>
  <c r="AW1308" i="4"/>
  <c r="AB1308" i="4"/>
  <c r="AZ1308" i="4"/>
  <c r="AU1308" i="4"/>
  <c r="AE1308" i="4"/>
  <c r="AR1308" i="4"/>
  <c r="AD1308" i="4"/>
  <c r="BF1308" i="4"/>
  <c r="AZ1266" i="4"/>
  <c r="AV1266" i="4"/>
  <c r="AJ1266" i="4"/>
  <c r="AY1266" i="4"/>
  <c r="AI1266" i="4"/>
  <c r="BB1266" i="4"/>
  <c r="AL1266" i="4"/>
  <c r="BE1266" i="4"/>
  <c r="AO1266" i="4"/>
  <c r="AN1266" i="4"/>
  <c r="AU1266" i="4"/>
  <c r="AE1266" i="4"/>
  <c r="AX1266" i="4"/>
  <c r="AH1266" i="4"/>
  <c r="BA1266" i="4"/>
  <c r="AK1266" i="4"/>
  <c r="BD1266" i="4"/>
  <c r="BG1266" i="4"/>
  <c r="AQ1266" i="4"/>
  <c r="AA1266" i="4"/>
  <c r="AT1266" i="4"/>
  <c r="AD1266" i="4"/>
  <c r="AW1266" i="4"/>
  <c r="AG1266" i="4"/>
  <c r="AU1254" i="4"/>
  <c r="AE1254" i="4"/>
  <c r="AX1254" i="4"/>
  <c r="AH1254" i="4"/>
  <c r="BA1254" i="4"/>
  <c r="AK1254" i="4"/>
  <c r="BD1254" i="4"/>
  <c r="BG1254" i="4"/>
  <c r="AQ1254" i="4"/>
  <c r="AA1254" i="4"/>
  <c r="AT1254" i="4"/>
  <c r="AD1254" i="4"/>
  <c r="AW1254" i="4"/>
  <c r="AG1254" i="4"/>
  <c r="AI1254" i="4"/>
  <c r="AL1254" i="4"/>
  <c r="AO1254" i="4"/>
  <c r="AR1254" i="4"/>
  <c r="BC1254" i="4"/>
  <c r="BF1254" i="4"/>
  <c r="Z1254" i="4"/>
  <c r="AC1254" i="4"/>
  <c r="AJ1254" i="4"/>
  <c r="AY1254" i="4"/>
  <c r="BB1254" i="4"/>
  <c r="BE1254" i="4"/>
  <c r="AN1254" i="4"/>
  <c r="AZ1254" i="4"/>
  <c r="AU1221" i="4"/>
  <c r="AE1221" i="4"/>
  <c r="AX1221" i="4"/>
  <c r="AH1221" i="4"/>
  <c r="BA1221" i="4"/>
  <c r="AK1221" i="4"/>
  <c r="BD1221" i="4"/>
  <c r="BG1221" i="4"/>
  <c r="AQ1221" i="4"/>
  <c r="AA1221" i="4"/>
  <c r="AT1221" i="4"/>
  <c r="AD1221" i="4"/>
  <c r="AW1221" i="4"/>
  <c r="AG1221" i="4"/>
  <c r="AI1221" i="4"/>
  <c r="AL1221" i="4"/>
  <c r="AO1221" i="4"/>
  <c r="AJ1221" i="4"/>
  <c r="BC1221" i="4"/>
  <c r="BF1221" i="4"/>
  <c r="Z1221" i="4"/>
  <c r="AC1221" i="4"/>
  <c r="AZ1221" i="4"/>
  <c r="AY1221" i="4"/>
  <c r="BB1221" i="4"/>
  <c r="BE1221" i="4"/>
  <c r="AN1221" i="4"/>
  <c r="AB1221" i="4"/>
  <c r="AY1213" i="4"/>
  <c r="AI1213" i="4"/>
  <c r="BA1213" i="4"/>
  <c r="AK1213" i="4"/>
  <c r="AN1213" i="4"/>
  <c r="AU1213" i="4"/>
  <c r="AE1213" i="4"/>
  <c r="AW1213" i="4"/>
  <c r="AG1213" i="4"/>
  <c r="AV1213" i="4"/>
  <c r="BG1213" i="4"/>
  <c r="AA1213" i="4"/>
  <c r="AC1213" i="4"/>
  <c r="AP1213" i="4"/>
  <c r="BB1213" i="4"/>
  <c r="BC1213" i="4"/>
  <c r="BE1213" i="4"/>
  <c r="AF1213" i="4"/>
  <c r="AX1213" i="4"/>
  <c r="AD1213" i="4"/>
  <c r="AQ1213" i="4"/>
  <c r="AS1213" i="4"/>
  <c r="BD1213" i="4"/>
  <c r="Z1213" i="4"/>
  <c r="BF1213" i="4"/>
  <c r="AL1213" i="4"/>
  <c r="AB1185" i="4"/>
  <c r="AR1185" i="4"/>
  <c r="AF1185" i="4"/>
  <c r="AV1185" i="4"/>
  <c r="BD1185" i="4"/>
  <c r="AK1185" i="4"/>
  <c r="BA1185" i="4"/>
  <c r="AE1185" i="4"/>
  <c r="AU1185" i="4"/>
  <c r="AJ1185" i="4"/>
  <c r="AO1185" i="4"/>
  <c r="BE1185" i="4"/>
  <c r="AI1185" i="4"/>
  <c r="AY1185" i="4"/>
  <c r="AN1185" i="4"/>
  <c r="AC1185" i="4"/>
  <c r="AS1185" i="4"/>
  <c r="AM1185" i="4"/>
  <c r="BC1185" i="4"/>
  <c r="AL1138" i="4"/>
  <c r="AJ1138" i="4"/>
  <c r="AZ1138" i="4"/>
  <c r="AN1138" i="4"/>
  <c r="BD1138" i="4"/>
  <c r="AB1138" i="4"/>
  <c r="AO1138" i="4"/>
  <c r="BE1138" i="4"/>
  <c r="AI1138" i="4"/>
  <c r="AY1138" i="4"/>
  <c r="AF1138" i="4"/>
  <c r="AC1138" i="4"/>
  <c r="AS1138" i="4"/>
  <c r="AM1138" i="4"/>
  <c r="BC1138" i="4"/>
  <c r="AR1138" i="4"/>
  <c r="AG1138" i="4"/>
  <c r="AW1138" i="4"/>
  <c r="AA1138" i="4"/>
  <c r="AQ1138" i="4"/>
  <c r="AA1203" i="4"/>
  <c r="BG1203" i="4"/>
  <c r="BE1203" i="4"/>
  <c r="AL1167" i="4"/>
  <c r="AE1052" i="4"/>
  <c r="AQ1036" i="4"/>
  <c r="AQ1020" i="4"/>
  <c r="AQ918" i="4"/>
  <c r="AH897" i="4"/>
  <c r="AF896" i="4"/>
  <c r="AJ880" i="4"/>
  <c r="AO1052" i="4"/>
  <c r="AS966" i="4"/>
  <c r="BA958" i="4"/>
  <c r="AV897" i="4"/>
  <c r="BF1137" i="4"/>
  <c r="BA1137" i="4"/>
  <c r="AJ1052" i="4"/>
  <c r="AF1018" i="4"/>
  <c r="AZ966" i="4"/>
  <c r="AJ958" i="4"/>
  <c r="AJ918" i="4"/>
  <c r="AT997" i="4"/>
  <c r="AO997" i="4"/>
  <c r="BD957" i="4"/>
  <c r="AE975" i="4"/>
  <c r="BD911" i="4"/>
  <c r="AU911" i="4"/>
  <c r="BB889" i="4"/>
  <c r="BF881" i="4"/>
  <c r="AF997" i="4"/>
  <c r="AN987" i="4"/>
  <c r="AY987" i="4"/>
  <c r="AQ881" i="4"/>
  <c r="AV801" i="4"/>
  <c r="AG698" i="4"/>
  <c r="AN756" i="4"/>
  <c r="AV1517" i="4"/>
  <c r="AF1517" i="4"/>
  <c r="AR1511" i="4"/>
  <c r="AB1511" i="4"/>
  <c r="AW1509" i="4"/>
  <c r="AQ1464" i="4"/>
  <c r="AA1464" i="4"/>
  <c r="AM1509" i="4"/>
  <c r="AJ1509" i="4"/>
  <c r="AZ1509" i="4"/>
  <c r="AH1509" i="4"/>
  <c r="AX1509" i="4"/>
  <c r="AS1509" i="4"/>
  <c r="BE1499" i="4"/>
  <c r="AO1499" i="4"/>
  <c r="AY1477" i="4"/>
  <c r="AI1477" i="4"/>
  <c r="AY1469" i="4"/>
  <c r="AI1469" i="4"/>
  <c r="AS1464" i="4"/>
  <c r="AC1464" i="4"/>
  <c r="AF1530" i="4"/>
  <c r="BB1530" i="4"/>
  <c r="AM1530" i="4"/>
  <c r="Z1530" i="4"/>
  <c r="AU1530" i="4"/>
  <c r="AG1530" i="4"/>
  <c r="AW1530" i="4"/>
  <c r="AZ1506" i="4"/>
  <c r="AJ1506" i="4"/>
  <c r="AZ1499" i="4"/>
  <c r="AJ1499" i="4"/>
  <c r="AN1482" i="4"/>
  <c r="AO1482" i="4"/>
  <c r="BE1482" i="4"/>
  <c r="AL1482" i="4"/>
  <c r="BB1482" i="4"/>
  <c r="AI1482" i="4"/>
  <c r="AY1482" i="4"/>
  <c r="AB1476" i="4"/>
  <c r="AL1457" i="4"/>
  <c r="AL1456" i="4"/>
  <c r="AW1446" i="4"/>
  <c r="AB1446" i="4"/>
  <c r="AL1438" i="4"/>
  <c r="AY1437" i="4"/>
  <c r="AD1437" i="4"/>
  <c r="AO1437" i="4"/>
  <c r="BE1437" i="4"/>
  <c r="AP1430" i="4"/>
  <c r="Z1430" i="4"/>
  <c r="AQ1422" i="4"/>
  <c r="AA1422" i="4"/>
  <c r="AO1421" i="4"/>
  <c r="BA1419" i="4"/>
  <c r="AK1419" i="4"/>
  <c r="AX1410" i="4"/>
  <c r="AH1410" i="4"/>
  <c r="AR1407" i="4"/>
  <c r="AB1407" i="4"/>
  <c r="AX1402" i="4"/>
  <c r="AH1402" i="4"/>
  <c r="AR1399" i="4"/>
  <c r="AB1399" i="4"/>
  <c r="AX1394" i="4"/>
  <c r="AH1394" i="4"/>
  <c r="AV1393" i="4"/>
  <c r="AF1393" i="4"/>
  <c r="AR1389" i="4"/>
  <c r="AB1389" i="4"/>
  <c r="BC1382" i="4"/>
  <c r="AM1382" i="4"/>
  <c r="AC1476" i="4"/>
  <c r="AS1476" i="4"/>
  <c r="Z1476" i="4"/>
  <c r="AP1476" i="4"/>
  <c r="BF1476" i="4"/>
  <c r="AM1476" i="4"/>
  <c r="BC1476" i="4"/>
  <c r="AR1421" i="4"/>
  <c r="AB1421" i="4"/>
  <c r="AJ1476" i="4"/>
  <c r="AX1457" i="4"/>
  <c r="BF1456" i="4"/>
  <c r="Z1456" i="4"/>
  <c r="AO1446" i="4"/>
  <c r="BE1438" i="4"/>
  <c r="AJ1438" i="4"/>
  <c r="AZ1430" i="4"/>
  <c r="AJ1430" i="4"/>
  <c r="BE1422" i="4"/>
  <c r="AO1422" i="4"/>
  <c r="BG1421" i="4"/>
  <c r="AQ1421" i="4"/>
  <c r="AA1421" i="4"/>
  <c r="AU1419" i="4"/>
  <c r="AE1419" i="4"/>
  <c r="AV1410" i="4"/>
  <c r="AF1410" i="4"/>
  <c r="AV1402" i="4"/>
  <c r="AF1402" i="4"/>
  <c r="AV1394" i="4"/>
  <c r="AF1394" i="4"/>
  <c r="AV1457" i="4"/>
  <c r="AE1457" i="4"/>
  <c r="AU1457" i="4"/>
  <c r="AC1457" i="4"/>
  <c r="AS1457" i="4"/>
  <c r="BD1456" i="4"/>
  <c r="AC1456" i="4"/>
  <c r="AS1456" i="4"/>
  <c r="AA1456" i="4"/>
  <c r="AQ1456" i="4"/>
  <c r="BG1456" i="4"/>
  <c r="AS1446" i="4"/>
  <c r="AA1446" i="4"/>
  <c r="AQ1446" i="4"/>
  <c r="BG1446" i="4"/>
  <c r="BD1438" i="4"/>
  <c r="AH1438" i="4"/>
  <c r="AI1438" i="4"/>
  <c r="AY1438" i="4"/>
  <c r="AV1422" i="4"/>
  <c r="AF1422" i="4"/>
  <c r="AX1421" i="4"/>
  <c r="AH1421" i="4"/>
  <c r="AX1351" i="4"/>
  <c r="AC1351" i="4"/>
  <c r="AM1351" i="4"/>
  <c r="BC1351" i="4"/>
  <c r="BC1385" i="4"/>
  <c r="AB1385" i="4"/>
  <c r="AR1385" i="4"/>
  <c r="Z1385" i="4"/>
  <c r="AP1385" i="4"/>
  <c r="BF1385" i="4"/>
  <c r="AC1385" i="4"/>
  <c r="AN1378" i="4"/>
  <c r="AV1368" i="4"/>
  <c r="AE1368" i="4"/>
  <c r="AU1368" i="4"/>
  <c r="AC1368" i="4"/>
  <c r="AS1368" i="4"/>
  <c r="BD1365" i="4"/>
  <c r="AC1365" i="4"/>
  <c r="AS1365" i="4"/>
  <c r="AA1365" i="4"/>
  <c r="AQ1365" i="4"/>
  <c r="BG1365" i="4"/>
  <c r="AF1361" i="4"/>
  <c r="AO1361" i="4"/>
  <c r="BE1361" i="4"/>
  <c r="AM1361" i="4"/>
  <c r="BC1361" i="4"/>
  <c r="AN1360" i="4"/>
  <c r="AI1360" i="4"/>
  <c r="AY1360" i="4"/>
  <c r="AG1360" i="4"/>
  <c r="AW1360" i="4"/>
  <c r="AV1351" i="4"/>
  <c r="Z1351" i="4"/>
  <c r="AQ1385" i="4"/>
  <c r="AD1368" i="4"/>
  <c r="AD1365" i="4"/>
  <c r="AL1361" i="4"/>
  <c r="AD1360" i="4"/>
  <c r="AY1352" i="4"/>
  <c r="AD1352" i="4"/>
  <c r="AO1352" i="4"/>
  <c r="BE1352" i="4"/>
  <c r="AO1351" i="4"/>
  <c r="AN1344" i="4"/>
  <c r="AG1344" i="4"/>
  <c r="AW1344" i="4"/>
  <c r="AN1323" i="4"/>
  <c r="AG1323" i="4"/>
  <c r="AW1323" i="4"/>
  <c r="AY1307" i="4"/>
  <c r="AD1307" i="4"/>
  <c r="AO1307" i="4"/>
  <c r="BE1307" i="4"/>
  <c r="AU1334" i="4"/>
  <c r="AB1326" i="4"/>
  <c r="Z1317" i="4"/>
  <c r="AR1310" i="4"/>
  <c r="AY1301" i="4"/>
  <c r="AL1289" i="4"/>
  <c r="AY1288" i="4"/>
  <c r="AD1288" i="4"/>
  <c r="AO1288" i="4"/>
  <c r="BE1288" i="4"/>
  <c r="AO1287" i="4"/>
  <c r="AO1277" i="4"/>
  <c r="AW1269" i="4"/>
  <c r="AG1269" i="4"/>
  <c r="AO1261" i="4"/>
  <c r="AW1253" i="4"/>
  <c r="AG1253" i="4"/>
  <c r="AO1244" i="4"/>
  <c r="AW1236" i="4"/>
  <c r="AG1236" i="4"/>
  <c r="AO1228" i="4"/>
  <c r="AW1220" i="4"/>
  <c r="AG1220" i="4"/>
  <c r="AI1334" i="4"/>
  <c r="AQ1334" i="4"/>
  <c r="AB1334" i="4"/>
  <c r="AX1334" i="4"/>
  <c r="AK1334" i="4"/>
  <c r="BA1334" i="4"/>
  <c r="AD1326" i="4"/>
  <c r="AZ1326" i="4"/>
  <c r="AK1326" i="4"/>
  <c r="BF1326" i="4"/>
  <c r="AM1326" i="4"/>
  <c r="BC1326" i="4"/>
  <c r="AT1317" i="4"/>
  <c r="AL1317" i="4"/>
  <c r="BG1317" i="4"/>
  <c r="AR1317" i="4"/>
  <c r="AG1317" i="4"/>
  <c r="AW1317" i="4"/>
  <c r="AP1310" i="4"/>
  <c r="AI1301" i="4"/>
  <c r="BA1289" i="4"/>
  <c r="AF1289" i="4"/>
  <c r="AS1287" i="4"/>
  <c r="AA1287" i="4"/>
  <c r="AQ1287" i="4"/>
  <c r="BG1287" i="4"/>
  <c r="BA1277" i="4"/>
  <c r="AJ1277" i="4"/>
  <c r="BC1277" i="4"/>
  <c r="BD1269" i="4"/>
  <c r="AN1269" i="4"/>
  <c r="AR1261" i="4"/>
  <c r="AB1261" i="4"/>
  <c r="AV1253" i="4"/>
  <c r="AF1253" i="4"/>
  <c r="AZ1244" i="4"/>
  <c r="AJ1244" i="4"/>
  <c r="BD1236" i="4"/>
  <c r="AN1236" i="4"/>
  <c r="AR1228" i="4"/>
  <c r="AB1228" i="4"/>
  <c r="AV1220" i="4"/>
  <c r="AF1220" i="4"/>
  <c r="AW1339" i="4"/>
  <c r="AP1334" i="4"/>
  <c r="AP1317" i="4"/>
  <c r="AV1310" i="4"/>
  <c r="AH1301" i="4"/>
  <c r="AS1300" i="4"/>
  <c r="AG1300" i="4"/>
  <c r="BB1300" i="4"/>
  <c r="AM1300" i="4"/>
  <c r="BC1300" i="4"/>
  <c r="AZ1289" i="4"/>
  <c r="AD1289" i="4"/>
  <c r="AG1287" i="4"/>
  <c r="AZ1277" i="4"/>
  <c r="AI1277" i="4"/>
  <c r="AY1269" i="4"/>
  <c r="AI1269" i="4"/>
  <c r="AU1261" i="4"/>
  <c r="AE1261" i="4"/>
  <c r="BG1253" i="4"/>
  <c r="AQ1253" i="4"/>
  <c r="AA1253" i="4"/>
  <c r="BC1244" i="4"/>
  <c r="AM1244" i="4"/>
  <c r="AY1236" i="4"/>
  <c r="AI1236" i="4"/>
  <c r="AU1228" i="4"/>
  <c r="AE1228" i="4"/>
  <c r="BG1220" i="4"/>
  <c r="AQ1220" i="4"/>
  <c r="AA1220" i="4"/>
  <c r="AD1339" i="4"/>
  <c r="AZ1339" i="4"/>
  <c r="AK1339" i="4"/>
  <c r="BF1339" i="4"/>
  <c r="AM1339" i="4"/>
  <c r="BC1339" i="4"/>
  <c r="AF1310" i="4"/>
  <c r="AT1310" i="4"/>
  <c r="AE1310" i="4"/>
  <c r="AU1310" i="4"/>
  <c r="AZ1301" i="4"/>
  <c r="AA1301" i="4"/>
  <c r="AV1301" i="4"/>
  <c r="AG1301" i="4"/>
  <c r="AW1301" i="4"/>
  <c r="AS1289" i="4"/>
  <c r="AA1289" i="4"/>
  <c r="AQ1289" i="4"/>
  <c r="BG1289" i="4"/>
  <c r="AC1247" i="4"/>
  <c r="AS1247" i="4"/>
  <c r="Z1247" i="4"/>
  <c r="AP1247" i="4"/>
  <c r="BF1247" i="4"/>
  <c r="AM1247" i="4"/>
  <c r="BC1247" i="4"/>
  <c r="AR1241" i="4"/>
  <c r="AT1209" i="4"/>
  <c r="AD1204" i="4"/>
  <c r="AD1203" i="4"/>
  <c r="AT1196" i="4"/>
  <c r="AL1188" i="4"/>
  <c r="AU1181" i="4"/>
  <c r="AE1181" i="4"/>
  <c r="AS1180" i="4"/>
  <c r="AC1180" i="4"/>
  <c r="AY1175" i="4"/>
  <c r="AI1175" i="4"/>
  <c r="AO1169" i="4"/>
  <c r="BA1167" i="4"/>
  <c r="AK1167" i="4"/>
  <c r="AY1164" i="4"/>
  <c r="AI1164" i="4"/>
  <c r="BC1156" i="4"/>
  <c r="AM1156" i="4"/>
  <c r="BC1148" i="4"/>
  <c r="AM1148" i="4"/>
  <c r="BC1140" i="4"/>
  <c r="AM1140" i="4"/>
  <c r="BC1134" i="4"/>
  <c r="AM1134" i="4"/>
  <c r="BC1131" i="4"/>
  <c r="AM1131" i="4"/>
  <c r="AR1123" i="4"/>
  <c r="AB1123" i="4"/>
  <c r="AZ1115" i="4"/>
  <c r="AJ1115" i="4"/>
  <c r="AN1107" i="4"/>
  <c r="BD1258" i="4"/>
  <c r="AK1258" i="4"/>
  <c r="BA1258" i="4"/>
  <c r="AH1258" i="4"/>
  <c r="AX1258" i="4"/>
  <c r="AE1258" i="4"/>
  <c r="AU1258" i="4"/>
  <c r="AC1241" i="4"/>
  <c r="AS1241" i="4"/>
  <c r="Z1241" i="4"/>
  <c r="AP1241" i="4"/>
  <c r="BF1241" i="4"/>
  <c r="AM1241" i="4"/>
  <c r="BC1241" i="4"/>
  <c r="AV1180" i="4"/>
  <c r="AF1180" i="4"/>
  <c r="BD1169" i="4"/>
  <c r="AN1169" i="4"/>
  <c r="BD1167" i="4"/>
  <c r="AN1167" i="4"/>
  <c r="AN1260" i="4"/>
  <c r="AO1260" i="4"/>
  <c r="BE1260" i="4"/>
  <c r="AL1260" i="4"/>
  <c r="BB1260" i="4"/>
  <c r="AI1260" i="4"/>
  <c r="AY1260" i="4"/>
  <c r="AJ1241" i="4"/>
  <c r="AX1209" i="4"/>
  <c r="BF1204" i="4"/>
  <c r="Z1204" i="4"/>
  <c r="AH1203" i="4"/>
  <c r="AP1196" i="4"/>
  <c r="AX1188" i="4"/>
  <c r="AS1181" i="4"/>
  <c r="AC1181" i="4"/>
  <c r="AU1180" i="4"/>
  <c r="AE1180" i="4"/>
  <c r="BE1175" i="4"/>
  <c r="AO1175" i="4"/>
  <c r="BC1169" i="4"/>
  <c r="AM1169" i="4"/>
  <c r="BG1167" i="4"/>
  <c r="AQ1167" i="4"/>
  <c r="AA1167" i="4"/>
  <c r="AS1164" i="4"/>
  <c r="AC1164" i="4"/>
  <c r="AS1156" i="4"/>
  <c r="AC1156" i="4"/>
  <c r="AS1148" i="4"/>
  <c r="AC1148" i="4"/>
  <c r="AS1140" i="4"/>
  <c r="AC1140" i="4"/>
  <c r="AS1134" i="4"/>
  <c r="AC1134" i="4"/>
  <c r="AS1131" i="4"/>
  <c r="AC1131" i="4"/>
  <c r="AT1123" i="4"/>
  <c r="AD1123" i="4"/>
  <c r="AV1118" i="4"/>
  <c r="AF1118" i="4"/>
  <c r="AX1115" i="4"/>
  <c r="AH1115" i="4"/>
  <c r="AV1110" i="4"/>
  <c r="AF1110" i="4"/>
  <c r="BF1107" i="4"/>
  <c r="AP1107" i="4"/>
  <c r="AB1094" i="4"/>
  <c r="AZ1080" i="4"/>
  <c r="AV1078" i="4"/>
  <c r="AR1066" i="4"/>
  <c r="AK1245" i="4"/>
  <c r="AH1245" i="4"/>
  <c r="AE1245" i="4"/>
  <c r="AV1241" i="4"/>
  <c r="BD1209" i="4"/>
  <c r="AQ1209" i="4"/>
  <c r="AO1209" i="4"/>
  <c r="AC1204" i="4"/>
  <c r="AA1204" i="4"/>
  <c r="BG1204" i="4"/>
  <c r="AM1203" i="4"/>
  <c r="AK1203" i="4"/>
  <c r="AK1196" i="4"/>
  <c r="AI1196" i="4"/>
  <c r="AV1188" i="4"/>
  <c r="AW1188" i="4"/>
  <c r="AU1188" i="4"/>
  <c r="AN1181" i="4"/>
  <c r="AP1180" i="4"/>
  <c r="AR1175" i="4"/>
  <c r="BB1169" i="4"/>
  <c r="BF1167" i="4"/>
  <c r="Z1167" i="4"/>
  <c r="AB1164" i="4"/>
  <c r="AV1156" i="4"/>
  <c r="AB1148" i="4"/>
  <c r="AF1140" i="4"/>
  <c r="AF1134" i="4"/>
  <c r="AP1155" i="4"/>
  <c r="AM1155" i="4"/>
  <c r="AK1155" i="4"/>
  <c r="AR1141" i="4"/>
  <c r="BD1099" i="4"/>
  <c r="AH1099" i="4"/>
  <c r="AC1091" i="4"/>
  <c r="BB1091" i="4"/>
  <c r="Z1083" i="4"/>
  <c r="BF1083" i="4"/>
  <c r="AC1075" i="4"/>
  <c r="BB1075" i="4"/>
  <c r="Z1067" i="4"/>
  <c r="BF1067" i="4"/>
  <c r="Z1059" i="4"/>
  <c r="BF1059" i="4"/>
  <c r="BA1053" i="4"/>
  <c r="AY1052" i="4"/>
  <c r="AC1045" i="4"/>
  <c r="AG1037" i="4"/>
  <c r="AE1036" i="4"/>
  <c r="AC1029" i="4"/>
  <c r="AS1023" i="4"/>
  <c r="AO1021" i="4"/>
  <c r="AM1020" i="4"/>
  <c r="AY1018" i="4"/>
  <c r="AY1014" i="4"/>
  <c r="AW1011" i="4"/>
  <c r="AU1004" i="4"/>
  <c r="AQ994" i="4"/>
  <c r="AQ984" i="4"/>
  <c r="AM972" i="4"/>
  <c r="AQ966" i="4"/>
  <c r="AE958" i="4"/>
  <c r="AE934" i="4"/>
  <c r="AE918" i="4"/>
  <c r="BB897" i="4"/>
  <c r="AZ896" i="4"/>
  <c r="AN888" i="4"/>
  <c r="AF880" i="4"/>
  <c r="AR874" i="4"/>
  <c r="BF1141" i="4"/>
  <c r="BA1141" i="4"/>
  <c r="AJ1045" i="4"/>
  <c r="AB1037" i="4"/>
  <c r="AJ1021" i="4"/>
  <c r="AB1011" i="4"/>
  <c r="AQ1053" i="4"/>
  <c r="AM1045" i="4"/>
  <c r="AA1037" i="4"/>
  <c r="AA1029" i="4"/>
  <c r="AQ1023" i="4"/>
  <c r="AW1020" i="4"/>
  <c r="AK1018" i="4"/>
  <c r="AE1011" i="4"/>
  <c r="AO1004" i="4"/>
  <c r="AO966" i="4"/>
  <c r="AG958" i="4"/>
  <c r="AG918" i="4"/>
  <c r="AJ897" i="4"/>
  <c r="AF1141" i="4"/>
  <c r="AQ1137" i="4"/>
  <c r="AT1053" i="4"/>
  <c r="AP1045" i="4"/>
  <c r="AL1037" i="4"/>
  <c r="AX1021" i="4"/>
  <c r="AL1011" i="4"/>
  <c r="AF1004" i="4"/>
  <c r="AF966" i="4"/>
  <c r="AF934" i="4"/>
  <c r="AX997" i="4"/>
  <c r="AS997" i="4"/>
  <c r="AE981" i="4"/>
  <c r="AD957" i="4"/>
  <c r="AD917" i="4"/>
  <c r="BG917" i="4"/>
  <c r="AN975" i="4"/>
  <c r="AY975" i="4"/>
  <c r="AD951" i="4"/>
  <c r="BG951" i="4"/>
  <c r="AL911" i="4"/>
  <c r="AG911" i="4"/>
  <c r="BF889" i="4"/>
  <c r="BD873" i="4"/>
  <c r="AV818" i="4"/>
  <c r="AL953" i="4"/>
  <c r="AG953" i="4"/>
  <c r="AH921" i="4"/>
  <c r="AC921" i="4"/>
  <c r="AX987" i="4"/>
  <c r="AS987" i="4"/>
  <c r="AK881" i="4"/>
  <c r="AL868" i="4"/>
  <c r="AV825" i="4"/>
  <c r="AN777" i="4"/>
  <c r="BC722" i="4"/>
  <c r="AE688" i="4"/>
  <c r="AF754" i="4"/>
  <c r="BG722" i="4"/>
  <c r="AD656" i="4"/>
  <c r="AQ634" i="4"/>
  <c r="AS718" i="4"/>
  <c r="Z580" i="4"/>
  <c r="AR1517" i="4"/>
  <c r="AB1517" i="4"/>
  <c r="BD1511" i="4"/>
  <c r="AO1509" i="4"/>
  <c r="BC1464" i="4"/>
  <c r="AM1464" i="4"/>
  <c r="AE1509" i="4"/>
  <c r="AN1509" i="4"/>
  <c r="BD1509" i="4"/>
  <c r="AL1509" i="4"/>
  <c r="BB1509" i="4"/>
  <c r="AK1509" i="4"/>
  <c r="BA1499" i="4"/>
  <c r="AK1499" i="4"/>
  <c r="AE1477" i="4"/>
  <c r="AU1469" i="4"/>
  <c r="BE1464" i="4"/>
  <c r="AL1530" i="4"/>
  <c r="BG1530" i="4"/>
  <c r="AR1530" i="4"/>
  <c r="AE1530" i="4"/>
  <c r="AZ1530" i="4"/>
  <c r="AK1530" i="4"/>
  <c r="AV1506" i="4"/>
  <c r="AF1506" i="4"/>
  <c r="AV1499" i="4"/>
  <c r="AF1499" i="4"/>
  <c r="AC1482" i="4"/>
  <c r="AS1482" i="4"/>
  <c r="Z1482" i="4"/>
  <c r="AP1482" i="4"/>
  <c r="BF1482" i="4"/>
  <c r="AM1482" i="4"/>
  <c r="BC1482" i="4"/>
  <c r="AD1457" i="4"/>
  <c r="AD1456" i="4"/>
  <c r="AR1446" i="4"/>
  <c r="BB1438" i="4"/>
  <c r="AG1438" i="4"/>
  <c r="AT1437" i="4"/>
  <c r="AC1437" i="4"/>
  <c r="BB1430" i="4"/>
  <c r="AL1430" i="4"/>
  <c r="BC1422" i="4"/>
  <c r="AM1422" i="4"/>
  <c r="BA1421" i="4"/>
  <c r="AK1421" i="4"/>
  <c r="AW1419" i="4"/>
  <c r="AG1419" i="4"/>
  <c r="AT1410" i="4"/>
  <c r="AD1410" i="4"/>
  <c r="AN1407" i="4"/>
  <c r="AT1402" i="4"/>
  <c r="AD1402" i="4"/>
  <c r="AT1394" i="4"/>
  <c r="AD1394" i="4"/>
  <c r="AR1393" i="4"/>
  <c r="AN1389" i="4"/>
  <c r="AY1382" i="4"/>
  <c r="AG1476" i="4"/>
  <c r="AW1476" i="4"/>
  <c r="AD1476" i="4"/>
  <c r="AT1476" i="4"/>
  <c r="AA1476" i="4"/>
  <c r="AQ1476" i="4"/>
  <c r="BG1476" i="4"/>
  <c r="BD1421" i="4"/>
  <c r="AN1421" i="4"/>
  <c r="AF1482" i="4"/>
  <c r="AP1457" i="4"/>
  <c r="AX1456" i="4"/>
  <c r="BF1446" i="4"/>
  <c r="AJ1446" i="4"/>
  <c r="AZ1438" i="4"/>
  <c r="AD1438" i="4"/>
  <c r="AV1430" i="4"/>
  <c r="AF1430" i="4"/>
  <c r="BA1422" i="4"/>
  <c r="AK1422" i="4"/>
  <c r="BC1421" i="4"/>
  <c r="AM1421" i="4"/>
  <c r="BG1419" i="4"/>
  <c r="AQ1419" i="4"/>
  <c r="AA1419" i="4"/>
  <c r="AR1410" i="4"/>
  <c r="AR1402" i="4"/>
  <c r="AR1394" i="4"/>
  <c r="AB1394" i="4"/>
  <c r="AV1476" i="4"/>
  <c r="AN1457" i="4"/>
  <c r="AI1457" i="4"/>
  <c r="AY1457" i="4"/>
  <c r="AG1457" i="4"/>
  <c r="AV1456" i="4"/>
  <c r="AG1456" i="4"/>
  <c r="AW1456" i="4"/>
  <c r="AE1456" i="4"/>
  <c r="AU1456" i="4"/>
  <c r="AN1446" i="4"/>
  <c r="AE1446" i="4"/>
  <c r="AU1446" i="4"/>
  <c r="AX1438" i="4"/>
  <c r="AC1438" i="4"/>
  <c r="AM1438" i="4"/>
  <c r="AR1422" i="4"/>
  <c r="AT1421" i="4"/>
  <c r="AD1421" i="4"/>
  <c r="AS1351" i="4"/>
  <c r="AA1351" i="4"/>
  <c r="AQ1351" i="4"/>
  <c r="BG1351" i="4"/>
  <c r="AU1385" i="4"/>
  <c r="AF1385" i="4"/>
  <c r="AV1385" i="4"/>
  <c r="AD1385" i="4"/>
  <c r="AT1385" i="4"/>
  <c r="BA1378" i="4"/>
  <c r="AN1368" i="4"/>
  <c r="AI1368" i="4"/>
  <c r="AY1368" i="4"/>
  <c r="AG1368" i="4"/>
  <c r="AW1368" i="4"/>
  <c r="AV1365" i="4"/>
  <c r="AG1365" i="4"/>
  <c r="AW1365" i="4"/>
  <c r="AE1365" i="4"/>
  <c r="BD1361" i="4"/>
  <c r="AC1361" i="4"/>
  <c r="AS1361" i="4"/>
  <c r="AA1361" i="4"/>
  <c r="AQ1361" i="4"/>
  <c r="BG1361" i="4"/>
  <c r="AF1360" i="4"/>
  <c r="AM1360" i="4"/>
  <c r="BC1360" i="4"/>
  <c r="AK1360" i="4"/>
  <c r="BA1360" i="4"/>
  <c r="AC1353" i="4"/>
  <c r="AP1351" i="4"/>
  <c r="AH1320" i="4"/>
  <c r="AI1385" i="4"/>
  <c r="AD1361" i="4"/>
  <c r="AT1352" i="4"/>
  <c r="AC1352" i="4"/>
  <c r="AS1352" i="4"/>
  <c r="BE1351" i="4"/>
  <c r="BD1344" i="4"/>
  <c r="AI1344" i="4"/>
  <c r="AK1344" i="4"/>
  <c r="BA1344" i="4"/>
  <c r="BD1323" i="4"/>
  <c r="AI1323" i="4"/>
  <c r="AK1323" i="4"/>
  <c r="BA1323" i="4"/>
  <c r="AT1307" i="4"/>
  <c r="AC1307" i="4"/>
  <c r="AS1307" i="4"/>
  <c r="BB1339" i="4"/>
  <c r="AJ1334" i="4"/>
  <c r="BF1317" i="4"/>
  <c r="AK1310" i="4"/>
  <c r="AR1301" i="4"/>
  <c r="BB1289" i="4"/>
  <c r="AG1289" i="4"/>
  <c r="AT1288" i="4"/>
  <c r="AC1288" i="4"/>
  <c r="BE1287" i="4"/>
  <c r="AJ1287" i="4"/>
  <c r="BB1277" i="4"/>
  <c r="AK1277" i="4"/>
  <c r="AS1269" i="4"/>
  <c r="AC1269" i="4"/>
  <c r="BA1261" i="4"/>
  <c r="AK1261" i="4"/>
  <c r="AS1253" i="4"/>
  <c r="AC1253" i="4"/>
  <c r="BA1244" i="4"/>
  <c r="AK1244" i="4"/>
  <c r="AS1236" i="4"/>
  <c r="AC1236" i="4"/>
  <c r="BA1228" i="4"/>
  <c r="AK1228" i="4"/>
  <c r="AS1220" i="4"/>
  <c r="AC1220" i="4"/>
  <c r="AX1339" i="4"/>
  <c r="AA1334" i="4"/>
  <c r="AV1334" i="4"/>
  <c r="AH1334" i="4"/>
  <c r="BC1334" i="4"/>
  <c r="AO1334" i="4"/>
  <c r="BE1334" i="4"/>
  <c r="BD1326" i="4"/>
  <c r="AJ1326" i="4"/>
  <c r="BE1326" i="4"/>
  <c r="AP1326" i="4"/>
  <c r="AA1326" i="4"/>
  <c r="AQ1326" i="4"/>
  <c r="BG1326" i="4"/>
  <c r="AI1317" i="4"/>
  <c r="AQ1317" i="4"/>
  <c r="AB1317" i="4"/>
  <c r="AX1317" i="4"/>
  <c r="AK1317" i="4"/>
  <c r="BA1317" i="4"/>
  <c r="AH1310" i="4"/>
  <c r="BD1301" i="4"/>
  <c r="AB1301" i="4"/>
  <c r="AV1289" i="4"/>
  <c r="Z1289" i="4"/>
  <c r="AN1287" i="4"/>
  <c r="AE1287" i="4"/>
  <c r="AU1287" i="4"/>
  <c r="AV1277" i="4"/>
  <c r="AF1277" i="4"/>
  <c r="BG1277" i="4"/>
  <c r="AZ1269" i="4"/>
  <c r="AJ1269" i="4"/>
  <c r="BD1261" i="4"/>
  <c r="AN1261" i="4"/>
  <c r="AR1253" i="4"/>
  <c r="AB1253" i="4"/>
  <c r="AV1244" i="4"/>
  <c r="AF1244" i="4"/>
  <c r="AZ1236" i="4"/>
  <c r="AJ1236" i="4"/>
  <c r="BD1228" i="4"/>
  <c r="AN1228" i="4"/>
  <c r="AR1220" i="4"/>
  <c r="AB1220" i="4"/>
  <c r="AL1339" i="4"/>
  <c r="AR1326" i="4"/>
  <c r="AN1310" i="4"/>
  <c r="BC1301" i="4"/>
  <c r="Z1301" i="4"/>
  <c r="AK1300" i="4"/>
  <c r="AL1300" i="4"/>
  <c r="AA1300" i="4"/>
  <c r="AQ1300" i="4"/>
  <c r="BG1300" i="4"/>
  <c r="AT1289" i="4"/>
  <c r="AW1287" i="4"/>
  <c r="AU1277" i="4"/>
  <c r="AE1277" i="4"/>
  <c r="AU1269" i="4"/>
  <c r="AE1269" i="4"/>
  <c r="BG1261" i="4"/>
  <c r="AQ1261" i="4"/>
  <c r="AA1261" i="4"/>
  <c r="BC1253" i="4"/>
  <c r="AM1253" i="4"/>
  <c r="AY1244" i="4"/>
  <c r="AU1236" i="4"/>
  <c r="BG1228" i="4"/>
  <c r="AQ1228" i="4"/>
  <c r="AA1228" i="4"/>
  <c r="BC1220" i="4"/>
  <c r="BD1339" i="4"/>
  <c r="AJ1339" i="4"/>
  <c r="BE1339" i="4"/>
  <c r="AP1339" i="4"/>
  <c r="AA1339" i="4"/>
  <c r="AQ1339" i="4"/>
  <c r="BA1310" i="4"/>
  <c r="AD1310" i="4"/>
  <c r="AZ1310" i="4"/>
  <c r="AI1310" i="4"/>
  <c r="AT1301" i="4"/>
  <c r="AF1301" i="4"/>
  <c r="BB1301" i="4"/>
  <c r="AK1301" i="4"/>
  <c r="AN1289" i="4"/>
  <c r="AE1289" i="4"/>
  <c r="AR1258" i="4"/>
  <c r="AG1247" i="4"/>
  <c r="AW1247" i="4"/>
  <c r="AD1247" i="4"/>
  <c r="AT1247" i="4"/>
  <c r="AA1247" i="4"/>
  <c r="AQ1247" i="4"/>
  <c r="BG1247" i="4"/>
  <c r="AB1241" i="4"/>
  <c r="AL1209" i="4"/>
  <c r="BB1204" i="4"/>
  <c r="BB1203" i="4"/>
  <c r="AL1196" i="4"/>
  <c r="AD1188" i="4"/>
  <c r="AQ1181" i="4"/>
  <c r="AA1181" i="4"/>
  <c r="AO1180" i="4"/>
  <c r="AU1175" i="4"/>
  <c r="AE1175" i="4"/>
  <c r="BA1169" i="4"/>
  <c r="AK1169" i="4"/>
  <c r="AW1167" i="4"/>
  <c r="AG1167" i="4"/>
  <c r="AU1164" i="4"/>
  <c r="AE1164" i="4"/>
  <c r="AY1156" i="4"/>
  <c r="AI1156" i="4"/>
  <c r="AY1148" i="4"/>
  <c r="AI1148" i="4"/>
  <c r="AY1140" i="4"/>
  <c r="AI1140" i="4"/>
  <c r="AY1134" i="4"/>
  <c r="AI1134" i="4"/>
  <c r="AY1131" i="4"/>
  <c r="AI1131" i="4"/>
  <c r="AN1123" i="4"/>
  <c r="AV1115" i="4"/>
  <c r="AF1115" i="4"/>
  <c r="AZ1107" i="4"/>
  <c r="AJ1107" i="4"/>
  <c r="AN1258" i="4"/>
  <c r="AO1258" i="4"/>
  <c r="BE1258" i="4"/>
  <c r="AL1258" i="4"/>
  <c r="BB1258" i="4"/>
  <c r="AI1258" i="4"/>
  <c r="AG1241" i="4"/>
  <c r="AW1241" i="4"/>
  <c r="AD1241" i="4"/>
  <c r="AT1241" i="4"/>
  <c r="AA1241" i="4"/>
  <c r="AQ1241" i="4"/>
  <c r="BG1241" i="4"/>
  <c r="AR1180" i="4"/>
  <c r="AB1180" i="4"/>
  <c r="AZ1169" i="4"/>
  <c r="AJ1169" i="4"/>
  <c r="AZ1167" i="4"/>
  <c r="AJ1167" i="4"/>
  <c r="AC1260" i="4"/>
  <c r="AS1260" i="4"/>
  <c r="Z1260" i="4"/>
  <c r="AP1260" i="4"/>
  <c r="BF1260" i="4"/>
  <c r="AM1260" i="4"/>
  <c r="AP1209" i="4"/>
  <c r="AX1204" i="4"/>
  <c r="BF1203" i="4"/>
  <c r="Z1203" i="4"/>
  <c r="AH1196" i="4"/>
  <c r="AP1188" i="4"/>
  <c r="BE1181" i="4"/>
  <c r="AO1181" i="4"/>
  <c r="BG1180" i="4"/>
  <c r="AQ1180" i="4"/>
  <c r="AA1180" i="4"/>
  <c r="BA1175" i="4"/>
  <c r="AK1175" i="4"/>
  <c r="AY1169" i="4"/>
  <c r="AI1169" i="4"/>
  <c r="BC1167" i="4"/>
  <c r="AM1167" i="4"/>
  <c r="BE1164" i="4"/>
  <c r="AO1164" i="4"/>
  <c r="BE1156" i="4"/>
  <c r="AO1156" i="4"/>
  <c r="BE1148" i="4"/>
  <c r="AO1148" i="4"/>
  <c r="BE1140" i="4"/>
  <c r="AO1140" i="4"/>
  <c r="BE1134" i="4"/>
  <c r="AO1134" i="4"/>
  <c r="BE1131" i="4"/>
  <c r="BF1123" i="4"/>
  <c r="AP1123" i="4"/>
  <c r="Z1123" i="4"/>
  <c r="AR1118" i="4"/>
  <c r="AT1115" i="4"/>
  <c r="AR1110" i="4"/>
  <c r="AB1110" i="4"/>
  <c r="BB1107" i="4"/>
  <c r="AH1107" i="4"/>
  <c r="AO1245" i="4"/>
  <c r="AL1245" i="4"/>
  <c r="AF1241" i="4"/>
  <c r="AV1209" i="4"/>
  <c r="AU1209" i="4"/>
  <c r="AG1204" i="4"/>
  <c r="BD1203" i="4"/>
  <c r="AQ1203" i="4"/>
  <c r="AV1196" i="4"/>
  <c r="AW1196" i="4"/>
  <c r="AC1188" i="4"/>
  <c r="AA1188" i="4"/>
  <c r="AT1155" i="4"/>
  <c r="AQ1155" i="4"/>
  <c r="AB1141" i="4"/>
  <c r="AY1099" i="4"/>
  <c r="BD1091" i="4"/>
  <c r="AY1083" i="4"/>
  <c r="Z1075" i="4"/>
  <c r="AW1053" i="4"/>
  <c r="AA1036" i="4"/>
  <c r="AG1023" i="4"/>
  <c r="AC1021" i="4"/>
  <c r="AA1020" i="4"/>
  <c r="AU1018" i="4"/>
  <c r="AU1014" i="4"/>
  <c r="AM994" i="4"/>
  <c r="AM984" i="4"/>
  <c r="AI972" i="4"/>
  <c r="AA918" i="4"/>
  <c r="AV1023" i="4"/>
  <c r="AM1053" i="4"/>
  <c r="AW1036" i="4"/>
  <c r="AW1014" i="4"/>
  <c r="BA984" i="4"/>
  <c r="AS972" i="4"/>
  <c r="Z1137" i="4"/>
  <c r="AD981" i="4"/>
  <c r="BF917" i="4"/>
  <c r="AH975" i="4"/>
  <c r="AP951" i="4"/>
  <c r="AX911" i="4"/>
  <c r="AB868" i="4"/>
  <c r="AP953" i="4"/>
  <c r="AT921" i="4"/>
  <c r="BB987" i="4"/>
  <c r="AU656" i="4"/>
  <c r="AG580" i="4"/>
  <c r="AB1020" i="4"/>
  <c r="AJ1020" i="4"/>
  <c r="AG1020" i="4"/>
  <c r="BA1020" i="4"/>
  <c r="AN1020" i="4"/>
  <c r="AK1020" i="4"/>
  <c r="BE1020" i="4"/>
  <c r="AE1020" i="4"/>
  <c r="AU1020" i="4"/>
  <c r="AO1020" i="4"/>
  <c r="AI1020" i="4"/>
  <c r="AY1020" i="4"/>
  <c r="AZ957" i="4"/>
  <c r="AO957" i="4"/>
  <c r="AQ957" i="4"/>
  <c r="AT957" i="4"/>
  <c r="AC957" i="4"/>
  <c r="AE957" i="4"/>
  <c r="AH957" i="4"/>
  <c r="BE957" i="4"/>
  <c r="AA957" i="4"/>
  <c r="AB957" i="4"/>
  <c r="AS957" i="4"/>
  <c r="AX957" i="4"/>
  <c r="AN896" i="4"/>
  <c r="AB896" i="4"/>
  <c r="AR896" i="4"/>
  <c r="AN880" i="4"/>
  <c r="AB880" i="4"/>
  <c r="AR880" i="4"/>
  <c r="AP804" i="4"/>
  <c r="AH804" i="4"/>
  <c r="AB804" i="4"/>
  <c r="AL804" i="4"/>
  <c r="AN804" i="4"/>
  <c r="BF804" i="4"/>
  <c r="AR804" i="4"/>
  <c r="AB765" i="4"/>
  <c r="AR765" i="4"/>
  <c r="BF736" i="4"/>
  <c r="AP736" i="4"/>
  <c r="AU736" i="4"/>
  <c r="AH736" i="4"/>
  <c r="AS736" i="4"/>
  <c r="AO736" i="4"/>
  <c r="AY736" i="4"/>
  <c r="AF697" i="4"/>
  <c r="AJ697" i="4"/>
  <c r="AN697" i="4"/>
  <c r="AN671" i="4"/>
  <c r="AB671" i="4"/>
  <c r="AJ671" i="4"/>
  <c r="BB602" i="4"/>
  <c r="AA602" i="4"/>
  <c r="BD602" i="4"/>
  <c r="AC594" i="4"/>
  <c r="AH594" i="4"/>
  <c r="AK594" i="4"/>
  <c r="AJ594" i="4"/>
  <c r="AB585" i="4"/>
  <c r="AF585" i="4"/>
  <c r="AR585" i="4"/>
  <c r="AJ577" i="4"/>
  <c r="AF577" i="4"/>
  <c r="AT572" i="4"/>
  <c r="AU572" i="4"/>
  <c r="BF572" i="4"/>
  <c r="AN557" i="4"/>
  <c r="AJ557" i="4"/>
  <c r="AJ549" i="4"/>
  <c r="AB549" i="4"/>
  <c r="AZ549" i="4"/>
  <c r="AN541" i="4"/>
  <c r="AZ541" i="4"/>
  <c r="AV541" i="4"/>
  <c r="BF528" i="4"/>
  <c r="AO528" i="4"/>
  <c r="AC528" i="4"/>
  <c r="AJ519" i="4"/>
  <c r="AB519" i="4"/>
  <c r="AF617" i="4"/>
  <c r="AB617" i="4"/>
  <c r="AV617" i="4"/>
  <c r="AR617" i="4"/>
  <c r="BF634" i="4"/>
  <c r="AS634" i="4"/>
  <c r="AP634" i="4"/>
  <c r="AE634" i="4"/>
  <c r="BE634" i="4"/>
  <c r="BC634" i="4"/>
  <c r="AF634" i="4"/>
  <c r="AL634" i="4"/>
  <c r="AR634" i="4"/>
  <c r="AB651" i="4"/>
  <c r="AN651" i="4"/>
  <c r="AR651" i="4"/>
  <c r="AB659" i="4"/>
  <c r="AR659" i="4"/>
  <c r="AN659" i="4"/>
  <c r="BF668" i="4"/>
  <c r="AT668" i="4"/>
  <c r="AY668" i="4"/>
  <c r="AP668" i="4"/>
  <c r="AU668" i="4"/>
  <c r="AC668" i="4"/>
  <c r="AZ668" i="4"/>
  <c r="AB701" i="4"/>
  <c r="AN701" i="4"/>
  <c r="AR701" i="4"/>
  <c r="AJ701" i="4"/>
  <c r="AB739" i="4"/>
  <c r="AJ739" i="4"/>
  <c r="AR739" i="4"/>
  <c r="AR747" i="4"/>
  <c r="AZ747" i="4"/>
  <c r="AB747" i="4"/>
  <c r="AN747" i="4"/>
  <c r="AP754" i="4"/>
  <c r="BB754" i="4"/>
  <c r="BD754" i="4"/>
  <c r="AX754" i="4"/>
  <c r="AE754" i="4"/>
  <c r="BA754" i="4"/>
  <c r="AW754" i="4"/>
  <c r="BE754" i="4"/>
  <c r="BG754" i="4"/>
  <c r="AM754" i="4"/>
  <c r="Z754" i="4"/>
  <c r="AN759" i="4"/>
  <c r="AB759" i="4"/>
  <c r="AZ759" i="4"/>
  <c r="AF759" i="4"/>
  <c r="AJ759" i="4"/>
  <c r="AV759" i="4"/>
  <c r="AF777" i="4"/>
  <c r="AR777" i="4"/>
  <c r="AV777" i="4"/>
  <c r="AR785" i="4"/>
  <c r="AZ785" i="4"/>
  <c r="AB785" i="4"/>
  <c r="AN793" i="4"/>
  <c r="AR793" i="4"/>
  <c r="AB793" i="4"/>
  <c r="AF793" i="4"/>
  <c r="AN801" i="4"/>
  <c r="AF801" i="4"/>
  <c r="AZ801" i="4"/>
  <c r="AJ801" i="4"/>
  <c r="AB801" i="4"/>
  <c r="AN809" i="4"/>
  <c r="AR809" i="4"/>
  <c r="AB809" i="4"/>
  <c r="AV809" i="4"/>
  <c r="AJ809" i="4"/>
  <c r="AZ809" i="4"/>
  <c r="AB817" i="4"/>
  <c r="AV817" i="4"/>
  <c r="AF817" i="4"/>
  <c r="AR817" i="4"/>
  <c r="AJ825" i="4"/>
  <c r="AN825" i="4"/>
  <c r="AZ825" i="4"/>
  <c r="AR833" i="4"/>
  <c r="AB833" i="4"/>
  <c r="AV833" i="4"/>
  <c r="AB841" i="4"/>
  <c r="AV841" i="4"/>
  <c r="AF841" i="4"/>
  <c r="AZ841" i="4"/>
  <c r="AN849" i="4"/>
  <c r="AR849" i="4"/>
  <c r="AB849" i="4"/>
  <c r="AJ849" i="4"/>
  <c r="AV857" i="4"/>
  <c r="AF857" i="4"/>
  <c r="AZ857" i="4"/>
  <c r="AJ857" i="4"/>
  <c r="AN865" i="4"/>
  <c r="AV865" i="4"/>
  <c r="AJ865" i="4"/>
  <c r="AZ865" i="4"/>
  <c r="AA873" i="4"/>
  <c r="BF873" i="4"/>
  <c r="AP873" i="4"/>
  <c r="Z873" i="4"/>
  <c r="AS873" i="4"/>
  <c r="AK873" i="4"/>
  <c r="BB873" i="4"/>
  <c r="AL873" i="4"/>
  <c r="AC873" i="4"/>
  <c r="AY873" i="4"/>
  <c r="AV873" i="4"/>
  <c r="AX873" i="4"/>
  <c r="AI873" i="4"/>
  <c r="AT873" i="4"/>
  <c r="AN873" i="4"/>
  <c r="BA881" i="4"/>
  <c r="BB881" i="4"/>
  <c r="AL881" i="4"/>
  <c r="AC881" i="4"/>
  <c r="AY881" i="4"/>
  <c r="AF881" i="4"/>
  <c r="AX881" i="4"/>
  <c r="AH881" i="4"/>
  <c r="AI881" i="4"/>
  <c r="BD881" i="4"/>
  <c r="AT881" i="4"/>
  <c r="AN881" i="4"/>
  <c r="AP881" i="4"/>
  <c r="AS881" i="4"/>
  <c r="AQ889" i="4"/>
  <c r="AV889" i="4"/>
  <c r="AX889" i="4"/>
  <c r="AH889" i="4"/>
  <c r="AI889" i="4"/>
  <c r="BD889" i="4"/>
  <c r="AA889" i="4"/>
  <c r="BA889" i="4"/>
  <c r="AT889" i="4"/>
  <c r="AD889" i="4"/>
  <c r="AN889" i="4"/>
  <c r="AF889" i="4"/>
  <c r="AP889" i="4"/>
  <c r="AS889" i="4"/>
  <c r="AK889" i="4"/>
  <c r="AL889" i="4"/>
  <c r="AY889" i="4"/>
  <c r="AN897" i="4"/>
  <c r="BD897" i="4"/>
  <c r="AB897" i="4"/>
  <c r="AR897" i="4"/>
  <c r="AZ897" i="4"/>
  <c r="Z897" i="4"/>
  <c r="AP897" i="4"/>
  <c r="AF897" i="4"/>
  <c r="AD897" i="4"/>
  <c r="AT897" i="4"/>
  <c r="AH918" i="4"/>
  <c r="AN918" i="4"/>
  <c r="BD918" i="4"/>
  <c r="AK918" i="4"/>
  <c r="BA918" i="4"/>
  <c r="AB918" i="4"/>
  <c r="AR918" i="4"/>
  <c r="AO918" i="4"/>
  <c r="BE918" i="4"/>
  <c r="AZ918" i="4"/>
  <c r="AS918" i="4"/>
  <c r="AI918" i="4"/>
  <c r="AY918" i="4"/>
  <c r="AF918" i="4"/>
  <c r="AW918" i="4"/>
  <c r="AM918" i="4"/>
  <c r="BC918" i="4"/>
  <c r="AZ997" i="4"/>
  <c r="AB997" i="4"/>
  <c r="AV997" i="4"/>
  <c r="BA997" i="4"/>
  <c r="AK997" i="4"/>
  <c r="BC997" i="4"/>
  <c r="AM997" i="4"/>
  <c r="BF997" i="4"/>
  <c r="AP997" i="4"/>
  <c r="Z997" i="4"/>
  <c r="AR997" i="4"/>
  <c r="AW997" i="4"/>
  <c r="AG997" i="4"/>
  <c r="AY997" i="4"/>
  <c r="AI997" i="4"/>
  <c r="BB997" i="4"/>
  <c r="AL997" i="4"/>
  <c r="AN997" i="4"/>
  <c r="AC997" i="4"/>
  <c r="AE997" i="4"/>
  <c r="AH997" i="4"/>
  <c r="BE997" i="4"/>
  <c r="BG997" i="4"/>
  <c r="AA997" i="4"/>
  <c r="AD997" i="4"/>
  <c r="BG1036" i="4"/>
  <c r="AF1036" i="4"/>
  <c r="AV1036" i="4"/>
  <c r="AK1036" i="4"/>
  <c r="BA1036" i="4"/>
  <c r="AJ1036" i="4"/>
  <c r="AZ1036" i="4"/>
  <c r="AO1036" i="4"/>
  <c r="BE1036" i="4"/>
  <c r="BD1036" i="4"/>
  <c r="AG1036" i="4"/>
  <c r="AI1036" i="4"/>
  <c r="AY1036" i="4"/>
  <c r="AB1036" i="4"/>
  <c r="AS1036" i="4"/>
  <c r="AM1036" i="4"/>
  <c r="BC1036" i="4"/>
  <c r="BG1052" i="4"/>
  <c r="AN1052" i="4"/>
  <c r="BD1052" i="4"/>
  <c r="AG1052" i="4"/>
  <c r="AW1052" i="4"/>
  <c r="AB1052" i="4"/>
  <c r="AR1052" i="4"/>
  <c r="AK1052" i="4"/>
  <c r="BA1052" i="4"/>
  <c r="AZ1052" i="4"/>
  <c r="BE1052" i="4"/>
  <c r="AM1052" i="4"/>
  <c r="BC1052" i="4"/>
  <c r="AF1052" i="4"/>
  <c r="AC1052" i="4"/>
  <c r="AA1052" i="4"/>
  <c r="AQ1052" i="4"/>
  <c r="AJ1066" i="4"/>
  <c r="AZ1066" i="4"/>
  <c r="AN1066" i="4"/>
  <c r="AG1080" i="4"/>
  <c r="AB1080" i="4"/>
  <c r="AR1080" i="4"/>
  <c r="AF1080" i="4"/>
  <c r="AV1080" i="4"/>
  <c r="AW1137" i="4"/>
  <c r="AG1137" i="4"/>
  <c r="AY1137" i="4"/>
  <c r="AI1137" i="4"/>
  <c r="BB1137" i="4"/>
  <c r="AL1137" i="4"/>
  <c r="AN1137" i="4"/>
  <c r="AS1137" i="4"/>
  <c r="AC1137" i="4"/>
  <c r="AU1137" i="4"/>
  <c r="AE1137" i="4"/>
  <c r="AX1137" i="4"/>
  <c r="AH1137" i="4"/>
  <c r="BD1137" i="4"/>
  <c r="AK1137" i="4"/>
  <c r="AM1137" i="4"/>
  <c r="AP1137" i="4"/>
  <c r="AB1137" i="4"/>
  <c r="BE1137" i="4"/>
  <c r="BG1137" i="4"/>
  <c r="AA1137" i="4"/>
  <c r="AD1137" i="4"/>
  <c r="AR1137" i="4"/>
  <c r="BE1167" i="4"/>
  <c r="AD1167" i="4"/>
  <c r="AT1167" i="4"/>
  <c r="AH1167" i="4"/>
  <c r="AX1167" i="4"/>
  <c r="AW1203" i="4"/>
  <c r="AG1203" i="4"/>
  <c r="AY1203" i="4"/>
  <c r="AI1203" i="4"/>
  <c r="AN1203" i="4"/>
  <c r="AS1203" i="4"/>
  <c r="AC1203" i="4"/>
  <c r="AU1203" i="4"/>
  <c r="AE1203" i="4"/>
  <c r="AV1203" i="4"/>
  <c r="Z610" i="4"/>
  <c r="AA610" i="4"/>
  <c r="BD610" i="4"/>
  <c r="AX610" i="4"/>
  <c r="AV625" i="4"/>
  <c r="AF625" i="4"/>
  <c r="AZ625" i="4"/>
  <c r="AH646" i="4"/>
  <c r="AN646" i="4"/>
  <c r="AX646" i="4"/>
  <c r="AL646" i="4"/>
  <c r="AF646" i="4"/>
  <c r="AW646" i="4"/>
  <c r="AI646" i="4"/>
  <c r="AO646" i="4"/>
  <c r="AQ646" i="4"/>
  <c r="AB646" i="4"/>
  <c r="BC646" i="4"/>
  <c r="AV646" i="4"/>
  <c r="AG646" i="4"/>
  <c r="AR646" i="4"/>
  <c r="AR665" i="4"/>
  <c r="AB665" i="4"/>
  <c r="AZ665" i="4"/>
  <c r="AJ665" i="4"/>
  <c r="AX682" i="4"/>
  <c r="AD682" i="4"/>
  <c r="AY682" i="4"/>
  <c r="AE682" i="4"/>
  <c r="AL682" i="4"/>
  <c r="BA682" i="4"/>
  <c r="AM682" i="4"/>
  <c r="BD682" i="4"/>
  <c r="AA682" i="4"/>
  <c r="AR682" i="4"/>
  <c r="AF682" i="4"/>
  <c r="AB682" i="4"/>
  <c r="BE682" i="4"/>
  <c r="AW682" i="4"/>
  <c r="AF689" i="4"/>
  <c r="AZ689" i="4"/>
  <c r="AJ689" i="4"/>
  <c r="AB689" i="4"/>
  <c r="AR689" i="4"/>
  <c r="BB698" i="4"/>
  <c r="AL698" i="4"/>
  <c r="AZ698" i="4"/>
  <c r="AH698" i="4"/>
  <c r="BD698" i="4"/>
  <c r="AU698" i="4"/>
  <c r="AA698" i="4"/>
  <c r="AW698" i="4"/>
  <c r="AK698" i="4"/>
  <c r="AB698" i="4"/>
  <c r="BC698" i="4"/>
  <c r="BA698" i="4"/>
  <c r="BF698" i="4"/>
  <c r="AV698" i="4"/>
  <c r="AM698" i="4"/>
  <c r="AN709" i="4"/>
  <c r="AV709" i="4"/>
  <c r="AZ709" i="4"/>
  <c r="AJ709" i="4"/>
  <c r="BB718" i="4"/>
  <c r="BF718" i="4"/>
  <c r="AY718" i="4"/>
  <c r="AL718" i="4"/>
  <c r="AE718" i="4"/>
  <c r="AF718" i="4"/>
  <c r="BG718" i="4"/>
  <c r="AR718" i="4"/>
  <c r="AD718" i="4"/>
  <c r="AJ718" i="4"/>
  <c r="AK718" i="4"/>
  <c r="AW718" i="4"/>
  <c r="AA718" i="4"/>
  <c r="AV718" i="4"/>
  <c r="AM718" i="4"/>
  <c r="BA718" i="4"/>
  <c r="AR725" i="4"/>
  <c r="AB725" i="4"/>
  <c r="AV725" i="4"/>
  <c r="AN725" i="4"/>
  <c r="AL734" i="4"/>
  <c r="BB734" i="4"/>
  <c r="AT734" i="4"/>
  <c r="AE734" i="4"/>
  <c r="AN734" i="4"/>
  <c r="AF734" i="4"/>
  <c r="AR734" i="4"/>
  <c r="AU734" i="4"/>
  <c r="AQ734" i="4"/>
  <c r="AW734" i="4"/>
  <c r="Z734" i="4"/>
  <c r="BA734" i="4"/>
  <c r="BC734" i="4"/>
  <c r="AV734" i="4"/>
  <c r="AG734" i="4"/>
  <c r="AR756" i="4"/>
  <c r="AM756" i="4"/>
  <c r="AT756" i="4"/>
  <c r="Z756" i="4"/>
  <c r="BD756" i="4"/>
  <c r="AZ756" i="4"/>
  <c r="AP756" i="4"/>
  <c r="AI756" i="4"/>
  <c r="AE756" i="4"/>
  <c r="AG756" i="4"/>
  <c r="AX756" i="4"/>
  <c r="AS756" i="4"/>
  <c r="AH756" i="4"/>
  <c r="BF756" i="4"/>
  <c r="AU756" i="4"/>
  <c r="AD756" i="4"/>
  <c r="AD770" i="4"/>
  <c r="AY770" i="4"/>
  <c r="BB770" i="4"/>
  <c r="Z770" i="4"/>
  <c r="AJ770" i="4"/>
  <c r="AT770" i="4"/>
  <c r="AZ770" i="4"/>
  <c r="AF770" i="4"/>
  <c r="AR770" i="4"/>
  <c r="AP770" i="4"/>
  <c r="AQ770" i="4"/>
  <c r="AW770" i="4"/>
  <c r="AC770" i="4"/>
  <c r="AV770" i="4"/>
  <c r="AS770" i="4"/>
  <c r="AU770" i="4"/>
  <c r="BA770" i="4"/>
  <c r="AB770" i="4"/>
  <c r="AA770" i="4"/>
  <c r="BE911" i="4"/>
  <c r="AO911" i="4"/>
  <c r="BG911" i="4"/>
  <c r="AQ911" i="4"/>
  <c r="AA911" i="4"/>
  <c r="AT911" i="4"/>
  <c r="AD911" i="4"/>
  <c r="AF911" i="4"/>
  <c r="BA911" i="4"/>
  <c r="AK911" i="4"/>
  <c r="BC911" i="4"/>
  <c r="AM911" i="4"/>
  <c r="BF911" i="4"/>
  <c r="AP911" i="4"/>
  <c r="Z911" i="4"/>
  <c r="AC911" i="4"/>
  <c r="AE911" i="4"/>
  <c r="AH911" i="4"/>
  <c r="AW911" i="4"/>
  <c r="AY911" i="4"/>
  <c r="BB911" i="4"/>
  <c r="AN911" i="4"/>
  <c r="AP958" i="4"/>
  <c r="AB958" i="4"/>
  <c r="AR958" i="4"/>
  <c r="AO958" i="4"/>
  <c r="BE958" i="4"/>
  <c r="AF958" i="4"/>
  <c r="AV958" i="4"/>
  <c r="AC958" i="4"/>
  <c r="AS958" i="4"/>
  <c r="AZ958" i="4"/>
  <c r="AK958" i="4"/>
  <c r="AM958" i="4"/>
  <c r="BC958" i="4"/>
  <c r="BD958" i="4"/>
  <c r="AW958" i="4"/>
  <c r="AA958" i="4"/>
  <c r="AQ958" i="4"/>
  <c r="AN966" i="4"/>
  <c r="BD966" i="4"/>
  <c r="AG966" i="4"/>
  <c r="AW966" i="4"/>
  <c r="AB966" i="4"/>
  <c r="AR966" i="4"/>
  <c r="AK966" i="4"/>
  <c r="BA966" i="4"/>
  <c r="AJ966" i="4"/>
  <c r="BE966" i="4"/>
  <c r="AE966" i="4"/>
  <c r="AU966" i="4"/>
  <c r="AV966" i="4"/>
  <c r="AC966" i="4"/>
  <c r="AI966" i="4"/>
  <c r="AY966" i="4"/>
  <c r="AB975" i="4"/>
  <c r="AF975" i="4"/>
  <c r="BE975" i="4"/>
  <c r="AO975" i="4"/>
  <c r="BG975" i="4"/>
  <c r="AQ975" i="4"/>
  <c r="AA975" i="4"/>
  <c r="AT975" i="4"/>
  <c r="AD975" i="4"/>
  <c r="BA975" i="4"/>
  <c r="AK975" i="4"/>
  <c r="BC975" i="4"/>
  <c r="AM975" i="4"/>
  <c r="BF975" i="4"/>
  <c r="AP975" i="4"/>
  <c r="Z975" i="4"/>
  <c r="AS975" i="4"/>
  <c r="AU975" i="4"/>
  <c r="AX975" i="4"/>
  <c r="BD975" i="4"/>
  <c r="AG975" i="4"/>
  <c r="AI975" i="4"/>
  <c r="AL975" i="4"/>
  <c r="BB984" i="4"/>
  <c r="AF984" i="4"/>
  <c r="AV984" i="4"/>
  <c r="AO984" i="4"/>
  <c r="BE984" i="4"/>
  <c r="AJ984" i="4"/>
  <c r="AZ984" i="4"/>
  <c r="AC984" i="4"/>
  <c r="AS984" i="4"/>
  <c r="BD984" i="4"/>
  <c r="AK984" i="4"/>
  <c r="AE984" i="4"/>
  <c r="AU984" i="4"/>
  <c r="AB984" i="4"/>
  <c r="AW984" i="4"/>
  <c r="AI984" i="4"/>
  <c r="AY984" i="4"/>
  <c r="BB1018" i="4"/>
  <c r="AN1018" i="4"/>
  <c r="BD1018" i="4"/>
  <c r="AO1018" i="4"/>
  <c r="BE1018" i="4"/>
  <c r="AB1018" i="4"/>
  <c r="AR1018" i="4"/>
  <c r="AC1018" i="4"/>
  <c r="AS1018" i="4"/>
  <c r="AJ1018" i="4"/>
  <c r="AW1018" i="4"/>
  <c r="AM1018" i="4"/>
  <c r="BC1018" i="4"/>
  <c r="AV1018" i="4"/>
  <c r="BA1018" i="4"/>
  <c r="AA1018" i="4"/>
  <c r="AQ1018" i="4"/>
  <c r="BE1169" i="4"/>
  <c r="Z1169" i="4"/>
  <c r="AP1169" i="4"/>
  <c r="BF1169" i="4"/>
  <c r="AD1169" i="4"/>
  <c r="AT1169" i="4"/>
  <c r="BF1181" i="4"/>
  <c r="AF1181" i="4"/>
  <c r="AV1181" i="4"/>
  <c r="AJ1181" i="4"/>
  <c r="AZ1181" i="4"/>
  <c r="BE987" i="4"/>
  <c r="AO987" i="4"/>
  <c r="BG987" i="4"/>
  <c r="AQ987" i="4"/>
  <c r="AA987" i="4"/>
  <c r="AT987" i="4"/>
  <c r="AD987" i="4"/>
  <c r="BA987" i="4"/>
  <c r="AK987" i="4"/>
  <c r="BC987" i="4"/>
  <c r="AM987" i="4"/>
  <c r="BF987" i="4"/>
  <c r="AP987" i="4"/>
  <c r="Z987" i="4"/>
  <c r="AG987" i="4"/>
  <c r="AI987" i="4"/>
  <c r="AL987" i="4"/>
  <c r="AC987" i="4"/>
  <c r="AE987" i="4"/>
  <c r="AH987" i="4"/>
  <c r="BF1004" i="4"/>
  <c r="AN1004" i="4"/>
  <c r="BD1004" i="4"/>
  <c r="AG1004" i="4"/>
  <c r="AW1004" i="4"/>
  <c r="AB1004" i="4"/>
  <c r="AR1004" i="4"/>
  <c r="AK1004" i="4"/>
  <c r="BA1004" i="4"/>
  <c r="AJ1004" i="4"/>
  <c r="BE1004" i="4"/>
  <c r="AI1004" i="4"/>
  <c r="AY1004" i="4"/>
  <c r="AV1004" i="4"/>
  <c r="AC1004" i="4"/>
  <c r="AM1004" i="4"/>
  <c r="BC1004" i="4"/>
  <c r="BE1011" i="4"/>
  <c r="AD1011" i="4"/>
  <c r="AT1011" i="4"/>
  <c r="AM1011" i="4"/>
  <c r="BC1011" i="4"/>
  <c r="AF1011" i="4"/>
  <c r="AV1011" i="4"/>
  <c r="AH1011" i="4"/>
  <c r="AX1011" i="4"/>
  <c r="AA1011" i="4"/>
  <c r="AQ1011" i="4"/>
  <c r="BG1011" i="4"/>
  <c r="AJ1011" i="4"/>
  <c r="AZ1011" i="4"/>
  <c r="BB1011" i="4"/>
  <c r="AI1011" i="4"/>
  <c r="AN1011" i="4"/>
  <c r="AK1011" i="4"/>
  <c r="BA1011" i="4"/>
  <c r="Z1011" i="4"/>
  <c r="BF1011" i="4"/>
  <c r="AU1011" i="4"/>
  <c r="AR1011" i="4"/>
  <c r="AO1011" i="4"/>
  <c r="BG1059" i="4"/>
  <c r="BB1059" i="4"/>
  <c r="AL1059" i="4"/>
  <c r="AC1059" i="4"/>
  <c r="AY1059" i="4"/>
  <c r="AX1059" i="4"/>
  <c r="AH1059" i="4"/>
  <c r="AI1059" i="4"/>
  <c r="BD1059" i="4"/>
  <c r="BC1067" i="4"/>
  <c r="BB1067" i="4"/>
  <c r="AL1067" i="4"/>
  <c r="AC1067" i="4"/>
  <c r="AY1067" i="4"/>
  <c r="AX1067" i="4"/>
  <c r="AH1067" i="4"/>
  <c r="AI1067" i="4"/>
  <c r="BD1067" i="4"/>
  <c r="AG1075" i="4"/>
  <c r="AX1075" i="4"/>
  <c r="AH1075" i="4"/>
  <c r="AI1075" i="4"/>
  <c r="BD1075" i="4"/>
  <c r="AT1075" i="4"/>
  <c r="AD1075" i="4"/>
  <c r="AN1075" i="4"/>
  <c r="AV1083" i="4"/>
  <c r="AX1083" i="4"/>
  <c r="AH1083" i="4"/>
  <c r="AI1083" i="4"/>
  <c r="BD1083" i="4"/>
  <c r="AT1083" i="4"/>
  <c r="AD1083" i="4"/>
  <c r="AN1083" i="4"/>
  <c r="AT1091" i="4"/>
  <c r="AD1091" i="4"/>
  <c r="AN1091" i="4"/>
  <c r="BF1091" i="4"/>
  <c r="AP1091" i="4"/>
  <c r="Z1091" i="4"/>
  <c r="AS1091" i="4"/>
  <c r="AA1099" i="4"/>
  <c r="AT1099" i="4"/>
  <c r="AD1099" i="4"/>
  <c r="AN1099" i="4"/>
  <c r="BF1099" i="4"/>
  <c r="AP1099" i="4"/>
  <c r="Z1099" i="4"/>
  <c r="AS1099" i="4"/>
  <c r="AH1140" i="4"/>
  <c r="AJ1140" i="4"/>
  <c r="AZ1140" i="4"/>
  <c r="AN1140" i="4"/>
  <c r="BD1140" i="4"/>
  <c r="AL1148" i="4"/>
  <c r="AF1148" i="4"/>
  <c r="AV1148" i="4"/>
  <c r="AJ1148" i="4"/>
  <c r="AZ1148" i="4"/>
  <c r="Z1156" i="4"/>
  <c r="AN1156" i="4"/>
  <c r="BD1156" i="4"/>
  <c r="AB1156" i="4"/>
  <c r="AR1156" i="4"/>
  <c r="AF1164" i="4"/>
  <c r="AV1164" i="4"/>
  <c r="AJ1164" i="4"/>
  <c r="AZ1164" i="4"/>
  <c r="BE1180" i="4"/>
  <c r="AH1180" i="4"/>
  <c r="AX1180" i="4"/>
  <c r="AL1180" i="4"/>
  <c r="BB1180" i="4"/>
  <c r="BC1188" i="4"/>
  <c r="AM1188" i="4"/>
  <c r="BE1188" i="4"/>
  <c r="AO1188" i="4"/>
  <c r="AF1188" i="4"/>
  <c r="AY1188" i="4"/>
  <c r="AI1188" i="4"/>
  <c r="BA1188" i="4"/>
  <c r="AK1188" i="4"/>
  <c r="AN1188" i="4"/>
  <c r="AR1196" i="4"/>
  <c r="AB1196" i="4"/>
  <c r="BG1196" i="4"/>
  <c r="AQ1196" i="4"/>
  <c r="AA1196" i="4"/>
  <c r="AS1196" i="4"/>
  <c r="AC1196" i="4"/>
  <c r="BD1196" i="4"/>
  <c r="BC1196" i="4"/>
  <c r="AM1196" i="4"/>
  <c r="BE1196" i="4"/>
  <c r="AO1196" i="4"/>
  <c r="AF1196" i="4"/>
  <c r="BC1204" i="4"/>
  <c r="AM1204" i="4"/>
  <c r="BE1204" i="4"/>
  <c r="AO1204" i="4"/>
  <c r="AF1204" i="4"/>
  <c r="AY1204" i="4"/>
  <c r="AI1204" i="4"/>
  <c r="BA1204" i="4"/>
  <c r="AK1204" i="4"/>
  <c r="AN1204" i="4"/>
  <c r="AZ981" i="4"/>
  <c r="AF981" i="4"/>
  <c r="AJ981" i="4"/>
  <c r="BA981" i="4"/>
  <c r="AK981" i="4"/>
  <c r="BC981" i="4"/>
  <c r="AM981" i="4"/>
  <c r="BF981" i="4"/>
  <c r="AP981" i="4"/>
  <c r="Z981" i="4"/>
  <c r="AV981" i="4"/>
  <c r="AW981" i="4"/>
  <c r="AG981" i="4"/>
  <c r="AY981" i="4"/>
  <c r="AI981" i="4"/>
  <c r="BB981" i="4"/>
  <c r="AL981" i="4"/>
  <c r="AN981" i="4"/>
  <c r="AB981" i="4"/>
  <c r="AS981" i="4"/>
  <c r="AU981" i="4"/>
  <c r="AX981" i="4"/>
  <c r="BD981" i="4"/>
  <c r="AR981" i="4"/>
  <c r="AO981" i="4"/>
  <c r="AQ981" i="4"/>
  <c r="AT981" i="4"/>
  <c r="BE1021" i="4"/>
  <c r="Z1021" i="4"/>
  <c r="AP1021" i="4"/>
  <c r="BF1021" i="4"/>
  <c r="AI1021" i="4"/>
  <c r="AY1021" i="4"/>
  <c r="AN1021" i="4"/>
  <c r="BD1021" i="4"/>
  <c r="AD1021" i="4"/>
  <c r="AT1021" i="4"/>
  <c r="AM1021" i="4"/>
  <c r="BC1021" i="4"/>
  <c r="AB1021" i="4"/>
  <c r="AR1021" i="4"/>
  <c r="AH1021" i="4"/>
  <c r="AE1021" i="4"/>
  <c r="AZ1021" i="4"/>
  <c r="AG1021" i="4"/>
  <c r="AW1021" i="4"/>
  <c r="AL1021" i="4"/>
  <c r="AQ1021" i="4"/>
  <c r="AF1021" i="4"/>
  <c r="AK1021" i="4"/>
  <c r="BA1021" i="4"/>
  <c r="BE1029" i="4"/>
  <c r="AD1029" i="4"/>
  <c r="AT1029" i="4"/>
  <c r="AI1029" i="4"/>
  <c r="AY1029" i="4"/>
  <c r="AF1029" i="4"/>
  <c r="AV1029" i="4"/>
  <c r="AH1029" i="4"/>
  <c r="AX1029" i="4"/>
  <c r="AM1029" i="4"/>
  <c r="BC1029" i="4"/>
  <c r="AJ1029" i="4"/>
  <c r="AZ1029" i="4"/>
  <c r="BB1029" i="4"/>
  <c r="AE1029" i="4"/>
  <c r="AN1029" i="4"/>
  <c r="AG1029" i="4"/>
  <c r="AW1029" i="4"/>
  <c r="Z1029" i="4"/>
  <c r="BF1029" i="4"/>
  <c r="AQ1029" i="4"/>
  <c r="AR1029" i="4"/>
  <c r="AK1029" i="4"/>
  <c r="BA1029" i="4"/>
  <c r="BE1037" i="4"/>
  <c r="AD1037" i="4"/>
  <c r="AT1037" i="4"/>
  <c r="AI1037" i="4"/>
  <c r="AY1037" i="4"/>
  <c r="AF1037" i="4"/>
  <c r="AV1037" i="4"/>
  <c r="AH1037" i="4"/>
  <c r="AX1037" i="4"/>
  <c r="AM1037" i="4"/>
  <c r="BC1037" i="4"/>
  <c r="AJ1037" i="4"/>
  <c r="AZ1037" i="4"/>
  <c r="BB1037" i="4"/>
  <c r="AE1037" i="4"/>
  <c r="AN1037" i="4"/>
  <c r="AK1037" i="4"/>
  <c r="BA1037" i="4"/>
  <c r="Z1037" i="4"/>
  <c r="BF1037" i="4"/>
  <c r="AQ1037" i="4"/>
  <c r="AR1037" i="4"/>
  <c r="AO1037" i="4"/>
  <c r="BE1045" i="4"/>
  <c r="AH1045" i="4"/>
  <c r="AX1045" i="4"/>
  <c r="AA1045" i="4"/>
  <c r="AQ1045" i="4"/>
  <c r="BG1045" i="4"/>
  <c r="AN1045" i="4"/>
  <c r="BD1045" i="4"/>
  <c r="AL1045" i="4"/>
  <c r="BB1045" i="4"/>
  <c r="AE1045" i="4"/>
  <c r="AU1045" i="4"/>
  <c r="AB1045" i="4"/>
  <c r="AR1045" i="4"/>
  <c r="Z1045" i="4"/>
  <c r="BF1045" i="4"/>
  <c r="BC1045" i="4"/>
  <c r="AZ1045" i="4"/>
  <c r="AK1045" i="4"/>
  <c r="BA1045" i="4"/>
  <c r="AD1045" i="4"/>
  <c r="AI1045" i="4"/>
  <c r="AF1045" i="4"/>
  <c r="AO1045" i="4"/>
  <c r="BE1053" i="4"/>
  <c r="AL1053" i="4"/>
  <c r="BB1053" i="4"/>
  <c r="AE1053" i="4"/>
  <c r="AU1053" i="4"/>
  <c r="AB1053" i="4"/>
  <c r="AR1053" i="4"/>
  <c r="Z1053" i="4"/>
  <c r="AP1053" i="4"/>
  <c r="BF1053" i="4"/>
  <c r="AI1053" i="4"/>
  <c r="AY1053" i="4"/>
  <c r="AF1053" i="4"/>
  <c r="AV1053" i="4"/>
  <c r="AX1053" i="4"/>
  <c r="BC1053" i="4"/>
  <c r="AZ1053" i="4"/>
  <c r="AO1053" i="4"/>
  <c r="AD1053" i="4"/>
  <c r="AA1053" i="4"/>
  <c r="BG1053" i="4"/>
  <c r="BD1053" i="4"/>
  <c r="AC1053" i="4"/>
  <c r="AS1053" i="4"/>
  <c r="AQ1288" i="4"/>
  <c r="AL1288" i="4"/>
  <c r="AM1567" i="4"/>
  <c r="AE1567" i="4"/>
  <c r="AA1718" i="4"/>
  <c r="AH1718" i="4"/>
  <c r="Z1718" i="4"/>
  <c r="BD1631" i="4"/>
  <c r="AC1631" i="4"/>
  <c r="BG1608" i="4"/>
  <c r="BE1608" i="4"/>
  <c r="AR1609" i="4"/>
  <c r="AW1609" i="4"/>
  <c r="AC1609" i="4"/>
  <c r="AY1621" i="4"/>
  <c r="Z1621" i="4"/>
  <c r="AP1621" i="4"/>
  <c r="AX1629" i="4"/>
  <c r="AC1629" i="4"/>
  <c r="BE1629" i="4"/>
  <c r="AG1629" i="4"/>
  <c r="AC1662" i="4"/>
  <c r="AO1662" i="4"/>
  <c r="AA1662" i="4"/>
  <c r="BG1662" i="4"/>
  <c r="AH1678" i="4"/>
  <c r="AP1678" i="4"/>
  <c r="BF1678" i="4"/>
  <c r="AZ1578" i="4"/>
  <c r="AT1578" i="4"/>
  <c r="AH1584" i="4"/>
  <c r="AA1584" i="4"/>
  <c r="AE1663" i="4"/>
  <c r="AI1663" i="4"/>
  <c r="BG1663" i="4"/>
  <c r="AO1663" i="4"/>
  <c r="AW1663" i="4"/>
  <c r="AA1699" i="4"/>
  <c r="BG1699" i="4"/>
  <c r="AY1745" i="4"/>
  <c r="AA1745" i="4"/>
  <c r="BD1745" i="4"/>
  <c r="AM1745" i="4"/>
  <c r="AX1640" i="4"/>
  <c r="AP1640" i="4"/>
  <c r="BC1640" i="4"/>
  <c r="BF1640" i="4"/>
  <c r="BF1648" i="4"/>
  <c r="AE1648" i="4"/>
  <c r="AL1648" i="4"/>
  <c r="AA1648" i="4"/>
  <c r="AE1698" i="4"/>
  <c r="AM1698" i="4"/>
  <c r="AQ1698" i="4"/>
  <c r="AD1698" i="4"/>
  <c r="AG1698" i="4"/>
  <c r="AN421" i="4"/>
  <c r="AF421" i="4"/>
  <c r="AZ421" i="4"/>
  <c r="AV421" i="4"/>
  <c r="AB421" i="4"/>
  <c r="AJ421" i="4"/>
  <c r="AR421" i="4"/>
  <c r="AU199" i="4"/>
  <c r="AF199" i="4"/>
  <c r="AN199" i="4"/>
  <c r="AR199" i="4"/>
  <c r="AV199" i="4"/>
  <c r="AB199" i="4"/>
  <c r="BG168" i="4"/>
  <c r="AA168" i="4"/>
  <c r="AB168" i="4"/>
  <c r="BE168" i="4"/>
  <c r="AC168" i="4"/>
  <c r="AD168" i="4"/>
  <c r="AO168" i="4"/>
  <c r="AL168" i="4"/>
  <c r="AE168" i="4"/>
  <c r="AK168" i="4"/>
  <c r="AG168" i="4"/>
  <c r="AQ168" i="4"/>
  <c r="AM168" i="4"/>
  <c r="AX168" i="4"/>
  <c r="AT168" i="4"/>
  <c r="AZ168" i="4"/>
  <c r="BA168" i="4"/>
  <c r="BD168" i="4"/>
  <c r="AF168" i="4"/>
  <c r="AJ145" i="4"/>
  <c r="AB145" i="4"/>
  <c r="AV145" i="4"/>
  <c r="AF145" i="4"/>
  <c r="AN145" i="4"/>
  <c r="AR145" i="4"/>
  <c r="AL5" i="4"/>
  <c r="BB5" i="4"/>
  <c r="AZ5" i="4"/>
  <c r="AS5" i="4"/>
  <c r="BG5" i="4"/>
  <c r="AE5" i="4"/>
  <c r="AK5" i="4"/>
  <c r="AU5" i="4"/>
  <c r="AB5" i="4"/>
  <c r="AC5" i="4"/>
  <c r="AI5" i="4"/>
  <c r="AW5" i="4"/>
  <c r="AD5" i="4"/>
  <c r="AM5" i="4"/>
  <c r="BD5" i="4"/>
  <c r="AX5" i="4"/>
  <c r="Z5" i="4"/>
  <c r="AJ38" i="4"/>
  <c r="AD38" i="4"/>
  <c r="BD38" i="4"/>
  <c r="Z38" i="4"/>
  <c r="AM38" i="4"/>
  <c r="AX38" i="4"/>
  <c r="AP38" i="4"/>
  <c r="AU38" i="4"/>
  <c r="BA38" i="4"/>
  <c r="AQ38" i="4"/>
  <c r="AA38" i="4"/>
  <c r="AC38" i="4"/>
  <c r="AF38" i="4"/>
  <c r="AN38" i="4"/>
  <c r="AZ38" i="4"/>
  <c r="BG38" i="4"/>
  <c r="AO38" i="4"/>
  <c r="AS49" i="4"/>
  <c r="BA49" i="4"/>
  <c r="AE49" i="4"/>
  <c r="AF49" i="4"/>
  <c r="BD49" i="4"/>
  <c r="AH49" i="4"/>
  <c r="AJ49" i="4"/>
  <c r="AQ49" i="4"/>
  <c r="AX49" i="4"/>
  <c r="Z49" i="4"/>
  <c r="AO49" i="4"/>
  <c r="BB49" i="4"/>
  <c r="AU49" i="4"/>
  <c r="BF49" i="4"/>
  <c r="BG49" i="4"/>
  <c r="AM49" i="4"/>
  <c r="AI49" i="4"/>
  <c r="AT49" i="4"/>
  <c r="AP98" i="4"/>
  <c r="BB98" i="4"/>
  <c r="Z98" i="4"/>
  <c r="AE98" i="4"/>
  <c r="AC98" i="4"/>
  <c r="AH98" i="4"/>
  <c r="AA98" i="4"/>
  <c r="AK98" i="4"/>
  <c r="BF98" i="4"/>
  <c r="BC98" i="4"/>
  <c r="AF98" i="4"/>
  <c r="AX98" i="4"/>
  <c r="BD98" i="4"/>
  <c r="AL98" i="4"/>
  <c r="AU98" i="4"/>
  <c r="Z213" i="4"/>
  <c r="AB213" i="4"/>
  <c r="AV213" i="4"/>
  <c r="AF213" i="4"/>
  <c r="AZ213" i="4"/>
  <c r="AJ213" i="4"/>
  <c r="AR213" i="4"/>
  <c r="AQ237" i="4"/>
  <c r="AN237" i="4"/>
  <c r="AB237" i="4"/>
  <c r="AR237" i="4"/>
  <c r="AF237" i="4"/>
  <c r="AJ237" i="4"/>
  <c r="AV237" i="4"/>
  <c r="AZ237" i="4"/>
  <c r="AB269" i="4"/>
  <c r="AR269" i="4"/>
  <c r="AF269" i="4"/>
  <c r="AV269" i="4"/>
  <c r="AJ269" i="4"/>
  <c r="AN269" i="4"/>
  <c r="Z309" i="4"/>
  <c r="AB309" i="4"/>
  <c r="AR309" i="4"/>
  <c r="AF309" i="4"/>
  <c r="AV309" i="4"/>
  <c r="AJ309" i="4"/>
  <c r="AN309" i="4"/>
  <c r="AZ309" i="4"/>
  <c r="AF325" i="4"/>
  <c r="AV325" i="4"/>
  <c r="AJ325" i="4"/>
  <c r="AN325" i="4"/>
  <c r="AB325" i="4"/>
  <c r="AR325" i="4"/>
  <c r="AJ337" i="4"/>
  <c r="AZ337" i="4"/>
  <c r="AB337" i="4"/>
  <c r="AV337" i="4"/>
  <c r="AF337" i="4"/>
  <c r="AN337" i="4"/>
  <c r="AR337" i="4"/>
  <c r="AA353" i="4"/>
  <c r="AB353" i="4"/>
  <c r="AR353" i="4"/>
  <c r="AJ353" i="4"/>
  <c r="AN353" i="4"/>
  <c r="AF353" i="4"/>
  <c r="AV353" i="4"/>
  <c r="AZ353" i="4"/>
  <c r="AA708" i="4"/>
  <c r="BB708" i="4"/>
  <c r="AL708" i="4"/>
  <c r="AC708" i="4"/>
  <c r="AY708" i="4"/>
  <c r="AE708" i="4"/>
  <c r="AZ708" i="4"/>
  <c r="AX708" i="4"/>
  <c r="AH708" i="4"/>
  <c r="AI708" i="4"/>
  <c r="BD708" i="4"/>
  <c r="AJ708" i="4"/>
  <c r="BE708" i="4"/>
  <c r="BF708" i="4"/>
  <c r="Z708" i="4"/>
  <c r="AO708" i="4"/>
  <c r="AT708" i="4"/>
  <c r="AN708" i="4"/>
  <c r="AU708" i="4"/>
  <c r="AP708" i="4"/>
  <c r="AP373" i="4"/>
  <c r="AB373" i="4"/>
  <c r="AR373" i="4"/>
  <c r="AV373" i="4"/>
  <c r="AF373" i="4"/>
  <c r="AZ373" i="4"/>
  <c r="AJ373" i="4"/>
  <c r="AN373" i="4"/>
  <c r="AJ461" i="4"/>
  <c r="AZ461" i="4"/>
  <c r="AB461" i="4"/>
  <c r="AV461" i="4"/>
  <c r="AF461" i="4"/>
  <c r="AN461" i="4"/>
  <c r="AF524" i="4"/>
  <c r="BA524" i="4"/>
  <c r="AV524" i="4"/>
  <c r="BF524" i="4"/>
  <c r="AP524" i="4"/>
  <c r="Z524" i="4"/>
  <c r="AS524" i="4"/>
  <c r="AU524" i="4"/>
  <c r="AA524" i="4"/>
  <c r="BB524" i="4"/>
  <c r="AL524" i="4"/>
  <c r="AC524" i="4"/>
  <c r="AY524" i="4"/>
  <c r="AE524" i="4"/>
  <c r="AZ524" i="4"/>
  <c r="AK524" i="4"/>
  <c r="AH524" i="4"/>
  <c r="BD524" i="4"/>
  <c r="AJ524" i="4"/>
  <c r="AQ524" i="4"/>
  <c r="AD524" i="4"/>
  <c r="AO524" i="4"/>
  <c r="AI524" i="4"/>
  <c r="AN524" i="4"/>
  <c r="AX524" i="4"/>
  <c r="BE524" i="4"/>
  <c r="AB289" i="4"/>
  <c r="AR289" i="4"/>
  <c r="AF289" i="4"/>
  <c r="AV289" i="4"/>
  <c r="AJ289" i="4"/>
  <c r="AN289" i="4"/>
  <c r="AZ289" i="4"/>
  <c r="AW63" i="4"/>
  <c r="AO63" i="4"/>
  <c r="AT63" i="4"/>
  <c r="AG63" i="4"/>
  <c r="AD63" i="4"/>
  <c r="AN63" i="4"/>
  <c r="AS63" i="4"/>
  <c r="BE63" i="4"/>
  <c r="AN105" i="4"/>
  <c r="AB105" i="4"/>
  <c r="AO105" i="4"/>
  <c r="BE105" i="4"/>
  <c r="AF105" i="4"/>
  <c r="AS105" i="4"/>
  <c r="AV105" i="4"/>
  <c r="AC105" i="4"/>
  <c r="AW105" i="4"/>
  <c r="BD105" i="4"/>
  <c r="AG105" i="4"/>
  <c r="AK105" i="4"/>
  <c r="AJ105" i="4"/>
  <c r="AR105" i="4"/>
  <c r="BA105" i="4"/>
  <c r="AG154" i="4"/>
  <c r="AS154" i="4"/>
  <c r="AH154" i="4"/>
  <c r="AO154" i="4"/>
  <c r="AT154" i="4"/>
  <c r="AC154" i="4"/>
  <c r="AD154" i="4"/>
  <c r="AN154" i="4"/>
  <c r="Z154" i="4"/>
  <c r="AW154" i="4"/>
  <c r="BD154" i="4"/>
  <c r="BF154" i="4"/>
  <c r="AJ223" i="4"/>
  <c r="AZ223" i="4"/>
  <c r="AN223" i="4"/>
  <c r="AB223" i="4"/>
  <c r="AF223" i="4"/>
  <c r="AR223" i="4"/>
  <c r="AV223" i="4"/>
  <c r="AN267" i="4"/>
  <c r="AB267" i="4"/>
  <c r="AR267" i="4"/>
  <c r="AF267" i="4"/>
  <c r="AJ267" i="4"/>
  <c r="AV267" i="4"/>
  <c r="AZ267" i="4"/>
  <c r="AF311" i="4"/>
  <c r="AV311" i="4"/>
  <c r="AJ311" i="4"/>
  <c r="AZ311" i="4"/>
  <c r="AN311" i="4"/>
  <c r="AR311" i="4"/>
  <c r="AB311" i="4"/>
  <c r="AI323" i="4"/>
  <c r="AJ323" i="4"/>
  <c r="AZ323" i="4"/>
  <c r="AN323" i="4"/>
  <c r="AR323" i="4"/>
  <c r="AV323" i="4"/>
  <c r="AF323" i="4"/>
  <c r="AB323" i="4"/>
  <c r="AE347" i="4"/>
  <c r="AN347" i="4"/>
  <c r="AR347" i="4"/>
  <c r="AB347" i="4"/>
  <c r="AV347" i="4"/>
  <c r="AZ347" i="4"/>
  <c r="AJ347" i="4"/>
  <c r="BF389" i="4"/>
  <c r="AB389" i="4"/>
  <c r="AR389" i="4"/>
  <c r="AJ389" i="4"/>
  <c r="AN389" i="4"/>
  <c r="AV389" i="4"/>
  <c r="AZ389" i="4"/>
  <c r="AF389" i="4"/>
  <c r="AT688" i="4"/>
  <c r="AD688" i="4"/>
  <c r="AN688" i="4"/>
  <c r="AJ688" i="4"/>
  <c r="BE688" i="4"/>
  <c r="BF688" i="4"/>
  <c r="AP688" i="4"/>
  <c r="Z688" i="4"/>
  <c r="AS688" i="4"/>
  <c r="AO688" i="4"/>
  <c r="AX688" i="4"/>
  <c r="AI688" i="4"/>
  <c r="AU688" i="4"/>
  <c r="AL688" i="4"/>
  <c r="AY688" i="4"/>
  <c r="AZ688" i="4"/>
  <c r="BB688" i="4"/>
  <c r="AH688" i="4"/>
  <c r="AT409" i="4"/>
  <c r="AN409" i="4"/>
  <c r="AJ409" i="4"/>
  <c r="AR409" i="4"/>
  <c r="AV409" i="4"/>
  <c r="AZ409" i="4"/>
  <c r="AF409" i="4"/>
  <c r="AJ507" i="4"/>
  <c r="AZ507" i="4"/>
  <c r="AB507" i="4"/>
  <c r="AV507" i="4"/>
  <c r="AA507" i="4"/>
  <c r="AQ507" i="4"/>
  <c r="AF507" i="4"/>
  <c r="BD507" i="4"/>
  <c r="AE507" i="4"/>
  <c r="AU507" i="4"/>
  <c r="AM507" i="4"/>
  <c r="AY507" i="4"/>
  <c r="AR507" i="4"/>
  <c r="AN507" i="4"/>
  <c r="AQ544" i="4"/>
  <c r="AV544" i="4"/>
  <c r="AX544" i="4"/>
  <c r="AH544" i="4"/>
  <c r="AI544" i="4"/>
  <c r="BD544" i="4"/>
  <c r="AJ544" i="4"/>
  <c r="BE544" i="4"/>
  <c r="AA544" i="4"/>
  <c r="BA544" i="4"/>
  <c r="AT544" i="4"/>
  <c r="AD544" i="4"/>
  <c r="AN544" i="4"/>
  <c r="AO544" i="4"/>
  <c r="AP544" i="4"/>
  <c r="AS544" i="4"/>
  <c r="AL544" i="4"/>
  <c r="AY544" i="4"/>
  <c r="AE544" i="4"/>
  <c r="AF544" i="4"/>
  <c r="Z544" i="4"/>
  <c r="AK544" i="4"/>
  <c r="AC544" i="4"/>
  <c r="AU544" i="4"/>
  <c r="BB544" i="4"/>
  <c r="AB677" i="4"/>
  <c r="AR677" i="4"/>
  <c r="AF677" i="4"/>
  <c r="AV677" i="4"/>
  <c r="AZ677" i="4"/>
  <c r="AN677" i="4"/>
  <c r="AF773" i="4"/>
  <c r="AV773" i="4"/>
  <c r="AJ773" i="4"/>
  <c r="AZ773" i="4"/>
  <c r="AN773" i="4"/>
  <c r="AR773" i="4"/>
  <c r="AJ921" i="4"/>
  <c r="BA921" i="4"/>
  <c r="AK921" i="4"/>
  <c r="BC921" i="4"/>
  <c r="AM921" i="4"/>
  <c r="BF921" i="4"/>
  <c r="AP921" i="4"/>
  <c r="Z921" i="4"/>
  <c r="AW921" i="4"/>
  <c r="AG921" i="4"/>
  <c r="AY921" i="4"/>
  <c r="AI921" i="4"/>
  <c r="BB921" i="4"/>
  <c r="AL921" i="4"/>
  <c r="AN921" i="4"/>
  <c r="AB921" i="4"/>
  <c r="BE921" i="4"/>
  <c r="BG921" i="4"/>
  <c r="AA921" i="4"/>
  <c r="AD921" i="4"/>
  <c r="AS921" i="4"/>
  <c r="AU921" i="4"/>
  <c r="AX921" i="4"/>
  <c r="BD921" i="4"/>
  <c r="AN934" i="4"/>
  <c r="BD934" i="4"/>
  <c r="AC934" i="4"/>
  <c r="AS934" i="4"/>
  <c r="AB934" i="4"/>
  <c r="AR934" i="4"/>
  <c r="AG934" i="4"/>
  <c r="AW934" i="4"/>
  <c r="AJ934" i="4"/>
  <c r="BA934" i="4"/>
  <c r="AM934" i="4"/>
  <c r="BC934" i="4"/>
  <c r="AV934" i="4"/>
  <c r="BE934" i="4"/>
  <c r="AA934" i="4"/>
  <c r="AQ934" i="4"/>
  <c r="AS1625" i="4"/>
  <c r="AG1625" i="4"/>
  <c r="AD1625" i="4"/>
  <c r="BG1625" i="4"/>
  <c r="BE1625" i="4"/>
  <c r="BA1625" i="4"/>
  <c r="BF1625" i="4"/>
  <c r="BD1625" i="4"/>
  <c r="AI1625" i="4"/>
  <c r="BB1625" i="4"/>
  <c r="AM1625" i="4"/>
  <c r="AT1625" i="4"/>
  <c r="AL1625" i="4"/>
  <c r="BG850" i="4"/>
  <c r="AA850" i="4"/>
  <c r="AD850" i="4"/>
  <c r="AT850" i="4"/>
  <c r="AF850" i="4"/>
  <c r="AV850" i="4"/>
  <c r="AH850" i="4"/>
  <c r="AX850" i="4"/>
  <c r="AJ850" i="4"/>
  <c r="AZ850" i="4"/>
  <c r="AL850" i="4"/>
  <c r="AN850" i="4"/>
  <c r="AP850" i="4"/>
  <c r="AR850" i="4"/>
  <c r="AF874" i="4"/>
  <c r="AB874" i="4"/>
  <c r="AV874" i="4"/>
  <c r="AJ874" i="4"/>
  <c r="AZ874" i="4"/>
  <c r="AS953" i="4"/>
  <c r="AC953" i="4"/>
  <c r="AU953" i="4"/>
  <c r="AE953" i="4"/>
  <c r="AX953" i="4"/>
  <c r="AH953" i="4"/>
  <c r="BD953" i="4"/>
  <c r="AJ953" i="4"/>
  <c r="BE953" i="4"/>
  <c r="AO953" i="4"/>
  <c r="BG953" i="4"/>
  <c r="AQ953" i="4"/>
  <c r="AA953" i="4"/>
  <c r="AT953" i="4"/>
  <c r="AD953" i="4"/>
  <c r="BA953" i="4"/>
  <c r="BC953" i="4"/>
  <c r="BF953" i="4"/>
  <c r="Z953" i="4"/>
  <c r="AW953" i="4"/>
  <c r="AY953" i="4"/>
  <c r="BB953" i="4"/>
  <c r="AN953" i="4"/>
  <c r="AB953" i="4"/>
  <c r="AB1014" i="4"/>
  <c r="AR1014" i="4"/>
  <c r="AK1014" i="4"/>
  <c r="BA1014" i="4"/>
  <c r="AF1014" i="4"/>
  <c r="AV1014" i="4"/>
  <c r="AO1014" i="4"/>
  <c r="BE1014" i="4"/>
  <c r="AZ1014" i="4"/>
  <c r="AG1014" i="4"/>
  <c r="AM1014" i="4"/>
  <c r="BC1014" i="4"/>
  <c r="BD1014" i="4"/>
  <c r="AS1014" i="4"/>
  <c r="AA1014" i="4"/>
  <c r="AQ1014" i="4"/>
  <c r="AJ403" i="4"/>
  <c r="AZ403" i="4"/>
  <c r="AR403" i="4"/>
  <c r="AB403" i="4"/>
  <c r="AV403" i="4"/>
  <c r="AF403" i="4"/>
  <c r="AN403" i="4"/>
  <c r="AB415" i="4"/>
  <c r="AR415" i="4"/>
  <c r="AF415" i="4"/>
  <c r="AZ415" i="4"/>
  <c r="AJ415" i="4"/>
  <c r="AN415" i="4"/>
  <c r="AV415" i="4"/>
  <c r="Z443" i="4"/>
  <c r="AJ443" i="4"/>
  <c r="AZ443" i="4"/>
  <c r="AN443" i="4"/>
  <c r="AR443" i="4"/>
  <c r="AV443" i="4"/>
  <c r="AF443" i="4"/>
  <c r="AB443" i="4"/>
  <c r="AY467" i="4"/>
  <c r="AE467" i="4"/>
  <c r="AN467" i="4"/>
  <c r="AR467" i="4"/>
  <c r="AB467" i="4"/>
  <c r="AV467" i="4"/>
  <c r="AF467" i="4"/>
  <c r="AJ467" i="4"/>
  <c r="AW487" i="4"/>
  <c r="AB487" i="4"/>
  <c r="AR487" i="4"/>
  <c r="AJ487" i="4"/>
  <c r="BD487" i="4"/>
  <c r="AE487" i="4"/>
  <c r="AU487" i="4"/>
  <c r="AN487" i="4"/>
  <c r="AI487" i="4"/>
  <c r="AY487" i="4"/>
  <c r="AV487" i="4"/>
  <c r="BC487" i="4"/>
  <c r="AZ487" i="4"/>
  <c r="AA487" i="4"/>
  <c r="AF487" i="4"/>
  <c r="AM487" i="4"/>
  <c r="AQ487" i="4"/>
  <c r="AL500" i="4"/>
  <c r="BB500" i="4"/>
  <c r="AP500" i="4"/>
  <c r="AB500" i="4"/>
  <c r="AR500" i="4"/>
  <c r="AO500" i="4"/>
  <c r="Z500" i="4"/>
  <c r="AT500" i="4"/>
  <c r="AF500" i="4"/>
  <c r="AV500" i="4"/>
  <c r="AC500" i="4"/>
  <c r="AS500" i="4"/>
  <c r="AX500" i="4"/>
  <c r="AZ500" i="4"/>
  <c r="AK500" i="4"/>
  <c r="BF500" i="4"/>
  <c r="BD500" i="4"/>
  <c r="AW500" i="4"/>
  <c r="AJ500" i="4"/>
  <c r="AG500" i="4"/>
  <c r="AD500" i="4"/>
  <c r="AN500" i="4"/>
  <c r="BA500" i="4"/>
  <c r="AH500" i="4"/>
  <c r="AQ552" i="4"/>
  <c r="AT552" i="4"/>
  <c r="AD552" i="4"/>
  <c r="AN552" i="4"/>
  <c r="AJ552" i="4"/>
  <c r="BE552" i="4"/>
  <c r="AA552" i="4"/>
  <c r="AV552" i="4"/>
  <c r="BF552" i="4"/>
  <c r="AP552" i="4"/>
  <c r="Z552" i="4"/>
  <c r="AS552" i="4"/>
  <c r="AO552" i="4"/>
  <c r="AF552" i="4"/>
  <c r="AL552" i="4"/>
  <c r="AY552" i="4"/>
  <c r="AU552" i="4"/>
  <c r="AK552" i="4"/>
  <c r="AH552" i="4"/>
  <c r="BD552" i="4"/>
  <c r="AZ552" i="4"/>
  <c r="AC552" i="4"/>
  <c r="AE552" i="4"/>
  <c r="AI552" i="4"/>
  <c r="BB552" i="4"/>
  <c r="AR570" i="4"/>
  <c r="AY570" i="4"/>
  <c r="AI570" i="4"/>
  <c r="BB570" i="4"/>
  <c r="AL570" i="4"/>
  <c r="AF570" i="4"/>
  <c r="BE570" i="4"/>
  <c r="AU570" i="4"/>
  <c r="AE570" i="4"/>
  <c r="AX570" i="4"/>
  <c r="AH570" i="4"/>
  <c r="AN570" i="4"/>
  <c r="AG570" i="4"/>
  <c r="AB570" i="4"/>
  <c r="BG570" i="4"/>
  <c r="AA570" i="4"/>
  <c r="AD570" i="4"/>
  <c r="AO570" i="4"/>
  <c r="AJ570" i="4"/>
  <c r="BC570" i="4"/>
  <c r="BF570" i="4"/>
  <c r="Z570" i="4"/>
  <c r="AW570" i="4"/>
  <c r="AQ570" i="4"/>
  <c r="AV570" i="4"/>
  <c r="AM570" i="4"/>
  <c r="BD570" i="4"/>
  <c r="AP570" i="4"/>
  <c r="BF724" i="4"/>
  <c r="AP724" i="4"/>
  <c r="Z724" i="4"/>
  <c r="AS724" i="4"/>
  <c r="AE724" i="4"/>
  <c r="AZ724" i="4"/>
  <c r="BB724" i="4"/>
  <c r="AL724" i="4"/>
  <c r="AC724" i="4"/>
  <c r="AY724" i="4"/>
  <c r="AJ724" i="4"/>
  <c r="BE724" i="4"/>
  <c r="AT724" i="4"/>
  <c r="AN724" i="4"/>
  <c r="AO724" i="4"/>
  <c r="AH724" i="4"/>
  <c r="BD724" i="4"/>
  <c r="AU724" i="4"/>
  <c r="AX724" i="4"/>
  <c r="AD724" i="4"/>
  <c r="AL792" i="4"/>
  <c r="BB792" i="4"/>
  <c r="AF792" i="4"/>
  <c r="AV792" i="4"/>
  <c r="Z792" i="4"/>
  <c r="AP792" i="4"/>
  <c r="BF792" i="4"/>
  <c r="AJ792" i="4"/>
  <c r="AZ792" i="4"/>
  <c r="AD792" i="4"/>
  <c r="AN792" i="4"/>
  <c r="AH792" i="4"/>
  <c r="AR792" i="4"/>
  <c r="AS868" i="4"/>
  <c r="AD868" i="4"/>
  <c r="AT868" i="4"/>
  <c r="AF868" i="4"/>
  <c r="AV868" i="4"/>
  <c r="AH868" i="4"/>
  <c r="AX868" i="4"/>
  <c r="AJ868" i="4"/>
  <c r="AZ868" i="4"/>
  <c r="AP868" i="4"/>
  <c r="AN868" i="4"/>
  <c r="BB868" i="4"/>
  <c r="AR868" i="4"/>
  <c r="AF591" i="4"/>
  <c r="AV591" i="4"/>
  <c r="AC591" i="4"/>
  <c r="AS591" i="4"/>
  <c r="AJ591" i="4"/>
  <c r="AZ591" i="4"/>
  <c r="AG591" i="4"/>
  <c r="AW591" i="4"/>
  <c r="BD591" i="4"/>
  <c r="BA591" i="4"/>
  <c r="AB591" i="4"/>
  <c r="AR591" i="4"/>
  <c r="BA639" i="4"/>
  <c r="AJ639" i="4"/>
  <c r="AZ639" i="4"/>
  <c r="AN639" i="4"/>
  <c r="AB639" i="4"/>
  <c r="AF639" i="4"/>
  <c r="AV639" i="4"/>
  <c r="AT722" i="4"/>
  <c r="AD722" i="4"/>
  <c r="AN722" i="4"/>
  <c r="AJ722" i="4"/>
  <c r="BE722" i="4"/>
  <c r="BF722" i="4"/>
  <c r="AP722" i="4"/>
  <c r="Z722" i="4"/>
  <c r="AS722" i="4"/>
  <c r="AO722" i="4"/>
  <c r="AX722" i="4"/>
  <c r="AI722" i="4"/>
  <c r="AZ722" i="4"/>
  <c r="AQ722" i="4"/>
  <c r="AM722" i="4"/>
  <c r="AL722" i="4"/>
  <c r="AY722" i="4"/>
  <c r="AA722" i="4"/>
  <c r="AV722" i="4"/>
  <c r="AR722" i="4"/>
  <c r="BB722" i="4"/>
  <c r="AE722" i="4"/>
  <c r="AK722" i="4"/>
  <c r="AB722" i="4"/>
  <c r="AH722" i="4"/>
  <c r="AU722" i="4"/>
  <c r="BA722" i="4"/>
  <c r="AG722" i="4"/>
  <c r="AC722" i="4"/>
  <c r="BD722" i="4"/>
  <c r="AW722" i="4"/>
  <c r="AT746" i="4"/>
  <c r="AD746" i="4"/>
  <c r="AN746" i="4"/>
  <c r="AJ746" i="4"/>
  <c r="BE746" i="4"/>
  <c r="BF746" i="4"/>
  <c r="AP746" i="4"/>
  <c r="Z746" i="4"/>
  <c r="AS746" i="4"/>
  <c r="AO746" i="4"/>
  <c r="AL746" i="4"/>
  <c r="AY746" i="4"/>
  <c r="AZ746" i="4"/>
  <c r="AA746" i="4"/>
  <c r="AV746" i="4"/>
  <c r="AR746" i="4"/>
  <c r="AH746" i="4"/>
  <c r="BD746" i="4"/>
  <c r="AF746" i="4"/>
  <c r="BA746" i="4"/>
  <c r="AB746" i="4"/>
  <c r="AW746" i="4"/>
  <c r="AC746" i="4"/>
  <c r="AQ746" i="4"/>
  <c r="BC746" i="4"/>
  <c r="AI746" i="4"/>
  <c r="BG746" i="4"/>
  <c r="AX746" i="4"/>
  <c r="AE746" i="4"/>
  <c r="AG746" i="4"/>
  <c r="AS812" i="4"/>
  <c r="AD812" i="4"/>
  <c r="AT812" i="4"/>
  <c r="AN812" i="4"/>
  <c r="AH812" i="4"/>
  <c r="AX812" i="4"/>
  <c r="AB812" i="4"/>
  <c r="AR812" i="4"/>
  <c r="AP812" i="4"/>
  <c r="AJ812" i="4"/>
  <c r="BB812" i="4"/>
  <c r="AV812" i="4"/>
  <c r="AF951" i="4"/>
  <c r="AW951" i="4"/>
  <c r="AG951" i="4"/>
  <c r="AY951" i="4"/>
  <c r="AI951" i="4"/>
  <c r="BB951" i="4"/>
  <c r="AL951" i="4"/>
  <c r="AN951" i="4"/>
  <c r="AS951" i="4"/>
  <c r="AC951" i="4"/>
  <c r="AU951" i="4"/>
  <c r="AE951" i="4"/>
  <c r="AX951" i="4"/>
  <c r="AH951" i="4"/>
  <c r="BD951" i="4"/>
  <c r="BA951" i="4"/>
  <c r="BC951" i="4"/>
  <c r="BF951" i="4"/>
  <c r="Z951" i="4"/>
  <c r="AO951" i="4"/>
  <c r="AQ951" i="4"/>
  <c r="AT951" i="4"/>
  <c r="Z1078" i="4"/>
  <c r="AX1078" i="4"/>
  <c r="AQ1078" i="4"/>
  <c r="AI1078" i="4"/>
  <c r="AN1078" i="4"/>
  <c r="AB1078" i="4"/>
  <c r="AR1078" i="4"/>
  <c r="Z1118" i="4"/>
  <c r="AQ1118" i="4"/>
  <c r="AC1118" i="4"/>
  <c r="AF515" i="4"/>
  <c r="AV515" i="4"/>
  <c r="AJ515" i="4"/>
  <c r="BD515" i="4"/>
  <c r="AA515" i="4"/>
  <c r="AQ515" i="4"/>
  <c r="AN515" i="4"/>
  <c r="AE515" i="4"/>
  <c r="AU515" i="4"/>
  <c r="AM515" i="4"/>
  <c r="AB515" i="4"/>
  <c r="AY515" i="4"/>
  <c r="AI515" i="4"/>
  <c r="BC515" i="4"/>
  <c r="AZ515" i="4"/>
  <c r="AX550" i="4"/>
  <c r="AH550" i="4"/>
  <c r="AI550" i="4"/>
  <c r="BD550" i="4"/>
  <c r="AR550" i="4"/>
  <c r="AT550" i="4"/>
  <c r="AD550" i="4"/>
  <c r="AN550" i="4"/>
  <c r="AB550" i="4"/>
  <c r="AW550" i="4"/>
  <c r="BF550" i="4"/>
  <c r="Z550" i="4"/>
  <c r="AG550" i="4"/>
  <c r="BB550" i="4"/>
  <c r="AC550" i="4"/>
  <c r="AM550" i="4"/>
  <c r="AS550" i="4"/>
  <c r="AY550" i="4"/>
  <c r="BC550" i="4"/>
  <c r="AP550" i="4"/>
  <c r="AJ560" i="4"/>
  <c r="BG560" i="4"/>
  <c r="AQ560" i="4"/>
  <c r="AA560" i="4"/>
  <c r="AT560" i="4"/>
  <c r="AD560" i="4"/>
  <c r="AV560" i="4"/>
  <c r="BE560" i="4"/>
  <c r="AR560" i="4"/>
  <c r="BC560" i="4"/>
  <c r="AM560" i="4"/>
  <c r="BF560" i="4"/>
  <c r="AP560" i="4"/>
  <c r="Z560" i="4"/>
  <c r="BD560" i="4"/>
  <c r="AG560" i="4"/>
  <c r="AI560" i="4"/>
  <c r="AL560" i="4"/>
  <c r="AE560" i="4"/>
  <c r="AH560" i="4"/>
  <c r="BB560" i="4"/>
  <c r="AX560" i="4"/>
  <c r="AO560" i="4"/>
  <c r="AB560" i="4"/>
  <c r="AU560" i="4"/>
  <c r="AF560" i="4"/>
  <c r="AW560" i="4"/>
  <c r="BE603" i="4"/>
  <c r="AB603" i="4"/>
  <c r="AR603" i="4"/>
  <c r="AF603" i="4"/>
  <c r="AV603" i="4"/>
  <c r="AZ603" i="4"/>
  <c r="AJ603" i="4"/>
  <c r="AN603" i="4"/>
  <c r="BF656" i="4"/>
  <c r="AP656" i="4"/>
  <c r="Z656" i="4"/>
  <c r="AS656" i="4"/>
  <c r="AJ656" i="4"/>
  <c r="BE656" i="4"/>
  <c r="BB656" i="4"/>
  <c r="AL656" i="4"/>
  <c r="AC656" i="4"/>
  <c r="AY656" i="4"/>
  <c r="AO656" i="4"/>
  <c r="AT656" i="4"/>
  <c r="AN656" i="4"/>
  <c r="AH656" i="4"/>
  <c r="BD656" i="4"/>
  <c r="AE656" i="4"/>
  <c r="AI656" i="4"/>
  <c r="AZ656" i="4"/>
  <c r="BF704" i="4"/>
  <c r="AP704" i="4"/>
  <c r="Z704" i="4"/>
  <c r="AS704" i="4"/>
  <c r="AO704" i="4"/>
  <c r="BB704" i="4"/>
  <c r="AL704" i="4"/>
  <c r="AC704" i="4"/>
  <c r="AY704" i="4"/>
  <c r="AU704" i="4"/>
  <c r="AD704" i="4"/>
  <c r="AE704" i="4"/>
  <c r="AX704" i="4"/>
  <c r="AI704" i="4"/>
  <c r="AJ704" i="4"/>
  <c r="BD704" i="4"/>
  <c r="AT704" i="4"/>
  <c r="AZ704" i="4"/>
  <c r="BF994" i="4"/>
  <c r="AD994" i="4"/>
  <c r="AN994" i="4"/>
  <c r="BD994" i="4"/>
  <c r="AK994" i="4"/>
  <c r="BA994" i="4"/>
  <c r="AB994" i="4"/>
  <c r="AR994" i="4"/>
  <c r="AO994" i="4"/>
  <c r="BE994" i="4"/>
  <c r="AJ994" i="4"/>
  <c r="AC994" i="4"/>
  <c r="AE994" i="4"/>
  <c r="AU994" i="4"/>
  <c r="AV994" i="4"/>
  <c r="AG994" i="4"/>
  <c r="AI994" i="4"/>
  <c r="AY994" i="4"/>
  <c r="AG1094" i="4"/>
  <c r="AM1094" i="4"/>
  <c r="BB1094" i="4"/>
  <c r="AJ1094" i="4"/>
  <c r="AZ1094" i="4"/>
  <c r="AN1094" i="4"/>
  <c r="AR1155" i="4"/>
  <c r="AF1155" i="4"/>
  <c r="AB1155" i="4"/>
  <c r="AW1155" i="4"/>
  <c r="AG1155" i="4"/>
  <c r="AY1155" i="4"/>
  <c r="AI1155" i="4"/>
  <c r="BB1155" i="4"/>
  <c r="AL1155" i="4"/>
  <c r="AN1155" i="4"/>
  <c r="AS1155" i="4"/>
  <c r="AC1155" i="4"/>
  <c r="AU1155" i="4"/>
  <c r="AE1155" i="4"/>
  <c r="AX1155" i="4"/>
  <c r="AH1155" i="4"/>
  <c r="BD1155" i="4"/>
  <c r="AW1563" i="4"/>
  <c r="AG1563" i="4"/>
  <c r="BG1563" i="4"/>
  <c r="AA1563" i="4"/>
  <c r="AL1563" i="4"/>
  <c r="AO1563" i="4"/>
  <c r="BB1563" i="4"/>
  <c r="AU1563" i="4"/>
  <c r="AN601" i="4"/>
  <c r="AB601" i="4"/>
  <c r="AR601" i="4"/>
  <c r="AV601" i="4"/>
  <c r="AZ601" i="4"/>
  <c r="AF633" i="4"/>
  <c r="AV633" i="4"/>
  <c r="AJ633" i="4"/>
  <c r="AZ633" i="4"/>
  <c r="AB633" i="4"/>
  <c r="AN633" i="4"/>
  <c r="AY818" i="4"/>
  <c r="AL818" i="4"/>
  <c r="BB818" i="4"/>
  <c r="AN818" i="4"/>
  <c r="Z818" i="4"/>
  <c r="AP818" i="4"/>
  <c r="BF818" i="4"/>
  <c r="AB818" i="4"/>
  <c r="AR818" i="4"/>
  <c r="AX818" i="4"/>
  <c r="AF818" i="4"/>
  <c r="AD818" i="4"/>
  <c r="AJ818" i="4"/>
  <c r="AH888" i="4"/>
  <c r="AX888" i="4"/>
  <c r="AD888" i="4"/>
  <c r="AF888" i="4"/>
  <c r="AV888" i="4"/>
  <c r="AJ888" i="4"/>
  <c r="AZ888" i="4"/>
  <c r="AZ917" i="4"/>
  <c r="AJ917" i="4"/>
  <c r="AW917" i="4"/>
  <c r="AG917" i="4"/>
  <c r="AY917" i="4"/>
  <c r="AI917" i="4"/>
  <c r="BB917" i="4"/>
  <c r="AL917" i="4"/>
  <c r="AN917" i="4"/>
  <c r="AF917" i="4"/>
  <c r="AS917" i="4"/>
  <c r="AC917" i="4"/>
  <c r="AU917" i="4"/>
  <c r="AE917" i="4"/>
  <c r="AX917" i="4"/>
  <c r="AH917" i="4"/>
  <c r="BD917" i="4"/>
  <c r="AO917" i="4"/>
  <c r="AQ917" i="4"/>
  <c r="AT917" i="4"/>
  <c r="AB917" i="4"/>
  <c r="AK917" i="4"/>
  <c r="AM917" i="4"/>
  <c r="AP917" i="4"/>
  <c r="AN972" i="4"/>
  <c r="BD972" i="4"/>
  <c r="AG972" i="4"/>
  <c r="AW972" i="4"/>
  <c r="AB972" i="4"/>
  <c r="AR972" i="4"/>
  <c r="AK972" i="4"/>
  <c r="BA972" i="4"/>
  <c r="AJ972" i="4"/>
  <c r="BE972" i="4"/>
  <c r="AA972" i="4"/>
  <c r="AQ972" i="4"/>
  <c r="AV972" i="4"/>
  <c r="AC972" i="4"/>
  <c r="AE972" i="4"/>
  <c r="AU972" i="4"/>
  <c r="BE1023" i="4"/>
  <c r="AL1023" i="4"/>
  <c r="BB1023" i="4"/>
  <c r="AE1023" i="4"/>
  <c r="AU1023" i="4"/>
  <c r="AN1023" i="4"/>
  <c r="BD1023" i="4"/>
  <c r="Z1023" i="4"/>
  <c r="AP1023" i="4"/>
  <c r="BF1023" i="4"/>
  <c r="AI1023" i="4"/>
  <c r="AY1023" i="4"/>
  <c r="AB1023" i="4"/>
  <c r="AR1023" i="4"/>
  <c r="AD1023" i="4"/>
  <c r="AA1023" i="4"/>
  <c r="BG1023" i="4"/>
  <c r="AZ1023" i="4"/>
  <c r="AK1023" i="4"/>
  <c r="BA1023" i="4"/>
  <c r="AH1023" i="4"/>
  <c r="AM1023" i="4"/>
  <c r="AF1023" i="4"/>
  <c r="AO1023" i="4"/>
  <c r="AZ1141" i="4"/>
  <c r="AJ1141" i="4"/>
  <c r="AS1141" i="4"/>
  <c r="AC1141" i="4"/>
  <c r="AU1141" i="4"/>
  <c r="AE1141" i="4"/>
  <c r="AX1141" i="4"/>
  <c r="AH1141" i="4"/>
  <c r="BD1141" i="4"/>
  <c r="BE1141" i="4"/>
  <c r="AO1141" i="4"/>
  <c r="BG1141" i="4"/>
  <c r="AQ1141" i="4"/>
  <c r="AA1141" i="4"/>
  <c r="AT1141" i="4"/>
  <c r="AD1141" i="4"/>
  <c r="AV1141" i="4"/>
  <c r="AW1141" i="4"/>
  <c r="AY1141" i="4"/>
  <c r="BB1141" i="4"/>
  <c r="AN1141" i="4"/>
  <c r="AK1141" i="4"/>
  <c r="AM1141" i="4"/>
  <c r="AP1141" i="4"/>
  <c r="AH1175" i="4"/>
  <c r="BB1175" i="4"/>
  <c r="AJ1175" i="4"/>
  <c r="AZ1175" i="4"/>
  <c r="AN1175" i="4"/>
  <c r="BD1175" i="4"/>
  <c r="AZ1209" i="4"/>
  <c r="BA1209" i="4"/>
  <c r="AK1209" i="4"/>
  <c r="BC1209" i="4"/>
  <c r="AM1209" i="4"/>
  <c r="AF1209" i="4"/>
  <c r="AW1209" i="4"/>
  <c r="AG1209" i="4"/>
  <c r="AY1209" i="4"/>
  <c r="AI1209" i="4"/>
  <c r="AN1209" i="4"/>
  <c r="BG1245" i="4"/>
  <c r="AQ1245" i="4"/>
  <c r="AA1245" i="4"/>
  <c r="AT1245" i="4"/>
  <c r="AD1245" i="4"/>
  <c r="AW1245" i="4"/>
  <c r="AG1245" i="4"/>
  <c r="BC1245" i="4"/>
  <c r="AM1245" i="4"/>
  <c r="BF1245" i="4"/>
  <c r="AP1245" i="4"/>
  <c r="Z1245" i="4"/>
  <c r="AS1245" i="4"/>
  <c r="AC1245" i="4"/>
  <c r="AL1416" i="4"/>
  <c r="BC1416" i="4"/>
  <c r="BG1416" i="4"/>
  <c r="AH1416" i="4"/>
  <c r="AQ1416" i="4"/>
  <c r="Z1134" i="4"/>
  <c r="AJ1134" i="4"/>
  <c r="AZ1134" i="4"/>
  <c r="AN1134" i="4"/>
  <c r="BD1134" i="4"/>
  <c r="AZ1258" i="4"/>
  <c r="AF1258" i="4"/>
  <c r="AT1328" i="4"/>
  <c r="BF1328" i="4"/>
  <c r="AU580" i="4"/>
  <c r="AE580" i="4"/>
  <c r="AX580" i="4"/>
  <c r="AH580" i="4"/>
  <c r="AN580" i="4"/>
  <c r="AW580" i="4"/>
  <c r="AB580" i="4"/>
  <c r="BG580" i="4"/>
  <c r="AQ580" i="4"/>
  <c r="AA580" i="4"/>
  <c r="AT580" i="4"/>
  <c r="AD580" i="4"/>
  <c r="AV580" i="4"/>
  <c r="BE580" i="4"/>
  <c r="AM580" i="4"/>
  <c r="AP580" i="4"/>
  <c r="BD580" i="4"/>
  <c r="AI580" i="4"/>
  <c r="AL580" i="4"/>
  <c r="AJ580" i="4"/>
  <c r="BF580" i="4"/>
  <c r="AO580" i="4"/>
  <c r="AR580" i="4"/>
  <c r="BB580" i="4"/>
  <c r="AF580" i="4"/>
  <c r="BC580" i="4"/>
  <c r="AF399" i="4"/>
  <c r="AV399" i="4"/>
  <c r="AB399" i="4"/>
  <c r="AZ399" i="4"/>
  <c r="AJ399" i="4"/>
  <c r="AN399" i="4"/>
  <c r="AB187" i="4"/>
  <c r="AR187" i="4"/>
  <c r="AF187" i="4"/>
  <c r="AV187" i="4"/>
  <c r="AJ187" i="4"/>
  <c r="AN187" i="4"/>
  <c r="AZ187" i="4"/>
  <c r="BE3" i="4"/>
  <c r="AS3" i="4"/>
  <c r="AI3" i="4"/>
  <c r="BA3" i="4"/>
  <c r="AC3" i="4"/>
  <c r="AW3" i="4"/>
  <c r="AN3" i="4"/>
  <c r="AG3" i="4"/>
  <c r="AT3" i="4"/>
  <c r="AK3" i="4"/>
  <c r="BD3" i="4"/>
  <c r="AB251" i="4"/>
  <c r="AR251" i="4"/>
  <c r="AF251" i="4"/>
  <c r="AV251" i="4"/>
  <c r="AJ251" i="4"/>
  <c r="AN251" i="4"/>
  <c r="AZ251" i="4"/>
  <c r="AN185" i="4"/>
  <c r="AB185" i="4"/>
  <c r="AR185" i="4"/>
  <c r="AF185" i="4"/>
  <c r="AJ185" i="4"/>
  <c r="AZ185" i="4"/>
  <c r="BC160" i="4"/>
  <c r="AA160" i="4"/>
  <c r="AU160" i="4"/>
  <c r="BF160" i="4"/>
  <c r="AP160" i="4"/>
  <c r="Z160" i="4"/>
  <c r="AS160" i="4"/>
  <c r="AF160" i="4"/>
  <c r="AY160" i="4"/>
  <c r="AJ160" i="4"/>
  <c r="AM160" i="4"/>
  <c r="BB160" i="4"/>
  <c r="AH160" i="4"/>
  <c r="AW160" i="4"/>
  <c r="AN160" i="4"/>
  <c r="BG160" i="4"/>
  <c r="AR160" i="4"/>
  <c r="AX160" i="4"/>
  <c r="AD160" i="4"/>
  <c r="AO160" i="4"/>
  <c r="AV160" i="4"/>
  <c r="AT160" i="4"/>
  <c r="AK160" i="4"/>
  <c r="AB160" i="4"/>
  <c r="AL160" i="4"/>
  <c r="AC160" i="4"/>
  <c r="BD160" i="4"/>
  <c r="AI160" i="4"/>
  <c r="AE160" i="4"/>
  <c r="AG160" i="4"/>
  <c r="BE160" i="4"/>
  <c r="BA160" i="4"/>
  <c r="AA115" i="4"/>
  <c r="AQ115" i="4"/>
  <c r="BG115" i="4"/>
  <c r="AN115" i="4"/>
  <c r="AI115" i="4"/>
  <c r="BC115" i="4"/>
  <c r="AF115" i="4"/>
  <c r="AZ115" i="4"/>
  <c r="AM115" i="4"/>
  <c r="AJ115" i="4"/>
  <c r="AR115" i="4"/>
  <c r="AE115" i="4"/>
  <c r="AV115" i="4"/>
  <c r="AU115" i="4"/>
  <c r="AY115" i="4"/>
  <c r="BG13" i="4"/>
  <c r="AP13" i="4"/>
  <c r="AQ13" i="4"/>
  <c r="BA13" i="4"/>
  <c r="AC13" i="4"/>
  <c r="AB13" i="4"/>
  <c r="AY13" i="4"/>
  <c r="BD13" i="4"/>
  <c r="AU13" i="4"/>
  <c r="BB13" i="4"/>
  <c r="BE13" i="4"/>
  <c r="AI13" i="4"/>
  <c r="AM13" i="4"/>
  <c r="AZ13" i="4"/>
  <c r="AA13" i="4"/>
  <c r="AS13" i="4"/>
  <c r="AT13" i="4"/>
  <c r="AR13" i="4"/>
  <c r="Z13" i="4"/>
  <c r="AV13" i="4"/>
  <c r="AO13" i="4"/>
  <c r="AE13" i="4"/>
  <c r="AX13" i="4"/>
  <c r="AK13" i="4"/>
  <c r="AF13" i="4"/>
  <c r="AN13" i="4"/>
  <c r="AB279" i="4"/>
  <c r="AR279" i="4"/>
  <c r="AF279" i="4"/>
  <c r="AV279" i="4"/>
  <c r="AJ279" i="4"/>
  <c r="AN279" i="4"/>
  <c r="AZ279" i="4"/>
  <c r="AO194" i="4"/>
  <c r="BB194" i="4"/>
  <c r="AD194" i="4"/>
  <c r="AS194" i="4"/>
  <c r="AV194" i="4"/>
  <c r="BF194" i="4"/>
  <c r="Z194" i="4"/>
  <c r="AF194" i="4"/>
  <c r="AT194" i="4"/>
  <c r="BE194" i="4"/>
  <c r="AN194" i="4"/>
  <c r="AW194" i="4"/>
  <c r="AC194" i="4"/>
  <c r="AK194" i="4"/>
  <c r="AL194" i="4"/>
  <c r="AR44" i="4"/>
  <c r="AG44" i="4"/>
  <c r="BG44" i="4"/>
  <c r="AM44" i="4"/>
  <c r="AH44" i="4"/>
  <c r="AB44" i="4"/>
  <c r="AQ44" i="4"/>
  <c r="AS44" i="4"/>
  <c r="AL44" i="4"/>
  <c r="AI44" i="4"/>
  <c r="AX44" i="4"/>
  <c r="AW44" i="4"/>
  <c r="AA44" i="4"/>
  <c r="AC44" i="4"/>
  <c r="BD44" i="4"/>
  <c r="AY44" i="4"/>
  <c r="BC44" i="4"/>
  <c r="BD225" i="4"/>
  <c r="AN225" i="4"/>
  <c r="AB225" i="4"/>
  <c r="AR225" i="4"/>
  <c r="AF225" i="4"/>
  <c r="AJ225" i="4"/>
  <c r="AZ225" i="4"/>
  <c r="AV225" i="4"/>
  <c r="BE55" i="4"/>
  <c r="BA55" i="4"/>
  <c r="AG55" i="4"/>
  <c r="AT55" i="4"/>
  <c r="AS55" i="4"/>
  <c r="AN55" i="4"/>
  <c r="AK55" i="4"/>
  <c r="BD55" i="4"/>
  <c r="AC55" i="4"/>
  <c r="AI55" i="4"/>
  <c r="AN1027" i="4"/>
  <c r="AC950" i="4"/>
  <c r="AC936" i="4"/>
  <c r="BB1027" i="4"/>
  <c r="AB996" i="4"/>
  <c r="AB961" i="4"/>
  <c r="AL961" i="4"/>
  <c r="AA1282" i="4"/>
  <c r="AD1282" i="4"/>
  <c r="AC1295" i="4"/>
  <c r="AK1223" i="4"/>
  <c r="AH1223" i="4"/>
  <c r="AA1179" i="4"/>
  <c r="AF1172" i="4"/>
  <c r="AX1189" i="4"/>
  <c r="AG1179" i="4"/>
  <c r="AI1172" i="4"/>
  <c r="AC1262" i="4"/>
  <c r="Z1262" i="4"/>
  <c r="BF1262" i="4"/>
  <c r="AK1237" i="4"/>
  <c r="AH1237" i="4"/>
  <c r="AC1211" i="4"/>
  <c r="AA1211" i="4"/>
  <c r="AN1202" i="4"/>
  <c r="BA1202" i="4"/>
  <c r="AG1194" i="4"/>
  <c r="AA1189" i="4"/>
  <c r="BG1189" i="4"/>
  <c r="AA1065" i="4"/>
  <c r="BG1057" i="4"/>
  <c r="AY1042" i="4"/>
  <c r="AU1026" i="4"/>
  <c r="AM990" i="4"/>
  <c r="AQ982" i="4"/>
  <c r="AM942" i="4"/>
  <c r="AD1132" i="4"/>
  <c r="BD1009" i="4"/>
  <c r="AL1143" i="4"/>
  <c r="AK1050" i="4"/>
  <c r="AS982" i="4"/>
  <c r="AS942" i="4"/>
  <c r="AA1145" i="4"/>
  <c r="AB993" i="4"/>
  <c r="AP903" i="4"/>
  <c r="AC961" i="4"/>
  <c r="BG1492" i="4"/>
  <c r="AJ1492" i="4"/>
  <c r="AZ1492" i="4"/>
  <c r="AK1492" i="4"/>
  <c r="BA1492" i="4"/>
  <c r="BE1112" i="4"/>
  <c r="AB1112" i="4"/>
  <c r="AR1112" i="4"/>
  <c r="AJ1112" i="4"/>
  <c r="AZ1112" i="4"/>
  <c r="AQ1082" i="4"/>
  <c r="AB1082" i="4"/>
  <c r="AR1082" i="4"/>
  <c r="AJ1082" i="4"/>
  <c r="AZ1082" i="4"/>
  <c r="AN1060" i="4"/>
  <c r="AF1060" i="4"/>
  <c r="AV1060" i="4"/>
  <c r="BE1027" i="4"/>
  <c r="AH1027" i="4"/>
  <c r="AX1027" i="4"/>
  <c r="AI1027" i="4"/>
  <c r="AY1027" i="4"/>
  <c r="AJ1027" i="4"/>
  <c r="AZ1027" i="4"/>
  <c r="AK1027" i="4"/>
  <c r="BA1027" i="4"/>
  <c r="Z1027" i="4"/>
  <c r="AP1027" i="4"/>
  <c r="BF1027" i="4"/>
  <c r="AA1027" i="4"/>
  <c r="AQ1027" i="4"/>
  <c r="BG1027" i="4"/>
  <c r="AB1027" i="4"/>
  <c r="AR1027" i="4"/>
  <c r="AC1027" i="4"/>
  <c r="AS1027" i="4"/>
  <c r="AD1027" i="4"/>
  <c r="AU1027" i="4"/>
  <c r="AF1027" i="4"/>
  <c r="AO1027" i="4"/>
  <c r="AT1027" i="4"/>
  <c r="AE1027" i="4"/>
  <c r="AV1027" i="4"/>
  <c r="AN996" i="4"/>
  <c r="BD996" i="4"/>
  <c r="AO996" i="4"/>
  <c r="BE996" i="4"/>
  <c r="AI996" i="4"/>
  <c r="AY996" i="4"/>
  <c r="AF996" i="4"/>
  <c r="AV996" i="4"/>
  <c r="AG996" i="4"/>
  <c r="AW996" i="4"/>
  <c r="AA996" i="4"/>
  <c r="AQ996" i="4"/>
  <c r="AJ996" i="4"/>
  <c r="BA996" i="4"/>
  <c r="AU996" i="4"/>
  <c r="AZ996" i="4"/>
  <c r="AK996" i="4"/>
  <c r="AE996" i="4"/>
  <c r="AF950" i="4"/>
  <c r="AV950" i="4"/>
  <c r="AO950" i="4"/>
  <c r="BE950" i="4"/>
  <c r="AA950" i="4"/>
  <c r="AQ950" i="4"/>
  <c r="AN950" i="4"/>
  <c r="BD950" i="4"/>
  <c r="AG950" i="4"/>
  <c r="AW950" i="4"/>
  <c r="AI950" i="4"/>
  <c r="AY950" i="4"/>
  <c r="AZ950" i="4"/>
  <c r="BA950" i="4"/>
  <c r="AE950" i="4"/>
  <c r="AJ950" i="4"/>
  <c r="AK950" i="4"/>
  <c r="AU950" i="4"/>
  <c r="AF936" i="4"/>
  <c r="AV936" i="4"/>
  <c r="AO936" i="4"/>
  <c r="BE936" i="4"/>
  <c r="AA936" i="4"/>
  <c r="AQ936" i="4"/>
  <c r="AN936" i="4"/>
  <c r="BD936" i="4"/>
  <c r="AG936" i="4"/>
  <c r="AW936" i="4"/>
  <c r="AI936" i="4"/>
  <c r="AY936" i="4"/>
  <c r="AZ936" i="4"/>
  <c r="BA936" i="4"/>
  <c r="AE936" i="4"/>
  <c r="AJ936" i="4"/>
  <c r="AK936" i="4"/>
  <c r="AU936" i="4"/>
  <c r="BC900" i="4"/>
  <c r="BE900" i="4"/>
  <c r="AF900" i="4"/>
  <c r="BG900" i="4"/>
  <c r="AS900" i="4"/>
  <c r="AM900" i="4"/>
  <c r="AC900" i="4"/>
  <c r="AO900" i="4"/>
  <c r="AQ900" i="4"/>
  <c r="BD900" i="4"/>
  <c r="AA900" i="4"/>
  <c r="AX810" i="4"/>
  <c r="AR810" i="4"/>
  <c r="BB810" i="4"/>
  <c r="AZ810" i="4"/>
  <c r="AH810" i="4"/>
  <c r="AJ810" i="4"/>
  <c r="AN810" i="4"/>
  <c r="AB810" i="4"/>
  <c r="AL810" i="4"/>
  <c r="AZ771" i="4"/>
  <c r="AV771" i="4"/>
  <c r="AF771" i="4"/>
  <c r="AJ771" i="4"/>
  <c r="AL760" i="4"/>
  <c r="BF760" i="4"/>
  <c r="AS760" i="4"/>
  <c r="AP760" i="4"/>
  <c r="AU760" i="4"/>
  <c r="AY760" i="4"/>
  <c r="AO760" i="4"/>
  <c r="AB760" i="4"/>
  <c r="Z760" i="4"/>
  <c r="AN717" i="4"/>
  <c r="AJ717" i="4"/>
  <c r="AZ717" i="4"/>
  <c r="AD702" i="4"/>
  <c r="AO702" i="4"/>
  <c r="AI702" i="4"/>
  <c r="AA702" i="4"/>
  <c r="AW702" i="4"/>
  <c r="AB702" i="4"/>
  <c r="AX702" i="4"/>
  <c r="AJ702" i="4"/>
  <c r="AQ702" i="4"/>
  <c r="BC702" i="4"/>
  <c r="AG702" i="4"/>
  <c r="AS684" i="4"/>
  <c r="BE684" i="4"/>
  <c r="AP684" i="4"/>
  <c r="AJ684" i="4"/>
  <c r="AT684" i="4"/>
  <c r="AZ684" i="4"/>
  <c r="AN684" i="4"/>
  <c r="AP658" i="4"/>
  <c r="BG658" i="4"/>
  <c r="BB658" i="4"/>
  <c r="AS658" i="4"/>
  <c r="AE658" i="4"/>
  <c r="AR658" i="4"/>
  <c r="AJ658" i="4"/>
  <c r="AC658" i="4"/>
  <c r="AM658" i="4"/>
  <c r="AH538" i="4"/>
  <c r="AB538" i="4"/>
  <c r="BC538" i="4"/>
  <c r="AP538" i="4"/>
  <c r="AQ511" i="4"/>
  <c r="AU511" i="4"/>
  <c r="AM503" i="4"/>
  <c r="AI503" i="4"/>
  <c r="AX486" i="4"/>
  <c r="AO486" i="4"/>
  <c r="AV486" i="4"/>
  <c r="AH478" i="4"/>
  <c r="AR478" i="4"/>
  <c r="AO478" i="4"/>
  <c r="AK478" i="4"/>
  <c r="AX478" i="4"/>
  <c r="AO470" i="4"/>
  <c r="Z470" i="4"/>
  <c r="AS470" i="4"/>
  <c r="AV470" i="4"/>
  <c r="BB470" i="4"/>
  <c r="BB462" i="4"/>
  <c r="AN462" i="4"/>
  <c r="AK462" i="4"/>
  <c r="AO462" i="4"/>
  <c r="AJ454" i="4"/>
  <c r="AG454" i="4"/>
  <c r="AK454" i="4"/>
  <c r="AN446" i="4"/>
  <c r="AC446" i="4"/>
  <c r="AG446" i="4"/>
  <c r="AT438" i="4"/>
  <c r="AR438" i="4"/>
  <c r="AD438" i="4"/>
  <c r="AN438" i="4"/>
  <c r="AG438" i="4"/>
  <c r="AS438" i="4"/>
  <c r="AT430" i="4"/>
  <c r="AR430" i="4"/>
  <c r="AS430" i="4"/>
  <c r="AW430" i="4"/>
  <c r="AX422" i="4"/>
  <c r="AV422" i="4"/>
  <c r="AO422" i="4"/>
  <c r="AS422" i="4"/>
  <c r="AH422" i="4"/>
  <c r="AR414" i="4"/>
  <c r="AK414" i="4"/>
  <c r="AT414" i="4"/>
  <c r="AO414" i="4"/>
  <c r="AX406" i="4"/>
  <c r="AK406" i="4"/>
  <c r="AO406" i="4"/>
  <c r="AN398" i="4"/>
  <c r="AK398" i="4"/>
  <c r="AO398" i="4"/>
  <c r="Z390" i="4"/>
  <c r="AJ390" i="4"/>
  <c r="AK390" i="4"/>
  <c r="AG390" i="4"/>
  <c r="AX382" i="4"/>
  <c r="AS382" i="4"/>
  <c r="AV374" i="4"/>
  <c r="BA374" i="4"/>
  <c r="AO374" i="4"/>
  <c r="BA366" i="4"/>
  <c r="BB366" i="4"/>
  <c r="AR366" i="4"/>
  <c r="AO366" i="4"/>
  <c r="AO358" i="4"/>
  <c r="BA358" i="4"/>
  <c r="AF350" i="4"/>
  <c r="AW350" i="4"/>
  <c r="AK350" i="4"/>
  <c r="AZ350" i="4"/>
  <c r="AP342" i="4"/>
  <c r="AJ342" i="4"/>
  <c r="AT342" i="4"/>
  <c r="AG342" i="4"/>
  <c r="AS342" i="4"/>
  <c r="AH334" i="4"/>
  <c r="AO334" i="4"/>
  <c r="AN334" i="4"/>
  <c r="AC334" i="4"/>
  <c r="AC326" i="4"/>
  <c r="BF326" i="4"/>
  <c r="AJ326" i="4"/>
  <c r="AO326" i="4"/>
  <c r="AT318" i="4"/>
  <c r="AR318" i="4"/>
  <c r="AC318" i="4"/>
  <c r="AO318" i="4"/>
  <c r="AL310" i="4"/>
  <c r="AV310" i="4"/>
  <c r="AO310" i="4"/>
  <c r="AC310" i="4"/>
  <c r="AT310" i="4"/>
  <c r="AP302" i="4"/>
  <c r="AR302" i="4"/>
  <c r="AC302" i="4"/>
  <c r="AO302" i="4"/>
  <c r="AO294" i="4"/>
  <c r="Z294" i="4"/>
  <c r="AC294" i="4"/>
  <c r="Z286" i="4"/>
  <c r="AP286" i="4"/>
  <c r="AN286" i="4"/>
  <c r="AT278" i="4"/>
  <c r="AJ278" i="4"/>
  <c r="AX278" i="4"/>
  <c r="AH270" i="4"/>
  <c r="AW270" i="4"/>
  <c r="AD270" i="4"/>
  <c r="BE262" i="4"/>
  <c r="AR262" i="4"/>
  <c r="AT262" i="4"/>
  <c r="AN262" i="4"/>
  <c r="AX262" i="4"/>
  <c r="AR254" i="4"/>
  <c r="AS254" i="4"/>
  <c r="AD246" i="4"/>
  <c r="AV246" i="4"/>
  <c r="Z246" i="4"/>
  <c r="BA238" i="4"/>
  <c r="AF238" i="4"/>
  <c r="AZ238" i="4"/>
  <c r="AW238" i="4"/>
  <c r="AL230" i="4"/>
  <c r="AP230" i="4"/>
  <c r="AO230" i="4"/>
  <c r="AJ230" i="4"/>
  <c r="AG230" i="4"/>
  <c r="AN222" i="4"/>
  <c r="BA222" i="4"/>
  <c r="AO222" i="4"/>
  <c r="AX222" i="4"/>
  <c r="BF214" i="4"/>
  <c r="AJ214" i="4"/>
  <c r="AG214" i="4"/>
  <c r="BA206" i="4"/>
  <c r="BE206" i="4"/>
  <c r="AN206" i="4"/>
  <c r="AL190" i="4"/>
  <c r="AH190" i="4"/>
  <c r="AJ173" i="4"/>
  <c r="AR173" i="4"/>
  <c r="AZ150" i="4"/>
  <c r="AK150" i="4"/>
  <c r="AP150" i="4"/>
  <c r="AP142" i="4"/>
  <c r="AO142" i="4"/>
  <c r="AJ135" i="4"/>
  <c r="AN135" i="4"/>
  <c r="AW128" i="4"/>
  <c r="BF128" i="4"/>
  <c r="AZ128" i="4"/>
  <c r="AD74" i="4"/>
  <c r="BF74" i="4"/>
  <c r="AR48" i="4"/>
  <c r="AM48" i="4"/>
  <c r="AW48" i="4"/>
  <c r="AR41" i="4"/>
  <c r="BF41" i="4"/>
  <c r="AI27" i="4"/>
  <c r="AW27" i="4"/>
  <c r="AH12" i="4"/>
  <c r="AU12" i="4"/>
  <c r="AD6" i="4"/>
  <c r="BD6" i="4"/>
  <c r="BG6" i="4"/>
  <c r="AM1282" i="4"/>
  <c r="BA1282" i="4"/>
  <c r="AK1282" i="4"/>
  <c r="AI1282" i="4"/>
  <c r="BD1282" i="4"/>
  <c r="AF1282" i="4"/>
  <c r="BB1282" i="4"/>
  <c r="AS1282" i="4"/>
  <c r="AC1282" i="4"/>
  <c r="AT1282" i="4"/>
  <c r="AQ1282" i="4"/>
  <c r="AY1237" i="4"/>
  <c r="AI1237" i="4"/>
  <c r="BB1237" i="4"/>
  <c r="AL1237" i="4"/>
  <c r="BE1237" i="4"/>
  <c r="AO1237" i="4"/>
  <c r="AN1237" i="4"/>
  <c r="AJ1237" i="4"/>
  <c r="BG1237" i="4"/>
  <c r="AQ1237" i="4"/>
  <c r="AA1237" i="4"/>
  <c r="AT1237" i="4"/>
  <c r="AD1237" i="4"/>
  <c r="AW1237" i="4"/>
  <c r="AG1237" i="4"/>
  <c r="AR1237" i="4"/>
  <c r="BE1172" i="4"/>
  <c r="AL1172" i="4"/>
  <c r="BB1172" i="4"/>
  <c r="AE1172" i="4"/>
  <c r="AU1172" i="4"/>
  <c r="AB1172" i="4"/>
  <c r="AR1172" i="4"/>
  <c r="AK1172" i="4"/>
  <c r="BA1172" i="4"/>
  <c r="AD1172" i="4"/>
  <c r="AT1172" i="4"/>
  <c r="AM1172" i="4"/>
  <c r="BC1172" i="4"/>
  <c r="AJ1172" i="4"/>
  <c r="AZ1172" i="4"/>
  <c r="AC1172" i="4"/>
  <c r="AS1172" i="4"/>
  <c r="AO961" i="4"/>
  <c r="AY961" i="4"/>
  <c r="AE961" i="4"/>
  <c r="AT961" i="4"/>
  <c r="AN961" i="4"/>
  <c r="AR961" i="4"/>
  <c r="AG961" i="4"/>
  <c r="AQ961" i="4"/>
  <c r="AX961" i="4"/>
  <c r="BD961" i="4"/>
  <c r="AW961" i="4"/>
  <c r="BG961" i="4"/>
  <c r="AA961" i="4"/>
  <c r="AH961" i="4"/>
  <c r="AS961" i="4"/>
  <c r="BB961" i="4"/>
  <c r="AU961" i="4"/>
  <c r="AD961" i="4"/>
  <c r="AI961" i="4"/>
  <c r="BE961" i="4"/>
  <c r="BB912" i="4"/>
  <c r="AL912" i="4"/>
  <c r="AN912" i="4"/>
  <c r="BD912" i="4"/>
  <c r="AF912" i="4"/>
  <c r="AZ912" i="4"/>
  <c r="AO912" i="4"/>
  <c r="BE912" i="4"/>
  <c r="AE912" i="4"/>
  <c r="AU912" i="4"/>
  <c r="AR912" i="4"/>
  <c r="AG912" i="4"/>
  <c r="AW912" i="4"/>
  <c r="AM912" i="4"/>
  <c r="BC912" i="4"/>
  <c r="AB912" i="4"/>
  <c r="BA912" i="4"/>
  <c r="AI912" i="4"/>
  <c r="AV912" i="4"/>
  <c r="AK912" i="4"/>
  <c r="AY912" i="4"/>
  <c r="BB820" i="4"/>
  <c r="AF820" i="4"/>
  <c r="AV820" i="4"/>
  <c r="AR820" i="4"/>
  <c r="AL820" i="4"/>
  <c r="AX820" i="4"/>
  <c r="AZ820" i="4"/>
  <c r="AJ820" i="4"/>
  <c r="AN820" i="4"/>
  <c r="AH808" i="4"/>
  <c r="AF808" i="4"/>
  <c r="AZ808" i="4"/>
  <c r="AV808" i="4"/>
  <c r="AX808" i="4"/>
  <c r="AJ808" i="4"/>
  <c r="BB808" i="4"/>
  <c r="AN808" i="4"/>
  <c r="AL808" i="4"/>
  <c r="AM790" i="4"/>
  <c r="AA790" i="4"/>
  <c r="AX790" i="4"/>
  <c r="AJ790" i="4"/>
  <c r="AD790" i="4"/>
  <c r="AN790" i="4"/>
  <c r="AT790" i="4"/>
  <c r="AZ790" i="4"/>
  <c r="AB790" i="4"/>
  <c r="AR790" i="4"/>
  <c r="AH726" i="4"/>
  <c r="BD726" i="4"/>
  <c r="AI726" i="4"/>
  <c r="AJ726" i="4"/>
  <c r="BG726" i="4"/>
  <c r="BC726" i="4"/>
  <c r="AT726" i="4"/>
  <c r="BE726" i="4"/>
  <c r="AK726" i="4"/>
  <c r="AG726" i="4"/>
  <c r="AQ726" i="4"/>
  <c r="AB726" i="4"/>
  <c r="AD726" i="4"/>
  <c r="AX726" i="4"/>
  <c r="AW726" i="4"/>
  <c r="AN726" i="4"/>
  <c r="AO726" i="4"/>
  <c r="AT690" i="4"/>
  <c r="AN690" i="4"/>
  <c r="AU690" i="4"/>
  <c r="AK690" i="4"/>
  <c r="AP690" i="4"/>
  <c r="BG690" i="4"/>
  <c r="AR690" i="4"/>
  <c r="Z690" i="4"/>
  <c r="AZ690" i="4"/>
  <c r="AE690" i="4"/>
  <c r="AD690" i="4"/>
  <c r="AM690" i="4"/>
  <c r="BF690" i="4"/>
  <c r="AQ690" i="4"/>
  <c r="AS690" i="4"/>
  <c r="AX662" i="4"/>
  <c r="AI662" i="4"/>
  <c r="AO662" i="4"/>
  <c r="BA662" i="4"/>
  <c r="AL662" i="4"/>
  <c r="BD662" i="4"/>
  <c r="AU662" i="4"/>
  <c r="AR662" i="4"/>
  <c r="AC662" i="4"/>
  <c r="AF662" i="4"/>
  <c r="AH662" i="4"/>
  <c r="AV662" i="4"/>
  <c r="AY662" i="4"/>
  <c r="BB662" i="4"/>
  <c r="AM662" i="4"/>
  <c r="AN637" i="4"/>
  <c r="AR637" i="4"/>
  <c r="AB637" i="4"/>
  <c r="Z618" i="4"/>
  <c r="BC618" i="4"/>
  <c r="AO618" i="4"/>
  <c r="AU618" i="4"/>
  <c r="AC618" i="4"/>
  <c r="AT596" i="4"/>
  <c r="AN596" i="4"/>
  <c r="AD596" i="4"/>
  <c r="AX596" i="4"/>
  <c r="BD596" i="4"/>
  <c r="AO596" i="4"/>
  <c r="AH596" i="4"/>
  <c r="AU596" i="4"/>
  <c r="AF551" i="4"/>
  <c r="AJ551" i="4"/>
  <c r="AZ551" i="4"/>
  <c r="AV551" i="4"/>
  <c r="AN543" i="4"/>
  <c r="AJ543" i="4"/>
  <c r="AZ543" i="4"/>
  <c r="Z530" i="4"/>
  <c r="AY530" i="4"/>
  <c r="AR530" i="4"/>
  <c r="AR521" i="4"/>
  <c r="AF521" i="4"/>
  <c r="AV521" i="4"/>
  <c r="AB521" i="4"/>
  <c r="AF512" i="4"/>
  <c r="Z512" i="4"/>
  <c r="AV512" i="4"/>
  <c r="AC512" i="4"/>
  <c r="BB512" i="4"/>
  <c r="AS512" i="4"/>
  <c r="AW512" i="4"/>
  <c r="AD504" i="4"/>
  <c r="AO504" i="4"/>
  <c r="BF504" i="4"/>
  <c r="BA504" i="4"/>
  <c r="AJ504" i="4"/>
  <c r="AK504" i="4"/>
  <c r="AM491" i="4"/>
  <c r="AF491" i="4"/>
  <c r="AI491" i="4"/>
  <c r="AY491" i="4"/>
  <c r="AH186" i="4"/>
  <c r="Z186" i="4"/>
  <c r="BG104" i="4"/>
  <c r="AL104" i="4"/>
  <c r="AF95" i="4"/>
  <c r="AZ95" i="4"/>
  <c r="AQ88" i="4"/>
  <c r="AH88" i="4"/>
  <c r="AD66" i="4"/>
  <c r="BD66" i="4"/>
  <c r="BA66" i="4"/>
  <c r="BD46" i="4"/>
  <c r="AC46" i="4"/>
  <c r="AY46" i="4"/>
  <c r="AF615" i="4"/>
  <c r="AJ615" i="4"/>
  <c r="AZ615" i="4"/>
  <c r="AH632" i="4"/>
  <c r="BD632" i="4"/>
  <c r="AI632" i="4"/>
  <c r="AJ632" i="4"/>
  <c r="AT632" i="4"/>
  <c r="BE632" i="4"/>
  <c r="AN632" i="4"/>
  <c r="AX632" i="4"/>
  <c r="AE632" i="4"/>
  <c r="AZ632" i="4"/>
  <c r="AD632" i="4"/>
  <c r="AB657" i="4"/>
  <c r="AN657" i="4"/>
  <c r="AR657" i="4"/>
  <c r="BB674" i="4"/>
  <c r="AC674" i="4"/>
  <c r="BE674" i="4"/>
  <c r="AV674" i="4"/>
  <c r="Z674" i="4"/>
  <c r="AR674" i="4"/>
  <c r="AP674" i="4"/>
  <c r="AY674" i="4"/>
  <c r="AO674" i="4"/>
  <c r="AQ674" i="4"/>
  <c r="AS674" i="4"/>
  <c r="BF674" i="4"/>
  <c r="AA674" i="4"/>
  <c r="AM674" i="4"/>
  <c r="AP694" i="4"/>
  <c r="AS694" i="4"/>
  <c r="BE694" i="4"/>
  <c r="AQ694" i="4"/>
  <c r="BF694" i="4"/>
  <c r="AC694" i="4"/>
  <c r="AO694" i="4"/>
  <c r="BC694" i="4"/>
  <c r="AL694" i="4"/>
  <c r="AV694" i="4"/>
  <c r="AG694" i="4"/>
  <c r="BB694" i="4"/>
  <c r="AA694" i="4"/>
  <c r="AY694" i="4"/>
  <c r="AB694" i="4"/>
  <c r="Z694" i="4"/>
  <c r="AJ694" i="4"/>
  <c r="AW694" i="4"/>
  <c r="AY699" i="4"/>
  <c r="AV699" i="4"/>
  <c r="AJ699" i="4"/>
  <c r="AF699" i="4"/>
  <c r="AR721" i="4"/>
  <c r="AB721" i="4"/>
  <c r="AN721" i="4"/>
  <c r="AD730" i="4"/>
  <c r="AE730" i="4"/>
  <c r="AA730" i="4"/>
  <c r="AP730" i="4"/>
  <c r="AZ730" i="4"/>
  <c r="BF730" i="4"/>
  <c r="AN730" i="4"/>
  <c r="AV730" i="4"/>
  <c r="AR730" i="4"/>
  <c r="AT730" i="4"/>
  <c r="AS730" i="4"/>
  <c r="AU730" i="4"/>
  <c r="AM730" i="4"/>
  <c r="Z730" i="4"/>
  <c r="AQ730" i="4"/>
  <c r="AB737" i="4"/>
  <c r="AR737" i="4"/>
  <c r="AF737" i="4"/>
  <c r="AV737" i="4"/>
  <c r="BD745" i="4"/>
  <c r="AJ745" i="4"/>
  <c r="AV745" i="4"/>
  <c r="AZ745" i="4"/>
  <c r="AF745" i="4"/>
  <c r="AL766" i="4"/>
  <c r="AY766" i="4"/>
  <c r="Z766" i="4"/>
  <c r="AQ766" i="4"/>
  <c r="BB766" i="4"/>
  <c r="AS766" i="4"/>
  <c r="AU766" i="4"/>
  <c r="AW766" i="4"/>
  <c r="BF766" i="4"/>
  <c r="AC766" i="4"/>
  <c r="AZ766" i="4"/>
  <c r="AA766" i="4"/>
  <c r="AG766" i="4"/>
  <c r="AV766" i="4"/>
  <c r="BC766" i="4"/>
  <c r="AP766" i="4"/>
  <c r="AB766" i="4"/>
  <c r="AE766" i="4"/>
  <c r="AB775" i="4"/>
  <c r="AN775" i="4"/>
  <c r="AR775" i="4"/>
  <c r="AN783" i="4"/>
  <c r="AB783" i="4"/>
  <c r="AV791" i="4"/>
  <c r="AF791" i="4"/>
  <c r="AB791" i="4"/>
  <c r="AR791" i="4"/>
  <c r="AN799" i="4"/>
  <c r="AJ799" i="4"/>
  <c r="AZ799" i="4"/>
  <c r="AX807" i="4"/>
  <c r="AS807" i="4"/>
  <c r="AF807" i="4"/>
  <c r="AZ807" i="4"/>
  <c r="AJ807" i="4"/>
  <c r="AV807" i="4"/>
  <c r="AN815" i="4"/>
  <c r="AB815" i="4"/>
  <c r="AV823" i="4"/>
  <c r="AB823" i="4"/>
  <c r="AR823" i="4"/>
  <c r="AF823" i="4"/>
  <c r="AF831" i="4"/>
  <c r="AR831" i="4"/>
  <c r="AB831" i="4"/>
  <c r="AN839" i="4"/>
  <c r="AB839" i="4"/>
  <c r="AD847" i="4"/>
  <c r="AI847" i="4"/>
  <c r="AN847" i="4"/>
  <c r="AZ847" i="4"/>
  <c r="AJ855" i="4"/>
  <c r="AZ855" i="4"/>
  <c r="AN855" i="4"/>
  <c r="AZ863" i="4"/>
  <c r="AJ863" i="4"/>
  <c r="AF863" i="4"/>
  <c r="AV863" i="4"/>
  <c r="BA871" i="4"/>
  <c r="AM871" i="4"/>
  <c r="BF871" i="4"/>
  <c r="Z871" i="4"/>
  <c r="AC871" i="4"/>
  <c r="AP871" i="4"/>
  <c r="AY871" i="4"/>
  <c r="AL871" i="4"/>
  <c r="AS871" i="4"/>
  <c r="BB871" i="4"/>
  <c r="BF879" i="4"/>
  <c r="Z879" i="4"/>
  <c r="AP879" i="4"/>
  <c r="AY879" i="4"/>
  <c r="AC879" i="4"/>
  <c r="BB879" i="4"/>
  <c r="AS879" i="4"/>
  <c r="BF887" i="4"/>
  <c r="Z887" i="4"/>
  <c r="AN887" i="4"/>
  <c r="AP887" i="4"/>
  <c r="AD887" i="4"/>
  <c r="AT887" i="4"/>
  <c r="AS887" i="4"/>
  <c r="BF895" i="4"/>
  <c r="Z895" i="4"/>
  <c r="AP895" i="4"/>
  <c r="AN895" i="4"/>
  <c r="AD895" i="4"/>
  <c r="AS895" i="4"/>
  <c r="AS903" i="4"/>
  <c r="AC903" i="4"/>
  <c r="AU903" i="4"/>
  <c r="AE903" i="4"/>
  <c r="AX903" i="4"/>
  <c r="AH903" i="4"/>
  <c r="BD903" i="4"/>
  <c r="BA903" i="4"/>
  <c r="AG903" i="4"/>
  <c r="AQ903" i="4"/>
  <c r="BF903" i="4"/>
  <c r="AL903" i="4"/>
  <c r="AO903" i="4"/>
  <c r="BC903" i="4"/>
  <c r="AI903" i="4"/>
  <c r="AT903" i="4"/>
  <c r="Z903" i="4"/>
  <c r="BG903" i="4"/>
  <c r="BB903" i="4"/>
  <c r="AW903" i="4"/>
  <c r="AM903" i="4"/>
  <c r="AD903" i="4"/>
  <c r="AW923" i="4"/>
  <c r="AY923" i="4"/>
  <c r="BB923" i="4"/>
  <c r="AN923" i="4"/>
  <c r="AC923" i="4"/>
  <c r="AX923" i="4"/>
  <c r="AS923" i="4"/>
  <c r="AI923" i="4"/>
  <c r="AH923" i="4"/>
  <c r="AG923" i="4"/>
  <c r="BD923" i="4"/>
  <c r="AE923" i="4"/>
  <c r="AL923" i="4"/>
  <c r="BA935" i="4"/>
  <c r="AK935" i="4"/>
  <c r="BC935" i="4"/>
  <c r="AM935" i="4"/>
  <c r="BF935" i="4"/>
  <c r="AP935" i="4"/>
  <c r="Z935" i="4"/>
  <c r="AW935" i="4"/>
  <c r="AC935" i="4"/>
  <c r="AQ935" i="4"/>
  <c r="BB935" i="4"/>
  <c r="AH935" i="4"/>
  <c r="AO935" i="4"/>
  <c r="AY935" i="4"/>
  <c r="AE935" i="4"/>
  <c r="AT935" i="4"/>
  <c r="AN935" i="4"/>
  <c r="AG935" i="4"/>
  <c r="AA935" i="4"/>
  <c r="BD935" i="4"/>
  <c r="BE935" i="4"/>
  <c r="AU935" i="4"/>
  <c r="AL935" i="4"/>
  <c r="AF935" i="4"/>
  <c r="AF942" i="4"/>
  <c r="AV942" i="4"/>
  <c r="AO942" i="4"/>
  <c r="BE942" i="4"/>
  <c r="AA942" i="4"/>
  <c r="AQ942" i="4"/>
  <c r="AN942" i="4"/>
  <c r="BD942" i="4"/>
  <c r="AG942" i="4"/>
  <c r="AW942" i="4"/>
  <c r="AI942" i="4"/>
  <c r="AY942" i="4"/>
  <c r="AZ942" i="4"/>
  <c r="BA942" i="4"/>
  <c r="AE942" i="4"/>
  <c r="AJ942" i="4"/>
  <c r="AK942" i="4"/>
  <c r="AU942" i="4"/>
  <c r="AF949" i="4"/>
  <c r="AJ949" i="4"/>
  <c r="AS949" i="4"/>
  <c r="AC949" i="4"/>
  <c r="AU949" i="4"/>
  <c r="AE949" i="4"/>
  <c r="AX949" i="4"/>
  <c r="AH949" i="4"/>
  <c r="BD949" i="4"/>
  <c r="AO949" i="4"/>
  <c r="BC949" i="4"/>
  <c r="AI949" i="4"/>
  <c r="AT949" i="4"/>
  <c r="Z949" i="4"/>
  <c r="BA949" i="4"/>
  <c r="AG949" i="4"/>
  <c r="AQ949" i="4"/>
  <c r="BF949" i="4"/>
  <c r="AL949" i="4"/>
  <c r="AW949" i="4"/>
  <c r="AM949" i="4"/>
  <c r="AD949" i="4"/>
  <c r="BG949" i="4"/>
  <c r="BB949" i="4"/>
  <c r="AS955" i="4"/>
  <c r="AU955" i="4"/>
  <c r="AX955" i="4"/>
  <c r="BD955" i="4"/>
  <c r="AW955" i="4"/>
  <c r="AI955" i="4"/>
  <c r="AH955" i="4"/>
  <c r="AC955" i="4"/>
  <c r="BB955" i="4"/>
  <c r="AY955" i="4"/>
  <c r="AL955" i="4"/>
  <c r="AE955" i="4"/>
  <c r="AN955" i="4"/>
  <c r="AS963" i="4"/>
  <c r="AU963" i="4"/>
  <c r="AX963" i="4"/>
  <c r="BD963" i="4"/>
  <c r="AW963" i="4"/>
  <c r="AI963" i="4"/>
  <c r="AH963" i="4"/>
  <c r="AC963" i="4"/>
  <c r="BB963" i="4"/>
  <c r="AE963" i="4"/>
  <c r="AG963" i="4"/>
  <c r="AN963" i="4"/>
  <c r="AY963" i="4"/>
  <c r="AL963" i="4"/>
  <c r="AG971" i="4"/>
  <c r="AI971" i="4"/>
  <c r="AL971" i="4"/>
  <c r="AK971" i="4"/>
  <c r="BF971" i="4"/>
  <c r="AN971" i="4"/>
  <c r="BA971" i="4"/>
  <c r="AY971" i="4"/>
  <c r="AP971" i="4"/>
  <c r="BC971" i="4"/>
  <c r="BB971" i="4"/>
  <c r="AW971" i="4"/>
  <c r="Z971" i="4"/>
  <c r="AP982" i="4"/>
  <c r="BG982" i="4"/>
  <c r="AB982" i="4"/>
  <c r="AR982" i="4"/>
  <c r="AO982" i="4"/>
  <c r="BE982" i="4"/>
  <c r="AE982" i="4"/>
  <c r="AU982" i="4"/>
  <c r="AJ982" i="4"/>
  <c r="AZ982" i="4"/>
  <c r="AG982" i="4"/>
  <c r="AW982" i="4"/>
  <c r="AM982" i="4"/>
  <c r="BC982" i="4"/>
  <c r="AV982" i="4"/>
  <c r="BA982" i="4"/>
  <c r="AI982" i="4"/>
  <c r="AF982" i="4"/>
  <c r="AK982" i="4"/>
  <c r="AY982" i="4"/>
  <c r="AF1016" i="4"/>
  <c r="AV1016" i="4"/>
  <c r="AG1016" i="4"/>
  <c r="AW1016" i="4"/>
  <c r="AI1016" i="4"/>
  <c r="AY1016" i="4"/>
  <c r="AN1016" i="4"/>
  <c r="BD1016" i="4"/>
  <c r="AO1016" i="4"/>
  <c r="BE1016" i="4"/>
  <c r="AA1016" i="4"/>
  <c r="AQ1016" i="4"/>
  <c r="AZ1016" i="4"/>
  <c r="AK1016" i="4"/>
  <c r="AU1016" i="4"/>
  <c r="AJ1016" i="4"/>
  <c r="BA1016" i="4"/>
  <c r="AE1016" i="4"/>
  <c r="AN1032" i="4"/>
  <c r="BD1032" i="4"/>
  <c r="AO1032" i="4"/>
  <c r="BE1032" i="4"/>
  <c r="AE1032" i="4"/>
  <c r="AU1032" i="4"/>
  <c r="AF1032" i="4"/>
  <c r="AV1032" i="4"/>
  <c r="AG1032" i="4"/>
  <c r="AW1032" i="4"/>
  <c r="AM1032" i="4"/>
  <c r="BC1032" i="4"/>
  <c r="AR1032" i="4"/>
  <c r="AC1032" i="4"/>
  <c r="AA1032" i="4"/>
  <c r="AB1032" i="4"/>
  <c r="AS1032" i="4"/>
  <c r="AQ1032" i="4"/>
  <c r="AB1048" i="4"/>
  <c r="AR1048" i="4"/>
  <c r="AG1048" i="4"/>
  <c r="AW1048" i="4"/>
  <c r="AA1048" i="4"/>
  <c r="AQ1048" i="4"/>
  <c r="AJ1048" i="4"/>
  <c r="AZ1048" i="4"/>
  <c r="AO1048" i="4"/>
  <c r="BE1048" i="4"/>
  <c r="AI1048" i="4"/>
  <c r="AY1048" i="4"/>
  <c r="BD1048" i="4"/>
  <c r="AS1048" i="4"/>
  <c r="BC1048" i="4"/>
  <c r="AN1048" i="4"/>
  <c r="AC1048" i="4"/>
  <c r="AM1048" i="4"/>
  <c r="AF1074" i="4"/>
  <c r="AV1074" i="4"/>
  <c r="AN1074" i="4"/>
  <c r="AJ1092" i="4"/>
  <c r="AZ1092" i="4"/>
  <c r="AB1092" i="4"/>
  <c r="AR1092" i="4"/>
  <c r="AJ1106" i="4"/>
  <c r="AZ1106" i="4"/>
  <c r="AB1106" i="4"/>
  <c r="AR1106" i="4"/>
  <c r="AB1120" i="4"/>
  <c r="AR1120" i="4"/>
  <c r="AJ1120" i="4"/>
  <c r="AZ1120" i="4"/>
  <c r="AZ1132" i="4"/>
  <c r="AF1132" i="4"/>
  <c r="AJ1132" i="4"/>
  <c r="AS1132" i="4"/>
  <c r="AC1132" i="4"/>
  <c r="AU1132" i="4"/>
  <c r="AE1132" i="4"/>
  <c r="AX1132" i="4"/>
  <c r="AH1132" i="4"/>
  <c r="BD1132" i="4"/>
  <c r="AB1132" i="4"/>
  <c r="BA1132" i="4"/>
  <c r="AK1132" i="4"/>
  <c r="BC1132" i="4"/>
  <c r="AM1132" i="4"/>
  <c r="BF1132" i="4"/>
  <c r="AP1132" i="4"/>
  <c r="Z1132" i="4"/>
  <c r="AW1132" i="4"/>
  <c r="AY1132" i="4"/>
  <c r="BB1132" i="4"/>
  <c r="AN1132" i="4"/>
  <c r="AG1132" i="4"/>
  <c r="AI1132" i="4"/>
  <c r="AL1132" i="4"/>
  <c r="AR1143" i="4"/>
  <c r="AS1143" i="4"/>
  <c r="AC1143" i="4"/>
  <c r="AU1143" i="4"/>
  <c r="AE1143" i="4"/>
  <c r="AX1143" i="4"/>
  <c r="AH1143" i="4"/>
  <c r="BD1143" i="4"/>
  <c r="AJ1143" i="4"/>
  <c r="BA1143" i="4"/>
  <c r="AK1143" i="4"/>
  <c r="BC1143" i="4"/>
  <c r="AM1143" i="4"/>
  <c r="BF1143" i="4"/>
  <c r="AP1143" i="4"/>
  <c r="Z1143" i="4"/>
  <c r="AO1143" i="4"/>
  <c r="AQ1143" i="4"/>
  <c r="AT1143" i="4"/>
  <c r="BE1143" i="4"/>
  <c r="BG1143" i="4"/>
  <c r="AA1143" i="4"/>
  <c r="AD1143" i="4"/>
  <c r="AJ1179" i="4"/>
  <c r="AZ1179" i="4"/>
  <c r="AC1179" i="4"/>
  <c r="AS1179" i="4"/>
  <c r="AM1179" i="4"/>
  <c r="BC1179" i="4"/>
  <c r="AB1179" i="4"/>
  <c r="AR1179" i="4"/>
  <c r="AK1179" i="4"/>
  <c r="BA1179" i="4"/>
  <c r="AE1179" i="4"/>
  <c r="AU1179" i="4"/>
  <c r="AY1223" i="4"/>
  <c r="AI1223" i="4"/>
  <c r="BB1223" i="4"/>
  <c r="AL1223" i="4"/>
  <c r="BE1223" i="4"/>
  <c r="AO1223" i="4"/>
  <c r="AN1223" i="4"/>
  <c r="AF1223" i="4"/>
  <c r="BG1223" i="4"/>
  <c r="AQ1223" i="4"/>
  <c r="AA1223" i="4"/>
  <c r="AT1223" i="4"/>
  <c r="AD1223" i="4"/>
  <c r="AW1223" i="4"/>
  <c r="AG1223" i="4"/>
  <c r="BG1268" i="4"/>
  <c r="AB1268" i="4"/>
  <c r="AR1268" i="4"/>
  <c r="AO1268" i="4"/>
  <c r="BE1268" i="4"/>
  <c r="Z1268" i="4"/>
  <c r="AP1268" i="4"/>
  <c r="BF1268" i="4"/>
  <c r="AE1268" i="4"/>
  <c r="AU1268" i="4"/>
  <c r="AJ1268" i="4"/>
  <c r="AZ1268" i="4"/>
  <c r="AG1268" i="4"/>
  <c r="AW1268" i="4"/>
  <c r="AH1268" i="4"/>
  <c r="AX1268" i="4"/>
  <c r="AM1268" i="4"/>
  <c r="BC1268" i="4"/>
  <c r="AY1295" i="4"/>
  <c r="AI1295" i="4"/>
  <c r="AH1295" i="4"/>
  <c r="BD1295" i="4"/>
  <c r="AD1295" i="4"/>
  <c r="AZ1295" i="4"/>
  <c r="AP1295" i="4"/>
  <c r="AB1295" i="4"/>
  <c r="AW1295" i="4"/>
  <c r="BG1295" i="4"/>
  <c r="AQ1295" i="4"/>
  <c r="AA1295" i="4"/>
  <c r="AS1295" i="4"/>
  <c r="AO1295" i="4"/>
  <c r="AF1295" i="4"/>
  <c r="BA1295" i="4"/>
  <c r="AL1295" i="4"/>
  <c r="AD1355" i="4"/>
  <c r="AZ1355" i="4"/>
  <c r="Z1355" i="4"/>
  <c r="AV1355" i="4"/>
  <c r="AY1355" i="4"/>
  <c r="AI1355" i="4"/>
  <c r="AH1355" i="4"/>
  <c r="BD1355" i="4"/>
  <c r="AO1355" i="4"/>
  <c r="AK1355" i="4"/>
  <c r="BG1355" i="4"/>
  <c r="AQ1355" i="4"/>
  <c r="AA1355" i="4"/>
  <c r="AS1355" i="4"/>
  <c r="AN1391" i="4"/>
  <c r="AF1391" i="4"/>
  <c r="AV1391" i="4"/>
  <c r="BG1454" i="4"/>
  <c r="AQ1454" i="4"/>
  <c r="AA1454" i="4"/>
  <c r="AS1454" i="4"/>
  <c r="AC1454" i="4"/>
  <c r="BD1454" i="4"/>
  <c r="AH1454" i="4"/>
  <c r="BB1454" i="4"/>
  <c r="AY1454" i="4"/>
  <c r="AI1454" i="4"/>
  <c r="BA1454" i="4"/>
  <c r="AK1454" i="4"/>
  <c r="AN1454" i="4"/>
  <c r="AX1454" i="4"/>
  <c r="AL1454" i="4"/>
  <c r="AH608" i="4"/>
  <c r="BD608" i="4"/>
  <c r="AT608" i="4"/>
  <c r="AJ608" i="4"/>
  <c r="AI608" i="4"/>
  <c r="BE608" i="4"/>
  <c r="AN608" i="4"/>
  <c r="AX608" i="4"/>
  <c r="AD608" i="4"/>
  <c r="AO608" i="4"/>
  <c r="AN623" i="4"/>
  <c r="AJ623" i="4"/>
  <c r="AX644" i="4"/>
  <c r="AI644" i="4"/>
  <c r="BB644" i="4"/>
  <c r="AY644" i="4"/>
  <c r="AH644" i="4"/>
  <c r="AU644" i="4"/>
  <c r="AC644" i="4"/>
  <c r="AE644" i="4"/>
  <c r="BD644" i="4"/>
  <c r="AV663" i="4"/>
  <c r="AR663" i="4"/>
  <c r="AB663" i="4"/>
  <c r="AF663" i="4"/>
  <c r="AH680" i="4"/>
  <c r="BD680" i="4"/>
  <c r="AX680" i="4"/>
  <c r="AY680" i="4"/>
  <c r="BE680" i="4"/>
  <c r="AC680" i="4"/>
  <c r="AJ680" i="4"/>
  <c r="AL680" i="4"/>
  <c r="AZ680" i="4"/>
  <c r="AE680" i="4"/>
  <c r="AI680" i="4"/>
  <c r="BB680" i="4"/>
  <c r="AN687" i="4"/>
  <c r="AZ687" i="4"/>
  <c r="AJ687" i="4"/>
  <c r="AP696" i="4"/>
  <c r="AS696" i="4"/>
  <c r="BB696" i="4"/>
  <c r="AY696" i="4"/>
  <c r="Z696" i="4"/>
  <c r="AU696" i="4"/>
  <c r="AO696" i="4"/>
  <c r="AL696" i="4"/>
  <c r="BF696" i="4"/>
  <c r="BA696" i="4"/>
  <c r="AZ707" i="4"/>
  <c r="AJ707" i="4"/>
  <c r="AV707" i="4"/>
  <c r="AL716" i="4"/>
  <c r="AY716" i="4"/>
  <c r="BF716" i="4"/>
  <c r="AC716" i="4"/>
  <c r="AZ716" i="4"/>
  <c r="AP716" i="4"/>
  <c r="AE716" i="4"/>
  <c r="Z716" i="4"/>
  <c r="AS716" i="4"/>
  <c r="AU716" i="4"/>
  <c r="AV723" i="4"/>
  <c r="AB723" i="4"/>
  <c r="AR723" i="4"/>
  <c r="BB732" i="4"/>
  <c r="AC732" i="4"/>
  <c r="AP732" i="4"/>
  <c r="AY732" i="4"/>
  <c r="AJ732" i="4"/>
  <c r="Z732" i="4"/>
  <c r="BE732" i="4"/>
  <c r="AS732" i="4"/>
  <c r="AZ732" i="4"/>
  <c r="BF732" i="4"/>
  <c r="AL732" i="4"/>
  <c r="AE732" i="4"/>
  <c r="AG768" i="4"/>
  <c r="AM768" i="4"/>
  <c r="AP768" i="4"/>
  <c r="AS768" i="4"/>
  <c r="BF768" i="4"/>
  <c r="Z768" i="4"/>
  <c r="BB768" i="4"/>
  <c r="AO768" i="4"/>
  <c r="AC768" i="4"/>
  <c r="AY768" i="4"/>
  <c r="AU768" i="4"/>
  <c r="BG902" i="4"/>
  <c r="AA902" i="4"/>
  <c r="AC902" i="4"/>
  <c r="AE902" i="4"/>
  <c r="AF902" i="4"/>
  <c r="AU902" i="4"/>
  <c r="AS902" i="4"/>
  <c r="AQ902" i="4"/>
  <c r="AG902" i="4"/>
  <c r="AN902" i="4"/>
  <c r="AW902" i="4"/>
  <c r="AS909" i="4"/>
  <c r="AC909" i="4"/>
  <c r="AU909" i="4"/>
  <c r="AE909" i="4"/>
  <c r="AX909" i="4"/>
  <c r="AH909" i="4"/>
  <c r="BD909" i="4"/>
  <c r="AJ909" i="4"/>
  <c r="BA909" i="4"/>
  <c r="AG909" i="4"/>
  <c r="AQ909" i="4"/>
  <c r="BF909" i="4"/>
  <c r="AL909" i="4"/>
  <c r="AO909" i="4"/>
  <c r="BC909" i="4"/>
  <c r="AI909" i="4"/>
  <c r="AT909" i="4"/>
  <c r="Z909" i="4"/>
  <c r="AK909" i="4"/>
  <c r="AA909" i="4"/>
  <c r="AN909" i="4"/>
  <c r="BE909" i="4"/>
  <c r="AY909" i="4"/>
  <c r="AP909" i="4"/>
  <c r="AN990" i="4"/>
  <c r="BD990" i="4"/>
  <c r="AO990" i="4"/>
  <c r="BE990" i="4"/>
  <c r="AI990" i="4"/>
  <c r="AY990" i="4"/>
  <c r="AF990" i="4"/>
  <c r="AV990" i="4"/>
  <c r="AG990" i="4"/>
  <c r="AW990" i="4"/>
  <c r="AA990" i="4"/>
  <c r="AQ990" i="4"/>
  <c r="AJ990" i="4"/>
  <c r="BA990" i="4"/>
  <c r="AU990" i="4"/>
  <c r="AZ990" i="4"/>
  <c r="AK990" i="4"/>
  <c r="AE990" i="4"/>
  <c r="AB1062" i="4"/>
  <c r="AR1062" i="4"/>
  <c r="AJ1062" i="4"/>
  <c r="AZ1062" i="4"/>
  <c r="AF1098" i="4"/>
  <c r="AV1098" i="4"/>
  <c r="AN1098" i="4"/>
  <c r="AZ1145" i="4"/>
  <c r="BA1145" i="4"/>
  <c r="AK1145" i="4"/>
  <c r="BC1145" i="4"/>
  <c r="AM1145" i="4"/>
  <c r="BF1145" i="4"/>
  <c r="AP1145" i="4"/>
  <c r="Z1145" i="4"/>
  <c r="AS1145" i="4"/>
  <c r="AC1145" i="4"/>
  <c r="AU1145" i="4"/>
  <c r="AE1145" i="4"/>
  <c r="AX1145" i="4"/>
  <c r="AH1145" i="4"/>
  <c r="BD1145" i="4"/>
  <c r="AR1145" i="4"/>
  <c r="AG1145" i="4"/>
  <c r="AI1145" i="4"/>
  <c r="AL1145" i="4"/>
  <c r="AB1145" i="4"/>
  <c r="AW1145" i="4"/>
  <c r="AY1145" i="4"/>
  <c r="BB1145" i="4"/>
  <c r="AN1145" i="4"/>
  <c r="AJ1189" i="4"/>
  <c r="AZ1189" i="4"/>
  <c r="BA1189" i="4"/>
  <c r="AK1189" i="4"/>
  <c r="BC1189" i="4"/>
  <c r="AM1189" i="4"/>
  <c r="AF1189" i="4"/>
  <c r="Z1189" i="4"/>
  <c r="BF1189" i="4"/>
  <c r="AL1189" i="4"/>
  <c r="AS1189" i="4"/>
  <c r="AC1189" i="4"/>
  <c r="AU1189" i="4"/>
  <c r="AE1189" i="4"/>
  <c r="AV1189" i="4"/>
  <c r="AP1189" i="4"/>
  <c r="BB1189" i="4"/>
  <c r="BF1216" i="4"/>
  <c r="AE1216" i="4"/>
  <c r="AU1216" i="4"/>
  <c r="AJ1216" i="4"/>
  <c r="AZ1216" i="4"/>
  <c r="AO1216" i="4"/>
  <c r="AM1216" i="4"/>
  <c r="BC1216" i="4"/>
  <c r="AB1216" i="4"/>
  <c r="AR1216" i="4"/>
  <c r="AG1216" i="4"/>
  <c r="AW1216" i="4"/>
  <c r="AZ1249" i="4"/>
  <c r="AF1249" i="4"/>
  <c r="AU1249" i="4"/>
  <c r="AE1249" i="4"/>
  <c r="AX1249" i="4"/>
  <c r="AH1249" i="4"/>
  <c r="BA1249" i="4"/>
  <c r="AK1249" i="4"/>
  <c r="BD1249" i="4"/>
  <c r="BC1249" i="4"/>
  <c r="AM1249" i="4"/>
  <c r="BF1249" i="4"/>
  <c r="AP1249" i="4"/>
  <c r="Z1249" i="4"/>
  <c r="AS1249" i="4"/>
  <c r="AC1249" i="4"/>
  <c r="AB1249" i="4"/>
  <c r="BG1262" i="4"/>
  <c r="AQ1262" i="4"/>
  <c r="AA1262" i="4"/>
  <c r="AT1262" i="4"/>
  <c r="AD1262" i="4"/>
  <c r="AW1262" i="4"/>
  <c r="AG1262" i="4"/>
  <c r="AB1262" i="4"/>
  <c r="AJ1262" i="4"/>
  <c r="AY1262" i="4"/>
  <c r="AI1262" i="4"/>
  <c r="BB1262" i="4"/>
  <c r="AL1262" i="4"/>
  <c r="BE1262" i="4"/>
  <c r="AO1262" i="4"/>
  <c r="AN1262" i="4"/>
  <c r="AE1303" i="4"/>
  <c r="AA1303" i="4"/>
  <c r="BF1303" i="4"/>
  <c r="AF1303" i="4"/>
  <c r="BA1303" i="4"/>
  <c r="AK1303" i="4"/>
  <c r="AI1303" i="4"/>
  <c r="BD1303" i="4"/>
  <c r="AS1303" i="4"/>
  <c r="AC1303" i="4"/>
  <c r="AT1303" i="4"/>
  <c r="BE1319" i="4"/>
  <c r="AO1319" i="4"/>
  <c r="AD1319" i="4"/>
  <c r="AY1319" i="4"/>
  <c r="AW1319" i="4"/>
  <c r="AG1319" i="4"/>
  <c r="AN1319" i="4"/>
  <c r="AR1337" i="4"/>
  <c r="AY1337" i="4"/>
  <c r="AI1337" i="4"/>
  <c r="AH1337" i="4"/>
  <c r="BD1337" i="4"/>
  <c r="AG1337" i="4"/>
  <c r="BG1337" i="4"/>
  <c r="AQ1337" i="4"/>
  <c r="AA1337" i="4"/>
  <c r="AS1337" i="4"/>
  <c r="Z1380" i="4"/>
  <c r="AL1380" i="4"/>
  <c r="AM1380" i="4"/>
  <c r="BC1380" i="4"/>
  <c r="AC1380" i="4"/>
  <c r="AS1380" i="4"/>
  <c r="AE1380" i="4"/>
  <c r="AU1380" i="4"/>
  <c r="AK1380" i="4"/>
  <c r="BA1380" i="4"/>
  <c r="AF1474" i="4"/>
  <c r="BC1474" i="4"/>
  <c r="AM1474" i="4"/>
  <c r="BF1474" i="4"/>
  <c r="AP1474" i="4"/>
  <c r="Z1474" i="4"/>
  <c r="AS1474" i="4"/>
  <c r="AC1474" i="4"/>
  <c r="AH1545" i="4"/>
  <c r="AG1545" i="4"/>
  <c r="AY1545" i="4"/>
  <c r="BA1545" i="4"/>
  <c r="AB974" i="4"/>
  <c r="AR974" i="4"/>
  <c r="AO974" i="4"/>
  <c r="BE974" i="4"/>
  <c r="AI974" i="4"/>
  <c r="AY974" i="4"/>
  <c r="AJ974" i="4"/>
  <c r="AZ974" i="4"/>
  <c r="AG974" i="4"/>
  <c r="AW974" i="4"/>
  <c r="AA974" i="4"/>
  <c r="AQ974" i="4"/>
  <c r="AV974" i="4"/>
  <c r="BA974" i="4"/>
  <c r="AU974" i="4"/>
  <c r="AF974" i="4"/>
  <c r="AK974" i="4"/>
  <c r="AE974" i="4"/>
  <c r="AK979" i="4"/>
  <c r="AM979" i="4"/>
  <c r="AP979" i="4"/>
  <c r="BA979" i="4"/>
  <c r="AY979" i="4"/>
  <c r="AL979" i="4"/>
  <c r="AG979" i="4"/>
  <c r="BF979" i="4"/>
  <c r="AN979" i="4"/>
  <c r="BC979" i="4"/>
  <c r="BB979" i="4"/>
  <c r="AW979" i="4"/>
  <c r="Z979" i="4"/>
  <c r="AS993" i="4"/>
  <c r="BG993" i="4"/>
  <c r="AI993" i="4"/>
  <c r="AX993" i="4"/>
  <c r="AD993" i="4"/>
  <c r="AO993" i="4"/>
  <c r="AU993" i="4"/>
  <c r="BB993" i="4"/>
  <c r="AN993" i="4"/>
  <c r="BE993" i="4"/>
  <c r="AC993" i="4"/>
  <c r="AE993" i="4"/>
  <c r="AL993" i="4"/>
  <c r="AQ993" i="4"/>
  <c r="BD993" i="4"/>
  <c r="AJ993" i="4"/>
  <c r="AG993" i="4"/>
  <c r="AT993" i="4"/>
  <c r="AR993" i="4"/>
  <c r="AA993" i="4"/>
  <c r="AW993" i="4"/>
  <c r="AO1001" i="4"/>
  <c r="BC1001" i="4"/>
  <c r="AE1001" i="4"/>
  <c r="AT1001" i="4"/>
  <c r="Z1001" i="4"/>
  <c r="AJ1001" i="4"/>
  <c r="BE1001" i="4"/>
  <c r="AC1001" i="4"/>
  <c r="AM1001" i="4"/>
  <c r="AP1001" i="4"/>
  <c r="AS1001" i="4"/>
  <c r="AU1001" i="4"/>
  <c r="BF1001" i="4"/>
  <c r="AD1001" i="4"/>
  <c r="AK1001" i="4"/>
  <c r="AX1001" i="4"/>
  <c r="AB1001" i="4"/>
  <c r="AQ1001" i="4"/>
  <c r="BD1001" i="4"/>
  <c r="BA1001" i="4"/>
  <c r="AA1001" i="4"/>
  <c r="BE1009" i="4"/>
  <c r="AL1009" i="4"/>
  <c r="BB1009" i="4"/>
  <c r="AM1009" i="4"/>
  <c r="BC1009" i="4"/>
  <c r="AB1009" i="4"/>
  <c r="AR1009" i="4"/>
  <c r="AC1009" i="4"/>
  <c r="AS1009" i="4"/>
  <c r="AD1009" i="4"/>
  <c r="AT1009" i="4"/>
  <c r="AE1009" i="4"/>
  <c r="AU1009" i="4"/>
  <c r="AJ1009" i="4"/>
  <c r="AZ1009" i="4"/>
  <c r="AK1009" i="4"/>
  <c r="BA1009" i="4"/>
  <c r="AH1009" i="4"/>
  <c r="AY1009" i="4"/>
  <c r="AV1009" i="4"/>
  <c r="AG1009" i="4"/>
  <c r="AX1009" i="4"/>
  <c r="AI1009" i="4"/>
  <c r="AF1009" i="4"/>
  <c r="AW1009" i="4"/>
  <c r="AJ1026" i="4"/>
  <c r="AZ1026" i="4"/>
  <c r="AK1026" i="4"/>
  <c r="BA1026" i="4"/>
  <c r="AI1026" i="4"/>
  <c r="AY1026" i="4"/>
  <c r="AB1026" i="4"/>
  <c r="AR1026" i="4"/>
  <c r="AC1026" i="4"/>
  <c r="AS1026" i="4"/>
  <c r="AA1026" i="4"/>
  <c r="AQ1026" i="4"/>
  <c r="AF1026" i="4"/>
  <c r="AW1026" i="4"/>
  <c r="AM1026" i="4"/>
  <c r="AV1026" i="4"/>
  <c r="AG1026" i="4"/>
  <c r="BC1026" i="4"/>
  <c r="BB1034" i="4"/>
  <c r="AN1034" i="4"/>
  <c r="BD1034" i="4"/>
  <c r="AO1034" i="4"/>
  <c r="BE1034" i="4"/>
  <c r="AI1034" i="4"/>
  <c r="AY1034" i="4"/>
  <c r="AF1034" i="4"/>
  <c r="AV1034" i="4"/>
  <c r="AG1034" i="4"/>
  <c r="AW1034" i="4"/>
  <c r="AA1034" i="4"/>
  <c r="AQ1034" i="4"/>
  <c r="AR1034" i="4"/>
  <c r="AC1034" i="4"/>
  <c r="AM1034" i="4"/>
  <c r="AB1034" i="4"/>
  <c r="AS1034" i="4"/>
  <c r="BC1034" i="4"/>
  <c r="AF1042" i="4"/>
  <c r="AV1042" i="4"/>
  <c r="AK1042" i="4"/>
  <c r="BA1042" i="4"/>
  <c r="AM1042" i="4"/>
  <c r="BC1042" i="4"/>
  <c r="AN1042" i="4"/>
  <c r="BD1042" i="4"/>
  <c r="AC1042" i="4"/>
  <c r="AS1042" i="4"/>
  <c r="AE1042" i="4"/>
  <c r="AU1042" i="4"/>
  <c r="AB1042" i="4"/>
  <c r="BE1042" i="4"/>
  <c r="AQ1042" i="4"/>
  <c r="AR1042" i="4"/>
  <c r="AO1042" i="4"/>
  <c r="AA1042" i="4"/>
  <c r="AB1050" i="4"/>
  <c r="AR1050" i="4"/>
  <c r="AG1050" i="4"/>
  <c r="AW1050" i="4"/>
  <c r="AA1050" i="4"/>
  <c r="AQ1050" i="4"/>
  <c r="AJ1050" i="4"/>
  <c r="AZ1050" i="4"/>
  <c r="AO1050" i="4"/>
  <c r="BE1050" i="4"/>
  <c r="AI1050" i="4"/>
  <c r="AY1050" i="4"/>
  <c r="BD1050" i="4"/>
  <c r="AS1050" i="4"/>
  <c r="BC1050" i="4"/>
  <c r="AN1050" i="4"/>
  <c r="AC1050" i="4"/>
  <c r="AM1050" i="4"/>
  <c r="AX1057" i="4"/>
  <c r="AH1057" i="4"/>
  <c r="AI1057" i="4"/>
  <c r="BD1057" i="4"/>
  <c r="AF1057" i="4"/>
  <c r="BA1057" i="4"/>
  <c r="BF1057" i="4"/>
  <c r="AP1057" i="4"/>
  <c r="Z1057" i="4"/>
  <c r="AS1057" i="4"/>
  <c r="AQ1057" i="4"/>
  <c r="AD1057" i="4"/>
  <c r="AA1057" i="4"/>
  <c r="AT1057" i="4"/>
  <c r="AN1057" i="4"/>
  <c r="AV1057" i="4"/>
  <c r="AT1065" i="4"/>
  <c r="AD1065" i="4"/>
  <c r="AN1065" i="4"/>
  <c r="AQ1065" i="4"/>
  <c r="BB1065" i="4"/>
  <c r="AL1065" i="4"/>
  <c r="AC1065" i="4"/>
  <c r="AY1065" i="4"/>
  <c r="AF1065" i="4"/>
  <c r="BA1065" i="4"/>
  <c r="BF1065" i="4"/>
  <c r="Z1065" i="4"/>
  <c r="AK1065" i="4"/>
  <c r="AP1065" i="4"/>
  <c r="AS1065" i="4"/>
  <c r="BG1065" i="4"/>
  <c r="BF1073" i="4"/>
  <c r="AP1073" i="4"/>
  <c r="Z1073" i="4"/>
  <c r="AS1073" i="4"/>
  <c r="AK1073" i="4"/>
  <c r="BG1073" i="4"/>
  <c r="AX1073" i="4"/>
  <c r="AH1073" i="4"/>
  <c r="AI1073" i="4"/>
  <c r="BD1073" i="4"/>
  <c r="AA1073" i="4"/>
  <c r="AV1073" i="4"/>
  <c r="BB1073" i="4"/>
  <c r="AC1073" i="4"/>
  <c r="AL1073" i="4"/>
  <c r="AY1073" i="4"/>
  <c r="AQ1073" i="4"/>
  <c r="BB1081" i="4"/>
  <c r="AL1081" i="4"/>
  <c r="AC1081" i="4"/>
  <c r="AY1081" i="4"/>
  <c r="AA1081" i="4"/>
  <c r="AV1081" i="4"/>
  <c r="AT1081" i="4"/>
  <c r="AD1081" i="4"/>
  <c r="AN1081" i="4"/>
  <c r="AK1081" i="4"/>
  <c r="BG1081" i="4"/>
  <c r="AX1081" i="4"/>
  <c r="AI1081" i="4"/>
  <c r="AQ1081" i="4"/>
  <c r="AH1081" i="4"/>
  <c r="BD1081" i="4"/>
  <c r="AX1089" i="4"/>
  <c r="AH1089" i="4"/>
  <c r="AI1089" i="4"/>
  <c r="BD1089" i="4"/>
  <c r="AQ1089" i="4"/>
  <c r="BF1089" i="4"/>
  <c r="AP1089" i="4"/>
  <c r="Z1089" i="4"/>
  <c r="AS1089" i="4"/>
  <c r="AF1089" i="4"/>
  <c r="BA1089" i="4"/>
  <c r="AT1089" i="4"/>
  <c r="AN1089" i="4"/>
  <c r="AA1089" i="4"/>
  <c r="AD1089" i="4"/>
  <c r="AV1089" i="4"/>
  <c r="AT1097" i="4"/>
  <c r="AD1097" i="4"/>
  <c r="AN1097" i="4"/>
  <c r="AF1097" i="4"/>
  <c r="BA1097" i="4"/>
  <c r="BB1097" i="4"/>
  <c r="AL1097" i="4"/>
  <c r="AC1097" i="4"/>
  <c r="AY1097" i="4"/>
  <c r="AQ1097" i="4"/>
  <c r="AP1097" i="4"/>
  <c r="AS1097" i="4"/>
  <c r="AK1097" i="4"/>
  <c r="BF1097" i="4"/>
  <c r="Z1097" i="4"/>
  <c r="BG1097" i="4"/>
  <c r="AG1105" i="4"/>
  <c r="AL1105" i="4"/>
  <c r="BB1105" i="4"/>
  <c r="AN1105" i="4"/>
  <c r="AD1105" i="4"/>
  <c r="AT1105" i="4"/>
  <c r="AF1105" i="4"/>
  <c r="AV1105" i="4"/>
  <c r="AD1113" i="4"/>
  <c r="AT1113" i="4"/>
  <c r="AJ1113" i="4"/>
  <c r="AZ1113" i="4"/>
  <c r="AL1113" i="4"/>
  <c r="BB1113" i="4"/>
  <c r="AB1113" i="4"/>
  <c r="AR1113" i="4"/>
  <c r="AD1121" i="4"/>
  <c r="AT1121" i="4"/>
  <c r="AF1121" i="4"/>
  <c r="AV1121" i="4"/>
  <c r="AL1121" i="4"/>
  <c r="BB1121" i="4"/>
  <c r="AN1121" i="4"/>
  <c r="Z1129" i="4"/>
  <c r="AP1129" i="4"/>
  <c r="BF1129" i="4"/>
  <c r="AB1129" i="4"/>
  <c r="AR1129" i="4"/>
  <c r="AH1129" i="4"/>
  <c r="AX1129" i="4"/>
  <c r="AJ1129" i="4"/>
  <c r="AZ1129" i="4"/>
  <c r="AL1146" i="4"/>
  <c r="AJ1146" i="4"/>
  <c r="AB1146" i="4"/>
  <c r="AV1146" i="4"/>
  <c r="AC1146" i="4"/>
  <c r="AS1146" i="4"/>
  <c r="AE1146" i="4"/>
  <c r="AU1146" i="4"/>
  <c r="AN1146" i="4"/>
  <c r="BD1146" i="4"/>
  <c r="AK1146" i="4"/>
  <c r="BA1146" i="4"/>
  <c r="AM1146" i="4"/>
  <c r="BC1146" i="4"/>
  <c r="AF1154" i="4"/>
  <c r="AV1154" i="4"/>
  <c r="AC1154" i="4"/>
  <c r="AS1154" i="4"/>
  <c r="AE1154" i="4"/>
  <c r="AU1154" i="4"/>
  <c r="AN1154" i="4"/>
  <c r="BD1154" i="4"/>
  <c r="AK1154" i="4"/>
  <c r="BA1154" i="4"/>
  <c r="AM1154" i="4"/>
  <c r="BC1154" i="4"/>
  <c r="AF1162" i="4"/>
  <c r="AV1162" i="4"/>
  <c r="AC1162" i="4"/>
  <c r="AS1162" i="4"/>
  <c r="AE1162" i="4"/>
  <c r="AU1162" i="4"/>
  <c r="AN1162" i="4"/>
  <c r="BD1162" i="4"/>
  <c r="AK1162" i="4"/>
  <c r="BA1162" i="4"/>
  <c r="AM1162" i="4"/>
  <c r="BC1162" i="4"/>
  <c r="AN1171" i="4"/>
  <c r="BD1171" i="4"/>
  <c r="AG1171" i="4"/>
  <c r="AW1171" i="4"/>
  <c r="AI1171" i="4"/>
  <c r="AY1171" i="4"/>
  <c r="AF1171" i="4"/>
  <c r="AV1171" i="4"/>
  <c r="AO1171" i="4"/>
  <c r="BE1171" i="4"/>
  <c r="AA1171" i="4"/>
  <c r="AQ1171" i="4"/>
  <c r="BE1178" i="4"/>
  <c r="AL1178" i="4"/>
  <c r="BB1178" i="4"/>
  <c r="AE1178" i="4"/>
  <c r="AU1178" i="4"/>
  <c r="AN1178" i="4"/>
  <c r="BD1178" i="4"/>
  <c r="AK1178" i="4"/>
  <c r="BA1178" i="4"/>
  <c r="AD1178" i="4"/>
  <c r="AT1178" i="4"/>
  <c r="AM1178" i="4"/>
  <c r="BC1178" i="4"/>
  <c r="AF1178" i="4"/>
  <c r="AV1178" i="4"/>
  <c r="AC1178" i="4"/>
  <c r="AS1178" i="4"/>
  <c r="BE1186" i="4"/>
  <c r="Z1186" i="4"/>
  <c r="AP1186" i="4"/>
  <c r="BF1186" i="4"/>
  <c r="AI1186" i="4"/>
  <c r="AY1186" i="4"/>
  <c r="AN1186" i="4"/>
  <c r="BD1186" i="4"/>
  <c r="AG1186" i="4"/>
  <c r="AW1186" i="4"/>
  <c r="AH1186" i="4"/>
  <c r="AX1186" i="4"/>
  <c r="AA1186" i="4"/>
  <c r="AQ1186" i="4"/>
  <c r="BG1186" i="4"/>
  <c r="AF1186" i="4"/>
  <c r="AV1186" i="4"/>
  <c r="AO1186" i="4"/>
  <c r="BG1194" i="4"/>
  <c r="AQ1194" i="4"/>
  <c r="AA1194" i="4"/>
  <c r="AS1194" i="4"/>
  <c r="AC1194" i="4"/>
  <c r="BD1194" i="4"/>
  <c r="Z1194" i="4"/>
  <c r="BF1194" i="4"/>
  <c r="AD1194" i="4"/>
  <c r="AY1194" i="4"/>
  <c r="AI1194" i="4"/>
  <c r="BA1194" i="4"/>
  <c r="AK1194" i="4"/>
  <c r="AN1194" i="4"/>
  <c r="AP1194" i="4"/>
  <c r="AT1194" i="4"/>
  <c r="AJ1202" i="4"/>
  <c r="AU1202" i="4"/>
  <c r="AE1202" i="4"/>
  <c r="AW1202" i="4"/>
  <c r="AG1202" i="4"/>
  <c r="AV1202" i="4"/>
  <c r="Z1202" i="4"/>
  <c r="BF1202" i="4"/>
  <c r="BB1202" i="4"/>
  <c r="BC1202" i="4"/>
  <c r="AM1202" i="4"/>
  <c r="BE1202" i="4"/>
  <c r="AO1202" i="4"/>
  <c r="AF1202" i="4"/>
  <c r="AP1202" i="4"/>
  <c r="AL1202" i="4"/>
  <c r="BC1211" i="4"/>
  <c r="AM1211" i="4"/>
  <c r="BE1211" i="4"/>
  <c r="AO1211" i="4"/>
  <c r="AF1211" i="4"/>
  <c r="AP1211" i="4"/>
  <c r="BB1211" i="4"/>
  <c r="AU1211" i="4"/>
  <c r="AE1211" i="4"/>
  <c r="AW1211" i="4"/>
  <c r="AG1211" i="4"/>
  <c r="AV1211" i="4"/>
  <c r="Z1211" i="4"/>
  <c r="BF1211" i="4"/>
  <c r="AL1211" i="4"/>
  <c r="BG1252" i="4"/>
  <c r="AQ1252" i="4"/>
  <c r="AA1252" i="4"/>
  <c r="AT1252" i="4"/>
  <c r="AD1252" i="4"/>
  <c r="AW1252" i="4"/>
  <c r="AG1252" i="4"/>
  <c r="AY1252" i="4"/>
  <c r="AI1252" i="4"/>
  <c r="BB1252" i="4"/>
  <c r="AL1252" i="4"/>
  <c r="BE1252" i="4"/>
  <c r="AO1252" i="4"/>
  <c r="AN1252" i="4"/>
  <c r="AG1292" i="4"/>
  <c r="AY1292" i="4"/>
  <c r="AI1292" i="4"/>
  <c r="AH1292" i="4"/>
  <c r="BD1292" i="4"/>
  <c r="AJ1292" i="4"/>
  <c r="BE1292" i="4"/>
  <c r="AR1292" i="4"/>
  <c r="BG1292" i="4"/>
  <c r="AQ1292" i="4"/>
  <c r="AA1292" i="4"/>
  <c r="AS1292" i="4"/>
  <c r="AT1292" i="4"/>
  <c r="AR1313" i="4"/>
  <c r="AN1313" i="4"/>
  <c r="Z1313" i="4"/>
  <c r="AB1313" i="4"/>
  <c r="AW1313" i="4"/>
  <c r="AG1313" i="4"/>
  <c r="AV1313" i="4"/>
  <c r="AA1313" i="4"/>
  <c r="AZ1313" i="4"/>
  <c r="AP1313" i="4"/>
  <c r="BE1313" i="4"/>
  <c r="AO1313" i="4"/>
  <c r="BG1313" i="4"/>
  <c r="AL1313" i="4"/>
  <c r="AM1313" i="4"/>
  <c r="BE1329" i="4"/>
  <c r="AO1329" i="4"/>
  <c r="BC1329" i="4"/>
  <c r="AH1329" i="4"/>
  <c r="AV1329" i="4"/>
  <c r="AA1329" i="4"/>
  <c r="Z1329" i="4"/>
  <c r="AW1329" i="4"/>
  <c r="AG1329" i="4"/>
  <c r="AR1329" i="4"/>
  <c r="BG1329" i="4"/>
  <c r="AL1329" i="4"/>
  <c r="AT1329" i="4"/>
  <c r="AU1329" i="4"/>
  <c r="AN1329" i="4"/>
  <c r="AP1329" i="4"/>
  <c r="AG1343" i="4"/>
  <c r="BG1343" i="4"/>
  <c r="AQ1343" i="4"/>
  <c r="AA1343" i="4"/>
  <c r="AP1343" i="4"/>
  <c r="BE1343" i="4"/>
  <c r="AJ1343" i="4"/>
  <c r="BD1343" i="4"/>
  <c r="AW1343" i="4"/>
  <c r="AY1343" i="4"/>
  <c r="AI1343" i="4"/>
  <c r="BA1343" i="4"/>
  <c r="AF1343" i="4"/>
  <c r="AT1343" i="4"/>
  <c r="AH1343" i="4"/>
  <c r="AB1343" i="4"/>
  <c r="AF1388" i="4"/>
  <c r="AV1388" i="4"/>
  <c r="AH1388" i="4"/>
  <c r="AX1388" i="4"/>
  <c r="AN1388" i="4"/>
  <c r="BD1388" i="4"/>
  <c r="Z1388" i="4"/>
  <c r="AP1388" i="4"/>
  <c r="Z1435" i="4"/>
  <c r="AW1435" i="4"/>
  <c r="AG1435" i="4"/>
  <c r="AN1435" i="4"/>
  <c r="AL1435" i="4"/>
  <c r="BG1435" i="4"/>
  <c r="BE1435" i="4"/>
  <c r="AO1435" i="4"/>
  <c r="AD1435" i="4"/>
  <c r="AY1435" i="4"/>
  <c r="AA1435" i="4"/>
  <c r="AV1435" i="4"/>
  <c r="AO1549" i="4"/>
  <c r="BC1549" i="4"/>
  <c r="AZ973" i="4"/>
  <c r="BA973" i="4"/>
  <c r="AK973" i="4"/>
  <c r="BC973" i="4"/>
  <c r="AM973" i="4"/>
  <c r="BF973" i="4"/>
  <c r="AP973" i="4"/>
  <c r="Z973" i="4"/>
  <c r="AV973" i="4"/>
  <c r="AR973" i="4"/>
  <c r="AJ973" i="4"/>
  <c r="BE973" i="4"/>
  <c r="AG973" i="4"/>
  <c r="AU973" i="4"/>
  <c r="AA973" i="4"/>
  <c r="AL973" i="4"/>
  <c r="BD973" i="4"/>
  <c r="AS973" i="4"/>
  <c r="BG973" i="4"/>
  <c r="AI973" i="4"/>
  <c r="AX973" i="4"/>
  <c r="AD973" i="4"/>
  <c r="AW973" i="4"/>
  <c r="AQ973" i="4"/>
  <c r="AH973" i="4"/>
  <c r="AF973" i="4"/>
  <c r="AC973" i="4"/>
  <c r="BB973" i="4"/>
  <c r="AW1003" i="4"/>
  <c r="AG1003" i="4"/>
  <c r="AY1003" i="4"/>
  <c r="AI1003" i="4"/>
  <c r="BB1003" i="4"/>
  <c r="AL1003" i="4"/>
  <c r="AN1003" i="4"/>
  <c r="AV1003" i="4"/>
  <c r="AO1003" i="4"/>
  <c r="BC1003" i="4"/>
  <c r="AE1003" i="4"/>
  <c r="AT1003" i="4"/>
  <c r="Z1003" i="4"/>
  <c r="AB1003" i="4"/>
  <c r="BA1003" i="4"/>
  <c r="AC1003" i="4"/>
  <c r="AQ1003" i="4"/>
  <c r="BF1003" i="4"/>
  <c r="AH1003" i="4"/>
  <c r="BG1003" i="4"/>
  <c r="AX1003" i="4"/>
  <c r="AS1003" i="4"/>
  <c r="AM1003" i="4"/>
  <c r="AD1003" i="4"/>
  <c r="AF1003" i="4"/>
  <c r="AK1003" i="4"/>
  <c r="BD1003" i="4"/>
  <c r="AR1003" i="4"/>
  <c r="AA1003" i="4"/>
  <c r="BE1003" i="4"/>
  <c r="AP1003" i="4"/>
  <c r="BE1019" i="4"/>
  <c r="AD1019" i="4"/>
  <c r="AT1019" i="4"/>
  <c r="AM1019" i="4"/>
  <c r="BC1019" i="4"/>
  <c r="AB1019" i="4"/>
  <c r="AR1019" i="4"/>
  <c r="AO1019" i="4"/>
  <c r="AL1019" i="4"/>
  <c r="BB1019" i="4"/>
  <c r="AE1019" i="4"/>
  <c r="AU1019" i="4"/>
  <c r="AJ1019" i="4"/>
  <c r="AZ1019" i="4"/>
  <c r="AG1019" i="4"/>
  <c r="AW1019" i="4"/>
  <c r="AX1019" i="4"/>
  <c r="AY1019" i="4"/>
  <c r="AV1019" i="4"/>
  <c r="BA1019" i="4"/>
  <c r="AH1019" i="4"/>
  <c r="AI1019" i="4"/>
  <c r="AF1019" i="4"/>
  <c r="AK1019" i="4"/>
  <c r="AW1139" i="4"/>
  <c r="AG1139" i="4"/>
  <c r="AY1139" i="4"/>
  <c r="AI1139" i="4"/>
  <c r="BB1139" i="4"/>
  <c r="AL1139" i="4"/>
  <c r="AN1139" i="4"/>
  <c r="AB1139" i="4"/>
  <c r="BE1139" i="4"/>
  <c r="AO1139" i="4"/>
  <c r="BG1139" i="4"/>
  <c r="AQ1139" i="4"/>
  <c r="AA1139" i="4"/>
  <c r="AT1139" i="4"/>
  <c r="AD1139" i="4"/>
  <c r="AF1139" i="4"/>
  <c r="AK1139" i="4"/>
  <c r="AM1139" i="4"/>
  <c r="AP1139" i="4"/>
  <c r="AR1139" i="4"/>
  <c r="BA1139" i="4"/>
  <c r="BC1139" i="4"/>
  <c r="BF1139" i="4"/>
  <c r="Z1139" i="4"/>
  <c r="AA1218" i="4"/>
  <c r="AQ1218" i="4"/>
  <c r="BG1218" i="4"/>
  <c r="AJ1218" i="4"/>
  <c r="AZ1218" i="4"/>
  <c r="AC1218" i="4"/>
  <c r="AS1218" i="4"/>
  <c r="AI1218" i="4"/>
  <c r="AY1218" i="4"/>
  <c r="AB1218" i="4"/>
  <c r="AR1218" i="4"/>
  <c r="AK1218" i="4"/>
  <c r="BA1218" i="4"/>
  <c r="AA1226" i="4"/>
  <c r="AQ1226" i="4"/>
  <c r="BG1226" i="4"/>
  <c r="AF1226" i="4"/>
  <c r="AV1226" i="4"/>
  <c r="AK1226" i="4"/>
  <c r="BA1226" i="4"/>
  <c r="AI1226" i="4"/>
  <c r="AY1226" i="4"/>
  <c r="AN1226" i="4"/>
  <c r="BD1226" i="4"/>
  <c r="AC1226" i="4"/>
  <c r="AS1226" i="4"/>
  <c r="AL1234" i="4"/>
  <c r="AH1234" i="4"/>
  <c r="AA1234" i="4"/>
  <c r="AQ1234" i="4"/>
  <c r="BG1234" i="4"/>
  <c r="AB1234" i="4"/>
  <c r="AR1234" i="4"/>
  <c r="AC1234" i="4"/>
  <c r="AS1234" i="4"/>
  <c r="AI1234" i="4"/>
  <c r="AY1234" i="4"/>
  <c r="AJ1234" i="4"/>
  <c r="AZ1234" i="4"/>
  <c r="AK1234" i="4"/>
  <c r="BA1234" i="4"/>
  <c r="AA1242" i="4"/>
  <c r="AQ1242" i="4"/>
  <c r="BG1242" i="4"/>
  <c r="AN1242" i="4"/>
  <c r="BD1242" i="4"/>
  <c r="AK1242" i="4"/>
  <c r="BA1242" i="4"/>
  <c r="AI1242" i="4"/>
  <c r="AY1242" i="4"/>
  <c r="AF1242" i="4"/>
  <c r="AV1242" i="4"/>
  <c r="AC1242" i="4"/>
  <c r="AS1242" i="4"/>
  <c r="AA1251" i="4"/>
  <c r="AQ1251" i="4"/>
  <c r="BG1251" i="4"/>
  <c r="AJ1251" i="4"/>
  <c r="AZ1251" i="4"/>
  <c r="AC1251" i="4"/>
  <c r="AS1251" i="4"/>
  <c r="AI1251" i="4"/>
  <c r="AY1251" i="4"/>
  <c r="AB1251" i="4"/>
  <c r="AR1251" i="4"/>
  <c r="AK1251" i="4"/>
  <c r="BA1251" i="4"/>
  <c r="AA1259" i="4"/>
  <c r="AQ1259" i="4"/>
  <c r="BG1259" i="4"/>
  <c r="AF1259" i="4"/>
  <c r="AV1259" i="4"/>
  <c r="AK1259" i="4"/>
  <c r="BA1259" i="4"/>
  <c r="AI1259" i="4"/>
  <c r="AY1259" i="4"/>
  <c r="AN1259" i="4"/>
  <c r="BD1259" i="4"/>
  <c r="AC1259" i="4"/>
  <c r="AS1259" i="4"/>
  <c r="AA1267" i="4"/>
  <c r="AQ1267" i="4"/>
  <c r="BG1267" i="4"/>
  <c r="AB1267" i="4"/>
  <c r="AR1267" i="4"/>
  <c r="AC1267" i="4"/>
  <c r="AS1267" i="4"/>
  <c r="AI1267" i="4"/>
  <c r="AY1267" i="4"/>
  <c r="AJ1267" i="4"/>
  <c r="AZ1267" i="4"/>
  <c r="AK1267" i="4"/>
  <c r="BA1267" i="4"/>
  <c r="AA1275" i="4"/>
  <c r="AQ1275" i="4"/>
  <c r="BG1275" i="4"/>
  <c r="AN1275" i="4"/>
  <c r="BD1275" i="4"/>
  <c r="AC1275" i="4"/>
  <c r="AS1275" i="4"/>
  <c r="AI1275" i="4"/>
  <c r="AY1275" i="4"/>
  <c r="AF1275" i="4"/>
  <c r="AV1275" i="4"/>
  <c r="AK1275" i="4"/>
  <c r="BA1275" i="4"/>
  <c r="BA1284" i="4"/>
  <c r="AK1284" i="4"/>
  <c r="AI1284" i="4"/>
  <c r="BD1284" i="4"/>
  <c r="AS1284" i="4"/>
  <c r="AC1284" i="4"/>
  <c r="AT1284" i="4"/>
  <c r="BG1298" i="4"/>
  <c r="AQ1298" i="4"/>
  <c r="AA1298" i="4"/>
  <c r="AO1298" i="4"/>
  <c r="AL1298" i="4"/>
  <c r="AW1298" i="4"/>
  <c r="AY1298" i="4"/>
  <c r="AI1298" i="4"/>
  <c r="AZ1298" i="4"/>
  <c r="AD1298" i="4"/>
  <c r="BA1298" i="4"/>
  <c r="AH1298" i="4"/>
  <c r="BG1314" i="4"/>
  <c r="AQ1314" i="4"/>
  <c r="AA1314" i="4"/>
  <c r="AO1314" i="4"/>
  <c r="AL1314" i="4"/>
  <c r="AW1314" i="4"/>
  <c r="AY1314" i="4"/>
  <c r="AI1314" i="4"/>
  <c r="AZ1314" i="4"/>
  <c r="AD1314" i="4"/>
  <c r="BA1314" i="4"/>
  <c r="AH1314" i="4"/>
  <c r="BG1330" i="4"/>
  <c r="AQ1330" i="4"/>
  <c r="AA1330" i="4"/>
  <c r="AP1330" i="4"/>
  <c r="BE1330" i="4"/>
  <c r="AJ1330" i="4"/>
  <c r="BD1330" i="4"/>
  <c r="AB1330" i="4"/>
  <c r="AC1330" i="4"/>
  <c r="AG1330" i="4"/>
  <c r="AY1330" i="4"/>
  <c r="AI1330" i="4"/>
  <c r="BA1330" i="4"/>
  <c r="AF1330" i="4"/>
  <c r="AT1330" i="4"/>
  <c r="AH1330" i="4"/>
  <c r="AW1330" i="4"/>
  <c r="AX1330" i="4"/>
  <c r="BB1330" i="4"/>
  <c r="AD1357" i="4"/>
  <c r="AY1357" i="4"/>
  <c r="AI1357" i="4"/>
  <c r="BA1357" i="4"/>
  <c r="AK1357" i="4"/>
  <c r="AN1357" i="4"/>
  <c r="AT1357" i="4"/>
  <c r="BG1357" i="4"/>
  <c r="AQ1357" i="4"/>
  <c r="AA1357" i="4"/>
  <c r="AS1357" i="4"/>
  <c r="AC1357" i="4"/>
  <c r="BD1357" i="4"/>
  <c r="AW1377" i="4"/>
  <c r="AG1377" i="4"/>
  <c r="AY1377" i="4"/>
  <c r="AI1377" i="4"/>
  <c r="AN1377" i="4"/>
  <c r="AL1377" i="4"/>
  <c r="BE1377" i="4"/>
  <c r="AO1377" i="4"/>
  <c r="BG1377" i="4"/>
  <c r="AQ1377" i="4"/>
  <c r="AA1377" i="4"/>
  <c r="BD1377" i="4"/>
  <c r="AQ1411" i="4"/>
  <c r="AU1411" i="4"/>
  <c r="AJ1411" i="4"/>
  <c r="AZ1411" i="4"/>
  <c r="AB1411" i="4"/>
  <c r="AR1411" i="4"/>
  <c r="AJ1445" i="4"/>
  <c r="AS1445" i="4"/>
  <c r="AC1445" i="4"/>
  <c r="AT1445" i="4"/>
  <c r="BA1445" i="4"/>
  <c r="AK1445" i="4"/>
  <c r="AI1445" i="4"/>
  <c r="BD1445" i="4"/>
  <c r="BG1486" i="4"/>
  <c r="AQ1486" i="4"/>
  <c r="AA1486" i="4"/>
  <c r="AT1486" i="4"/>
  <c r="AD1486" i="4"/>
  <c r="AW1486" i="4"/>
  <c r="AG1486" i="4"/>
  <c r="AY1486" i="4"/>
  <c r="AI1486" i="4"/>
  <c r="BB1486" i="4"/>
  <c r="AL1486" i="4"/>
  <c r="BE1486" i="4"/>
  <c r="AO1486" i="4"/>
  <c r="AN1486" i="4"/>
  <c r="AV1486" i="4"/>
  <c r="AB1297" i="4"/>
  <c r="BE1297" i="4"/>
  <c r="AO1297" i="4"/>
  <c r="BG1297" i="4"/>
  <c r="AL1297" i="4"/>
  <c r="AJ1297" i="4"/>
  <c r="AZ1297" i="4"/>
  <c r="AP1297" i="4"/>
  <c r="AW1297" i="4"/>
  <c r="AG1297" i="4"/>
  <c r="AV1297" i="4"/>
  <c r="AA1297" i="4"/>
  <c r="AY1297" i="4"/>
  <c r="AM1297" i="4"/>
  <c r="AN1335" i="4"/>
  <c r="BC1335" i="4"/>
  <c r="AM1335" i="4"/>
  <c r="BF1335" i="4"/>
  <c r="AK1335" i="4"/>
  <c r="AZ1335" i="4"/>
  <c r="AD1335" i="4"/>
  <c r="AL1335" i="4"/>
  <c r="AR1335" i="4"/>
  <c r="AU1335" i="4"/>
  <c r="AE1335" i="4"/>
  <c r="AV1335" i="4"/>
  <c r="Z1335" i="4"/>
  <c r="AO1335" i="4"/>
  <c r="AS1335" i="4"/>
  <c r="BE1342" i="4"/>
  <c r="AO1342" i="4"/>
  <c r="BC1342" i="4"/>
  <c r="AH1342" i="4"/>
  <c r="AV1342" i="4"/>
  <c r="AA1342" i="4"/>
  <c r="AU1342" i="4"/>
  <c r="AE1342" i="4"/>
  <c r="AW1342" i="4"/>
  <c r="AG1342" i="4"/>
  <c r="AR1342" i="4"/>
  <c r="BG1342" i="4"/>
  <c r="AL1342" i="4"/>
  <c r="AT1342" i="4"/>
  <c r="Z1342" i="4"/>
  <c r="BC1350" i="4"/>
  <c r="AQ1350" i="4"/>
  <c r="AB1350" i="4"/>
  <c r="AX1350" i="4"/>
  <c r="BA1350" i="4"/>
  <c r="AK1350" i="4"/>
  <c r="AI1350" i="4"/>
  <c r="BD1350" i="4"/>
  <c r="AP1350" i="4"/>
  <c r="AF1350" i="4"/>
  <c r="BB1350" i="4"/>
  <c r="AM1350" i="4"/>
  <c r="AS1350" i="4"/>
  <c r="AC1350" i="4"/>
  <c r="AT1350" i="4"/>
  <c r="AE1350" i="4"/>
  <c r="AZ1350" i="4"/>
  <c r="AL1358" i="4"/>
  <c r="BA1358" i="4"/>
  <c r="AK1358" i="4"/>
  <c r="BC1358" i="4"/>
  <c r="AM1358" i="4"/>
  <c r="AF1358" i="4"/>
  <c r="AS1358" i="4"/>
  <c r="AC1358" i="4"/>
  <c r="AU1358" i="4"/>
  <c r="AE1358" i="4"/>
  <c r="AV1358" i="4"/>
  <c r="BA1366" i="4"/>
  <c r="AK1366" i="4"/>
  <c r="BC1366" i="4"/>
  <c r="AM1366" i="4"/>
  <c r="AF1366" i="4"/>
  <c r="AL1366" i="4"/>
  <c r="AS1366" i="4"/>
  <c r="AC1366" i="4"/>
  <c r="AU1366" i="4"/>
  <c r="AE1366" i="4"/>
  <c r="AV1366" i="4"/>
  <c r="AT1376" i="4"/>
  <c r="AU1376" i="4"/>
  <c r="AE1376" i="4"/>
  <c r="AW1376" i="4"/>
  <c r="AG1376" i="4"/>
  <c r="AV1376" i="4"/>
  <c r="AD1376" i="4"/>
  <c r="BC1376" i="4"/>
  <c r="AM1376" i="4"/>
  <c r="BE1376" i="4"/>
  <c r="AO1376" i="4"/>
  <c r="AF1376" i="4"/>
  <c r="AP1397" i="4"/>
  <c r="AN1397" i="4"/>
  <c r="AF1397" i="4"/>
  <c r="AV1397" i="4"/>
  <c r="BB1431" i="4"/>
  <c r="AB1431" i="4"/>
  <c r="AR1431" i="4"/>
  <c r="AJ1431" i="4"/>
  <c r="AZ1431" i="4"/>
  <c r="AY1472" i="4"/>
  <c r="AI1472" i="4"/>
  <c r="BB1472" i="4"/>
  <c r="AL1472" i="4"/>
  <c r="BE1472" i="4"/>
  <c r="AO1472" i="4"/>
  <c r="AN1472" i="4"/>
  <c r="AB1472" i="4"/>
  <c r="AV1472" i="4"/>
  <c r="BG1472" i="4"/>
  <c r="AQ1472" i="4"/>
  <c r="AA1472" i="4"/>
  <c r="AT1472" i="4"/>
  <c r="AD1472" i="4"/>
  <c r="AW1472" i="4"/>
  <c r="AG1472" i="4"/>
  <c r="BG1497" i="4"/>
  <c r="AJ1497" i="4"/>
  <c r="AZ1497" i="4"/>
  <c r="AC1497" i="4"/>
  <c r="AS1497" i="4"/>
  <c r="AE1507" i="4"/>
  <c r="AU1507" i="4"/>
  <c r="BC1685" i="4"/>
  <c r="AS1685" i="4"/>
  <c r="AW1685" i="4"/>
  <c r="AI1717" i="4"/>
  <c r="AD1717" i="4"/>
  <c r="AE1722" i="4"/>
  <c r="AL1722" i="4"/>
  <c r="AV1282" i="4"/>
  <c r="AY1282" i="4"/>
  <c r="AO1282" i="4"/>
  <c r="AX1295" i="4"/>
  <c r="AM1295" i="4"/>
  <c r="AF1268" i="4"/>
  <c r="BD1223" i="4"/>
  <c r="BA1223" i="4"/>
  <c r="AX1223" i="4"/>
  <c r="AU1223" i="4"/>
  <c r="AQ1179" i="4"/>
  <c r="AO1172" i="4"/>
  <c r="AV1172" i="4"/>
  <c r="AJ1249" i="4"/>
  <c r="AW1179" i="4"/>
  <c r="AY1172" i="4"/>
  <c r="AD1129" i="4"/>
  <c r="AH1121" i="4"/>
  <c r="AF1120" i="4"/>
  <c r="AH1113" i="4"/>
  <c r="AF1112" i="4"/>
  <c r="AV1106" i="4"/>
  <c r="AX1105" i="4"/>
  <c r="AR1098" i="4"/>
  <c r="AV1082" i="4"/>
  <c r="AB1074" i="4"/>
  <c r="AZ1060" i="4"/>
  <c r="AS1262" i="4"/>
  <c r="AP1262" i="4"/>
  <c r="AM1262" i="4"/>
  <c r="BD1237" i="4"/>
  <c r="BA1237" i="4"/>
  <c r="AX1237" i="4"/>
  <c r="AU1237" i="4"/>
  <c r="BD1211" i="4"/>
  <c r="AS1211" i="4"/>
  <c r="AQ1211" i="4"/>
  <c r="AK1202" i="4"/>
  <c r="AI1202" i="4"/>
  <c r="AV1194" i="4"/>
  <c r="AW1194" i="4"/>
  <c r="AU1194" i="4"/>
  <c r="BD1189" i="4"/>
  <c r="AQ1189" i="4"/>
  <c r="AO1189" i="4"/>
  <c r="AD1186" i="4"/>
  <c r="AV1179" i="4"/>
  <c r="AX1178" i="4"/>
  <c r="AX1172" i="4"/>
  <c r="AZ1171" i="4"/>
  <c r="AJ1162" i="4"/>
  <c r="AJ1154" i="4"/>
  <c r="AF1146" i="4"/>
  <c r="AR1132" i="4"/>
  <c r="AA1097" i="4"/>
  <c r="BG1089" i="4"/>
  <c r="BA1081" i="4"/>
  <c r="AE1050" i="4"/>
  <c r="AE1034" i="4"/>
  <c r="AY1032" i="4"/>
  <c r="AW1027" i="4"/>
  <c r="AM1016" i="4"/>
  <c r="AO1009" i="4"/>
  <c r="AM996" i="4"/>
  <c r="AM950" i="4"/>
  <c r="AM936" i="4"/>
  <c r="AQ912" i="4"/>
  <c r="AA1132" i="4"/>
  <c r="BE1132" i="4"/>
  <c r="BD1027" i="4"/>
  <c r="AI1143" i="4"/>
  <c r="AI1097" i="4"/>
  <c r="AC1089" i="4"/>
  <c r="Z1081" i="4"/>
  <c r="AD1073" i="4"/>
  <c r="AH1065" i="4"/>
  <c r="AL1057" i="4"/>
  <c r="AK1048" i="4"/>
  <c r="AK1032" i="4"/>
  <c r="AM1027" i="4"/>
  <c r="AS1016" i="4"/>
  <c r="AQ1009" i="4"/>
  <c r="AS990" i="4"/>
  <c r="AS974" i="4"/>
  <c r="AS950" i="4"/>
  <c r="AS936" i="4"/>
  <c r="AS912" i="4"/>
  <c r="AD1145" i="4"/>
  <c r="BG1145" i="4"/>
  <c r="AV1048" i="4"/>
  <c r="AJ1042" i="4"/>
  <c r="AJ1034" i="4"/>
  <c r="AN1026" i="4"/>
  <c r="AR996" i="4"/>
  <c r="AN974" i="4"/>
  <c r="AR950" i="4"/>
  <c r="AR936" i="4"/>
  <c r="AY973" i="4"/>
  <c r="AN949" i="4"/>
  <c r="AK949" i="4"/>
  <c r="BB909" i="4"/>
  <c r="AR1001" i="4"/>
  <c r="AD935" i="4"/>
  <c r="AS935" i="4"/>
  <c r="AY903" i="4"/>
  <c r="AG955" i="4"/>
  <c r="AV831" i="4"/>
  <c r="AF707" i="4"/>
  <c r="AZ699" i="4"/>
  <c r="AZ644" i="4"/>
  <c r="AV358" i="4"/>
  <c r="AL1452" i="4"/>
  <c r="AT1444" i="4"/>
  <c r="BE1436" i="4"/>
  <c r="AJ1436" i="4"/>
  <c r="AT1428" i="4"/>
  <c r="AD1428" i="4"/>
  <c r="BB1417" i="4"/>
  <c r="AL1417" i="4"/>
  <c r="BB1408" i="4"/>
  <c r="AL1408" i="4"/>
  <c r="BB1400" i="4"/>
  <c r="AL1400" i="4"/>
  <c r="AX1392" i="4"/>
  <c r="AH1392" i="4"/>
  <c r="BD1444" i="4"/>
  <c r="AH1444" i="4"/>
  <c r="AI1444" i="4"/>
  <c r="AY1444" i="4"/>
  <c r="AS1436" i="4"/>
  <c r="AA1436" i="4"/>
  <c r="AQ1436" i="4"/>
  <c r="BG1436" i="4"/>
  <c r="AP1455" i="4"/>
  <c r="BF1452" i="4"/>
  <c r="Z1452" i="4"/>
  <c r="AW1444" i="4"/>
  <c r="AB1444" i="4"/>
  <c r="AL1436" i="4"/>
  <c r="AR1428" i="4"/>
  <c r="BD1417" i="4"/>
  <c r="AN1417" i="4"/>
  <c r="BD1408" i="4"/>
  <c r="AN1408" i="4"/>
  <c r="BD1400" i="4"/>
  <c r="AN1400" i="4"/>
  <c r="BD1392" i="4"/>
  <c r="AN1392" i="4"/>
  <c r="AF1455" i="4"/>
  <c r="AM1455" i="4"/>
  <c r="BC1455" i="4"/>
  <c r="AK1455" i="4"/>
  <c r="BA1455" i="4"/>
  <c r="AV1452" i="4"/>
  <c r="AE1452" i="4"/>
  <c r="AU1452" i="4"/>
  <c r="AC1452" i="4"/>
  <c r="AS1452" i="4"/>
  <c r="AP1444" i="4"/>
  <c r="AP1436" i="4"/>
  <c r="AK1378" i="4"/>
  <c r="BE1363" i="4"/>
  <c r="AX1353" i="4"/>
  <c r="AI1320" i="4"/>
  <c r="AL1363" i="4"/>
  <c r="AW1320" i="4"/>
  <c r="AZ1274" i="4"/>
  <c r="AJ1274" i="4"/>
  <c r="AL1207" i="4"/>
  <c r="AT1193" i="4"/>
  <c r="AN1227" i="4"/>
  <c r="AO1227" i="4"/>
  <c r="BE1227" i="4"/>
  <c r="AL1227" i="4"/>
  <c r="BB1227" i="4"/>
  <c r="AI1227" i="4"/>
  <c r="AY1227" i="4"/>
  <c r="AX1207" i="4"/>
  <c r="AX1193" i="4"/>
  <c r="AZ1114" i="4"/>
  <c r="AJ1114" i="4"/>
  <c r="AN1086" i="4"/>
  <c r="AN1207" i="4"/>
  <c r="AI1207" i="4"/>
  <c r="AY1207" i="4"/>
  <c r="AG1207" i="4"/>
  <c r="AW1207" i="4"/>
  <c r="AV1193" i="4"/>
  <c r="AE1193" i="4"/>
  <c r="AU1193" i="4"/>
  <c r="AC1193" i="4"/>
  <c r="AS1193" i="4"/>
  <c r="AI964" i="4"/>
  <c r="AU948" i="4"/>
  <c r="AU944" i="4"/>
  <c r="AU932" i="4"/>
  <c r="AK964" i="4"/>
  <c r="AK948" i="4"/>
  <c r="AK944" i="4"/>
  <c r="AK932" i="4"/>
  <c r="Z941" i="4"/>
  <c r="AI941" i="4"/>
  <c r="BB927" i="4"/>
  <c r="AR870" i="4"/>
  <c r="AJ816" i="4"/>
  <c r="AU700" i="4"/>
  <c r="AC1428" i="4"/>
  <c r="BA1428" i="4"/>
  <c r="AW1568" i="4"/>
  <c r="AQ1568" i="4"/>
  <c r="AO1737" i="4"/>
  <c r="AE1737" i="4"/>
  <c r="AV1737" i="4"/>
  <c r="BB1467" i="4"/>
  <c r="AL1467" i="4"/>
  <c r="AY1512" i="4"/>
  <c r="AW1512" i="4"/>
  <c r="AA1512" i="4"/>
  <c r="BE1512" i="4"/>
  <c r="AK1512" i="4"/>
  <c r="BC1612" i="4"/>
  <c r="AX1612" i="4"/>
  <c r="BB1657" i="4"/>
  <c r="Z1657" i="4"/>
  <c r="AM1606" i="4"/>
  <c r="BB1606" i="4"/>
  <c r="BE1713" i="4"/>
  <c r="AO1713" i="4"/>
  <c r="AH1713" i="4"/>
  <c r="BF1713" i="4"/>
  <c r="AC1589" i="4"/>
  <c r="AJ1589" i="4"/>
  <c r="AK1691" i="4"/>
  <c r="AC1691" i="4"/>
  <c r="AY1705" i="4"/>
  <c r="BE1705" i="4"/>
  <c r="AO1646" i="4"/>
  <c r="AE1646" i="4"/>
  <c r="AK1646" i="4"/>
  <c r="BE1655" i="4"/>
  <c r="AP1655" i="4"/>
  <c r="BG1696" i="4"/>
  <c r="AG1696" i="4"/>
  <c r="AR303" i="4"/>
  <c r="AF303" i="4"/>
  <c r="AG174" i="4"/>
  <c r="AF174" i="4"/>
  <c r="AO174" i="4"/>
  <c r="AM174" i="4"/>
  <c r="AD174" i="4"/>
  <c r="AC174" i="4"/>
  <c r="AU174" i="4"/>
  <c r="AH174" i="4"/>
  <c r="AX100" i="4"/>
  <c r="AF100" i="4"/>
  <c r="AD100" i="4"/>
  <c r="AI100" i="4"/>
  <c r="BC100" i="4"/>
  <c r="AD47" i="4"/>
  <c r="BA47" i="4"/>
  <c r="AI47" i="4"/>
  <c r="AA4" i="4"/>
  <c r="AG4" i="4"/>
  <c r="BC4" i="4"/>
  <c r="BG4" i="4"/>
  <c r="AW4" i="4"/>
  <c r="AC4" i="4"/>
  <c r="AY16" i="4"/>
  <c r="AR16" i="4"/>
  <c r="AC16" i="4"/>
  <c r="BC16" i="4"/>
  <c r="AH16" i="4"/>
  <c r="AK69" i="4"/>
  <c r="AP69" i="4"/>
  <c r="AF69" i="4"/>
  <c r="AJ69" i="4"/>
  <c r="AV69" i="4"/>
  <c r="AB69" i="4"/>
  <c r="AO69" i="4"/>
  <c r="AN69" i="4"/>
  <c r="AT82" i="4"/>
  <c r="AN82" i="4"/>
  <c r="AE82" i="4"/>
  <c r="Z82" i="4"/>
  <c r="BF82" i="4"/>
  <c r="AY82" i="4"/>
  <c r="AC113" i="4"/>
  <c r="AV113" i="4"/>
  <c r="AJ113" i="4"/>
  <c r="AO113" i="4"/>
  <c r="AS158" i="4"/>
  <c r="AV158" i="4"/>
  <c r="AP158" i="4"/>
  <c r="BD158" i="4"/>
  <c r="AO158" i="4"/>
  <c r="AL158" i="4"/>
  <c r="AV305" i="4"/>
  <c r="AJ305" i="4"/>
  <c r="AV321" i="4"/>
  <c r="AZ321" i="4"/>
  <c r="AU349" i="4"/>
  <c r="AN349" i="4"/>
  <c r="AJ349" i="4"/>
  <c r="AV427" i="4"/>
  <c r="AY427" i="4"/>
  <c r="AB427" i="4"/>
  <c r="AN465" i="4"/>
  <c r="AZ465" i="4"/>
  <c r="AF365" i="4"/>
  <c r="AE365" i="4"/>
  <c r="AR365" i="4"/>
  <c r="AV395" i="4"/>
  <c r="AH395" i="4"/>
  <c r="AZ395" i="4"/>
  <c r="AB535" i="4"/>
  <c r="AZ535" i="4"/>
  <c r="AN535" i="4"/>
  <c r="AJ535" i="4"/>
  <c r="AR535" i="4"/>
  <c r="AB573" i="4"/>
  <c r="AV573" i="4"/>
  <c r="AZ573" i="4"/>
  <c r="AJ573" i="4"/>
  <c r="AR573" i="4"/>
  <c r="AD806" i="4"/>
  <c r="AT806" i="4"/>
  <c r="AN806" i="4"/>
  <c r="AH806" i="4"/>
  <c r="BB806" i="4"/>
  <c r="AB806" i="4"/>
  <c r="AV806" i="4"/>
  <c r="AP806" i="4"/>
  <c r="AJ806" i="4"/>
  <c r="AX806" i="4"/>
  <c r="Z806" i="4"/>
  <c r="AR806" i="4"/>
  <c r="AZ941" i="4"/>
  <c r="AB941" i="4"/>
  <c r="AS941" i="4"/>
  <c r="AC941" i="4"/>
  <c r="AU941" i="4"/>
  <c r="AE941" i="4"/>
  <c r="AX941" i="4"/>
  <c r="AH941" i="4"/>
  <c r="BD941" i="4"/>
  <c r="AV941" i="4"/>
  <c r="AR941" i="4"/>
  <c r="AJ941" i="4"/>
  <c r="BE941" i="4"/>
  <c r="AK941" i="4"/>
  <c r="AY941" i="4"/>
  <c r="AA941" i="4"/>
  <c r="AP941" i="4"/>
  <c r="AN941" i="4"/>
  <c r="AF941" i="4"/>
  <c r="AW941" i="4"/>
  <c r="BG941" i="4"/>
  <c r="AM941" i="4"/>
  <c r="BB941" i="4"/>
  <c r="AD941" i="4"/>
  <c r="AQ2" i="4"/>
  <c r="Z2" i="4"/>
  <c r="AE2" i="4"/>
  <c r="AZ2" i="4"/>
  <c r="AK33" i="4"/>
  <c r="AR33" i="4"/>
  <c r="AW33" i="4"/>
  <c r="AA33" i="4"/>
  <c r="AZ33" i="4"/>
  <c r="AT33" i="4"/>
  <c r="AM33" i="4"/>
  <c r="Z33" i="4"/>
  <c r="AY112" i="4"/>
  <c r="AH112" i="4"/>
  <c r="AX112" i="4"/>
  <c r="BB112" i="4"/>
  <c r="AF112" i="4"/>
  <c r="BC112" i="4"/>
  <c r="AN127" i="4"/>
  <c r="AZ127" i="4"/>
  <c r="AN139" i="4"/>
  <c r="AR139" i="4"/>
  <c r="AB149" i="4"/>
  <c r="AN149" i="4"/>
  <c r="AH162" i="4"/>
  <c r="AC162" i="4"/>
  <c r="AT162" i="4"/>
  <c r="AW162" i="4"/>
  <c r="AO162" i="4"/>
  <c r="AR177" i="4"/>
  <c r="AV177" i="4"/>
  <c r="AE219" i="4"/>
  <c r="AF219" i="4"/>
  <c r="AB219" i="4"/>
  <c r="AR235" i="4"/>
  <c r="AY235" i="4"/>
  <c r="AV235" i="4"/>
  <c r="AV263" i="4"/>
  <c r="AZ263" i="4"/>
  <c r="AJ307" i="4"/>
  <c r="AF307" i="4"/>
  <c r="AR319" i="4"/>
  <c r="AV319" i="4"/>
  <c r="BB369" i="4"/>
  <c r="AH369" i="4"/>
  <c r="AR369" i="4"/>
  <c r="AR451" i="4"/>
  <c r="AV451" i="4"/>
  <c r="AG495" i="4"/>
  <c r="AF495" i="4"/>
  <c r="AU495" i="4"/>
  <c r="AB495" i="4"/>
  <c r="AY495" i="4"/>
  <c r="AE495" i="4"/>
  <c r="AI495" i="4"/>
  <c r="AX510" i="4"/>
  <c r="AJ510" i="4"/>
  <c r="AO510" i="4"/>
  <c r="AC510" i="4"/>
  <c r="AR510" i="4"/>
  <c r="AS510" i="4"/>
  <c r="AH627" i="4"/>
  <c r="BF627" i="4"/>
  <c r="AF627" i="4"/>
  <c r="AV627" i="4"/>
  <c r="AR627" i="4"/>
  <c r="AJ627" i="4"/>
  <c r="AN627" i="4"/>
  <c r="Z838" i="4"/>
  <c r="AP838" i="4"/>
  <c r="BF838" i="4"/>
  <c r="AN838" i="4"/>
  <c r="AT838" i="4"/>
  <c r="AR838" i="4"/>
  <c r="AH838" i="4"/>
  <c r="BB838" i="4"/>
  <c r="AL838" i="4"/>
  <c r="AB838" i="4"/>
  <c r="AZ838" i="4"/>
  <c r="AJ838" i="4"/>
  <c r="AN405" i="4"/>
  <c r="AZ405" i="4"/>
  <c r="AZ441" i="4"/>
  <c r="BC441" i="4"/>
  <c r="AN441" i="4"/>
  <c r="AP469" i="4"/>
  <c r="AR469" i="4"/>
  <c r="AD492" i="4"/>
  <c r="AV492" i="4"/>
  <c r="BA492" i="4"/>
  <c r="AH492" i="4"/>
  <c r="AR492" i="4"/>
  <c r="AO492" i="4"/>
  <c r="AK492" i="4"/>
  <c r="BD505" i="4"/>
  <c r="AM505" i="4"/>
  <c r="AB505" i="4"/>
  <c r="AQ505" i="4"/>
  <c r="AA505" i="4"/>
  <c r="BC505" i="4"/>
  <c r="AO518" i="4"/>
  <c r="BD518" i="4"/>
  <c r="AD518" i="4"/>
  <c r="BC518" i="4"/>
  <c r="AW518" i="4"/>
  <c r="AB518" i="4"/>
  <c r="AH518" i="4"/>
  <c r="AF932" i="4"/>
  <c r="AV932" i="4"/>
  <c r="AO932" i="4"/>
  <c r="BE932" i="4"/>
  <c r="AA932" i="4"/>
  <c r="AQ932" i="4"/>
  <c r="AN932" i="4"/>
  <c r="BD932" i="4"/>
  <c r="AG932" i="4"/>
  <c r="AW932" i="4"/>
  <c r="AI932" i="4"/>
  <c r="AY932" i="4"/>
  <c r="BA846" i="4"/>
  <c r="AS846" i="4"/>
  <c r="AH846" i="4"/>
  <c r="AX846" i="4"/>
  <c r="AN846" i="4"/>
  <c r="Z846" i="4"/>
  <c r="AT846" i="4"/>
  <c r="AB846" i="4"/>
  <c r="AV846" i="4"/>
  <c r="AL846" i="4"/>
  <c r="BF846" i="4"/>
  <c r="BB846" i="4"/>
  <c r="AR846" i="4"/>
  <c r="AD846" i="4"/>
  <c r="AF846" i="4"/>
  <c r="AD870" i="4"/>
  <c r="AT870" i="4"/>
  <c r="AN870" i="4"/>
  <c r="AL870" i="4"/>
  <c r="BF870" i="4"/>
  <c r="Z870" i="4"/>
  <c r="AX870" i="4"/>
  <c r="BB870" i="4"/>
  <c r="AB870" i="4"/>
  <c r="AV870" i="4"/>
  <c r="AH870" i="4"/>
  <c r="AJ870" i="4"/>
  <c r="AZ367" i="4"/>
  <c r="AN367" i="4"/>
  <c r="AJ411" i="4"/>
  <c r="AF411" i="4"/>
  <c r="AB425" i="4"/>
  <c r="AF425" i="4"/>
  <c r="AJ439" i="4"/>
  <c r="AV439" i="4"/>
  <c r="AF473" i="4"/>
  <c r="AZ473" i="4"/>
  <c r="AU497" i="4"/>
  <c r="AF497" i="4"/>
  <c r="AB497" i="4"/>
  <c r="AE497" i="4"/>
  <c r="AY497" i="4"/>
  <c r="AB565" i="4"/>
  <c r="AR565" i="4"/>
  <c r="AJ565" i="4"/>
  <c r="AV565" i="4"/>
  <c r="AZ565" i="4"/>
  <c r="AF565" i="4"/>
  <c r="AN565" i="4"/>
  <c r="AX645" i="4"/>
  <c r="AF645" i="4"/>
  <c r="AV645" i="4"/>
  <c r="AJ645" i="4"/>
  <c r="AR645" i="4"/>
  <c r="AZ645" i="4"/>
  <c r="AB645" i="4"/>
  <c r="AJ767" i="4"/>
  <c r="AZ767" i="4"/>
  <c r="AR767" i="4"/>
  <c r="AF767" i="4"/>
  <c r="AN767" i="4"/>
  <c r="AD856" i="4"/>
  <c r="AT856" i="4"/>
  <c r="AF856" i="4"/>
  <c r="AV856" i="4"/>
  <c r="AP856" i="4"/>
  <c r="AR856" i="4"/>
  <c r="AH856" i="4"/>
  <c r="BB856" i="4"/>
  <c r="BF856" i="4"/>
  <c r="AZ856" i="4"/>
  <c r="AL856" i="4"/>
  <c r="AJ856" i="4"/>
  <c r="AQ898" i="4"/>
  <c r="AB898" i="4"/>
  <c r="AR898" i="4"/>
  <c r="BB898" i="4"/>
  <c r="AJ898" i="4"/>
  <c r="AZ898" i="4"/>
  <c r="AF948" i="4"/>
  <c r="AV948" i="4"/>
  <c r="AO948" i="4"/>
  <c r="BE948" i="4"/>
  <c r="AA948" i="4"/>
  <c r="AQ948" i="4"/>
  <c r="AN948" i="4"/>
  <c r="BD948" i="4"/>
  <c r="AG948" i="4"/>
  <c r="AW948" i="4"/>
  <c r="AI948" i="4"/>
  <c r="AY948" i="4"/>
  <c r="AJ529" i="4"/>
  <c r="AZ529" i="4"/>
  <c r="AB529" i="4"/>
  <c r="AV529" i="4"/>
  <c r="AN529" i="4"/>
  <c r="AR529" i="4"/>
  <c r="AJ575" i="4"/>
  <c r="AZ575" i="4"/>
  <c r="AR575" i="4"/>
  <c r="AF575" i="4"/>
  <c r="AN575" i="4"/>
  <c r="AB575" i="4"/>
  <c r="AB597" i="4"/>
  <c r="AR597" i="4"/>
  <c r="AV597" i="4"/>
  <c r="AJ597" i="4"/>
  <c r="AZ597" i="4"/>
  <c r="AF597" i="4"/>
  <c r="AX700" i="4"/>
  <c r="AH700" i="4"/>
  <c r="AI700" i="4"/>
  <c r="BD700" i="4"/>
  <c r="AP700" i="4"/>
  <c r="AC700" i="4"/>
  <c r="AE700" i="4"/>
  <c r="AZ700" i="4"/>
  <c r="BB700" i="4"/>
  <c r="AD700" i="4"/>
  <c r="AS700" i="4"/>
  <c r="AO700" i="4"/>
  <c r="AG700" i="4"/>
  <c r="BF700" i="4"/>
  <c r="AN700" i="4"/>
  <c r="BE700" i="4"/>
  <c r="AL700" i="4"/>
  <c r="AJ700" i="4"/>
  <c r="AY700" i="4"/>
  <c r="AT700" i="4"/>
  <c r="BF740" i="4"/>
  <c r="AP740" i="4"/>
  <c r="Z740" i="4"/>
  <c r="AS740" i="4"/>
  <c r="AT740" i="4"/>
  <c r="AC740" i="4"/>
  <c r="BD740" i="4"/>
  <c r="AO740" i="4"/>
  <c r="BB740" i="4"/>
  <c r="AH740" i="4"/>
  <c r="AN740" i="4"/>
  <c r="AE740" i="4"/>
  <c r="AZ740" i="4"/>
  <c r="AD740" i="4"/>
  <c r="AJ740" i="4"/>
  <c r="AX740" i="4"/>
  <c r="AY740" i="4"/>
  <c r="BE740" i="4"/>
  <c r="AL740" i="4"/>
  <c r="AB764" i="4"/>
  <c r="AW764" i="4"/>
  <c r="AR764" i="4"/>
  <c r="BF764" i="4"/>
  <c r="AP764" i="4"/>
  <c r="Z764" i="4"/>
  <c r="AS764" i="4"/>
  <c r="AG764" i="4"/>
  <c r="AX764" i="4"/>
  <c r="AH764" i="4"/>
  <c r="AI764" i="4"/>
  <c r="BD764" i="4"/>
  <c r="AE764" i="4"/>
  <c r="AZ764" i="4"/>
  <c r="AM764" i="4"/>
  <c r="AT764" i="4"/>
  <c r="AN764" i="4"/>
  <c r="BE764" i="4"/>
  <c r="AD764" i="4"/>
  <c r="AO764" i="4"/>
  <c r="BB764" i="4"/>
  <c r="AC764" i="4"/>
  <c r="AU764" i="4"/>
  <c r="Z788" i="4"/>
  <c r="AP788" i="4"/>
  <c r="BF788" i="4"/>
  <c r="AB788" i="4"/>
  <c r="AR788" i="4"/>
  <c r="AL788" i="4"/>
  <c r="AN788" i="4"/>
  <c r="AD788" i="4"/>
  <c r="AX788" i="4"/>
  <c r="AF788" i="4"/>
  <c r="AZ788" i="4"/>
  <c r="AH788" i="4"/>
  <c r="AJ788" i="4"/>
  <c r="BB788" i="4"/>
  <c r="BA927" i="4"/>
  <c r="AK927" i="4"/>
  <c r="BC927" i="4"/>
  <c r="AM927" i="4"/>
  <c r="BF927" i="4"/>
  <c r="AP927" i="4"/>
  <c r="Z927" i="4"/>
  <c r="AF927" i="4"/>
  <c r="AS927" i="4"/>
  <c r="BG927" i="4"/>
  <c r="AI927" i="4"/>
  <c r="AX927" i="4"/>
  <c r="AD927" i="4"/>
  <c r="BE927" i="4"/>
  <c r="AG927" i="4"/>
  <c r="AU927" i="4"/>
  <c r="AA927" i="4"/>
  <c r="AL927" i="4"/>
  <c r="BD927" i="4"/>
  <c r="AF944" i="4"/>
  <c r="AV944" i="4"/>
  <c r="AO944" i="4"/>
  <c r="BE944" i="4"/>
  <c r="AA944" i="4"/>
  <c r="AQ944" i="4"/>
  <c r="AN944" i="4"/>
  <c r="BD944" i="4"/>
  <c r="AG944" i="4"/>
  <c r="AW944" i="4"/>
  <c r="AI944" i="4"/>
  <c r="AY944" i="4"/>
  <c r="AW1347" i="4"/>
  <c r="BB1347" i="4"/>
  <c r="AZ513" i="4"/>
  <c r="AK513" i="4"/>
  <c r="BD513" i="4"/>
  <c r="AI513" i="4"/>
  <c r="BC513" i="4"/>
  <c r="AU513" i="4"/>
  <c r="AE513" i="4"/>
  <c r="AY513" i="4"/>
  <c r="AM513" i="4"/>
  <c r="AP520" i="4"/>
  <c r="AS520" i="4"/>
  <c r="BB520" i="4"/>
  <c r="AY520" i="4"/>
  <c r="Z520" i="4"/>
  <c r="AZ520" i="4"/>
  <c r="AL520" i="4"/>
  <c r="AA520" i="4"/>
  <c r="AO520" i="4"/>
  <c r="AE520" i="4"/>
  <c r="AC520" i="4"/>
  <c r="BF520" i="4"/>
  <c r="AU520" i="4"/>
  <c r="AN533" i="4"/>
  <c r="AR533" i="4"/>
  <c r="AS533" i="4"/>
  <c r="AF533" i="4"/>
  <c r="AZ533" i="4"/>
  <c r="AJ533" i="4"/>
  <c r="AB533" i="4"/>
  <c r="AD558" i="4"/>
  <c r="BF558" i="4"/>
  <c r="AG558" i="4"/>
  <c r="BC558" i="4"/>
  <c r="AM558" i="4"/>
  <c r="Z558" i="4"/>
  <c r="AT599" i="4"/>
  <c r="AF599" i="4"/>
  <c r="AV599" i="4"/>
  <c r="AN599" i="4"/>
  <c r="AB599" i="4"/>
  <c r="AZ599" i="4"/>
  <c r="AR599" i="4"/>
  <c r="BF654" i="4"/>
  <c r="AP654" i="4"/>
  <c r="Z654" i="4"/>
  <c r="AS654" i="4"/>
  <c r="AE654" i="4"/>
  <c r="AZ654" i="4"/>
  <c r="AK654" i="4"/>
  <c r="BG654" i="4"/>
  <c r="AL654" i="4"/>
  <c r="AI654" i="4"/>
  <c r="AU654" i="4"/>
  <c r="AV654" i="4"/>
  <c r="AR654" i="4"/>
  <c r="AX654" i="4"/>
  <c r="AD654" i="4"/>
  <c r="AY654" i="4"/>
  <c r="AJ654" i="4"/>
  <c r="AF654" i="4"/>
  <c r="AG654" i="4"/>
  <c r="BC654" i="4"/>
  <c r="BB654" i="4"/>
  <c r="AN654" i="4"/>
  <c r="AH654" i="4"/>
  <c r="AO654" i="4"/>
  <c r="AQ654" i="4"/>
  <c r="AM654" i="4"/>
  <c r="AT654" i="4"/>
  <c r="BD654" i="4"/>
  <c r="BE654" i="4"/>
  <c r="AA654" i="4"/>
  <c r="AW654" i="4"/>
  <c r="AN731" i="4"/>
  <c r="AR731" i="4"/>
  <c r="AF731" i="4"/>
  <c r="AZ731" i="4"/>
  <c r="AJ731" i="4"/>
  <c r="AQ753" i="4"/>
  <c r="AF753" i="4"/>
  <c r="AV753" i="4"/>
  <c r="AB753" i="4"/>
  <c r="AZ753" i="4"/>
  <c r="AN753" i="4"/>
  <c r="AR753" i="4"/>
  <c r="AJ913" i="4"/>
  <c r="AW913" i="4"/>
  <c r="AG913" i="4"/>
  <c r="AY913" i="4"/>
  <c r="AI913" i="4"/>
  <c r="BB913" i="4"/>
  <c r="AL913" i="4"/>
  <c r="AN913" i="4"/>
  <c r="AS913" i="4"/>
  <c r="BG913" i="4"/>
  <c r="AM913" i="4"/>
  <c r="AX913" i="4"/>
  <c r="AD913" i="4"/>
  <c r="BE913" i="4"/>
  <c r="AK913" i="4"/>
  <c r="AU913" i="4"/>
  <c r="AA913" i="4"/>
  <c r="AP913" i="4"/>
  <c r="BD913" i="4"/>
  <c r="BA913" i="4"/>
  <c r="AQ913" i="4"/>
  <c r="AH913" i="4"/>
  <c r="AC913" i="4"/>
  <c r="BF913" i="4"/>
  <c r="AR913" i="4"/>
  <c r="AV977" i="4"/>
  <c r="BE977" i="4"/>
  <c r="AO977" i="4"/>
  <c r="BG977" i="4"/>
  <c r="AQ977" i="4"/>
  <c r="AA977" i="4"/>
  <c r="AT977" i="4"/>
  <c r="AD977" i="4"/>
  <c r="AW977" i="4"/>
  <c r="AC977" i="4"/>
  <c r="AM977" i="4"/>
  <c r="BB977" i="4"/>
  <c r="AH977" i="4"/>
  <c r="AK977" i="4"/>
  <c r="AY977" i="4"/>
  <c r="AE977" i="4"/>
  <c r="AP977" i="4"/>
  <c r="AN977" i="4"/>
  <c r="BA977" i="4"/>
  <c r="AU977" i="4"/>
  <c r="AL977" i="4"/>
  <c r="AJ977" i="4"/>
  <c r="AG977" i="4"/>
  <c r="BF977" i="4"/>
  <c r="BD977" i="4"/>
  <c r="AR977" i="4"/>
  <c r="AC583" i="4"/>
  <c r="AJ583" i="4"/>
  <c r="AZ583" i="4"/>
  <c r="AF583" i="4"/>
  <c r="AR583" i="4"/>
  <c r="AN583" i="4"/>
  <c r="AV583" i="4"/>
  <c r="AN595" i="4"/>
  <c r="AF595" i="4"/>
  <c r="AZ595" i="4"/>
  <c r="AR595" i="4"/>
  <c r="AJ595" i="4"/>
  <c r="AN609" i="4"/>
  <c r="AJ609" i="4"/>
  <c r="AB609" i="4"/>
  <c r="AV609" i="4"/>
  <c r="AZ609" i="4"/>
  <c r="AF609" i="4"/>
  <c r="AJ727" i="4"/>
  <c r="AZ727" i="4"/>
  <c r="AB727" i="4"/>
  <c r="AV727" i="4"/>
  <c r="AN727" i="4"/>
  <c r="AR727" i="4"/>
  <c r="AH816" i="4"/>
  <c r="AX816" i="4"/>
  <c r="AN816" i="4"/>
  <c r="Z816" i="4"/>
  <c r="AT816" i="4"/>
  <c r="AB816" i="4"/>
  <c r="AV816" i="4"/>
  <c r="AL816" i="4"/>
  <c r="BF816" i="4"/>
  <c r="BB816" i="4"/>
  <c r="AR816" i="4"/>
  <c r="AD816" i="4"/>
  <c r="AF816" i="4"/>
  <c r="BB964" i="4"/>
  <c r="AB964" i="4"/>
  <c r="AR964" i="4"/>
  <c r="AO964" i="4"/>
  <c r="BE964" i="4"/>
  <c r="AM964" i="4"/>
  <c r="BC964" i="4"/>
  <c r="AJ964" i="4"/>
  <c r="AZ964" i="4"/>
  <c r="AG964" i="4"/>
  <c r="AW964" i="4"/>
  <c r="AE964" i="4"/>
  <c r="AU964" i="4"/>
  <c r="AU475" i="4"/>
  <c r="AZ475" i="4"/>
  <c r="BC475" i="4"/>
  <c r="AV475" i="4"/>
  <c r="AQ475" i="4"/>
  <c r="AY475" i="4"/>
  <c r="AM475" i="4"/>
  <c r="AY192" i="4"/>
  <c r="AK192" i="4"/>
  <c r="AC192" i="4"/>
  <c r="AS192" i="4"/>
  <c r="BG192" i="4"/>
  <c r="AP192" i="4"/>
  <c r="AD192" i="4"/>
  <c r="AC124" i="4"/>
  <c r="AG124" i="4"/>
  <c r="AD124" i="4"/>
  <c r="AA124" i="4"/>
  <c r="AK124" i="4"/>
  <c r="AH124" i="4"/>
  <c r="AO75" i="4"/>
  <c r="AY75" i="4"/>
  <c r="AK75" i="4"/>
  <c r="AV61" i="4"/>
  <c r="BE61" i="4"/>
  <c r="AS61" i="4"/>
  <c r="AT61" i="4"/>
  <c r="AF61" i="4"/>
  <c r="AH61" i="4"/>
  <c r="AI61" i="4"/>
  <c r="AB61" i="4"/>
  <c r="Z61" i="4"/>
  <c r="AZ391" i="4"/>
  <c r="AF391" i="4"/>
  <c r="AX118" i="4"/>
  <c r="AZ118" i="4"/>
  <c r="BA118" i="4"/>
  <c r="AV118" i="4"/>
  <c r="BG118" i="4"/>
  <c r="BB118" i="4"/>
  <c r="BD118" i="4"/>
  <c r="BC118" i="4"/>
  <c r="AW118" i="4"/>
  <c r="AB118" i="4"/>
  <c r="AF118" i="4"/>
  <c r="AX102" i="4"/>
  <c r="AU102" i="4"/>
  <c r="AC102" i="4"/>
  <c r="Z102" i="4"/>
  <c r="AA102" i="4"/>
  <c r="AV102" i="4"/>
  <c r="BG102" i="4"/>
  <c r="BC18" i="4"/>
  <c r="AJ18" i="4"/>
  <c r="AH18" i="4"/>
  <c r="BF18" i="4"/>
  <c r="AF18" i="4"/>
  <c r="AY18" i="4"/>
  <c r="AX18" i="4"/>
  <c r="AB297" i="4"/>
  <c r="AN297" i="4"/>
  <c r="AV125" i="4"/>
  <c r="AJ125" i="4"/>
  <c r="BD22" i="4"/>
  <c r="AH22" i="4"/>
  <c r="AJ22" i="4"/>
  <c r="AI22" i="4"/>
  <c r="AK22" i="4"/>
  <c r="AU22" i="4"/>
  <c r="AT164" i="4"/>
  <c r="AK164" i="4"/>
  <c r="AF164" i="4"/>
  <c r="AH164" i="4"/>
  <c r="BD164" i="4"/>
  <c r="AE164" i="4"/>
  <c r="BA164" i="4"/>
  <c r="AR141" i="4"/>
  <c r="AV141" i="4"/>
  <c r="AT1436" i="4"/>
  <c r="BB1428" i="4"/>
  <c r="AL1428" i="4"/>
  <c r="AT1417" i="4"/>
  <c r="AD1417" i="4"/>
  <c r="AT1408" i="4"/>
  <c r="AD1408" i="4"/>
  <c r="AT1400" i="4"/>
  <c r="AD1400" i="4"/>
  <c r="AP1392" i="4"/>
  <c r="Z1392" i="4"/>
  <c r="AS1444" i="4"/>
  <c r="AA1444" i="4"/>
  <c r="AQ1444" i="4"/>
  <c r="BG1444" i="4"/>
  <c r="BD1436" i="4"/>
  <c r="AH1436" i="4"/>
  <c r="AI1436" i="4"/>
  <c r="AY1436" i="4"/>
  <c r="BF1455" i="4"/>
  <c r="Z1455" i="4"/>
  <c r="AP1452" i="4"/>
  <c r="AL1444" i="4"/>
  <c r="AW1436" i="4"/>
  <c r="AB1436" i="4"/>
  <c r="AZ1428" i="4"/>
  <c r="AJ1428" i="4"/>
  <c r="AV1417" i="4"/>
  <c r="AF1417" i="4"/>
  <c r="AV1408" i="4"/>
  <c r="AV1400" i="4"/>
  <c r="AF1400" i="4"/>
  <c r="AV1392" i="4"/>
  <c r="AF1392" i="4"/>
  <c r="AV1455" i="4"/>
  <c r="AE1455" i="4"/>
  <c r="AU1455" i="4"/>
  <c r="AC1455" i="4"/>
  <c r="AF1452" i="4"/>
  <c r="AM1452" i="4"/>
  <c r="BC1452" i="4"/>
  <c r="AK1452" i="4"/>
  <c r="BA1452" i="4"/>
  <c r="BA1444" i="4"/>
  <c r="AF1444" i="4"/>
  <c r="BA1436" i="4"/>
  <c r="AF1436" i="4"/>
  <c r="AI1378" i="4"/>
  <c r="AF1363" i="4"/>
  <c r="BC1363" i="4"/>
  <c r="AM1353" i="4"/>
  <c r="AL1378" i="4"/>
  <c r="AL1353" i="4"/>
  <c r="AR1274" i="4"/>
  <c r="AB1274" i="4"/>
  <c r="BB1207" i="4"/>
  <c r="AD1193" i="4"/>
  <c r="AG1227" i="4"/>
  <c r="AW1227" i="4"/>
  <c r="AD1227" i="4"/>
  <c r="AT1227" i="4"/>
  <c r="AA1227" i="4"/>
  <c r="AQ1227" i="4"/>
  <c r="AH1207" i="4"/>
  <c r="AH1193" i="4"/>
  <c r="AR1114" i="4"/>
  <c r="AV1086" i="4"/>
  <c r="BD1207" i="4"/>
  <c r="AA1207" i="4"/>
  <c r="AQ1207" i="4"/>
  <c r="BG1207" i="4"/>
  <c r="AO1207" i="4"/>
  <c r="AF1193" i="4"/>
  <c r="AM1193" i="4"/>
  <c r="BC1193" i="4"/>
  <c r="AK1193" i="4"/>
  <c r="AY964" i="4"/>
  <c r="AE948" i="4"/>
  <c r="AE944" i="4"/>
  <c r="AE932" i="4"/>
  <c r="AF898" i="4"/>
  <c r="BA964" i="4"/>
  <c r="BA948" i="4"/>
  <c r="BA944" i="4"/>
  <c r="BA932" i="4"/>
  <c r="AV964" i="4"/>
  <c r="AZ948" i="4"/>
  <c r="AZ944" i="4"/>
  <c r="AZ932" i="4"/>
  <c r="AT941" i="4"/>
  <c r="BC941" i="4"/>
  <c r="AB977" i="4"/>
  <c r="AH927" i="4"/>
  <c r="AQ927" i="4"/>
  <c r="AW927" i="4"/>
  <c r="AB913" i="4"/>
  <c r="AB856" i="4"/>
  <c r="AZ846" i="4"/>
  <c r="AF838" i="4"/>
  <c r="AF806" i="4"/>
  <c r="BC977" i="4"/>
  <c r="AT913" i="4"/>
  <c r="Z856" i="4"/>
  <c r="AP846" i="4"/>
  <c r="AX838" i="4"/>
  <c r="AT788" i="4"/>
  <c r="AB767" i="4"/>
  <c r="AB731" i="4"/>
  <c r="AN645" i="4"/>
  <c r="AZ627" i="4"/>
  <c r="AR609" i="4"/>
  <c r="AJ599" i="4"/>
  <c r="AU740" i="4"/>
  <c r="AY764" i="4"/>
  <c r="AI740" i="4"/>
  <c r="AV575" i="4"/>
  <c r="AF529" i="4"/>
  <c r="AR233" i="4"/>
  <c r="AR151" i="4"/>
  <c r="AO1051" i="4"/>
  <c r="AQ930" i="4"/>
  <c r="AA930" i="4"/>
  <c r="Z1149" i="4"/>
  <c r="AP1149" i="4"/>
  <c r="BF1149" i="4"/>
  <c r="AM1149" i="4"/>
  <c r="BC1149" i="4"/>
  <c r="AK1149" i="4"/>
  <c r="BA1149" i="4"/>
  <c r="BD1051" i="4"/>
  <c r="AN1051" i="4"/>
  <c r="AJ1149" i="4"/>
  <c r="AU1051" i="4"/>
  <c r="AE1051" i="4"/>
  <c r="AS1020" i="4"/>
  <c r="AC1020" i="4"/>
  <c r="AW930" i="4"/>
  <c r="AG930" i="4"/>
  <c r="AV1149" i="4"/>
  <c r="AT1051" i="4"/>
  <c r="AD1051" i="4"/>
  <c r="AV1020" i="4"/>
  <c r="AF1020" i="4"/>
  <c r="AZ930" i="4"/>
  <c r="AJ930" i="4"/>
  <c r="AN957" i="4"/>
  <c r="AL957" i="4"/>
  <c r="BB957" i="4"/>
  <c r="AI957" i="4"/>
  <c r="AY957" i="4"/>
  <c r="AG957" i="4"/>
  <c r="AW957" i="4"/>
  <c r="AZ804" i="4"/>
  <c r="AJ804" i="4"/>
  <c r="AR796" i="4"/>
  <c r="AV784" i="4"/>
  <c r="AV957" i="4"/>
  <c r="AN947" i="4"/>
  <c r="AT947" i="4"/>
  <c r="AE947" i="4"/>
  <c r="AY947" i="4"/>
  <c r="AO947" i="4"/>
  <c r="BB804" i="4"/>
  <c r="Z804" i="4"/>
  <c r="AT796" i="4"/>
  <c r="BF784" i="4"/>
  <c r="AD784" i="4"/>
  <c r="AN765" i="4"/>
  <c r="AR759" i="4"/>
  <c r="AV755" i="4"/>
  <c r="AZ739" i="4"/>
  <c r="AZ701" i="4"/>
  <c r="AZ671" i="4"/>
  <c r="AJ659" i="4"/>
  <c r="AJ651" i="4"/>
  <c r="AJ617" i="4"/>
  <c r="AG754" i="4"/>
  <c r="AJ736" i="4"/>
  <c r="AO668" i="4"/>
  <c r="AM634" i="4"/>
  <c r="AQ754" i="4"/>
  <c r="AC736" i="4"/>
  <c r="AX736" i="4"/>
  <c r="BG698" i="4"/>
  <c r="AF698" i="4"/>
  <c r="AV682" i="4"/>
  <c r="AS668" i="4"/>
  <c r="AD668" i="4"/>
  <c r="BB668" i="4"/>
  <c r="BG634" i="4"/>
  <c r="AZ577" i="4"/>
  <c r="AZ557" i="4"/>
  <c r="AV549" i="4"/>
  <c r="AR519" i="4"/>
  <c r="AU754" i="4"/>
  <c r="BE718" i="4"/>
  <c r="AO698" i="4"/>
  <c r="AO682" i="4"/>
  <c r="AZ646" i="4"/>
  <c r="AZ634" i="4"/>
  <c r="AY754" i="4"/>
  <c r="AH754" i="4"/>
  <c r="AY734" i="4"/>
  <c r="AD734" i="4"/>
  <c r="BF734" i="4"/>
  <c r="AN718" i="4"/>
  <c r="AT718" i="4"/>
  <c r="AI698" i="4"/>
  <c r="AP698" i="4"/>
  <c r="AI682" i="4"/>
  <c r="AT682" i="4"/>
  <c r="AD646" i="4"/>
  <c r="BB646" i="4"/>
  <c r="AC634" i="4"/>
  <c r="BB634" i="4"/>
  <c r="AY594" i="4"/>
  <c r="AO576" i="4"/>
  <c r="AU493" i="4"/>
  <c r="AW484" i="4"/>
  <c r="AO468" i="4"/>
  <c r="BA460" i="4"/>
  <c r="AC452" i="4"/>
  <c r="AW444" i="4"/>
  <c r="AC428" i="4"/>
  <c r="AW420" i="4"/>
  <c r="AG404" i="4"/>
  <c r="AK396" i="4"/>
  <c r="AS388" i="4"/>
  <c r="AS380" i="4"/>
  <c r="AW372" i="4"/>
  <c r="AO308" i="4"/>
  <c r="BA300" i="4"/>
  <c r="AO276" i="4"/>
  <c r="BA244" i="4"/>
  <c r="AY610" i="4"/>
  <c r="AH584" i="4"/>
  <c r="BC584" i="4"/>
  <c r="AD576" i="4"/>
  <c r="AN572" i="4"/>
  <c r="BC572" i="4"/>
  <c r="AN536" i="4"/>
  <c r="Z528" i="4"/>
  <c r="AZ476" i="4"/>
  <c r="AZ468" i="4"/>
  <c r="AR444" i="4"/>
  <c r="AZ436" i="4"/>
  <c r="BD412" i="4"/>
  <c r="BD396" i="4"/>
  <c r="AB388" i="4"/>
  <c r="AB356" i="4"/>
  <c r="AN348" i="4"/>
  <c r="BD324" i="4"/>
  <c r="AB300" i="4"/>
  <c r="AZ284" i="4"/>
  <c r="BA610" i="4"/>
  <c r="AG602" i="4"/>
  <c r="AO594" i="4"/>
  <c r="AX452" i="4"/>
  <c r="BB444" i="4"/>
  <c r="AD420" i="4"/>
  <c r="AL388" i="4"/>
  <c r="Z380" i="4"/>
  <c r="BB372" i="4"/>
  <c r="BF340" i="4"/>
  <c r="AH292" i="4"/>
  <c r="AZ171" i="4"/>
  <c r="AO93" i="4"/>
  <c r="AA1509" i="4"/>
  <c r="BC930" i="4"/>
  <c r="AM930" i="4"/>
  <c r="AD1149" i="4"/>
  <c r="AT1149" i="4"/>
  <c r="AA1149" i="4"/>
  <c r="AQ1149" i="4"/>
  <c r="BG1149" i="4"/>
  <c r="AO1149" i="4"/>
  <c r="BE1149" i="4"/>
  <c r="AZ1051" i="4"/>
  <c r="AJ1051" i="4"/>
  <c r="BG1051" i="4"/>
  <c r="AQ1051" i="4"/>
  <c r="AA1051" i="4"/>
  <c r="AS930" i="4"/>
  <c r="AC930" i="4"/>
  <c r="AF1149" i="4"/>
  <c r="BF1051" i="4"/>
  <c r="AP1051" i="4"/>
  <c r="Z1051" i="4"/>
  <c r="AR1020" i="4"/>
  <c r="AV930" i="4"/>
  <c r="AF930" i="4"/>
  <c r="Z957" i="4"/>
  <c r="AP957" i="4"/>
  <c r="BF957" i="4"/>
  <c r="AM957" i="4"/>
  <c r="BC957" i="4"/>
  <c r="AK957" i="4"/>
  <c r="BA957" i="4"/>
  <c r="AJ957" i="4"/>
  <c r="AV804" i="4"/>
  <c r="AF804" i="4"/>
  <c r="AN796" i="4"/>
  <c r="AN784" i="4"/>
  <c r="AF957" i="4"/>
  <c r="AR957" i="4"/>
  <c r="AD947" i="4"/>
  <c r="AX947" i="4"/>
  <c r="AI947" i="4"/>
  <c r="BG947" i="4"/>
  <c r="AS947" i="4"/>
  <c r="AX804" i="4"/>
  <c r="AL796" i="4"/>
  <c r="BB784" i="4"/>
  <c r="Z784" i="4"/>
  <c r="AF765" i="4"/>
  <c r="AR755" i="4"/>
  <c r="AV697" i="4"/>
  <c r="AR671" i="4"/>
  <c r="AZ659" i="4"/>
  <c r="AZ651" i="4"/>
  <c r="AZ617" i="4"/>
  <c r="BC754" i="4"/>
  <c r="AB754" i="4"/>
  <c r="AE668" i="4"/>
  <c r="AG634" i="4"/>
  <c r="AK754" i="4"/>
  <c r="BD736" i="4"/>
  <c r="Z736" i="4"/>
  <c r="BB736" i="4"/>
  <c r="AN668" i="4"/>
  <c r="AL668" i="4"/>
  <c r="BA634" i="4"/>
  <c r="AJ754" i="4"/>
  <c r="AZ734" i="4"/>
  <c r="AZ718" i="4"/>
  <c r="AJ682" i="4"/>
  <c r="AU646" i="4"/>
  <c r="AO634" i="4"/>
  <c r="AS754" i="4"/>
  <c r="AS734" i="4"/>
  <c r="Z718" i="4"/>
  <c r="AC698" i="4"/>
  <c r="AC682" i="4"/>
  <c r="AY646" i="4"/>
  <c r="BD634" i="4"/>
  <c r="AH634" i="4"/>
  <c r="AG572" i="4"/>
  <c r="AZ528" i="4"/>
  <c r="AQ493" i="4"/>
  <c r="AG484" i="4"/>
  <c r="AS476" i="4"/>
  <c r="AG444" i="4"/>
  <c r="AW436" i="4"/>
  <c r="AS412" i="4"/>
  <c r="AC396" i="4"/>
  <c r="AO388" i="4"/>
  <c r="AC380" i="4"/>
  <c r="AG364" i="4"/>
  <c r="BA356" i="4"/>
  <c r="AK332" i="4"/>
  <c r="AS324" i="4"/>
  <c r="AG308" i="4"/>
  <c r="AO292" i="4"/>
  <c r="AO244" i="4"/>
  <c r="AJ93" i="4"/>
  <c r="AC610" i="4"/>
  <c r="AN476" i="4"/>
  <c r="AJ452" i="4"/>
  <c r="BD244" i="4"/>
  <c r="BG584" i="4"/>
  <c r="AU584" i="4"/>
  <c r="BF584" i="4"/>
  <c r="Z584" i="4"/>
  <c r="BE584" i="4"/>
  <c r="AJ584" i="4"/>
  <c r="AQ584" i="4"/>
  <c r="AT584" i="4"/>
  <c r="AN584" i="4"/>
  <c r="AJ576" i="4"/>
  <c r="BC576" i="4"/>
  <c r="AT576" i="4"/>
  <c r="BD576" i="4"/>
  <c r="AR576" i="4"/>
  <c r="AM576" i="4"/>
  <c r="AH576" i="4"/>
  <c r="AN559" i="4"/>
  <c r="AB559" i="4"/>
  <c r="AA536" i="4"/>
  <c r="AK536" i="4"/>
  <c r="AQ536" i="4"/>
  <c r="AH536" i="4"/>
  <c r="AJ536" i="4"/>
  <c r="AC536" i="4"/>
  <c r="AZ493" i="4"/>
  <c r="AJ493" i="4"/>
  <c r="AN493" i="4"/>
  <c r="AM493" i="4"/>
  <c r="AD484" i="4"/>
  <c r="AH484" i="4"/>
  <c r="AL484" i="4"/>
  <c r="AS484" i="4"/>
  <c r="AX484" i="4"/>
  <c r="AF484" i="4"/>
  <c r="AL476" i="4"/>
  <c r="BB476" i="4"/>
  <c r="Z476" i="4"/>
  <c r="BF476" i="4"/>
  <c r="AD476" i="4"/>
  <c r="AJ476" i="4"/>
  <c r="AT468" i="4"/>
  <c r="AP468" i="4"/>
  <c r="AX468" i="4"/>
  <c r="Z468" i="4"/>
  <c r="AB468" i="4"/>
  <c r="AS468" i="4"/>
  <c r="AD468" i="4"/>
  <c r="AJ468" i="4"/>
  <c r="AH460" i="4"/>
  <c r="BB460" i="4"/>
  <c r="Z460" i="4"/>
  <c r="AN460" i="4"/>
  <c r="AG460" i="4"/>
  <c r="AP460" i="4"/>
  <c r="AZ460" i="4"/>
  <c r="AL452" i="4"/>
  <c r="AD452" i="4"/>
  <c r="AR452" i="4"/>
  <c r="BA452" i="4"/>
  <c r="BD452" i="4"/>
  <c r="AH444" i="4"/>
  <c r="AL444" i="4"/>
  <c r="AT444" i="4"/>
  <c r="AV444" i="4"/>
  <c r="AS444" i="4"/>
  <c r="AP436" i="4"/>
  <c r="AL436" i="4"/>
  <c r="BB436" i="4"/>
  <c r="AD436" i="4"/>
  <c r="AC436" i="4"/>
  <c r="BF436" i="4"/>
  <c r="AJ436" i="4"/>
  <c r="AX428" i="4"/>
  <c r="AT428" i="4"/>
  <c r="BB428" i="4"/>
  <c r="AB428" i="4"/>
  <c r="AS428" i="4"/>
  <c r="AD428" i="4"/>
  <c r="AF428" i="4"/>
  <c r="AH420" i="4"/>
  <c r="AX420" i="4"/>
  <c r="BB420" i="4"/>
  <c r="AT420" i="4"/>
  <c r="AN420" i="4"/>
  <c r="AG420" i="4"/>
  <c r="AV420" i="4"/>
  <c r="AD412" i="4"/>
  <c r="AL412" i="4"/>
  <c r="AX412" i="4"/>
  <c r="AJ412" i="4"/>
  <c r="BA412" i="4"/>
  <c r="AR412" i="4"/>
  <c r="AH404" i="4"/>
  <c r="AP404" i="4"/>
  <c r="AX404" i="4"/>
  <c r="Z404" i="4"/>
  <c r="AB404" i="4"/>
  <c r="AK404" i="4"/>
  <c r="BB404" i="4"/>
  <c r="AF404" i="4"/>
  <c r="AL396" i="4"/>
  <c r="BF396" i="4"/>
  <c r="AD396" i="4"/>
  <c r="AP396" i="4"/>
  <c r="AN396" i="4"/>
  <c r="AW396" i="4"/>
  <c r="BB396" i="4"/>
  <c r="AZ396" i="4"/>
  <c r="AX388" i="4"/>
  <c r="BB388" i="4"/>
  <c r="AD388" i="4"/>
  <c r="AR388" i="4"/>
  <c r="AK388" i="4"/>
  <c r="BD388" i="4"/>
  <c r="AL380" i="4"/>
  <c r="AD380" i="4"/>
  <c r="AT380" i="4"/>
  <c r="BF380" i="4"/>
  <c r="AR380" i="4"/>
  <c r="AK380" i="4"/>
  <c r="AV380" i="4"/>
  <c r="AD372" i="4"/>
  <c r="AL372" i="4"/>
  <c r="AN372" i="4"/>
  <c r="AC372" i="4"/>
  <c r="BA372" i="4"/>
  <c r="AP372" i="4"/>
  <c r="AZ372" i="4"/>
  <c r="AT364" i="4"/>
  <c r="AL364" i="4"/>
  <c r="AN364" i="4"/>
  <c r="AO364" i="4"/>
  <c r="AR364" i="4"/>
  <c r="AW364" i="4"/>
  <c r="Z356" i="4"/>
  <c r="AD356" i="4"/>
  <c r="AX356" i="4"/>
  <c r="AV356" i="4"/>
  <c r="AC356" i="4"/>
  <c r="BD356" i="4"/>
  <c r="AK356" i="4"/>
  <c r="BB348" i="4"/>
  <c r="Z348" i="4"/>
  <c r="AD348" i="4"/>
  <c r="AL348" i="4"/>
  <c r="AS348" i="4"/>
  <c r="BF348" i="4"/>
  <c r="AJ348" i="4"/>
  <c r="BA348" i="4"/>
  <c r="AH340" i="4"/>
  <c r="AD340" i="4"/>
  <c r="AX340" i="4"/>
  <c r="AC340" i="4"/>
  <c r="AF340" i="4"/>
  <c r="AK340" i="4"/>
  <c r="AL332" i="4"/>
  <c r="AH332" i="4"/>
  <c r="BB332" i="4"/>
  <c r="AF332" i="4"/>
  <c r="AS332" i="4"/>
  <c r="AJ332" i="4"/>
  <c r="BA332" i="4"/>
  <c r="BB324" i="4"/>
  <c r="BF324" i="4"/>
  <c r="AR324" i="4"/>
  <c r="AZ324" i="4"/>
  <c r="AG324" i="4"/>
  <c r="AH316" i="4"/>
  <c r="AX316" i="4"/>
  <c r="AN316" i="4"/>
  <c r="AK316" i="4"/>
  <c r="AZ316" i="4"/>
  <c r="AO316" i="4"/>
  <c r="Z308" i="4"/>
  <c r="AX308" i="4"/>
  <c r="AZ308" i="4"/>
  <c r="AW308" i="4"/>
  <c r="AD308" i="4"/>
  <c r="BD308" i="4"/>
  <c r="BA308" i="4"/>
  <c r="AV300" i="4"/>
  <c r="Z300" i="4"/>
  <c r="AN300" i="4"/>
  <c r="AD300" i="4"/>
  <c r="AR300" i="4"/>
  <c r="AG300" i="4"/>
  <c r="AX300" i="4"/>
  <c r="AK300" i="4"/>
  <c r="AF292" i="4"/>
  <c r="BB292" i="4"/>
  <c r="AJ292" i="4"/>
  <c r="AW292" i="4"/>
  <c r="AR292" i="4"/>
  <c r="AC292" i="4"/>
  <c r="AH284" i="4"/>
  <c r="AJ284" i="4"/>
  <c r="AC284" i="4"/>
  <c r="AB284" i="4"/>
  <c r="BF276" i="4"/>
  <c r="AF276" i="4"/>
  <c r="AR276" i="4"/>
  <c r="AK276" i="4"/>
  <c r="AJ268" i="4"/>
  <c r="AP268" i="4"/>
  <c r="AB268" i="4"/>
  <c r="AD268" i="4"/>
  <c r="BA268" i="4"/>
  <c r="AR268" i="4"/>
  <c r="AC268" i="4"/>
  <c r="AP260" i="4"/>
  <c r="AB260" i="4"/>
  <c r="AH260" i="4"/>
  <c r="AN260" i="4"/>
  <c r="AJ252" i="4"/>
  <c r="BB252" i="4"/>
  <c r="AB252" i="4"/>
  <c r="AR252" i="4"/>
  <c r="AV252" i="4"/>
  <c r="AM252" i="4"/>
  <c r="Z252" i="4"/>
  <c r="AH244" i="4"/>
  <c r="BB244" i="4"/>
  <c r="AJ244" i="4"/>
  <c r="AN244" i="4"/>
  <c r="AG244" i="4"/>
  <c r="AD236" i="4"/>
  <c r="AR236" i="4"/>
  <c r="AX236" i="4"/>
  <c r="AV236" i="4"/>
  <c r="AW236" i="4"/>
  <c r="AL228" i="4"/>
  <c r="AN228" i="4"/>
  <c r="BD228" i="4"/>
  <c r="AC228" i="4"/>
  <c r="AJ228" i="4"/>
  <c r="AG228" i="4"/>
  <c r="AB220" i="4"/>
  <c r="BE220" i="4"/>
  <c r="AN220" i="4"/>
  <c r="AV220" i="4"/>
  <c r="AC220" i="4"/>
  <c r="AR212" i="4"/>
  <c r="AT212" i="4"/>
  <c r="AV212" i="4"/>
  <c r="AZ212" i="4"/>
  <c r="AB212" i="4"/>
  <c r="AF212" i="4"/>
  <c r="AW204" i="4"/>
  <c r="AV204" i="4"/>
  <c r="AD204" i="4"/>
  <c r="AF204" i="4"/>
  <c r="AW180" i="4"/>
  <c r="AU180" i="4"/>
  <c r="BD180" i="4"/>
  <c r="AV85" i="4"/>
  <c r="AJ85" i="4"/>
  <c r="AX53" i="4"/>
  <c r="AC53" i="4"/>
  <c r="AL602" i="4"/>
  <c r="AH602" i="4"/>
  <c r="BG602" i="4"/>
  <c r="AZ602" i="4"/>
  <c r="AD602" i="4"/>
  <c r="AV602" i="4"/>
  <c r="AE602" i="4"/>
  <c r="AX602" i="4"/>
  <c r="BE602" i="4"/>
  <c r="AW602" i="4"/>
  <c r="AE594" i="4"/>
  <c r="AT594" i="4"/>
  <c r="AR594" i="4"/>
  <c r="AF594" i="4"/>
  <c r="AP594" i="4"/>
  <c r="AB594" i="4"/>
  <c r="BD594" i="4"/>
  <c r="AW594" i="4"/>
  <c r="AU594" i="4"/>
  <c r="BA594" i="4"/>
  <c r="BE594" i="4"/>
  <c r="AN585" i="4"/>
  <c r="AV585" i="4"/>
  <c r="AB577" i="4"/>
  <c r="AR577" i="4"/>
  <c r="AE572" i="4"/>
  <c r="AB572" i="4"/>
  <c r="AJ572" i="4"/>
  <c r="AQ572" i="4"/>
  <c r="AH572" i="4"/>
  <c r="AW572" i="4"/>
  <c r="AA572" i="4"/>
  <c r="Z572" i="4"/>
  <c r="AR557" i="4"/>
  <c r="AB557" i="4"/>
  <c r="AN549" i="4"/>
  <c r="AF549" i="4"/>
  <c r="AJ541" i="4"/>
  <c r="AF541" i="4"/>
  <c r="AQ528" i="4"/>
  <c r="AA528" i="4"/>
  <c r="AV528" i="4"/>
  <c r="AX528" i="4"/>
  <c r="AY528" i="4"/>
  <c r="AE528" i="4"/>
  <c r="AL528" i="4"/>
  <c r="BD528" i="4"/>
  <c r="AN519" i="4"/>
  <c r="AZ519" i="4"/>
  <c r="AV198" i="4"/>
  <c r="AK198" i="4"/>
  <c r="AB198" i="4"/>
  <c r="BB198" i="4"/>
  <c r="AL198" i="4"/>
  <c r="AF191" i="4"/>
  <c r="AZ191" i="4"/>
  <c r="AJ191" i="4"/>
  <c r="BG176" i="4"/>
  <c r="AB176" i="4"/>
  <c r="BF176" i="4"/>
  <c r="AT176" i="4"/>
  <c r="AW176" i="4"/>
  <c r="AF176" i="4"/>
  <c r="AN133" i="4"/>
  <c r="AR133" i="4"/>
  <c r="AJ133" i="4"/>
  <c r="AJ109" i="4"/>
  <c r="AC109" i="4"/>
  <c r="AR109" i="4"/>
  <c r="AO109" i="4"/>
  <c r="BA109" i="4"/>
  <c r="AN109" i="4"/>
  <c r="BE93" i="4"/>
  <c r="AN93" i="4"/>
  <c r="AV93" i="4"/>
  <c r="AR93" i="4"/>
  <c r="BF57" i="4"/>
  <c r="AN57" i="4"/>
  <c r="AP57" i="4"/>
  <c r="AY30" i="4"/>
  <c r="BD30" i="4"/>
  <c r="AP30" i="4"/>
  <c r="AE10" i="4"/>
  <c r="AZ10" i="4"/>
  <c r="AU10" i="4"/>
  <c r="AX634" i="4"/>
  <c r="Z634" i="4"/>
  <c r="AY634" i="4"/>
  <c r="AJ634" i="4"/>
  <c r="AK634" i="4"/>
  <c r="BF754" i="4"/>
  <c r="AL754" i="4"/>
  <c r="AI754" i="4"/>
  <c r="AZ754" i="4"/>
  <c r="BD1066" i="4"/>
  <c r="AC1066" i="4"/>
  <c r="AP610" i="4"/>
  <c r="AW610" i="4"/>
  <c r="AQ610" i="4"/>
  <c r="AO610" i="4"/>
  <c r="AL610" i="4"/>
  <c r="AG610" i="4"/>
  <c r="AF610" i="4"/>
  <c r="AJ610" i="4"/>
  <c r="BC610" i="4"/>
  <c r="AU610" i="4"/>
  <c r="AI610" i="4"/>
  <c r="BF610" i="4"/>
  <c r="AB610" i="4"/>
  <c r="AT646" i="4"/>
  <c r="AC646" i="4"/>
  <c r="BD646" i="4"/>
  <c r="AE646" i="4"/>
  <c r="AA646" i="4"/>
  <c r="BA646" i="4"/>
  <c r="BB682" i="4"/>
  <c r="AH682" i="4"/>
  <c r="AN682" i="4"/>
  <c r="AZ682" i="4"/>
  <c r="AX698" i="4"/>
  <c r="Z698" i="4"/>
  <c r="AY698" i="4"/>
  <c r="AE698" i="4"/>
  <c r="AP718" i="4"/>
  <c r="AC718" i="4"/>
  <c r="AO718" i="4"/>
  <c r="AP734" i="4"/>
  <c r="AC734" i="4"/>
  <c r="AO734" i="4"/>
  <c r="BF770" i="4"/>
  <c r="AL770" i="4"/>
  <c r="AN770" i="4"/>
  <c r="AE770" i="4"/>
  <c r="BE770" i="4"/>
  <c r="BC1083" i="4"/>
  <c r="AL1407" i="4"/>
  <c r="BF1407" i="4"/>
  <c r="AR1437" i="4"/>
  <c r="AH1437" i="4"/>
  <c r="BB1718" i="4"/>
  <c r="AU1718" i="4"/>
  <c r="AQ5" i="4"/>
  <c r="AC49" i="4"/>
  <c r="BE49" i="4"/>
  <c r="BG1745" i="4"/>
  <c r="BB1698" i="4"/>
  <c r="AI1698" i="4"/>
  <c r="AV1699" i="4"/>
  <c r="BE1663" i="4"/>
  <c r="AD1663" i="4"/>
  <c r="BA1648" i="4"/>
  <c r="BA1662" i="4"/>
  <c r="AE1640" i="4"/>
  <c r="AQ1624" i="4"/>
  <c r="AH1640" i="4"/>
  <c r="AA1608" i="4"/>
  <c r="BE1578" i="4"/>
  <c r="AC1632" i="4"/>
  <c r="AP1485" i="4"/>
  <c r="AO237" i="4"/>
  <c r="AI168" i="4"/>
  <c r="BE38" i="4"/>
  <c r="AF5" i="4"/>
  <c r="AK49" i="4"/>
  <c r="AQ1745" i="4"/>
  <c r="AA1698" i="4"/>
  <c r="AH1698" i="4"/>
  <c r="AT1698" i="4"/>
  <c r="AK1699" i="4"/>
  <c r="AW1662" i="4"/>
  <c r="BG1648" i="4"/>
  <c r="AE1662" i="4"/>
  <c r="AP1648" i="4"/>
  <c r="AC1640" i="4"/>
  <c r="BC1632" i="4"/>
  <c r="AP1320" i="4"/>
  <c r="AR1320" i="4"/>
  <c r="AA1165" i="4"/>
  <c r="AJ1165" i="4"/>
  <c r="Z1165" i="4"/>
  <c r="AQ1165" i="4"/>
  <c r="AZ1165" i="4"/>
  <c r="AX1165" i="4"/>
  <c r="AO1165" i="4"/>
  <c r="AQ1147" i="4"/>
  <c r="BF1147" i="4"/>
  <c r="AC1147" i="4"/>
  <c r="AH1147" i="4"/>
  <c r="BA1147" i="4"/>
  <c r="AS1100" i="4"/>
  <c r="AV1100" i="4"/>
  <c r="AF1100" i="4"/>
  <c r="AP1070" i="4"/>
  <c r="AN1070" i="4"/>
  <c r="BB1324" i="4"/>
  <c r="AB1324" i="4"/>
  <c r="AW1324" i="4"/>
  <c r="AV1280" i="4"/>
  <c r="BA1280" i="4"/>
  <c r="AS1280" i="4"/>
  <c r="AC1280" i="4"/>
  <c r="AT1280" i="4"/>
  <c r="AO1280" i="4"/>
  <c r="AD1280" i="4"/>
  <c r="AY1280" i="4"/>
  <c r="BE1280" i="4"/>
  <c r="AK1280" i="4"/>
  <c r="AI1280" i="4"/>
  <c r="BD1280" i="4"/>
  <c r="AU1235" i="4"/>
  <c r="AI1235" i="4"/>
  <c r="AO1235" i="4"/>
  <c r="BB1235" i="4"/>
  <c r="AN1235" i="4"/>
  <c r="AL1235" i="4"/>
  <c r="BE1235" i="4"/>
  <c r="AY1235" i="4"/>
  <c r="AJ1201" i="4"/>
  <c r="AS1201" i="4"/>
  <c r="AV1201" i="4"/>
  <c r="AC1201" i="4"/>
  <c r="AH1201" i="4"/>
  <c r="AU1201" i="4"/>
  <c r="AE1201" i="4"/>
  <c r="AL1201" i="4"/>
  <c r="AB1183" i="4"/>
  <c r="BD1183" i="4"/>
  <c r="BE1183" i="4"/>
  <c r="AA1183" i="4"/>
  <c r="AQ1183" i="4"/>
  <c r="AN1183" i="4"/>
  <c r="AO1183" i="4"/>
  <c r="AF1090" i="4"/>
  <c r="AB1090" i="4"/>
  <c r="AR1090" i="4"/>
  <c r="BD988" i="4"/>
  <c r="BA988" i="4"/>
  <c r="AY988" i="4"/>
  <c r="AM1024" i="4"/>
  <c r="AC1024" i="4"/>
  <c r="BE1056" i="4"/>
  <c r="AB1056" i="4"/>
  <c r="AR1056" i="4"/>
  <c r="BB1084" i="4"/>
  <c r="AJ1084" i="4"/>
  <c r="AZ1084" i="4"/>
  <c r="AZ1195" i="4"/>
  <c r="BC1195" i="4"/>
  <c r="AL1195" i="4"/>
  <c r="AM1195" i="4"/>
  <c r="BA1195" i="4"/>
  <c r="AK1195" i="4"/>
  <c r="AP1195" i="4"/>
  <c r="AF1195" i="4"/>
  <c r="BG1239" i="4"/>
  <c r="AF1239" i="4"/>
  <c r="AY1239" i="4"/>
  <c r="BB1239" i="4"/>
  <c r="BE1239" i="4"/>
  <c r="AN1239" i="4"/>
  <c r="AU1239" i="4"/>
  <c r="AX1239" i="4"/>
  <c r="BA1239" i="4"/>
  <c r="BD1239" i="4"/>
  <c r="AE1239" i="4"/>
  <c r="AK1239" i="4"/>
  <c r="AL1239" i="4"/>
  <c r="AH1239" i="4"/>
  <c r="BC914" i="4"/>
  <c r="AG914" i="4"/>
  <c r="AO952" i="4"/>
  <c r="AE952" i="4"/>
  <c r="AN1076" i="4"/>
  <c r="AJ1076" i="4"/>
  <c r="AZ1076" i="4"/>
  <c r="AQ1126" i="4"/>
  <c r="AB1126" i="4"/>
  <c r="AR1126" i="4"/>
  <c r="AP1161" i="4"/>
  <c r="AO1161" i="4"/>
  <c r="AN1161" i="4"/>
  <c r="BA1161" i="4"/>
  <c r="AE1161" i="4"/>
  <c r="BD1161" i="4"/>
  <c r="AK1161" i="4"/>
  <c r="AU1161" i="4"/>
  <c r="AF1173" i="4"/>
  <c r="AB1173" i="4"/>
  <c r="AC1173" i="4"/>
  <c r="BC1173" i="4"/>
  <c r="AR1173" i="4"/>
  <c r="AS1173" i="4"/>
  <c r="AI1173" i="4"/>
  <c r="AM1173" i="4"/>
  <c r="AY1173" i="4"/>
  <c r="AZ1205" i="4"/>
  <c r="AS1205" i="4"/>
  <c r="AV1205" i="4"/>
  <c r="AD1205" i="4"/>
  <c r="AC1205" i="4"/>
  <c r="AH1205" i="4"/>
  <c r="AU1205" i="4"/>
  <c r="AE1205" i="4"/>
  <c r="AL1205" i="4"/>
  <c r="AZ1233" i="4"/>
  <c r="AM1233" i="4"/>
  <c r="AP1233" i="4"/>
  <c r="AS1233" i="4"/>
  <c r="AI1233" i="4"/>
  <c r="AL1233" i="4"/>
  <c r="AO1233" i="4"/>
  <c r="BF1233" i="4"/>
  <c r="AC1233" i="4"/>
  <c r="BB1233" i="4"/>
  <c r="AN1233" i="4"/>
  <c r="BC1233" i="4"/>
  <c r="AY1233" i="4"/>
  <c r="Z1233" i="4"/>
  <c r="Z1278" i="4"/>
  <c r="AS1278" i="4"/>
  <c r="AC1278" i="4"/>
  <c r="AT1278" i="4"/>
  <c r="AL1278" i="4"/>
  <c r="BG1278" i="4"/>
  <c r="BE1278" i="4"/>
  <c r="AO1278" i="4"/>
  <c r="AD1278" i="4"/>
  <c r="AY1278" i="4"/>
  <c r="BA1278" i="4"/>
  <c r="AI1278" i="4"/>
  <c r="AA1278" i="4"/>
  <c r="BB1278" i="4"/>
  <c r="AW1278" i="4"/>
  <c r="AN1278" i="4"/>
  <c r="AF1278" i="4"/>
  <c r="AK1278" i="4"/>
  <c r="BD1278" i="4"/>
  <c r="AQ1278" i="4"/>
  <c r="Z1311" i="4"/>
  <c r="BA1311" i="4"/>
  <c r="AK1311" i="4"/>
  <c r="AI1311" i="4"/>
  <c r="BD1311" i="4"/>
  <c r="AW1311" i="4"/>
  <c r="AG1311" i="4"/>
  <c r="AN1311" i="4"/>
  <c r="AS1327" i="4"/>
  <c r="AC1327" i="4"/>
  <c r="AT1327" i="4"/>
  <c r="BB1013" i="4"/>
  <c r="AW1013" i="4"/>
  <c r="AZ1013" i="4"/>
  <c r="AA1022" i="4"/>
  <c r="AZ1022" i="4"/>
  <c r="AN1038" i="4"/>
  <c r="AY1038" i="4"/>
  <c r="AE1046" i="4"/>
  <c r="BC1046" i="4"/>
  <c r="AC1046" i="4"/>
  <c r="BA1054" i="4"/>
  <c r="AY1054" i="4"/>
  <c r="BA1061" i="4"/>
  <c r="AY1061" i="4"/>
  <c r="AP1069" i="4"/>
  <c r="BA1069" i="4"/>
  <c r="AC1085" i="4"/>
  <c r="AK1085" i="4"/>
  <c r="AX1093" i="4"/>
  <c r="BA1093" i="4"/>
  <c r="AS1109" i="4"/>
  <c r="AL1109" i="4"/>
  <c r="AR1109" i="4"/>
  <c r="BB1109" i="4"/>
  <c r="AB1109" i="4"/>
  <c r="AN1109" i="4"/>
  <c r="AL1117" i="4"/>
  <c r="AR1117" i="4"/>
  <c r="AN1117" i="4"/>
  <c r="AX1117" i="4"/>
  <c r="AH1125" i="4"/>
  <c r="AD1125" i="4"/>
  <c r="AR1125" i="4"/>
  <c r="AT1125" i="4"/>
  <c r="AB1125" i="4"/>
  <c r="AN1125" i="4"/>
  <c r="AF1142" i="4"/>
  <c r="BD1142" i="4"/>
  <c r="AG1142" i="4"/>
  <c r="AM1142" i="4"/>
  <c r="AW1142" i="4"/>
  <c r="AY1142" i="4"/>
  <c r="AI1142" i="4"/>
  <c r="BC1142" i="4"/>
  <c r="AM1150" i="4"/>
  <c r="AR1150" i="4"/>
  <c r="AY1150" i="4"/>
  <c r="AI1150" i="4"/>
  <c r="BC1150" i="4"/>
  <c r="AG1150" i="4"/>
  <c r="AW1150" i="4"/>
  <c r="AG1158" i="4"/>
  <c r="AM1158" i="4"/>
  <c r="AW1158" i="4"/>
  <c r="AY1158" i="4"/>
  <c r="BD1158" i="4"/>
  <c r="BC1158" i="4"/>
  <c r="BD1166" i="4"/>
  <c r="BE1166" i="4"/>
  <c r="AA1166" i="4"/>
  <c r="AM1166" i="4"/>
  <c r="BC1166" i="4"/>
  <c r="AJ1166" i="4"/>
  <c r="AO1166" i="4"/>
  <c r="BE1174" i="4"/>
  <c r="BF1174" i="4"/>
  <c r="BG1174" i="4"/>
  <c r="AV1174" i="4"/>
  <c r="AZ1174" i="4"/>
  <c r="AK1174" i="4"/>
  <c r="AQ1174" i="4"/>
  <c r="AO1174" i="4"/>
  <c r="BA1174" i="4"/>
  <c r="Z1174" i="4"/>
  <c r="AA1174" i="4"/>
  <c r="AP1174" i="4"/>
  <c r="AF1174" i="4"/>
  <c r="BE1182" i="4"/>
  <c r="Z1182" i="4"/>
  <c r="AA1182" i="4"/>
  <c r="AV1182" i="4"/>
  <c r="AP1182" i="4"/>
  <c r="AQ1182" i="4"/>
  <c r="AZ1182" i="4"/>
  <c r="AK1182" i="4"/>
  <c r="BG1182" i="4"/>
  <c r="AF1182" i="4"/>
  <c r="BA1182" i="4"/>
  <c r="AJ1182" i="4"/>
  <c r="AO1182" i="4"/>
  <c r="AU1190" i="4"/>
  <c r="BA1190" i="4"/>
  <c r="AK1190" i="4"/>
  <c r="AP1190" i="4"/>
  <c r="AD1190" i="4"/>
  <c r="AN1190" i="4"/>
  <c r="AL1190" i="4"/>
  <c r="AY1190" i="4"/>
  <c r="AI1190" i="4"/>
  <c r="AX1190" i="4"/>
  <c r="AU1198" i="4"/>
  <c r="AK1198" i="4"/>
  <c r="AY1198" i="4"/>
  <c r="AN1198" i="4"/>
  <c r="AP1198" i="4"/>
  <c r="AD1198" i="4"/>
  <c r="AI1198" i="4"/>
  <c r="AX1198" i="4"/>
  <c r="AL1198" i="4"/>
  <c r="BA1198" i="4"/>
  <c r="AU1206" i="4"/>
  <c r="AK1206" i="4"/>
  <c r="BF1206" i="4"/>
  <c r="AY1206" i="4"/>
  <c r="AN1206" i="4"/>
  <c r="AI1206" i="4"/>
  <c r="AD1206" i="4"/>
  <c r="BA1206" i="4"/>
  <c r="AL1206" i="4"/>
  <c r="Z1206" i="4"/>
  <c r="AX1206" i="4"/>
  <c r="AZ1215" i="4"/>
  <c r="AI1215" i="4"/>
  <c r="AL1215" i="4"/>
  <c r="AO1215" i="4"/>
  <c r="BC1215" i="4"/>
  <c r="BF1215" i="4"/>
  <c r="Z1215" i="4"/>
  <c r="AC1215" i="4"/>
  <c r="AY1215" i="4"/>
  <c r="BE1215" i="4"/>
  <c r="AM1215" i="4"/>
  <c r="AS1215" i="4"/>
  <c r="BB1215" i="4"/>
  <c r="AN1215" i="4"/>
  <c r="AB1283" i="4"/>
  <c r="AW1283" i="4"/>
  <c r="BG1283" i="4"/>
  <c r="AQ1283" i="4"/>
  <c r="AA1283" i="4"/>
  <c r="AS1283" i="4"/>
  <c r="AG1283" i="4"/>
  <c r="BC1283" i="4"/>
  <c r="AM1283" i="4"/>
  <c r="AC1283" i="4"/>
  <c r="AX1283" i="4"/>
  <c r="AI1283" i="4"/>
  <c r="BD1283" i="4"/>
  <c r="AD1283" i="4"/>
  <c r="AZ1283" i="4"/>
  <c r="AE1283" i="4"/>
  <c r="AJ1283" i="4"/>
  <c r="BE1283" i="4"/>
  <c r="AL1283" i="4"/>
  <c r="AY1283" i="4"/>
  <c r="AH1283" i="4"/>
  <c r="AO1283" i="4"/>
  <c r="BA1305" i="4"/>
  <c r="AK1305" i="4"/>
  <c r="BB1305" i="4"/>
  <c r="AF1305" i="4"/>
  <c r="AT1305" i="4"/>
  <c r="AW1305" i="4"/>
  <c r="AG1305" i="4"/>
  <c r="AV1305" i="4"/>
  <c r="AA1305" i="4"/>
  <c r="AZ1305" i="4"/>
  <c r="AO1305" i="4"/>
  <c r="AL1305" i="4"/>
  <c r="AI1305" i="4"/>
  <c r="AC1305" i="4"/>
  <c r="AE1305" i="4"/>
  <c r="AP1305" i="4"/>
  <c r="BE1305" i="4"/>
  <c r="BG1305" i="4"/>
  <c r="AM1305" i="4"/>
  <c r="AX1305" i="4"/>
  <c r="BA1321" i="4"/>
  <c r="AK1321" i="4"/>
  <c r="AX1321" i="4"/>
  <c r="AB1321" i="4"/>
  <c r="AQ1321" i="4"/>
  <c r="AI1321" i="4"/>
  <c r="AU1321" i="4"/>
  <c r="AD1321" i="4"/>
  <c r="AW1321" i="4"/>
  <c r="AG1321" i="4"/>
  <c r="AR1321" i="4"/>
  <c r="BG1321" i="4"/>
  <c r="AL1321" i="4"/>
  <c r="AT1321" i="4"/>
  <c r="BF1321" i="4"/>
  <c r="AN1321" i="4"/>
  <c r="BE1321" i="4"/>
  <c r="BC1321" i="4"/>
  <c r="AV1321" i="4"/>
  <c r="AY1321" i="4"/>
  <c r="AS1321" i="4"/>
  <c r="AM1321" i="4"/>
  <c r="AF1321" i="4"/>
  <c r="Z1321" i="4"/>
  <c r="AE1321" i="4"/>
  <c r="AO1321" i="4"/>
  <c r="AH1321" i="4"/>
  <c r="AA1321" i="4"/>
  <c r="AJ1321" i="4"/>
  <c r="AP1321" i="4"/>
  <c r="AM976" i="4"/>
  <c r="AK976" i="4"/>
  <c r="AJ1214" i="4"/>
  <c r="AS1214" i="4"/>
  <c r="AI1214" i="4"/>
  <c r="AH1214" i="4"/>
  <c r="AC1214" i="4"/>
  <c r="AP1214" i="4"/>
  <c r="AR1214" i="4"/>
  <c r="BB1214" i="4"/>
  <c r="AY1214" i="4"/>
  <c r="Z1214" i="4"/>
  <c r="AD1214" i="4"/>
  <c r="AI1222" i="4"/>
  <c r="AY1222" i="4"/>
  <c r="AN1222" i="4"/>
  <c r="BD1222" i="4"/>
  <c r="AC1222" i="4"/>
  <c r="AS1222" i="4"/>
  <c r="AM1222" i="4"/>
  <c r="BC1222" i="4"/>
  <c r="AB1222" i="4"/>
  <c r="AR1222" i="4"/>
  <c r="AG1222" i="4"/>
  <c r="AW1222" i="4"/>
  <c r="AU1222" i="4"/>
  <c r="AV1222" i="4"/>
  <c r="BA1222" i="4"/>
  <c r="AA1222" i="4"/>
  <c r="BG1222" i="4"/>
  <c r="AZ1222" i="4"/>
  <c r="AE1222" i="4"/>
  <c r="AF1222" i="4"/>
  <c r="AK1222" i="4"/>
  <c r="AI1230" i="4"/>
  <c r="AY1230" i="4"/>
  <c r="AN1230" i="4"/>
  <c r="BD1230" i="4"/>
  <c r="AC1230" i="4"/>
  <c r="AS1230" i="4"/>
  <c r="AM1230" i="4"/>
  <c r="BC1230" i="4"/>
  <c r="AB1230" i="4"/>
  <c r="AR1230" i="4"/>
  <c r="AG1230" i="4"/>
  <c r="AW1230" i="4"/>
  <c r="AU1230" i="4"/>
  <c r="AV1230" i="4"/>
  <c r="BA1230" i="4"/>
  <c r="AA1230" i="4"/>
  <c r="BG1230" i="4"/>
  <c r="AZ1230" i="4"/>
  <c r="AE1230" i="4"/>
  <c r="AF1230" i="4"/>
  <c r="AK1230" i="4"/>
  <c r="AI1238" i="4"/>
  <c r="AY1238" i="4"/>
  <c r="AN1238" i="4"/>
  <c r="BD1238" i="4"/>
  <c r="AC1238" i="4"/>
  <c r="AS1238" i="4"/>
  <c r="AM1238" i="4"/>
  <c r="BC1238" i="4"/>
  <c r="AB1238" i="4"/>
  <c r="AR1238" i="4"/>
  <c r="AU1238" i="4"/>
  <c r="AV1238" i="4"/>
  <c r="AO1238" i="4"/>
  <c r="AA1238" i="4"/>
  <c r="BG1238" i="4"/>
  <c r="AZ1238" i="4"/>
  <c r="AW1238" i="4"/>
  <c r="AE1238" i="4"/>
  <c r="AF1238" i="4"/>
  <c r="AG1238" i="4"/>
  <c r="BA1238" i="4"/>
  <c r="AI1246" i="4"/>
  <c r="AY1246" i="4"/>
  <c r="AN1246" i="4"/>
  <c r="BD1246" i="4"/>
  <c r="AC1246" i="4"/>
  <c r="AS1246" i="4"/>
  <c r="AM1246" i="4"/>
  <c r="BC1246" i="4"/>
  <c r="AB1246" i="4"/>
  <c r="AR1246" i="4"/>
  <c r="AU1246" i="4"/>
  <c r="AV1246" i="4"/>
  <c r="AG1246" i="4"/>
  <c r="BA1246" i="4"/>
  <c r="AA1246" i="4"/>
  <c r="BG1246" i="4"/>
  <c r="AZ1246" i="4"/>
  <c r="AK1246" i="4"/>
  <c r="AE1246" i="4"/>
  <c r="AF1246" i="4"/>
  <c r="AO1246" i="4"/>
  <c r="AI1255" i="4"/>
  <c r="AY1255" i="4"/>
  <c r="AN1255" i="4"/>
  <c r="BD1255" i="4"/>
  <c r="AC1255" i="4"/>
  <c r="AS1255" i="4"/>
  <c r="AM1255" i="4"/>
  <c r="BC1255" i="4"/>
  <c r="AB1255" i="4"/>
  <c r="AR1255" i="4"/>
  <c r="AU1255" i="4"/>
  <c r="AV1255" i="4"/>
  <c r="AO1255" i="4"/>
  <c r="AA1255" i="4"/>
  <c r="BG1255" i="4"/>
  <c r="AZ1255" i="4"/>
  <c r="AW1255" i="4"/>
  <c r="AE1255" i="4"/>
  <c r="AF1255" i="4"/>
  <c r="AG1255" i="4"/>
  <c r="BA1255" i="4"/>
  <c r="AI1263" i="4"/>
  <c r="AY1263" i="4"/>
  <c r="AN1263" i="4"/>
  <c r="BD1263" i="4"/>
  <c r="AC1263" i="4"/>
  <c r="AS1263" i="4"/>
  <c r="AM1263" i="4"/>
  <c r="BC1263" i="4"/>
  <c r="AB1263" i="4"/>
  <c r="AR1263" i="4"/>
  <c r="AU1263" i="4"/>
  <c r="AV1263" i="4"/>
  <c r="AG1263" i="4"/>
  <c r="BA1263" i="4"/>
  <c r="AA1263" i="4"/>
  <c r="BG1263" i="4"/>
  <c r="AZ1263" i="4"/>
  <c r="AK1263" i="4"/>
  <c r="AE1263" i="4"/>
  <c r="AF1263" i="4"/>
  <c r="AO1263" i="4"/>
  <c r="AI1271" i="4"/>
  <c r="AY1271" i="4"/>
  <c r="AF1271" i="4"/>
  <c r="AV1271" i="4"/>
  <c r="AC1271" i="4"/>
  <c r="AS1271" i="4"/>
  <c r="AM1271" i="4"/>
  <c r="BC1271" i="4"/>
  <c r="AJ1271" i="4"/>
  <c r="AZ1271" i="4"/>
  <c r="AU1271" i="4"/>
  <c r="AB1271" i="4"/>
  <c r="AO1271" i="4"/>
  <c r="AA1271" i="4"/>
  <c r="BG1271" i="4"/>
  <c r="AN1271" i="4"/>
  <c r="AW1271" i="4"/>
  <c r="AE1271" i="4"/>
  <c r="AR1271" i="4"/>
  <c r="AG1271" i="4"/>
  <c r="BA1271" i="4"/>
  <c r="AG1279" i="4"/>
  <c r="AY1279" i="4"/>
  <c r="AI1279" i="4"/>
  <c r="AH1279" i="4"/>
  <c r="BD1279" i="4"/>
  <c r="AT1279" i="4"/>
  <c r="AL1279" i="4"/>
  <c r="AU1279" i="4"/>
  <c r="AE1279" i="4"/>
  <c r="AN1279" i="4"/>
  <c r="AR1279" i="4"/>
  <c r="BC1279" i="4"/>
  <c r="AC1279" i="4"/>
  <c r="AZ1279" i="4"/>
  <c r="AW1279" i="4"/>
  <c r="AQ1279" i="4"/>
  <c r="AS1279" i="4"/>
  <c r="AD1279" i="4"/>
  <c r="BE1279" i="4"/>
  <c r="AM1279" i="4"/>
  <c r="AX1279" i="4"/>
  <c r="AJ1279" i="4"/>
  <c r="BE1294" i="4"/>
  <c r="AO1294" i="4"/>
  <c r="AD1294" i="4"/>
  <c r="AY1294" i="4"/>
  <c r="BA1294" i="4"/>
  <c r="AK1294" i="4"/>
  <c r="AI1294" i="4"/>
  <c r="BD1294" i="4"/>
  <c r="AW1294" i="4"/>
  <c r="AG1294" i="4"/>
  <c r="AN1294" i="4"/>
  <c r="AG1306" i="4"/>
  <c r="BG1306" i="4"/>
  <c r="AQ1306" i="4"/>
  <c r="AA1306" i="4"/>
  <c r="AO1306" i="4"/>
  <c r="AL1306" i="4"/>
  <c r="BC1306" i="4"/>
  <c r="AM1306" i="4"/>
  <c r="BE1306" i="4"/>
  <c r="AJ1306" i="4"/>
  <c r="AS1306" i="4"/>
  <c r="AY1306" i="4"/>
  <c r="AI1306" i="4"/>
  <c r="AZ1306" i="4"/>
  <c r="AD1306" i="4"/>
  <c r="BA1306" i="4"/>
  <c r="BC1322" i="4"/>
  <c r="AM1322" i="4"/>
  <c r="BF1322" i="4"/>
  <c r="AK1322" i="4"/>
  <c r="AZ1322" i="4"/>
  <c r="AD1322" i="4"/>
  <c r="AW1322" i="4"/>
  <c r="AN1322" i="4"/>
  <c r="AY1322" i="4"/>
  <c r="AI1322" i="4"/>
  <c r="BA1322" i="4"/>
  <c r="AF1322" i="4"/>
  <c r="AT1322" i="4"/>
  <c r="AH1322" i="4"/>
  <c r="AX1322" i="4"/>
  <c r="BG1322" i="4"/>
  <c r="AA1322" i="4"/>
  <c r="BE1322" i="4"/>
  <c r="BD1322" i="4"/>
  <c r="AL1322" i="4"/>
  <c r="AG1322" i="4"/>
  <c r="AU1322" i="4"/>
  <c r="AV1322" i="4"/>
  <c r="AO1322" i="4"/>
  <c r="AC1322" i="4"/>
  <c r="AR1322" i="4"/>
  <c r="AQ1322" i="4"/>
  <c r="AP1322" i="4"/>
  <c r="AJ1322" i="4"/>
  <c r="BB1322" i="4"/>
  <c r="AS1338" i="4"/>
  <c r="AC1338" i="4"/>
  <c r="AM1338" i="4"/>
  <c r="BB1338" i="4"/>
  <c r="AF1338" i="4"/>
  <c r="BD1338" i="4"/>
  <c r="Z1338" i="4"/>
  <c r="AY1338" i="4"/>
  <c r="BE1338" i="4"/>
  <c r="AO1338" i="4"/>
  <c r="BC1338" i="4"/>
  <c r="AH1338" i="4"/>
  <c r="AV1338" i="4"/>
  <c r="AA1338" i="4"/>
  <c r="AJ1338" i="4"/>
  <c r="AK1338" i="4"/>
  <c r="AB1338" i="4"/>
  <c r="AI1338" i="4"/>
  <c r="AU1338" i="4"/>
  <c r="AP1338" i="4"/>
  <c r="AG1338" i="4"/>
  <c r="BG1338" i="4"/>
  <c r="AT1338" i="4"/>
  <c r="BF1338" i="4"/>
  <c r="AZ1338" i="4"/>
  <c r="BA1338" i="4"/>
  <c r="AX1338" i="4"/>
  <c r="AQ1338" i="4"/>
  <c r="AD1338" i="4"/>
  <c r="AW1346" i="4"/>
  <c r="AG1346" i="4"/>
  <c r="AU1346" i="4"/>
  <c r="Z1346" i="4"/>
  <c r="AM1346" i="4"/>
  <c r="BB1346" i="4"/>
  <c r="AF1346" i="4"/>
  <c r="AY1346" i="4"/>
  <c r="AS1346" i="4"/>
  <c r="AC1346" i="4"/>
  <c r="AP1346" i="4"/>
  <c r="BC1346" i="4"/>
  <c r="AH1346" i="4"/>
  <c r="AV1346" i="4"/>
  <c r="AA1346" i="4"/>
  <c r="AI1346" i="4"/>
  <c r="BA1346" i="4"/>
  <c r="AZ1346" i="4"/>
  <c r="AR1346" i="4"/>
  <c r="AL1346" i="4"/>
  <c r="BD1346" i="4"/>
  <c r="AN1346" i="4"/>
  <c r="AO1346" i="4"/>
  <c r="AJ1346" i="4"/>
  <c r="AB1346" i="4"/>
  <c r="AT1346" i="4"/>
  <c r="AD1346" i="4"/>
  <c r="AK1346" i="4"/>
  <c r="AE1346" i="4"/>
  <c r="BG1346" i="4"/>
  <c r="AF1378" i="4"/>
  <c r="AO1378" i="4"/>
  <c r="BE1378" i="4"/>
  <c r="AM1378" i="4"/>
  <c r="BC1378" i="4"/>
  <c r="BD1363" i="4"/>
  <c r="AC1363" i="4"/>
  <c r="AS1363" i="4"/>
  <c r="AA1363" i="4"/>
  <c r="AQ1363" i="4"/>
  <c r="BG1363" i="4"/>
  <c r="AS1353" i="4"/>
  <c r="AA1353" i="4"/>
  <c r="AQ1353" i="4"/>
  <c r="BG1353" i="4"/>
  <c r="BD1324" i="4"/>
  <c r="AH1324" i="4"/>
  <c r="AI1324" i="4"/>
  <c r="AY1324" i="4"/>
  <c r="AX1320" i="4"/>
  <c r="AC1320" i="4"/>
  <c r="AM1320" i="4"/>
  <c r="BC1320" i="4"/>
  <c r="AD1378" i="4"/>
  <c r="AD1363" i="4"/>
  <c r="AG1353" i="4"/>
  <c r="AG1324" i="4"/>
  <c r="AG1320" i="4"/>
  <c r="AN1280" i="4"/>
  <c r="AV1278" i="4"/>
  <c r="AI1239" i="4"/>
  <c r="AQ1166" i="4"/>
  <c r="AH1117" i="4"/>
  <c r="BD1378" i="4"/>
  <c r="AC1378" i="4"/>
  <c r="AS1378" i="4"/>
  <c r="AA1378" i="4"/>
  <c r="AQ1378" i="4"/>
  <c r="BG1378" i="4"/>
  <c r="AV1363" i="4"/>
  <c r="AG1363" i="4"/>
  <c r="AW1363" i="4"/>
  <c r="AE1363" i="4"/>
  <c r="AU1363" i="4"/>
  <c r="AN1353" i="4"/>
  <c r="AE1353" i="4"/>
  <c r="AU1353" i="4"/>
  <c r="AX1324" i="4"/>
  <c r="AC1324" i="4"/>
  <c r="AM1324" i="4"/>
  <c r="BC1324" i="4"/>
  <c r="AS1320" i="4"/>
  <c r="AA1320" i="4"/>
  <c r="AQ1320" i="4"/>
  <c r="BG1320" i="4"/>
  <c r="AB1353" i="4"/>
  <c r="AB1320" i="4"/>
  <c r="AG1280" i="4"/>
  <c r="AP1215" i="4"/>
  <c r="AR976" i="4"/>
  <c r="AV1378" i="4"/>
  <c r="AG1378" i="4"/>
  <c r="AW1378" i="4"/>
  <c r="AE1378" i="4"/>
  <c r="AU1378" i="4"/>
  <c r="AN1363" i="4"/>
  <c r="AK1363" i="4"/>
  <c r="BA1363" i="4"/>
  <c r="AI1363" i="4"/>
  <c r="AY1363" i="4"/>
  <c r="BD1353" i="4"/>
  <c r="AH1353" i="4"/>
  <c r="AI1353" i="4"/>
  <c r="AY1353" i="4"/>
  <c r="AS1324" i="4"/>
  <c r="AA1324" i="4"/>
  <c r="AQ1324" i="4"/>
  <c r="BG1324" i="4"/>
  <c r="AN1320" i="4"/>
  <c r="AE1320" i="4"/>
  <c r="AU1320" i="4"/>
  <c r="AT1378" i="4"/>
  <c r="AT1363" i="4"/>
  <c r="AW1353" i="4"/>
  <c r="AI1327" i="4"/>
  <c r="AO1327" i="4"/>
  <c r="AR1324" i="4"/>
  <c r="AC1311" i="4"/>
  <c r="AW1280" i="4"/>
  <c r="AG1278" i="4"/>
  <c r="BB1321" i="4"/>
  <c r="AI1158" i="4"/>
  <c r="AB1117" i="4"/>
  <c r="BE1233" i="4"/>
  <c r="BF1182" i="4"/>
  <c r="AZ1191" i="4"/>
  <c r="BA1191" i="4"/>
  <c r="AG1191" i="4"/>
  <c r="AQ1191" i="4"/>
  <c r="AF1191" i="4"/>
  <c r="AH1191" i="4"/>
  <c r="AL1191" i="4"/>
  <c r="AW1191" i="4"/>
  <c r="BG1191" i="4"/>
  <c r="AM1191" i="4"/>
  <c r="AN1191" i="4"/>
  <c r="AP1191" i="4"/>
  <c r="AT1191" i="4"/>
  <c r="BC1191" i="4"/>
  <c r="BD1191" i="4"/>
  <c r="AX1191" i="4"/>
  <c r="BE1191" i="4"/>
  <c r="AY1191" i="4"/>
  <c r="BF1191" i="4"/>
  <c r="AD1191" i="4"/>
  <c r="AN1108" i="4"/>
  <c r="AB1108" i="4"/>
  <c r="AR1108" i="4"/>
  <c r="AV1108" i="4"/>
  <c r="AZ1108" i="4"/>
  <c r="AA1157" i="4"/>
  <c r="AP1157" i="4"/>
  <c r="AV1157" i="4"/>
  <c r="BE1157" i="4"/>
  <c r="AY1229" i="4"/>
  <c r="AI1229" i="4"/>
  <c r="BB1229" i="4"/>
  <c r="AL1229" i="4"/>
  <c r="BE1229" i="4"/>
  <c r="AO1229" i="4"/>
  <c r="AN1229" i="4"/>
  <c r="AU1229" i="4"/>
  <c r="AE1229" i="4"/>
  <c r="AX1229" i="4"/>
  <c r="AH1229" i="4"/>
  <c r="BA1229" i="4"/>
  <c r="AK1229" i="4"/>
  <c r="BD1229" i="4"/>
  <c r="AB1229" i="4"/>
  <c r="AQ1229" i="4"/>
  <c r="AT1229" i="4"/>
  <c r="AW1229" i="4"/>
  <c r="AM1229" i="4"/>
  <c r="AP1229" i="4"/>
  <c r="AS1229" i="4"/>
  <c r="AJ1229" i="4"/>
  <c r="BE1291" i="4"/>
  <c r="AO1291" i="4"/>
  <c r="AD1291" i="4"/>
  <c r="AY1291" i="4"/>
  <c r="BA1291" i="4"/>
  <c r="AK1291" i="4"/>
  <c r="AI1291" i="4"/>
  <c r="BD1291" i="4"/>
  <c r="AI968" i="4"/>
  <c r="AY968" i="4"/>
  <c r="BG1272" i="4"/>
  <c r="AB1272" i="4"/>
  <c r="AR1272" i="4"/>
  <c r="AG1272" i="4"/>
  <c r="AW1272" i="4"/>
  <c r="AD1272" i="4"/>
  <c r="AT1272" i="4"/>
  <c r="AE1272" i="4"/>
  <c r="AU1272" i="4"/>
  <c r="AF1272" i="4"/>
  <c r="AV1272" i="4"/>
  <c r="AK1272" i="4"/>
  <c r="BA1272" i="4"/>
  <c r="AH1272" i="4"/>
  <c r="AX1272" i="4"/>
  <c r="BC1312" i="4"/>
  <c r="AM1312" i="4"/>
  <c r="BB1312" i="4"/>
  <c r="AG1312" i="4"/>
  <c r="AS1312" i="4"/>
  <c r="AN1312" i="4"/>
  <c r="AO1312" i="4"/>
  <c r="AY1312" i="4"/>
  <c r="AI1312" i="4"/>
  <c r="AW1312" i="4"/>
  <c r="AB1312" i="4"/>
  <c r="AZ1312" i="4"/>
  <c r="AT1312" i="4"/>
  <c r="AV1312" i="4"/>
  <c r="AO1039" i="4"/>
  <c r="AQ1039" i="4"/>
  <c r="AW1039" i="4"/>
  <c r="AN1039" i="4"/>
  <c r="AJ1177" i="4"/>
  <c r="AZ1177" i="4"/>
  <c r="AK1177" i="4"/>
  <c r="BA1177" i="4"/>
  <c r="AE1177" i="4"/>
  <c r="AU1177" i="4"/>
  <c r="AN1177" i="4"/>
  <c r="BD1177" i="4"/>
  <c r="AO1177" i="4"/>
  <c r="BE1177" i="4"/>
  <c r="AI1177" i="4"/>
  <c r="AY1177" i="4"/>
  <c r="AV1177" i="4"/>
  <c r="AS1177" i="4"/>
  <c r="BC1177" i="4"/>
  <c r="AB1177" i="4"/>
  <c r="AW1177" i="4"/>
  <c r="AA1177" i="4"/>
  <c r="AA1191" i="4"/>
  <c r="AI1191" i="4"/>
  <c r="AW1006" i="4"/>
  <c r="AF922" i="4"/>
  <c r="AM922" i="4"/>
  <c r="AZ928" i="4"/>
  <c r="BE928" i="4"/>
  <c r="AO962" i="4"/>
  <c r="AU962" i="4"/>
  <c r="AR962" i="4"/>
  <c r="BE980" i="4"/>
  <c r="AU980" i="4"/>
  <c r="AJ998" i="4"/>
  <c r="AA998" i="4"/>
  <c r="AU998" i="4"/>
  <c r="BE998" i="4"/>
  <c r="AE998" i="4"/>
  <c r="AY998" i="4"/>
  <c r="AT1063" i="4"/>
  <c r="AD1063" i="4"/>
  <c r="AN1063" i="4"/>
  <c r="BF1063" i="4"/>
  <c r="AP1063" i="4"/>
  <c r="Z1063" i="4"/>
  <c r="AS1063" i="4"/>
  <c r="BB1071" i="4"/>
  <c r="AL1071" i="4"/>
  <c r="AC1071" i="4"/>
  <c r="AY1071" i="4"/>
  <c r="AX1071" i="4"/>
  <c r="AH1071" i="4"/>
  <c r="AI1071" i="4"/>
  <c r="BD1071" i="4"/>
  <c r="AT1079" i="4"/>
  <c r="AD1079" i="4"/>
  <c r="AN1079" i="4"/>
  <c r="BF1079" i="4"/>
  <c r="AP1079" i="4"/>
  <c r="Z1079" i="4"/>
  <c r="AS1079" i="4"/>
  <c r="BB1087" i="4"/>
  <c r="AL1087" i="4"/>
  <c r="AC1087" i="4"/>
  <c r="AY1087" i="4"/>
  <c r="AX1087" i="4"/>
  <c r="AH1087" i="4"/>
  <c r="AI1087" i="4"/>
  <c r="BD1087" i="4"/>
  <c r="AT1095" i="4"/>
  <c r="AD1095" i="4"/>
  <c r="AN1095" i="4"/>
  <c r="BF1095" i="4"/>
  <c r="AP1095" i="4"/>
  <c r="Z1095" i="4"/>
  <c r="AS1095" i="4"/>
  <c r="BB1103" i="4"/>
  <c r="AL1103" i="4"/>
  <c r="AC1103" i="4"/>
  <c r="AY1103" i="4"/>
  <c r="AX1103" i="4"/>
  <c r="AH1103" i="4"/>
  <c r="AI1103" i="4"/>
  <c r="BD1103" i="4"/>
  <c r="AN1136" i="4"/>
  <c r="BD1136" i="4"/>
  <c r="AB1136" i="4"/>
  <c r="AR1136" i="4"/>
  <c r="AF1144" i="4"/>
  <c r="AV1144" i="4"/>
  <c r="AJ1144" i="4"/>
  <c r="AZ1144" i="4"/>
  <c r="AJ986" i="4"/>
  <c r="AQ986" i="4"/>
  <c r="AA986" i="4"/>
  <c r="AU986" i="4"/>
  <c r="BE1017" i="4"/>
  <c r="AF1017" i="4"/>
  <c r="AC1017" i="4"/>
  <c r="AS1017" i="4"/>
  <c r="AV1017" i="4"/>
  <c r="AG1017" i="4"/>
  <c r="AW1017" i="4"/>
  <c r="BE1025" i="4"/>
  <c r="AM1025" i="4"/>
  <c r="AK1025" i="4"/>
  <c r="BA1025" i="4"/>
  <c r="AO1025" i="4"/>
  <c r="BE1033" i="4"/>
  <c r="AM1033" i="4"/>
  <c r="AF1033" i="4"/>
  <c r="AG1033" i="4"/>
  <c r="AW1033" i="4"/>
  <c r="BC1033" i="4"/>
  <c r="AV1033" i="4"/>
  <c r="AK1033" i="4"/>
  <c r="BA1033" i="4"/>
  <c r="BE1041" i="4"/>
  <c r="AM1041" i="4"/>
  <c r="AF1041" i="4"/>
  <c r="AO1041" i="4"/>
  <c r="BC1041" i="4"/>
  <c r="AR1041" i="4"/>
  <c r="AC1041" i="4"/>
  <c r="AS1041" i="4"/>
  <c r="BE1049" i="4"/>
  <c r="BC1049" i="4"/>
  <c r="AF1049" i="4"/>
  <c r="AZ1049" i="4"/>
  <c r="AK1049" i="4"/>
  <c r="BA1049" i="4"/>
  <c r="BF1049" i="4"/>
  <c r="AJ1049" i="4"/>
  <c r="AO1049" i="4"/>
  <c r="AF928" i="4"/>
  <c r="AE980" i="4"/>
  <c r="AE962" i="4"/>
  <c r="BE970" i="4"/>
  <c r="AW924" i="4"/>
  <c r="AG924" i="4"/>
  <c r="AR992" i="4"/>
  <c r="AB992" i="4"/>
  <c r="AN960" i="4"/>
  <c r="AR924" i="4"/>
  <c r="AZ910" i="4"/>
  <c r="AB910" i="4"/>
  <c r="AZ862" i="4"/>
  <c r="AB844" i="4"/>
  <c r="AN834" i="4"/>
  <c r="AZ798" i="4"/>
  <c r="AC937" i="4"/>
  <c r="AW901" i="4"/>
  <c r="BF798" i="4"/>
  <c r="AX786" i="4"/>
  <c r="AS924" i="4"/>
  <c r="AC924" i="4"/>
  <c r="BD992" i="4"/>
  <c r="BD960" i="4"/>
  <c r="AJ924" i="4"/>
  <c r="AN862" i="4"/>
  <c r="AN786" i="4"/>
  <c r="AH937" i="4"/>
  <c r="AO937" i="4"/>
  <c r="AN901" i="4"/>
  <c r="BE1165" i="4"/>
  <c r="AD1165" i="4"/>
  <c r="AT1165" i="4"/>
  <c r="AJ1147" i="4"/>
  <c r="AB1147" i="4"/>
  <c r="AF1147" i="4"/>
  <c r="AW1147" i="4"/>
  <c r="AG1147" i="4"/>
  <c r="AY1147" i="4"/>
  <c r="AI1147" i="4"/>
  <c r="BB1147" i="4"/>
  <c r="AL1147" i="4"/>
  <c r="AN1147" i="4"/>
  <c r="AR1147" i="4"/>
  <c r="BE1043" i="4"/>
  <c r="AP1043" i="4"/>
  <c r="AM1043" i="4"/>
  <c r="BC1043" i="4"/>
  <c r="AJ1043" i="4"/>
  <c r="AZ1043" i="4"/>
  <c r="AK1043" i="4"/>
  <c r="BA1043" i="4"/>
  <c r="Z1043" i="4"/>
  <c r="BB1043" i="4"/>
  <c r="BF1043" i="4"/>
  <c r="AE1043" i="4"/>
  <c r="AY1043" i="4"/>
  <c r="AF1043" i="4"/>
  <c r="BD1043" i="4"/>
  <c r="AO1043" i="4"/>
  <c r="AH1043" i="4"/>
  <c r="AI1043" i="4"/>
  <c r="BG1043" i="4"/>
  <c r="AN1043" i="4"/>
  <c r="AL1043" i="4"/>
  <c r="AQ1043" i="4"/>
  <c r="AR1043" i="4"/>
  <c r="AJ985" i="4"/>
  <c r="AS985" i="4"/>
  <c r="BG985" i="4"/>
  <c r="AI985" i="4"/>
  <c r="AX985" i="4"/>
  <c r="AD985" i="4"/>
  <c r="AB985" i="4"/>
  <c r="BE985" i="4"/>
  <c r="AC985" i="4"/>
  <c r="AE985" i="4"/>
  <c r="AL985" i="4"/>
  <c r="AO985" i="4"/>
  <c r="AQ985" i="4"/>
  <c r="AH985" i="4"/>
  <c r="AG985" i="4"/>
  <c r="AA985" i="4"/>
  <c r="AN985" i="4"/>
  <c r="AY985" i="4"/>
  <c r="BB985" i="4"/>
  <c r="BD985" i="4"/>
  <c r="AW985" i="4"/>
  <c r="AR985" i="4"/>
  <c r="AU985" i="4"/>
  <c r="BE943" i="4"/>
  <c r="AS943" i="4"/>
  <c r="BC943" i="4"/>
  <c r="AI943" i="4"/>
  <c r="AX943" i="4"/>
  <c r="Z943" i="4"/>
  <c r="BA943" i="4"/>
  <c r="AC943" i="4"/>
  <c r="AE943" i="4"/>
  <c r="AL943" i="4"/>
  <c r="AY943" i="4"/>
  <c r="BB943" i="4"/>
  <c r="BD943" i="4"/>
  <c r="AG943" i="4"/>
  <c r="AP943" i="4"/>
  <c r="AU943" i="4"/>
  <c r="AH943" i="4"/>
  <c r="AW943" i="4"/>
  <c r="AM943" i="4"/>
  <c r="AN943" i="4"/>
  <c r="BA886" i="4"/>
  <c r="AB886" i="4"/>
  <c r="AR886" i="4"/>
  <c r="AJ886" i="4"/>
  <c r="AN886" i="4"/>
  <c r="AV886" i="4"/>
  <c r="BG866" i="4"/>
  <c r="AL866" i="4"/>
  <c r="AX866" i="4"/>
  <c r="AJ866" i="4"/>
  <c r="Z866" i="4"/>
  <c r="AP866" i="4"/>
  <c r="AN866" i="4"/>
  <c r="BF866" i="4"/>
  <c r="AZ866" i="4"/>
  <c r="AF866" i="4"/>
  <c r="AV866" i="4"/>
  <c r="AL854" i="4"/>
  <c r="AH854" i="4"/>
  <c r="Z854" i="4"/>
  <c r="AF854" i="4"/>
  <c r="AZ854" i="4"/>
  <c r="AT854" i="4"/>
  <c r="BF854" i="4"/>
  <c r="AB854" i="4"/>
  <c r="AP854" i="4"/>
  <c r="AV854" i="4"/>
  <c r="AJ854" i="4"/>
  <c r="AR854" i="4"/>
  <c r="AD842" i="4"/>
  <c r="Z842" i="4"/>
  <c r="BB842" i="4"/>
  <c r="BF842" i="4"/>
  <c r="AR842" i="4"/>
  <c r="AH842" i="4"/>
  <c r="AL842" i="4"/>
  <c r="AB842" i="4"/>
  <c r="AX842" i="4"/>
  <c r="AF842" i="4"/>
  <c r="AN842" i="4"/>
  <c r="AV842" i="4"/>
  <c r="AK830" i="4"/>
  <c r="Z830" i="4"/>
  <c r="BB830" i="4"/>
  <c r="AP830" i="4"/>
  <c r="AF830" i="4"/>
  <c r="AZ830" i="4"/>
  <c r="AT830" i="4"/>
  <c r="AJ830" i="4"/>
  <c r="AD830" i="4"/>
  <c r="AV830" i="4"/>
  <c r="AN830" i="4"/>
  <c r="BB750" i="4"/>
  <c r="AY750" i="4"/>
  <c r="AK750" i="4"/>
  <c r="AR750" i="4"/>
  <c r="AT750" i="4"/>
  <c r="AQ750" i="4"/>
  <c r="AI750" i="4"/>
  <c r="AJ750" i="4"/>
  <c r="AW750" i="4"/>
  <c r="AL750" i="4"/>
  <c r="AF713" i="4"/>
  <c r="AB713" i="4"/>
  <c r="AJ713" i="4"/>
  <c r="AN713" i="4"/>
  <c r="AZ713" i="4"/>
  <c r="AB675" i="4"/>
  <c r="AV675" i="4"/>
  <c r="AJ675" i="4"/>
  <c r="AF675" i="4"/>
  <c r="AZ675" i="4"/>
  <c r="AF649" i="4"/>
  <c r="AJ649" i="4"/>
  <c r="AR649" i="4"/>
  <c r="AN649" i="4"/>
  <c r="BB626" i="4"/>
  <c r="BD626" i="4"/>
  <c r="AU626" i="4"/>
  <c r="BG626" i="4"/>
  <c r="AW626" i="4"/>
  <c r="AX626" i="4"/>
  <c r="AD626" i="4"/>
  <c r="AC626" i="4"/>
  <c r="AO626" i="4"/>
  <c r="AA626" i="4"/>
  <c r="AT612" i="4"/>
  <c r="AP612" i="4"/>
  <c r="AN612" i="4"/>
  <c r="AZ612" i="4"/>
  <c r="AS612" i="4"/>
  <c r="BE612" i="4"/>
  <c r="BG574" i="4"/>
  <c r="AE574" i="4"/>
  <c r="AW574" i="4"/>
  <c r="AT574" i="4"/>
  <c r="AQ566" i="4"/>
  <c r="AM566" i="4"/>
  <c r="AV566" i="4"/>
  <c r="AG566" i="4"/>
  <c r="BF566" i="4"/>
  <c r="BD566" i="4"/>
  <c r="AO566" i="4"/>
  <c r="AY534" i="4"/>
  <c r="BC534" i="4"/>
  <c r="AB534" i="4"/>
  <c r="AN525" i="4"/>
  <c r="AZ525" i="4"/>
  <c r="AV525" i="4"/>
  <c r="AB525" i="4"/>
  <c r="AH514" i="4"/>
  <c r="AV514" i="4"/>
  <c r="AW514" i="4"/>
  <c r="AG506" i="4"/>
  <c r="AV506" i="4"/>
  <c r="AL506" i="4"/>
  <c r="AC506" i="4"/>
  <c r="AO506" i="4"/>
  <c r="AN506" i="4"/>
  <c r="AG498" i="4"/>
  <c r="AS498" i="4"/>
  <c r="AW498" i="4"/>
  <c r="AP498" i="4"/>
  <c r="AB482" i="4"/>
  <c r="BA482" i="4"/>
  <c r="AC474" i="4"/>
  <c r="AS474" i="4"/>
  <c r="AT474" i="4"/>
  <c r="AW474" i="4"/>
  <c r="AO466" i="4"/>
  <c r="AB466" i="4"/>
  <c r="AZ466" i="4"/>
  <c r="AW466" i="4"/>
  <c r="AN458" i="4"/>
  <c r="AO458" i="4"/>
  <c r="AG450" i="4"/>
  <c r="AC450" i="4"/>
  <c r="AC442" i="4"/>
  <c r="AS442" i="4"/>
  <c r="AN442" i="4"/>
  <c r="AG442" i="4"/>
  <c r="AZ434" i="4"/>
  <c r="AO434" i="4"/>
  <c r="AB434" i="4"/>
  <c r="BA434" i="4"/>
  <c r="AK426" i="4"/>
  <c r="AS426" i="4"/>
  <c r="AX426" i="4"/>
  <c r="AB418" i="4"/>
  <c r="AC418" i="4"/>
  <c r="AC410" i="4"/>
  <c r="AG410" i="4"/>
  <c r="AK410" i="4"/>
  <c r="AN410" i="4"/>
  <c r="AW402" i="4"/>
  <c r="AZ402" i="4"/>
  <c r="AK402" i="4"/>
  <c r="BA402" i="4"/>
  <c r="AN394" i="4"/>
  <c r="BA394" i="4"/>
  <c r="BF386" i="4"/>
  <c r="AB386" i="4"/>
  <c r="BA378" i="4"/>
  <c r="AN378" i="4"/>
  <c r="AG378" i="4"/>
  <c r="AZ370" i="4"/>
  <c r="AO370" i="4"/>
  <c r="AG370" i="4"/>
  <c r="BA362" i="4"/>
  <c r="AK362" i="4"/>
  <c r="AS362" i="4"/>
  <c r="AB354" i="4"/>
  <c r="AZ354" i="4"/>
  <c r="AW354" i="4"/>
  <c r="AW346" i="4"/>
  <c r="AC346" i="4"/>
  <c r="AN346" i="4"/>
  <c r="AK338" i="4"/>
  <c r="AO338" i="4"/>
  <c r="AN330" i="4"/>
  <c r="AK330" i="4"/>
  <c r="AC330" i="4"/>
  <c r="AC322" i="4"/>
  <c r="AB322" i="4"/>
  <c r="AS322" i="4"/>
  <c r="AW322" i="4"/>
  <c r="AZ322" i="4"/>
  <c r="AW314" i="4"/>
  <c r="BA314" i="4"/>
  <c r="AC314" i="4"/>
  <c r="AZ306" i="4"/>
  <c r="AG306" i="4"/>
  <c r="AD306" i="4"/>
  <c r="AW306" i="4"/>
  <c r="AS298" i="4"/>
  <c r="AO298" i="4"/>
  <c r="AN298" i="4"/>
  <c r="AK298" i="4"/>
  <c r="AB290" i="4"/>
  <c r="AZ290" i="4"/>
  <c r="AO290" i="4"/>
  <c r="AW290" i="4"/>
  <c r="AW282" i="4"/>
  <c r="BA282" i="4"/>
  <c r="AH274" i="4"/>
  <c r="AB274" i="4"/>
  <c r="Z258" i="4"/>
  <c r="AZ258" i="4"/>
  <c r="AO250" i="4"/>
  <c r="BA250" i="4"/>
  <c r="AK250" i="4"/>
  <c r="AZ242" i="4"/>
  <c r="AW242" i="4"/>
  <c r="AB242" i="4"/>
  <c r="AN234" i="4"/>
  <c r="AG234" i="4"/>
  <c r="BD218" i="4"/>
  <c r="BA218" i="4"/>
  <c r="AJ202" i="4"/>
  <c r="BD202" i="4"/>
  <c r="AJ969" i="4"/>
  <c r="AO969" i="4"/>
  <c r="AY969" i="4"/>
  <c r="AE969" i="4"/>
  <c r="AT969" i="4"/>
  <c r="AN969" i="4"/>
  <c r="AG969" i="4"/>
  <c r="AQ969" i="4"/>
  <c r="AX969" i="4"/>
  <c r="BD969" i="4"/>
  <c r="BE969" i="4"/>
  <c r="AC969" i="4"/>
  <c r="AI969" i="4"/>
  <c r="AL969" i="4"/>
  <c r="AS969" i="4"/>
  <c r="BB969" i="4"/>
  <c r="BG969" i="4"/>
  <c r="AH969" i="4"/>
  <c r="AU969" i="4"/>
  <c r="AD969" i="4"/>
  <c r="AA969" i="4"/>
  <c r="AR969" i="4"/>
  <c r="AT908" i="4"/>
  <c r="AF908" i="4"/>
  <c r="AV908" i="4"/>
  <c r="AK908" i="4"/>
  <c r="BA908" i="4"/>
  <c r="AI908" i="4"/>
  <c r="AY908" i="4"/>
  <c r="AR908" i="4"/>
  <c r="AC908" i="4"/>
  <c r="AW908" i="4"/>
  <c r="AN908" i="4"/>
  <c r="AS908" i="4"/>
  <c r="AE908" i="4"/>
  <c r="BC908" i="4"/>
  <c r="AZ908" i="4"/>
  <c r="BE908" i="4"/>
  <c r="AM908" i="4"/>
  <c r="AB908" i="4"/>
  <c r="BD908" i="4"/>
  <c r="AG908" i="4"/>
  <c r="AN876" i="4"/>
  <c r="AF876" i="4"/>
  <c r="AZ876" i="4"/>
  <c r="AJ876" i="4"/>
  <c r="AR876" i="4"/>
  <c r="AK864" i="4"/>
  <c r="AP864" i="4"/>
  <c r="AH864" i="4"/>
  <c r="BF864" i="4"/>
  <c r="AR864" i="4"/>
  <c r="AL864" i="4"/>
  <c r="AX864" i="4"/>
  <c r="AJ864" i="4"/>
  <c r="AV864" i="4"/>
  <c r="Z864" i="4"/>
  <c r="AZ864" i="4"/>
  <c r="BB864" i="4"/>
  <c r="AB864" i="4"/>
  <c r="Z852" i="4"/>
  <c r="AT852" i="4"/>
  <c r="AH852" i="4"/>
  <c r="AN852" i="4"/>
  <c r="AL852" i="4"/>
  <c r="AX852" i="4"/>
  <c r="AB852" i="4"/>
  <c r="AR852" i="4"/>
  <c r="AD852" i="4"/>
  <c r="AF852" i="4"/>
  <c r="AD840" i="4"/>
  <c r="AL840" i="4"/>
  <c r="BF840" i="4"/>
  <c r="AP840" i="4"/>
  <c r="AB840" i="4"/>
  <c r="AZ840" i="4"/>
  <c r="AX840" i="4"/>
  <c r="BB840" i="4"/>
  <c r="Z840" i="4"/>
  <c r="AH840" i="4"/>
  <c r="AJ840" i="4"/>
  <c r="AR840" i="4"/>
  <c r="AL828" i="4"/>
  <c r="AP828" i="4"/>
  <c r="AT828" i="4"/>
  <c r="AJ828" i="4"/>
  <c r="AH828" i="4"/>
  <c r="AX828" i="4"/>
  <c r="AF828" i="4"/>
  <c r="Z828" i="4"/>
  <c r="AR828" i="4"/>
  <c r="AD828" i="4"/>
  <c r="AV828" i="4"/>
  <c r="BF828" i="4"/>
  <c r="AB828" i="4"/>
  <c r="BD800" i="4"/>
  <c r="AH800" i="4"/>
  <c r="BB800" i="4"/>
  <c r="AD800" i="4"/>
  <c r="AF800" i="4"/>
  <c r="AZ800" i="4"/>
  <c r="AX800" i="4"/>
  <c r="AV800" i="4"/>
  <c r="AT800" i="4"/>
  <c r="AB800" i="4"/>
  <c r="AJ800" i="4"/>
  <c r="AL800" i="4"/>
  <c r="AB752" i="4"/>
  <c r="AM752" i="4"/>
  <c r="AL752" i="4"/>
  <c r="BE752" i="4"/>
  <c r="AR752" i="4"/>
  <c r="AN752" i="4"/>
  <c r="AS752" i="4"/>
  <c r="AJ752" i="4"/>
  <c r="AG752" i="4"/>
  <c r="BB752" i="4"/>
  <c r="AU752" i="4"/>
  <c r="AT752" i="4"/>
  <c r="Z752" i="4"/>
  <c r="AX742" i="4"/>
  <c r="AD742" i="4"/>
  <c r="AQ742" i="4"/>
  <c r="AB742" i="4"/>
  <c r="AC742" i="4"/>
  <c r="BA742" i="4"/>
  <c r="AW742" i="4"/>
  <c r="AU742" i="4"/>
  <c r="AA742" i="4"/>
  <c r="AR742" i="4"/>
  <c r="BE742" i="4"/>
  <c r="BC742" i="4"/>
  <c r="BF742" i="4"/>
  <c r="AJ742" i="4"/>
  <c r="BB742" i="4"/>
  <c r="BF720" i="4"/>
  <c r="AX720" i="4"/>
  <c r="AI720" i="4"/>
  <c r="AD720" i="4"/>
  <c r="AU720" i="4"/>
  <c r="AT720" i="4"/>
  <c r="AC720" i="4"/>
  <c r="BD720" i="4"/>
  <c r="BE720" i="4"/>
  <c r="AJ720" i="4"/>
  <c r="AF667" i="4"/>
  <c r="AN667" i="4"/>
  <c r="AR667" i="4"/>
  <c r="AB667" i="4"/>
  <c r="AJ667" i="4"/>
  <c r="AZ667" i="4"/>
  <c r="AJ641" i="4"/>
  <c r="AN641" i="4"/>
  <c r="AB641" i="4"/>
  <c r="AV641" i="4"/>
  <c r="AF641" i="4"/>
  <c r="AX600" i="4"/>
  <c r="BB600" i="4"/>
  <c r="AN600" i="4"/>
  <c r="AO600" i="4"/>
  <c r="Z600" i="4"/>
  <c r="AL600" i="4"/>
  <c r="AS600" i="4"/>
  <c r="AJ600" i="4"/>
  <c r="AT600" i="4"/>
  <c r="AZ600" i="4"/>
  <c r="BC592" i="4"/>
  <c r="AS592" i="4"/>
  <c r="AQ592" i="4"/>
  <c r="BG592" i="4"/>
  <c r="BE592" i="4"/>
  <c r="AB592" i="4"/>
  <c r="AC592" i="4"/>
  <c r="AD592" i="4"/>
  <c r="AL592" i="4"/>
  <c r="AB555" i="4"/>
  <c r="AJ555" i="4"/>
  <c r="AV555" i="4"/>
  <c r="AN555" i="4"/>
  <c r="AF547" i="4"/>
  <c r="AZ547" i="4"/>
  <c r="AN547" i="4"/>
  <c r="AB547" i="4"/>
  <c r="AJ539" i="4"/>
  <c r="AB539" i="4"/>
  <c r="AF539" i="4"/>
  <c r="AR539" i="4"/>
  <c r="AB517" i="4"/>
  <c r="AN517" i="4"/>
  <c r="AV517" i="4"/>
  <c r="AZ517" i="4"/>
  <c r="AJ509" i="4"/>
  <c r="AE509" i="4"/>
  <c r="AM509" i="4"/>
  <c r="AB501" i="4"/>
  <c r="AA501" i="4"/>
  <c r="Z494" i="4"/>
  <c r="AF494" i="4"/>
  <c r="AJ494" i="4"/>
  <c r="AO494" i="4"/>
  <c r="AC494" i="4"/>
  <c r="AB107" i="4"/>
  <c r="AN107" i="4"/>
  <c r="AG99" i="4"/>
  <c r="AV99" i="4"/>
  <c r="AZ99" i="4"/>
  <c r="AW91" i="4"/>
  <c r="AF91" i="4"/>
  <c r="AN83" i="4"/>
  <c r="AF83" i="4"/>
  <c r="AN611" i="4"/>
  <c r="AF611" i="4"/>
  <c r="AZ611" i="4"/>
  <c r="AR611" i="4"/>
  <c r="AB611" i="4"/>
  <c r="AJ611" i="4"/>
  <c r="AV611" i="4"/>
  <c r="AJ619" i="4"/>
  <c r="AB619" i="4"/>
  <c r="AV619" i="4"/>
  <c r="AF619" i="4"/>
  <c r="AN619" i="4"/>
  <c r="AX628" i="4"/>
  <c r="AL628" i="4"/>
  <c r="AS628" i="4"/>
  <c r="AJ628" i="4"/>
  <c r="AP628" i="4"/>
  <c r="BF628" i="4"/>
  <c r="AN628" i="4"/>
  <c r="BB628" i="4"/>
  <c r="AO628" i="4"/>
  <c r="AD628" i="4"/>
  <c r="AC628" i="4"/>
  <c r="AU628" i="4"/>
  <c r="BE628" i="4"/>
  <c r="BB636" i="4"/>
  <c r="AT636" i="4"/>
  <c r="AI636" i="4"/>
  <c r="AU636" i="4"/>
  <c r="BF636" i="4"/>
  <c r="AN636" i="4"/>
  <c r="AE636" i="4"/>
  <c r="BD636" i="4"/>
  <c r="AJ636" i="4"/>
  <c r="AP636" i="4"/>
  <c r="AZ636" i="4"/>
  <c r="AH636" i="4"/>
  <c r="BE636" i="4"/>
  <c r="Z636" i="4"/>
  <c r="AN653" i="4"/>
  <c r="AJ653" i="4"/>
  <c r="AB653" i="4"/>
  <c r="AZ653" i="4"/>
  <c r="AV653" i="4"/>
  <c r="AF653" i="4"/>
  <c r="AR653" i="4"/>
  <c r="AJ661" i="4"/>
  <c r="AN661" i="4"/>
  <c r="AV661" i="4"/>
  <c r="AB661" i="4"/>
  <c r="AF661" i="4"/>
  <c r="AR661" i="4"/>
  <c r="BF670" i="4"/>
  <c r="AL670" i="4"/>
  <c r="AJ670" i="4"/>
  <c r="BC670" i="4"/>
  <c r="AD670" i="4"/>
  <c r="AR670" i="4"/>
  <c r="AN670" i="4"/>
  <c r="BB670" i="4"/>
  <c r="AK670" i="4"/>
  <c r="AX670" i="4"/>
  <c r="AE670" i="4"/>
  <c r="AQ670" i="4"/>
  <c r="AI670" i="4"/>
  <c r="AG670" i="4"/>
  <c r="BE670" i="4"/>
  <c r="BA670" i="4"/>
  <c r="AM670" i="4"/>
  <c r="AN683" i="4"/>
  <c r="AB683" i="4"/>
  <c r="AV683" i="4"/>
  <c r="AJ683" i="4"/>
  <c r="AZ683" i="4"/>
  <c r="AF683" i="4"/>
  <c r="AR683" i="4"/>
  <c r="AN703" i="4"/>
  <c r="AJ703" i="4"/>
  <c r="AR703" i="4"/>
  <c r="AV703" i="4"/>
  <c r="AZ703" i="4"/>
  <c r="AF703" i="4"/>
  <c r="AB703" i="4"/>
  <c r="BB712" i="4"/>
  <c r="AT712" i="4"/>
  <c r="Z712" i="4"/>
  <c r="BD712" i="4"/>
  <c r="AJ712" i="4"/>
  <c r="AH712" i="4"/>
  <c r="AS712" i="4"/>
  <c r="AE712" i="4"/>
  <c r="BF712" i="4"/>
  <c r="AI712" i="4"/>
  <c r="AU712" i="4"/>
  <c r="AX712" i="4"/>
  <c r="AN712" i="4"/>
  <c r="AZ712" i="4"/>
  <c r="AP712" i="4"/>
  <c r="AD712" i="4"/>
  <c r="BE712" i="4"/>
  <c r="AJ741" i="4"/>
  <c r="AN741" i="4"/>
  <c r="AR741" i="4"/>
  <c r="AB741" i="4"/>
  <c r="AF741" i="4"/>
  <c r="AF749" i="4"/>
  <c r="AN749" i="4"/>
  <c r="AJ749" i="4"/>
  <c r="AB749" i="4"/>
  <c r="AR749" i="4"/>
  <c r="AZ749" i="4"/>
  <c r="AE761" i="4"/>
  <c r="AF761" i="4"/>
  <c r="AZ761" i="4"/>
  <c r="AJ761" i="4"/>
  <c r="AN761" i="4"/>
  <c r="AV761" i="4"/>
  <c r="AJ779" i="4"/>
  <c r="AR779" i="4"/>
  <c r="AF779" i="4"/>
  <c r="AB779" i="4"/>
  <c r="AN779" i="4"/>
  <c r="AV779" i="4"/>
  <c r="AY787" i="4"/>
  <c r="AJ787" i="4"/>
  <c r="AR787" i="4"/>
  <c r="AN787" i="4"/>
  <c r="AZ787" i="4"/>
  <c r="AF795" i="4"/>
  <c r="AR795" i="4"/>
  <c r="AZ795" i="4"/>
  <c r="AB795" i="4"/>
  <c r="AN795" i="4"/>
  <c r="AN803" i="4"/>
  <c r="AR803" i="4"/>
  <c r="AB803" i="4"/>
  <c r="AZ803" i="4"/>
  <c r="AF803" i="4"/>
  <c r="AJ803" i="4"/>
  <c r="AV803" i="4"/>
  <c r="BF811" i="4"/>
  <c r="AB811" i="4"/>
  <c r="AV811" i="4"/>
  <c r="AN811" i="4"/>
  <c r="AF811" i="4"/>
  <c r="AR811" i="4"/>
  <c r="AJ819" i="4"/>
  <c r="AN819" i="4"/>
  <c r="AV819" i="4"/>
  <c r="AB819" i="4"/>
  <c r="AR819" i="4"/>
  <c r="AF819" i="4"/>
  <c r="AJ827" i="4"/>
  <c r="AB827" i="4"/>
  <c r="AV827" i="4"/>
  <c r="AR827" i="4"/>
  <c r="AF827" i="4"/>
  <c r="AN827" i="4"/>
  <c r="AQ835" i="4"/>
  <c r="AV835" i="4"/>
  <c r="AN835" i="4"/>
  <c r="AJ835" i="4"/>
  <c r="AZ835" i="4"/>
  <c r="AF835" i="4"/>
  <c r="AB843" i="4"/>
  <c r="AN843" i="4"/>
  <c r="AZ843" i="4"/>
  <c r="AJ843" i="4"/>
  <c r="AV843" i="4"/>
  <c r="AF843" i="4"/>
  <c r="AN851" i="4"/>
  <c r="AF851" i="4"/>
  <c r="AZ851" i="4"/>
  <c r="AJ851" i="4"/>
  <c r="AB851" i="4"/>
  <c r="AR851" i="4"/>
  <c r="AV851" i="4"/>
  <c r="AJ859" i="4"/>
  <c r="AB859" i="4"/>
  <c r="AV859" i="4"/>
  <c r="AF859" i="4"/>
  <c r="AN859" i="4"/>
  <c r="AR859" i="4"/>
  <c r="AB867" i="4"/>
  <c r="AF867" i="4"/>
  <c r="AZ867" i="4"/>
  <c r="AV867" i="4"/>
  <c r="AN867" i="4"/>
  <c r="AJ867" i="4"/>
  <c r="AX875" i="4"/>
  <c r="AP875" i="4"/>
  <c r="AC875" i="4"/>
  <c r="BB875" i="4"/>
  <c r="Z875" i="4"/>
  <c r="AT875" i="4"/>
  <c r="AS875" i="4"/>
  <c r="AL875" i="4"/>
  <c r="AY875" i="4"/>
  <c r="BF875" i="4"/>
  <c r="AD875" i="4"/>
  <c r="AN875" i="4"/>
  <c r="AX883" i="4"/>
  <c r="AT883" i="4"/>
  <c r="Z883" i="4"/>
  <c r="AY883" i="4"/>
  <c r="BF883" i="4"/>
  <c r="AD883" i="4"/>
  <c r="AL883" i="4"/>
  <c r="AC883" i="4"/>
  <c r="BB883" i="4"/>
  <c r="AP883" i="4"/>
  <c r="AN883" i="4"/>
  <c r="BB891" i="4"/>
  <c r="AX891" i="4"/>
  <c r="AD891" i="4"/>
  <c r="AS891" i="4"/>
  <c r="AH891" i="4"/>
  <c r="BD891" i="4"/>
  <c r="BF891" i="4"/>
  <c r="AI891" i="4"/>
  <c r="AT891" i="4"/>
  <c r="AN891" i="4"/>
  <c r="AP891" i="4"/>
  <c r="Z891" i="4"/>
  <c r="AM899" i="4"/>
  <c r="BC899" i="4"/>
  <c r="AG899" i="4"/>
  <c r="AW899" i="4"/>
  <c r="AE899" i="4"/>
  <c r="AY899" i="4"/>
  <c r="AA899" i="4"/>
  <c r="BG899" i="4"/>
  <c r="AC899" i="4"/>
  <c r="BA899" i="4"/>
  <c r="AI899" i="4"/>
  <c r="AK899" i="4"/>
  <c r="AQ899" i="4"/>
  <c r="AO899" i="4"/>
  <c r="BA907" i="4"/>
  <c r="BE907" i="4"/>
  <c r="AG907" i="4"/>
  <c r="AU907" i="4"/>
  <c r="AA907" i="4"/>
  <c r="AL907" i="4"/>
  <c r="BD907" i="4"/>
  <c r="AS907" i="4"/>
  <c r="AY907" i="4"/>
  <c r="BB907" i="4"/>
  <c r="AD907" i="4"/>
  <c r="AW907" i="4"/>
  <c r="AQ907" i="4"/>
  <c r="AT907" i="4"/>
  <c r="AO907" i="4"/>
  <c r="AI907" i="4"/>
  <c r="AH907" i="4"/>
  <c r="AC907" i="4"/>
  <c r="AN907" i="4"/>
  <c r="BG907" i="4"/>
  <c r="AE907" i="4"/>
  <c r="AX907" i="4"/>
  <c r="AN926" i="4"/>
  <c r="BD926" i="4"/>
  <c r="AK926" i="4"/>
  <c r="BA926" i="4"/>
  <c r="AE926" i="4"/>
  <c r="AU926" i="4"/>
  <c r="AB926" i="4"/>
  <c r="AV926" i="4"/>
  <c r="AO926" i="4"/>
  <c r="AZ926" i="4"/>
  <c r="AG926" i="4"/>
  <c r="AM926" i="4"/>
  <c r="AF926" i="4"/>
  <c r="AS926" i="4"/>
  <c r="AQ926" i="4"/>
  <c r="AJ926" i="4"/>
  <c r="AW926" i="4"/>
  <c r="AW931" i="4"/>
  <c r="BA931" i="4"/>
  <c r="AC931" i="4"/>
  <c r="AQ931" i="4"/>
  <c r="BF931" i="4"/>
  <c r="AH931" i="4"/>
  <c r="BE931" i="4"/>
  <c r="BG931" i="4"/>
  <c r="AE931" i="4"/>
  <c r="AP931" i="4"/>
  <c r="BC931" i="4"/>
  <c r="AX931" i="4"/>
  <c r="BD931" i="4"/>
  <c r="AS931" i="4"/>
  <c r="AU931" i="4"/>
  <c r="AT931" i="4"/>
  <c r="AM931" i="4"/>
  <c r="AA931" i="4"/>
  <c r="AO931" i="4"/>
  <c r="AD931" i="4"/>
  <c r="Z931" i="4"/>
  <c r="BA939" i="4"/>
  <c r="AO939" i="4"/>
  <c r="AY939" i="4"/>
  <c r="AG939" i="4"/>
  <c r="AQ939" i="4"/>
  <c r="BB939" i="4"/>
  <c r="AH939" i="4"/>
  <c r="AS939" i="4"/>
  <c r="AI939" i="4"/>
  <c r="AT939" i="4"/>
  <c r="BD939" i="4"/>
  <c r="AC939" i="4"/>
  <c r="AE939" i="4"/>
  <c r="AL939" i="4"/>
  <c r="AU939" i="4"/>
  <c r="AN939" i="4"/>
  <c r="BE939" i="4"/>
  <c r="AA939" i="4"/>
  <c r="AW939" i="4"/>
  <c r="AX939" i="4"/>
  <c r="BG939" i="4"/>
  <c r="BG946" i="4"/>
  <c r="AJ946" i="4"/>
  <c r="AZ946" i="4"/>
  <c r="AG946" i="4"/>
  <c r="AW946" i="4"/>
  <c r="AM946" i="4"/>
  <c r="BC946" i="4"/>
  <c r="AR946" i="4"/>
  <c r="AN946" i="4"/>
  <c r="AK946" i="4"/>
  <c r="BE946" i="4"/>
  <c r="AE946" i="4"/>
  <c r="AY946" i="4"/>
  <c r="AV946" i="4"/>
  <c r="AO946" i="4"/>
  <c r="AI946" i="4"/>
  <c r="AB946" i="4"/>
  <c r="BD946" i="4"/>
  <c r="AS946" i="4"/>
  <c r="AJ959" i="4"/>
  <c r="AS959" i="4"/>
  <c r="AC959" i="4"/>
  <c r="AU959" i="4"/>
  <c r="AE959" i="4"/>
  <c r="AX959" i="4"/>
  <c r="AH959" i="4"/>
  <c r="BD959" i="4"/>
  <c r="AO959" i="4"/>
  <c r="BC959" i="4"/>
  <c r="AI959" i="4"/>
  <c r="AT959" i="4"/>
  <c r="Z959" i="4"/>
  <c r="AK959" i="4"/>
  <c r="AQ959" i="4"/>
  <c r="BB959" i="4"/>
  <c r="AN959" i="4"/>
  <c r="BA959" i="4"/>
  <c r="AY959" i="4"/>
  <c r="AP959" i="4"/>
  <c r="AW959" i="4"/>
  <c r="AM959" i="4"/>
  <c r="AL959" i="4"/>
  <c r="AF959" i="4"/>
  <c r="AG959" i="4"/>
  <c r="AA959" i="4"/>
  <c r="AD959" i="4"/>
  <c r="BA967" i="4"/>
  <c r="AK967" i="4"/>
  <c r="BC967" i="4"/>
  <c r="AM967" i="4"/>
  <c r="BF967" i="4"/>
  <c r="AP967" i="4"/>
  <c r="Z967" i="4"/>
  <c r="BE967" i="4"/>
  <c r="AG967" i="4"/>
  <c r="AU967" i="4"/>
  <c r="AA967" i="4"/>
  <c r="AL967" i="4"/>
  <c r="BD967" i="4"/>
  <c r="AS967" i="4"/>
  <c r="AY967" i="4"/>
  <c r="BB967" i="4"/>
  <c r="AD967" i="4"/>
  <c r="BG967" i="4"/>
  <c r="AX967" i="4"/>
  <c r="AW967" i="4"/>
  <c r="AQ967" i="4"/>
  <c r="AT967" i="4"/>
  <c r="AF967" i="4"/>
  <c r="AO967" i="4"/>
  <c r="AI967" i="4"/>
  <c r="AH967" i="4"/>
  <c r="AF978" i="4"/>
  <c r="AV978" i="4"/>
  <c r="AC978" i="4"/>
  <c r="AS978" i="4"/>
  <c r="AI978" i="4"/>
  <c r="AY978" i="4"/>
  <c r="AN978" i="4"/>
  <c r="AZ978" i="4"/>
  <c r="AG978" i="4"/>
  <c r="BA978" i="4"/>
  <c r="AE978" i="4"/>
  <c r="BC978" i="4"/>
  <c r="AB978" i="4"/>
  <c r="BD978" i="4"/>
  <c r="AK978" i="4"/>
  <c r="BE978" i="4"/>
  <c r="AM978" i="4"/>
  <c r="AJ978" i="4"/>
  <c r="AO978" i="4"/>
  <c r="AB988" i="4"/>
  <c r="AR988" i="4"/>
  <c r="AO988" i="4"/>
  <c r="BE988" i="4"/>
  <c r="AA988" i="4"/>
  <c r="AQ988" i="4"/>
  <c r="AV988" i="4"/>
  <c r="AJ988" i="4"/>
  <c r="AK988" i="4"/>
  <c r="AM988" i="4"/>
  <c r="AN988" i="4"/>
  <c r="AS988" i="4"/>
  <c r="AU988" i="4"/>
  <c r="AZ988" i="4"/>
  <c r="AC988" i="4"/>
  <c r="AW988" i="4"/>
  <c r="AN1010" i="4"/>
  <c r="BD1010" i="4"/>
  <c r="AG1010" i="4"/>
  <c r="AW1010" i="4"/>
  <c r="AM1010" i="4"/>
  <c r="BC1010" i="4"/>
  <c r="AB1010" i="4"/>
  <c r="AV1010" i="4"/>
  <c r="AR1010" i="4"/>
  <c r="AO1010" i="4"/>
  <c r="AQ1010" i="4"/>
  <c r="AZ1010" i="4"/>
  <c r="AS1010" i="4"/>
  <c r="AA1010" i="4"/>
  <c r="AU1010" i="4"/>
  <c r="AF1010" i="4"/>
  <c r="AC1010" i="4"/>
  <c r="BA1010" i="4"/>
  <c r="AT1024" i="4"/>
  <c r="AB1024" i="4"/>
  <c r="AR1024" i="4"/>
  <c r="AG1024" i="4"/>
  <c r="AW1024" i="4"/>
  <c r="AI1024" i="4"/>
  <c r="AY1024" i="4"/>
  <c r="AF1024" i="4"/>
  <c r="AZ1024" i="4"/>
  <c r="AV1024" i="4"/>
  <c r="AK1024" i="4"/>
  <c r="BE1024" i="4"/>
  <c r="AA1024" i="4"/>
  <c r="AU1024" i="4"/>
  <c r="BD1024" i="4"/>
  <c r="AO1024" i="4"/>
  <c r="AJ1024" i="4"/>
  <c r="AS1024" i="4"/>
  <c r="AF1040" i="4"/>
  <c r="AV1040" i="4"/>
  <c r="AG1040" i="4"/>
  <c r="AW1040" i="4"/>
  <c r="AE1040" i="4"/>
  <c r="AU1040" i="4"/>
  <c r="AR1040" i="4"/>
  <c r="AJ1040" i="4"/>
  <c r="AK1040" i="4"/>
  <c r="BE1040" i="4"/>
  <c r="AQ1040" i="4"/>
  <c r="AN1040" i="4"/>
  <c r="AO1040" i="4"/>
  <c r="AZ1040" i="4"/>
  <c r="AS1040" i="4"/>
  <c r="AR1159" i="4"/>
  <c r="AJ1159" i="4"/>
  <c r="BE1159" i="4"/>
  <c r="AO1159" i="4"/>
  <c r="BG1159" i="4"/>
  <c r="AQ1159" i="4"/>
  <c r="AA1159" i="4"/>
  <c r="AT1159" i="4"/>
  <c r="AD1159" i="4"/>
  <c r="AS1159" i="4"/>
  <c r="BC1159" i="4"/>
  <c r="AI1159" i="4"/>
  <c r="AX1159" i="4"/>
  <c r="Z1159" i="4"/>
  <c r="AK1159" i="4"/>
  <c r="AY1159" i="4"/>
  <c r="AE1159" i="4"/>
  <c r="AP1159" i="4"/>
  <c r="AN1159" i="4"/>
  <c r="BA1159" i="4"/>
  <c r="AG1159" i="4"/>
  <c r="AU1159" i="4"/>
  <c r="BF1159" i="4"/>
  <c r="AL1159" i="4"/>
  <c r="BD1159" i="4"/>
  <c r="BF604" i="4"/>
  <c r="AT604" i="4"/>
  <c r="AC604" i="4"/>
  <c r="BD604" i="4"/>
  <c r="AU604" i="4"/>
  <c r="AL604" i="4"/>
  <c r="AN604" i="4"/>
  <c r="AO604" i="4"/>
  <c r="AH604" i="4"/>
  <c r="AZ604" i="4"/>
  <c r="AD604" i="4"/>
  <c r="BB604" i="4"/>
  <c r="AI604" i="4"/>
  <c r="AX604" i="4"/>
  <c r="AE604" i="4"/>
  <c r="AX640" i="4"/>
  <c r="BB640" i="4"/>
  <c r="AD640" i="4"/>
  <c r="AS640" i="4"/>
  <c r="AO640" i="4"/>
  <c r="AP640" i="4"/>
  <c r="AN640" i="4"/>
  <c r="AJ640" i="4"/>
  <c r="Z640" i="4"/>
  <c r="BE640" i="4"/>
  <c r="BF640" i="4"/>
  <c r="AC640" i="4"/>
  <c r="AT640" i="4"/>
  <c r="AY640" i="4"/>
  <c r="AU640" i="4"/>
  <c r="AL640" i="4"/>
  <c r="BB648" i="4"/>
  <c r="AP648" i="4"/>
  <c r="AI648" i="4"/>
  <c r="AE648" i="4"/>
  <c r="BE648" i="4"/>
  <c r="AX648" i="4"/>
  <c r="Z648" i="4"/>
  <c r="AU648" i="4"/>
  <c r="BF648" i="4"/>
  <c r="AN648" i="4"/>
  <c r="AT648" i="4"/>
  <c r="AS648" i="4"/>
  <c r="AJ648" i="4"/>
  <c r="AH648" i="4"/>
  <c r="BD648" i="4"/>
  <c r="AD648" i="4"/>
  <c r="AZ648" i="4"/>
  <c r="AX676" i="4"/>
  <c r="BB676" i="4"/>
  <c r="AD676" i="4"/>
  <c r="AS676" i="4"/>
  <c r="AO676" i="4"/>
  <c r="AT676" i="4"/>
  <c r="AC676" i="4"/>
  <c r="AU676" i="4"/>
  <c r="AP676" i="4"/>
  <c r="AY676" i="4"/>
  <c r="AL676" i="4"/>
  <c r="Z676" i="4"/>
  <c r="AJ676" i="4"/>
  <c r="BF676" i="4"/>
  <c r="BE676" i="4"/>
  <c r="AN676" i="4"/>
  <c r="AX758" i="4"/>
  <c r="BF758" i="4"/>
  <c r="AL758" i="4"/>
  <c r="AN758" i="4"/>
  <c r="AZ758" i="4"/>
  <c r="AQ758" i="4"/>
  <c r="AW758" i="4"/>
  <c r="AT758" i="4"/>
  <c r="AC758" i="4"/>
  <c r="AV758" i="4"/>
  <c r="BC758" i="4"/>
  <c r="Z758" i="4"/>
  <c r="AU758" i="4"/>
  <c r="AG758" i="4"/>
  <c r="BB758" i="4"/>
  <c r="AS758" i="4"/>
  <c r="AA758" i="4"/>
  <c r="AR758" i="4"/>
  <c r="AP758" i="4"/>
  <c r="AY758" i="4"/>
  <c r="AE758" i="4"/>
  <c r="AD758" i="4"/>
  <c r="AO758" i="4"/>
  <c r="BA758" i="4"/>
  <c r="AB758" i="4"/>
  <c r="AF763" i="4"/>
  <c r="AR763" i="4"/>
  <c r="AB763" i="4"/>
  <c r="AJ763" i="4"/>
  <c r="AN763" i="4"/>
  <c r="AZ763" i="4"/>
  <c r="AQ772" i="4"/>
  <c r="AB772" i="4"/>
  <c r="AP772" i="4"/>
  <c r="AI772" i="4"/>
  <c r="AJ772" i="4"/>
  <c r="AH772" i="4"/>
  <c r="AS772" i="4"/>
  <c r="AO772" i="4"/>
  <c r="AD772" i="4"/>
  <c r="AU772" i="4"/>
  <c r="AG772" i="4"/>
  <c r="BF772" i="4"/>
  <c r="Z772" i="4"/>
  <c r="BE772" i="4"/>
  <c r="AR772" i="4"/>
  <c r="AX772" i="4"/>
  <c r="AT772" i="4"/>
  <c r="AW772" i="4"/>
  <c r="AN772" i="4"/>
  <c r="BD772" i="4"/>
  <c r="AP906" i="4"/>
  <c r="AF906" i="4"/>
  <c r="AV906" i="4"/>
  <c r="AK906" i="4"/>
  <c r="BA906" i="4"/>
  <c r="AI906" i="4"/>
  <c r="AY906" i="4"/>
  <c r="AJ906" i="4"/>
  <c r="BD906" i="4"/>
  <c r="AO906" i="4"/>
  <c r="AR906" i="4"/>
  <c r="AW906" i="4"/>
  <c r="AQ906" i="4"/>
  <c r="AZ906" i="4"/>
  <c r="AC906" i="4"/>
  <c r="BE906" i="4"/>
  <c r="AA906" i="4"/>
  <c r="AU906" i="4"/>
  <c r="AB906" i="4"/>
  <c r="AG906" i="4"/>
  <c r="AE906" i="4"/>
  <c r="AH914" i="4"/>
  <c r="AB914" i="4"/>
  <c r="AR914" i="4"/>
  <c r="AK914" i="4"/>
  <c r="BA914" i="4"/>
  <c r="AI914" i="4"/>
  <c r="AY914" i="4"/>
  <c r="AF914" i="4"/>
  <c r="AZ914" i="4"/>
  <c r="AO914" i="4"/>
  <c r="AJ914" i="4"/>
  <c r="AS914" i="4"/>
  <c r="AQ914" i="4"/>
  <c r="AN914" i="4"/>
  <c r="AW914" i="4"/>
  <c r="AA914" i="4"/>
  <c r="AU914" i="4"/>
  <c r="AV914" i="4"/>
  <c r="AC914" i="4"/>
  <c r="BE914" i="4"/>
  <c r="BB920" i="4"/>
  <c r="AB920" i="4"/>
  <c r="AR920" i="4"/>
  <c r="AK920" i="4"/>
  <c r="BA920" i="4"/>
  <c r="AI920" i="4"/>
  <c r="AY920" i="4"/>
  <c r="AN920" i="4"/>
  <c r="AC920" i="4"/>
  <c r="AW920" i="4"/>
  <c r="AF920" i="4"/>
  <c r="BD920" i="4"/>
  <c r="AO920" i="4"/>
  <c r="AE920" i="4"/>
  <c r="BC920" i="4"/>
  <c r="AJ920" i="4"/>
  <c r="AS920" i="4"/>
  <c r="AM920" i="4"/>
  <c r="AV920" i="4"/>
  <c r="BE920" i="4"/>
  <c r="BB938" i="4"/>
  <c r="AJ938" i="4"/>
  <c r="AZ938" i="4"/>
  <c r="AG938" i="4"/>
  <c r="AW938" i="4"/>
  <c r="AM938" i="4"/>
  <c r="BC938" i="4"/>
  <c r="AF938" i="4"/>
  <c r="BD938" i="4"/>
  <c r="AR938" i="4"/>
  <c r="AS938" i="4"/>
  <c r="AQ938" i="4"/>
  <c r="AV938" i="4"/>
  <c r="AC938" i="4"/>
  <c r="BA938" i="4"/>
  <c r="AA938" i="4"/>
  <c r="AU938" i="4"/>
  <c r="AB938" i="4"/>
  <c r="AK938" i="4"/>
  <c r="BE938" i="4"/>
  <c r="AS945" i="4"/>
  <c r="AC945" i="4"/>
  <c r="AU945" i="4"/>
  <c r="AE945" i="4"/>
  <c r="AX945" i="4"/>
  <c r="AH945" i="4"/>
  <c r="BD945" i="4"/>
  <c r="AR945" i="4"/>
  <c r="BE945" i="4"/>
  <c r="AK945" i="4"/>
  <c r="AY945" i="4"/>
  <c r="AA945" i="4"/>
  <c r="AP945" i="4"/>
  <c r="AN945" i="4"/>
  <c r="BA945" i="4"/>
  <c r="AG945" i="4"/>
  <c r="AQ945" i="4"/>
  <c r="BF945" i="4"/>
  <c r="AL945" i="4"/>
  <c r="AB945" i="4"/>
  <c r="BC945" i="4"/>
  <c r="AT945" i="4"/>
  <c r="AW945" i="4"/>
  <c r="AM945" i="4"/>
  <c r="AD945" i="4"/>
  <c r="AO945" i="4"/>
  <c r="AI945" i="4"/>
  <c r="Z945" i="4"/>
  <c r="BG945" i="4"/>
  <c r="AJ945" i="4"/>
  <c r="BB945" i="4"/>
  <c r="AJ952" i="4"/>
  <c r="AZ952" i="4"/>
  <c r="AG952" i="4"/>
  <c r="AW952" i="4"/>
  <c r="AM952" i="4"/>
  <c r="BC952" i="4"/>
  <c r="AF952" i="4"/>
  <c r="BD952" i="4"/>
  <c r="AN952" i="4"/>
  <c r="AS952" i="4"/>
  <c r="AQ952" i="4"/>
  <c r="AR952" i="4"/>
  <c r="AC952" i="4"/>
  <c r="BA952" i="4"/>
  <c r="AA952" i="4"/>
  <c r="AU952" i="4"/>
  <c r="AV952" i="4"/>
  <c r="AK952" i="4"/>
  <c r="BE952" i="4"/>
  <c r="AJ999" i="4"/>
  <c r="BA999" i="4"/>
  <c r="AK999" i="4"/>
  <c r="BC999" i="4"/>
  <c r="AM999" i="4"/>
  <c r="BF999" i="4"/>
  <c r="AP999" i="4"/>
  <c r="Z999" i="4"/>
  <c r="AO999" i="4"/>
  <c r="AY999" i="4"/>
  <c r="AE999" i="4"/>
  <c r="AT999" i="4"/>
  <c r="AN999" i="4"/>
  <c r="AF999" i="4"/>
  <c r="BE999" i="4"/>
  <c r="AC999" i="4"/>
  <c r="AI999" i="4"/>
  <c r="AL999" i="4"/>
  <c r="AV999" i="4"/>
  <c r="AG999" i="4"/>
  <c r="AA999" i="4"/>
  <c r="AD999" i="4"/>
  <c r="BG999" i="4"/>
  <c r="BB999" i="4"/>
  <c r="BD999" i="4"/>
  <c r="AW999" i="4"/>
  <c r="AU999" i="4"/>
  <c r="AX999" i="4"/>
  <c r="AH1012" i="4"/>
  <c r="AJ1012" i="4"/>
  <c r="AZ1012" i="4"/>
  <c r="AC1012" i="4"/>
  <c r="AS1012" i="4"/>
  <c r="AA1012" i="4"/>
  <c r="AQ1012" i="4"/>
  <c r="AF1012" i="4"/>
  <c r="BD1012" i="4"/>
  <c r="AN1012" i="4"/>
  <c r="AW1012" i="4"/>
  <c r="AM1012" i="4"/>
  <c r="AR1012" i="4"/>
  <c r="AG1012" i="4"/>
  <c r="BA1012" i="4"/>
  <c r="AU1012" i="4"/>
  <c r="AV1012" i="4"/>
  <c r="AK1012" i="4"/>
  <c r="BE1012" i="4"/>
  <c r="BE1161" i="4"/>
  <c r="AH1161" i="4"/>
  <c r="AX1161" i="4"/>
  <c r="AZ989" i="4"/>
  <c r="AB989" i="4"/>
  <c r="AV989" i="4"/>
  <c r="BA989" i="4"/>
  <c r="AK989" i="4"/>
  <c r="BC989" i="4"/>
  <c r="AM989" i="4"/>
  <c r="BF989" i="4"/>
  <c r="AP989" i="4"/>
  <c r="Z989" i="4"/>
  <c r="AF989" i="4"/>
  <c r="AJ989" i="4"/>
  <c r="AS989" i="4"/>
  <c r="BG989" i="4"/>
  <c r="AI989" i="4"/>
  <c r="AX989" i="4"/>
  <c r="AD989" i="4"/>
  <c r="AR989" i="4"/>
  <c r="AO989" i="4"/>
  <c r="AU989" i="4"/>
  <c r="BB989" i="4"/>
  <c r="AN989" i="4"/>
  <c r="AG989" i="4"/>
  <c r="AQ989" i="4"/>
  <c r="AT989" i="4"/>
  <c r="BD989" i="4"/>
  <c r="BE989" i="4"/>
  <c r="AC989" i="4"/>
  <c r="AE989" i="4"/>
  <c r="AL989" i="4"/>
  <c r="BE1013" i="4"/>
  <c r="AH1013" i="4"/>
  <c r="AX1013" i="4"/>
  <c r="AA1013" i="4"/>
  <c r="AQ1013" i="4"/>
  <c r="BG1013" i="4"/>
  <c r="AB1013" i="4"/>
  <c r="AR1013" i="4"/>
  <c r="AC1013" i="4"/>
  <c r="AS1013" i="4"/>
  <c r="AP1013" i="4"/>
  <c r="AD1013" i="4"/>
  <c r="BF1013" i="4"/>
  <c r="AI1013" i="4"/>
  <c r="BC1013" i="4"/>
  <c r="AJ1013" i="4"/>
  <c r="BD1013" i="4"/>
  <c r="AG1013" i="4"/>
  <c r="BA1013" i="4"/>
  <c r="AL1013" i="4"/>
  <c r="AM1013" i="4"/>
  <c r="AN1013" i="4"/>
  <c r="AK1013" i="4"/>
  <c r="AT1013" i="4"/>
  <c r="AU1013" i="4"/>
  <c r="AV1013" i="4"/>
  <c r="AF1022" i="4"/>
  <c r="AV1022" i="4"/>
  <c r="AK1022" i="4"/>
  <c r="BA1022" i="4"/>
  <c r="AE1022" i="4"/>
  <c r="AU1022" i="4"/>
  <c r="AR1022" i="4"/>
  <c r="AB1022" i="4"/>
  <c r="BD1022" i="4"/>
  <c r="AC1022" i="4"/>
  <c r="AW1022" i="4"/>
  <c r="AI1022" i="4"/>
  <c r="BC1022" i="4"/>
  <c r="AJ1022" i="4"/>
  <c r="AG1022" i="4"/>
  <c r="BE1022" i="4"/>
  <c r="AN1022" i="4"/>
  <c r="AO1022" i="4"/>
  <c r="AF1030" i="4"/>
  <c r="AV1030" i="4"/>
  <c r="AK1030" i="4"/>
  <c r="BA1030" i="4"/>
  <c r="AE1030" i="4"/>
  <c r="AU1030" i="4"/>
  <c r="AB1030" i="4"/>
  <c r="AZ1030" i="4"/>
  <c r="AJ1030" i="4"/>
  <c r="AC1030" i="4"/>
  <c r="AW1030" i="4"/>
  <c r="AI1030" i="4"/>
  <c r="BC1030" i="4"/>
  <c r="AN1030" i="4"/>
  <c r="AG1030" i="4"/>
  <c r="BE1030" i="4"/>
  <c r="AR1030" i="4"/>
  <c r="AO1030" i="4"/>
  <c r="AJ1038" i="4"/>
  <c r="AZ1038" i="4"/>
  <c r="AK1038" i="4"/>
  <c r="BA1038" i="4"/>
  <c r="AA1038" i="4"/>
  <c r="AQ1038" i="4"/>
  <c r="AB1038" i="4"/>
  <c r="AV1038" i="4"/>
  <c r="AR1038" i="4"/>
  <c r="AO1038" i="4"/>
  <c r="AM1038" i="4"/>
  <c r="BD1038" i="4"/>
  <c r="AS1038" i="4"/>
  <c r="AF1038" i="4"/>
  <c r="AC1038" i="4"/>
  <c r="AW1038" i="4"/>
  <c r="AX1046" i="4"/>
  <c r="AN1046" i="4"/>
  <c r="BD1046" i="4"/>
  <c r="AG1046" i="4"/>
  <c r="AW1046" i="4"/>
  <c r="AA1046" i="4"/>
  <c r="AQ1046" i="4"/>
  <c r="AF1046" i="4"/>
  <c r="AZ1046" i="4"/>
  <c r="AR1046" i="4"/>
  <c r="AK1046" i="4"/>
  <c r="BE1046" i="4"/>
  <c r="AM1046" i="4"/>
  <c r="AV1046" i="4"/>
  <c r="AO1046" i="4"/>
  <c r="AB1046" i="4"/>
  <c r="AS1046" i="4"/>
  <c r="BG1054" i="4"/>
  <c r="AN1054" i="4"/>
  <c r="BD1054" i="4"/>
  <c r="AG1054" i="4"/>
  <c r="AW1054" i="4"/>
  <c r="AA1054" i="4"/>
  <c r="AQ1054" i="4"/>
  <c r="AF1054" i="4"/>
  <c r="AZ1054" i="4"/>
  <c r="AJ1054" i="4"/>
  <c r="AK1054" i="4"/>
  <c r="BE1054" i="4"/>
  <c r="AM1054" i="4"/>
  <c r="AR1054" i="4"/>
  <c r="AO1054" i="4"/>
  <c r="AV1054" i="4"/>
  <c r="AS1054" i="4"/>
  <c r="BF1061" i="4"/>
  <c r="AP1061" i="4"/>
  <c r="Z1061" i="4"/>
  <c r="AS1061" i="4"/>
  <c r="AA1061" i="4"/>
  <c r="AV1061" i="4"/>
  <c r="AT1061" i="4"/>
  <c r="AC1061" i="4"/>
  <c r="BD1061" i="4"/>
  <c r="AF1061" i="4"/>
  <c r="BG1061" i="4"/>
  <c r="AL1061" i="4"/>
  <c r="AI1061" i="4"/>
  <c r="BB1061" i="4"/>
  <c r="AH1061" i="4"/>
  <c r="AN1061" i="4"/>
  <c r="BC1069" i="4"/>
  <c r="AX1069" i="4"/>
  <c r="AH1069" i="4"/>
  <c r="AI1069" i="4"/>
  <c r="BD1069" i="4"/>
  <c r="AA1069" i="4"/>
  <c r="AV1069" i="4"/>
  <c r="BF1069" i="4"/>
  <c r="AL1069" i="4"/>
  <c r="AN1069" i="4"/>
  <c r="AQ1069" i="4"/>
  <c r="BB1069" i="4"/>
  <c r="AD1069" i="4"/>
  <c r="AS1069" i="4"/>
  <c r="AT1069" i="4"/>
  <c r="Z1069" i="4"/>
  <c r="AY1069" i="4"/>
  <c r="BF1077" i="4"/>
  <c r="AP1077" i="4"/>
  <c r="Z1077" i="4"/>
  <c r="AS1077" i="4"/>
  <c r="AA1077" i="4"/>
  <c r="AV1077" i="4"/>
  <c r="AT1077" i="4"/>
  <c r="AC1077" i="4"/>
  <c r="BD1077" i="4"/>
  <c r="AF1077" i="4"/>
  <c r="BG1077" i="4"/>
  <c r="AL1077" i="4"/>
  <c r="AI1077" i="4"/>
  <c r="BB1077" i="4"/>
  <c r="AH1077" i="4"/>
  <c r="AN1077" i="4"/>
  <c r="AO1085" i="4"/>
  <c r="AX1085" i="4"/>
  <c r="AH1085" i="4"/>
  <c r="AI1085" i="4"/>
  <c r="BD1085" i="4"/>
  <c r="AA1085" i="4"/>
  <c r="AV1085" i="4"/>
  <c r="BF1085" i="4"/>
  <c r="AL1085" i="4"/>
  <c r="AN1085" i="4"/>
  <c r="BB1085" i="4"/>
  <c r="AD1085" i="4"/>
  <c r="AS1085" i="4"/>
  <c r="AT1085" i="4"/>
  <c r="Z1085" i="4"/>
  <c r="AY1085" i="4"/>
  <c r="BF1093" i="4"/>
  <c r="AP1093" i="4"/>
  <c r="Z1093" i="4"/>
  <c r="AS1093" i="4"/>
  <c r="AA1093" i="4"/>
  <c r="AV1093" i="4"/>
  <c r="AT1093" i="4"/>
  <c r="AC1093" i="4"/>
  <c r="BD1093" i="4"/>
  <c r="AL1093" i="4"/>
  <c r="AI1093" i="4"/>
  <c r="BB1093" i="4"/>
  <c r="AH1093" i="4"/>
  <c r="AN1093" i="4"/>
  <c r="AX1101" i="4"/>
  <c r="AH1101" i="4"/>
  <c r="AI1101" i="4"/>
  <c r="BD1101" i="4"/>
  <c r="AA1101" i="4"/>
  <c r="AV1101" i="4"/>
  <c r="BF1101" i="4"/>
  <c r="AL1101" i="4"/>
  <c r="AN1101" i="4"/>
  <c r="BB1101" i="4"/>
  <c r="AD1101" i="4"/>
  <c r="AS1101" i="4"/>
  <c r="AT1101" i="4"/>
  <c r="Z1101" i="4"/>
  <c r="AY1101" i="4"/>
  <c r="AX1142" i="4"/>
  <c r="AJ1142" i="4"/>
  <c r="AZ1142" i="4"/>
  <c r="AJ1150" i="4"/>
  <c r="AZ1150" i="4"/>
  <c r="AJ1158" i="4"/>
  <c r="AZ1158" i="4"/>
  <c r="AT1166" i="4"/>
  <c r="AB1166" i="4"/>
  <c r="AR1166" i="4"/>
  <c r="AL976" i="4"/>
  <c r="AF976" i="4"/>
  <c r="AV976" i="4"/>
  <c r="AC976" i="4"/>
  <c r="AS976" i="4"/>
  <c r="AI976" i="4"/>
  <c r="AY976" i="4"/>
  <c r="AB976" i="4"/>
  <c r="AZ976" i="4"/>
  <c r="BD976" i="4"/>
  <c r="AO976" i="4"/>
  <c r="AQ976" i="4"/>
  <c r="AJ976" i="4"/>
  <c r="AW976" i="4"/>
  <c r="AA976" i="4"/>
  <c r="AU976" i="4"/>
  <c r="AN976" i="4"/>
  <c r="AG976" i="4"/>
  <c r="BA976" i="4"/>
  <c r="BE983" i="4"/>
  <c r="AO983" i="4"/>
  <c r="BG983" i="4"/>
  <c r="AQ983" i="4"/>
  <c r="AA983" i="4"/>
  <c r="AT983" i="4"/>
  <c r="AD983" i="4"/>
  <c r="AF983" i="4"/>
  <c r="AS983" i="4"/>
  <c r="BC983" i="4"/>
  <c r="AI983" i="4"/>
  <c r="AX983" i="4"/>
  <c r="Z983" i="4"/>
  <c r="AW983" i="4"/>
  <c r="AY983" i="4"/>
  <c r="BF983" i="4"/>
  <c r="AH983" i="4"/>
  <c r="AC983" i="4"/>
  <c r="BB983" i="4"/>
  <c r="BD983" i="4"/>
  <c r="BA983" i="4"/>
  <c r="AU983" i="4"/>
  <c r="AP983" i="4"/>
  <c r="AK983" i="4"/>
  <c r="AM983" i="4"/>
  <c r="AL983" i="4"/>
  <c r="AB1000" i="4"/>
  <c r="AR1000" i="4"/>
  <c r="AK1000" i="4"/>
  <c r="BA1000" i="4"/>
  <c r="AI1000" i="4"/>
  <c r="AY1000" i="4"/>
  <c r="AJ1000" i="4"/>
  <c r="BD1000" i="4"/>
  <c r="AF1000" i="4"/>
  <c r="AS1000" i="4"/>
  <c r="AM1000" i="4"/>
  <c r="AN1000" i="4"/>
  <c r="AC1000" i="4"/>
  <c r="AW1000" i="4"/>
  <c r="AQ1000" i="4"/>
  <c r="AV1000" i="4"/>
  <c r="AG1000" i="4"/>
  <c r="BE1000" i="4"/>
  <c r="BE1015" i="4"/>
  <c r="AD1015" i="4"/>
  <c r="AT1015" i="4"/>
  <c r="AM1015" i="4"/>
  <c r="BC1015" i="4"/>
  <c r="AB1015" i="4"/>
  <c r="AR1015" i="4"/>
  <c r="AG1015" i="4"/>
  <c r="AW1015" i="4"/>
  <c r="Z1015" i="4"/>
  <c r="AX1015" i="4"/>
  <c r="BB1015" i="4"/>
  <c r="AQ1015" i="4"/>
  <c r="AV1015" i="4"/>
  <c r="AS1015" i="4"/>
  <c r="AH1015" i="4"/>
  <c r="BF1015" i="4"/>
  <c r="AA1015" i="4"/>
  <c r="AU1015" i="4"/>
  <c r="AF1015" i="4"/>
  <c r="AZ1015" i="4"/>
  <c r="AC1015" i="4"/>
  <c r="BA1015" i="4"/>
  <c r="AL1015" i="4"/>
  <c r="AE1015" i="4"/>
  <c r="AY1015" i="4"/>
  <c r="AJ1015" i="4"/>
  <c r="BD1015" i="4"/>
  <c r="AW1135" i="4"/>
  <c r="AG1135" i="4"/>
  <c r="AY1135" i="4"/>
  <c r="AI1135" i="4"/>
  <c r="BB1135" i="4"/>
  <c r="AL1135" i="4"/>
  <c r="AN1135" i="4"/>
  <c r="AJ1135" i="4"/>
  <c r="BE1135" i="4"/>
  <c r="AK1135" i="4"/>
  <c r="AU1135" i="4"/>
  <c r="AA1135" i="4"/>
  <c r="AP1135" i="4"/>
  <c r="BD1135" i="4"/>
  <c r="BA1135" i="4"/>
  <c r="AC1135" i="4"/>
  <c r="AQ1135" i="4"/>
  <c r="BF1135" i="4"/>
  <c r="AH1135" i="4"/>
  <c r="AS1135" i="4"/>
  <c r="BG1135" i="4"/>
  <c r="AM1135" i="4"/>
  <c r="AX1135" i="4"/>
  <c r="AD1135" i="4"/>
  <c r="BG1658" i="4"/>
  <c r="AK1658" i="4"/>
  <c r="AN291" i="4"/>
  <c r="AJ291" i="4"/>
  <c r="AF247" i="4"/>
  <c r="AR247" i="4"/>
  <c r="AV184" i="4"/>
  <c r="BD184" i="4"/>
  <c r="BE184" i="4"/>
  <c r="AJ217" i="4"/>
  <c r="AN217" i="4"/>
  <c r="AV227" i="4"/>
  <c r="AB227" i="4"/>
  <c r="AR313" i="4"/>
  <c r="AV313" i="4"/>
  <c r="AN341" i="4"/>
  <c r="AB341" i="4"/>
  <c r="AF371" i="4"/>
  <c r="AZ371" i="4"/>
  <c r="AF423" i="4"/>
  <c r="AR423" i="4"/>
  <c r="AN447" i="4"/>
  <c r="AZ447" i="4"/>
  <c r="AJ447" i="4"/>
  <c r="AJ489" i="4"/>
  <c r="AZ489" i="4"/>
  <c r="AI489" i="4"/>
  <c r="AY489" i="4"/>
  <c r="AN489" i="4"/>
  <c r="BC489" i="4"/>
  <c r="AQ489" i="4"/>
  <c r="BD489" i="4"/>
  <c r="AA489" i="4"/>
  <c r="AN295" i="4"/>
  <c r="AJ295" i="4"/>
  <c r="AV327" i="4"/>
  <c r="AR327" i="4"/>
  <c r="AJ359" i="4"/>
  <c r="AN359" i="4"/>
  <c r="AB449" i="4"/>
  <c r="AN449" i="4"/>
  <c r="AR449" i="4"/>
  <c r="AF531" i="4"/>
  <c r="AV531" i="4"/>
  <c r="AN531" i="4"/>
  <c r="AR531" i="4"/>
  <c r="AZ531" i="4"/>
  <c r="AB531" i="4"/>
  <c r="AJ531" i="4"/>
  <c r="AJ563" i="4"/>
  <c r="AZ563" i="4"/>
  <c r="AB563" i="4"/>
  <c r="AV563" i="4"/>
  <c r="AN563" i="4"/>
  <c r="AR563" i="4"/>
  <c r="AF563" i="4"/>
  <c r="Z94" i="4"/>
  <c r="AI94" i="4"/>
  <c r="AX196" i="4"/>
  <c r="AS196" i="4"/>
  <c r="AJ215" i="4"/>
  <c r="AF215" i="4"/>
  <c r="AV241" i="4"/>
  <c r="AJ241" i="4"/>
  <c r="AV255" i="4"/>
  <c r="AZ255" i="4"/>
  <c r="AJ379" i="4"/>
  <c r="AN379" i="4"/>
  <c r="AF397" i="4"/>
  <c r="AB397" i="4"/>
  <c r="AV457" i="4"/>
  <c r="AB457" i="4"/>
  <c r="AF457" i="4"/>
  <c r="AR457" i="4"/>
  <c r="BD479" i="4"/>
  <c r="AZ479" i="4"/>
  <c r="AE479" i="4"/>
  <c r="AN479" i="4"/>
  <c r="AM479" i="4"/>
  <c r="AU479" i="4"/>
  <c r="AY479" i="4"/>
  <c r="AJ479" i="4"/>
  <c r="AT502" i="4"/>
  <c r="BF502" i="4"/>
  <c r="AV502" i="4"/>
  <c r="AZ502" i="4"/>
  <c r="AS502" i="4"/>
  <c r="AN502" i="4"/>
  <c r="Z502" i="4"/>
  <c r="AC502" i="4"/>
  <c r="AP502" i="4"/>
  <c r="AF502" i="4"/>
  <c r="AG502" i="4"/>
  <c r="AW502" i="4"/>
  <c r="BA502" i="4"/>
  <c r="AQ540" i="4"/>
  <c r="AK540" i="4"/>
  <c r="AT540" i="4"/>
  <c r="AC540" i="4"/>
  <c r="BA540" i="4"/>
  <c r="AL540" i="4"/>
  <c r="AE540" i="4"/>
  <c r="BF540" i="4"/>
  <c r="AY540" i="4"/>
  <c r="AP540" i="4"/>
  <c r="AU540" i="4"/>
  <c r="AZ540" i="4"/>
  <c r="Z540" i="4"/>
  <c r="AN540" i="4"/>
  <c r="AF540" i="4"/>
  <c r="AO540" i="4"/>
  <c r="AN589" i="4"/>
  <c r="BD589" i="4"/>
  <c r="AC589" i="4"/>
  <c r="AS589" i="4"/>
  <c r="AF589" i="4"/>
  <c r="AZ589" i="4"/>
  <c r="AO589" i="4"/>
  <c r="AJ589" i="4"/>
  <c r="AG589" i="4"/>
  <c r="AR589" i="4"/>
  <c r="AK589" i="4"/>
  <c r="AV589" i="4"/>
  <c r="AW589" i="4"/>
  <c r="BA589" i="4"/>
  <c r="BE1047" i="4"/>
  <c r="AL1047" i="4"/>
  <c r="BB1047" i="4"/>
  <c r="AE1047" i="4"/>
  <c r="AU1047" i="4"/>
  <c r="AJ1047" i="4"/>
  <c r="AZ1047" i="4"/>
  <c r="AC1047" i="4"/>
  <c r="AS1047" i="4"/>
  <c r="AP1047" i="4"/>
  <c r="AH1047" i="4"/>
  <c r="AQ1047" i="4"/>
  <c r="AR1047" i="4"/>
  <c r="AG1047" i="4"/>
  <c r="BA1047" i="4"/>
  <c r="AT1047" i="4"/>
  <c r="AA1047" i="4"/>
  <c r="AY1047" i="4"/>
  <c r="AB1047" i="4"/>
  <c r="AV1047" i="4"/>
  <c r="Z1047" i="4"/>
  <c r="AX1047" i="4"/>
  <c r="AI1047" i="4"/>
  <c r="BC1047" i="4"/>
  <c r="AF1047" i="4"/>
  <c r="BD1047" i="4"/>
  <c r="AV413" i="4"/>
  <c r="AR413" i="4"/>
  <c r="AZ433" i="4"/>
  <c r="AF433" i="4"/>
  <c r="AB433" i="4"/>
  <c r="AV433" i="4"/>
  <c r="AN485" i="4"/>
  <c r="AR485" i="4"/>
  <c r="AE485" i="4"/>
  <c r="BC485" i="4"/>
  <c r="AI485" i="4"/>
  <c r="AY485" i="4"/>
  <c r="AB485" i="4"/>
  <c r="BD485" i="4"/>
  <c r="AM485" i="4"/>
  <c r="AT522" i="4"/>
  <c r="BF522" i="4"/>
  <c r="Z522" i="4"/>
  <c r="BD522" i="4"/>
  <c r="AP522" i="4"/>
  <c r="AY522" i="4"/>
  <c r="AG522" i="4"/>
  <c r="AC522" i="4"/>
  <c r="AI522" i="4"/>
  <c r="AM522" i="4"/>
  <c r="AL522" i="4"/>
  <c r="AW522" i="4"/>
  <c r="BC522" i="4"/>
  <c r="AB522" i="4"/>
  <c r="AX522" i="4"/>
  <c r="BB546" i="4"/>
  <c r="BF546" i="4"/>
  <c r="Z546" i="4"/>
  <c r="AI546" i="4"/>
  <c r="AB546" i="4"/>
  <c r="BC546" i="4"/>
  <c r="AH546" i="4"/>
  <c r="AN546" i="4"/>
  <c r="AG546" i="4"/>
  <c r="AT546" i="4"/>
  <c r="AP546" i="4"/>
  <c r="AM546" i="4"/>
  <c r="BD546" i="4"/>
  <c r="AW546" i="4"/>
  <c r="AP681" i="4"/>
  <c r="AN681" i="4"/>
  <c r="AR681" i="4"/>
  <c r="AV681" i="4"/>
  <c r="AB681" i="4"/>
  <c r="AZ681" i="4"/>
  <c r="AF681" i="4"/>
  <c r="BG858" i="4"/>
  <c r="AA858" i="4"/>
  <c r="AD858" i="4"/>
  <c r="AT858" i="4"/>
  <c r="AP858" i="4"/>
  <c r="AB858" i="4"/>
  <c r="AR858" i="4"/>
  <c r="AH858" i="4"/>
  <c r="BF858" i="4"/>
  <c r="AL858" i="4"/>
  <c r="AJ858" i="4"/>
  <c r="BB858" i="4"/>
  <c r="AF858" i="4"/>
  <c r="Z858" i="4"/>
  <c r="AX858" i="4"/>
  <c r="AN858" i="4"/>
  <c r="AV858" i="4"/>
  <c r="AB419" i="4"/>
  <c r="AR419" i="4"/>
  <c r="AV419" i="4"/>
  <c r="AR431" i="4"/>
  <c r="AF431" i="4"/>
  <c r="AQ459" i="4"/>
  <c r="AB459" i="4"/>
  <c r="AF459" i="4"/>
  <c r="AV459" i="4"/>
  <c r="AN527" i="4"/>
  <c r="AR527" i="4"/>
  <c r="AJ527" i="4"/>
  <c r="AV527" i="4"/>
  <c r="AB527" i="4"/>
  <c r="AZ527" i="4"/>
  <c r="AF527" i="4"/>
  <c r="BF554" i="4"/>
  <c r="AH554" i="4"/>
  <c r="BD554" i="4"/>
  <c r="BB554" i="4"/>
  <c r="AI554" i="4"/>
  <c r="AR554" i="4"/>
  <c r="AT554" i="4"/>
  <c r="AL554" i="4"/>
  <c r="AG554" i="4"/>
  <c r="AB554" i="4"/>
  <c r="AC554" i="4"/>
  <c r="AM554" i="4"/>
  <c r="AN554" i="4"/>
  <c r="AW554" i="4"/>
  <c r="BC554" i="4"/>
  <c r="AR578" i="4"/>
  <c r="AJ578" i="4"/>
  <c r="BG578" i="4"/>
  <c r="AA578" i="4"/>
  <c r="AH578" i="4"/>
  <c r="BD578" i="4"/>
  <c r="AQ578" i="4"/>
  <c r="AP578" i="4"/>
  <c r="AG578" i="4"/>
  <c r="AU578" i="4"/>
  <c r="AD578" i="4"/>
  <c r="AM578" i="4"/>
  <c r="AN578" i="4"/>
  <c r="AV578" i="4"/>
  <c r="AO578" i="4"/>
  <c r="BF578" i="4"/>
  <c r="AW578" i="4"/>
  <c r="BE578" i="4"/>
  <c r="AB578" i="4"/>
  <c r="AX578" i="4"/>
  <c r="AX622" i="4"/>
  <c r="AH622" i="4"/>
  <c r="AI622" i="4"/>
  <c r="BD622" i="4"/>
  <c r="AU622" i="4"/>
  <c r="AF622" i="4"/>
  <c r="BA622" i="4"/>
  <c r="AR622" i="4"/>
  <c r="AT622" i="4"/>
  <c r="Z622" i="4"/>
  <c r="AY622" i="4"/>
  <c r="AZ622" i="4"/>
  <c r="AK622" i="4"/>
  <c r="AG622" i="4"/>
  <c r="BF622" i="4"/>
  <c r="AD622" i="4"/>
  <c r="AO622" i="4"/>
  <c r="AV622" i="4"/>
  <c r="BC622" i="4"/>
  <c r="BB622" i="4"/>
  <c r="AC622" i="4"/>
  <c r="BE622" i="4"/>
  <c r="BG622" i="4"/>
  <c r="AB622" i="4"/>
  <c r="AP622" i="4"/>
  <c r="AN622" i="4"/>
  <c r="AE622" i="4"/>
  <c r="AA622" i="4"/>
  <c r="AM622" i="4"/>
  <c r="AL622" i="4"/>
  <c r="AW622" i="4"/>
  <c r="AS622" i="4"/>
  <c r="AJ622" i="4"/>
  <c r="AQ622" i="4"/>
  <c r="AN647" i="4"/>
  <c r="AF647" i="4"/>
  <c r="AZ647" i="4"/>
  <c r="AJ647" i="4"/>
  <c r="AR647" i="4"/>
  <c r="AB647" i="4"/>
  <c r="AV647" i="4"/>
  <c r="AL832" i="4"/>
  <c r="BB832" i="4"/>
  <c r="AH832" i="4"/>
  <c r="BF832" i="4"/>
  <c r="AN832" i="4"/>
  <c r="AT832" i="4"/>
  <c r="Z832" i="4"/>
  <c r="AX832" i="4"/>
  <c r="AF832" i="4"/>
  <c r="AZ832" i="4"/>
  <c r="AD832" i="4"/>
  <c r="AV832" i="4"/>
  <c r="AP832" i="4"/>
  <c r="AB832" i="4"/>
  <c r="AJ832" i="4"/>
  <c r="AR832" i="4"/>
  <c r="AJ882" i="4"/>
  <c r="AZ882" i="4"/>
  <c r="AF882" i="4"/>
  <c r="AN882" i="4"/>
  <c r="AR882" i="4"/>
  <c r="BE905" i="4"/>
  <c r="AO905" i="4"/>
  <c r="BG905" i="4"/>
  <c r="AQ905" i="4"/>
  <c r="AA905" i="4"/>
  <c r="AT905" i="4"/>
  <c r="AD905" i="4"/>
  <c r="AR905" i="4"/>
  <c r="AK905" i="4"/>
  <c r="AY905" i="4"/>
  <c r="AE905" i="4"/>
  <c r="AP905" i="4"/>
  <c r="AN905" i="4"/>
  <c r="BA905" i="4"/>
  <c r="AG905" i="4"/>
  <c r="AU905" i="4"/>
  <c r="BF905" i="4"/>
  <c r="AL905" i="4"/>
  <c r="BD905" i="4"/>
  <c r="AW905" i="4"/>
  <c r="AM905" i="4"/>
  <c r="AH905" i="4"/>
  <c r="AS905" i="4"/>
  <c r="AI905" i="4"/>
  <c r="Z905" i="4"/>
  <c r="AB905" i="4"/>
  <c r="AC905" i="4"/>
  <c r="BB905" i="4"/>
  <c r="BC905" i="4"/>
  <c r="AJ905" i="4"/>
  <c r="AX905" i="4"/>
  <c r="BB1006" i="4"/>
  <c r="AL1006" i="4"/>
  <c r="AB1006" i="4"/>
  <c r="AR1006" i="4"/>
  <c r="AK1006" i="4"/>
  <c r="BA1006" i="4"/>
  <c r="AI1006" i="4"/>
  <c r="AY1006" i="4"/>
  <c r="AV1006" i="4"/>
  <c r="AF1006" i="4"/>
  <c r="BD1006" i="4"/>
  <c r="AG1006" i="4"/>
  <c r="BE1006" i="4"/>
  <c r="AA1006" i="4"/>
  <c r="AU1006" i="4"/>
  <c r="AJ1006" i="4"/>
  <c r="AO1006" i="4"/>
  <c r="AE1006" i="4"/>
  <c r="BC1006" i="4"/>
  <c r="AN1006" i="4"/>
  <c r="AS1006" i="4"/>
  <c r="AJ537" i="4"/>
  <c r="AZ537" i="4"/>
  <c r="AF537" i="4"/>
  <c r="AR537" i="4"/>
  <c r="AV537" i="4"/>
  <c r="AB537" i="4"/>
  <c r="AN537" i="4"/>
  <c r="AF556" i="4"/>
  <c r="AL556" i="4"/>
  <c r="AS556" i="4"/>
  <c r="AV556" i="4"/>
  <c r="AX556" i="4"/>
  <c r="AY556" i="4"/>
  <c r="AJ556" i="4"/>
  <c r="BE556" i="4"/>
  <c r="AA556" i="4"/>
  <c r="BB556" i="4"/>
  <c r="AK556" i="4"/>
  <c r="AH556" i="4"/>
  <c r="AE556" i="4"/>
  <c r="AO556" i="4"/>
  <c r="BF556" i="4"/>
  <c r="AU556" i="4"/>
  <c r="Z556" i="4"/>
  <c r="AZ556" i="4"/>
  <c r="AI556" i="4"/>
  <c r="AP571" i="4"/>
  <c r="AN571" i="4"/>
  <c r="AR571" i="4"/>
  <c r="AJ571" i="4"/>
  <c r="AV571" i="4"/>
  <c r="AB571" i="4"/>
  <c r="AZ571" i="4"/>
  <c r="AF571" i="4"/>
  <c r="AN593" i="4"/>
  <c r="BD593" i="4"/>
  <c r="AK593" i="4"/>
  <c r="BA593" i="4"/>
  <c r="AR593" i="4"/>
  <c r="AO593" i="4"/>
  <c r="AF593" i="4"/>
  <c r="AG593" i="4"/>
  <c r="AJ593" i="4"/>
  <c r="AS593" i="4"/>
  <c r="AV593" i="4"/>
  <c r="AB593" i="4"/>
  <c r="AZ593" i="4"/>
  <c r="AC593" i="4"/>
  <c r="AW593" i="4"/>
  <c r="BF616" i="4"/>
  <c r="AP616" i="4"/>
  <c r="Z616" i="4"/>
  <c r="AS616" i="4"/>
  <c r="AJ616" i="4"/>
  <c r="BE616" i="4"/>
  <c r="BB616" i="4"/>
  <c r="AH616" i="4"/>
  <c r="AN616" i="4"/>
  <c r="AO616" i="4"/>
  <c r="AL616" i="4"/>
  <c r="AY616" i="4"/>
  <c r="AZ616" i="4"/>
  <c r="AD616" i="4"/>
  <c r="BD616" i="4"/>
  <c r="AX616" i="4"/>
  <c r="AC616" i="4"/>
  <c r="AT616" i="4"/>
  <c r="AI616" i="4"/>
  <c r="AE616" i="4"/>
  <c r="AW929" i="4"/>
  <c r="AG929" i="4"/>
  <c r="AY929" i="4"/>
  <c r="AI929" i="4"/>
  <c r="BB929" i="4"/>
  <c r="AL929" i="4"/>
  <c r="AN929" i="4"/>
  <c r="AR929" i="4"/>
  <c r="AJ929" i="4"/>
  <c r="BE929" i="4"/>
  <c r="AK929" i="4"/>
  <c r="AU929" i="4"/>
  <c r="AA929" i="4"/>
  <c r="AP929" i="4"/>
  <c r="BD929" i="4"/>
  <c r="BA929" i="4"/>
  <c r="AC929" i="4"/>
  <c r="AQ929" i="4"/>
  <c r="BF929" i="4"/>
  <c r="AH929" i="4"/>
  <c r="AS929" i="4"/>
  <c r="AM929" i="4"/>
  <c r="AD929" i="4"/>
  <c r="AO929" i="4"/>
  <c r="AE929" i="4"/>
  <c r="Z929" i="4"/>
  <c r="BG929" i="4"/>
  <c r="AX929" i="4"/>
  <c r="BC929" i="4"/>
  <c r="AB929" i="4"/>
  <c r="AT929" i="4"/>
  <c r="AZ1157" i="4"/>
  <c r="AW1157" i="4"/>
  <c r="AG1157" i="4"/>
  <c r="AY1157" i="4"/>
  <c r="AI1157" i="4"/>
  <c r="BB1157" i="4"/>
  <c r="AL1157" i="4"/>
  <c r="AN1157" i="4"/>
  <c r="AB1157" i="4"/>
  <c r="BA1157" i="4"/>
  <c r="AC1157" i="4"/>
  <c r="AQ1157" i="4"/>
  <c r="BF1157" i="4"/>
  <c r="AH1157" i="4"/>
  <c r="AJ1157" i="4"/>
  <c r="AS1157" i="4"/>
  <c r="BG1157" i="4"/>
  <c r="AM1157" i="4"/>
  <c r="AX1157" i="4"/>
  <c r="AD1157" i="4"/>
  <c r="AF1157" i="4"/>
  <c r="AO1157" i="4"/>
  <c r="BC1157" i="4"/>
  <c r="AE1157" i="4"/>
  <c r="AT1157" i="4"/>
  <c r="Z1157" i="4"/>
  <c r="AE542" i="4"/>
  <c r="AP542" i="4"/>
  <c r="AN542" i="4"/>
  <c r="AD542" i="4"/>
  <c r="AB542" i="4"/>
  <c r="AW542" i="4"/>
  <c r="BB542" i="4"/>
  <c r="AL542" i="4"/>
  <c r="AR542" i="4"/>
  <c r="BF542" i="4"/>
  <c r="AC542" i="4"/>
  <c r="AG542" i="4"/>
  <c r="AS542" i="4"/>
  <c r="AM542" i="4"/>
  <c r="BC542" i="4"/>
  <c r="Z581" i="4"/>
  <c r="AB581" i="4"/>
  <c r="AR581" i="4"/>
  <c r="AN581" i="4"/>
  <c r="AF581" i="4"/>
  <c r="AJ581" i="4"/>
  <c r="AV581" i="4"/>
  <c r="AN614" i="4"/>
  <c r="AT614" i="4"/>
  <c r="AR614" i="4"/>
  <c r="AV614" i="4"/>
  <c r="AU614" i="4"/>
  <c r="AD614" i="4"/>
  <c r="BA614" i="4"/>
  <c r="AE614" i="4"/>
  <c r="AC614" i="4"/>
  <c r="AI614" i="4"/>
  <c r="BB614" i="4"/>
  <c r="AG614" i="4"/>
  <c r="AS614" i="4"/>
  <c r="AY614" i="4"/>
  <c r="AL614" i="4"/>
  <c r="AK614" i="4"/>
  <c r="BF614" i="4"/>
  <c r="AZ614" i="4"/>
  <c r="Z614" i="4"/>
  <c r="AM614" i="4"/>
  <c r="BD614" i="4"/>
  <c r="AA614" i="4"/>
  <c r="BB660" i="4"/>
  <c r="AL660" i="4"/>
  <c r="AC660" i="4"/>
  <c r="AY660" i="4"/>
  <c r="AJ660" i="4"/>
  <c r="BE660" i="4"/>
  <c r="AX660" i="4"/>
  <c r="AD660" i="4"/>
  <c r="AS660" i="4"/>
  <c r="AE660" i="4"/>
  <c r="AP660" i="4"/>
  <c r="AN660" i="4"/>
  <c r="AH660" i="4"/>
  <c r="BD660" i="4"/>
  <c r="AO660" i="4"/>
  <c r="BF660" i="4"/>
  <c r="Z660" i="4"/>
  <c r="AT660" i="4"/>
  <c r="AU660" i="4"/>
  <c r="AI660" i="4"/>
  <c r="AZ660" i="4"/>
  <c r="BB686" i="4"/>
  <c r="AL686" i="4"/>
  <c r="AC686" i="4"/>
  <c r="AY686" i="4"/>
  <c r="AJ686" i="4"/>
  <c r="BE686" i="4"/>
  <c r="AQ686" i="4"/>
  <c r="AR686" i="4"/>
  <c r="AT686" i="4"/>
  <c r="Z686" i="4"/>
  <c r="BD686" i="4"/>
  <c r="AE686" i="4"/>
  <c r="AA686" i="4"/>
  <c r="BA686" i="4"/>
  <c r="AM686" i="4"/>
  <c r="BF686" i="4"/>
  <c r="AD686" i="4"/>
  <c r="AO686" i="4"/>
  <c r="AV686" i="4"/>
  <c r="AB686" i="4"/>
  <c r="AX686" i="4"/>
  <c r="AI686" i="4"/>
  <c r="AU686" i="4"/>
  <c r="BG686" i="4"/>
  <c r="AG686" i="4"/>
  <c r="AP686" i="4"/>
  <c r="AN686" i="4"/>
  <c r="AZ686" i="4"/>
  <c r="AF686" i="4"/>
  <c r="BC686" i="4"/>
  <c r="AH686" i="4"/>
  <c r="AK686" i="4"/>
  <c r="AS686" i="4"/>
  <c r="BB706" i="4"/>
  <c r="AL706" i="4"/>
  <c r="AC706" i="4"/>
  <c r="AY706" i="4"/>
  <c r="AJ706" i="4"/>
  <c r="BE706" i="4"/>
  <c r="AA706" i="4"/>
  <c r="AV706" i="4"/>
  <c r="AG706" i="4"/>
  <c r="BC706" i="4"/>
  <c r="AX706" i="4"/>
  <c r="AD706" i="4"/>
  <c r="AS706" i="4"/>
  <c r="AE706" i="4"/>
  <c r="BA706" i="4"/>
  <c r="AR706" i="4"/>
  <c r="AP706" i="4"/>
  <c r="AN706" i="4"/>
  <c r="AU706" i="4"/>
  <c r="BG706" i="4"/>
  <c r="AM706" i="4"/>
  <c r="AH706" i="4"/>
  <c r="BD706" i="4"/>
  <c r="AZ706" i="4"/>
  <c r="AF706" i="4"/>
  <c r="AW706" i="4"/>
  <c r="BF706" i="4"/>
  <c r="Z706" i="4"/>
  <c r="AK706" i="4"/>
  <c r="AB706" i="4"/>
  <c r="AT706" i="4"/>
  <c r="AQ706" i="4"/>
  <c r="AI706" i="4"/>
  <c r="AO706" i="4"/>
  <c r="AH780" i="4"/>
  <c r="AX780" i="4"/>
  <c r="BG780" i="4"/>
  <c r="AD780" i="4"/>
  <c r="BB780" i="4"/>
  <c r="AN780" i="4"/>
  <c r="AL780" i="4"/>
  <c r="AP780" i="4"/>
  <c r="AB780" i="4"/>
  <c r="AV780" i="4"/>
  <c r="AR780" i="4"/>
  <c r="Z780" i="4"/>
  <c r="AZ780" i="4"/>
  <c r="AT780" i="4"/>
  <c r="AF780" i="4"/>
  <c r="AF968" i="4"/>
  <c r="AV968" i="4"/>
  <c r="AG968" i="4"/>
  <c r="AW968" i="4"/>
  <c r="AA968" i="4"/>
  <c r="AQ968" i="4"/>
  <c r="AN968" i="4"/>
  <c r="AB968" i="4"/>
  <c r="BD968" i="4"/>
  <c r="AK968" i="4"/>
  <c r="BE968" i="4"/>
  <c r="AM968" i="4"/>
  <c r="AJ968" i="4"/>
  <c r="AO968" i="4"/>
  <c r="AU968" i="4"/>
  <c r="AR968" i="4"/>
  <c r="AS968" i="4"/>
  <c r="AP1386" i="4"/>
  <c r="AK1386" i="4"/>
  <c r="AN635" i="4"/>
  <c r="AR635" i="4"/>
  <c r="AJ635" i="4"/>
  <c r="AV635" i="4"/>
  <c r="AZ635" i="4"/>
  <c r="AB635" i="4"/>
  <c r="AF635" i="4"/>
  <c r="BB762" i="4"/>
  <c r="AL762" i="4"/>
  <c r="AC762" i="4"/>
  <c r="AY762" i="4"/>
  <c r="AO762" i="4"/>
  <c r="AQ762" i="4"/>
  <c r="AB762" i="4"/>
  <c r="AW762" i="4"/>
  <c r="AX762" i="4"/>
  <c r="AD762" i="4"/>
  <c r="AS762" i="4"/>
  <c r="AZ762" i="4"/>
  <c r="AA762" i="4"/>
  <c r="BA762" i="4"/>
  <c r="AM762" i="4"/>
  <c r="AT762" i="4"/>
  <c r="AI762" i="4"/>
  <c r="AU762" i="4"/>
  <c r="AV762" i="4"/>
  <c r="AG762" i="4"/>
  <c r="AP762" i="4"/>
  <c r="AN762" i="4"/>
  <c r="BE762" i="4"/>
  <c r="BG762" i="4"/>
  <c r="AR762" i="4"/>
  <c r="AH762" i="4"/>
  <c r="BD762" i="4"/>
  <c r="AE762" i="4"/>
  <c r="AK762" i="4"/>
  <c r="BF762" i="4"/>
  <c r="BC762" i="4"/>
  <c r="Z762" i="4"/>
  <c r="AJ762" i="4"/>
  <c r="AF762" i="4"/>
  <c r="AQ802" i="4"/>
  <c r="Z802" i="4"/>
  <c r="AP802" i="4"/>
  <c r="BF802" i="4"/>
  <c r="AL802" i="4"/>
  <c r="AN802" i="4"/>
  <c r="AH802" i="4"/>
  <c r="AT802" i="4"/>
  <c r="AR802" i="4"/>
  <c r="AX802" i="4"/>
  <c r="AB802" i="4"/>
  <c r="AZ802" i="4"/>
  <c r="BB802" i="4"/>
  <c r="AF802" i="4"/>
  <c r="AJ802" i="4"/>
  <c r="AV802" i="4"/>
  <c r="AD802" i="4"/>
  <c r="BA822" i="4"/>
  <c r="AD822" i="4"/>
  <c r="AT822" i="4"/>
  <c r="AP822" i="4"/>
  <c r="AB822" i="4"/>
  <c r="AR822" i="4"/>
  <c r="Z822" i="4"/>
  <c r="BB822" i="4"/>
  <c r="AH822" i="4"/>
  <c r="BF822" i="4"/>
  <c r="AJ822" i="4"/>
  <c r="AL822" i="4"/>
  <c r="AF822" i="4"/>
  <c r="AX822" i="4"/>
  <c r="AN822" i="4"/>
  <c r="AV822" i="4"/>
  <c r="AZ822" i="4"/>
  <c r="AS919" i="4"/>
  <c r="AC919" i="4"/>
  <c r="AU919" i="4"/>
  <c r="AE919" i="4"/>
  <c r="AX919" i="4"/>
  <c r="AH919" i="4"/>
  <c r="BD919" i="4"/>
  <c r="BA919" i="4"/>
  <c r="AG919" i="4"/>
  <c r="AQ919" i="4"/>
  <c r="BF919" i="4"/>
  <c r="AL919" i="4"/>
  <c r="AF919" i="4"/>
  <c r="AK919" i="4"/>
  <c r="AM919" i="4"/>
  <c r="AT919" i="4"/>
  <c r="AN919" i="4"/>
  <c r="AO919" i="4"/>
  <c r="AI919" i="4"/>
  <c r="AD919" i="4"/>
  <c r="BG919" i="4"/>
  <c r="AA919" i="4"/>
  <c r="Z919" i="4"/>
  <c r="BE919" i="4"/>
  <c r="BC919" i="4"/>
  <c r="BB919" i="4"/>
  <c r="BE1039" i="4"/>
  <c r="AH1039" i="4"/>
  <c r="AX1039" i="4"/>
  <c r="AI1039" i="4"/>
  <c r="AY1039" i="4"/>
  <c r="AJ1039" i="4"/>
  <c r="AZ1039" i="4"/>
  <c r="AC1039" i="4"/>
  <c r="AS1039" i="4"/>
  <c r="AL1039" i="4"/>
  <c r="BF1039" i="4"/>
  <c r="AP1039" i="4"/>
  <c r="AA1039" i="4"/>
  <c r="AU1039" i="4"/>
  <c r="AR1039" i="4"/>
  <c r="AG1039" i="4"/>
  <c r="BA1039" i="4"/>
  <c r="AT1039" i="4"/>
  <c r="AE1039" i="4"/>
  <c r="BC1039" i="4"/>
  <c r="AB1039" i="4"/>
  <c r="AV1039" i="4"/>
  <c r="Z1039" i="4"/>
  <c r="BB1039" i="4"/>
  <c r="AM1039" i="4"/>
  <c r="BG1039" i="4"/>
  <c r="AF1039" i="4"/>
  <c r="BD1039" i="4"/>
  <c r="AF453" i="4"/>
  <c r="AJ453" i="4"/>
  <c r="AN453" i="4"/>
  <c r="AR453" i="4"/>
  <c r="AF375" i="4"/>
  <c r="AZ375" i="4"/>
  <c r="AJ375" i="4"/>
  <c r="AV375" i="4"/>
  <c r="AJ253" i="4"/>
  <c r="AF253" i="4"/>
  <c r="AZ253" i="4"/>
  <c r="AF205" i="4"/>
  <c r="AV205" i="4"/>
  <c r="AD172" i="4"/>
  <c r="AF172" i="4"/>
  <c r="AL172" i="4"/>
  <c r="AN137" i="4"/>
  <c r="AB137" i="4"/>
  <c r="BA87" i="4"/>
  <c r="AF87" i="4"/>
  <c r="AK87" i="4"/>
  <c r="AV87" i="4"/>
  <c r="AB87" i="4"/>
  <c r="AN87" i="4"/>
  <c r="AO87" i="4"/>
  <c r="AU29" i="4"/>
  <c r="AX29" i="4"/>
  <c r="BA29" i="4"/>
  <c r="AT748" i="4"/>
  <c r="AD748" i="4"/>
  <c r="AN748" i="4"/>
  <c r="AO748" i="4"/>
  <c r="BF748" i="4"/>
  <c r="AL748" i="4"/>
  <c r="AI748" i="4"/>
  <c r="AE748" i="4"/>
  <c r="BE748" i="4"/>
  <c r="BB748" i="4"/>
  <c r="Z748" i="4"/>
  <c r="BD748" i="4"/>
  <c r="AJ748" i="4"/>
  <c r="AX748" i="4"/>
  <c r="AC748" i="4"/>
  <c r="AU748" i="4"/>
  <c r="AY748" i="4"/>
  <c r="AP748" i="4"/>
  <c r="AH748" i="4"/>
  <c r="AZ748" i="4"/>
  <c r="AS748" i="4"/>
  <c r="AB445" i="4"/>
  <c r="AZ445" i="4"/>
  <c r="AV445" i="4"/>
  <c r="AF445" i="4"/>
  <c r="AN445" i="4"/>
  <c r="AJ243" i="4"/>
  <c r="AF243" i="4"/>
  <c r="AZ243" i="4"/>
  <c r="AR211" i="4"/>
  <c r="AF211" i="4"/>
  <c r="AB211" i="4"/>
  <c r="BB182" i="4"/>
  <c r="BA182" i="4"/>
  <c r="AH182" i="4"/>
  <c r="BD182" i="4"/>
  <c r="AS92" i="4"/>
  <c r="AQ92" i="4"/>
  <c r="AN92" i="4"/>
  <c r="BF96" i="4"/>
  <c r="AD96" i="4"/>
  <c r="AM60" i="4"/>
  <c r="BD60" i="4"/>
  <c r="BG60" i="4"/>
  <c r="AR147" i="4"/>
  <c r="AB147" i="4"/>
  <c r="AF147" i="4"/>
  <c r="AB209" i="4"/>
  <c r="AR209" i="4"/>
  <c r="AG52" i="4"/>
  <c r="BD52" i="4"/>
  <c r="BG52" i="4"/>
  <c r="AD1201" i="4"/>
  <c r="BC1183" i="4"/>
  <c r="AM1183" i="4"/>
  <c r="BA1165" i="4"/>
  <c r="AK1165" i="4"/>
  <c r="AV1165" i="4"/>
  <c r="AF1165" i="4"/>
  <c r="AZ1161" i="4"/>
  <c r="AJ1161" i="4"/>
  <c r="AC1235" i="4"/>
  <c r="AS1235" i="4"/>
  <c r="Z1235" i="4"/>
  <c r="AP1235" i="4"/>
  <c r="BF1235" i="4"/>
  <c r="AM1235" i="4"/>
  <c r="BC1235" i="4"/>
  <c r="BF1205" i="4"/>
  <c r="Z1205" i="4"/>
  <c r="BF1201" i="4"/>
  <c r="Z1201" i="4"/>
  <c r="AH1195" i="4"/>
  <c r="BA1183" i="4"/>
  <c r="AK1183" i="4"/>
  <c r="BC1182" i="4"/>
  <c r="AM1182" i="4"/>
  <c r="BC1174" i="4"/>
  <c r="AM1174" i="4"/>
  <c r="BE1173" i="4"/>
  <c r="AO1173" i="4"/>
  <c r="BA1166" i="4"/>
  <c r="AK1166" i="4"/>
  <c r="BC1165" i="4"/>
  <c r="AM1165" i="4"/>
  <c r="BG1161" i="4"/>
  <c r="AQ1161" i="4"/>
  <c r="AA1161" i="4"/>
  <c r="AS1158" i="4"/>
  <c r="AC1158" i="4"/>
  <c r="AS1150" i="4"/>
  <c r="AC1150" i="4"/>
  <c r="AS1142" i="4"/>
  <c r="AC1142" i="4"/>
  <c r="AN1126" i="4"/>
  <c r="BF1125" i="4"/>
  <c r="AP1125" i="4"/>
  <c r="Z1125" i="4"/>
  <c r="AT1117" i="4"/>
  <c r="AD1117" i="4"/>
  <c r="AX1109" i="4"/>
  <c r="AH1109" i="4"/>
  <c r="AR1100" i="4"/>
  <c r="AB1100" i="4"/>
  <c r="AN1090" i="4"/>
  <c r="AV1084" i="4"/>
  <c r="AF1084" i="4"/>
  <c r="AV1076" i="4"/>
  <c r="AF1076" i="4"/>
  <c r="AZ1070" i="4"/>
  <c r="AJ1070" i="4"/>
  <c r="AN1056" i="4"/>
  <c r="AV1233" i="4"/>
  <c r="AF1214" i="4"/>
  <c r="AM1214" i="4"/>
  <c r="BC1214" i="4"/>
  <c r="AV1214" i="4"/>
  <c r="AG1214" i="4"/>
  <c r="AW1214" i="4"/>
  <c r="AF1206" i="4"/>
  <c r="AO1206" i="4"/>
  <c r="BE1206" i="4"/>
  <c r="AM1206" i="4"/>
  <c r="BC1206" i="4"/>
  <c r="AN1205" i="4"/>
  <c r="AI1205" i="4"/>
  <c r="AY1205" i="4"/>
  <c r="AG1205" i="4"/>
  <c r="AW1205" i="4"/>
  <c r="AN1201" i="4"/>
  <c r="AI1201" i="4"/>
  <c r="AY1201" i="4"/>
  <c r="AG1201" i="4"/>
  <c r="AW1201" i="4"/>
  <c r="AF1198" i="4"/>
  <c r="AO1198" i="4"/>
  <c r="BE1198" i="4"/>
  <c r="AM1198" i="4"/>
  <c r="BC1198" i="4"/>
  <c r="BD1195" i="4"/>
  <c r="AA1195" i="4"/>
  <c r="AQ1195" i="4"/>
  <c r="BG1195" i="4"/>
  <c r="AO1195" i="4"/>
  <c r="BE1195" i="4"/>
  <c r="AF1190" i="4"/>
  <c r="AO1190" i="4"/>
  <c r="BE1190" i="4"/>
  <c r="AM1190" i="4"/>
  <c r="BC1190" i="4"/>
  <c r="AZ1183" i="4"/>
  <c r="AJ1183" i="4"/>
  <c r="BB1182" i="4"/>
  <c r="AL1182" i="4"/>
  <c r="BB1174" i="4"/>
  <c r="AL1174" i="4"/>
  <c r="BD1173" i="4"/>
  <c r="AN1173" i="4"/>
  <c r="AZ1166" i="4"/>
  <c r="AF1166" i="4"/>
  <c r="AP1165" i="4"/>
  <c r="BF1161" i="4"/>
  <c r="AL1161" i="4"/>
  <c r="AV1158" i="4"/>
  <c r="AB1158" i="4"/>
  <c r="AN1150" i="4"/>
  <c r="AV1142" i="4"/>
  <c r="AB1142" i="4"/>
  <c r="BD1147" i="4"/>
  <c r="AP1147" i="4"/>
  <c r="AA1147" i="4"/>
  <c r="AU1147" i="4"/>
  <c r="AK1147" i="4"/>
  <c r="BE1147" i="4"/>
  <c r="BG1101" i="4"/>
  <c r="AF1101" i="4"/>
  <c r="AQ1093" i="4"/>
  <c r="BG1085" i="4"/>
  <c r="AF1085" i="4"/>
  <c r="AK1077" i="4"/>
  <c r="AK1069" i="4"/>
  <c r="AQ1061" i="4"/>
  <c r="AU1054" i="4"/>
  <c r="AW1047" i="4"/>
  <c r="AY1046" i="4"/>
  <c r="AS1043" i="4"/>
  <c r="AM1040" i="4"/>
  <c r="AU1038" i="4"/>
  <c r="AY1030" i="4"/>
  <c r="AE1024" i="4"/>
  <c r="AY1022" i="4"/>
  <c r="AO1013" i="4"/>
  <c r="AE1012" i="4"/>
  <c r="AY1010" i="4"/>
  <c r="BC1000" i="4"/>
  <c r="AI988" i="4"/>
  <c r="AQ978" i="4"/>
  <c r="AE976" i="4"/>
  <c r="AU946" i="4"/>
  <c r="AI938" i="4"/>
  <c r="AY926" i="4"/>
  <c r="AU920" i="4"/>
  <c r="AM914" i="4"/>
  <c r="AA908" i="4"/>
  <c r="AZ886" i="4"/>
  <c r="AN1047" i="4"/>
  <c r="AF1013" i="4"/>
  <c r="AC1159" i="4"/>
  <c r="AE1135" i="4"/>
  <c r="AC1101" i="4"/>
  <c r="AP1085" i="4"/>
  <c r="AY1077" i="4"/>
  <c r="AD1061" i="4"/>
  <c r="AC1054" i="4"/>
  <c r="BG1047" i="4"/>
  <c r="BE1038" i="4"/>
  <c r="AY1013" i="4"/>
  <c r="BE1010" i="4"/>
  <c r="AC1006" i="4"/>
  <c r="AG988" i="4"/>
  <c r="BA946" i="4"/>
  <c r="BE926" i="4"/>
  <c r="AO908" i="4"/>
  <c r="AJ1046" i="4"/>
  <c r="BD1040" i="4"/>
  <c r="Z1013" i="4"/>
  <c r="AF988" i="4"/>
  <c r="AZ968" i="4"/>
  <c r="AN938" i="4"/>
  <c r="BD914" i="4"/>
  <c r="AH989" i="4"/>
  <c r="AH999" i="4"/>
  <c r="AE983" i="4"/>
  <c r="AC967" i="4"/>
  <c r="BG959" i="4"/>
  <c r="AY919" i="4"/>
  <c r="AZ858" i="4"/>
  <c r="AV852" i="4"/>
  <c r="AK931" i="4"/>
  <c r="AH612" i="4"/>
  <c r="AY604" i="4"/>
  <c r="AB589" i="4"/>
  <c r="AZ581" i="4"/>
  <c r="AC1239" i="4"/>
  <c r="AS1239" i="4"/>
  <c r="Z1239" i="4"/>
  <c r="AP1239" i="4"/>
  <c r="BF1239" i="4"/>
  <c r="AM1239" i="4"/>
  <c r="BC1239" i="4"/>
  <c r="AR1233" i="4"/>
  <c r="AG1215" i="4"/>
  <c r="AW1215" i="4"/>
  <c r="AD1215" i="4"/>
  <c r="AT1215" i="4"/>
  <c r="AA1215" i="4"/>
  <c r="AQ1215" i="4"/>
  <c r="BG1215" i="4"/>
  <c r="BB1206" i="4"/>
  <c r="BB1205" i="4"/>
  <c r="BB1201" i="4"/>
  <c r="BB1198" i="4"/>
  <c r="BB1195" i="4"/>
  <c r="BB1190" i="4"/>
  <c r="AY1183" i="4"/>
  <c r="AI1183" i="4"/>
  <c r="AW1182" i="4"/>
  <c r="AG1182" i="4"/>
  <c r="AW1174" i="4"/>
  <c r="AG1174" i="4"/>
  <c r="AU1173" i="4"/>
  <c r="AE1173" i="4"/>
  <c r="AY1166" i="4"/>
  <c r="AI1166" i="4"/>
  <c r="AW1165" i="4"/>
  <c r="AG1165" i="4"/>
  <c r="AW1161" i="4"/>
  <c r="AG1161" i="4"/>
  <c r="AU1158" i="4"/>
  <c r="AE1158" i="4"/>
  <c r="AU1150" i="4"/>
  <c r="AE1150" i="4"/>
  <c r="AU1142" i="4"/>
  <c r="AE1142" i="4"/>
  <c r="AZ1125" i="4"/>
  <c r="AJ1125" i="4"/>
  <c r="AZ1117" i="4"/>
  <c r="AJ1117" i="4"/>
  <c r="AZ1109" i="4"/>
  <c r="AJ1109" i="4"/>
  <c r="AG1233" i="4"/>
  <c r="AW1233" i="4"/>
  <c r="AD1233" i="4"/>
  <c r="AT1233" i="4"/>
  <c r="AA1233" i="4"/>
  <c r="AQ1233" i="4"/>
  <c r="BG1233" i="4"/>
  <c r="AR1182" i="4"/>
  <c r="AB1182" i="4"/>
  <c r="AR1174" i="4"/>
  <c r="AB1174" i="4"/>
  <c r="AR1165" i="4"/>
  <c r="AB1165" i="4"/>
  <c r="AV1161" i="4"/>
  <c r="AF1161" i="4"/>
  <c r="AG1235" i="4"/>
  <c r="AW1235" i="4"/>
  <c r="AD1235" i="4"/>
  <c r="AT1235" i="4"/>
  <c r="AA1235" i="4"/>
  <c r="AQ1235" i="4"/>
  <c r="BG1235" i="4"/>
  <c r="AF1215" i="4"/>
  <c r="AP1206" i="4"/>
  <c r="AX1205" i="4"/>
  <c r="AX1201" i="4"/>
  <c r="AH1198" i="4"/>
  <c r="BF1195" i="4"/>
  <c r="Z1195" i="4"/>
  <c r="AH1190" i="4"/>
  <c r="AW1183" i="4"/>
  <c r="AG1183" i="4"/>
  <c r="AY1182" i="4"/>
  <c r="AI1182" i="4"/>
  <c r="AY1174" i="4"/>
  <c r="AI1174" i="4"/>
  <c r="BA1173" i="4"/>
  <c r="AK1173" i="4"/>
  <c r="AW1166" i="4"/>
  <c r="AG1166" i="4"/>
  <c r="AY1165" i="4"/>
  <c r="AI1165" i="4"/>
  <c r="BC1161" i="4"/>
  <c r="AM1161" i="4"/>
  <c r="BE1158" i="4"/>
  <c r="AO1158" i="4"/>
  <c r="BE1150" i="4"/>
  <c r="AO1150" i="4"/>
  <c r="BE1142" i="4"/>
  <c r="AO1142" i="4"/>
  <c r="AZ1126" i="4"/>
  <c r="AJ1126" i="4"/>
  <c r="BB1125" i="4"/>
  <c r="AL1125" i="4"/>
  <c r="BF1117" i="4"/>
  <c r="AP1117" i="4"/>
  <c r="Z1117" i="4"/>
  <c r="AT1109" i="4"/>
  <c r="AD1109" i="4"/>
  <c r="AN1100" i="4"/>
  <c r="AZ1090" i="4"/>
  <c r="AJ1090" i="4"/>
  <c r="AR1084" i="4"/>
  <c r="AB1084" i="4"/>
  <c r="AR1076" i="4"/>
  <c r="AB1076" i="4"/>
  <c r="AV1070" i="4"/>
  <c r="AF1070" i="4"/>
  <c r="AZ1056" i="4"/>
  <c r="AJ1056" i="4"/>
  <c r="AF1233" i="4"/>
  <c r="AA1214" i="4"/>
  <c r="AQ1214" i="4"/>
  <c r="BG1214" i="4"/>
  <c r="AZ1214" i="4"/>
  <c r="AK1214" i="4"/>
  <c r="BA1214" i="4"/>
  <c r="BD1206" i="4"/>
  <c r="AC1206" i="4"/>
  <c r="AS1206" i="4"/>
  <c r="AA1206" i="4"/>
  <c r="AQ1206" i="4"/>
  <c r="BG1206" i="4"/>
  <c r="AF1205" i="4"/>
  <c r="AM1205" i="4"/>
  <c r="BC1205" i="4"/>
  <c r="AK1205" i="4"/>
  <c r="BA1205" i="4"/>
  <c r="AF1201" i="4"/>
  <c r="AM1201" i="4"/>
  <c r="BC1201" i="4"/>
  <c r="AK1201" i="4"/>
  <c r="BA1201" i="4"/>
  <c r="BD1198" i="4"/>
  <c r="AC1198" i="4"/>
  <c r="AS1198" i="4"/>
  <c r="AA1198" i="4"/>
  <c r="AQ1198" i="4"/>
  <c r="BG1198" i="4"/>
  <c r="AV1195" i="4"/>
  <c r="AE1195" i="4"/>
  <c r="AU1195" i="4"/>
  <c r="AC1195" i="4"/>
  <c r="AS1195" i="4"/>
  <c r="AV1191" i="4"/>
  <c r="AE1191" i="4"/>
  <c r="AU1191" i="4"/>
  <c r="AC1191" i="4"/>
  <c r="AS1191" i="4"/>
  <c r="BD1190" i="4"/>
  <c r="AC1190" i="4"/>
  <c r="AS1190" i="4"/>
  <c r="AA1190" i="4"/>
  <c r="AQ1190" i="4"/>
  <c r="BG1190" i="4"/>
  <c r="AV1183" i="4"/>
  <c r="AF1183" i="4"/>
  <c r="AX1182" i="4"/>
  <c r="AH1182" i="4"/>
  <c r="AX1174" i="4"/>
  <c r="AH1174" i="4"/>
  <c r="AZ1173" i="4"/>
  <c r="AJ1173" i="4"/>
  <c r="AV1166" i="4"/>
  <c r="BF1165" i="4"/>
  <c r="AL1165" i="4"/>
  <c r="BB1161" i="4"/>
  <c r="AD1161" i="4"/>
  <c r="AR1158" i="4"/>
  <c r="BD1150" i="4"/>
  <c r="AF1150" i="4"/>
  <c r="AR1142" i="4"/>
  <c r="AR1157" i="4"/>
  <c r="Z1147" i="4"/>
  <c r="AT1147" i="4"/>
  <c r="AE1147" i="4"/>
  <c r="BC1147" i="4"/>
  <c r="AO1147" i="4"/>
  <c r="BA1101" i="4"/>
  <c r="AK1093" i="4"/>
  <c r="BA1085" i="4"/>
  <c r="AF1069" i="4"/>
  <c r="AK1061" i="4"/>
  <c r="AI1054" i="4"/>
  <c r="AO1047" i="4"/>
  <c r="AU1046" i="4"/>
  <c r="AG1043" i="4"/>
  <c r="AI1040" i="4"/>
  <c r="AK1039" i="4"/>
  <c r="AI1038" i="4"/>
  <c r="AQ1030" i="4"/>
  <c r="BC1024" i="4"/>
  <c r="AQ1022" i="4"/>
  <c r="AO1015" i="4"/>
  <c r="BC1012" i="4"/>
  <c r="AI1010" i="4"/>
  <c r="AU1000" i="4"/>
  <c r="AE988" i="4"/>
  <c r="AA978" i="4"/>
  <c r="AE968" i="4"/>
  <c r="AY952" i="4"/>
  <c r="AQ946" i="4"/>
  <c r="AE938" i="4"/>
  <c r="AI926" i="4"/>
  <c r="AQ920" i="4"/>
  <c r="AE914" i="4"/>
  <c r="BC906" i="4"/>
  <c r="AF886" i="4"/>
  <c r="AV882" i="4"/>
  <c r="AV876" i="4"/>
  <c r="AU1157" i="4"/>
  <c r="AV1043" i="4"/>
  <c r="AH1159" i="4"/>
  <c r="AW1159" i="4"/>
  <c r="BC1135" i="4"/>
  <c r="AP1101" i="4"/>
  <c r="AY1093" i="4"/>
  <c r="AD1077" i="4"/>
  <c r="AX1061" i="4"/>
  <c r="AM1047" i="4"/>
  <c r="AU1043" i="4"/>
  <c r="BA1040" i="4"/>
  <c r="AG1038" i="4"/>
  <c r="AS1022" i="4"/>
  <c r="AE1013" i="4"/>
  <c r="AK1010" i="4"/>
  <c r="AO1000" i="4"/>
  <c r="AW978" i="4"/>
  <c r="BA968" i="4"/>
  <c r="AC946" i="4"/>
  <c r="AC926" i="4"/>
  <c r="AS906" i="4"/>
  <c r="AB1040" i="4"/>
  <c r="AN1024" i="4"/>
  <c r="AB1012" i="4"/>
  <c r="AZ1006" i="4"/>
  <c r="AA989" i="4"/>
  <c r="AQ999" i="4"/>
  <c r="AG983" i="4"/>
  <c r="BE959" i="4"/>
  <c r="AW919" i="4"/>
  <c r="AF864" i="4"/>
  <c r="AN840" i="4"/>
  <c r="AJ681" i="4"/>
  <c r="AU616" i="4"/>
  <c r="AD502" i="4"/>
  <c r="AL1320" i="4"/>
  <c r="AG1239" i="4"/>
  <c r="AW1239" i="4"/>
  <c r="AD1239" i="4"/>
  <c r="AT1239" i="4"/>
  <c r="AA1239" i="4"/>
  <c r="AQ1239" i="4"/>
  <c r="AB1233" i="4"/>
  <c r="BD1215" i="4"/>
  <c r="AK1215" i="4"/>
  <c r="BA1215" i="4"/>
  <c r="AH1215" i="4"/>
  <c r="AX1215" i="4"/>
  <c r="AE1215" i="4"/>
  <c r="AU1215" i="4"/>
  <c r="AT1206" i="4"/>
  <c r="AT1205" i="4"/>
  <c r="AT1201" i="4"/>
  <c r="AT1198" i="4"/>
  <c r="AT1195" i="4"/>
  <c r="AT1190" i="4"/>
  <c r="AU1183" i="4"/>
  <c r="AE1183" i="4"/>
  <c r="AS1182" i="4"/>
  <c r="AC1182" i="4"/>
  <c r="AS1174" i="4"/>
  <c r="AC1174" i="4"/>
  <c r="AQ1173" i="4"/>
  <c r="AA1173" i="4"/>
  <c r="AU1166" i="4"/>
  <c r="AE1166" i="4"/>
  <c r="AS1165" i="4"/>
  <c r="AC1165" i="4"/>
  <c r="AS1161" i="4"/>
  <c r="AC1161" i="4"/>
  <c r="AQ1158" i="4"/>
  <c r="AA1158" i="4"/>
  <c r="AQ1150" i="4"/>
  <c r="AA1150" i="4"/>
  <c r="AQ1142" i="4"/>
  <c r="AA1142" i="4"/>
  <c r="AV1125" i="4"/>
  <c r="AF1125" i="4"/>
  <c r="AV1117" i="4"/>
  <c r="AF1117" i="4"/>
  <c r="AV1109" i="4"/>
  <c r="AF1109" i="4"/>
  <c r="BD1233" i="4"/>
  <c r="AK1233" i="4"/>
  <c r="BA1233" i="4"/>
  <c r="AH1233" i="4"/>
  <c r="AX1233" i="4"/>
  <c r="AE1233" i="4"/>
  <c r="AU1233" i="4"/>
  <c r="BD1182" i="4"/>
  <c r="AN1182" i="4"/>
  <c r="BD1174" i="4"/>
  <c r="AN1174" i="4"/>
  <c r="BD1165" i="4"/>
  <c r="AN1165" i="4"/>
  <c r="AR1161" i="4"/>
  <c r="AB1161" i="4"/>
  <c r="BD1235" i="4"/>
  <c r="AK1235" i="4"/>
  <c r="BA1235" i="4"/>
  <c r="AH1235" i="4"/>
  <c r="AX1235" i="4"/>
  <c r="AE1235" i="4"/>
  <c r="AJ1233" i="4"/>
  <c r="AT1214" i="4"/>
  <c r="AH1206" i="4"/>
  <c r="AP1205" i="4"/>
  <c r="AP1201" i="4"/>
  <c r="BF1198" i="4"/>
  <c r="Z1198" i="4"/>
  <c r="AX1195" i="4"/>
  <c r="BF1190" i="4"/>
  <c r="Z1190" i="4"/>
  <c r="AS1183" i="4"/>
  <c r="AC1183" i="4"/>
  <c r="AU1182" i="4"/>
  <c r="AE1182" i="4"/>
  <c r="AU1174" i="4"/>
  <c r="AE1174" i="4"/>
  <c r="AW1173" i="4"/>
  <c r="AG1173" i="4"/>
  <c r="AS1166" i="4"/>
  <c r="AC1166" i="4"/>
  <c r="AU1165" i="4"/>
  <c r="AE1165" i="4"/>
  <c r="AY1161" i="4"/>
  <c r="AI1161" i="4"/>
  <c r="BA1158" i="4"/>
  <c r="AK1158" i="4"/>
  <c r="BA1150" i="4"/>
  <c r="AK1150" i="4"/>
  <c r="BA1142" i="4"/>
  <c r="AK1142" i="4"/>
  <c r="AV1126" i="4"/>
  <c r="AF1126" i="4"/>
  <c r="AX1125" i="4"/>
  <c r="BB1117" i="4"/>
  <c r="BF1109" i="4"/>
  <c r="AP1109" i="4"/>
  <c r="Z1109" i="4"/>
  <c r="AZ1100" i="4"/>
  <c r="AJ1100" i="4"/>
  <c r="AV1090" i="4"/>
  <c r="AN1084" i="4"/>
  <c r="AR1070" i="4"/>
  <c r="AB1070" i="4"/>
  <c r="AV1056" i="4"/>
  <c r="AF1056" i="4"/>
  <c r="BF1214" i="4"/>
  <c r="AE1214" i="4"/>
  <c r="AU1214" i="4"/>
  <c r="AN1214" i="4"/>
  <c r="BD1214" i="4"/>
  <c r="AO1214" i="4"/>
  <c r="BE1214" i="4"/>
  <c r="AV1206" i="4"/>
  <c r="AG1206" i="4"/>
  <c r="AW1206" i="4"/>
  <c r="AE1206" i="4"/>
  <c r="BD1205" i="4"/>
  <c r="AA1205" i="4"/>
  <c r="AQ1205" i="4"/>
  <c r="BG1205" i="4"/>
  <c r="AO1205" i="4"/>
  <c r="BE1205" i="4"/>
  <c r="BD1201" i="4"/>
  <c r="AA1201" i="4"/>
  <c r="AQ1201" i="4"/>
  <c r="BG1201" i="4"/>
  <c r="AO1201" i="4"/>
  <c r="BE1201" i="4"/>
  <c r="AV1198" i="4"/>
  <c r="AG1198" i="4"/>
  <c r="AW1198" i="4"/>
  <c r="AE1198" i="4"/>
  <c r="AN1195" i="4"/>
  <c r="AI1195" i="4"/>
  <c r="AY1195" i="4"/>
  <c r="AG1195" i="4"/>
  <c r="AW1195" i="4"/>
  <c r="AV1190" i="4"/>
  <c r="AG1190" i="4"/>
  <c r="AW1190" i="4"/>
  <c r="AE1190" i="4"/>
  <c r="AR1183" i="4"/>
  <c r="AT1182" i="4"/>
  <c r="AD1182" i="4"/>
  <c r="AT1174" i="4"/>
  <c r="AD1174" i="4"/>
  <c r="AV1173" i="4"/>
  <c r="AN1166" i="4"/>
  <c r="BB1165" i="4"/>
  <c r="AH1165" i="4"/>
  <c r="AT1161" i="4"/>
  <c r="Z1161" i="4"/>
  <c r="AN1158" i="4"/>
  <c r="AV1150" i="4"/>
  <c r="AB1150" i="4"/>
  <c r="AN1142" i="4"/>
  <c r="AD1147" i="4"/>
  <c r="AX1147" i="4"/>
  <c r="AM1147" i="4"/>
  <c r="BG1147" i="4"/>
  <c r="AS1147" i="4"/>
  <c r="AQ1101" i="4"/>
  <c r="BG1093" i="4"/>
  <c r="AF1093" i="4"/>
  <c r="AQ1085" i="4"/>
  <c r="BA1077" i="4"/>
  <c r="BG1069" i="4"/>
  <c r="BC1054" i="4"/>
  <c r="AE1054" i="4"/>
  <c r="AK1047" i="4"/>
  <c r="AI1046" i="4"/>
  <c r="AC1043" i="4"/>
  <c r="BC1040" i="4"/>
  <c r="AA1040" i="4"/>
  <c r="BC1038" i="4"/>
  <c r="AE1038" i="4"/>
  <c r="AM1030" i="4"/>
  <c r="AQ1024" i="4"/>
  <c r="AM1022" i="4"/>
  <c r="AK1015" i="4"/>
  <c r="AY1012" i="4"/>
  <c r="AE1010" i="4"/>
  <c r="AQ1006" i="4"/>
  <c r="AE1000" i="4"/>
  <c r="BC988" i="4"/>
  <c r="BC976" i="4"/>
  <c r="BC968" i="4"/>
  <c r="AI952" i="4"/>
  <c r="AA946" i="4"/>
  <c r="AA926" i="4"/>
  <c r="AA920" i="4"/>
  <c r="AU908" i="4"/>
  <c r="AM906" i="4"/>
  <c r="AB882" i="4"/>
  <c r="AB876" i="4"/>
  <c r="BD1157" i="4"/>
  <c r="AK1157" i="4"/>
  <c r="AB1043" i="4"/>
  <c r="AN1015" i="4"/>
  <c r="BB1159" i="4"/>
  <c r="Z1135" i="4"/>
  <c r="AO1135" i="4"/>
  <c r="AD1093" i="4"/>
  <c r="AX1077" i="4"/>
  <c r="AC1069" i="4"/>
  <c r="BA1046" i="4"/>
  <c r="AA1043" i="4"/>
  <c r="AC1040" i="4"/>
  <c r="AS1030" i="4"/>
  <c r="BA1024" i="4"/>
  <c r="BG1015" i="4"/>
  <c r="AO1012" i="4"/>
  <c r="BE976" i="4"/>
  <c r="AC968" i="4"/>
  <c r="AO938" i="4"/>
  <c r="AG920" i="4"/>
  <c r="AU899" i="4"/>
  <c r="AB1054" i="4"/>
  <c r="BF1047" i="4"/>
  <c r="AX1043" i="4"/>
  <c r="AD1039" i="4"/>
  <c r="BD1030" i="4"/>
  <c r="AP1015" i="4"/>
  <c r="AZ1000" i="4"/>
  <c r="AR978" i="4"/>
  <c r="AB952" i="4"/>
  <c r="AR926" i="4"/>
  <c r="AJ908" i="4"/>
  <c r="AY989" i="4"/>
  <c r="AS999" i="4"/>
  <c r="AN967" i="4"/>
  <c r="BF943" i="4"/>
  <c r="AZ828" i="4"/>
  <c r="AR800" i="4"/>
  <c r="AJ780" i="4"/>
  <c r="AT985" i="4"/>
  <c r="AD939" i="4"/>
  <c r="AS883" i="4"/>
  <c r="AR619" i="4"/>
  <c r="AW686" i="4"/>
  <c r="AX885" i="4"/>
  <c r="AA885" i="4"/>
  <c r="AQ980" i="4"/>
  <c r="AE970" i="4"/>
  <c r="BC928" i="4"/>
  <c r="AP1041" i="4"/>
  <c r="AL1033" i="4"/>
  <c r="BB1025" i="4"/>
  <c r="AL1017" i="4"/>
  <c r="AV796" i="4"/>
  <c r="AF796" i="4"/>
  <c r="AR784" i="4"/>
  <c r="AB784" i="4"/>
  <c r="Z947" i="4"/>
  <c r="AP947" i="4"/>
  <c r="BF947" i="4"/>
  <c r="AM947" i="4"/>
  <c r="BC947" i="4"/>
  <c r="AK947" i="4"/>
  <c r="AV765" i="4"/>
  <c r="AZ697" i="4"/>
  <c r="BE736" i="4"/>
  <c r="AI736" i="4"/>
  <c r="AL736" i="4"/>
  <c r="AV577" i="4"/>
  <c r="AR549" i="4"/>
  <c r="AN594" i="4"/>
  <c r="AO584" i="4"/>
  <c r="BE576" i="4"/>
  <c r="BE572" i="4"/>
  <c r="BE536" i="4"/>
  <c r="AU528" i="4"/>
  <c r="BC493" i="4"/>
  <c r="AE493" i="4"/>
  <c r="AK484" i="4"/>
  <c r="BA476" i="4"/>
  <c r="AC476" i="4"/>
  <c r="AK468" i="4"/>
  <c r="AK460" i="4"/>
  <c r="AK452" i="4"/>
  <c r="AK444" i="4"/>
  <c r="AO436" i="4"/>
  <c r="AO428" i="4"/>
  <c r="AS420" i="4"/>
  <c r="AO412" i="4"/>
  <c r="AW404" i="4"/>
  <c r="BA396" i="4"/>
  <c r="AG396" i="4"/>
  <c r="BA388" i="4"/>
  <c r="AC388" i="4"/>
  <c r="AO380" i="4"/>
  <c r="AS372" i="4"/>
  <c r="AS364" i="4"/>
  <c r="AS356" i="4"/>
  <c r="AW348" i="4"/>
  <c r="AC348" i="4"/>
  <c r="AS340" i="4"/>
  <c r="AW332" i="4"/>
  <c r="AC332" i="4"/>
  <c r="AW324" i="4"/>
  <c r="AC324" i="4"/>
  <c r="BA316" i="4"/>
  <c r="AC316" i="4"/>
  <c r="AK308" i="4"/>
  <c r="AS300" i="4"/>
  <c r="AS292" i="4"/>
  <c r="AS276" i="4"/>
  <c r="AW268" i="4"/>
  <c r="AS244" i="4"/>
  <c r="BA236" i="4"/>
  <c r="AW228" i="4"/>
  <c r="AB93" i="4"/>
  <c r="AY602" i="4"/>
  <c r="BD584" i="4"/>
  <c r="AD584" i="4"/>
  <c r="AX584" i="4"/>
  <c r="AM584" i="4"/>
  <c r="Z576" i="4"/>
  <c r="AX576" i="4"/>
  <c r="AQ576" i="4"/>
  <c r="AV572" i="4"/>
  <c r="AP572" i="4"/>
  <c r="AI536" i="4"/>
  <c r="AT536" i="4"/>
  <c r="AI528" i="4"/>
  <c r="AP528" i="4"/>
  <c r="AR484" i="4"/>
  <c r="BD476" i="4"/>
  <c r="AF476" i="4"/>
  <c r="AR468" i="4"/>
  <c r="AJ460" i="4"/>
  <c r="AZ452" i="4"/>
  <c r="AB444" i="4"/>
  <c r="BD436" i="4"/>
  <c r="AB436" i="4"/>
  <c r="AV428" i="4"/>
  <c r="AF420" i="4"/>
  <c r="AN412" i="4"/>
  <c r="AV404" i="4"/>
  <c r="AJ396" i="4"/>
  <c r="AZ388" i="4"/>
  <c r="AB380" i="4"/>
  <c r="AV372" i="4"/>
  <c r="BD364" i="4"/>
  <c r="AF356" i="4"/>
  <c r="BD348" i="4"/>
  <c r="AJ340" i="4"/>
  <c r="AZ332" i="4"/>
  <c r="AJ324" i="4"/>
  <c r="BD316" i="4"/>
  <c r="AF316" i="4"/>
  <c r="AR308" i="4"/>
  <c r="AN284" i="4"/>
  <c r="BD276" i="4"/>
  <c r="AB276" i="4"/>
  <c r="AZ260" i="4"/>
  <c r="AV244" i="4"/>
  <c r="AJ236" i="4"/>
  <c r="AR228" i="4"/>
  <c r="BD220" i="4"/>
  <c r="AZ204" i="4"/>
  <c r="AJ602" i="4"/>
  <c r="AQ602" i="4"/>
  <c r="AR602" i="4"/>
  <c r="AI594" i="4"/>
  <c r="BG594" i="4"/>
  <c r="Z594" i="4"/>
  <c r="BF594" i="4"/>
  <c r="BB484" i="4"/>
  <c r="BB412" i="4"/>
  <c r="BF372" i="4"/>
  <c r="AH204" i="4"/>
  <c r="AS109" i="4"/>
  <c r="AH176" i="4"/>
  <c r="BA176" i="4"/>
  <c r="BF1728" i="4"/>
  <c r="AI1728" i="4"/>
  <c r="AE1728" i="4"/>
  <c r="AM1728" i="4"/>
  <c r="BD796" i="4"/>
  <c r="AH796" i="4"/>
  <c r="AX796" i="4"/>
  <c r="AH784" i="4"/>
  <c r="AX784" i="4"/>
  <c r="AJ755" i="4"/>
  <c r="AZ755" i="4"/>
  <c r="AB584" i="4"/>
  <c r="AR584" i="4"/>
  <c r="AY584" i="4"/>
  <c r="AI584" i="4"/>
  <c r="BB584" i="4"/>
  <c r="AL584" i="4"/>
  <c r="AF584" i="4"/>
  <c r="AG584" i="4"/>
  <c r="AB576" i="4"/>
  <c r="AY576" i="4"/>
  <c r="AI576" i="4"/>
  <c r="BB576" i="4"/>
  <c r="AL576" i="4"/>
  <c r="AF576" i="4"/>
  <c r="AU576" i="4"/>
  <c r="AA576" i="4"/>
  <c r="AP576" i="4"/>
  <c r="AN576" i="4"/>
  <c r="AG576" i="4"/>
  <c r="AJ559" i="4"/>
  <c r="AZ559" i="4"/>
  <c r="AF536" i="4"/>
  <c r="BA536" i="4"/>
  <c r="BF536" i="4"/>
  <c r="AP536" i="4"/>
  <c r="Z536" i="4"/>
  <c r="AS536" i="4"/>
  <c r="AV536" i="4"/>
  <c r="AX536" i="4"/>
  <c r="AD536" i="4"/>
  <c r="AY536" i="4"/>
  <c r="AE536" i="4"/>
  <c r="AZ536" i="4"/>
  <c r="BG493" i="4"/>
  <c r="AF493" i="4"/>
  <c r="AV493" i="4"/>
  <c r="AR493" i="4"/>
  <c r="AI493" i="4"/>
  <c r="AY493" i="4"/>
  <c r="BG484" i="4"/>
  <c r="Z484" i="4"/>
  <c r="AP484" i="4"/>
  <c r="BF484" i="4"/>
  <c r="AN484" i="4"/>
  <c r="BD484" i="4"/>
  <c r="AT484" i="4"/>
  <c r="AB484" i="4"/>
  <c r="AV484" i="4"/>
  <c r="AO484" i="4"/>
  <c r="AH476" i="4"/>
  <c r="AX476" i="4"/>
  <c r="AB476" i="4"/>
  <c r="AR476" i="4"/>
  <c r="AP476" i="4"/>
  <c r="AV476" i="4"/>
  <c r="AG476" i="4"/>
  <c r="AW476" i="4"/>
  <c r="AL468" i="4"/>
  <c r="BB468" i="4"/>
  <c r="AF468" i="4"/>
  <c r="AV468" i="4"/>
  <c r="AH468" i="4"/>
  <c r="BF468" i="4"/>
  <c r="AN468" i="4"/>
  <c r="AG468" i="4"/>
  <c r="AW468" i="4"/>
  <c r="AD460" i="4"/>
  <c r="AT460" i="4"/>
  <c r="AB460" i="4"/>
  <c r="AR460" i="4"/>
  <c r="AL460" i="4"/>
  <c r="BF460" i="4"/>
  <c r="AV460" i="4"/>
  <c r="AO460" i="4"/>
  <c r="Z452" i="4"/>
  <c r="AP452" i="4"/>
  <c r="BF452" i="4"/>
  <c r="AF452" i="4"/>
  <c r="AV452" i="4"/>
  <c r="AH452" i="4"/>
  <c r="BB452" i="4"/>
  <c r="AN452" i="4"/>
  <c r="AG452" i="4"/>
  <c r="AW452" i="4"/>
  <c r="Z444" i="4"/>
  <c r="AP444" i="4"/>
  <c r="BF444" i="4"/>
  <c r="AJ444" i="4"/>
  <c r="AZ444" i="4"/>
  <c r="AD444" i="4"/>
  <c r="AX444" i="4"/>
  <c r="AF444" i="4"/>
  <c r="BD444" i="4"/>
  <c r="AO444" i="4"/>
  <c r="AA436" i="4"/>
  <c r="AH436" i="4"/>
  <c r="AX436" i="4"/>
  <c r="AF436" i="4"/>
  <c r="AV436" i="4"/>
  <c r="Z436" i="4"/>
  <c r="AT436" i="4"/>
  <c r="AN436" i="4"/>
  <c r="AK436" i="4"/>
  <c r="BA436" i="4"/>
  <c r="Z428" i="4"/>
  <c r="AP428" i="4"/>
  <c r="BF428" i="4"/>
  <c r="AN428" i="4"/>
  <c r="BD428" i="4"/>
  <c r="AL428" i="4"/>
  <c r="AJ428" i="4"/>
  <c r="AG428" i="4"/>
  <c r="AW428" i="4"/>
  <c r="AA420" i="4"/>
  <c r="Z420" i="4"/>
  <c r="AP420" i="4"/>
  <c r="BF420" i="4"/>
  <c r="AB420" i="4"/>
  <c r="AR420" i="4"/>
  <c r="AL420" i="4"/>
  <c r="AJ420" i="4"/>
  <c r="BD420" i="4"/>
  <c r="AO420" i="4"/>
  <c r="Z412" i="4"/>
  <c r="AP412" i="4"/>
  <c r="BF412" i="4"/>
  <c r="AF412" i="4"/>
  <c r="AV412" i="4"/>
  <c r="AT412" i="4"/>
  <c r="AB412" i="4"/>
  <c r="AZ412" i="4"/>
  <c r="AG412" i="4"/>
  <c r="AW412" i="4"/>
  <c r="AD404" i="4"/>
  <c r="AT404" i="4"/>
  <c r="AJ404" i="4"/>
  <c r="AZ404" i="4"/>
  <c r="AL404" i="4"/>
  <c r="BF404" i="4"/>
  <c r="AR404" i="4"/>
  <c r="AC404" i="4"/>
  <c r="AS404" i="4"/>
  <c r="AH396" i="4"/>
  <c r="AX396" i="4"/>
  <c r="AB396" i="4"/>
  <c r="AR396" i="4"/>
  <c r="Z396" i="4"/>
  <c r="AT396" i="4"/>
  <c r="AV396" i="4"/>
  <c r="AO396" i="4"/>
  <c r="Z388" i="4"/>
  <c r="AP388" i="4"/>
  <c r="BF388" i="4"/>
  <c r="AF388" i="4"/>
  <c r="AV388" i="4"/>
  <c r="AT388" i="4"/>
  <c r="AN388" i="4"/>
  <c r="AG388" i="4"/>
  <c r="AW388" i="4"/>
  <c r="AH380" i="4"/>
  <c r="AX380" i="4"/>
  <c r="AJ380" i="4"/>
  <c r="AZ380" i="4"/>
  <c r="AP380" i="4"/>
  <c r="AF380" i="4"/>
  <c r="BD380" i="4"/>
  <c r="AG380" i="4"/>
  <c r="AW380" i="4"/>
  <c r="AH372" i="4"/>
  <c r="AX372" i="4"/>
  <c r="AB372" i="4"/>
  <c r="AR372" i="4"/>
  <c r="Z372" i="4"/>
  <c r="AT372" i="4"/>
  <c r="AJ372" i="4"/>
  <c r="BD372" i="4"/>
  <c r="AO372" i="4"/>
  <c r="AD364" i="4"/>
  <c r="BB364" i="4"/>
  <c r="AF364" i="4"/>
  <c r="AV364" i="4"/>
  <c r="Z364" i="4"/>
  <c r="BF364" i="4"/>
  <c r="AB364" i="4"/>
  <c r="AZ364" i="4"/>
  <c r="AK364" i="4"/>
  <c r="BA364" i="4"/>
  <c r="AH356" i="4"/>
  <c r="BF356" i="4"/>
  <c r="AJ356" i="4"/>
  <c r="AZ356" i="4"/>
  <c r="AT356" i="4"/>
  <c r="AR356" i="4"/>
  <c r="AG356" i="4"/>
  <c r="AW356" i="4"/>
  <c r="AP348" i="4"/>
  <c r="AF348" i="4"/>
  <c r="AV348" i="4"/>
  <c r="AT348" i="4"/>
  <c r="AB348" i="4"/>
  <c r="AZ348" i="4"/>
  <c r="AO348" i="4"/>
  <c r="Z340" i="4"/>
  <c r="AT340" i="4"/>
  <c r="AN340" i="4"/>
  <c r="BD340" i="4"/>
  <c r="AP340" i="4"/>
  <c r="AB340" i="4"/>
  <c r="AV340" i="4"/>
  <c r="AG340" i="4"/>
  <c r="AW340" i="4"/>
  <c r="AP332" i="4"/>
  <c r="AX332" i="4"/>
  <c r="AB332" i="4"/>
  <c r="AR332" i="4"/>
  <c r="Z332" i="4"/>
  <c r="BF332" i="4"/>
  <c r="AV332" i="4"/>
  <c r="AO332" i="4"/>
  <c r="AP324" i="4"/>
  <c r="AT324" i="4"/>
  <c r="AF324" i="4"/>
  <c r="AV324" i="4"/>
  <c r="AL324" i="4"/>
  <c r="AN324" i="4"/>
  <c r="AK324" i="4"/>
  <c r="BA324" i="4"/>
  <c r="Z316" i="4"/>
  <c r="BB316" i="4"/>
  <c r="AB316" i="4"/>
  <c r="AR316" i="4"/>
  <c r="AP316" i="4"/>
  <c r="AV316" i="4"/>
  <c r="AG316" i="4"/>
  <c r="AW316" i="4"/>
  <c r="AP308" i="4"/>
  <c r="AF308" i="4"/>
  <c r="AV308" i="4"/>
  <c r="AT308" i="4"/>
  <c r="AN308" i="4"/>
  <c r="AC308" i="4"/>
  <c r="AS308" i="4"/>
  <c r="AT300" i="4"/>
  <c r="AJ300" i="4"/>
  <c r="AZ300" i="4"/>
  <c r="AP300" i="4"/>
  <c r="AF300" i="4"/>
  <c r="BD300" i="4"/>
  <c r="AO300" i="4"/>
  <c r="AP292" i="4"/>
  <c r="AL292" i="4"/>
  <c r="AN292" i="4"/>
  <c r="BD292" i="4"/>
  <c r="Z292" i="4"/>
  <c r="BF292" i="4"/>
  <c r="AB292" i="4"/>
  <c r="AV292" i="4"/>
  <c r="AK292" i="4"/>
  <c r="BA292" i="4"/>
  <c r="AP284" i="4"/>
  <c r="AF284" i="4"/>
  <c r="AV284" i="4"/>
  <c r="BF284" i="4"/>
  <c r="AR284" i="4"/>
  <c r="AH276" i="4"/>
  <c r="AJ276" i="4"/>
  <c r="AZ276" i="4"/>
  <c r="AP276" i="4"/>
  <c r="AN276" i="4"/>
  <c r="AC276" i="4"/>
  <c r="AW276" i="4"/>
  <c r="Z268" i="4"/>
  <c r="BB268" i="4"/>
  <c r="AN268" i="4"/>
  <c r="BD268" i="4"/>
  <c r="AT268" i="4"/>
  <c r="AF268" i="4"/>
  <c r="AZ268" i="4"/>
  <c r="AO268" i="4"/>
  <c r="BE260" i="4"/>
  <c r="AL260" i="4"/>
  <c r="AF260" i="4"/>
  <c r="AV260" i="4"/>
  <c r="BB260" i="4"/>
  <c r="AJ260" i="4"/>
  <c r="BD260" i="4"/>
  <c r="AL252" i="4"/>
  <c r="AX252" i="4"/>
  <c r="AN252" i="4"/>
  <c r="BD252" i="4"/>
  <c r="AC252" i="4"/>
  <c r="AP252" i="4"/>
  <c r="AF252" i="4"/>
  <c r="AZ252" i="4"/>
  <c r="AG252" i="4"/>
  <c r="AD244" i="4"/>
  <c r="AT244" i="4"/>
  <c r="AB244" i="4"/>
  <c r="AR244" i="4"/>
  <c r="AF244" i="4"/>
  <c r="AZ244" i="4"/>
  <c r="AC244" i="4"/>
  <c r="AW244" i="4"/>
  <c r="AL236" i="4"/>
  <c r="AT236" i="4"/>
  <c r="AN236" i="4"/>
  <c r="BD236" i="4"/>
  <c r="AH236" i="4"/>
  <c r="AF236" i="4"/>
  <c r="AZ236" i="4"/>
  <c r="AS236" i="4"/>
  <c r="AH228" i="4"/>
  <c r="AD228" i="4"/>
  <c r="AF228" i="4"/>
  <c r="AV228" i="4"/>
  <c r="AX228" i="4"/>
  <c r="AB228" i="4"/>
  <c r="AZ228" i="4"/>
  <c r="AS228" i="4"/>
  <c r="AX220" i="4"/>
  <c r="AJ220" i="4"/>
  <c r="AZ220" i="4"/>
  <c r="AO220" i="4"/>
  <c r="AH220" i="4"/>
  <c r="AR220" i="4"/>
  <c r="AS212" i="4"/>
  <c r="AX212" i="4"/>
  <c r="AN212" i="4"/>
  <c r="BD212" i="4"/>
  <c r="AJ212" i="4"/>
  <c r="AT204" i="4"/>
  <c r="AB204" i="4"/>
  <c r="AR204" i="4"/>
  <c r="AJ204" i="4"/>
  <c r="BD204" i="4"/>
  <c r="AB195" i="4"/>
  <c r="AR195" i="4"/>
  <c r="AT180" i="4"/>
  <c r="AD180" i="4"/>
  <c r="AF171" i="4"/>
  <c r="AV171" i="4"/>
  <c r="AZ163" i="4"/>
  <c r="AJ163" i="4"/>
  <c r="AN163" i="4"/>
  <c r="AG148" i="4"/>
  <c r="AF148" i="4"/>
  <c r="BA148" i="4"/>
  <c r="AN117" i="4"/>
  <c r="AJ117" i="4"/>
  <c r="AJ101" i="4"/>
  <c r="AF101" i="4"/>
  <c r="AF85" i="4"/>
  <c r="AB85" i="4"/>
  <c r="AZ85" i="4"/>
  <c r="AX80" i="4"/>
  <c r="AH80" i="4"/>
  <c r="AD80" i="4"/>
  <c r="AE80" i="4"/>
  <c r="AW72" i="4"/>
  <c r="AB72" i="4"/>
  <c r="AA72" i="4"/>
  <c r="BE59" i="4"/>
  <c r="AT59" i="4"/>
  <c r="AC59" i="4"/>
  <c r="AS59" i="4"/>
  <c r="AB53" i="4"/>
  <c r="AE53" i="4"/>
  <c r="AZ53" i="4"/>
  <c r="AD39" i="4"/>
  <c r="AY39" i="4"/>
  <c r="BE39" i="4"/>
  <c r="AE25" i="4"/>
  <c r="AW25" i="4"/>
  <c r="AD25" i="4"/>
  <c r="AA25" i="4"/>
  <c r="AY25" i="4"/>
  <c r="BA17" i="4"/>
  <c r="AZ17" i="4"/>
  <c r="AC17" i="4"/>
  <c r="AM17" i="4"/>
  <c r="BE896" i="4"/>
  <c r="AL896" i="4"/>
  <c r="AU880" i="4"/>
  <c r="Z880" i="4"/>
  <c r="AK804" i="4"/>
  <c r="AD804" i="4"/>
  <c r="AT804" i="4"/>
  <c r="AJ765" i="4"/>
  <c r="AZ765" i="4"/>
  <c r="AT736" i="4"/>
  <c r="AD736" i="4"/>
  <c r="AN736" i="4"/>
  <c r="AE736" i="4"/>
  <c r="AZ736" i="4"/>
  <c r="AB697" i="4"/>
  <c r="AR697" i="4"/>
  <c r="AP671" i="4"/>
  <c r="AF671" i="4"/>
  <c r="AV671" i="4"/>
  <c r="AN602" i="4"/>
  <c r="BF602" i="4"/>
  <c r="AP602" i="4"/>
  <c r="Z602" i="4"/>
  <c r="AM602" i="4"/>
  <c r="BA602" i="4"/>
  <c r="AF602" i="4"/>
  <c r="AU602" i="4"/>
  <c r="AS602" i="4"/>
  <c r="AT602" i="4"/>
  <c r="BC602" i="4"/>
  <c r="AB602" i="4"/>
  <c r="AK602" i="4"/>
  <c r="AO602" i="4"/>
  <c r="AC602" i="4"/>
  <c r="AI602" i="4"/>
  <c r="AZ594" i="4"/>
  <c r="BB594" i="4"/>
  <c r="AL594" i="4"/>
  <c r="BC594" i="4"/>
  <c r="AG594" i="4"/>
  <c r="AV594" i="4"/>
  <c r="AA594" i="4"/>
  <c r="AX594" i="4"/>
  <c r="AD594" i="4"/>
  <c r="AM594" i="4"/>
  <c r="AQ594" i="4"/>
  <c r="AS594" i="4"/>
  <c r="AJ585" i="4"/>
  <c r="AZ585" i="4"/>
  <c r="AG577" i="4"/>
  <c r="AN577" i="4"/>
  <c r="AY572" i="4"/>
  <c r="AI572" i="4"/>
  <c r="BB572" i="4"/>
  <c r="AL572" i="4"/>
  <c r="AF572" i="4"/>
  <c r="AR572" i="4"/>
  <c r="BG572" i="4"/>
  <c r="AM572" i="4"/>
  <c r="AX572" i="4"/>
  <c r="AD572" i="4"/>
  <c r="BD572" i="4"/>
  <c r="AO572" i="4"/>
  <c r="AH557" i="4"/>
  <c r="AF557" i="4"/>
  <c r="AV557" i="4"/>
  <c r="BF541" i="4"/>
  <c r="AB541" i="4"/>
  <c r="AR541" i="4"/>
  <c r="AF528" i="4"/>
  <c r="BA528" i="4"/>
  <c r="AT528" i="4"/>
  <c r="AD528" i="4"/>
  <c r="AN528" i="4"/>
  <c r="AK528" i="4"/>
  <c r="BB528" i="4"/>
  <c r="AH528" i="4"/>
  <c r="AS528" i="4"/>
  <c r="AJ528" i="4"/>
  <c r="BE528" i="4"/>
  <c r="AF519" i="4"/>
  <c r="AV519" i="4"/>
  <c r="AJ198" i="4"/>
  <c r="AO198" i="4"/>
  <c r="BE198" i="4"/>
  <c r="AH198" i="4"/>
  <c r="AG198" i="4"/>
  <c r="BF191" i="4"/>
  <c r="AB191" i="4"/>
  <c r="AR191" i="4"/>
  <c r="AN191" i="4"/>
  <c r="BC176" i="4"/>
  <c r="AS176" i="4"/>
  <c r="AX176" i="4"/>
  <c r="AD176" i="4"/>
  <c r="AV176" i="4"/>
  <c r="AK176" i="4"/>
  <c r="AP176" i="4"/>
  <c r="AN176" i="4"/>
  <c r="AC176" i="4"/>
  <c r="Z176" i="4"/>
  <c r="AF133" i="4"/>
  <c r="AV133" i="4"/>
  <c r="AB133" i="4"/>
  <c r="AZ133" i="4"/>
  <c r="AY109" i="4"/>
  <c r="AB109" i="4"/>
  <c r="BD109" i="4"/>
  <c r="AV109" i="4"/>
  <c r="AG109" i="4"/>
  <c r="AW109" i="4"/>
  <c r="AK109" i="4"/>
  <c r="BE109" i="4"/>
  <c r="AF109" i="4"/>
  <c r="AC93" i="4"/>
  <c r="AS93" i="4"/>
  <c r="AF93" i="4"/>
  <c r="AG93" i="4"/>
  <c r="BA93" i="4"/>
  <c r="AW93" i="4"/>
  <c r="AZ93" i="4"/>
  <c r="AR64" i="4"/>
  <c r="AN64" i="4"/>
  <c r="AS57" i="4"/>
  <c r="AJ57" i="4"/>
  <c r="AM57" i="4"/>
  <c r="AD30" i="4"/>
  <c r="AS30" i="4"/>
  <c r="AX30" i="4"/>
  <c r="AT30" i="4"/>
  <c r="AI30" i="4"/>
  <c r="AH30" i="4"/>
  <c r="AS15" i="4"/>
  <c r="AW15" i="4"/>
  <c r="AL10" i="4"/>
  <c r="AD10" i="4"/>
  <c r="BA10" i="4"/>
  <c r="AK617" i="4"/>
  <c r="AN617" i="4"/>
  <c r="AT634" i="4"/>
  <c r="AD634" i="4"/>
  <c r="AN634" i="4"/>
  <c r="AU634" i="4"/>
  <c r="AA634" i="4"/>
  <c r="AV634" i="4"/>
  <c r="AB634" i="4"/>
  <c r="AW634" i="4"/>
  <c r="AO651" i="4"/>
  <c r="AF651" i="4"/>
  <c r="AV651" i="4"/>
  <c r="AF659" i="4"/>
  <c r="AV659" i="4"/>
  <c r="AX668" i="4"/>
  <c r="AH668" i="4"/>
  <c r="AI668" i="4"/>
  <c r="BD668" i="4"/>
  <c r="AJ668" i="4"/>
  <c r="BE668" i="4"/>
  <c r="AU701" i="4"/>
  <c r="AF701" i="4"/>
  <c r="AV701" i="4"/>
  <c r="AF739" i="4"/>
  <c r="AV739" i="4"/>
  <c r="AF747" i="4"/>
  <c r="AV747" i="4"/>
  <c r="AT754" i="4"/>
  <c r="AD754" i="4"/>
  <c r="AN754" i="4"/>
  <c r="AO754" i="4"/>
  <c r="AA754" i="4"/>
  <c r="AV754" i="4"/>
  <c r="AR754" i="4"/>
  <c r="AU777" i="4"/>
  <c r="AJ777" i="4"/>
  <c r="AZ777" i="4"/>
  <c r="AF785" i="4"/>
  <c r="AV785" i="4"/>
  <c r="AU793" i="4"/>
  <c r="AJ793" i="4"/>
  <c r="AZ793" i="4"/>
  <c r="AK817" i="4"/>
  <c r="AJ817" i="4"/>
  <c r="AZ817" i="4"/>
  <c r="AB825" i="4"/>
  <c r="AR825" i="4"/>
  <c r="AU833" i="4"/>
  <c r="Z833" i="4"/>
  <c r="AJ833" i="4"/>
  <c r="AZ833" i="4"/>
  <c r="AK841" i="4"/>
  <c r="AN841" i="4"/>
  <c r="AF849" i="4"/>
  <c r="AV849" i="4"/>
  <c r="Z857" i="4"/>
  <c r="AB857" i="4"/>
  <c r="AR857" i="4"/>
  <c r="BA865" i="4"/>
  <c r="AB865" i="4"/>
  <c r="AR865" i="4"/>
  <c r="AF873" i="4"/>
  <c r="BA873" i="4"/>
  <c r="AA881" i="4"/>
  <c r="AV881" i="4"/>
  <c r="BE897" i="4"/>
  <c r="AO897" i="4"/>
  <c r="AU1393" i="4"/>
  <c r="AP1393" i="4"/>
  <c r="AN610" i="4"/>
  <c r="AT610" i="4"/>
  <c r="AD610" i="4"/>
  <c r="AR610" i="4"/>
  <c r="BG610" i="4"/>
  <c r="AK610" i="4"/>
  <c r="AZ610" i="4"/>
  <c r="AE610" i="4"/>
  <c r="BB610" i="4"/>
  <c r="AH610" i="4"/>
  <c r="AM610" i="4"/>
  <c r="AV610" i="4"/>
  <c r="BE610" i="4"/>
  <c r="AS610" i="4"/>
  <c r="AE625" i="4"/>
  <c r="AB625" i="4"/>
  <c r="AR625" i="4"/>
  <c r="BF646" i="4"/>
  <c r="AP646" i="4"/>
  <c r="Z646" i="4"/>
  <c r="AS646" i="4"/>
  <c r="AJ646" i="4"/>
  <c r="BE646" i="4"/>
  <c r="AK646" i="4"/>
  <c r="BG646" i="4"/>
  <c r="AM646" i="4"/>
  <c r="BE665" i="4"/>
  <c r="AF665" i="4"/>
  <c r="AV665" i="4"/>
  <c r="BF682" i="4"/>
  <c r="AP682" i="4"/>
  <c r="Z682" i="4"/>
  <c r="AS682" i="4"/>
  <c r="AU682" i="4"/>
  <c r="AK682" i="4"/>
  <c r="BG682" i="4"/>
  <c r="AG682" i="4"/>
  <c r="BC682" i="4"/>
  <c r="AU689" i="4"/>
  <c r="AN689" i="4"/>
  <c r="AT698" i="4"/>
  <c r="AD698" i="4"/>
  <c r="AN698" i="4"/>
  <c r="AJ698" i="4"/>
  <c r="BE698" i="4"/>
  <c r="AQ698" i="4"/>
  <c r="AR698" i="4"/>
  <c r="AU709" i="4"/>
  <c r="AB709" i="4"/>
  <c r="AR709" i="4"/>
  <c r="AX718" i="4"/>
  <c r="AH718" i="4"/>
  <c r="AI718" i="4"/>
  <c r="BD718" i="4"/>
  <c r="AU718" i="4"/>
  <c r="AQ718" i="4"/>
  <c r="AG718" i="4"/>
  <c r="BC718" i="4"/>
  <c r="AJ725" i="4"/>
  <c r="AZ725" i="4"/>
  <c r="AX734" i="4"/>
  <c r="AH734" i="4"/>
  <c r="AI734" i="4"/>
  <c r="BD734" i="4"/>
  <c r="AJ734" i="4"/>
  <c r="BE734" i="4"/>
  <c r="AK734" i="4"/>
  <c r="BG734" i="4"/>
  <c r="AM734" i="4"/>
  <c r="AB756" i="4"/>
  <c r="AW756" i="4"/>
  <c r="BB756" i="4"/>
  <c r="AL756" i="4"/>
  <c r="AC756" i="4"/>
  <c r="AY756" i="4"/>
  <c r="AJ756" i="4"/>
  <c r="BE756" i="4"/>
  <c r="AX770" i="4"/>
  <c r="AH770" i="4"/>
  <c r="AI770" i="4"/>
  <c r="BD770" i="4"/>
  <c r="AO770" i="4"/>
  <c r="AK770" i="4"/>
  <c r="BG770" i="4"/>
  <c r="AM770" i="4"/>
  <c r="AV1718" i="4"/>
  <c r="AG1669" i="4"/>
  <c r="Z1494" i="4"/>
  <c r="BF1389" i="4"/>
  <c r="AA1344" i="4"/>
  <c r="BE1399" i="4"/>
  <c r="AD1399" i="4"/>
  <c r="AY1511" i="4"/>
  <c r="AQ1511" i="4"/>
  <c r="AY1517" i="4"/>
  <c r="AM1517" i="4"/>
  <c r="AW1577" i="4"/>
  <c r="BE1577" i="4"/>
  <c r="AS1623" i="4"/>
  <c r="AM1623" i="4"/>
  <c r="Z1623" i="4"/>
  <c r="AX1365" i="4"/>
  <c r="AB1365" i="4"/>
  <c r="BG1464" i="4"/>
  <c r="BD1464" i="4"/>
  <c r="AP1464" i="4"/>
  <c r="AL1464" i="4"/>
  <c r="AQ1521" i="4"/>
  <c r="AM1521" i="4"/>
  <c r="BE1521" i="4"/>
  <c r="AP1561" i="4"/>
  <c r="AK1561" i="4"/>
  <c r="AP1382" i="4"/>
  <c r="AN1382" i="4"/>
  <c r="AW1531" i="4"/>
  <c r="AB1531" i="4"/>
  <c r="AD1531" i="4"/>
  <c r="AL1567" i="4"/>
  <c r="BE1567" i="4"/>
  <c r="AI1567" i="4"/>
  <c r="BB1587" i="4"/>
  <c r="AD1587" i="4"/>
  <c r="BE1587" i="4"/>
  <c r="AW1669" i="4"/>
  <c r="AR1669" i="4"/>
  <c r="AF1718" i="4"/>
  <c r="AP1718" i="4"/>
  <c r="AM1718" i="4"/>
  <c r="AI1402" i="4"/>
  <c r="AA1402" i="4"/>
  <c r="AZ1419" i="4"/>
  <c r="BE1419" i="4"/>
  <c r="BC1430" i="4"/>
  <c r="BG1430" i="4"/>
  <c r="AI1570" i="4"/>
  <c r="AA1570" i="4"/>
  <c r="AG1631" i="4"/>
  <c r="AH1631" i="4"/>
  <c r="AL1631" i="4"/>
  <c r="AH1469" i="4"/>
  <c r="AP1469" i="4"/>
  <c r="AM1514" i="4"/>
  <c r="AU1514" i="4"/>
  <c r="AS1522" i="4"/>
  <c r="AO1522" i="4"/>
  <c r="AY1522" i="4"/>
  <c r="AI1608" i="4"/>
  <c r="BF1608" i="4"/>
  <c r="AM1608" i="4"/>
  <c r="AE1608" i="4"/>
  <c r="AX1619" i="4"/>
  <c r="Z1619" i="4"/>
  <c r="AU1600" i="4"/>
  <c r="AM1600" i="4"/>
  <c r="AO1609" i="4"/>
  <c r="BA1609" i="4"/>
  <c r="AH1621" i="4"/>
  <c r="BC1621" i="4"/>
  <c r="AQ1621" i="4"/>
  <c r="AU1621" i="4"/>
  <c r="BA1629" i="4"/>
  <c r="AO1629" i="4"/>
  <c r="Z1629" i="4"/>
  <c r="BF1629" i="4"/>
  <c r="AS1629" i="4"/>
  <c r="AP1629" i="4"/>
  <c r="AK1629" i="4"/>
  <c r="AW1629" i="4"/>
  <c r="AH1629" i="4"/>
  <c r="BF1662" i="4"/>
  <c r="AQ1662" i="4"/>
  <c r="AK1662" i="4"/>
  <c r="BC1662" i="4"/>
  <c r="BE1662" i="4"/>
  <c r="AI1662" i="4"/>
  <c r="AS1662" i="4"/>
  <c r="AU1662" i="4"/>
  <c r="AY1662" i="4"/>
  <c r="AM1662" i="4"/>
  <c r="AG1662" i="4"/>
  <c r="AX1678" i="4"/>
  <c r="Z1678" i="4"/>
  <c r="AO1578" i="4"/>
  <c r="AJ1578" i="4"/>
  <c r="AD1578" i="4"/>
  <c r="BF1584" i="4"/>
  <c r="BC1584" i="4"/>
  <c r="BA1584" i="4"/>
  <c r="AW1584" i="4"/>
  <c r="AO1584" i="4"/>
  <c r="AU1663" i="4"/>
  <c r="AT1663" i="4"/>
  <c r="Z1663" i="4"/>
  <c r="AX1663" i="4"/>
  <c r="BD1663" i="4"/>
  <c r="BB1663" i="4"/>
  <c r="AP1663" i="4"/>
  <c r="AY1663" i="4"/>
  <c r="AK1663" i="4"/>
  <c r="AN213" i="4"/>
  <c r="AZ199" i="4"/>
  <c r="AJ199" i="4"/>
  <c r="AZ145" i="4"/>
  <c r="AN168" i="4"/>
  <c r="AH168" i="4"/>
  <c r="BB168" i="4"/>
  <c r="AW168" i="4"/>
  <c r="AZ49" i="4"/>
  <c r="AE38" i="4"/>
  <c r="BC38" i="4"/>
  <c r="AG5" i="4"/>
  <c r="BA5" i="4"/>
  <c r="AR168" i="4"/>
  <c r="AV98" i="4"/>
  <c r="AM98" i="4"/>
  <c r="BG98" i="4"/>
  <c r="BC49" i="4"/>
  <c r="AB49" i="4"/>
  <c r="AV38" i="4"/>
  <c r="AR5" i="4"/>
  <c r="AS38" i="4"/>
  <c r="AP5" i="4"/>
  <c r="AN5" i="4"/>
  <c r="AF154" i="4"/>
  <c r="BA154" i="4"/>
  <c r="AP154" i="4"/>
  <c r="AY63" i="4"/>
  <c r="AC63" i="4"/>
  <c r="AL49" i="4"/>
  <c r="AD49" i="4"/>
  <c r="AE1745" i="4"/>
  <c r="Z1698" i="4"/>
  <c r="AW1698" i="4"/>
  <c r="AS1698" i="4"/>
  <c r="BE1698" i="4"/>
  <c r="AW1648" i="4"/>
  <c r="AK1640" i="4"/>
  <c r="AQ1699" i="4"/>
  <c r="AF1699" i="4"/>
  <c r="BA1699" i="4"/>
  <c r="AU1745" i="4"/>
  <c r="AI1745" i="4"/>
  <c r="BC1745" i="4"/>
  <c r="AY1624" i="4"/>
  <c r="AA1624" i="4"/>
  <c r="BG1624" i="4"/>
  <c r="AX1632" i="4"/>
  <c r="AS1632" i="4"/>
  <c r="AM1632" i="4"/>
  <c r="AM1640" i="4"/>
  <c r="Z1640" i="4"/>
  <c r="AU1640" i="4"/>
  <c r="AS1640" i="4"/>
  <c r="BA1640" i="4"/>
  <c r="Z1648" i="4"/>
  <c r="AU1648" i="4"/>
  <c r="AG1648" i="4"/>
  <c r="BB1648" i="4"/>
  <c r="AK1648" i="4"/>
  <c r="AQ1648" i="4"/>
  <c r="BA1698" i="4"/>
  <c r="BD1698" i="4"/>
  <c r="AO1698" i="4"/>
  <c r="AX1698" i="4"/>
  <c r="AC1698" i="4"/>
  <c r="AY1698" i="4"/>
  <c r="BC1698" i="4"/>
  <c r="BG1698" i="4"/>
  <c r="AL1698" i="4"/>
  <c r="AU1698" i="4"/>
  <c r="BC168" i="4"/>
  <c r="AY168" i="4"/>
  <c r="AJ168" i="4"/>
  <c r="AU168" i="4"/>
  <c r="AS168" i="4"/>
  <c r="BF168" i="4"/>
  <c r="AP168" i="4"/>
  <c r="Z168" i="4"/>
  <c r="AV168" i="4"/>
  <c r="BC5" i="4"/>
  <c r="AY5" i="4"/>
  <c r="AA5" i="4"/>
  <c r="AV5" i="4"/>
  <c r="AT5" i="4"/>
  <c r="AJ5" i="4"/>
  <c r="BF5" i="4"/>
  <c r="AH5" i="4"/>
  <c r="BE5" i="4"/>
  <c r="AO5" i="4"/>
  <c r="AT38" i="4"/>
  <c r="AH38" i="4"/>
  <c r="AK38" i="4"/>
  <c r="AY38" i="4"/>
  <c r="AI38" i="4"/>
  <c r="AW49" i="4"/>
  <c r="AG49" i="4"/>
  <c r="AY49" i="4"/>
  <c r="AA49" i="4"/>
  <c r="AV49" i="4"/>
  <c r="AN49" i="4"/>
  <c r="AR49" i="4"/>
  <c r="AP49" i="4"/>
  <c r="AS98" i="4"/>
  <c r="AT98" i="4"/>
  <c r="AD98" i="4"/>
  <c r="AY98" i="4"/>
  <c r="AI98" i="4"/>
  <c r="AN98" i="4"/>
  <c r="BA63" i="4"/>
  <c r="AK63" i="4"/>
  <c r="AI63" i="4"/>
  <c r="BD63" i="4"/>
  <c r="BB154" i="4"/>
  <c r="AL154" i="4"/>
  <c r="BE154" i="4"/>
  <c r="AK154" i="4"/>
  <c r="AV154" i="4"/>
  <c r="AH934" i="4"/>
  <c r="AD934" i="4"/>
  <c r="AH1625" i="4"/>
  <c r="AX1625" i="4"/>
  <c r="AW1625" i="4"/>
  <c r="AA1625" i="4"/>
  <c r="AO1625" i="4"/>
  <c r="AK1625" i="4"/>
  <c r="AC1625" i="4"/>
  <c r="BC1625" i="4"/>
  <c r="AQ1625" i="4"/>
  <c r="AY1625" i="4"/>
  <c r="Z1625" i="4"/>
  <c r="AZ160" i="4"/>
  <c r="AN44" i="4"/>
  <c r="AE44" i="4"/>
  <c r="AU44" i="4"/>
  <c r="BC13" i="4"/>
  <c r="AH13" i="4"/>
  <c r="AG13" i="4"/>
  <c r="AW13" i="4"/>
  <c r="BD194" i="4"/>
  <c r="AG194" i="4"/>
  <c r="BA194" i="4"/>
  <c r="AH194" i="4"/>
  <c r="AX194" i="4"/>
  <c r="AQ160" i="4"/>
  <c r="AY55" i="4"/>
  <c r="AD55" i="4"/>
  <c r="AO55" i="4"/>
  <c r="AL13" i="4"/>
  <c r="AY3" i="4"/>
  <c r="AD3" i="4"/>
  <c r="AO3" i="4"/>
  <c r="BF13" i="4"/>
  <c r="AJ13" i="4"/>
  <c r="AH1563" i="4"/>
  <c r="AC1078" i="4"/>
  <c r="AX1118" i="4"/>
  <c r="AY888" i="4"/>
  <c r="BD1094" i="4"/>
  <c r="AU1094" i="4"/>
  <c r="AP1094" i="4"/>
  <c r="AA1460" i="4"/>
  <c r="BG1460" i="4"/>
  <c r="BD1563" i="4"/>
  <c r="AQ1563" i="4"/>
  <c r="Z1563" i="4"/>
  <c r="BC1563" i="4"/>
  <c r="AV1245" i="4"/>
  <c r="AF1245" i="4"/>
  <c r="BD1416" i="4"/>
  <c r="Z1416" i="4"/>
  <c r="BG1219" i="4"/>
  <c r="AQ1219" i="4"/>
  <c r="AA1219" i="4"/>
  <c r="AT1219" i="4"/>
  <c r="AD1219" i="4"/>
  <c r="AW1219" i="4"/>
  <c r="AG1219" i="4"/>
  <c r="BC1219" i="4"/>
  <c r="AM1219" i="4"/>
  <c r="BF1219" i="4"/>
  <c r="AP1219" i="4"/>
  <c r="Z1219" i="4"/>
  <c r="AS1219" i="4"/>
  <c r="AC1219" i="4"/>
  <c r="AR890" i="4"/>
  <c r="AB890" i="4"/>
  <c r="BA933" i="4"/>
  <c r="AF933" i="4"/>
  <c r="AN1102" i="4"/>
  <c r="AB1102" i="4"/>
  <c r="AR1102" i="4"/>
  <c r="AF1102" i="4"/>
  <c r="AV1102" i="4"/>
  <c r="AR1763" i="4"/>
  <c r="AB1763" i="4"/>
  <c r="AR1761" i="4"/>
  <c r="AB1761" i="4"/>
  <c r="AB1758" i="4"/>
  <c r="AO1752" i="4"/>
  <c r="BD1758" i="4"/>
  <c r="AX1758" i="4"/>
  <c r="AU1758" i="4"/>
  <c r="AS1758" i="4"/>
  <c r="Z1752" i="4"/>
  <c r="BF1752" i="4"/>
  <c r="AR1752" i="4"/>
  <c r="AN1747" i="4"/>
  <c r="AR1738" i="4"/>
  <c r="AB1738" i="4"/>
  <c r="BF1720" i="4"/>
  <c r="AJ1720" i="4"/>
  <c r="BD1720" i="4"/>
  <c r="AK1720" i="4"/>
  <c r="AH1720" i="4"/>
  <c r="AQ1720" i="4"/>
  <c r="AU1704" i="4"/>
  <c r="AX1702" i="4"/>
  <c r="AC1702" i="4"/>
  <c r="AM1702" i="4"/>
  <c r="BC1702" i="4"/>
  <c r="AY1704" i="4"/>
  <c r="AC1704" i="4"/>
  <c r="AL1704" i="4"/>
  <c r="BB1704" i="4"/>
  <c r="AW1704" i="4"/>
  <c r="AB1704" i="4"/>
  <c r="AV1702" i="4"/>
  <c r="Z1702" i="4"/>
  <c r="BA1704" i="4"/>
  <c r="AF1704" i="4"/>
  <c r="BE1702" i="4"/>
  <c r="AJ1702" i="4"/>
  <c r="AW1505" i="4"/>
  <c r="AG1505" i="4"/>
  <c r="AZ1505" i="4"/>
  <c r="AJ1505" i="4"/>
  <c r="BG1505" i="4"/>
  <c r="AQ1505" i="4"/>
  <c r="AA1505" i="4"/>
  <c r="AV1395" i="4"/>
  <c r="AF1395" i="4"/>
  <c r="AV1371" i="4"/>
  <c r="AG1371" i="4"/>
  <c r="AW1371" i="4"/>
  <c r="AE1371" i="4"/>
  <c r="AU1371" i="4"/>
  <c r="AL1371" i="4"/>
  <c r="BC1276" i="4"/>
  <c r="AM1276" i="4"/>
  <c r="AT1276" i="4"/>
  <c r="Z1276" i="4"/>
  <c r="BE1276" i="4"/>
  <c r="BD1276" i="4"/>
  <c r="AO1264" i="4"/>
  <c r="AL1264" i="4"/>
  <c r="AN1231" i="4"/>
  <c r="BE1231" i="4"/>
  <c r="BB1231" i="4"/>
  <c r="AD1187" i="4"/>
  <c r="AG1163" i="4"/>
  <c r="BD1163" i="4"/>
  <c r="BD1219" i="4"/>
  <c r="BA1219" i="4"/>
  <c r="AX1219" i="4"/>
  <c r="AU1219" i="4"/>
  <c r="AH1199" i="4"/>
  <c r="AO1199" i="4"/>
  <c r="AF1187" i="4"/>
  <c r="AQ940" i="4"/>
  <c r="BE940" i="4"/>
  <c r="AZ1264" i="4"/>
  <c r="AU1264" i="4"/>
  <c r="AE1264" i="4"/>
  <c r="AX1264" i="4"/>
  <c r="AH1264" i="4"/>
  <c r="BA1264" i="4"/>
  <c r="AK1264" i="4"/>
  <c r="BD1264" i="4"/>
  <c r="BG1264" i="4"/>
  <c r="AQ1264" i="4"/>
  <c r="AA1264" i="4"/>
  <c r="AT1264" i="4"/>
  <c r="AD1264" i="4"/>
  <c r="AW1264" i="4"/>
  <c r="AG1264" i="4"/>
  <c r="AG1044" i="4"/>
  <c r="AW1044" i="4"/>
  <c r="AM1044" i="4"/>
  <c r="BC1044" i="4"/>
  <c r="AB1088" i="4"/>
  <c r="AR1088" i="4"/>
  <c r="AF1088" i="4"/>
  <c r="AV1088" i="4"/>
  <c r="AJ1088" i="4"/>
  <c r="AZ1088" i="4"/>
  <c r="AB1116" i="4"/>
  <c r="AR1116" i="4"/>
  <c r="AF1116" i="4"/>
  <c r="AV1116" i="4"/>
  <c r="AJ1116" i="4"/>
  <c r="AZ1116" i="4"/>
  <c r="AU1231" i="4"/>
  <c r="AE1231" i="4"/>
  <c r="AX1231" i="4"/>
  <c r="AH1231" i="4"/>
  <c r="BA1231" i="4"/>
  <c r="AK1231" i="4"/>
  <c r="BD1231" i="4"/>
  <c r="BG1231" i="4"/>
  <c r="AQ1231" i="4"/>
  <c r="AA1231" i="4"/>
  <c r="AT1231" i="4"/>
  <c r="AD1231" i="4"/>
  <c r="AW1231" i="4"/>
  <c r="AG1231" i="4"/>
  <c r="BA1763" i="4"/>
  <c r="AK1763" i="4"/>
  <c r="AW1761" i="4"/>
  <c r="AG1761" i="4"/>
  <c r="BC1763" i="4"/>
  <c r="AM1763" i="4"/>
  <c r="BC1761" i="4"/>
  <c r="AM1761" i="4"/>
  <c r="BB1763" i="4"/>
  <c r="AL1763" i="4"/>
  <c r="BF1761" i="4"/>
  <c r="AP1761" i="4"/>
  <c r="Z1761" i="4"/>
  <c r="AV1755" i="4"/>
  <c r="AF1755" i="4"/>
  <c r="AH1758" i="4"/>
  <c r="AE1758" i="4"/>
  <c r="AC1758" i="4"/>
  <c r="AS1752" i="4"/>
  <c r="AP1752" i="4"/>
  <c r="AF1758" i="4"/>
  <c r="BG1752" i="4"/>
  <c r="AK1752" i="4"/>
  <c r="AY1747" i="4"/>
  <c r="AI1720" i="4"/>
  <c r="BA1720" i="4"/>
  <c r="AW1763" i="4"/>
  <c r="AG1763" i="4"/>
  <c r="AS1761" i="4"/>
  <c r="AC1761" i="4"/>
  <c r="BD1763" i="4"/>
  <c r="AN1763" i="4"/>
  <c r="BD1761" i="4"/>
  <c r="AN1761" i="4"/>
  <c r="AY1763" i="4"/>
  <c r="AI1763" i="4"/>
  <c r="AY1761" i="4"/>
  <c r="AI1761" i="4"/>
  <c r="AX1763" i="4"/>
  <c r="AH1763" i="4"/>
  <c r="BB1761" i="4"/>
  <c r="AL1761" i="4"/>
  <c r="AR1755" i="4"/>
  <c r="AB1755" i="4"/>
  <c r="BE1752" i="4"/>
  <c r="AJ1752" i="4"/>
  <c r="AN1758" i="4"/>
  <c r="AL1758" i="4"/>
  <c r="BB1758" i="4"/>
  <c r="AI1758" i="4"/>
  <c r="AY1758" i="4"/>
  <c r="AG1758" i="4"/>
  <c r="AW1758" i="4"/>
  <c r="AN1752" i="4"/>
  <c r="AD1752" i="4"/>
  <c r="AT1752" i="4"/>
  <c r="AJ1758" i="4"/>
  <c r="AM1752" i="4"/>
  <c r="AZ1747" i="4"/>
  <c r="AJ1747" i="4"/>
  <c r="AN1738" i="4"/>
  <c r="BA1752" i="4"/>
  <c r="AF1752" i="4"/>
  <c r="AU1747" i="4"/>
  <c r="AZ1720" i="4"/>
  <c r="AE1720" i="4"/>
  <c r="AY1720" i="4"/>
  <c r="AD1720" i="4"/>
  <c r="AO1720" i="4"/>
  <c r="BE1720" i="4"/>
  <c r="AX1720" i="4"/>
  <c r="AB1720" i="4"/>
  <c r="BG1720" i="4"/>
  <c r="AL1720" i="4"/>
  <c r="AO1704" i="4"/>
  <c r="AS1702" i="4"/>
  <c r="AA1702" i="4"/>
  <c r="AQ1702" i="4"/>
  <c r="BG1702" i="4"/>
  <c r="AS1704" i="4"/>
  <c r="Z1704" i="4"/>
  <c r="AP1704" i="4"/>
  <c r="BF1704" i="4"/>
  <c r="AR1704" i="4"/>
  <c r="AP1702" i="4"/>
  <c r="AV1704" i="4"/>
  <c r="AA1704" i="4"/>
  <c r="AZ1702" i="4"/>
  <c r="AD1702" i="4"/>
  <c r="AS1505" i="4"/>
  <c r="AC1505" i="4"/>
  <c r="AV1505" i="4"/>
  <c r="AF1505" i="4"/>
  <c r="BC1505" i="4"/>
  <c r="AM1505" i="4"/>
  <c r="AR1395" i="4"/>
  <c r="AB1395" i="4"/>
  <c r="AN1371" i="4"/>
  <c r="AK1371" i="4"/>
  <c r="BA1371" i="4"/>
  <c r="AI1371" i="4"/>
  <c r="AY1371" i="4"/>
  <c r="AD1371" i="4"/>
  <c r="AY1276" i="4"/>
  <c r="AI1276" i="4"/>
  <c r="AP1276" i="4"/>
  <c r="AS1276" i="4"/>
  <c r="AS1264" i="4"/>
  <c r="AP1264" i="4"/>
  <c r="AM1264" i="4"/>
  <c r="AC1231" i="4"/>
  <c r="Z1231" i="4"/>
  <c r="BF1231" i="4"/>
  <c r="BC1231" i="4"/>
  <c r="AL1199" i="4"/>
  <c r="AC1163" i="4"/>
  <c r="AZ1163" i="4"/>
  <c r="AF1264" i="4"/>
  <c r="AF1231" i="4"/>
  <c r="AN1219" i="4"/>
  <c r="BE1219" i="4"/>
  <c r="BB1219" i="4"/>
  <c r="AY1219" i="4"/>
  <c r="AH1187" i="4"/>
  <c r="AZ1102" i="4"/>
  <c r="AN1088" i="4"/>
  <c r="AT1163" i="4"/>
  <c r="AA1163" i="4"/>
  <c r="AU1163" i="4"/>
  <c r="AB1163" i="4"/>
  <c r="AR1163" i="4"/>
  <c r="AK1163" i="4"/>
  <c r="BA1163" i="4"/>
  <c r="Z1163" i="4"/>
  <c r="AE1163" i="4"/>
  <c r="BC1163" i="4"/>
  <c r="AF1163" i="4"/>
  <c r="AV1163" i="4"/>
  <c r="AO1163" i="4"/>
  <c r="BF1163" i="4"/>
  <c r="AM1163" i="4"/>
  <c r="BG1163" i="4"/>
  <c r="AK1199" i="4"/>
  <c r="AM1199" i="4"/>
  <c r="AX1199" i="4"/>
  <c r="AT1199" i="4"/>
  <c r="BE1199" i="4"/>
  <c r="BG1199" i="4"/>
  <c r="AA1199" i="4"/>
  <c r="BF1199" i="4"/>
  <c r="BB1199" i="4"/>
  <c r="BA1199" i="4"/>
  <c r="BC1199" i="4"/>
  <c r="AF1199" i="4"/>
  <c r="AB1122" i="4"/>
  <c r="AN1122" i="4"/>
  <c r="AR1122" i="4"/>
  <c r="AG1028" i="4"/>
  <c r="AM1028" i="4"/>
  <c r="AW1028" i="4"/>
  <c r="BC1028" i="4"/>
  <c r="BA1151" i="4"/>
  <c r="BC1151" i="4"/>
  <c r="BF1151" i="4"/>
  <c r="AZ1187" i="4"/>
  <c r="AW1187" i="4"/>
  <c r="BG1187" i="4"/>
  <c r="AM1187" i="4"/>
  <c r="AN1187" i="4"/>
  <c r="AP1187" i="4"/>
  <c r="AT1187" i="4"/>
  <c r="AO1187" i="4"/>
  <c r="BC1187" i="4"/>
  <c r="AI1187" i="4"/>
  <c r="BD1187" i="4"/>
  <c r="AX1187" i="4"/>
  <c r="BB1187" i="4"/>
  <c r="BE1187" i="4"/>
  <c r="AK1187" i="4"/>
  <c r="AY1187" i="4"/>
  <c r="AA1187" i="4"/>
  <c r="Z1187" i="4"/>
  <c r="BF1187" i="4"/>
  <c r="BG1276" i="4"/>
  <c r="AF1276" i="4"/>
  <c r="AV1276" i="4"/>
  <c r="AG1276" i="4"/>
  <c r="AW1276" i="4"/>
  <c r="AJ1276" i="4"/>
  <c r="AZ1276" i="4"/>
  <c r="AK1276" i="4"/>
  <c r="BA1276" i="4"/>
  <c r="AL1276" i="4"/>
  <c r="BB1276" i="4"/>
  <c r="AS1763" i="4"/>
  <c r="AC1763" i="4"/>
  <c r="AO1761" i="4"/>
  <c r="AZ1763" i="4"/>
  <c r="AJ1763" i="4"/>
  <c r="AZ1761" i="4"/>
  <c r="AJ1761" i="4"/>
  <c r="AU1763" i="4"/>
  <c r="AE1763" i="4"/>
  <c r="AU1761" i="4"/>
  <c r="AE1761" i="4"/>
  <c r="AT1763" i="4"/>
  <c r="AD1763" i="4"/>
  <c r="AX1761" i="4"/>
  <c r="AH1761" i="4"/>
  <c r="AN1755" i="4"/>
  <c r="AZ1752" i="4"/>
  <c r="AE1752" i="4"/>
  <c r="Z1758" i="4"/>
  <c r="AP1758" i="4"/>
  <c r="BF1758" i="4"/>
  <c r="AM1758" i="4"/>
  <c r="BC1758" i="4"/>
  <c r="AK1758" i="4"/>
  <c r="BA1758" i="4"/>
  <c r="BD1752" i="4"/>
  <c r="AI1752" i="4"/>
  <c r="AH1752" i="4"/>
  <c r="AX1752" i="4"/>
  <c r="AG1752" i="4"/>
  <c r="AV1747" i="4"/>
  <c r="AF1747" i="4"/>
  <c r="AZ1738" i="4"/>
  <c r="AV1752" i="4"/>
  <c r="AA1752" i="4"/>
  <c r="AU1720" i="4"/>
  <c r="Z1720" i="4"/>
  <c r="AT1720" i="4"/>
  <c r="AC1720" i="4"/>
  <c r="AS1720" i="4"/>
  <c r="AR1720" i="4"/>
  <c r="BB1720" i="4"/>
  <c r="AF1720" i="4"/>
  <c r="BE1704" i="4"/>
  <c r="AJ1704" i="4"/>
  <c r="AN1702" i="4"/>
  <c r="AE1702" i="4"/>
  <c r="AU1702" i="4"/>
  <c r="AN1704" i="4"/>
  <c r="AD1704" i="4"/>
  <c r="AT1704" i="4"/>
  <c r="AM1704" i="4"/>
  <c r="AK1702" i="4"/>
  <c r="AQ1704" i="4"/>
  <c r="AT1702" i="4"/>
  <c r="AO1505" i="4"/>
  <c r="AR1505" i="4"/>
  <c r="AB1505" i="4"/>
  <c r="AY1505" i="4"/>
  <c r="AF1371" i="4"/>
  <c r="AO1371" i="4"/>
  <c r="BE1371" i="4"/>
  <c r="AM1371" i="4"/>
  <c r="AU1276" i="4"/>
  <c r="AE1276" i="4"/>
  <c r="BF1276" i="4"/>
  <c r="AH1276" i="4"/>
  <c r="AO1276" i="4"/>
  <c r="AN1276" i="4"/>
  <c r="AN1264" i="4"/>
  <c r="BE1264" i="4"/>
  <c r="BB1264" i="4"/>
  <c r="AY1264" i="4"/>
  <c r="AO1231" i="4"/>
  <c r="AL1231" i="4"/>
  <c r="AI1231" i="4"/>
  <c r="AD1199" i="4"/>
  <c r="AW1163" i="4"/>
  <c r="AN1163" i="4"/>
  <c r="AK1219" i="4"/>
  <c r="AH1219" i="4"/>
  <c r="AE1219" i="4"/>
  <c r="AJ1102" i="4"/>
  <c r="BD1199" i="4"/>
  <c r="AG1187" i="4"/>
  <c r="AL1766" i="4"/>
  <c r="AD1766" i="4"/>
  <c r="AY1766" i="4"/>
  <c r="AP1764" i="4"/>
  <c r="BB1764" i="4"/>
  <c r="Z1764" i="4"/>
  <c r="AH1764" i="4"/>
  <c r="AA1112" i="4"/>
  <c r="AO1112" i="4"/>
  <c r="AS1112" i="4"/>
  <c r="AU1112" i="4"/>
  <c r="AE1112" i="4"/>
  <c r="BD1112" i="4"/>
  <c r="AI1112" i="4"/>
  <c r="AH1112" i="4"/>
  <c r="BF1112" i="4"/>
  <c r="AP1112" i="4"/>
  <c r="BC1112" i="4"/>
  <c r="AX1112" i="4"/>
  <c r="AT1112" i="4"/>
  <c r="AC1112" i="4"/>
  <c r="Z1112" i="4"/>
  <c r="BB1082" i="4"/>
  <c r="AT1082" i="4"/>
  <c r="AX1082" i="4"/>
  <c r="AK1082" i="4"/>
  <c r="AA1082" i="4"/>
  <c r="AG1082" i="4"/>
  <c r="AO1082" i="4"/>
  <c r="AM1082" i="4"/>
  <c r="AU1082" i="4"/>
  <c r="AL1082" i="4"/>
  <c r="AP1082" i="4"/>
  <c r="AD1082" i="4"/>
  <c r="BF1082" i="4"/>
  <c r="BG1082" i="4"/>
  <c r="BA1082" i="4"/>
  <c r="BC1082" i="4"/>
  <c r="AY1082" i="4"/>
  <c r="AH1082" i="4"/>
  <c r="AY1060" i="4"/>
  <c r="Z1060" i="4"/>
  <c r="BA1060" i="4"/>
  <c r="AE1060" i="4"/>
  <c r="AP1060" i="4"/>
  <c r="AU1060" i="4"/>
  <c r="AL996" i="4"/>
  <c r="BB996" i="4"/>
  <c r="BG950" i="4"/>
  <c r="AP950" i="4"/>
  <c r="Z950" i="4"/>
  <c r="BB950" i="4"/>
  <c r="BF936" i="4"/>
  <c r="AL936" i="4"/>
  <c r="BB936" i="4"/>
  <c r="AL900" i="4"/>
  <c r="AB900" i="4"/>
  <c r="AJ900" i="4"/>
  <c r="AY900" i="4"/>
  <c r="AI900" i="4"/>
  <c r="BA900" i="4"/>
  <c r="AK900" i="4"/>
  <c r="AN900" i="4"/>
  <c r="AU900" i="4"/>
  <c r="AE900" i="4"/>
  <c r="AW900" i="4"/>
  <c r="AG900" i="4"/>
  <c r="AV900" i="4"/>
  <c r="AQ810" i="4"/>
  <c r="BG810" i="4"/>
  <c r="AA810" i="4"/>
  <c r="Z810" i="4"/>
  <c r="AP810" i="4"/>
  <c r="BF810" i="4"/>
  <c r="AD810" i="4"/>
  <c r="AT810" i="4"/>
  <c r="AF810" i="4"/>
  <c r="AV810" i="4"/>
  <c r="AP771" i="4"/>
  <c r="BF771" i="4"/>
  <c r="AN771" i="4"/>
  <c r="AB771" i="4"/>
  <c r="AR771" i="4"/>
  <c r="AQ760" i="4"/>
  <c r="BG760" i="4"/>
  <c r="AG760" i="4"/>
  <c r="AX760" i="4"/>
  <c r="AH760" i="4"/>
  <c r="AI760" i="4"/>
  <c r="BD760" i="4"/>
  <c r="AE760" i="4"/>
  <c r="AZ760" i="4"/>
  <c r="AM760" i="4"/>
  <c r="AT760" i="4"/>
  <c r="AD760" i="4"/>
  <c r="AN760" i="4"/>
  <c r="AJ760" i="4"/>
  <c r="BE760" i="4"/>
  <c r="BA717" i="4"/>
  <c r="Z717" i="4"/>
  <c r="AE717" i="4"/>
  <c r="AP717" i="4"/>
  <c r="AB717" i="4"/>
  <c r="AR717" i="4"/>
  <c r="AF717" i="4"/>
  <c r="AV717" i="4"/>
  <c r="BF702" i="4"/>
  <c r="AP702" i="4"/>
  <c r="Z702" i="4"/>
  <c r="AS702" i="4"/>
  <c r="AU702" i="4"/>
  <c r="AF702" i="4"/>
  <c r="BA702" i="4"/>
  <c r="AM702" i="4"/>
  <c r="BB702" i="4"/>
  <c r="AL702" i="4"/>
  <c r="AC702" i="4"/>
  <c r="AY702" i="4"/>
  <c r="AE702" i="4"/>
  <c r="AZ702" i="4"/>
  <c r="AK702" i="4"/>
  <c r="BG702" i="4"/>
  <c r="AR702" i="4"/>
  <c r="BA684" i="4"/>
  <c r="BC684" i="4"/>
  <c r="BB684" i="4"/>
  <c r="AL684" i="4"/>
  <c r="AC684" i="4"/>
  <c r="AY684" i="4"/>
  <c r="AO684" i="4"/>
  <c r="AM684" i="4"/>
  <c r="AX684" i="4"/>
  <c r="AH684" i="4"/>
  <c r="AI684" i="4"/>
  <c r="BD684" i="4"/>
  <c r="AU684" i="4"/>
  <c r="AX658" i="4"/>
  <c r="AH658" i="4"/>
  <c r="AI658" i="4"/>
  <c r="BD658" i="4"/>
  <c r="AO658" i="4"/>
  <c r="AA658" i="4"/>
  <c r="AV658" i="4"/>
  <c r="AB658" i="4"/>
  <c r="AW658" i="4"/>
  <c r="AT658" i="4"/>
  <c r="AD658" i="4"/>
  <c r="AN658" i="4"/>
  <c r="AU658" i="4"/>
  <c r="AF658" i="4"/>
  <c r="BA658" i="4"/>
  <c r="AG658" i="4"/>
  <c r="BC658" i="4"/>
  <c r="AQ569" i="4"/>
  <c r="AD569" i="4"/>
  <c r="AI569" i="4"/>
  <c r="AL569" i="4"/>
  <c r="AB569" i="4"/>
  <c r="AR569" i="4"/>
  <c r="BE569" i="4"/>
  <c r="AF569" i="4"/>
  <c r="AV569" i="4"/>
  <c r="AV538" i="4"/>
  <c r="AU538" i="4"/>
  <c r="AE538" i="4"/>
  <c r="AO538" i="4"/>
  <c r="AX538" i="4"/>
  <c r="AD538" i="4"/>
  <c r="AS538" i="4"/>
  <c r="AT538" i="4"/>
  <c r="Z538" i="4"/>
  <c r="BD538" i="4"/>
  <c r="AI538" i="4"/>
  <c r="AM538" i="4"/>
  <c r="BF538" i="4"/>
  <c r="AN538" i="4"/>
  <c r="AR538" i="4"/>
  <c r="AW511" i="4"/>
  <c r="AS511" i="4"/>
  <c r="BA511" i="4"/>
  <c r="AR511" i="4"/>
  <c r="AB511" i="4"/>
  <c r="AZ511" i="4"/>
  <c r="AJ511" i="4"/>
  <c r="AI511" i="4"/>
  <c r="AY511" i="4"/>
  <c r="AN511" i="4"/>
  <c r="AM511" i="4"/>
  <c r="BC511" i="4"/>
  <c r="BE503" i="4"/>
  <c r="AG503" i="4"/>
  <c r="AC503" i="4"/>
  <c r="AB503" i="4"/>
  <c r="AV503" i="4"/>
  <c r="AF503" i="4"/>
  <c r="BD503" i="4"/>
  <c r="AN503" i="4"/>
  <c r="AA503" i="4"/>
  <c r="AQ503" i="4"/>
  <c r="AS503" i="4"/>
  <c r="AR503" i="4"/>
  <c r="AE503" i="4"/>
  <c r="AU503" i="4"/>
  <c r="BE486" i="4"/>
  <c r="BC486" i="4"/>
  <c r="AH486" i="4"/>
  <c r="BB486" i="4"/>
  <c r="AJ486" i="4"/>
  <c r="AZ486" i="4"/>
  <c r="AL486" i="4"/>
  <c r="BF486" i="4"/>
  <c r="AN486" i="4"/>
  <c r="BD486" i="4"/>
  <c r="Z486" i="4"/>
  <c r="AB486" i="4"/>
  <c r="AC486" i="4"/>
  <c r="AS486" i="4"/>
  <c r="AP486" i="4"/>
  <c r="AF486" i="4"/>
  <c r="AG486" i="4"/>
  <c r="AW486" i="4"/>
  <c r="AU478" i="4"/>
  <c r="AL478" i="4"/>
  <c r="AJ478" i="4"/>
  <c r="AZ478" i="4"/>
  <c r="AT478" i="4"/>
  <c r="AN478" i="4"/>
  <c r="BD478" i="4"/>
  <c r="BB478" i="4"/>
  <c r="AB478" i="4"/>
  <c r="AC478" i="4"/>
  <c r="AS478" i="4"/>
  <c r="AD478" i="4"/>
  <c r="AF478" i="4"/>
  <c r="AG478" i="4"/>
  <c r="AW478" i="4"/>
  <c r="AA470" i="4"/>
  <c r="AQ470" i="4"/>
  <c r="BG470" i="4"/>
  <c r="AL470" i="4"/>
  <c r="BF470" i="4"/>
  <c r="AJ470" i="4"/>
  <c r="AZ470" i="4"/>
  <c r="AP470" i="4"/>
  <c r="AN470" i="4"/>
  <c r="BD470" i="4"/>
  <c r="AD470" i="4"/>
  <c r="AB470" i="4"/>
  <c r="AG470" i="4"/>
  <c r="AW470" i="4"/>
  <c r="AT470" i="4"/>
  <c r="AF470" i="4"/>
  <c r="AK470" i="4"/>
  <c r="BA470" i="4"/>
  <c r="AA462" i="4"/>
  <c r="BG462" i="4"/>
  <c r="AQ462" i="4"/>
  <c r="AP462" i="4"/>
  <c r="AB462" i="4"/>
  <c r="AR462" i="4"/>
  <c r="Z462" i="4"/>
  <c r="AT462" i="4"/>
  <c r="AF462" i="4"/>
  <c r="AV462" i="4"/>
  <c r="BF462" i="4"/>
  <c r="AZ462" i="4"/>
  <c r="AC462" i="4"/>
  <c r="AS462" i="4"/>
  <c r="AD462" i="4"/>
  <c r="BD462" i="4"/>
  <c r="AG462" i="4"/>
  <c r="AW462" i="4"/>
  <c r="AQ454" i="4"/>
  <c r="AP454" i="4"/>
  <c r="AB454" i="4"/>
  <c r="AR454" i="4"/>
  <c r="Z454" i="4"/>
  <c r="AT454" i="4"/>
  <c r="AF454" i="4"/>
  <c r="AV454" i="4"/>
  <c r="AD454" i="4"/>
  <c r="AZ454" i="4"/>
  <c r="AO454" i="4"/>
  <c r="AH454" i="4"/>
  <c r="BD454" i="4"/>
  <c r="AC454" i="4"/>
  <c r="AS454" i="4"/>
  <c r="BG446" i="4"/>
  <c r="AH446" i="4"/>
  <c r="BB446" i="4"/>
  <c r="AB446" i="4"/>
  <c r="AR446" i="4"/>
  <c r="AL446" i="4"/>
  <c r="AF446" i="4"/>
  <c r="AV446" i="4"/>
  <c r="AD446" i="4"/>
  <c r="AZ446" i="4"/>
  <c r="AK446" i="4"/>
  <c r="BA446" i="4"/>
  <c r="AT446" i="4"/>
  <c r="BD446" i="4"/>
  <c r="AO446" i="4"/>
  <c r="AA438" i="4"/>
  <c r="AL438" i="4"/>
  <c r="BF438" i="4"/>
  <c r="AF438" i="4"/>
  <c r="AV438" i="4"/>
  <c r="AP438" i="4"/>
  <c r="AJ438" i="4"/>
  <c r="AZ438" i="4"/>
  <c r="BB438" i="4"/>
  <c r="BD438" i="4"/>
  <c r="AK438" i="4"/>
  <c r="BA438" i="4"/>
  <c r="AQ438" i="4"/>
  <c r="Z438" i="4"/>
  <c r="AB438" i="4"/>
  <c r="AO438" i="4"/>
  <c r="AA430" i="4"/>
  <c r="AL430" i="4"/>
  <c r="BF430" i="4"/>
  <c r="AJ430" i="4"/>
  <c r="AZ430" i="4"/>
  <c r="AP430" i="4"/>
  <c r="AN430" i="4"/>
  <c r="BD430" i="4"/>
  <c r="Z430" i="4"/>
  <c r="AB430" i="4"/>
  <c r="AK430" i="4"/>
  <c r="BA430" i="4"/>
  <c r="AD430" i="4"/>
  <c r="AF430" i="4"/>
  <c r="AO430" i="4"/>
  <c r="AA422" i="4"/>
  <c r="BG422" i="4"/>
  <c r="AL422" i="4"/>
  <c r="BF422" i="4"/>
  <c r="AJ422" i="4"/>
  <c r="AZ422" i="4"/>
  <c r="AQ422" i="4"/>
  <c r="AP422" i="4"/>
  <c r="AN422" i="4"/>
  <c r="BD422" i="4"/>
  <c r="BB422" i="4"/>
  <c r="AB422" i="4"/>
  <c r="AG422" i="4"/>
  <c r="AW422" i="4"/>
  <c r="Z422" i="4"/>
  <c r="AF422" i="4"/>
  <c r="AK422" i="4"/>
  <c r="BA422" i="4"/>
  <c r="AA414" i="4"/>
  <c r="AH414" i="4"/>
  <c r="BF414" i="4"/>
  <c r="AJ414" i="4"/>
  <c r="AZ414" i="4"/>
  <c r="AP414" i="4"/>
  <c r="AN414" i="4"/>
  <c r="BD414" i="4"/>
  <c r="Z414" i="4"/>
  <c r="AB414" i="4"/>
  <c r="AC414" i="4"/>
  <c r="AS414" i="4"/>
  <c r="AD414" i="4"/>
  <c r="AF414" i="4"/>
  <c r="AG414" i="4"/>
  <c r="AW414" i="4"/>
  <c r="AQ406" i="4"/>
  <c r="AH406" i="4"/>
  <c r="BB406" i="4"/>
  <c r="AN406" i="4"/>
  <c r="BD406" i="4"/>
  <c r="AL406" i="4"/>
  <c r="BF406" i="4"/>
  <c r="AB406" i="4"/>
  <c r="AR406" i="4"/>
  <c r="Z406" i="4"/>
  <c r="AJ406" i="4"/>
  <c r="AC406" i="4"/>
  <c r="AS406" i="4"/>
  <c r="AP406" i="4"/>
  <c r="AV406" i="4"/>
  <c r="AG406" i="4"/>
  <c r="AW406" i="4"/>
  <c r="BG398" i="4"/>
  <c r="AH398" i="4"/>
  <c r="BB398" i="4"/>
  <c r="AB398" i="4"/>
  <c r="AR398" i="4"/>
  <c r="AL398" i="4"/>
  <c r="AF398" i="4"/>
  <c r="AV398" i="4"/>
  <c r="AQ398" i="4"/>
  <c r="AT398" i="4"/>
  <c r="AZ398" i="4"/>
  <c r="AC398" i="4"/>
  <c r="AS398" i="4"/>
  <c r="AX398" i="4"/>
  <c r="BD398" i="4"/>
  <c r="AG398" i="4"/>
  <c r="AW398" i="4"/>
  <c r="AM390" i="4"/>
  <c r="AA390" i="4"/>
  <c r="AQ390" i="4"/>
  <c r="AH390" i="4"/>
  <c r="BF390" i="4"/>
  <c r="AB390" i="4"/>
  <c r="AR390" i="4"/>
  <c r="AP390" i="4"/>
  <c r="AF390" i="4"/>
  <c r="AV390" i="4"/>
  <c r="AD390" i="4"/>
  <c r="AZ390" i="4"/>
  <c r="AO390" i="4"/>
  <c r="AT390" i="4"/>
  <c r="BD390" i="4"/>
  <c r="AC390" i="4"/>
  <c r="AS390" i="4"/>
  <c r="AY382" i="4"/>
  <c r="AA382" i="4"/>
  <c r="AH382" i="4"/>
  <c r="BB382" i="4"/>
  <c r="AF382" i="4"/>
  <c r="AV382" i="4"/>
  <c r="AQ382" i="4"/>
  <c r="AL382" i="4"/>
  <c r="BF382" i="4"/>
  <c r="AJ382" i="4"/>
  <c r="AZ382" i="4"/>
  <c r="Z382" i="4"/>
  <c r="BD382" i="4"/>
  <c r="AG382" i="4"/>
  <c r="AW382" i="4"/>
  <c r="AP382" i="4"/>
  <c r="AB382" i="4"/>
  <c r="AK382" i="4"/>
  <c r="BA382" i="4"/>
  <c r="BG374" i="4"/>
  <c r="AQ374" i="4"/>
  <c r="AD374" i="4"/>
  <c r="AX374" i="4"/>
  <c r="AJ374" i="4"/>
  <c r="AZ374" i="4"/>
  <c r="AH374" i="4"/>
  <c r="BB374" i="4"/>
  <c r="AN374" i="4"/>
  <c r="BD374" i="4"/>
  <c r="AB374" i="4"/>
  <c r="AC374" i="4"/>
  <c r="AS374" i="4"/>
  <c r="AL374" i="4"/>
  <c r="AF374" i="4"/>
  <c r="AG374" i="4"/>
  <c r="AW374" i="4"/>
  <c r="AA366" i="4"/>
  <c r="AP366" i="4"/>
  <c r="AJ366" i="4"/>
  <c r="AZ366" i="4"/>
  <c r="Z366" i="4"/>
  <c r="AX366" i="4"/>
  <c r="AN366" i="4"/>
  <c r="BD366" i="4"/>
  <c r="BF366" i="4"/>
  <c r="AB366" i="4"/>
  <c r="AC366" i="4"/>
  <c r="AS366" i="4"/>
  <c r="AH366" i="4"/>
  <c r="AF366" i="4"/>
  <c r="AG366" i="4"/>
  <c r="AW366" i="4"/>
  <c r="AT358" i="4"/>
  <c r="AJ358" i="4"/>
  <c r="AZ358" i="4"/>
  <c r="AD358" i="4"/>
  <c r="AX358" i="4"/>
  <c r="AN358" i="4"/>
  <c r="BD358" i="4"/>
  <c r="AL358" i="4"/>
  <c r="AB358" i="4"/>
  <c r="AC358" i="4"/>
  <c r="AS358" i="4"/>
  <c r="AQ358" i="4"/>
  <c r="BB358" i="4"/>
  <c r="AF358" i="4"/>
  <c r="AG358" i="4"/>
  <c r="AW358" i="4"/>
  <c r="AU350" i="4"/>
  <c r="AD350" i="4"/>
  <c r="BB350" i="4"/>
  <c r="AN350" i="4"/>
  <c r="BD350" i="4"/>
  <c r="AL350" i="4"/>
  <c r="BF350" i="4"/>
  <c r="AB350" i="4"/>
  <c r="AR350" i="4"/>
  <c r="AJ350" i="4"/>
  <c r="AO350" i="4"/>
  <c r="Z350" i="4"/>
  <c r="AV350" i="4"/>
  <c r="AC350" i="4"/>
  <c r="AS350" i="4"/>
  <c r="AD342" i="4"/>
  <c r="AX342" i="4"/>
  <c r="AB342" i="4"/>
  <c r="AR342" i="4"/>
  <c r="AH342" i="4"/>
  <c r="BF342" i="4"/>
  <c r="AF342" i="4"/>
  <c r="AV342" i="4"/>
  <c r="AZ342" i="4"/>
  <c r="AK342" i="4"/>
  <c r="BA342" i="4"/>
  <c r="Z342" i="4"/>
  <c r="BD342" i="4"/>
  <c r="AO342" i="4"/>
  <c r="AL334" i="4"/>
  <c r="AB334" i="4"/>
  <c r="AR334" i="4"/>
  <c r="AT334" i="4"/>
  <c r="AF334" i="4"/>
  <c r="AV334" i="4"/>
  <c r="AX334" i="4"/>
  <c r="AZ334" i="4"/>
  <c r="AG334" i="4"/>
  <c r="AW334" i="4"/>
  <c r="BB334" i="4"/>
  <c r="BD334" i="4"/>
  <c r="AK334" i="4"/>
  <c r="BA334" i="4"/>
  <c r="AA326" i="4"/>
  <c r="BG326" i="4"/>
  <c r="Z326" i="4"/>
  <c r="AT326" i="4"/>
  <c r="AB326" i="4"/>
  <c r="AR326" i="4"/>
  <c r="AD326" i="4"/>
  <c r="AX326" i="4"/>
  <c r="AF326" i="4"/>
  <c r="AV326" i="4"/>
  <c r="AH326" i="4"/>
  <c r="AZ326" i="4"/>
  <c r="AG326" i="4"/>
  <c r="AW326" i="4"/>
  <c r="AP326" i="4"/>
  <c r="BD326" i="4"/>
  <c r="AK326" i="4"/>
  <c r="BA326" i="4"/>
  <c r="AQ318" i="4"/>
  <c r="AD318" i="4"/>
  <c r="AX318" i="4"/>
  <c r="AJ318" i="4"/>
  <c r="AZ318" i="4"/>
  <c r="AH318" i="4"/>
  <c r="BF318" i="4"/>
  <c r="AN318" i="4"/>
  <c r="BD318" i="4"/>
  <c r="AB318" i="4"/>
  <c r="AG318" i="4"/>
  <c r="AW318" i="4"/>
  <c r="Z318" i="4"/>
  <c r="AF318" i="4"/>
  <c r="AK318" i="4"/>
  <c r="BA318" i="4"/>
  <c r="AD310" i="4"/>
  <c r="AX310" i="4"/>
  <c r="AJ310" i="4"/>
  <c r="AZ310" i="4"/>
  <c r="AH310" i="4"/>
  <c r="BB310" i="4"/>
  <c r="AN310" i="4"/>
  <c r="BD310" i="4"/>
  <c r="AB310" i="4"/>
  <c r="AG310" i="4"/>
  <c r="AW310" i="4"/>
  <c r="AF310" i="4"/>
  <c r="AK310" i="4"/>
  <c r="BA310" i="4"/>
  <c r="AH302" i="4"/>
  <c r="BB302" i="4"/>
  <c r="AJ302" i="4"/>
  <c r="AZ302" i="4"/>
  <c r="AL302" i="4"/>
  <c r="BF302" i="4"/>
  <c r="AN302" i="4"/>
  <c r="BD302" i="4"/>
  <c r="AX302" i="4"/>
  <c r="AB302" i="4"/>
  <c r="AG302" i="4"/>
  <c r="AW302" i="4"/>
  <c r="AF302" i="4"/>
  <c r="AK302" i="4"/>
  <c r="BA302" i="4"/>
  <c r="BC294" i="4"/>
  <c r="AD294" i="4"/>
  <c r="BB294" i="4"/>
  <c r="AN294" i="4"/>
  <c r="BD294" i="4"/>
  <c r="AL294" i="4"/>
  <c r="BF294" i="4"/>
  <c r="AB294" i="4"/>
  <c r="AR294" i="4"/>
  <c r="AT294" i="4"/>
  <c r="AJ294" i="4"/>
  <c r="AG294" i="4"/>
  <c r="AW294" i="4"/>
  <c r="AV294" i="4"/>
  <c r="AK294" i="4"/>
  <c r="BA294" i="4"/>
  <c r="BG286" i="4"/>
  <c r="AA286" i="4"/>
  <c r="AW286" i="4"/>
  <c r="AD286" i="4"/>
  <c r="BB286" i="4"/>
  <c r="AB286" i="4"/>
  <c r="AR286" i="4"/>
  <c r="BA286" i="4"/>
  <c r="AL286" i="4"/>
  <c r="BF286" i="4"/>
  <c r="AF286" i="4"/>
  <c r="AV286" i="4"/>
  <c r="AS286" i="4"/>
  <c r="AT286" i="4"/>
  <c r="AZ286" i="4"/>
  <c r="BD286" i="4"/>
  <c r="AC286" i="4"/>
  <c r="AA278" i="4"/>
  <c r="AQ278" i="4"/>
  <c r="BA278" i="4"/>
  <c r="AH278" i="4"/>
  <c r="BF278" i="4"/>
  <c r="AB278" i="4"/>
  <c r="AR278" i="4"/>
  <c r="AK278" i="4"/>
  <c r="BE278" i="4"/>
  <c r="AP278" i="4"/>
  <c r="AF278" i="4"/>
  <c r="AV278" i="4"/>
  <c r="Z278" i="4"/>
  <c r="AZ278" i="4"/>
  <c r="AO278" i="4"/>
  <c r="AD278" i="4"/>
  <c r="BD278" i="4"/>
  <c r="AQ270" i="4"/>
  <c r="AA270" i="4"/>
  <c r="AG270" i="4"/>
  <c r="BE270" i="4"/>
  <c r="AL270" i="4"/>
  <c r="AF270" i="4"/>
  <c r="AV270" i="4"/>
  <c r="AO270" i="4"/>
  <c r="AT270" i="4"/>
  <c r="AJ270" i="4"/>
  <c r="AZ270" i="4"/>
  <c r="BA270" i="4"/>
  <c r="AX270" i="4"/>
  <c r="BD270" i="4"/>
  <c r="AC270" i="4"/>
  <c r="BB270" i="4"/>
  <c r="AB270" i="4"/>
  <c r="BG262" i="4"/>
  <c r="AO262" i="4"/>
  <c r="AH262" i="4"/>
  <c r="BB262" i="4"/>
  <c r="AF262" i="4"/>
  <c r="AV262" i="4"/>
  <c r="AS262" i="4"/>
  <c r="AL262" i="4"/>
  <c r="AJ262" i="4"/>
  <c r="AZ262" i="4"/>
  <c r="AC262" i="4"/>
  <c r="BD262" i="4"/>
  <c r="AW262" i="4"/>
  <c r="AD262" i="4"/>
  <c r="AB262" i="4"/>
  <c r="AA254" i="4"/>
  <c r="AQ254" i="4"/>
  <c r="AT254" i="4"/>
  <c r="AJ254" i="4"/>
  <c r="AZ254" i="4"/>
  <c r="AD254" i="4"/>
  <c r="AX254" i="4"/>
  <c r="AN254" i="4"/>
  <c r="BD254" i="4"/>
  <c r="BB254" i="4"/>
  <c r="AB254" i="4"/>
  <c r="AG254" i="4"/>
  <c r="AW254" i="4"/>
  <c r="AF254" i="4"/>
  <c r="AK254" i="4"/>
  <c r="BA254" i="4"/>
  <c r="AQ246" i="4"/>
  <c r="AG246" i="4"/>
  <c r="BE246" i="4"/>
  <c r="AH246" i="4"/>
  <c r="BF246" i="4"/>
  <c r="AJ246" i="4"/>
  <c r="AZ246" i="4"/>
  <c r="AK246" i="4"/>
  <c r="AP246" i="4"/>
  <c r="AN246" i="4"/>
  <c r="BD246" i="4"/>
  <c r="AS246" i="4"/>
  <c r="AT246" i="4"/>
  <c r="AB246" i="4"/>
  <c r="AC246" i="4"/>
  <c r="BA246" i="4"/>
  <c r="AX246" i="4"/>
  <c r="AF246" i="4"/>
  <c r="BG238" i="4"/>
  <c r="AK238" i="4"/>
  <c r="AP238" i="4"/>
  <c r="AN238" i="4"/>
  <c r="BD238" i="4"/>
  <c r="AS238" i="4"/>
  <c r="Z238" i="4"/>
  <c r="AX238" i="4"/>
  <c r="AB238" i="4"/>
  <c r="AR238" i="4"/>
  <c r="AH238" i="4"/>
  <c r="AJ238" i="4"/>
  <c r="AG238" i="4"/>
  <c r="AL238" i="4"/>
  <c r="AV238" i="4"/>
  <c r="AD230" i="4"/>
  <c r="BG230" i="4"/>
  <c r="Z230" i="4"/>
  <c r="AX230" i="4"/>
  <c r="AB230" i="4"/>
  <c r="AR230" i="4"/>
  <c r="AH230" i="4"/>
  <c r="BB230" i="4"/>
  <c r="AF230" i="4"/>
  <c r="AV230" i="4"/>
  <c r="AK230" i="4"/>
  <c r="BF230" i="4"/>
  <c r="AZ230" i="4"/>
  <c r="AS230" i="4"/>
  <c r="BD230" i="4"/>
  <c r="AC230" i="4"/>
  <c r="AW230" i="4"/>
  <c r="AH222" i="4"/>
  <c r="BB222" i="4"/>
  <c r="AB222" i="4"/>
  <c r="AR222" i="4"/>
  <c r="AL222" i="4"/>
  <c r="AF222" i="4"/>
  <c r="AV222" i="4"/>
  <c r="AD222" i="4"/>
  <c r="AZ222" i="4"/>
  <c r="AS222" i="4"/>
  <c r="AT222" i="4"/>
  <c r="BD222" i="4"/>
  <c r="AG222" i="4"/>
  <c r="AW222" i="4"/>
  <c r="BG214" i="4"/>
  <c r="AK214" i="4"/>
  <c r="Z214" i="4"/>
  <c r="AT214" i="4"/>
  <c r="AB214" i="4"/>
  <c r="AR214" i="4"/>
  <c r="AS214" i="4"/>
  <c r="AD214" i="4"/>
  <c r="AX214" i="4"/>
  <c r="AF214" i="4"/>
  <c r="AV214" i="4"/>
  <c r="AW214" i="4"/>
  <c r="AH214" i="4"/>
  <c r="AZ214" i="4"/>
  <c r="BE214" i="4"/>
  <c r="AP214" i="4"/>
  <c r="BD214" i="4"/>
  <c r="AO206" i="4"/>
  <c r="AP206" i="4"/>
  <c r="AB206" i="4"/>
  <c r="AR206" i="4"/>
  <c r="AS206" i="4"/>
  <c r="Z206" i="4"/>
  <c r="AT206" i="4"/>
  <c r="AF206" i="4"/>
  <c r="AV206" i="4"/>
  <c r="AD206" i="4"/>
  <c r="AZ206" i="4"/>
  <c r="AG206" i="4"/>
  <c r="AL206" i="4"/>
  <c r="BD206" i="4"/>
  <c r="AI190" i="4"/>
  <c r="AB190" i="4"/>
  <c r="AE190" i="4"/>
  <c r="AX190" i="4"/>
  <c r="Z190" i="4"/>
  <c r="AO190" i="4"/>
  <c r="AV190" i="4"/>
  <c r="AJ190" i="4"/>
  <c r="AU190" i="4"/>
  <c r="AP190" i="4"/>
  <c r="BE190" i="4"/>
  <c r="AK190" i="4"/>
  <c r="AR190" i="4"/>
  <c r="BF190" i="4"/>
  <c r="BA190" i="4"/>
  <c r="BB190" i="4"/>
  <c r="AS190" i="4"/>
  <c r="AE173" i="4"/>
  <c r="Z173" i="4"/>
  <c r="AB173" i="4"/>
  <c r="AV173" i="4"/>
  <c r="AF173" i="4"/>
  <c r="AZ173" i="4"/>
  <c r="AO165" i="4"/>
  <c r="Z165" i="4"/>
  <c r="AB165" i="4"/>
  <c r="AZ165" i="4"/>
  <c r="AJ165" i="4"/>
  <c r="AN165" i="4"/>
  <c r="BB157" i="4"/>
  <c r="AU157" i="4"/>
  <c r="AR157" i="4"/>
  <c r="AB157" i="4"/>
  <c r="AV157" i="4"/>
  <c r="AG157" i="4"/>
  <c r="AF157" i="4"/>
  <c r="AY150" i="4"/>
  <c r="AE150" i="4"/>
  <c r="BF150" i="4"/>
  <c r="AH150" i="4"/>
  <c r="AW150" i="4"/>
  <c r="AF150" i="4"/>
  <c r="AB150" i="4"/>
  <c r="AM150" i="4"/>
  <c r="AX150" i="4"/>
  <c r="AD150" i="4"/>
  <c r="AS150" i="4"/>
  <c r="AV150" i="4"/>
  <c r="Z150" i="4"/>
  <c r="BD150" i="4"/>
  <c r="AJ150" i="4"/>
  <c r="AG150" i="4"/>
  <c r="BA150" i="4"/>
  <c r="AA142" i="4"/>
  <c r="AZ142" i="4"/>
  <c r="AM142" i="4"/>
  <c r="BF142" i="4"/>
  <c r="AL142" i="4"/>
  <c r="AW142" i="4"/>
  <c r="AF142" i="4"/>
  <c r="BB142" i="4"/>
  <c r="AD142" i="4"/>
  <c r="AS142" i="4"/>
  <c r="AN142" i="4"/>
  <c r="AJ142" i="4"/>
  <c r="Z142" i="4"/>
  <c r="BD142" i="4"/>
  <c r="AC142" i="4"/>
  <c r="BE142" i="4"/>
  <c r="AT135" i="4"/>
  <c r="BF135" i="4"/>
  <c r="AV135" i="4"/>
  <c r="AF135" i="4"/>
  <c r="AZ135" i="4"/>
  <c r="BA128" i="4"/>
  <c r="AS128" i="4"/>
  <c r="AX128" i="4"/>
  <c r="Z128" i="4"/>
  <c r="AQ128" i="4"/>
  <c r="AB128" i="4"/>
  <c r="AE128" i="4"/>
  <c r="AF128" i="4"/>
  <c r="AK128" i="4"/>
  <c r="AP128" i="4"/>
  <c r="AO128" i="4"/>
  <c r="BG128" i="4"/>
  <c r="AJ128" i="4"/>
  <c r="AM128" i="4"/>
  <c r="AN128" i="4"/>
  <c r="BB128" i="4"/>
  <c r="AU128" i="4"/>
  <c r="BE128" i="4"/>
  <c r="AL128" i="4"/>
  <c r="AA128" i="4"/>
  <c r="AF119" i="4"/>
  <c r="AZ119" i="4"/>
  <c r="AJ119" i="4"/>
  <c r="AV119" i="4"/>
  <c r="AR74" i="4"/>
  <c r="AX74" i="4"/>
  <c r="AT74" i="4"/>
  <c r="AY74" i="4"/>
  <c r="AE74" i="4"/>
  <c r="AK74" i="4"/>
  <c r="BD74" i="4"/>
  <c r="AZ74" i="4"/>
  <c r="AU74" i="4"/>
  <c r="AC74" i="4"/>
  <c r="AP74" i="4"/>
  <c r="AH74" i="4"/>
  <c r="AM74" i="4"/>
  <c r="AF74" i="4"/>
  <c r="AI74" i="4"/>
  <c r="BA74" i="4"/>
  <c r="BF48" i="4"/>
  <c r="AP48" i="4"/>
  <c r="BE48" i="4"/>
  <c r="AV48" i="4"/>
  <c r="AB48" i="4"/>
  <c r="BC48" i="4"/>
  <c r="AE48" i="4"/>
  <c r="AS48" i="4"/>
  <c r="AL48" i="4"/>
  <c r="AU48" i="4"/>
  <c r="AA48" i="4"/>
  <c r="AX48" i="4"/>
  <c r="AC48" i="4"/>
  <c r="BG48" i="4"/>
  <c r="AN48" i="4"/>
  <c r="BG41" i="4"/>
  <c r="AY41" i="4"/>
  <c r="AT41" i="4"/>
  <c r="BB41" i="4"/>
  <c r="AK41" i="4"/>
  <c r="AB41" i="4"/>
  <c r="AF41" i="4"/>
  <c r="BA41" i="4"/>
  <c r="AG41" i="4"/>
  <c r="AP41" i="4"/>
  <c r="AM41" i="4"/>
  <c r="Z41" i="4"/>
  <c r="AS41" i="4"/>
  <c r="AN41" i="4"/>
  <c r="AU41" i="4"/>
  <c r="AL41" i="4"/>
  <c r="AC41" i="4"/>
  <c r="BE27" i="4"/>
  <c r="AK27" i="4"/>
  <c r="AN27" i="4"/>
  <c r="BA27" i="4"/>
  <c r="AG27" i="4"/>
  <c r="AY27" i="4"/>
  <c r="AO27" i="4"/>
  <c r="AD27" i="4"/>
  <c r="AH19" i="4"/>
  <c r="AW19" i="4"/>
  <c r="AC19" i="4"/>
  <c r="BD19" i="4"/>
  <c r="AS19" i="4"/>
  <c r="AI19" i="4"/>
  <c r="AG19" i="4"/>
  <c r="AN19" i="4"/>
  <c r="AV12" i="4"/>
  <c r="AB12" i="4"/>
  <c r="BG12" i="4"/>
  <c r="AI12" i="4"/>
  <c r="AN12" i="4"/>
  <c r="AL12" i="4"/>
  <c r="AY12" i="4"/>
  <c r="AE12" i="4"/>
  <c r="AS12" i="4"/>
  <c r="AW12" i="4"/>
  <c r="AQ12" i="4"/>
  <c r="AA12" i="4"/>
  <c r="AU6" i="4"/>
  <c r="AA6" i="4"/>
  <c r="AT6" i="4"/>
  <c r="AH6" i="4"/>
  <c r="AP6" i="4"/>
  <c r="AQ6" i="4"/>
  <c r="AZ6" i="4"/>
  <c r="AN6" i="4"/>
  <c r="AV6" i="4"/>
  <c r="AI6" i="4"/>
  <c r="AO6" i="4"/>
  <c r="AC6" i="4"/>
  <c r="AF6" i="4"/>
  <c r="AE6" i="4"/>
  <c r="AX6" i="4"/>
  <c r="BA6" i="4"/>
  <c r="AX1282" i="4"/>
  <c r="AZ1282" i="4"/>
  <c r="BC1282" i="4"/>
  <c r="AB1282" i="4"/>
  <c r="AP1282" i="4"/>
  <c r="AR1282" i="4"/>
  <c r="AH1282" i="4"/>
  <c r="Z1282" i="4"/>
  <c r="AU1282" i="4"/>
  <c r="AV1237" i="4"/>
  <c r="AF1237" i="4"/>
  <c r="AZ961" i="4"/>
  <c r="BA961" i="4"/>
  <c r="AK961" i="4"/>
  <c r="BC961" i="4"/>
  <c r="AM961" i="4"/>
  <c r="BF961" i="4"/>
  <c r="AP961" i="4"/>
  <c r="Z961" i="4"/>
  <c r="AK820" i="4"/>
  <c r="AS820" i="4"/>
  <c r="AI820" i="4"/>
  <c r="AQ820" i="4"/>
  <c r="Z820" i="4"/>
  <c r="AP820" i="4"/>
  <c r="BF820" i="4"/>
  <c r="AD820" i="4"/>
  <c r="AT820" i="4"/>
  <c r="AW808" i="4"/>
  <c r="AE808" i="4"/>
  <c r="AO808" i="4"/>
  <c r="AQ808" i="4"/>
  <c r="AG808" i="4"/>
  <c r="AM808" i="4"/>
  <c r="Z808" i="4"/>
  <c r="AP808" i="4"/>
  <c r="BF808" i="4"/>
  <c r="AD808" i="4"/>
  <c r="AT808" i="4"/>
  <c r="AB808" i="4"/>
  <c r="AR808" i="4"/>
  <c r="AK790" i="4"/>
  <c r="BC790" i="4"/>
  <c r="AL790" i="4"/>
  <c r="BB790" i="4"/>
  <c r="AI790" i="4"/>
  <c r="Z790" i="4"/>
  <c r="AP790" i="4"/>
  <c r="BF790" i="4"/>
  <c r="AF790" i="4"/>
  <c r="AV790" i="4"/>
  <c r="BF726" i="4"/>
  <c r="AP726" i="4"/>
  <c r="Z726" i="4"/>
  <c r="AS726" i="4"/>
  <c r="AU726" i="4"/>
  <c r="AA726" i="4"/>
  <c r="AV726" i="4"/>
  <c r="AM726" i="4"/>
  <c r="BB726" i="4"/>
  <c r="AL726" i="4"/>
  <c r="AC726" i="4"/>
  <c r="AY726" i="4"/>
  <c r="AE726" i="4"/>
  <c r="AZ726" i="4"/>
  <c r="AF726" i="4"/>
  <c r="BA726" i="4"/>
  <c r="AR726" i="4"/>
  <c r="BB690" i="4"/>
  <c r="AL690" i="4"/>
  <c r="AC690" i="4"/>
  <c r="AY690" i="4"/>
  <c r="AJ690" i="4"/>
  <c r="BE690" i="4"/>
  <c r="AA690" i="4"/>
  <c r="AV690" i="4"/>
  <c r="AB690" i="4"/>
  <c r="AW690" i="4"/>
  <c r="AX690" i="4"/>
  <c r="AH690" i="4"/>
  <c r="AI690" i="4"/>
  <c r="BD690" i="4"/>
  <c r="AO690" i="4"/>
  <c r="AF690" i="4"/>
  <c r="BA690" i="4"/>
  <c r="AG690" i="4"/>
  <c r="BC690" i="4"/>
  <c r="AT662" i="4"/>
  <c r="AD662" i="4"/>
  <c r="AN662" i="4"/>
  <c r="AE662" i="4"/>
  <c r="AZ662" i="4"/>
  <c r="AK662" i="4"/>
  <c r="BG662" i="4"/>
  <c r="AB662" i="4"/>
  <c r="AW662" i="4"/>
  <c r="BF662" i="4"/>
  <c r="AP662" i="4"/>
  <c r="Z662" i="4"/>
  <c r="AS662" i="4"/>
  <c r="AJ662" i="4"/>
  <c r="BE662" i="4"/>
  <c r="AQ662" i="4"/>
  <c r="AG662" i="4"/>
  <c r="BC662" i="4"/>
  <c r="AK637" i="4"/>
  <c r="BA637" i="4"/>
  <c r="AC637" i="4"/>
  <c r="AM637" i="4"/>
  <c r="AE637" i="4"/>
  <c r="AF637" i="4"/>
  <c r="AV637" i="4"/>
  <c r="AJ637" i="4"/>
  <c r="AZ637" i="4"/>
  <c r="AN618" i="4"/>
  <c r="AX618" i="4"/>
  <c r="AH618" i="4"/>
  <c r="AW618" i="4"/>
  <c r="AB618" i="4"/>
  <c r="AQ618" i="4"/>
  <c r="BE618" i="4"/>
  <c r="AJ618" i="4"/>
  <c r="AT618" i="4"/>
  <c r="AD618" i="4"/>
  <c r="AR618" i="4"/>
  <c r="BG618" i="4"/>
  <c r="AK618" i="4"/>
  <c r="AZ618" i="4"/>
  <c r="AE618" i="4"/>
  <c r="AP618" i="4"/>
  <c r="AM618" i="4"/>
  <c r="AF618" i="4"/>
  <c r="AS618" i="4"/>
  <c r="AI618" i="4"/>
  <c r="AL618" i="4"/>
  <c r="AG618" i="4"/>
  <c r="AA618" i="4"/>
  <c r="BD618" i="4"/>
  <c r="AR596" i="4"/>
  <c r="BA596" i="4"/>
  <c r="AQ596" i="4"/>
  <c r="AW596" i="4"/>
  <c r="BF596" i="4"/>
  <c r="AP596" i="4"/>
  <c r="Z596" i="4"/>
  <c r="AS596" i="4"/>
  <c r="AE596" i="4"/>
  <c r="AZ596" i="4"/>
  <c r="BB596" i="4"/>
  <c r="AL596" i="4"/>
  <c r="AC596" i="4"/>
  <c r="AY596" i="4"/>
  <c r="AJ596" i="4"/>
  <c r="BE596" i="4"/>
  <c r="Z551" i="4"/>
  <c r="AU551" i="4"/>
  <c r="BA551" i="4"/>
  <c r="AH551" i="4"/>
  <c r="AS551" i="4"/>
  <c r="AN551" i="4"/>
  <c r="AB551" i="4"/>
  <c r="AR551" i="4"/>
  <c r="BF543" i="4"/>
  <c r="BC543" i="4"/>
  <c r="AM543" i="4"/>
  <c r="AB543" i="4"/>
  <c r="AR543" i="4"/>
  <c r="Z543" i="4"/>
  <c r="AF543" i="4"/>
  <c r="AV543" i="4"/>
  <c r="AU530" i="4"/>
  <c r="AX530" i="4"/>
  <c r="AH530" i="4"/>
  <c r="AI530" i="4"/>
  <c r="BD530" i="4"/>
  <c r="AT530" i="4"/>
  <c r="AD530" i="4"/>
  <c r="AN530" i="4"/>
  <c r="BB530" i="4"/>
  <c r="AC530" i="4"/>
  <c r="AB530" i="4"/>
  <c r="AW530" i="4"/>
  <c r="AP530" i="4"/>
  <c r="AS530" i="4"/>
  <c r="AG530" i="4"/>
  <c r="BC530" i="4"/>
  <c r="AE521" i="4"/>
  <c r="AP521" i="4"/>
  <c r="AS521" i="4"/>
  <c r="BC521" i="4"/>
  <c r="AJ521" i="4"/>
  <c r="AZ521" i="4"/>
  <c r="AN521" i="4"/>
  <c r="AQ512" i="4"/>
  <c r="AD512" i="4"/>
  <c r="AT512" i="4"/>
  <c r="AH512" i="4"/>
  <c r="AX512" i="4"/>
  <c r="AN512" i="4"/>
  <c r="AL512" i="4"/>
  <c r="AJ512" i="4"/>
  <c r="BD512" i="4"/>
  <c r="AK512" i="4"/>
  <c r="BA512" i="4"/>
  <c r="AP512" i="4"/>
  <c r="AR512" i="4"/>
  <c r="AO512" i="4"/>
  <c r="AQ504" i="4"/>
  <c r="BG504" i="4"/>
  <c r="AY504" i="4"/>
  <c r="AH504" i="4"/>
  <c r="AX504" i="4"/>
  <c r="AB504" i="4"/>
  <c r="AR504" i="4"/>
  <c r="AL504" i="4"/>
  <c r="BB504" i="4"/>
  <c r="AF504" i="4"/>
  <c r="AV504" i="4"/>
  <c r="AP504" i="4"/>
  <c r="AZ504" i="4"/>
  <c r="AC504" i="4"/>
  <c r="AS504" i="4"/>
  <c r="AT504" i="4"/>
  <c r="BD504" i="4"/>
  <c r="AG504" i="4"/>
  <c r="AW504" i="4"/>
  <c r="BE491" i="4"/>
  <c r="AG491" i="4"/>
  <c r="AN491" i="4"/>
  <c r="BD491" i="4"/>
  <c r="AB491" i="4"/>
  <c r="AR491" i="4"/>
  <c r="AV491" i="4"/>
  <c r="AA491" i="4"/>
  <c r="AQ491" i="4"/>
  <c r="AZ491" i="4"/>
  <c r="AE491" i="4"/>
  <c r="AU491" i="4"/>
  <c r="AE186" i="4"/>
  <c r="AA186" i="4"/>
  <c r="AP186" i="4"/>
  <c r="BE186" i="4"/>
  <c r="AG186" i="4"/>
  <c r="BF186" i="4"/>
  <c r="AL186" i="4"/>
  <c r="BA186" i="4"/>
  <c r="AF186" i="4"/>
  <c r="BB186" i="4"/>
  <c r="AS186" i="4"/>
  <c r="AX186" i="4"/>
  <c r="AO186" i="4"/>
  <c r="BB104" i="4"/>
  <c r="AH104" i="4"/>
  <c r="AY104" i="4"/>
  <c r="AA104" i="4"/>
  <c r="AX104" i="4"/>
  <c r="AD104" i="4"/>
  <c r="AQ104" i="4"/>
  <c r="AF104" i="4"/>
  <c r="AS104" i="4"/>
  <c r="BC104" i="4"/>
  <c r="BD104" i="4"/>
  <c r="AT104" i="4"/>
  <c r="AM104" i="4"/>
  <c r="AH95" i="4"/>
  <c r="AI95" i="4"/>
  <c r="AL95" i="4"/>
  <c r="AP95" i="4"/>
  <c r="AJ95" i="4"/>
  <c r="AC95" i="4"/>
  <c r="AW95" i="4"/>
  <c r="AV95" i="4"/>
  <c r="AG95" i="4"/>
  <c r="BA95" i="4"/>
  <c r="BD95" i="4"/>
  <c r="AS95" i="4"/>
  <c r="AO88" i="4"/>
  <c r="AS88" i="4"/>
  <c r="AP88" i="4"/>
  <c r="BG88" i="4"/>
  <c r="AM88" i="4"/>
  <c r="AV88" i="4"/>
  <c r="BF88" i="4"/>
  <c r="AL88" i="4"/>
  <c r="BC88" i="4"/>
  <c r="AE88" i="4"/>
  <c r="BD88" i="4"/>
  <c r="Z88" i="4"/>
  <c r="AF88" i="4"/>
  <c r="AK88" i="4"/>
  <c r="BB88" i="4"/>
  <c r="AU88" i="4"/>
  <c r="AR66" i="4"/>
  <c r="AT66" i="4"/>
  <c r="AN66" i="4"/>
  <c r="AK66" i="4"/>
  <c r="AY66" i="4"/>
  <c r="AA66" i="4"/>
  <c r="AZ66" i="4"/>
  <c r="AX66" i="4"/>
  <c r="AV66" i="4"/>
  <c r="AQ66" i="4"/>
  <c r="AS66" i="4"/>
  <c r="AO66" i="4"/>
  <c r="Z66" i="4"/>
  <c r="BC66" i="4"/>
  <c r="AF66" i="4"/>
  <c r="AM66" i="4"/>
  <c r="AB51" i="4"/>
  <c r="AU51" i="4"/>
  <c r="AW51" i="4"/>
  <c r="AC51" i="4"/>
  <c r="AY51" i="4"/>
  <c r="AS51" i="4"/>
  <c r="AD51" i="4"/>
  <c r="AO51" i="4"/>
  <c r="AG51" i="4"/>
  <c r="AR46" i="4"/>
  <c r="AH46" i="4"/>
  <c r="AT46" i="4"/>
  <c r="AK46" i="4"/>
  <c r="BG46" i="4"/>
  <c r="AM46" i="4"/>
  <c r="AN46" i="4"/>
  <c r="AZ46" i="4"/>
  <c r="AP46" i="4"/>
  <c r="BC46" i="4"/>
  <c r="AI46" i="4"/>
  <c r="AD46" i="4"/>
  <c r="BA46" i="4"/>
  <c r="AQ46" i="4"/>
  <c r="AO46" i="4"/>
  <c r="AA46" i="4"/>
  <c r="AZ32" i="4"/>
  <c r="AT32" i="4"/>
  <c r="BA32" i="4"/>
  <c r="AG32" i="4"/>
  <c r="AM32" i="4"/>
  <c r="AH32" i="4"/>
  <c r="AL32" i="4"/>
  <c r="BC32" i="4"/>
  <c r="AI32" i="4"/>
  <c r="AN32" i="4"/>
  <c r="AY32" i="4"/>
  <c r="AX32" i="4"/>
  <c r="AR32" i="4"/>
  <c r="AU32" i="4"/>
  <c r="BD32" i="4"/>
  <c r="AG615" i="4"/>
  <c r="AE615" i="4"/>
  <c r="AQ615" i="4"/>
  <c r="AU615" i="4"/>
  <c r="BG615" i="4"/>
  <c r="BE615" i="4"/>
  <c r="AK615" i="4"/>
  <c r="AO615" i="4"/>
  <c r="AD615" i="4"/>
  <c r="AN615" i="4"/>
  <c r="AB615" i="4"/>
  <c r="AR615" i="4"/>
  <c r="BG632" i="4"/>
  <c r="AB632" i="4"/>
  <c r="AA632" i="4"/>
  <c r="AR632" i="4"/>
  <c r="BF632" i="4"/>
  <c r="AP632" i="4"/>
  <c r="Z632" i="4"/>
  <c r="AS632" i="4"/>
  <c r="AO632" i="4"/>
  <c r="BB632" i="4"/>
  <c r="AL632" i="4"/>
  <c r="AC632" i="4"/>
  <c r="AY632" i="4"/>
  <c r="AU632" i="4"/>
  <c r="BF657" i="4"/>
  <c r="AE657" i="4"/>
  <c r="AY657" i="4"/>
  <c r="AU657" i="4"/>
  <c r="AI657" i="4"/>
  <c r="AX657" i="4"/>
  <c r="BB657" i="4"/>
  <c r="BE657" i="4"/>
  <c r="AM657" i="4"/>
  <c r="AC657" i="4"/>
  <c r="AF657" i="4"/>
  <c r="AV657" i="4"/>
  <c r="AJ657" i="4"/>
  <c r="AZ657" i="4"/>
  <c r="AX674" i="4"/>
  <c r="AH674" i="4"/>
  <c r="AI674" i="4"/>
  <c r="BD674" i="4"/>
  <c r="AU674" i="4"/>
  <c r="AF674" i="4"/>
  <c r="BA674" i="4"/>
  <c r="AB674" i="4"/>
  <c r="AW674" i="4"/>
  <c r="AT674" i="4"/>
  <c r="AD674" i="4"/>
  <c r="AN674" i="4"/>
  <c r="AE674" i="4"/>
  <c r="AZ674" i="4"/>
  <c r="AK674" i="4"/>
  <c r="BG674" i="4"/>
  <c r="AG674" i="4"/>
  <c r="BC674" i="4"/>
  <c r="AX694" i="4"/>
  <c r="AH694" i="4"/>
  <c r="AI694" i="4"/>
  <c r="BD694" i="4"/>
  <c r="AU694" i="4"/>
  <c r="AF694" i="4"/>
  <c r="BA694" i="4"/>
  <c r="AM694" i="4"/>
  <c r="AT694" i="4"/>
  <c r="AD694" i="4"/>
  <c r="AN694" i="4"/>
  <c r="AE694" i="4"/>
  <c r="AZ694" i="4"/>
  <c r="AK694" i="4"/>
  <c r="BG694" i="4"/>
  <c r="AR694" i="4"/>
  <c r="AU699" i="4"/>
  <c r="AD699" i="4"/>
  <c r="BF699" i="4"/>
  <c r="AE699" i="4"/>
  <c r="AK699" i="4"/>
  <c r="AN699" i="4"/>
  <c r="AB699" i="4"/>
  <c r="AR699" i="4"/>
  <c r="AY721" i="4"/>
  <c r="AH721" i="4"/>
  <c r="AA721" i="4"/>
  <c r="AO721" i="4"/>
  <c r="AC721" i="4"/>
  <c r="AW721" i="4"/>
  <c r="AM721" i="4"/>
  <c r="BF721" i="4"/>
  <c r="AD721" i="4"/>
  <c r="AG721" i="4"/>
  <c r="AF721" i="4"/>
  <c r="AV721" i="4"/>
  <c r="AJ721" i="4"/>
  <c r="AZ721" i="4"/>
  <c r="BB730" i="4"/>
  <c r="AL730" i="4"/>
  <c r="AC730" i="4"/>
  <c r="AY730" i="4"/>
  <c r="AJ730" i="4"/>
  <c r="BE730" i="4"/>
  <c r="AF730" i="4"/>
  <c r="BA730" i="4"/>
  <c r="AB730" i="4"/>
  <c r="AW730" i="4"/>
  <c r="AX730" i="4"/>
  <c r="AH730" i="4"/>
  <c r="AI730" i="4"/>
  <c r="BD730" i="4"/>
  <c r="AO730" i="4"/>
  <c r="AK730" i="4"/>
  <c r="BG730" i="4"/>
  <c r="AG730" i="4"/>
  <c r="BC730" i="4"/>
  <c r="AX737" i="4"/>
  <c r="AY737" i="4"/>
  <c r="AH737" i="4"/>
  <c r="AD737" i="4"/>
  <c r="AC737" i="4"/>
  <c r="AA737" i="4"/>
  <c r="AG737" i="4"/>
  <c r="AT737" i="4"/>
  <c r="BF737" i="4"/>
  <c r="AJ737" i="4"/>
  <c r="AZ737" i="4"/>
  <c r="AL737" i="4"/>
  <c r="AN737" i="4"/>
  <c r="AY745" i="4"/>
  <c r="AC745" i="4"/>
  <c r="BA745" i="4"/>
  <c r="AI745" i="4"/>
  <c r="Z745" i="4"/>
  <c r="AD745" i="4"/>
  <c r="AM745" i="4"/>
  <c r="AP745" i="4"/>
  <c r="AN745" i="4"/>
  <c r="AB745" i="4"/>
  <c r="AR745" i="4"/>
  <c r="AX766" i="4"/>
  <c r="AH766" i="4"/>
  <c r="AI766" i="4"/>
  <c r="BD766" i="4"/>
  <c r="AJ766" i="4"/>
  <c r="BE766" i="4"/>
  <c r="AF766" i="4"/>
  <c r="BA766" i="4"/>
  <c r="AM766" i="4"/>
  <c r="AT766" i="4"/>
  <c r="AD766" i="4"/>
  <c r="AN766" i="4"/>
  <c r="AO766" i="4"/>
  <c r="AK766" i="4"/>
  <c r="BG766" i="4"/>
  <c r="AR766" i="4"/>
  <c r="AG775" i="4"/>
  <c r="AY775" i="4"/>
  <c r="AU775" i="4"/>
  <c r="BA775" i="4"/>
  <c r="BB775" i="4"/>
  <c r="AD775" i="4"/>
  <c r="BF775" i="4"/>
  <c r="AO775" i="4"/>
  <c r="Z775" i="4"/>
  <c r="AE775" i="4"/>
  <c r="AF775" i="4"/>
  <c r="AV775" i="4"/>
  <c r="AJ775" i="4"/>
  <c r="AZ775" i="4"/>
  <c r="AX783" i="4"/>
  <c r="AT783" i="4"/>
  <c r="AU783" i="4"/>
  <c r="AA783" i="4"/>
  <c r="AO783" i="4"/>
  <c r="AQ783" i="4"/>
  <c r="AY783" i="4"/>
  <c r="AH783" i="4"/>
  <c r="AG783" i="4"/>
  <c r="BC783" i="4"/>
  <c r="AF783" i="4"/>
  <c r="AV783" i="4"/>
  <c r="Z783" i="4"/>
  <c r="AJ783" i="4"/>
  <c r="AZ783" i="4"/>
  <c r="BD791" i="4"/>
  <c r="AD791" i="4"/>
  <c r="BE791" i="4"/>
  <c r="AM791" i="4"/>
  <c r="AO791" i="4"/>
  <c r="AI791" i="4"/>
  <c r="AU791" i="4"/>
  <c r="AJ791" i="4"/>
  <c r="AZ791" i="4"/>
  <c r="AN791" i="4"/>
  <c r="AS799" i="4"/>
  <c r="AI799" i="4"/>
  <c r="BD799" i="4"/>
  <c r="AD799" i="4"/>
  <c r="BE799" i="4"/>
  <c r="AY799" i="4"/>
  <c r="AG799" i="4"/>
  <c r="AE799" i="4"/>
  <c r="AU799" i="4"/>
  <c r="AB799" i="4"/>
  <c r="AR799" i="4"/>
  <c r="AF799" i="4"/>
  <c r="AV799" i="4"/>
  <c r="AO807" i="4"/>
  <c r="AH807" i="4"/>
  <c r="AI807" i="4"/>
  <c r="Z807" i="4"/>
  <c r="BD807" i="4"/>
  <c r="AU807" i="4"/>
  <c r="AT807" i="4"/>
  <c r="BF807" i="4"/>
  <c r="AN807" i="4"/>
  <c r="AB807" i="4"/>
  <c r="AR807" i="4"/>
  <c r="AT815" i="4"/>
  <c r="AH815" i="4"/>
  <c r="AD815" i="4"/>
  <c r="AC815" i="4"/>
  <c r="BD815" i="4"/>
  <c r="AK815" i="4"/>
  <c r="AY815" i="4"/>
  <c r="BF815" i="4"/>
  <c r="BC815" i="4"/>
  <c r="AF815" i="4"/>
  <c r="AV815" i="4"/>
  <c r="AX815" i="4"/>
  <c r="AJ815" i="4"/>
  <c r="AZ815" i="4"/>
  <c r="AD823" i="4"/>
  <c r="AK823" i="4"/>
  <c r="BE823" i="4"/>
  <c r="AS823" i="4"/>
  <c r="AU823" i="4"/>
  <c r="AM823" i="4"/>
  <c r="AH823" i="4"/>
  <c r="AJ823" i="4"/>
  <c r="AZ823" i="4"/>
  <c r="AN823" i="4"/>
  <c r="AL831" i="4"/>
  <c r="AO831" i="4"/>
  <c r="AM831" i="4"/>
  <c r="AI831" i="4"/>
  <c r="Z831" i="4"/>
  <c r="AX831" i="4"/>
  <c r="AS831" i="4"/>
  <c r="BD831" i="4"/>
  <c r="AY831" i="4"/>
  <c r="AK831" i="4"/>
  <c r="AJ831" i="4"/>
  <c r="AZ831" i="4"/>
  <c r="BF831" i="4"/>
  <c r="AN831" i="4"/>
  <c r="AD839" i="4"/>
  <c r="AC839" i="4"/>
  <c r="BD839" i="4"/>
  <c r="BC839" i="4"/>
  <c r="AK839" i="4"/>
  <c r="AY839" i="4"/>
  <c r="BF839" i="4"/>
  <c r="AT839" i="4"/>
  <c r="AX839" i="4"/>
  <c r="AH839" i="4"/>
  <c r="AF839" i="4"/>
  <c r="AV839" i="4"/>
  <c r="AJ839" i="4"/>
  <c r="AZ839" i="4"/>
  <c r="BE847" i="4"/>
  <c r="AS847" i="4"/>
  <c r="BF847" i="4"/>
  <c r="AO847" i="4"/>
  <c r="AM847" i="4"/>
  <c r="AC847" i="4"/>
  <c r="BD847" i="4"/>
  <c r="AK847" i="4"/>
  <c r="AB847" i="4"/>
  <c r="AR847" i="4"/>
  <c r="AF847" i="4"/>
  <c r="AV847" i="4"/>
  <c r="AL855" i="4"/>
  <c r="AD855" i="4"/>
  <c r="Z855" i="4"/>
  <c r="BD855" i="4"/>
  <c r="BE855" i="4"/>
  <c r="AX855" i="4"/>
  <c r="AU855" i="4"/>
  <c r="AY855" i="4"/>
  <c r="AO855" i="4"/>
  <c r="AW855" i="4"/>
  <c r="AQ855" i="4"/>
  <c r="AS855" i="4"/>
  <c r="AB855" i="4"/>
  <c r="AR855" i="4"/>
  <c r="AC855" i="4"/>
  <c r="AF855" i="4"/>
  <c r="AV855" i="4"/>
  <c r="BB863" i="4"/>
  <c r="AY863" i="4"/>
  <c r="AM863" i="4"/>
  <c r="AW863" i="4"/>
  <c r="AO863" i="4"/>
  <c r="AH863" i="4"/>
  <c r="AG863" i="4"/>
  <c r="AC863" i="4"/>
  <c r="AA863" i="4"/>
  <c r="AD863" i="4"/>
  <c r="BC863" i="4"/>
  <c r="AN863" i="4"/>
  <c r="BG863" i="4"/>
  <c r="AB863" i="4"/>
  <c r="AR863" i="4"/>
  <c r="AW871" i="4"/>
  <c r="AF871" i="4"/>
  <c r="AJ871" i="4"/>
  <c r="AR871" i="4"/>
  <c r="AG871" i="4"/>
  <c r="AK871" i="4"/>
  <c r="BE871" i="4"/>
  <c r="AE871" i="4"/>
  <c r="AX871" i="4"/>
  <c r="AH871" i="4"/>
  <c r="AI871" i="4"/>
  <c r="BD871" i="4"/>
  <c r="AT871" i="4"/>
  <c r="AD871" i="4"/>
  <c r="AN871" i="4"/>
  <c r="AO879" i="4"/>
  <c r="AB879" i="4"/>
  <c r="BC879" i="4"/>
  <c r="AQ879" i="4"/>
  <c r="AX879" i="4"/>
  <c r="AH879" i="4"/>
  <c r="AI879" i="4"/>
  <c r="BD879" i="4"/>
  <c r="AT879" i="4"/>
  <c r="AD879" i="4"/>
  <c r="AN879" i="4"/>
  <c r="BC887" i="4"/>
  <c r="AG887" i="4"/>
  <c r="AO887" i="4"/>
  <c r="AA887" i="4"/>
  <c r="BB887" i="4"/>
  <c r="AL887" i="4"/>
  <c r="AC887" i="4"/>
  <c r="AY887" i="4"/>
  <c r="AX887" i="4"/>
  <c r="AH887" i="4"/>
  <c r="AI887" i="4"/>
  <c r="BD887" i="4"/>
  <c r="AM895" i="4"/>
  <c r="AV895" i="4"/>
  <c r="AF895" i="4"/>
  <c r="AR895" i="4"/>
  <c r="AU895" i="4"/>
  <c r="BE895" i="4"/>
  <c r="AK895" i="4"/>
  <c r="BC895" i="4"/>
  <c r="AB895" i="4"/>
  <c r="BG895" i="4"/>
  <c r="AE895" i="4"/>
  <c r="BB895" i="4"/>
  <c r="AL895" i="4"/>
  <c r="AC895" i="4"/>
  <c r="AY895" i="4"/>
  <c r="AJ895" i="4"/>
  <c r="AX895" i="4"/>
  <c r="AH895" i="4"/>
  <c r="AI895" i="4"/>
  <c r="BD895" i="4"/>
  <c r="AJ903" i="4"/>
  <c r="AR903" i="4"/>
  <c r="AB903" i="4"/>
  <c r="AV903" i="4"/>
  <c r="AF903" i="4"/>
  <c r="AR923" i="4"/>
  <c r="AF923" i="4"/>
  <c r="AB923" i="4"/>
  <c r="BE923" i="4"/>
  <c r="AO923" i="4"/>
  <c r="BG923" i="4"/>
  <c r="AQ923" i="4"/>
  <c r="AA923" i="4"/>
  <c r="AT923" i="4"/>
  <c r="AD923" i="4"/>
  <c r="AJ923" i="4"/>
  <c r="BA923" i="4"/>
  <c r="AK923" i="4"/>
  <c r="BC923" i="4"/>
  <c r="AM923" i="4"/>
  <c r="BF923" i="4"/>
  <c r="AP923" i="4"/>
  <c r="Z923" i="4"/>
  <c r="AZ935" i="4"/>
  <c r="AV935" i="4"/>
  <c r="AR935" i="4"/>
  <c r="AJ935" i="4"/>
  <c r="AX942" i="4"/>
  <c r="AH942" i="4"/>
  <c r="AD942" i="4"/>
  <c r="BG942" i="4"/>
  <c r="AP942" i="4"/>
  <c r="AZ949" i="4"/>
  <c r="AB949" i="4"/>
  <c r="AR949" i="4"/>
  <c r="AV949" i="4"/>
  <c r="AV955" i="4"/>
  <c r="AB955" i="4"/>
  <c r="AZ955" i="4"/>
  <c r="AF955" i="4"/>
  <c r="BE955" i="4"/>
  <c r="AO955" i="4"/>
  <c r="BG955" i="4"/>
  <c r="AQ955" i="4"/>
  <c r="AA955" i="4"/>
  <c r="AT955" i="4"/>
  <c r="AD955" i="4"/>
  <c r="BA955" i="4"/>
  <c r="AK955" i="4"/>
  <c r="BC955" i="4"/>
  <c r="AM955" i="4"/>
  <c r="BF955" i="4"/>
  <c r="AP955" i="4"/>
  <c r="Z955" i="4"/>
  <c r="AV963" i="4"/>
  <c r="AB963" i="4"/>
  <c r="AJ963" i="4"/>
  <c r="BE963" i="4"/>
  <c r="AO963" i="4"/>
  <c r="BG963" i="4"/>
  <c r="AQ963" i="4"/>
  <c r="AA963" i="4"/>
  <c r="AT963" i="4"/>
  <c r="AD963" i="4"/>
  <c r="BA963" i="4"/>
  <c r="AK963" i="4"/>
  <c r="BC963" i="4"/>
  <c r="AM963" i="4"/>
  <c r="BF963" i="4"/>
  <c r="AP963" i="4"/>
  <c r="Z963" i="4"/>
  <c r="AZ971" i="4"/>
  <c r="AF971" i="4"/>
  <c r="AS971" i="4"/>
  <c r="AC971" i="4"/>
  <c r="AU971" i="4"/>
  <c r="AE971" i="4"/>
  <c r="AX971" i="4"/>
  <c r="AH971" i="4"/>
  <c r="BD971" i="4"/>
  <c r="AV971" i="4"/>
  <c r="BE971" i="4"/>
  <c r="AO971" i="4"/>
  <c r="BG971" i="4"/>
  <c r="AQ971" i="4"/>
  <c r="AA971" i="4"/>
  <c r="AT971" i="4"/>
  <c r="AD971" i="4"/>
  <c r="AL982" i="4"/>
  <c r="AX982" i="4"/>
  <c r="BB982" i="4"/>
  <c r="BF1016" i="4"/>
  <c r="AX1016" i="4"/>
  <c r="AP1016" i="4"/>
  <c r="BG1016" i="4"/>
  <c r="BB1016" i="4"/>
  <c r="AL1032" i="4"/>
  <c r="AP1032" i="4"/>
  <c r="AD1032" i="4"/>
  <c r="BB1032" i="4"/>
  <c r="AX1032" i="4"/>
  <c r="BG1048" i="4"/>
  <c r="AP1048" i="4"/>
  <c r="AX1048" i="4"/>
  <c r="AH1048" i="4"/>
  <c r="AT1074" i="4"/>
  <c r="AE1074" i="4"/>
  <c r="AL1074" i="4"/>
  <c r="AP1074" i="4"/>
  <c r="AQ1074" i="4"/>
  <c r="AU1074" i="4"/>
  <c r="AW1074" i="4"/>
  <c r="BA1074" i="4"/>
  <c r="BG1074" i="4"/>
  <c r="Z1074" i="4"/>
  <c r="AA1074" i="4"/>
  <c r="AH1092" i="4"/>
  <c r="AU1092" i="4"/>
  <c r="Z1092" i="4"/>
  <c r="BF1092" i="4"/>
  <c r="BE1106" i="4"/>
  <c r="AW1106" i="4"/>
  <c r="AE1106" i="4"/>
  <c r="BF1106" i="4"/>
  <c r="AK1106" i="4"/>
  <c r="AP1106" i="4"/>
  <c r="BA1106" i="4"/>
  <c r="BE1120" i="4"/>
  <c r="AY1120" i="4"/>
  <c r="BC1120" i="4"/>
  <c r="AC1120" i="4"/>
  <c r="AE1120" i="4"/>
  <c r="AT1120" i="4"/>
  <c r="AX1120" i="4"/>
  <c r="AK1120" i="4"/>
  <c r="BA1120" i="4"/>
  <c r="AM1120" i="4"/>
  <c r="BD1120" i="4"/>
  <c r="AH1120" i="4"/>
  <c r="BF1120" i="4"/>
  <c r="AO1120" i="4"/>
  <c r="AF1143" i="4"/>
  <c r="AB1143" i="4"/>
  <c r="AV1143" i="4"/>
  <c r="AZ1143" i="4"/>
  <c r="BG1179" i="4"/>
  <c r="BF1179" i="4"/>
  <c r="AL1179" i="4"/>
  <c r="AP1179" i="4"/>
  <c r="AV1223" i="4"/>
  <c r="AZ1223" i="4"/>
  <c r="AB1223" i="4"/>
  <c r="AR1355" i="4"/>
  <c r="BF1355" i="4"/>
  <c r="AW1355" i="4"/>
  <c r="AL1355" i="4"/>
  <c r="BB1355" i="4"/>
  <c r="BD1391" i="4"/>
  <c r="AD1391" i="4"/>
  <c r="BB1391" i="4"/>
  <c r="AY1391" i="4"/>
  <c r="Z1391" i="4"/>
  <c r="AU1391" i="4"/>
  <c r="BC1391" i="4"/>
  <c r="AT1391" i="4"/>
  <c r="AA1391" i="4"/>
  <c r="AP1391" i="4"/>
  <c r="AH1391" i="4"/>
  <c r="AZ1454" i="4"/>
  <c r="AR1454" i="4"/>
  <c r="AW1534" i="4"/>
  <c r="AJ1534" i="4"/>
  <c r="AZ1677" i="4"/>
  <c r="AB1677" i="4"/>
  <c r="AV1677" i="4"/>
  <c r="AF1677" i="4"/>
  <c r="AK608" i="4"/>
  <c r="AM608" i="4"/>
  <c r="BF608" i="4"/>
  <c r="AP608" i="4"/>
  <c r="Z608" i="4"/>
  <c r="AS608" i="4"/>
  <c r="AU608" i="4"/>
  <c r="BB608" i="4"/>
  <c r="AL608" i="4"/>
  <c r="AC608" i="4"/>
  <c r="AY608" i="4"/>
  <c r="AE608" i="4"/>
  <c r="AZ608" i="4"/>
  <c r="AE623" i="4"/>
  <c r="AW623" i="4"/>
  <c r="AK623" i="4"/>
  <c r="BG623" i="4"/>
  <c r="BA623" i="4"/>
  <c r="AA623" i="4"/>
  <c r="AO623" i="4"/>
  <c r="AT623" i="4"/>
  <c r="AB623" i="4"/>
  <c r="AR623" i="4"/>
  <c r="AF623" i="4"/>
  <c r="AV623" i="4"/>
  <c r="BA644" i="4"/>
  <c r="AF644" i="4"/>
  <c r="AR644" i="4"/>
  <c r="BG644" i="4"/>
  <c r="AM644" i="4"/>
  <c r="AA644" i="4"/>
  <c r="AT644" i="4"/>
  <c r="AD644" i="4"/>
  <c r="AN644" i="4"/>
  <c r="AJ644" i="4"/>
  <c r="BE644" i="4"/>
  <c r="AB644" i="4"/>
  <c r="BF644" i="4"/>
  <c r="AP644" i="4"/>
  <c r="Z644" i="4"/>
  <c r="AS644" i="4"/>
  <c r="AO644" i="4"/>
  <c r="AA663" i="4"/>
  <c r="BD663" i="4"/>
  <c r="Z663" i="4"/>
  <c r="BG663" i="4"/>
  <c r="AW663" i="4"/>
  <c r="AU663" i="4"/>
  <c r="AY663" i="4"/>
  <c r="AK663" i="4"/>
  <c r="AJ663" i="4"/>
  <c r="AZ663" i="4"/>
  <c r="AN663" i="4"/>
  <c r="AB680" i="4"/>
  <c r="AA680" i="4"/>
  <c r="AQ680" i="4"/>
  <c r="BA680" i="4"/>
  <c r="BG680" i="4"/>
  <c r="AT680" i="4"/>
  <c r="AD680" i="4"/>
  <c r="AN680" i="4"/>
  <c r="AO680" i="4"/>
  <c r="BF680" i="4"/>
  <c r="AP680" i="4"/>
  <c r="Z680" i="4"/>
  <c r="AS680" i="4"/>
  <c r="AU680" i="4"/>
  <c r="AH687" i="4"/>
  <c r="BG687" i="4"/>
  <c r="AU687" i="4"/>
  <c r="AL687" i="4"/>
  <c r="AG687" i="4"/>
  <c r="AB687" i="4"/>
  <c r="AR687" i="4"/>
  <c r="AF687" i="4"/>
  <c r="AV687" i="4"/>
  <c r="AW696" i="4"/>
  <c r="AA696" i="4"/>
  <c r="BG696" i="4"/>
  <c r="BC696" i="4"/>
  <c r="AM696" i="4"/>
  <c r="AX696" i="4"/>
  <c r="AH696" i="4"/>
  <c r="AI696" i="4"/>
  <c r="BD696" i="4"/>
  <c r="AE696" i="4"/>
  <c r="AZ696" i="4"/>
  <c r="AT696" i="4"/>
  <c r="AD696" i="4"/>
  <c r="AN696" i="4"/>
  <c r="AJ696" i="4"/>
  <c r="BE696" i="4"/>
  <c r="AA707" i="4"/>
  <c r="BE707" i="4"/>
  <c r="AK707" i="4"/>
  <c r="AP707" i="4"/>
  <c r="AI707" i="4"/>
  <c r="AU707" i="4"/>
  <c r="AO707" i="4"/>
  <c r="AN707" i="4"/>
  <c r="AB707" i="4"/>
  <c r="AR707" i="4"/>
  <c r="AG716" i="4"/>
  <c r="AB716" i="4"/>
  <c r="AK716" i="4"/>
  <c r="AA716" i="4"/>
  <c r="AX716" i="4"/>
  <c r="AH716" i="4"/>
  <c r="AI716" i="4"/>
  <c r="BD716" i="4"/>
  <c r="AJ716" i="4"/>
  <c r="BE716" i="4"/>
  <c r="AT716" i="4"/>
  <c r="AD716" i="4"/>
  <c r="AN716" i="4"/>
  <c r="AO716" i="4"/>
  <c r="AD723" i="4"/>
  <c r="BA723" i="4"/>
  <c r="AI723" i="4"/>
  <c r="Z723" i="4"/>
  <c r="AY723" i="4"/>
  <c r="AJ723" i="4"/>
  <c r="AZ723" i="4"/>
  <c r="AN723" i="4"/>
  <c r="AK732" i="4"/>
  <c r="BC732" i="4"/>
  <c r="AA732" i="4"/>
  <c r="AV732" i="4"/>
  <c r="AX732" i="4"/>
  <c r="AH732" i="4"/>
  <c r="AI732" i="4"/>
  <c r="BD732" i="4"/>
  <c r="AO732" i="4"/>
  <c r="AG732" i="4"/>
  <c r="AT732" i="4"/>
  <c r="AD732" i="4"/>
  <c r="AN732" i="4"/>
  <c r="AU732" i="4"/>
  <c r="BA768" i="4"/>
  <c r="AA768" i="4"/>
  <c r="AF768" i="4"/>
  <c r="AQ768" i="4"/>
  <c r="AR768" i="4"/>
  <c r="AX768" i="4"/>
  <c r="AH768" i="4"/>
  <c r="AI768" i="4"/>
  <c r="BD768" i="4"/>
  <c r="AE768" i="4"/>
  <c r="AZ768" i="4"/>
  <c r="AB768" i="4"/>
  <c r="AW768" i="4"/>
  <c r="AT768" i="4"/>
  <c r="AD768" i="4"/>
  <c r="AN768" i="4"/>
  <c r="AJ768" i="4"/>
  <c r="BE768" i="4"/>
  <c r="AL902" i="4"/>
  <c r="AB902" i="4"/>
  <c r="BF902" i="4"/>
  <c r="BB902" i="4"/>
  <c r="AX902" i="4"/>
  <c r="BC902" i="4"/>
  <c r="AM902" i="4"/>
  <c r="BE902" i="4"/>
  <c r="AO902" i="4"/>
  <c r="BD902" i="4"/>
  <c r="AV902" i="4"/>
  <c r="AY902" i="4"/>
  <c r="AI902" i="4"/>
  <c r="BA902" i="4"/>
  <c r="AK902" i="4"/>
  <c r="AZ902" i="4"/>
  <c r="AZ909" i="4"/>
  <c r="AB909" i="4"/>
  <c r="AF909" i="4"/>
  <c r="AR909" i="4"/>
  <c r="AV909" i="4"/>
  <c r="AX990" i="4"/>
  <c r="AH990" i="4"/>
  <c r="BG990" i="4"/>
  <c r="AD990" i="4"/>
  <c r="Z990" i="4"/>
  <c r="AM1062" i="4"/>
  <c r="AL1062" i="4"/>
  <c r="AK1062" i="4"/>
  <c r="AI1062" i="4"/>
  <c r="AC1062" i="4"/>
  <c r="AE1062" i="4"/>
  <c r="AD1062" i="4"/>
  <c r="Z1062" i="4"/>
  <c r="BG1062" i="4"/>
  <c r="AW1062" i="4"/>
  <c r="BA1062" i="4"/>
  <c r="AP1062" i="4"/>
  <c r="BC1062" i="4"/>
  <c r="BB1062" i="4"/>
  <c r="AX1062" i="4"/>
  <c r="BF1062" i="4"/>
  <c r="AQ1062" i="4"/>
  <c r="BE1098" i="4"/>
  <c r="AD1098" i="4"/>
  <c r="AC1098" i="4"/>
  <c r="AE1098" i="4"/>
  <c r="AY1098" i="4"/>
  <c r="AX1098" i="4"/>
  <c r="Z1098" i="4"/>
  <c r="AP1098" i="4"/>
  <c r="AO1098" i="4"/>
  <c r="AK1098" i="4"/>
  <c r="BA1098" i="4"/>
  <c r="AI1098" i="4"/>
  <c r="BF1098" i="4"/>
  <c r="AM1098" i="4"/>
  <c r="BD1098" i="4"/>
  <c r="AS1098" i="4"/>
  <c r="BE1216" i="4"/>
  <c r="Z1216" i="4"/>
  <c r="AP1216" i="4"/>
  <c r="AD1216" i="4"/>
  <c r="AL1216" i="4"/>
  <c r="AH1216" i="4"/>
  <c r="AF1262" i="4"/>
  <c r="AV1262" i="4"/>
  <c r="AV1303" i="4"/>
  <c r="AZ1303" i="4"/>
  <c r="AQ1303" i="4"/>
  <c r="BB1303" i="4"/>
  <c r="AP1303" i="4"/>
  <c r="AU1303" i="4"/>
  <c r="AL1303" i="4"/>
  <c r="AJ1303" i="4"/>
  <c r="AB1303" i="4"/>
  <c r="AH1303" i="4"/>
  <c r="BG1303" i="4"/>
  <c r="AM1303" i="4"/>
  <c r="BB1319" i="4"/>
  <c r="Z1319" i="4"/>
  <c r="AF1319" i="4"/>
  <c r="AA1319" i="4"/>
  <c r="AH1319" i="4"/>
  <c r="AM1319" i="4"/>
  <c r="AV1319" i="4"/>
  <c r="AT1337" i="4"/>
  <c r="BA1337" i="4"/>
  <c r="BF1337" i="4"/>
  <c r="AF1337" i="4"/>
  <c r="AV1337" i="4"/>
  <c r="BB1337" i="4"/>
  <c r="AZ1337" i="4"/>
  <c r="AO1337" i="4"/>
  <c r="AK1337" i="4"/>
  <c r="AN1380" i="4"/>
  <c r="AR1380" i="4"/>
  <c r="AB1380" i="4"/>
  <c r="BE1380" i="4"/>
  <c r="AV1380" i="4"/>
  <c r="AZ1380" i="4"/>
  <c r="AH1380" i="4"/>
  <c r="AT1380" i="4"/>
  <c r="AZ1474" i="4"/>
  <c r="AB1474" i="4"/>
  <c r="AV1474" i="4"/>
  <c r="AR1474" i="4"/>
  <c r="AC1527" i="4"/>
  <c r="AY1527" i="4"/>
  <c r="AM1527" i="4"/>
  <c r="BG1527" i="4"/>
  <c r="AG1527" i="4"/>
  <c r="AE1527" i="4"/>
  <c r="AQ1527" i="4"/>
  <c r="AI1527" i="4"/>
  <c r="BF1527" i="4"/>
  <c r="AS1527" i="4"/>
  <c r="BC1527" i="4"/>
  <c r="AW1527" i="4"/>
  <c r="AE1545" i="4"/>
  <c r="AT1545" i="4"/>
  <c r="AS1545" i="4"/>
  <c r="AK1545" i="4"/>
  <c r="AP1545" i="4"/>
  <c r="AI1545" i="4"/>
  <c r="AM1545" i="4"/>
  <c r="AU1545" i="4"/>
  <c r="AD1545" i="4"/>
  <c r="BC1545" i="4"/>
  <c r="Z1545" i="4"/>
  <c r="BE1545" i="4"/>
  <c r="Z974" i="4"/>
  <c r="AD974" i="4"/>
  <c r="BB974" i="4"/>
  <c r="BF974" i="4"/>
  <c r="AP974" i="4"/>
  <c r="AF979" i="4"/>
  <c r="AZ979" i="4"/>
  <c r="AB979" i="4"/>
  <c r="AV979" i="4"/>
  <c r="AS979" i="4"/>
  <c r="AC979" i="4"/>
  <c r="AU979" i="4"/>
  <c r="AE979" i="4"/>
  <c r="AX979" i="4"/>
  <c r="AH979" i="4"/>
  <c r="BD979" i="4"/>
  <c r="BE979" i="4"/>
  <c r="AO979" i="4"/>
  <c r="BG979" i="4"/>
  <c r="AQ979" i="4"/>
  <c r="AA979" i="4"/>
  <c r="AT979" i="4"/>
  <c r="AD979" i="4"/>
  <c r="AV993" i="4"/>
  <c r="BA993" i="4"/>
  <c r="AK993" i="4"/>
  <c r="BC993" i="4"/>
  <c r="AM993" i="4"/>
  <c r="BF993" i="4"/>
  <c r="AP993" i="4"/>
  <c r="Z993" i="4"/>
  <c r="AV1001" i="4"/>
  <c r="AW1001" i="4"/>
  <c r="AG1001" i="4"/>
  <c r="AY1001" i="4"/>
  <c r="AI1001" i="4"/>
  <c r="BB1001" i="4"/>
  <c r="AL1001" i="4"/>
  <c r="AN1001" i="4"/>
  <c r="AX1026" i="4"/>
  <c r="AL1026" i="4"/>
  <c r="BB1026" i="4"/>
  <c r="Z684" i="4"/>
  <c r="BF684" i="4"/>
  <c r="AQ658" i="4"/>
  <c r="AN569" i="4"/>
  <c r="AW760" i="4"/>
  <c r="BE658" i="4"/>
  <c r="BD702" i="4"/>
  <c r="AH702" i="4"/>
  <c r="Z658" i="4"/>
  <c r="BF658" i="4"/>
  <c r="AW538" i="4"/>
  <c r="AM530" i="4"/>
  <c r="AG512" i="4"/>
  <c r="AE511" i="4"/>
  <c r="BC503" i="4"/>
  <c r="BC491" i="4"/>
  <c r="AC470" i="4"/>
  <c r="BA454" i="4"/>
  <c r="AW446" i="4"/>
  <c r="AC438" i="4"/>
  <c r="AG430" i="4"/>
  <c r="AC422" i="4"/>
  <c r="BA390" i="4"/>
  <c r="AO382" i="4"/>
  <c r="AK374" i="4"/>
  <c r="AK366" i="4"/>
  <c r="AK358" i="4"/>
  <c r="AG350" i="4"/>
  <c r="AC342" i="4"/>
  <c r="AO254" i="4"/>
  <c r="AK222" i="4"/>
  <c r="AB512" i="4"/>
  <c r="AR486" i="4"/>
  <c r="AR470" i="4"/>
  <c r="AJ462" i="4"/>
  <c r="AJ446" i="4"/>
  <c r="AR422" i="4"/>
  <c r="AZ406" i="4"/>
  <c r="AJ398" i="4"/>
  <c r="AR382" i="4"/>
  <c r="AR374" i="4"/>
  <c r="AR358" i="4"/>
  <c r="AJ334" i="4"/>
  <c r="AR310" i="4"/>
  <c r="AZ294" i="4"/>
  <c r="AJ286" i="4"/>
  <c r="AR270" i="4"/>
  <c r="AR246" i="4"/>
  <c r="AJ222" i="4"/>
  <c r="AJ206" i="4"/>
  <c r="AV618" i="4"/>
  <c r="BB618" i="4"/>
  <c r="AL530" i="4"/>
  <c r="BD511" i="4"/>
  <c r="Z504" i="4"/>
  <c r="AL462" i="4"/>
  <c r="BF454" i="4"/>
  <c r="AD398" i="4"/>
  <c r="AL366" i="4"/>
  <c r="AH358" i="4"/>
  <c r="AT350" i="4"/>
  <c r="AD334" i="4"/>
  <c r="AP318" i="4"/>
  <c r="Z302" i="4"/>
  <c r="AL254" i="4"/>
  <c r="BF238" i="4"/>
  <c r="BF206" i="4"/>
  <c r="AN119" i="4"/>
  <c r="AG286" i="4"/>
  <c r="AB95" i="4"/>
  <c r="AI66" i="4"/>
  <c r="AN190" i="4"/>
  <c r="AT150" i="4"/>
  <c r="AT142" i="4"/>
  <c r="AN104" i="4"/>
  <c r="AX88" i="4"/>
  <c r="AQ48" i="4"/>
  <c r="AE32" i="4"/>
  <c r="AN74" i="4"/>
  <c r="AZ41" i="4"/>
  <c r="AV186" i="4"/>
  <c r="AB142" i="4"/>
  <c r="AK104" i="4"/>
  <c r="AT51" i="4"/>
  <c r="AK19" i="4"/>
  <c r="AR12" i="4"/>
  <c r="AG128" i="4"/>
  <c r="AX46" i="4"/>
  <c r="AG1391" i="4"/>
  <c r="AP1092" i="4"/>
  <c r="AC1082" i="4"/>
  <c r="AU1120" i="4"/>
  <c r="AJ971" i="4"/>
  <c r="AG879" i="4"/>
  <c r="AU723" i="4"/>
  <c r="AI823" i="4"/>
  <c r="AK771" i="4"/>
  <c r="AB608" i="4"/>
  <c r="AK657" i="4"/>
  <c r="AB596" i="4"/>
  <c r="AC760" i="4"/>
  <c r="BB760" i="4"/>
  <c r="AV702" i="4"/>
  <c r="AD684" i="4"/>
  <c r="AK658" i="4"/>
  <c r="AJ569" i="4"/>
  <c r="AR760" i="4"/>
  <c r="BE702" i="4"/>
  <c r="AZ658" i="4"/>
  <c r="AN702" i="4"/>
  <c r="AT702" i="4"/>
  <c r="AY658" i="4"/>
  <c r="AL658" i="4"/>
  <c r="AG538" i="4"/>
  <c r="AA511" i="4"/>
  <c r="AY503" i="4"/>
  <c r="BA486" i="4"/>
  <c r="BA478" i="4"/>
  <c r="BA462" i="4"/>
  <c r="AW454" i="4"/>
  <c r="AS446" i="4"/>
  <c r="AW438" i="4"/>
  <c r="AC430" i="4"/>
  <c r="BA414" i="4"/>
  <c r="BA406" i="4"/>
  <c r="BA398" i="4"/>
  <c r="AW390" i="4"/>
  <c r="AC382" i="4"/>
  <c r="BA350" i="4"/>
  <c r="AW342" i="4"/>
  <c r="AS334" i="4"/>
  <c r="AS326" i="4"/>
  <c r="AS318" i="4"/>
  <c r="AS310" i="4"/>
  <c r="AS302" i="4"/>
  <c r="AS294" i="4"/>
  <c r="BA230" i="4"/>
  <c r="AY618" i="4"/>
  <c r="AZ512" i="4"/>
  <c r="AN504" i="4"/>
  <c r="AV478" i="4"/>
  <c r="AN454" i="4"/>
  <c r="AV430" i="4"/>
  <c r="AV414" i="4"/>
  <c r="AF406" i="4"/>
  <c r="AN390" i="4"/>
  <c r="AN382" i="4"/>
  <c r="AV366" i="4"/>
  <c r="AN342" i="4"/>
  <c r="AN326" i="4"/>
  <c r="AV318" i="4"/>
  <c r="AV302" i="4"/>
  <c r="AF294" i="4"/>
  <c r="AN278" i="4"/>
  <c r="AN270" i="4"/>
  <c r="AV254" i="4"/>
  <c r="AN230" i="4"/>
  <c r="AN214" i="4"/>
  <c r="BA618" i="4"/>
  <c r="BF618" i="4"/>
  <c r="BF530" i="4"/>
  <c r="BF512" i="4"/>
  <c r="AJ491" i="4"/>
  <c r="AX454" i="4"/>
  <c r="AX446" i="4"/>
  <c r="BB430" i="4"/>
  <c r="AX414" i="4"/>
  <c r="AX390" i="4"/>
  <c r="AT374" i="4"/>
  <c r="AP350" i="4"/>
  <c r="AP294" i="4"/>
  <c r="AH254" i="4"/>
  <c r="BB238" i="4"/>
  <c r="BB206" i="4"/>
  <c r="AK95" i="4"/>
  <c r="AS278" i="4"/>
  <c r="AV128" i="4"/>
  <c r="BG66" i="4"/>
  <c r="AF190" i="4"/>
  <c r="AC150" i="4"/>
  <c r="AG142" i="4"/>
  <c r="AU150" i="4"/>
  <c r="AE142" i="4"/>
  <c r="AI104" i="4"/>
  <c r="AA88" i="4"/>
  <c r="AF46" i="4"/>
  <c r="AX41" i="4"/>
  <c r="BD12" i="4"/>
  <c r="Z6" i="4"/>
  <c r="BC74" i="4"/>
  <c r="AW41" i="4"/>
  <c r="AN186" i="4"/>
  <c r="AI128" i="4"/>
  <c r="AJ74" i="4"/>
  <c r="AN51" i="4"/>
  <c r="AQ41" i="4"/>
  <c r="BD27" i="4"/>
  <c r="BA19" i="4"/>
  <c r="AH128" i="4"/>
  <c r="AY6" i="4"/>
  <c r="AT1766" i="4"/>
  <c r="AO1391" i="4"/>
  <c r="AK1092" i="4"/>
  <c r="BD1082" i="4"/>
  <c r="AD1120" i="4"/>
  <c r="BG1032" i="4"/>
  <c r="BA820" i="4"/>
  <c r="AK723" i="4"/>
  <c r="AT823" i="4"/>
  <c r="AE771" i="4"/>
  <c r="AP543" i="4"/>
  <c r="AA608" i="4"/>
  <c r="AH1042" i="4"/>
  <c r="Z1042" i="4"/>
  <c r="AL1042" i="4"/>
  <c r="BB1042" i="4"/>
  <c r="AD1050" i="4"/>
  <c r="BB1050" i="4"/>
  <c r="BC1057" i="4"/>
  <c r="AU1057" i="4"/>
  <c r="AR1057" i="4"/>
  <c r="AZ1057" i="4"/>
  <c r="AE1057" i="4"/>
  <c r="AB1057" i="4"/>
  <c r="BE1057" i="4"/>
  <c r="AM1057" i="4"/>
  <c r="AW1057" i="4"/>
  <c r="AB1065" i="4"/>
  <c r="AE1065" i="4"/>
  <c r="AW1065" i="4"/>
  <c r="AJ1073" i="4"/>
  <c r="AR1073" i="4"/>
  <c r="AB1073" i="4"/>
  <c r="BE1073" i="4"/>
  <c r="AU1073" i="4"/>
  <c r="AG1073" i="4"/>
  <c r="AB1081" i="4"/>
  <c r="AE1081" i="4"/>
  <c r="AM1081" i="4"/>
  <c r="AO1081" i="4"/>
  <c r="AO1089" i="4"/>
  <c r="AE1089" i="4"/>
  <c r="AM1089" i="4"/>
  <c r="BE1089" i="4"/>
  <c r="AG1089" i="4"/>
  <c r="AZ1089" i="4"/>
  <c r="AU1089" i="4"/>
  <c r="AB1089" i="4"/>
  <c r="AJ1089" i="4"/>
  <c r="AR1089" i="4"/>
  <c r="AG1097" i="4"/>
  <c r="AW1097" i="4"/>
  <c r="AE1097" i="4"/>
  <c r="AO1097" i="4"/>
  <c r="AK1105" i="4"/>
  <c r="BD1105" i="4"/>
  <c r="BC1105" i="4"/>
  <c r="BG1105" i="4"/>
  <c r="BE1105" i="4"/>
  <c r="AM1105" i="4"/>
  <c r="AE1105" i="4"/>
  <c r="AA1105" i="4"/>
  <c r="AY1105" i="4"/>
  <c r="AO1105" i="4"/>
  <c r="BE1113" i="4"/>
  <c r="AO1113" i="4"/>
  <c r="AE1113" i="4"/>
  <c r="AG1113" i="4"/>
  <c r="AQ1113" i="4"/>
  <c r="BD1113" i="4"/>
  <c r="BG1113" i="4"/>
  <c r="AW1113" i="4"/>
  <c r="AM1113" i="4"/>
  <c r="AI1113" i="4"/>
  <c r="BD1121" i="4"/>
  <c r="BE1121" i="4"/>
  <c r="AU1121" i="4"/>
  <c r="BG1121" i="4"/>
  <c r="AW1121" i="4"/>
  <c r="AM1121" i="4"/>
  <c r="AO1121" i="4"/>
  <c r="AI1121" i="4"/>
  <c r="BC1121" i="4"/>
  <c r="AY1121" i="4"/>
  <c r="AA1121" i="4"/>
  <c r="BA1129" i="4"/>
  <c r="BC1129" i="4"/>
  <c r="AQ1129" i="4"/>
  <c r="AY1129" i="4"/>
  <c r="BE1129" i="4"/>
  <c r="AU1129" i="4"/>
  <c r="BG1129" i="4"/>
  <c r="AS1129" i="4"/>
  <c r="AW1129" i="4"/>
  <c r="AO1129" i="4"/>
  <c r="AA1129" i="4"/>
  <c r="BF1154" i="4"/>
  <c r="BB1154" i="4"/>
  <c r="AH1154" i="4"/>
  <c r="AD1154" i="4"/>
  <c r="AT1154" i="4"/>
  <c r="AL1162" i="4"/>
  <c r="Z1162" i="4"/>
  <c r="AP1162" i="4"/>
  <c r="BF1162" i="4"/>
  <c r="AD1171" i="4"/>
  <c r="AP1171" i="4"/>
  <c r="AL1171" i="4"/>
  <c r="BF1171" i="4"/>
  <c r="BB1171" i="4"/>
  <c r="AB1194" i="4"/>
  <c r="AZ1194" i="4"/>
  <c r="AJ1211" i="4"/>
  <c r="AR1211" i="4"/>
  <c r="AJ1252" i="4"/>
  <c r="AF1252" i="4"/>
  <c r="Z1292" i="4"/>
  <c r="AK1292" i="4"/>
  <c r="AF1292" i="4"/>
  <c r="BF1292" i="4"/>
  <c r="AP1292" i="4"/>
  <c r="BB1343" i="4"/>
  <c r="AN1343" i="4"/>
  <c r="AC1343" i="4"/>
  <c r="AQ1388" i="4"/>
  <c r="AC1388" i="4"/>
  <c r="BF1388" i="4"/>
  <c r="AA1388" i="4"/>
  <c r="BG1388" i="4"/>
  <c r="BA1388" i="4"/>
  <c r="AE1388" i="4"/>
  <c r="AK1388" i="4"/>
  <c r="AO1388" i="4"/>
  <c r="AW1388" i="4"/>
  <c r="AY1388" i="4"/>
  <c r="BC1435" i="4"/>
  <c r="AJ1435" i="4"/>
  <c r="AU1435" i="4"/>
  <c r="AS1549" i="4"/>
  <c r="AM1549" i="4"/>
  <c r="AW1549" i="4"/>
  <c r="Z1549" i="4"/>
  <c r="AY1549" i="4"/>
  <c r="AE1549" i="4"/>
  <c r="BE1549" i="4"/>
  <c r="BD1549" i="4"/>
  <c r="AH1549" i="4"/>
  <c r="AQ1549" i="4"/>
  <c r="AU1549" i="4"/>
  <c r="AP1549" i="4"/>
  <c r="AX1549" i="4"/>
  <c r="AA1549" i="4"/>
  <c r="AI1549" i="4"/>
  <c r="AC1549" i="4"/>
  <c r="BF1549" i="4"/>
  <c r="AT1549" i="4"/>
  <c r="AJ1003" i="4"/>
  <c r="AZ1003" i="4"/>
  <c r="AJ1139" i="4"/>
  <c r="AV1139" i="4"/>
  <c r="AZ1139" i="4"/>
  <c r="Z1218" i="4"/>
  <c r="BB1218" i="4"/>
  <c r="AL1218" i="4"/>
  <c r="AH1218" i="4"/>
  <c r="AX1218" i="4"/>
  <c r="AT1218" i="4"/>
  <c r="Z1226" i="4"/>
  <c r="BF1226" i="4"/>
  <c r="AL1226" i="4"/>
  <c r="AD1226" i="4"/>
  <c r="AX1226" i="4"/>
  <c r="BB1234" i="4"/>
  <c r="AD1234" i="4"/>
  <c r="BF1242" i="4"/>
  <c r="Z1242" i="4"/>
  <c r="AX1242" i="4"/>
  <c r="BB1242" i="4"/>
  <c r="AD1242" i="4"/>
  <c r="BE1251" i="4"/>
  <c r="AD1251" i="4"/>
  <c r="AH1251" i="4"/>
  <c r="BB1251" i="4"/>
  <c r="AX1251" i="4"/>
  <c r="AT1251" i="4"/>
  <c r="AL1251" i="4"/>
  <c r="BF1259" i="4"/>
  <c r="AL1259" i="4"/>
  <c r="AD1259" i="4"/>
  <c r="BB1259" i="4"/>
  <c r="AT1259" i="4"/>
  <c r="AX1259" i="4"/>
  <c r="BB1267" i="4"/>
  <c r="BE1267" i="4"/>
  <c r="AP1267" i="4"/>
  <c r="AD1267" i="4"/>
  <c r="AX1275" i="4"/>
  <c r="AD1275" i="4"/>
  <c r="AL1275" i="4"/>
  <c r="AP1275" i="4"/>
  <c r="BB1275" i="4"/>
  <c r="BG1284" i="4"/>
  <c r="AB1284" i="4"/>
  <c r="BF1284" i="4"/>
  <c r="AF1284" i="4"/>
  <c r="AV1284" i="4"/>
  <c r="AM1284" i="4"/>
  <c r="AH1284" i="4"/>
  <c r="BB1284" i="4"/>
  <c r="AG1298" i="4"/>
  <c r="AK1298" i="4"/>
  <c r="Z1298" i="4"/>
  <c r="Z1314" i="4"/>
  <c r="BB1314" i="4"/>
  <c r="AC1314" i="4"/>
  <c r="AK1314" i="4"/>
  <c r="BB1357" i="4"/>
  <c r="AR1357" i="4"/>
  <c r="AX1357" i="4"/>
  <c r="AP1357" i="4"/>
  <c r="Z1357" i="4"/>
  <c r="AZ1357" i="4"/>
  <c r="AB1377" i="4"/>
  <c r="AZ1377" i="4"/>
  <c r="AX1377" i="4"/>
  <c r="AH1377" i="4"/>
  <c r="BB1377" i="4"/>
  <c r="BC1411" i="4"/>
  <c r="AX1411" i="4"/>
  <c r="BG1411" i="4"/>
  <c r="AG1411" i="4"/>
  <c r="AE1411" i="4"/>
  <c r="AS1411" i="4"/>
  <c r="BB1411" i="4"/>
  <c r="Z1411" i="4"/>
  <c r="AD1411" i="4"/>
  <c r="AP1411" i="4"/>
  <c r="BD1411" i="4"/>
  <c r="AL1411" i="4"/>
  <c r="AM1411" i="4"/>
  <c r="AK1411" i="4"/>
  <c r="AO1411" i="4"/>
  <c r="AT1411" i="4"/>
  <c r="AC1411" i="4"/>
  <c r="BG1445" i="4"/>
  <c r="AL1445" i="4"/>
  <c r="AX1445" i="4"/>
  <c r="AH1445" i="4"/>
  <c r="AQ1445" i="4"/>
  <c r="AR1445" i="4"/>
  <c r="Z1445" i="4"/>
  <c r="AR1486" i="4"/>
  <c r="AB1486" i="4"/>
  <c r="AJ1486" i="4"/>
  <c r="AZ1486" i="4"/>
  <c r="BB1538" i="4"/>
  <c r="AL1538" i="4"/>
  <c r="AD1538" i="4"/>
  <c r="AJ1538" i="4"/>
  <c r="AW1538" i="4"/>
  <c r="AB1538" i="4"/>
  <c r="AR1538" i="4"/>
  <c r="AO1538" i="4"/>
  <c r="AU1297" i="4"/>
  <c r="BC1297" i="4"/>
  <c r="Z1297" i="4"/>
  <c r="AC1335" i="4"/>
  <c r="BB1335" i="4"/>
  <c r="AY1342" i="4"/>
  <c r="AN1342" i="4"/>
  <c r="AD1342" i="4"/>
  <c r="AZ1342" i="4"/>
  <c r="BF1358" i="4"/>
  <c r="AX1358" i="4"/>
  <c r="AP1358" i="4"/>
  <c r="BB1358" i="4"/>
  <c r="AJ1366" i="4"/>
  <c r="AH1366" i="4"/>
  <c r="AP1366" i="4"/>
  <c r="BF1376" i="4"/>
  <c r="AX1376" i="4"/>
  <c r="AP1376" i="4"/>
  <c r="Z1376" i="4"/>
  <c r="AB1376" i="4"/>
  <c r="BB1376" i="4"/>
  <c r="BG1397" i="4"/>
  <c r="BC1397" i="4"/>
  <c r="Z1397" i="4"/>
  <c r="AS1397" i="4"/>
  <c r="AG1397" i="4"/>
  <c r="AH1397" i="4"/>
  <c r="AA1397" i="4"/>
  <c r="AO1397" i="4"/>
  <c r="AI1397" i="4"/>
  <c r="BD1397" i="4"/>
  <c r="BE1397" i="4"/>
  <c r="AM1397" i="4"/>
  <c r="AE1431" i="4"/>
  <c r="AX1431" i="4"/>
  <c r="BG1431" i="4"/>
  <c r="BC1431" i="4"/>
  <c r="AY1431" i="4"/>
  <c r="Z1431" i="4"/>
  <c r="AT1431" i="4"/>
  <c r="AM1431" i="4"/>
  <c r="AD1431" i="4"/>
  <c r="AU1431" i="4"/>
  <c r="AX1507" i="4"/>
  <c r="AL1507" i="4"/>
  <c r="AT1507" i="4"/>
  <c r="BB1507" i="4"/>
  <c r="AG1543" i="4"/>
  <c r="AA1543" i="4"/>
  <c r="AQ1543" i="4"/>
  <c r="AP1543" i="4"/>
  <c r="Z1543" i="4"/>
  <c r="AU1543" i="4"/>
  <c r="BA1543" i="4"/>
  <c r="BF1543" i="4"/>
  <c r="AI1668" i="4"/>
  <c r="AT1668" i="4"/>
  <c r="AW1668" i="4"/>
  <c r="Z1668" i="4"/>
  <c r="AU1668" i="4"/>
  <c r="AS1668" i="4"/>
  <c r="AE1668" i="4"/>
  <c r="BA1668" i="4"/>
  <c r="AC1668" i="4"/>
  <c r="AX1668" i="4"/>
  <c r="AP1668" i="4"/>
  <c r="AM1668" i="4"/>
  <c r="BF1668" i="4"/>
  <c r="BC1668" i="4"/>
  <c r="AE1685" i="4"/>
  <c r="AP1685" i="4"/>
  <c r="BE1685" i="4"/>
  <c r="AD1685" i="4"/>
  <c r="BG1685" i="4"/>
  <c r="AL1685" i="4"/>
  <c r="AH1685" i="4"/>
  <c r="AK1685" i="4"/>
  <c r="BB1685" i="4"/>
  <c r="AG1685" i="4"/>
  <c r="AO1685" i="4"/>
  <c r="AY1685" i="4"/>
  <c r="AA1685" i="4"/>
  <c r="BD1685" i="4"/>
  <c r="Z1685" i="4"/>
  <c r="AG1707" i="4"/>
  <c r="AA1707" i="4"/>
  <c r="AS1707" i="4"/>
  <c r="AD1707" i="4"/>
  <c r="AY1707" i="4"/>
  <c r="AK1707" i="4"/>
  <c r="BF1707" i="4"/>
  <c r="AC1707" i="4"/>
  <c r="AX1707" i="4"/>
  <c r="AI1707" i="4"/>
  <c r="BE1707" i="4"/>
  <c r="AP1707" i="4"/>
  <c r="AH1707" i="4"/>
  <c r="AT1707" i="4"/>
  <c r="BA1707" i="4"/>
  <c r="AM1707" i="4"/>
  <c r="Z1707" i="4"/>
  <c r="AV1717" i="4"/>
  <c r="BF1717" i="4"/>
  <c r="BB1717" i="4"/>
  <c r="AC1717" i="4"/>
  <c r="AN1717" i="4"/>
  <c r="AP1717" i="4"/>
  <c r="Z1717" i="4"/>
  <c r="AX1717" i="4"/>
  <c r="AW1717" i="4"/>
  <c r="AE1717" i="4"/>
  <c r="BD1717" i="4"/>
  <c r="AK1717" i="4"/>
  <c r="AI1722" i="4"/>
  <c r="AA1722" i="4"/>
  <c r="AT1722" i="4"/>
  <c r="AU1722" i="4"/>
  <c r="Z1722" i="4"/>
  <c r="BF1722" i="4"/>
  <c r="BB1722" i="4"/>
  <c r="BC1722" i="4"/>
  <c r="AH1722" i="4"/>
  <c r="AM1722" i="4"/>
  <c r="AP1722" i="4"/>
  <c r="AW1392" i="4"/>
  <c r="BF1392" i="4"/>
  <c r="AA1392" i="4"/>
  <c r="AY1392" i="4"/>
  <c r="BE1392" i="4"/>
  <c r="AU1392" i="4"/>
  <c r="AE1392" i="4"/>
  <c r="AC1392" i="4"/>
  <c r="AO1392" i="4"/>
  <c r="BA1392" i="4"/>
  <c r="AI1392" i="4"/>
  <c r="BG1392" i="4"/>
  <c r="AS1392" i="4"/>
  <c r="AC1400" i="4"/>
  <c r="AU1400" i="4"/>
  <c r="AO1400" i="4"/>
  <c r="AQ1400" i="4"/>
  <c r="AW1400" i="4"/>
  <c r="AY1400" i="4"/>
  <c r="AG1400" i="4"/>
  <c r="AK1400" i="4"/>
  <c r="BE1400" i="4"/>
  <c r="AA1400" i="4"/>
  <c r="BC1408" i="4"/>
  <c r="AC1408" i="4"/>
  <c r="BE1408" i="4"/>
  <c r="AA1408" i="4"/>
  <c r="BG1408" i="4"/>
  <c r="AG1408" i="4"/>
  <c r="AI1408" i="4"/>
  <c r="AO1408" i="4"/>
  <c r="AW1408" i="4"/>
  <c r="AQ1408" i="4"/>
  <c r="AE1417" i="4"/>
  <c r="AO1417" i="4"/>
  <c r="AY1417" i="4"/>
  <c r="AG1417" i="4"/>
  <c r="AI1417" i="4"/>
  <c r="AK1417" i="4"/>
  <c r="AW1417" i="4"/>
  <c r="AU1417" i="4"/>
  <c r="BF1417" i="4"/>
  <c r="AC1417" i="4"/>
  <c r="BG1417" i="4"/>
  <c r="AS1417" i="4"/>
  <c r="AA1417" i="4"/>
  <c r="AG1428" i="4"/>
  <c r="AY1428" i="4"/>
  <c r="AE1428" i="4"/>
  <c r="AS1428" i="4"/>
  <c r="AM1428" i="4"/>
  <c r="AK1428" i="4"/>
  <c r="AW1428" i="4"/>
  <c r="AA1428" i="4"/>
  <c r="BF1428" i="4"/>
  <c r="BG1428" i="4"/>
  <c r="BG1504" i="4"/>
  <c r="AH1504" i="4"/>
  <c r="AL1504" i="4"/>
  <c r="AB1504" i="4"/>
  <c r="AV1504" i="4"/>
  <c r="BF1504" i="4"/>
  <c r="Z1504" i="4"/>
  <c r="AD1504" i="4"/>
  <c r="AR1504" i="4"/>
  <c r="AT1504" i="4"/>
  <c r="AX1504" i="4"/>
  <c r="AN1504" i="4"/>
  <c r="AA1544" i="4"/>
  <c r="BA1544" i="4"/>
  <c r="AK1552" i="4"/>
  <c r="BA1552" i="4"/>
  <c r="BG1552" i="4"/>
  <c r="AF1552" i="4"/>
  <c r="BA1560" i="4"/>
  <c r="AF1560" i="4"/>
  <c r="AO1568" i="4"/>
  <c r="AI1568" i="4"/>
  <c r="AY1568" i="4"/>
  <c r="BF1568" i="4"/>
  <c r="AG1568" i="4"/>
  <c r="BA1568" i="4"/>
  <c r="AM1568" i="4"/>
  <c r="BC1568" i="4"/>
  <c r="AC1568" i="4"/>
  <c r="AS1568" i="4"/>
  <c r="AA1568" i="4"/>
  <c r="AW1607" i="4"/>
  <c r="AC1607" i="4"/>
  <c r="AO1607" i="4"/>
  <c r="AS1607" i="4"/>
  <c r="AZ1607" i="4"/>
  <c r="AM1737" i="4"/>
  <c r="BE1737" i="4"/>
  <c r="AQ1737" i="4"/>
  <c r="AJ1737" i="4"/>
  <c r="AA1737" i="4"/>
  <c r="BC1737" i="4"/>
  <c r="AR1737" i="4"/>
  <c r="AG1737" i="4"/>
  <c r="AZ1737" i="4"/>
  <c r="AK1737" i="4"/>
  <c r="AJ1455" i="4"/>
  <c r="AB1455" i="4"/>
  <c r="BE1462" i="4"/>
  <c r="BA1462" i="4"/>
  <c r="BD1462" i="4"/>
  <c r="AO1462" i="4"/>
  <c r="AW1462" i="4"/>
  <c r="AK1462" i="4"/>
  <c r="AD1475" i="4"/>
  <c r="Z1475" i="4"/>
  <c r="AL1475" i="4"/>
  <c r="BB1475" i="4"/>
  <c r="Z1483" i="4"/>
  <c r="AL1483" i="4"/>
  <c r="AX1491" i="4"/>
  <c r="BF1491" i="4"/>
  <c r="Z1491" i="4"/>
  <c r="AL1491" i="4"/>
  <c r="BB1491" i="4"/>
  <c r="AE1512" i="4"/>
  <c r="AG1512" i="4"/>
  <c r="AI1512" i="4"/>
  <c r="BA1512" i="4"/>
  <c r="AO1512" i="4"/>
  <c r="AQ1512" i="4"/>
  <c r="AC1512" i="4"/>
  <c r="BG1512" i="4"/>
  <c r="BD1520" i="4"/>
  <c r="BE1520" i="4"/>
  <c r="AA1520" i="4"/>
  <c r="BG1520" i="4"/>
  <c r="AS1520" i="4"/>
  <c r="AG1520" i="4"/>
  <c r="AI1520" i="4"/>
  <c r="BA1520" i="4"/>
  <c r="AO1520" i="4"/>
  <c r="AQ1520" i="4"/>
  <c r="AC1520" i="4"/>
  <c r="AC1528" i="4"/>
  <c r="AQ1528" i="4"/>
  <c r="AM1528" i="4"/>
  <c r="BE1528" i="4"/>
  <c r="AA1528" i="4"/>
  <c r="AW1528" i="4"/>
  <c r="AK1528" i="4"/>
  <c r="AU1528" i="4"/>
  <c r="AI1528" i="4"/>
  <c r="BD1528" i="4"/>
  <c r="BG1528" i="4"/>
  <c r="AJ1580" i="4"/>
  <c r="AB1580" i="4"/>
  <c r="AP1580" i="4"/>
  <c r="AZ1580" i="4"/>
  <c r="AF1580" i="4"/>
  <c r="AN1580" i="4"/>
  <c r="AV1580" i="4"/>
  <c r="BD1580" i="4"/>
  <c r="AM1612" i="4"/>
  <c r="AQ1612" i="4"/>
  <c r="AH1612" i="4"/>
  <c r="BF1612" i="4"/>
  <c r="BE1612" i="4"/>
  <c r="AE1612" i="4"/>
  <c r="AI1612" i="4"/>
  <c r="AT1612" i="4"/>
  <c r="BG1612" i="4"/>
  <c r="AD1612" i="4"/>
  <c r="AY1612" i="4"/>
  <c r="Z1612" i="4"/>
  <c r="AR1633" i="4"/>
  <c r="AW1633" i="4"/>
  <c r="AV1633" i="4"/>
  <c r="AQ1633" i="4"/>
  <c r="AM1633" i="4"/>
  <c r="AK1633" i="4"/>
  <c r="AF1633" i="4"/>
  <c r="BA1633" i="4"/>
  <c r="AE1633" i="4"/>
  <c r="AA1633" i="4"/>
  <c r="AX1657" i="4"/>
  <c r="AO1657" i="4"/>
  <c r="AI1657" i="4"/>
  <c r="AS1657" i="4"/>
  <c r="AC1657" i="4"/>
  <c r="AE1657" i="4"/>
  <c r="BA1657" i="4"/>
  <c r="AL1657" i="4"/>
  <c r="BG1657" i="4"/>
  <c r="AK1657" i="4"/>
  <c r="BF1657" i="4"/>
  <c r="AQ1657" i="4"/>
  <c r="AP1657" i="4"/>
  <c r="AA1657" i="4"/>
  <c r="AU1657" i="4"/>
  <c r="AG1657" i="4"/>
  <c r="AX1731" i="4"/>
  <c r="AS1731" i="4"/>
  <c r="AU1606" i="4"/>
  <c r="AQ1606" i="4"/>
  <c r="AX1606" i="4"/>
  <c r="AL1606" i="4"/>
  <c r="AY1606" i="4"/>
  <c r="AP1606" i="4"/>
  <c r="AD1606" i="4"/>
  <c r="AA1606" i="4"/>
  <c r="BE1606" i="4"/>
  <c r="Z1606" i="4"/>
  <c r="BC1606" i="4"/>
  <c r="BF1606" i="4"/>
  <c r="AI1606" i="4"/>
  <c r="AW1654" i="4"/>
  <c r="AG1654" i="4"/>
  <c r="AA1654" i="4"/>
  <c r="BA1654" i="4"/>
  <c r="AV1654" i="4"/>
  <c r="BG1654" i="4"/>
  <c r="AR1654" i="4"/>
  <c r="AQ1654" i="4"/>
  <c r="AW1666" i="4"/>
  <c r="AS1666" i="4"/>
  <c r="AG1666" i="4"/>
  <c r="AE1666" i="4"/>
  <c r="AA1666" i="4"/>
  <c r="BG1666" i="4"/>
  <c r="AM1666" i="4"/>
  <c r="AI1666" i="4"/>
  <c r="AU1666" i="4"/>
  <c r="AQ1666" i="4"/>
  <c r="Z1682" i="4"/>
  <c r="AV1682" i="4"/>
  <c r="AD1682" i="4"/>
  <c r="AL1682" i="4"/>
  <c r="AA1695" i="4"/>
  <c r="BG1695" i="4"/>
  <c r="AF1695" i="4"/>
  <c r="BA1695" i="4"/>
  <c r="BD1713" i="4"/>
  <c r="AP1713" i="4"/>
  <c r="AG1713" i="4"/>
  <c r="BB1713" i="4"/>
  <c r="AM1713" i="4"/>
  <c r="AT1713" i="4"/>
  <c r="Z1713" i="4"/>
  <c r="AU1713" i="4"/>
  <c r="AL1713" i="4"/>
  <c r="BG1713" i="4"/>
  <c r="AS1713" i="4"/>
  <c r="AD1713" i="4"/>
  <c r="AY1713" i="4"/>
  <c r="AK1713" i="4"/>
  <c r="AQ1713" i="4"/>
  <c r="BC1713" i="4"/>
  <c r="BA1713" i="4"/>
  <c r="AW1713" i="4"/>
  <c r="AC1713" i="4"/>
  <c r="AI1713" i="4"/>
  <c r="BF1726" i="4"/>
  <c r="BC1726" i="4"/>
  <c r="BG1726" i="4"/>
  <c r="Z1726" i="4"/>
  <c r="AM1726" i="4"/>
  <c r="AA1726" i="4"/>
  <c r="AA1576" i="4"/>
  <c r="BC1576" i="4"/>
  <c r="AP1576" i="4"/>
  <c r="AQ1576" i="4"/>
  <c r="AS1576" i="4"/>
  <c r="AT1576" i="4"/>
  <c r="Z1576" i="4"/>
  <c r="BB1576" i="4"/>
  <c r="AX1576" i="4"/>
  <c r="BA1576" i="4"/>
  <c r="BD1576" i="4"/>
  <c r="AO1576" i="4"/>
  <c r="AG1576" i="4"/>
  <c r="AC1576" i="4"/>
  <c r="AL1576" i="4"/>
  <c r="BE1576" i="4"/>
  <c r="AM1576" i="4"/>
  <c r="AK1576" i="4"/>
  <c r="AY1576" i="4"/>
  <c r="AU1576" i="4"/>
  <c r="AK1589" i="4"/>
  <c r="AS1589" i="4"/>
  <c r="BB1589" i="4"/>
  <c r="AG1589" i="4"/>
  <c r="BE1589" i="4"/>
  <c r="AF1589" i="4"/>
  <c r="BG1589" i="4"/>
  <c r="AN1589" i="4"/>
  <c r="AW1589" i="4"/>
  <c r="AB1589" i="4"/>
  <c r="BD1589" i="4"/>
  <c r="AR1589" i="4"/>
  <c r="AP1589" i="4"/>
  <c r="AX1589" i="4"/>
  <c r="AL1589" i="4"/>
  <c r="BG1610" i="4"/>
  <c r="AQ1610" i="4"/>
  <c r="BC1610" i="4"/>
  <c r="AH1610" i="4"/>
  <c r="AP1610" i="4"/>
  <c r="BF1610" i="4"/>
  <c r="AJ1618" i="4"/>
  <c r="BA1618" i="4"/>
  <c r="AW1618" i="4"/>
  <c r="AR1618" i="4"/>
  <c r="AG1618" i="4"/>
  <c r="AS1618" i="4"/>
  <c r="BD1659" i="4"/>
  <c r="AO1659" i="4"/>
  <c r="AP1659" i="4"/>
  <c r="AL1659" i="4"/>
  <c r="BG1659" i="4"/>
  <c r="AM1659" i="4"/>
  <c r="AT1659" i="4"/>
  <c r="Z1659" i="4"/>
  <c r="AU1659" i="4"/>
  <c r="AQ1659" i="4"/>
  <c r="AS1659" i="4"/>
  <c r="AY1659" i="4"/>
  <c r="AK1659" i="4"/>
  <c r="AW1659" i="4"/>
  <c r="BC1659" i="4"/>
  <c r="BE1659" i="4"/>
  <c r="BA1659" i="4"/>
  <c r="BB1659" i="4"/>
  <c r="AC1659" i="4"/>
  <c r="AV1675" i="4"/>
  <c r="AJ1675" i="4"/>
  <c r="AZ1675" i="4"/>
  <c r="BD1691" i="4"/>
  <c r="AM1691" i="4"/>
  <c r="BB1691" i="4"/>
  <c r="AG1691" i="4"/>
  <c r="AU1691" i="4"/>
  <c r="BC1691" i="4"/>
  <c r="AH1691" i="4"/>
  <c r="AW1691" i="4"/>
  <c r="AA1691" i="4"/>
  <c r="BF1691" i="4"/>
  <c r="AX1691" i="4"/>
  <c r="AQ1691" i="4"/>
  <c r="AS1691" i="4"/>
  <c r="AL1691" i="4"/>
  <c r="BG1705" i="4"/>
  <c r="AX1705" i="4"/>
  <c r="AQ1705" i="4"/>
  <c r="AM1705" i="4"/>
  <c r="BB1705" i="4"/>
  <c r="AS1705" i="4"/>
  <c r="AO1705" i="4"/>
  <c r="Z1705" i="4"/>
  <c r="AU1705" i="4"/>
  <c r="AT1705" i="4"/>
  <c r="AE1705" i="4"/>
  <c r="BA1705" i="4"/>
  <c r="AD1705" i="4"/>
  <c r="AP1705" i="4"/>
  <c r="AI1705" i="4"/>
  <c r="BF1705" i="4"/>
  <c r="AW1729" i="4"/>
  <c r="AK1729" i="4"/>
  <c r="AO1729" i="4"/>
  <c r="BA1729" i="4"/>
  <c r="BE1729" i="4"/>
  <c r="AY1630" i="4"/>
  <c r="AA1630" i="4"/>
  <c r="AI1630" i="4"/>
  <c r="AH1638" i="4"/>
  <c r="BD1638" i="4"/>
  <c r="AQ1638" i="4"/>
  <c r="AD1638" i="4"/>
  <c r="AY1638" i="4"/>
  <c r="AE1638" i="4"/>
  <c r="BA1638" i="4"/>
  <c r="AA1638" i="4"/>
  <c r="AW1638" i="4"/>
  <c r="AI1638" i="4"/>
  <c r="BE1638" i="4"/>
  <c r="AK1638" i="4"/>
  <c r="BF1638" i="4"/>
  <c r="BG1638" i="4"/>
  <c r="AO1638" i="4"/>
  <c r="AP1638" i="4"/>
  <c r="AG1638" i="4"/>
  <c r="AT1638" i="4"/>
  <c r="AU1638" i="4"/>
  <c r="BD1646" i="4"/>
  <c r="AL1646" i="4"/>
  <c r="AW1646" i="4"/>
  <c r="BG1646" i="4"/>
  <c r="BC1646" i="4"/>
  <c r="AD1646" i="4"/>
  <c r="AY1646" i="4"/>
  <c r="AP1646" i="4"/>
  <c r="AQ1646" i="4"/>
  <c r="AI1646" i="4"/>
  <c r="BE1646" i="4"/>
  <c r="Z1646" i="4"/>
  <c r="AU1646" i="4"/>
  <c r="AT1646" i="4"/>
  <c r="BA1646" i="4"/>
  <c r="BF1646" i="4"/>
  <c r="AH1655" i="4"/>
  <c r="AQ1655" i="4"/>
  <c r="AA1655" i="4"/>
  <c r="AM1655" i="4"/>
  <c r="AL1655" i="4"/>
  <c r="AT1655" i="4"/>
  <c r="AE1655" i="4"/>
  <c r="BA1655" i="4"/>
  <c r="AD1655" i="4"/>
  <c r="AY1655" i="4"/>
  <c r="AK1655" i="4"/>
  <c r="BF1655" i="4"/>
  <c r="AI1655" i="4"/>
  <c r="AO1655" i="4"/>
  <c r="Z1655" i="4"/>
  <c r="AH1696" i="4"/>
  <c r="BC1696" i="4"/>
  <c r="BD1696" i="4"/>
  <c r="AT1696" i="4"/>
  <c r="AE1696" i="4"/>
  <c r="BA1696" i="4"/>
  <c r="AQ1696" i="4"/>
  <c r="AD1696" i="4"/>
  <c r="AK1696" i="4"/>
  <c r="BF1696" i="4"/>
  <c r="AA1696" i="4"/>
  <c r="AW1696" i="4"/>
  <c r="AL1696" i="4"/>
  <c r="Z1696" i="4"/>
  <c r="BB1696" i="4"/>
  <c r="AJ1719" i="4"/>
  <c r="BE1719" i="4"/>
  <c r="AO1719" i="4"/>
  <c r="AT1719" i="4"/>
  <c r="AE1730" i="4"/>
  <c r="AU1730" i="4"/>
  <c r="BF1730" i="4"/>
  <c r="AM1730" i="4"/>
  <c r="AA1730" i="4"/>
  <c r="BC1730" i="4"/>
  <c r="AQ1730" i="4"/>
  <c r="AI1730" i="4"/>
  <c r="AS303" i="4"/>
  <c r="AL303" i="4"/>
  <c r="AO303" i="4"/>
  <c r="BA303" i="4"/>
  <c r="AD303" i="4"/>
  <c r="AM303" i="4"/>
  <c r="AU303" i="4"/>
  <c r="AT303" i="4"/>
  <c r="BD303" i="4"/>
  <c r="BB303" i="4"/>
  <c r="AW303" i="4"/>
  <c r="AK303" i="4"/>
  <c r="AJ303" i="4"/>
  <c r="AZ303" i="4"/>
  <c r="AN303" i="4"/>
  <c r="AA174" i="4"/>
  <c r="AJ174" i="4"/>
  <c r="BF174" i="4"/>
  <c r="AP174" i="4"/>
  <c r="Z174" i="4"/>
  <c r="AS174" i="4"/>
  <c r="AN174" i="4"/>
  <c r="AR174" i="4"/>
  <c r="AE174" i="4"/>
  <c r="BB174" i="4"/>
  <c r="AL174" i="4"/>
  <c r="BE174" i="4"/>
  <c r="AK174" i="4"/>
  <c r="AV174" i="4"/>
  <c r="AJ100" i="4"/>
  <c r="AZ100" i="4"/>
  <c r="AC100" i="4"/>
  <c r="BF100" i="4"/>
  <c r="AP100" i="4"/>
  <c r="Z100" i="4"/>
  <c r="AU100" i="4"/>
  <c r="AE100" i="4"/>
  <c r="AV100" i="4"/>
  <c r="AK100" i="4"/>
  <c r="BB100" i="4"/>
  <c r="AL100" i="4"/>
  <c r="BG100" i="4"/>
  <c r="AQ100" i="4"/>
  <c r="AA100" i="4"/>
  <c r="BD100" i="4"/>
  <c r="AE47" i="4"/>
  <c r="AM47" i="4"/>
  <c r="BF47" i="4"/>
  <c r="AU47" i="4"/>
  <c r="AF47" i="4"/>
  <c r="AA47" i="4"/>
  <c r="AW47" i="4"/>
  <c r="AG47" i="4"/>
  <c r="AN47" i="4"/>
  <c r="AS47" i="4"/>
  <c r="AC47" i="4"/>
  <c r="AT47" i="4"/>
  <c r="AP4" i="4"/>
  <c r="AJ4" i="4"/>
  <c r="AT4" i="4"/>
  <c r="BF4" i="4"/>
  <c r="AL4" i="4"/>
  <c r="AY4" i="4"/>
  <c r="AI4" i="4"/>
  <c r="AH4" i="4"/>
  <c r="BD4" i="4"/>
  <c r="AR4" i="4"/>
  <c r="AU4" i="4"/>
  <c r="AE4" i="4"/>
  <c r="AN4" i="4"/>
  <c r="Z16" i="4"/>
  <c r="BA16" i="4"/>
  <c r="BF16" i="4"/>
  <c r="AF16" i="4"/>
  <c r="AD16" i="4"/>
  <c r="AB16" i="4"/>
  <c r="AW16" i="4"/>
  <c r="AU16" i="4"/>
  <c r="AE16" i="4"/>
  <c r="AN16" i="4"/>
  <c r="AG16" i="4"/>
  <c r="BG16" i="4"/>
  <c r="AQ16" i="4"/>
  <c r="AA16" i="4"/>
  <c r="AS16" i="4"/>
  <c r="AW69" i="4"/>
  <c r="AG69" i="4"/>
  <c r="BD69" i="4"/>
  <c r="AU69" i="4"/>
  <c r="AL69" i="4"/>
  <c r="BG69" i="4"/>
  <c r="AY69" i="4"/>
  <c r="AH69" i="4"/>
  <c r="BC69" i="4"/>
  <c r="AD69" i="4"/>
  <c r="AS69" i="4"/>
  <c r="AC69" i="4"/>
  <c r="Z69" i="4"/>
  <c r="AZ69" i="4"/>
  <c r="AQ69" i="4"/>
  <c r="AM69" i="4"/>
  <c r="AR82" i="4"/>
  <c r="AO82" i="4"/>
  <c r="AZ82" i="4"/>
  <c r="AC82" i="4"/>
  <c r="BB82" i="4"/>
  <c r="AL82" i="4"/>
  <c r="BG82" i="4"/>
  <c r="AQ82" i="4"/>
  <c r="AA82" i="4"/>
  <c r="BD82" i="4"/>
  <c r="AK82" i="4"/>
  <c r="AX82" i="4"/>
  <c r="AH82" i="4"/>
  <c r="BC82" i="4"/>
  <c r="AM82" i="4"/>
  <c r="AF82" i="4"/>
  <c r="BB113" i="4"/>
  <c r="Z113" i="4"/>
  <c r="AU113" i="4"/>
  <c r="AA113" i="4"/>
  <c r="AM113" i="4"/>
  <c r="AX113" i="4"/>
  <c r="BF113" i="4"/>
  <c r="AQ113" i="4"/>
  <c r="BG113" i="4"/>
  <c r="AB113" i="4"/>
  <c r="AZ113" i="4"/>
  <c r="AG113" i="4"/>
  <c r="AW113" i="4"/>
  <c r="AF113" i="4"/>
  <c r="AK113" i="4"/>
  <c r="BA113" i="4"/>
  <c r="AY158" i="4"/>
  <c r="AQ158" i="4"/>
  <c r="AZ158" i="4"/>
  <c r="AM158" i="4"/>
  <c r="BA158" i="4"/>
  <c r="AK158" i="4"/>
  <c r="AX158" i="4"/>
  <c r="AH158" i="4"/>
  <c r="AF158" i="4"/>
  <c r="AB158" i="4"/>
  <c r="AU158" i="4"/>
  <c r="AW158" i="4"/>
  <c r="AG158" i="4"/>
  <c r="AT158" i="4"/>
  <c r="AD158" i="4"/>
  <c r="AN158" i="4"/>
  <c r="AD197" i="4"/>
  <c r="AG197" i="4"/>
  <c r="AM197" i="4"/>
  <c r="Z197" i="4"/>
  <c r="AO197" i="4"/>
  <c r="BD197" i="4"/>
  <c r="AW197" i="4"/>
  <c r="AB197" i="4"/>
  <c r="AR197" i="4"/>
  <c r="AF197" i="4"/>
  <c r="AV197" i="4"/>
  <c r="AD233" i="4"/>
  <c r="AY233" i="4"/>
  <c r="Z233" i="4"/>
  <c r="AO233" i="4"/>
  <c r="AS233" i="4"/>
  <c r="AW233" i="4"/>
  <c r="AC233" i="4"/>
  <c r="AG233" i="4"/>
  <c r="AF233" i="4"/>
  <c r="AV233" i="4"/>
  <c r="AJ233" i="4"/>
  <c r="AZ233" i="4"/>
  <c r="AT265" i="4"/>
  <c r="AC265" i="4"/>
  <c r="AD265" i="4"/>
  <c r="AA265" i="4"/>
  <c r="AX265" i="4"/>
  <c r="AY265" i="4"/>
  <c r="AL265" i="4"/>
  <c r="BG265" i="4"/>
  <c r="AH265" i="4"/>
  <c r="BF265" i="4"/>
  <c r="AB265" i="4"/>
  <c r="AR265" i="4"/>
  <c r="AF265" i="4"/>
  <c r="AV265" i="4"/>
  <c r="AD293" i="4"/>
  <c r="AK293" i="4"/>
  <c r="AP293" i="4"/>
  <c r="AH293" i="4"/>
  <c r="AE293" i="4"/>
  <c r="AB293" i="4"/>
  <c r="AR293" i="4"/>
  <c r="BA293" i="4"/>
  <c r="AF293" i="4"/>
  <c r="AV293" i="4"/>
  <c r="AP305" i="4"/>
  <c r="BC305" i="4"/>
  <c r="AU305" i="4"/>
  <c r="AS305" i="4"/>
  <c r="BE305" i="4"/>
  <c r="Z305" i="4"/>
  <c r="AT305" i="4"/>
  <c r="AX305" i="4"/>
  <c r="AN305" i="4"/>
  <c r="AB305" i="4"/>
  <c r="AR305" i="4"/>
  <c r="AP321" i="4"/>
  <c r="AT321" i="4"/>
  <c r="Z321" i="4"/>
  <c r="AG321" i="4"/>
  <c r="AH321" i="4"/>
  <c r="AL321" i="4"/>
  <c r="AE321" i="4"/>
  <c r="BE321" i="4"/>
  <c r="AQ321" i="4"/>
  <c r="AD321" i="4"/>
  <c r="AK321" i="4"/>
  <c r="AN321" i="4"/>
  <c r="AB321" i="4"/>
  <c r="AR321" i="4"/>
  <c r="BB349" i="4"/>
  <c r="AA349" i="4"/>
  <c r="AW349" i="4"/>
  <c r="AE349" i="4"/>
  <c r="AP349" i="4"/>
  <c r="Z349" i="4"/>
  <c r="BA349" i="4"/>
  <c r="AB349" i="4"/>
  <c r="AR349" i="4"/>
  <c r="AF349" i="4"/>
  <c r="AV349" i="4"/>
  <c r="BD363" i="4"/>
  <c r="AD363" i="4"/>
  <c r="AE363" i="4"/>
  <c r="AG363" i="4"/>
  <c r="AU363" i="4"/>
  <c r="AA363" i="4"/>
  <c r="AK363" i="4"/>
  <c r="BE363" i="4"/>
  <c r="AH363" i="4"/>
  <c r="AX363" i="4"/>
  <c r="AY363" i="4"/>
  <c r="AW363" i="4"/>
  <c r="AI363" i="4"/>
  <c r="BC363" i="4"/>
  <c r="BF363" i="4"/>
  <c r="AB363" i="4"/>
  <c r="AR363" i="4"/>
  <c r="AC363" i="4"/>
  <c r="AF363" i="4"/>
  <c r="AV363" i="4"/>
  <c r="AT427" i="4"/>
  <c r="BB427" i="4"/>
  <c r="AD427" i="4"/>
  <c r="AP427" i="4"/>
  <c r="BF427" i="4"/>
  <c r="Z427" i="4"/>
  <c r="AW427" i="4"/>
  <c r="AC427" i="4"/>
  <c r="AG427" i="4"/>
  <c r="BC427" i="4"/>
  <c r="AX427" i="4"/>
  <c r="AA427" i="4"/>
  <c r="AQ427" i="4"/>
  <c r="BD427" i="4"/>
  <c r="AJ427" i="4"/>
  <c r="AZ427" i="4"/>
  <c r="AN427" i="4"/>
  <c r="BB465" i="4"/>
  <c r="AD465" i="4"/>
  <c r="AL465" i="4"/>
  <c r="AO465" i="4"/>
  <c r="AP465" i="4"/>
  <c r="AU465" i="4"/>
  <c r="AE465" i="4"/>
  <c r="AH465" i="4"/>
  <c r="BA465" i="4"/>
  <c r="AM465" i="4"/>
  <c r="AS465" i="4"/>
  <c r="AB465" i="4"/>
  <c r="AR465" i="4"/>
  <c r="BC465" i="4"/>
  <c r="AF465" i="4"/>
  <c r="AV465" i="4"/>
  <c r="BC285" i="4"/>
  <c r="AG285" i="4"/>
  <c r="AE285" i="4"/>
  <c r="BA285" i="4"/>
  <c r="BF285" i="4"/>
  <c r="AK285" i="4"/>
  <c r="AP285" i="4"/>
  <c r="AB285" i="4"/>
  <c r="AR285" i="4"/>
  <c r="AF285" i="4"/>
  <c r="AV285" i="4"/>
  <c r="AH365" i="4"/>
  <c r="AX365" i="4"/>
  <c r="AA365" i="4"/>
  <c r="AK365" i="4"/>
  <c r="AP365" i="4"/>
  <c r="BA365" i="4"/>
  <c r="BF365" i="4"/>
  <c r="AJ365" i="4"/>
  <c r="AZ365" i="4"/>
  <c r="AN365" i="4"/>
  <c r="AE395" i="4"/>
  <c r="AO395" i="4"/>
  <c r="AU395" i="4"/>
  <c r="AL395" i="4"/>
  <c r="AY395" i="4"/>
  <c r="AG395" i="4"/>
  <c r="AP395" i="4"/>
  <c r="AX395" i="4"/>
  <c r="AT395" i="4"/>
  <c r="BB395" i="4"/>
  <c r="BC395" i="4"/>
  <c r="BF395" i="4"/>
  <c r="AD395" i="4"/>
  <c r="AQ395" i="4"/>
  <c r="Z395" i="4"/>
  <c r="BD395" i="4"/>
  <c r="AC395" i="4"/>
  <c r="AN395" i="4"/>
  <c r="AA395" i="4"/>
  <c r="AB395" i="4"/>
  <c r="AR395" i="4"/>
  <c r="AY535" i="4"/>
  <c r="BG535" i="4"/>
  <c r="BE535" i="4"/>
  <c r="AW535" i="4"/>
  <c r="Z535" i="4"/>
  <c r="BA535" i="4"/>
  <c r="AQ535" i="4"/>
  <c r="AE535" i="4"/>
  <c r="AP535" i="4"/>
  <c r="BC535" i="4"/>
  <c r="AU535" i="4"/>
  <c r="AH535" i="4"/>
  <c r="AM535" i="4"/>
  <c r="BB573" i="4"/>
  <c r="AA573" i="4"/>
  <c r="AD573" i="4"/>
  <c r="AH573" i="4"/>
  <c r="BG573" i="4"/>
  <c r="AY573" i="4"/>
  <c r="AX573" i="4"/>
  <c r="AW573" i="4"/>
  <c r="AT573" i="4"/>
  <c r="AM573" i="4"/>
  <c r="AO573" i="4"/>
  <c r="BF573" i="4"/>
  <c r="BC573" i="4"/>
  <c r="AG573" i="4"/>
  <c r="AC573" i="4"/>
  <c r="AG806" i="4"/>
  <c r="BD806" i="4"/>
  <c r="BA806" i="4"/>
  <c r="AQ806" i="4"/>
  <c r="AO806" i="4"/>
  <c r="BC806" i="4"/>
  <c r="AS806" i="4"/>
  <c r="AU806" i="4"/>
  <c r="AE806" i="4"/>
  <c r="BE281" i="4"/>
  <c r="AD281" i="4"/>
  <c r="AH281" i="4"/>
  <c r="AP281" i="4"/>
  <c r="BA281" i="4"/>
  <c r="AY281" i="4"/>
  <c r="AS281" i="4"/>
  <c r="AU281" i="4"/>
  <c r="AL281" i="4"/>
  <c r="AI281" i="4"/>
  <c r="AK281" i="4"/>
  <c r="AW281" i="4"/>
  <c r="BC281" i="4"/>
  <c r="AT281" i="4"/>
  <c r="Z281" i="4"/>
  <c r="AM281" i="4"/>
  <c r="AB281" i="4"/>
  <c r="AR281" i="4"/>
  <c r="AQ281" i="4"/>
  <c r="AF281" i="4"/>
  <c r="AV281" i="4"/>
  <c r="AR2" i="4"/>
  <c r="AC2" i="4"/>
  <c r="AX2" i="4"/>
  <c r="AJ2" i="4"/>
  <c r="BC2" i="4"/>
  <c r="AM2" i="4"/>
  <c r="AF2" i="4"/>
  <c r="BA2" i="4"/>
  <c r="AH2" i="4"/>
  <c r="BD2" i="4"/>
  <c r="AO2" i="4"/>
  <c r="AY2" i="4"/>
  <c r="AI2" i="4"/>
  <c r="AK2" i="4"/>
  <c r="BF2" i="4"/>
  <c r="BG33" i="4"/>
  <c r="AN33" i="4"/>
  <c r="AF33" i="4"/>
  <c r="BB33" i="4"/>
  <c r="AS33" i="4"/>
  <c r="AC33" i="4"/>
  <c r="AY33" i="4"/>
  <c r="AJ33" i="4"/>
  <c r="AB33" i="4"/>
  <c r="AX33" i="4"/>
  <c r="AE33" i="4"/>
  <c r="AL33" i="4"/>
  <c r="BE33" i="4"/>
  <c r="AO33" i="4"/>
  <c r="AD33" i="4"/>
  <c r="AU33" i="4"/>
  <c r="AH33" i="4"/>
  <c r="BC33" i="4"/>
  <c r="AP33" i="4"/>
  <c r="AR112" i="4"/>
  <c r="AW112" i="4"/>
  <c r="AB112" i="4"/>
  <c r="AO112" i="4"/>
  <c r="AC112" i="4"/>
  <c r="AT112" i="4"/>
  <c r="Z112" i="4"/>
  <c r="AU112" i="4"/>
  <c r="AE112" i="4"/>
  <c r="AN112" i="4"/>
  <c r="AK112" i="4"/>
  <c r="BF112" i="4"/>
  <c r="AP112" i="4"/>
  <c r="BG112" i="4"/>
  <c r="AQ112" i="4"/>
  <c r="AA112" i="4"/>
  <c r="AV112" i="4"/>
  <c r="AX127" i="4"/>
  <c r="AT127" i="4"/>
  <c r="BF127" i="4"/>
  <c r="BG127" i="4"/>
  <c r="AM127" i="4"/>
  <c r="AA127" i="4"/>
  <c r="AI127" i="4"/>
  <c r="Z127" i="4"/>
  <c r="AL127" i="4"/>
  <c r="AD127" i="4"/>
  <c r="AE127" i="4"/>
  <c r="BA127" i="4"/>
  <c r="AQ127" i="4"/>
  <c r="AB127" i="4"/>
  <c r="AR127" i="4"/>
  <c r="AF127" i="4"/>
  <c r="AV127" i="4"/>
  <c r="AS139" i="4"/>
  <c r="Z139" i="4"/>
  <c r="AW139" i="4"/>
  <c r="AX139" i="4"/>
  <c r="BF139" i="4"/>
  <c r="AQ139" i="4"/>
  <c r="AK139" i="4"/>
  <c r="AF139" i="4"/>
  <c r="AV139" i="4"/>
  <c r="AJ139" i="4"/>
  <c r="AZ139" i="4"/>
  <c r="AM149" i="4"/>
  <c r="AY149" i="4"/>
  <c r="AP149" i="4"/>
  <c r="AC149" i="4"/>
  <c r="AG149" i="4"/>
  <c r="BC149" i="4"/>
  <c r="AD149" i="4"/>
  <c r="AE149" i="4"/>
  <c r="AO149" i="4"/>
  <c r="AU149" i="4"/>
  <c r="BE149" i="4"/>
  <c r="AF149" i="4"/>
  <c r="AV149" i="4"/>
  <c r="AJ149" i="4"/>
  <c r="AZ149" i="4"/>
  <c r="BC162" i="4"/>
  <c r="AI162" i="4"/>
  <c r="AM162" i="4"/>
  <c r="AQ162" i="4"/>
  <c r="AJ162" i="4"/>
  <c r="BF162" i="4"/>
  <c r="AP162" i="4"/>
  <c r="Z162" i="4"/>
  <c r="AS162" i="4"/>
  <c r="AN162" i="4"/>
  <c r="BB162" i="4"/>
  <c r="AL162" i="4"/>
  <c r="BE162" i="4"/>
  <c r="AK162" i="4"/>
  <c r="AV162" i="4"/>
  <c r="AA177" i="4"/>
  <c r="BE177" i="4"/>
  <c r="BC177" i="4"/>
  <c r="AX177" i="4"/>
  <c r="Z177" i="4"/>
  <c r="BA177" i="4"/>
  <c r="AM177" i="4"/>
  <c r="AE177" i="4"/>
  <c r="AY177" i="4"/>
  <c r="AP177" i="4"/>
  <c r="AU177" i="4"/>
  <c r="AJ177" i="4"/>
  <c r="AZ177" i="4"/>
  <c r="AN177" i="4"/>
  <c r="Z219" i="4"/>
  <c r="AW219" i="4"/>
  <c r="AO219" i="4"/>
  <c r="AQ219" i="4"/>
  <c r="AL219" i="4"/>
  <c r="AI219" i="4"/>
  <c r="AA219" i="4"/>
  <c r="AG219" i="4"/>
  <c r="BG219" i="4"/>
  <c r="BD219" i="4"/>
  <c r="AX219" i="4"/>
  <c r="BE219" i="4"/>
  <c r="AK219" i="4"/>
  <c r="AJ219" i="4"/>
  <c r="AZ219" i="4"/>
  <c r="AN219" i="4"/>
  <c r="AL235" i="4"/>
  <c r="AT235" i="4"/>
  <c r="BB235" i="4"/>
  <c r="BE235" i="4"/>
  <c r="Z235" i="4"/>
  <c r="BF235" i="4"/>
  <c r="AD235" i="4"/>
  <c r="AK235" i="4"/>
  <c r="AP235" i="4"/>
  <c r="AU235" i="4"/>
  <c r="AI235" i="4"/>
  <c r="AJ235" i="4"/>
  <c r="AZ235" i="4"/>
  <c r="AN235" i="4"/>
  <c r="AO263" i="4"/>
  <c r="AX263" i="4"/>
  <c r="BB263" i="4"/>
  <c r="AA263" i="4"/>
  <c r="AY263" i="4"/>
  <c r="AM263" i="4"/>
  <c r="AG263" i="4"/>
  <c r="AS263" i="4"/>
  <c r="AK263" i="4"/>
  <c r="BG263" i="4"/>
  <c r="AU263" i="4"/>
  <c r="BF263" i="4"/>
  <c r="AP263" i="4"/>
  <c r="AT263" i="4"/>
  <c r="AW263" i="4"/>
  <c r="AN263" i="4"/>
  <c r="AB263" i="4"/>
  <c r="AR263" i="4"/>
  <c r="AL307" i="4"/>
  <c r="AM307" i="4"/>
  <c r="AC307" i="4"/>
  <c r="BB307" i="4"/>
  <c r="AW307" i="4"/>
  <c r="AD307" i="4"/>
  <c r="BE307" i="4"/>
  <c r="AU307" i="4"/>
  <c r="AI307" i="4"/>
  <c r="Z307" i="4"/>
  <c r="BA307" i="4"/>
  <c r="AO307" i="4"/>
  <c r="AP307" i="4"/>
  <c r="AY307" i="4"/>
  <c r="AE307" i="4"/>
  <c r="AN307" i="4"/>
  <c r="AB307" i="4"/>
  <c r="AR307" i="4"/>
  <c r="AC319" i="4"/>
  <c r="AG319" i="4"/>
  <c r="AS319" i="4"/>
  <c r="Z319" i="4"/>
  <c r="BG319" i="4"/>
  <c r="AU319" i="4"/>
  <c r="BD319" i="4"/>
  <c r="AX319" i="4"/>
  <c r="AI319" i="4"/>
  <c r="AL319" i="4"/>
  <c r="AJ319" i="4"/>
  <c r="AZ319" i="4"/>
  <c r="AN319" i="4"/>
  <c r="AS333" i="4"/>
  <c r="AH333" i="4"/>
  <c r="AX333" i="4"/>
  <c r="AM333" i="4"/>
  <c r="AP333" i="4"/>
  <c r="BA333" i="4"/>
  <c r="BF333" i="4"/>
  <c r="AE333" i="4"/>
  <c r="AK333" i="4"/>
  <c r="AF333" i="4"/>
  <c r="AV333" i="4"/>
  <c r="AJ333" i="4"/>
  <c r="AZ333" i="4"/>
  <c r="BF369" i="4"/>
  <c r="BG369" i="4"/>
  <c r="AW369" i="4"/>
  <c r="AL369" i="4"/>
  <c r="AX369" i="4"/>
  <c r="Z369" i="4"/>
  <c r="AT369" i="4"/>
  <c r="AS369" i="4"/>
  <c r="AO369" i="4"/>
  <c r="BA369" i="4"/>
  <c r="AC369" i="4"/>
  <c r="AU369" i="4"/>
  <c r="BC369" i="4"/>
  <c r="AF369" i="4"/>
  <c r="AV369" i="4"/>
  <c r="AJ369" i="4"/>
  <c r="AZ369" i="4"/>
  <c r="AX451" i="4"/>
  <c r="AE451" i="4"/>
  <c r="AT451" i="4"/>
  <c r="AW451" i="4"/>
  <c r="Z451" i="4"/>
  <c r="AP451" i="4"/>
  <c r="AI451" i="4"/>
  <c r="AQ451" i="4"/>
  <c r="AK451" i="4"/>
  <c r="AS451" i="4"/>
  <c r="AY451" i="4"/>
  <c r="AA451" i="4"/>
  <c r="AC451" i="4"/>
  <c r="AD451" i="4"/>
  <c r="BF451" i="4"/>
  <c r="AH451" i="4"/>
  <c r="AL451" i="4"/>
  <c r="BE451" i="4"/>
  <c r="AJ451" i="4"/>
  <c r="AZ451" i="4"/>
  <c r="BG451" i="4"/>
  <c r="AN451" i="4"/>
  <c r="AH495" i="4"/>
  <c r="AT495" i="4"/>
  <c r="AW495" i="4"/>
  <c r="AS495" i="4"/>
  <c r="AC495" i="4"/>
  <c r="AJ495" i="4"/>
  <c r="AZ495" i="4"/>
  <c r="AK495" i="4"/>
  <c r="AN495" i="4"/>
  <c r="BD495" i="4"/>
  <c r="AA510" i="4"/>
  <c r="AQ510" i="4"/>
  <c r="AU510" i="4"/>
  <c r="BG510" i="4"/>
  <c r="AE510" i="4"/>
  <c r="BC510" i="4"/>
  <c r="Z510" i="4"/>
  <c r="AP510" i="4"/>
  <c r="BF510" i="4"/>
  <c r="AD510" i="4"/>
  <c r="AT510" i="4"/>
  <c r="AN510" i="4"/>
  <c r="BD510" i="4"/>
  <c r="BG627" i="4"/>
  <c r="AG627" i="4"/>
  <c r="AO627" i="4"/>
  <c r="AM627" i="4"/>
  <c r="AA627" i="4"/>
  <c r="BC627" i="4"/>
  <c r="AU627" i="4"/>
  <c r="BB627" i="4"/>
  <c r="AY627" i="4"/>
  <c r="AX627" i="4"/>
  <c r="AT627" i="4"/>
  <c r="BA627" i="4"/>
  <c r="AD627" i="4"/>
  <c r="AK627" i="4"/>
  <c r="AC627" i="4"/>
  <c r="AW627" i="4"/>
  <c r="AL627" i="4"/>
  <c r="AO838" i="4"/>
  <c r="AE838" i="4"/>
  <c r="AA838" i="4"/>
  <c r="BD838" i="4"/>
  <c r="BA838" i="4"/>
  <c r="AQ838" i="4"/>
  <c r="BC838" i="4"/>
  <c r="AU838" i="4"/>
  <c r="AS838" i="4"/>
  <c r="AC838" i="4"/>
  <c r="AD405" i="4"/>
  <c r="AQ405" i="4"/>
  <c r="AA405" i="4"/>
  <c r="Z405" i="4"/>
  <c r="BF405" i="4"/>
  <c r="AK405" i="4"/>
  <c r="AU405" i="4"/>
  <c r="AP405" i="4"/>
  <c r="AB405" i="4"/>
  <c r="AR405" i="4"/>
  <c r="AF405" i="4"/>
  <c r="AV405" i="4"/>
  <c r="AI441" i="4"/>
  <c r="AA441" i="4"/>
  <c r="AU441" i="4"/>
  <c r="Z441" i="4"/>
  <c r="BF441" i="4"/>
  <c r="AO441" i="4"/>
  <c r="AH441" i="4"/>
  <c r="AK441" i="4"/>
  <c r="AM441" i="4"/>
  <c r="AC441" i="4"/>
  <c r="AP441" i="4"/>
  <c r="AX441" i="4"/>
  <c r="AB441" i="4"/>
  <c r="AR441" i="4"/>
  <c r="AF441" i="4"/>
  <c r="AV441" i="4"/>
  <c r="BG455" i="4"/>
  <c r="AG455" i="4"/>
  <c r="AO455" i="4"/>
  <c r="BF455" i="4"/>
  <c r="AP455" i="4"/>
  <c r="BB455" i="4"/>
  <c r="AA455" i="4"/>
  <c r="AD455" i="4"/>
  <c r="AT455" i="4"/>
  <c r="AW455" i="4"/>
  <c r="Z455" i="4"/>
  <c r="AH455" i="4"/>
  <c r="AL455" i="4"/>
  <c r="AY455" i="4"/>
  <c r="AB455" i="4"/>
  <c r="AR455" i="4"/>
  <c r="AK455" i="4"/>
  <c r="AF455" i="4"/>
  <c r="AV455" i="4"/>
  <c r="AA469" i="4"/>
  <c r="AL469" i="4"/>
  <c r="AT469" i="4"/>
  <c r="AO469" i="4"/>
  <c r="Z469" i="4"/>
  <c r="BA469" i="4"/>
  <c r="AE469" i="4"/>
  <c r="AU469" i="4"/>
  <c r="AF469" i="4"/>
  <c r="AV469" i="4"/>
  <c r="AJ469" i="4"/>
  <c r="AZ469" i="4"/>
  <c r="AY492" i="4"/>
  <c r="AA492" i="4"/>
  <c r="AQ492" i="4"/>
  <c r="AL492" i="4"/>
  <c r="BB492" i="4"/>
  <c r="AJ492" i="4"/>
  <c r="AZ492" i="4"/>
  <c r="Z492" i="4"/>
  <c r="AP492" i="4"/>
  <c r="BF492" i="4"/>
  <c r="AN492" i="4"/>
  <c r="BD492" i="4"/>
  <c r="BA505" i="4"/>
  <c r="AW505" i="4"/>
  <c r="AL505" i="4"/>
  <c r="AH505" i="4"/>
  <c r="AS505" i="4"/>
  <c r="AD505" i="4"/>
  <c r="AO505" i="4"/>
  <c r="AT505" i="4"/>
  <c r="AC505" i="4"/>
  <c r="AX505" i="4"/>
  <c r="AP505" i="4"/>
  <c r="BE505" i="4"/>
  <c r="AF505" i="4"/>
  <c r="AV505" i="4"/>
  <c r="BG505" i="4"/>
  <c r="AJ505" i="4"/>
  <c r="AZ505" i="4"/>
  <c r="BE518" i="4"/>
  <c r="AJ518" i="4"/>
  <c r="AU518" i="4"/>
  <c r="AE518" i="4"/>
  <c r="BF518" i="4"/>
  <c r="AP518" i="4"/>
  <c r="Z518" i="4"/>
  <c r="AS518" i="4"/>
  <c r="BB518" i="4"/>
  <c r="AL518" i="4"/>
  <c r="AC518" i="4"/>
  <c r="AY518" i="4"/>
  <c r="AP932" i="4"/>
  <c r="BG932" i="4"/>
  <c r="AD932" i="4"/>
  <c r="AT932" i="4"/>
  <c r="AL932" i="4"/>
  <c r="BB932" i="4"/>
  <c r="AY846" i="4"/>
  <c r="AU846" i="4"/>
  <c r="AC846" i="4"/>
  <c r="AE846" i="4"/>
  <c r="AA846" i="4"/>
  <c r="BD846" i="4"/>
  <c r="AQ846" i="4"/>
  <c r="AG846" i="4"/>
  <c r="BC846" i="4"/>
  <c r="AG870" i="4"/>
  <c r="AC870" i="4"/>
  <c r="AI870" i="4"/>
  <c r="AO870" i="4"/>
  <c r="AK870" i="4"/>
  <c r="AE870" i="4"/>
  <c r="AQ870" i="4"/>
  <c r="AY870" i="4"/>
  <c r="AU870" i="4"/>
  <c r="BG870" i="4"/>
  <c r="AS870" i="4"/>
  <c r="AA870" i="4"/>
  <c r="AD1086" i="4"/>
  <c r="AO1086" i="4"/>
  <c r="AT1086" i="4"/>
  <c r="AA1086" i="4"/>
  <c r="AC1086" i="4"/>
  <c r="BG1086" i="4"/>
  <c r="AM1086" i="4"/>
  <c r="AK1086" i="4"/>
  <c r="BF1086" i="4"/>
  <c r="AH1086" i="4"/>
  <c r="AP1086" i="4"/>
  <c r="AY1086" i="4"/>
  <c r="AU1086" i="4"/>
  <c r="BA1086" i="4"/>
  <c r="Z1086" i="4"/>
  <c r="AE1086" i="4"/>
  <c r="BG367" i="4"/>
  <c r="AG367" i="4"/>
  <c r="BC367" i="4"/>
  <c r="AL367" i="4"/>
  <c r="AC367" i="4"/>
  <c r="AS367" i="4"/>
  <c r="BA367" i="4"/>
  <c r="BD367" i="4"/>
  <c r="Z367" i="4"/>
  <c r="AP367" i="4"/>
  <c r="AY367" i="4"/>
  <c r="AH367" i="4"/>
  <c r="AD367" i="4"/>
  <c r="AO367" i="4"/>
  <c r="BF367" i="4"/>
  <c r="AX367" i="4"/>
  <c r="BB367" i="4"/>
  <c r="BE367" i="4"/>
  <c r="AB367" i="4"/>
  <c r="AR367" i="4"/>
  <c r="AQ367" i="4"/>
  <c r="AF367" i="4"/>
  <c r="AV367" i="4"/>
  <c r="AC411" i="4"/>
  <c r="AA411" i="4"/>
  <c r="AW411" i="4"/>
  <c r="AK411" i="4"/>
  <c r="BC411" i="4"/>
  <c r="AS411" i="4"/>
  <c r="AT411" i="4"/>
  <c r="AM411" i="4"/>
  <c r="AH411" i="4"/>
  <c r="BA411" i="4"/>
  <c r="AI411" i="4"/>
  <c r="AU411" i="4"/>
  <c r="Z411" i="4"/>
  <c r="AE411" i="4"/>
  <c r="BE411" i="4"/>
  <c r="BB411" i="4"/>
  <c r="AY411" i="4"/>
  <c r="AD411" i="4"/>
  <c r="AN411" i="4"/>
  <c r="AB411" i="4"/>
  <c r="AR411" i="4"/>
  <c r="AI425" i="4"/>
  <c r="BA425" i="4"/>
  <c r="AT425" i="4"/>
  <c r="AS425" i="4"/>
  <c r="AG425" i="4"/>
  <c r="BE425" i="4"/>
  <c r="AM425" i="4"/>
  <c r="AU425" i="4"/>
  <c r="AC425" i="4"/>
  <c r="Z425" i="4"/>
  <c r="AK425" i="4"/>
  <c r="BD425" i="4"/>
  <c r="AX425" i="4"/>
  <c r="AJ425" i="4"/>
  <c r="AZ425" i="4"/>
  <c r="BB425" i="4"/>
  <c r="AW425" i="4"/>
  <c r="AN425" i="4"/>
  <c r="AE439" i="4"/>
  <c r="AL439" i="4"/>
  <c r="AT439" i="4"/>
  <c r="AK439" i="4"/>
  <c r="BG439" i="4"/>
  <c r="AG439" i="4"/>
  <c r="AO439" i="4"/>
  <c r="BF439" i="4"/>
  <c r="AY439" i="4"/>
  <c r="AS439" i="4"/>
  <c r="BB439" i="4"/>
  <c r="AD439" i="4"/>
  <c r="AW439" i="4"/>
  <c r="AX439" i="4"/>
  <c r="AN439" i="4"/>
  <c r="AB439" i="4"/>
  <c r="AR439" i="4"/>
  <c r="AL473" i="4"/>
  <c r="BD473" i="4"/>
  <c r="BB473" i="4"/>
  <c r="AW473" i="4"/>
  <c r="AE473" i="4"/>
  <c r="BF473" i="4"/>
  <c r="AK473" i="4"/>
  <c r="BA473" i="4"/>
  <c r="AM473" i="4"/>
  <c r="AS473" i="4"/>
  <c r="AU473" i="4"/>
  <c r="Z473" i="4"/>
  <c r="BC473" i="4"/>
  <c r="AN473" i="4"/>
  <c r="AG473" i="4"/>
  <c r="AB473" i="4"/>
  <c r="AR473" i="4"/>
  <c r="AS497" i="4"/>
  <c r="AG497" i="4"/>
  <c r="BG497" i="4"/>
  <c r="AX497" i="4"/>
  <c r="BE497" i="4"/>
  <c r="AC497" i="4"/>
  <c r="AW497" i="4"/>
  <c r="AT497" i="4"/>
  <c r="AP497" i="4"/>
  <c r="AD497" i="4"/>
  <c r="AH497" i="4"/>
  <c r="AK497" i="4"/>
  <c r="AO497" i="4"/>
  <c r="AJ497" i="4"/>
  <c r="AZ497" i="4"/>
  <c r="AN497" i="4"/>
  <c r="BD497" i="4"/>
  <c r="AP565" i="4"/>
  <c r="AW565" i="4"/>
  <c r="BE565" i="4"/>
  <c r="AD565" i="4"/>
  <c r="AC565" i="4"/>
  <c r="BG565" i="4"/>
  <c r="AY565" i="4"/>
  <c r="AS565" i="4"/>
  <c r="AQ565" i="4"/>
  <c r="AO565" i="4"/>
  <c r="AM565" i="4"/>
  <c r="AL565" i="4"/>
  <c r="Z565" i="4"/>
  <c r="AA565" i="4"/>
  <c r="AU565" i="4"/>
  <c r="BD565" i="4"/>
  <c r="AI565" i="4"/>
  <c r="AX565" i="4"/>
  <c r="AO645" i="4"/>
  <c r="AT645" i="4"/>
  <c r="AG645" i="4"/>
  <c r="AY645" i="4"/>
  <c r="AQ645" i="4"/>
  <c r="AK645" i="4"/>
  <c r="BG645" i="4"/>
  <c r="AP645" i="4"/>
  <c r="AC645" i="4"/>
  <c r="Z645" i="4"/>
  <c r="AM645" i="4"/>
  <c r="AS645" i="4"/>
  <c r="AU645" i="4"/>
  <c r="BF645" i="4"/>
  <c r="AY767" i="4"/>
  <c r="AA767" i="4"/>
  <c r="BG767" i="4"/>
  <c r="AC767" i="4"/>
  <c r="BC767" i="4"/>
  <c r="Z767" i="4"/>
  <c r="BA767" i="4"/>
  <c r="AD767" i="4"/>
  <c r="AL767" i="4"/>
  <c r="AH767" i="4"/>
  <c r="AE767" i="4"/>
  <c r="AQ767" i="4"/>
  <c r="AM767" i="4"/>
  <c r="AW767" i="4"/>
  <c r="AX767" i="4"/>
  <c r="AP767" i="4"/>
  <c r="AU767" i="4"/>
  <c r="AI856" i="4"/>
  <c r="BA856" i="4"/>
  <c r="AW856" i="4"/>
  <c r="AE856" i="4"/>
  <c r="AS856" i="4"/>
  <c r="AG856" i="4"/>
  <c r="AA856" i="4"/>
  <c r="BC856" i="4"/>
  <c r="BD856" i="4"/>
  <c r="AU856" i="4"/>
  <c r="AC856" i="4"/>
  <c r="BE856" i="4"/>
  <c r="BF898" i="4"/>
  <c r="AW898" i="4"/>
  <c r="AY898" i="4"/>
  <c r="BC898" i="4"/>
  <c r="AH898" i="4"/>
  <c r="AO898" i="4"/>
  <c r="BE898" i="4"/>
  <c r="AX898" i="4"/>
  <c r="AC898" i="4"/>
  <c r="AU898" i="4"/>
  <c r="Z898" i="4"/>
  <c r="BD898" i="4"/>
  <c r="AG898" i="4"/>
  <c r="AA898" i="4"/>
  <c r="AS898" i="4"/>
  <c r="AP898" i="4"/>
  <c r="AM898" i="4"/>
  <c r="Z948" i="4"/>
  <c r="BB948" i="4"/>
  <c r="AL948" i="4"/>
  <c r="AD948" i="4"/>
  <c r="AT948" i="4"/>
  <c r="AW529" i="4"/>
  <c r="AT529" i="4"/>
  <c r="AQ529" i="4"/>
  <c r="Z529" i="4"/>
  <c r="BA529" i="4"/>
  <c r="AE529" i="4"/>
  <c r="BF529" i="4"/>
  <c r="BG529" i="4"/>
  <c r="AH529" i="4"/>
  <c r="AS529" i="4"/>
  <c r="AC529" i="4"/>
  <c r="AX529" i="4"/>
  <c r="AK529" i="4"/>
  <c r="AU529" i="4"/>
  <c r="BC529" i="4"/>
  <c r="BE575" i="4"/>
  <c r="AT575" i="4"/>
  <c r="BD575" i="4"/>
  <c r="AQ575" i="4"/>
  <c r="AU575" i="4"/>
  <c r="Z575" i="4"/>
  <c r="BA575" i="4"/>
  <c r="AE575" i="4"/>
  <c r="AM575" i="4"/>
  <c r="AA575" i="4"/>
  <c r="AK575" i="4"/>
  <c r="AS575" i="4"/>
  <c r="AH575" i="4"/>
  <c r="BC575" i="4"/>
  <c r="BF575" i="4"/>
  <c r="AT597" i="4"/>
  <c r="AD597" i="4"/>
  <c r="BD597" i="4"/>
  <c r="AQ597" i="4"/>
  <c r="Z597" i="4"/>
  <c r="BF597" i="4"/>
  <c r="AK597" i="4"/>
  <c r="AH597" i="4"/>
  <c r="AW597" i="4"/>
  <c r="AM597" i="4"/>
  <c r="AP597" i="4"/>
  <c r="AU597" i="4"/>
  <c r="AS597" i="4"/>
  <c r="BC597" i="4"/>
  <c r="AQ700" i="4"/>
  <c r="AR700" i="4"/>
  <c r="BC700" i="4"/>
  <c r="AK700" i="4"/>
  <c r="AV700" i="4"/>
  <c r="AA740" i="4"/>
  <c r="AR740" i="4"/>
  <c r="AK740" i="4"/>
  <c r="BC740" i="4"/>
  <c r="AV764" i="4"/>
  <c r="AF764" i="4"/>
  <c r="AA764" i="4"/>
  <c r="BA764" i="4"/>
  <c r="BG764" i="4"/>
  <c r="AQ764" i="4"/>
  <c r="BC788" i="4"/>
  <c r="BD788" i="4"/>
  <c r="AA788" i="4"/>
  <c r="BA788" i="4"/>
  <c r="AW788" i="4"/>
  <c r="AK788" i="4"/>
  <c r="AC788" i="4"/>
  <c r="AV927" i="4"/>
  <c r="AB927" i="4"/>
  <c r="AR927" i="4"/>
  <c r="BG944" i="4"/>
  <c r="AD944" i="4"/>
  <c r="AL944" i="4"/>
  <c r="BB944" i="4"/>
  <c r="AX1114" i="4"/>
  <c r="AA1114" i="4"/>
  <c r="AI1114" i="4"/>
  <c r="AD1114" i="4"/>
  <c r="AT1114" i="4"/>
  <c r="AL1114" i="4"/>
  <c r="BE1114" i="4"/>
  <c r="AY1114" i="4"/>
  <c r="AG1114" i="4"/>
  <c r="AH1114" i="4"/>
  <c r="BC1114" i="4"/>
  <c r="AP1114" i="4"/>
  <c r="Z1114" i="4"/>
  <c r="AU1114" i="4"/>
  <c r="AE1114" i="4"/>
  <c r="AK1114" i="4"/>
  <c r="AV1227" i="4"/>
  <c r="AF1227" i="4"/>
  <c r="AR1227" i="4"/>
  <c r="AZ1227" i="4"/>
  <c r="AR1347" i="4"/>
  <c r="AB1347" i="4"/>
  <c r="AG1347" i="4"/>
  <c r="AD513" i="4"/>
  <c r="AO513" i="4"/>
  <c r="BG513" i="4"/>
  <c r="AX513" i="4"/>
  <c r="BE513" i="4"/>
  <c r="AG513" i="4"/>
  <c r="AL513" i="4"/>
  <c r="AP513" i="4"/>
  <c r="AT513" i="4"/>
  <c r="AH513" i="4"/>
  <c r="AS513" i="4"/>
  <c r="AB513" i="4"/>
  <c r="AR513" i="4"/>
  <c r="AF513" i="4"/>
  <c r="AV513" i="4"/>
  <c r="AG520" i="4"/>
  <c r="AW520" i="4"/>
  <c r="AM520" i="4"/>
  <c r="AF520" i="4"/>
  <c r="BA520" i="4"/>
  <c r="AK520" i="4"/>
  <c r="AD533" i="4"/>
  <c r="BE533" i="4"/>
  <c r="AW533" i="4"/>
  <c r="AK533" i="4"/>
  <c r="AP533" i="4"/>
  <c r="AC533" i="4"/>
  <c r="BC533" i="4"/>
  <c r="Z533" i="4"/>
  <c r="AH533" i="4"/>
  <c r="AU533" i="4"/>
  <c r="AX533" i="4"/>
  <c r="AL533" i="4"/>
  <c r="BF533" i="4"/>
  <c r="BG558" i="4"/>
  <c r="AJ558" i="4"/>
  <c r="AU558" i="4"/>
  <c r="BE558" i="4"/>
  <c r="BB558" i="4"/>
  <c r="AL558" i="4"/>
  <c r="AC558" i="4"/>
  <c r="AY558" i="4"/>
  <c r="AO558" i="4"/>
  <c r="AX558" i="4"/>
  <c r="AH558" i="4"/>
  <c r="AI558" i="4"/>
  <c r="BD558" i="4"/>
  <c r="BC599" i="4"/>
  <c r="AC599" i="4"/>
  <c r="AX599" i="4"/>
  <c r="AP599" i="4"/>
  <c r="AW599" i="4"/>
  <c r="AU599" i="4"/>
  <c r="AA599" i="4"/>
  <c r="BB599" i="4"/>
  <c r="AE599" i="4"/>
  <c r="AG599" i="4"/>
  <c r="AD599" i="4"/>
  <c r="BE599" i="4"/>
  <c r="BA599" i="4"/>
  <c r="AQ599" i="4"/>
  <c r="AI599" i="4"/>
  <c r="AY599" i="4"/>
  <c r="Z599" i="4"/>
  <c r="AL731" i="4"/>
  <c r="AH731" i="4"/>
  <c r="BD731" i="4"/>
  <c r="AM731" i="4"/>
  <c r="AA731" i="4"/>
  <c r="AX731" i="4"/>
  <c r="AO731" i="4"/>
  <c r="BA731" i="4"/>
  <c r="AT731" i="4"/>
  <c r="AE731" i="4"/>
  <c r="BF731" i="4"/>
  <c r="AK731" i="4"/>
  <c r="AD731" i="4"/>
  <c r="AP731" i="4"/>
  <c r="AA753" i="4"/>
  <c r="AC753" i="4"/>
  <c r="AX753" i="4"/>
  <c r="AO753" i="4"/>
  <c r="AK753" i="4"/>
  <c r="AT753" i="4"/>
  <c r="AU753" i="4"/>
  <c r="Z753" i="4"/>
  <c r="AD753" i="4"/>
  <c r="AE753" i="4"/>
  <c r="AY753" i="4"/>
  <c r="AR1193" i="4"/>
  <c r="AB1193" i="4"/>
  <c r="AJ1193" i="4"/>
  <c r="AZ1193" i="4"/>
  <c r="AM1286" i="4"/>
  <c r="AE1286" i="4"/>
  <c r="AH1286" i="4"/>
  <c r="AB1286" i="4"/>
  <c r="Z1286" i="4"/>
  <c r="AX1286" i="4"/>
  <c r="AJ1286" i="4"/>
  <c r="AU1286" i="4"/>
  <c r="AW583" i="4"/>
  <c r="AG583" i="4"/>
  <c r="AA583" i="4"/>
  <c r="AK583" i="4"/>
  <c r="AP583" i="4"/>
  <c r="BA583" i="4"/>
  <c r="AH583" i="4"/>
  <c r="AT583" i="4"/>
  <c r="BF583" i="4"/>
  <c r="AS583" i="4"/>
  <c r="BC583" i="4"/>
  <c r="AX583" i="4"/>
  <c r="AE583" i="4"/>
  <c r="BG595" i="4"/>
  <c r="AA595" i="4"/>
  <c r="AI595" i="4"/>
  <c r="AM595" i="4"/>
  <c r="BD595" i="4"/>
  <c r="BE595" i="4"/>
  <c r="AX595" i="4"/>
  <c r="AU595" i="4"/>
  <c r="AE595" i="4"/>
  <c r="AK595" i="4"/>
  <c r="AW595" i="4"/>
  <c r="AY595" i="4"/>
  <c r="AS595" i="4"/>
  <c r="BA595" i="4"/>
  <c r="BF595" i="4"/>
  <c r="AQ595" i="4"/>
  <c r="AC595" i="4"/>
  <c r="AL595" i="4"/>
  <c r="Z595" i="4"/>
  <c r="AD595" i="4"/>
  <c r="AO595" i="4"/>
  <c r="AL609" i="4"/>
  <c r="AT609" i="4"/>
  <c r="AS609" i="4"/>
  <c r="AD609" i="4"/>
  <c r="AA609" i="4"/>
  <c r="AU609" i="4"/>
  <c r="Z609" i="4"/>
  <c r="BA609" i="4"/>
  <c r="AE609" i="4"/>
  <c r="BC609" i="4"/>
  <c r="BA727" i="4"/>
  <c r="AI727" i="4"/>
  <c r="AM727" i="4"/>
  <c r="AQ727" i="4"/>
  <c r="AK727" i="4"/>
  <c r="AD727" i="4"/>
  <c r="BD727" i="4"/>
  <c r="AC727" i="4"/>
  <c r="AL727" i="4"/>
  <c r="AU727" i="4"/>
  <c r="AO727" i="4"/>
  <c r="AX727" i="4"/>
  <c r="AG727" i="4"/>
  <c r="AP727" i="4"/>
  <c r="AS727" i="4"/>
  <c r="Z727" i="4"/>
  <c r="BG727" i="4"/>
  <c r="BB727" i="4"/>
  <c r="AS816" i="4"/>
  <c r="AC816" i="4"/>
  <c r="BA816" i="4"/>
  <c r="BE816" i="4"/>
  <c r="AU816" i="4"/>
  <c r="BG816" i="4"/>
  <c r="AW816" i="4"/>
  <c r="AM816" i="4"/>
  <c r="AA816" i="4"/>
  <c r="AQ816" i="4"/>
  <c r="AO816" i="4"/>
  <c r="BC816" i="4"/>
  <c r="AH964" i="4"/>
  <c r="AX964" i="4"/>
  <c r="AD964" i="4"/>
  <c r="AT964" i="4"/>
  <c r="AL964" i="4"/>
  <c r="AR1207" i="4"/>
  <c r="AZ1207" i="4"/>
  <c r="AO1332" i="4"/>
  <c r="BE1332" i="4"/>
  <c r="AJ1332" i="4"/>
  <c r="BF1332" i="4"/>
  <c r="AT1332" i="4"/>
  <c r="Z1332" i="4"/>
  <c r="AV1332" i="4"/>
  <c r="AD1569" i="4"/>
  <c r="AO1569" i="4"/>
  <c r="AX1569" i="4"/>
  <c r="AC1569" i="4"/>
  <c r="AW1569" i="4"/>
  <c r="AM1569" i="4"/>
  <c r="BD1569" i="4"/>
  <c r="AP1569" i="4"/>
  <c r="BG1569" i="4"/>
  <c r="Z1569" i="4"/>
  <c r="AU1569" i="4"/>
  <c r="AE1569" i="4"/>
  <c r="AK1569" i="4"/>
  <c r="BE1540" i="4"/>
  <c r="AB1540" i="4"/>
  <c r="BF1540" i="4"/>
  <c r="AO1540" i="4"/>
  <c r="AL1540" i="4"/>
  <c r="BB1540" i="4"/>
  <c r="BG1706" i="4"/>
  <c r="AV1706" i="4"/>
  <c r="AF1706" i="4"/>
  <c r="AK1706" i="4"/>
  <c r="AQ1706" i="4"/>
  <c r="BE475" i="4"/>
  <c r="AC475" i="4"/>
  <c r="AD475" i="4"/>
  <c r="AA475" i="4"/>
  <c r="BF475" i="4"/>
  <c r="BB475" i="4"/>
  <c r="Z475" i="4"/>
  <c r="AG475" i="4"/>
  <c r="AX475" i="4"/>
  <c r="BA475" i="4"/>
  <c r="AP475" i="4"/>
  <c r="AT475" i="4"/>
  <c r="AN475" i="4"/>
  <c r="BD475" i="4"/>
  <c r="AB475" i="4"/>
  <c r="AR475" i="4"/>
  <c r="AI239" i="4"/>
  <c r="AS239" i="4"/>
  <c r="AQ239" i="4"/>
  <c r="BF239" i="4"/>
  <c r="AY239" i="4"/>
  <c r="BA239" i="4"/>
  <c r="AD239" i="4"/>
  <c r="AT239" i="4"/>
  <c r="AC239" i="4"/>
  <c r="AK239" i="4"/>
  <c r="AL239" i="4"/>
  <c r="BC239" i="4"/>
  <c r="Z239" i="4"/>
  <c r="AH239" i="4"/>
  <c r="AW239" i="4"/>
  <c r="AB239" i="4"/>
  <c r="AR239" i="4"/>
  <c r="AF239" i="4"/>
  <c r="AV239" i="4"/>
  <c r="BC192" i="4"/>
  <c r="AI192" i="4"/>
  <c r="AR192" i="4"/>
  <c r="BB192" i="4"/>
  <c r="AL192" i="4"/>
  <c r="BE192" i="4"/>
  <c r="AO192" i="4"/>
  <c r="AN192" i="4"/>
  <c r="AQ192" i="4"/>
  <c r="AZ192" i="4"/>
  <c r="AE192" i="4"/>
  <c r="AX192" i="4"/>
  <c r="AH192" i="4"/>
  <c r="BA192" i="4"/>
  <c r="AG192" i="4"/>
  <c r="AV192" i="4"/>
  <c r="AB124" i="4"/>
  <c r="AQ124" i="4"/>
  <c r="AJ124" i="4"/>
  <c r="AZ124" i="4"/>
  <c r="AM124" i="4"/>
  <c r="BF124" i="4"/>
  <c r="AP124" i="4"/>
  <c r="Z124" i="4"/>
  <c r="AS124" i="4"/>
  <c r="AF124" i="4"/>
  <c r="AU124" i="4"/>
  <c r="BB124" i="4"/>
  <c r="AL124" i="4"/>
  <c r="BE124" i="4"/>
  <c r="AO124" i="4"/>
  <c r="AN124" i="4"/>
  <c r="AP75" i="4"/>
  <c r="AZ75" i="4"/>
  <c r="AX75" i="4"/>
  <c r="BF75" i="4"/>
  <c r="AE75" i="4"/>
  <c r="BB75" i="4"/>
  <c r="AJ75" i="4"/>
  <c r="AR75" i="4"/>
  <c r="AH75" i="4"/>
  <c r="AM75" i="4"/>
  <c r="Z75" i="4"/>
  <c r="AW75" i="4"/>
  <c r="AG75" i="4"/>
  <c r="AN75" i="4"/>
  <c r="AS75" i="4"/>
  <c r="AC75" i="4"/>
  <c r="AT75" i="4"/>
  <c r="BG61" i="4"/>
  <c r="AY61" i="4"/>
  <c r="AL61" i="4"/>
  <c r="BA61" i="4"/>
  <c r="AK61" i="4"/>
  <c r="AE61" i="4"/>
  <c r="AM61" i="4"/>
  <c r="AJ61" i="4"/>
  <c r="AD61" i="4"/>
  <c r="BD61" i="4"/>
  <c r="AQ61" i="4"/>
  <c r="AW61" i="4"/>
  <c r="AG61" i="4"/>
  <c r="AP61" i="4"/>
  <c r="AR61" i="4"/>
  <c r="BF61" i="4"/>
  <c r="BA391" i="4"/>
  <c r="BE391" i="4"/>
  <c r="AC391" i="4"/>
  <c r="AS391" i="4"/>
  <c r="AM391" i="4"/>
  <c r="BD391" i="4"/>
  <c r="AG391" i="4"/>
  <c r="AU391" i="4"/>
  <c r="AI391" i="4"/>
  <c r="AY391" i="4"/>
  <c r="AT391" i="4"/>
  <c r="BB391" i="4"/>
  <c r="AA391" i="4"/>
  <c r="BC391" i="4"/>
  <c r="AQ391" i="4"/>
  <c r="AK391" i="4"/>
  <c r="Z391" i="4"/>
  <c r="AW391" i="4"/>
  <c r="AO391" i="4"/>
  <c r="AN391" i="4"/>
  <c r="AB391" i="4"/>
  <c r="AR391" i="4"/>
  <c r="AK129" i="4"/>
  <c r="BC129" i="4"/>
  <c r="AT129" i="4"/>
  <c r="AL129" i="4"/>
  <c r="Z129" i="4"/>
  <c r="AH129" i="4"/>
  <c r="AQ129" i="4"/>
  <c r="BF129" i="4"/>
  <c r="AX129" i="4"/>
  <c r="AY129" i="4"/>
  <c r="AC129" i="4"/>
  <c r="AU129" i="4"/>
  <c r="AD129" i="4"/>
  <c r="AF129" i="4"/>
  <c r="AV129" i="4"/>
  <c r="BB129" i="4"/>
  <c r="AJ129" i="4"/>
  <c r="AZ129" i="4"/>
  <c r="AS118" i="4"/>
  <c r="AC118" i="4"/>
  <c r="AT118" i="4"/>
  <c r="AD118" i="4"/>
  <c r="AJ118" i="4"/>
  <c r="AM118" i="4"/>
  <c r="AI118" i="4"/>
  <c r="BE118" i="4"/>
  <c r="AO118" i="4"/>
  <c r="BF118" i="4"/>
  <c r="AP118" i="4"/>
  <c r="Z118" i="4"/>
  <c r="AR118" i="4"/>
  <c r="AN118" i="4"/>
  <c r="AU118" i="4"/>
  <c r="AQ118" i="4"/>
  <c r="AZ102" i="4"/>
  <c r="AR102" i="4"/>
  <c r="AB102" i="4"/>
  <c r="AO102" i="4"/>
  <c r="AK102" i="4"/>
  <c r="BC102" i="4"/>
  <c r="AM102" i="4"/>
  <c r="BF102" i="4"/>
  <c r="AP102" i="4"/>
  <c r="AF102" i="4"/>
  <c r="AS102" i="4"/>
  <c r="AY102" i="4"/>
  <c r="AI102" i="4"/>
  <c r="BB102" i="4"/>
  <c r="AL102" i="4"/>
  <c r="AN102" i="4"/>
  <c r="AG18" i="4"/>
  <c r="AU18" i="4"/>
  <c r="AE18" i="4"/>
  <c r="AT18" i="4"/>
  <c r="AN18" i="4"/>
  <c r="AP18" i="4"/>
  <c r="BG18" i="4"/>
  <c r="AQ18" i="4"/>
  <c r="AA18" i="4"/>
  <c r="AD18" i="4"/>
  <c r="AZ18" i="4"/>
  <c r="AS18" i="4"/>
  <c r="Z18" i="4"/>
  <c r="AV18" i="4"/>
  <c r="AL297" i="4"/>
  <c r="BG297" i="4"/>
  <c r="AQ297" i="4"/>
  <c r="AY297" i="4"/>
  <c r="AX297" i="4"/>
  <c r="AU297" i="4"/>
  <c r="AM297" i="4"/>
  <c r="AA297" i="4"/>
  <c r="AO297" i="4"/>
  <c r="BC297" i="4"/>
  <c r="AT297" i="4"/>
  <c r="AC297" i="4"/>
  <c r="AF297" i="4"/>
  <c r="AV297" i="4"/>
  <c r="AK297" i="4"/>
  <c r="AJ297" i="4"/>
  <c r="AZ297" i="4"/>
  <c r="BG125" i="4"/>
  <c r="AQ125" i="4"/>
  <c r="AW125" i="4"/>
  <c r="BA125" i="4"/>
  <c r="BB125" i="4"/>
  <c r="AA125" i="4"/>
  <c r="AK125" i="4"/>
  <c r="AP125" i="4"/>
  <c r="AN125" i="4"/>
  <c r="AI125" i="4"/>
  <c r="AB125" i="4"/>
  <c r="AR125" i="4"/>
  <c r="AR22" i="4"/>
  <c r="AB22" i="4"/>
  <c r="AG22" i="4"/>
  <c r="BB22" i="4"/>
  <c r="AW22" i="4"/>
  <c r="AN22" i="4"/>
  <c r="AT22" i="4"/>
  <c r="BG22" i="4"/>
  <c r="AQ22" i="4"/>
  <c r="AA22" i="4"/>
  <c r="Z22" i="4"/>
  <c r="AV22" i="4"/>
  <c r="AX22" i="4"/>
  <c r="AD22" i="4"/>
  <c r="AZ22" i="4"/>
  <c r="BC22" i="4"/>
  <c r="AM22" i="4"/>
  <c r="AC22" i="4"/>
  <c r="AF22" i="4"/>
  <c r="BA22" i="4"/>
  <c r="BC164" i="4"/>
  <c r="AB164" i="4"/>
  <c r="AY164" i="4"/>
  <c r="AI164" i="4"/>
  <c r="AZ164" i="4"/>
  <c r="AM164" i="4"/>
  <c r="AW164" i="4"/>
  <c r="BF164" i="4"/>
  <c r="AP164" i="4"/>
  <c r="Z164" i="4"/>
  <c r="AN164" i="4"/>
  <c r="AU164" i="4"/>
  <c r="AO164" i="4"/>
  <c r="BB164" i="4"/>
  <c r="AL164" i="4"/>
  <c r="AS164" i="4"/>
  <c r="AV164" i="4"/>
  <c r="AC141" i="4"/>
  <c r="AT141" i="4"/>
  <c r="AE141" i="4"/>
  <c r="BB141" i="4"/>
  <c r="BG141" i="4"/>
  <c r="Z141" i="4"/>
  <c r="AA141" i="4"/>
  <c r="AU141" i="4"/>
  <c r="AL141" i="4"/>
  <c r="BA141" i="4"/>
  <c r="AG141" i="4"/>
  <c r="AJ141" i="4"/>
  <c r="AZ141" i="4"/>
  <c r="AN141" i="4"/>
  <c r="AA151" i="4"/>
  <c r="AL151" i="4"/>
  <c r="AG151" i="4"/>
  <c r="AS151" i="4"/>
  <c r="AT151" i="4"/>
  <c r="AE151" i="4"/>
  <c r="AI151" i="4"/>
  <c r="AW151" i="4"/>
  <c r="AO151" i="4"/>
  <c r="BA151" i="4"/>
  <c r="AH151" i="4"/>
  <c r="AU151" i="4"/>
  <c r="AM151" i="4"/>
  <c r="AJ151" i="4"/>
  <c r="AZ151" i="4"/>
  <c r="AN151" i="4"/>
  <c r="AB973" i="4"/>
  <c r="AN573" i="4"/>
  <c r="AV535" i="4"/>
  <c r="AF535" i="4"/>
  <c r="AW558" i="4"/>
  <c r="AB558" i="4"/>
  <c r="BE520" i="4"/>
  <c r="AJ520" i="4"/>
  <c r="AR518" i="4"/>
  <c r="AQ513" i="4"/>
  <c r="AA513" i="4"/>
  <c r="BA510" i="4"/>
  <c r="AK510" i="4"/>
  <c r="AY505" i="4"/>
  <c r="AI505" i="4"/>
  <c r="AQ497" i="4"/>
  <c r="AA497" i="4"/>
  <c r="AQ495" i="4"/>
  <c r="AA495" i="4"/>
  <c r="AW492" i="4"/>
  <c r="AG492" i="4"/>
  <c r="AN520" i="4"/>
  <c r="AD520" i="4"/>
  <c r="AT520" i="4"/>
  <c r="AZ510" i="4"/>
  <c r="AF510" i="4"/>
  <c r="AF492" i="4"/>
  <c r="AS558" i="4"/>
  <c r="AP558" i="4"/>
  <c r="AV520" i="4"/>
  <c r="AN518" i="4"/>
  <c r="AT518" i="4"/>
  <c r="AN513" i="4"/>
  <c r="AL510" i="4"/>
  <c r="AR505" i="4"/>
  <c r="AV497" i="4"/>
  <c r="AV495" i="4"/>
  <c r="AX492" i="4"/>
  <c r="AJ475" i="4"/>
  <c r="AV473" i="4"/>
  <c r="AN469" i="4"/>
  <c r="AJ465" i="4"/>
  <c r="AN455" i="4"/>
  <c r="AF451" i="4"/>
  <c r="AJ441" i="4"/>
  <c r="AF439" i="4"/>
  <c r="AR427" i="4"/>
  <c r="AV425" i="4"/>
  <c r="AZ411" i="4"/>
  <c r="AJ405" i="4"/>
  <c r="AJ395" i="4"/>
  <c r="AV391" i="4"/>
  <c r="AN369" i="4"/>
  <c r="AJ367" i="4"/>
  <c r="AB365" i="4"/>
  <c r="AZ363" i="4"/>
  <c r="AR333" i="4"/>
  <c r="AJ321" i="4"/>
  <c r="AF319" i="4"/>
  <c r="AZ307" i="4"/>
  <c r="AF305" i="4"/>
  <c r="AB303" i="4"/>
  <c r="AZ293" i="4"/>
  <c r="AZ285" i="4"/>
  <c r="AZ281" i="4"/>
  <c r="AN265" i="4"/>
  <c r="AJ263" i="4"/>
  <c r="AN239" i="4"/>
  <c r="AF235" i="4"/>
  <c r="AB233" i="4"/>
  <c r="AV219" i="4"/>
  <c r="AZ197" i="4"/>
  <c r="AF177" i="4"/>
  <c r="AB151" i="4"/>
  <c r="AF141" i="4"/>
  <c r="AB139" i="4"/>
  <c r="AN129" i="4"/>
  <c r="AJ127" i="4"/>
  <c r="AF125" i="4"/>
  <c r="BE113" i="4"/>
  <c r="AN113" i="4"/>
  <c r="BD192" i="4"/>
  <c r="AW192" i="4"/>
  <c r="AT192" i="4"/>
  <c r="AY118" i="4"/>
  <c r="AN61" i="4"/>
  <c r="AU192" i="4"/>
  <c r="AW174" i="4"/>
  <c r="AT174" i="4"/>
  <c r="AC158" i="4"/>
  <c r="BB158" i="4"/>
  <c r="BE158" i="4"/>
  <c r="AJ192" i="4"/>
  <c r="AG164" i="4"/>
  <c r="AX164" i="4"/>
  <c r="BE164" i="4"/>
  <c r="BD124" i="4"/>
  <c r="AW124" i="4"/>
  <c r="AT124" i="4"/>
  <c r="AE118" i="4"/>
  <c r="AI112" i="4"/>
  <c r="AD112" i="4"/>
  <c r="AH102" i="4"/>
  <c r="AE102" i="4"/>
  <c r="AD102" i="4"/>
  <c r="AM100" i="4"/>
  <c r="AH100" i="4"/>
  <c r="AI82" i="4"/>
  <c r="AD82" i="4"/>
  <c r="AX69" i="4"/>
  <c r="BC61" i="4"/>
  <c r="BF22" i="4"/>
  <c r="BA18" i="4"/>
  <c r="BD16" i="4"/>
  <c r="AI16" i="4"/>
  <c r="AX4" i="4"/>
  <c r="AM4" i="4"/>
  <c r="AV2" i="4"/>
  <c r="AZ61" i="4"/>
  <c r="AS22" i="4"/>
  <c r="AY22" i="4"/>
  <c r="AU2" i="4"/>
  <c r="AC61" i="4"/>
  <c r="AI33" i="4"/>
  <c r="BA33" i="4"/>
  <c r="AA192" i="4"/>
  <c r="AZ174" i="4"/>
  <c r="BD162" i="4"/>
  <c r="BA162" i="4"/>
  <c r="AX162" i="4"/>
  <c r="AR158" i="4"/>
  <c r="AS112" i="4"/>
  <c r="AS100" i="4"/>
  <c r="AI75" i="4"/>
  <c r="BA75" i="4"/>
  <c r="AA69" i="4"/>
  <c r="AA61" i="4"/>
  <c r="BD47" i="4"/>
  <c r="AK47" i="4"/>
  <c r="BE18" i="4"/>
  <c r="AL16" i="4"/>
  <c r="AB4" i="4"/>
  <c r="AT2" i="4"/>
  <c r="AE69" i="4"/>
  <c r="AI18" i="4"/>
  <c r="AS2" i="4"/>
  <c r="AH118" i="4"/>
  <c r="AG118" i="4"/>
  <c r="AT69" i="4"/>
  <c r="BA69" i="4"/>
  <c r="AU1707" i="4"/>
  <c r="BG1730" i="4"/>
  <c r="AR1717" i="4"/>
  <c r="AA1706" i="4"/>
  <c r="AK1695" i="4"/>
  <c r="AD1722" i="4"/>
  <c r="AA1713" i="4"/>
  <c r="AU1696" i="4"/>
  <c r="AE1713" i="4"/>
  <c r="Z1691" i="4"/>
  <c r="AU1685" i="4"/>
  <c r="AH1668" i="4"/>
  <c r="AX1659" i="4"/>
  <c r="AW1657" i="4"/>
  <c r="AG1659" i="4"/>
  <c r="BF1659" i="4"/>
  <c r="AD1659" i="4"/>
  <c r="AQ1630" i="4"/>
  <c r="BC1654" i="4"/>
  <c r="AL1638" i="4"/>
  <c r="AX1610" i="4"/>
  <c r="BF1569" i="4"/>
  <c r="AB1633" i="4"/>
  <c r="AA1612" i="4"/>
  <c r="AI1576" i="4"/>
  <c r="AH1589" i="4"/>
  <c r="AE1576" i="4"/>
  <c r="AV1560" i="4"/>
  <c r="BF1576" i="4"/>
  <c r="AE1543" i="4"/>
  <c r="BE1568" i="4"/>
  <c r="AS1528" i="4"/>
  <c r="AD1507" i="4"/>
  <c r="AG1549" i="4"/>
  <c r="AW1520" i="4"/>
  <c r="BA1417" i="4"/>
  <c r="AI1400" i="4"/>
  <c r="BB1504" i="4"/>
  <c r="AI1431" i="4"/>
  <c r="AS1462" i="4"/>
  <c r="BE1411" i="4"/>
  <c r="BB1366" i="4"/>
  <c r="AK1332" i="4"/>
  <c r="AA1284" i="4"/>
  <c r="Z1284" i="4"/>
  <c r="AG1392" i="4"/>
  <c r="BF1146" i="4"/>
  <c r="BF1114" i="4"/>
  <c r="AM1097" i="4"/>
  <c r="BB1292" i="4"/>
  <c r="AY1113" i="4"/>
  <c r="AM1129" i="4"/>
  <c r="AU1113" i="4"/>
  <c r="AK898" i="4"/>
  <c r="BC870" i="4"/>
  <c r="AA806" i="4"/>
  <c r="BF753" i="4"/>
  <c r="Z465" i="4"/>
  <c r="AL497" i="4"/>
  <c r="Z439" i="4"/>
  <c r="AS455" i="4"/>
  <c r="BF293" i="4"/>
  <c r="AU573" i="4"/>
  <c r="AL263" i="4"/>
  <c r="Z151" i="4"/>
  <c r="BB319" i="4"/>
  <c r="AM1646" i="4"/>
  <c r="AC405" i="4"/>
  <c r="AP1218" i="4"/>
  <c r="AM518" i="4"/>
  <c r="AW510" i="4"/>
  <c r="AG510" i="4"/>
  <c r="AU505" i="4"/>
  <c r="AE505" i="4"/>
  <c r="BC497" i="4"/>
  <c r="AM497" i="4"/>
  <c r="BC495" i="4"/>
  <c r="AM495" i="4"/>
  <c r="AS492" i="4"/>
  <c r="AC492" i="4"/>
  <c r="AR113" i="4"/>
  <c r="BD520" i="4"/>
  <c r="AI520" i="4"/>
  <c r="AH520" i="4"/>
  <c r="AX520" i="4"/>
  <c r="AV510" i="4"/>
  <c r="AB510" i="4"/>
  <c r="AB492" i="4"/>
  <c r="AN558" i="4"/>
  <c r="AT558" i="4"/>
  <c r="AQ520" i="4"/>
  <c r="AI518" i="4"/>
  <c r="AX518" i="4"/>
  <c r="AJ513" i="4"/>
  <c r="AH510" i="4"/>
  <c r="AN505" i="4"/>
  <c r="AR497" i="4"/>
  <c r="AR495" i="4"/>
  <c r="AT492" i="4"/>
  <c r="AF475" i="4"/>
  <c r="AJ473" i="4"/>
  <c r="AB469" i="4"/>
  <c r="AJ455" i="4"/>
  <c r="AB451" i="4"/>
  <c r="AZ439" i="4"/>
  <c r="AF427" i="4"/>
  <c r="AR425" i="4"/>
  <c r="AV411" i="4"/>
  <c r="AF395" i="4"/>
  <c r="AJ391" i="4"/>
  <c r="AB369" i="4"/>
  <c r="AV365" i="4"/>
  <c r="AN363" i="4"/>
  <c r="AZ349" i="4"/>
  <c r="AN333" i="4"/>
  <c r="AF321" i="4"/>
  <c r="AB319" i="4"/>
  <c r="AV307" i="4"/>
  <c r="AZ305" i="4"/>
  <c r="AV303" i="4"/>
  <c r="AR297" i="4"/>
  <c r="AN293" i="4"/>
  <c r="AN285" i="4"/>
  <c r="AN281" i="4"/>
  <c r="AJ265" i="4"/>
  <c r="AF263" i="4"/>
  <c r="AJ239" i="4"/>
  <c r="AB235" i="4"/>
  <c r="AR219" i="4"/>
  <c r="AN197" i="4"/>
  <c r="AB177" i="4"/>
  <c r="AV151" i="4"/>
  <c r="AR149" i="4"/>
  <c r="AB141" i="4"/>
  <c r="AB129" i="4"/>
  <c r="AZ125" i="4"/>
  <c r="AS113" i="4"/>
  <c r="AF192" i="4"/>
  <c r="Z192" i="4"/>
  <c r="BF192" i="4"/>
  <c r="AA118" i="4"/>
  <c r="AM192" i="4"/>
  <c r="BD174" i="4"/>
  <c r="BA174" i="4"/>
  <c r="AX174" i="4"/>
  <c r="Z158" i="4"/>
  <c r="BF158" i="4"/>
  <c r="AB192" i="4"/>
  <c r="AD164" i="4"/>
  <c r="AC164" i="4"/>
  <c r="AE158" i="4"/>
  <c r="AV124" i="4"/>
  <c r="BA124" i="4"/>
  <c r="AX124" i="4"/>
  <c r="BD112" i="4"/>
  <c r="AM112" i="4"/>
  <c r="AL112" i="4"/>
  <c r="BD102" i="4"/>
  <c r="AT102" i="4"/>
  <c r="AQ102" i="4"/>
  <c r="AN100" i="4"/>
  <c r="AY100" i="4"/>
  <c r="AT100" i="4"/>
  <c r="AV82" i="4"/>
  <c r="AU82" i="4"/>
  <c r="AP82" i="4"/>
  <c r="AR69" i="4"/>
  <c r="AX61" i="4"/>
  <c r="AP22" i="4"/>
  <c r="AK18" i="4"/>
  <c r="AX16" i="4"/>
  <c r="AM16" i="4"/>
  <c r="AS4" i="4"/>
  <c r="AQ4" i="4"/>
  <c r="AP2" i="4"/>
  <c r="AU61" i="4"/>
  <c r="BF33" i="4"/>
  <c r="AE22" i="4"/>
  <c r="BD18" i="4"/>
  <c r="AA2" i="4"/>
  <c r="BG2" i="4"/>
  <c r="AO61" i="4"/>
  <c r="AG33" i="4"/>
  <c r="AB174" i="4"/>
  <c r="AF162" i="4"/>
  <c r="AD162" i="4"/>
  <c r="AG162" i="4"/>
  <c r="AJ158" i="4"/>
  <c r="AE124" i="4"/>
  <c r="AS82" i="4"/>
  <c r="AD75" i="4"/>
  <c r="BE75" i="4"/>
  <c r="BB69" i="4"/>
  <c r="BB61" i="4"/>
  <c r="AY47" i="4"/>
  <c r="AO47" i="4"/>
  <c r="AV33" i="4"/>
  <c r="AO22" i="4"/>
  <c r="AO18" i="4"/>
  <c r="AD2" i="4"/>
  <c r="AM18" i="4"/>
  <c r="AN2" i="4"/>
  <c r="AL118" i="4"/>
  <c r="AK118" i="4"/>
  <c r="AI69" i="4"/>
  <c r="BE69" i="4"/>
  <c r="BD33" i="4"/>
  <c r="AX1722" i="4"/>
  <c r="AE1707" i="4"/>
  <c r="AX1713" i="4"/>
  <c r="AK1705" i="4"/>
  <c r="AG1729" i="4"/>
  <c r="BC1707" i="4"/>
  <c r="AP1696" i="4"/>
  <c r="BG1691" i="4"/>
  <c r="AQ1685" i="4"/>
  <c r="AY1666" i="4"/>
  <c r="AH1659" i="4"/>
  <c r="AU1655" i="4"/>
  <c r="AA1659" i="4"/>
  <c r="AE1659" i="4"/>
  <c r="Z1638" i="4"/>
  <c r="Z1610" i="4"/>
  <c r="BA1569" i="4"/>
  <c r="BG1633" i="4"/>
  <c r="AT1606" i="4"/>
  <c r="AB1618" i="4"/>
  <c r="AU1612" i="4"/>
  <c r="AT1589" i="4"/>
  <c r="AP1612" i="4"/>
  <c r="AE1568" i="4"/>
  <c r="AG1528" i="4"/>
  <c r="BA1549" i="4"/>
  <c r="AS1512" i="4"/>
  <c r="BB1483" i="4"/>
  <c r="AY1520" i="4"/>
  <c r="BB1549" i="4"/>
  <c r="AF1504" i="4"/>
  <c r="AY1408" i="4"/>
  <c r="AP1504" i="4"/>
  <c r="BE1431" i="4"/>
  <c r="AG1462" i="4"/>
  <c r="BB1397" i="4"/>
  <c r="AX1234" i="4"/>
  <c r="AP1146" i="4"/>
  <c r="BA1114" i="4"/>
  <c r="AO1065" i="4"/>
  <c r="AT1242" i="4"/>
  <c r="AW1081" i="4"/>
  <c r="AT1275" i="4"/>
  <c r="AQ1121" i="4"/>
  <c r="BG856" i="4"/>
  <c r="AC806" i="4"/>
  <c r="BA753" i="4"/>
  <c r="BG788" i="4"/>
  <c r="AY731" i="4"/>
  <c r="AP609" i="4"/>
  <c r="AS535" i="4"/>
  <c r="AH473" i="4"/>
  <c r="AO495" i="4"/>
  <c r="AA439" i="4"/>
  <c r="AE627" i="4"/>
  <c r="AL573" i="4"/>
  <c r="BC321" i="4"/>
  <c r="AE239" i="4"/>
  <c r="Z1467" i="4"/>
  <c r="AP1163" i="4"/>
  <c r="AY904" i="4"/>
  <c r="Z1151" i="4"/>
  <c r="AK1151" i="4"/>
  <c r="AM1049" i="4"/>
  <c r="BE986" i="4"/>
  <c r="BE962" i="4"/>
  <c r="AO928" i="4"/>
  <c r="AP1153" i="4"/>
  <c r="Z1049" i="4"/>
  <c r="AF986" i="4"/>
  <c r="AZ924" i="4"/>
  <c r="AN965" i="4"/>
  <c r="AJ862" i="4"/>
  <c r="AR844" i="4"/>
  <c r="AR834" i="4"/>
  <c r="AZ786" i="4"/>
  <c r="AV778" i="4"/>
  <c r="AT862" i="4"/>
  <c r="AX844" i="4"/>
  <c r="AT834" i="4"/>
  <c r="AT778" i="4"/>
  <c r="AR669" i="4"/>
  <c r="AF738" i="4"/>
  <c r="AY548" i="4"/>
  <c r="AX534" i="4"/>
  <c r="AH458" i="4"/>
  <c r="AG684" i="4"/>
  <c r="AR684" i="4"/>
  <c r="BF569" i="4"/>
  <c r="AY569" i="4"/>
  <c r="BG454" i="4"/>
  <c r="AA454" i="4"/>
  <c r="BG414" i="4"/>
  <c r="AQ414" i="4"/>
  <c r="AQ366" i="4"/>
  <c r="BG366" i="4"/>
  <c r="BG358" i="4"/>
  <c r="AA358" i="4"/>
  <c r="BG334" i="4"/>
  <c r="AA334" i="4"/>
  <c r="AM310" i="4"/>
  <c r="AA310" i="4"/>
  <c r="AQ206" i="4"/>
  <c r="BG206" i="4"/>
  <c r="Z637" i="4"/>
  <c r="BF637" i="4"/>
  <c r="AX637" i="4"/>
  <c r="AE551" i="4"/>
  <c r="AX551" i="4"/>
  <c r="AK543" i="4"/>
  <c r="AS543" i="4"/>
  <c r="AU521" i="4"/>
  <c r="AH521" i="4"/>
  <c r="AA512" i="4"/>
  <c r="AI512" i="4"/>
  <c r="AA504" i="4"/>
  <c r="AI504" i="4"/>
  <c r="BB51" i="4"/>
  <c r="AL51" i="4"/>
  <c r="BF615" i="4"/>
  <c r="AL615" i="4"/>
  <c r="AY615" i="4"/>
  <c r="AL657" i="4"/>
  <c r="BD657" i="4"/>
  <c r="Z657" i="4"/>
  <c r="AP657" i="4"/>
  <c r="AM699" i="4"/>
  <c r="AT699" i="4"/>
  <c r="BD721" i="4"/>
  <c r="BC721" i="4"/>
  <c r="AU721" i="4"/>
  <c r="BB721" i="4"/>
  <c r="BD737" i="4"/>
  <c r="BC737" i="4"/>
  <c r="AK737" i="4"/>
  <c r="AQ737" i="4"/>
  <c r="BE745" i="4"/>
  <c r="AX745" i="4"/>
  <c r="BF745" i="4"/>
  <c r="AV608" i="4"/>
  <c r="AR608" i="4"/>
  <c r="BF623" i="4"/>
  <c r="AL623" i="4"/>
  <c r="AY623" i="4"/>
  <c r="AL663" i="4"/>
  <c r="BC663" i="4"/>
  <c r="BF663" i="4"/>
  <c r="AW687" i="4"/>
  <c r="AO687" i="4"/>
  <c r="AL723" i="4"/>
  <c r="BE723" i="4"/>
  <c r="BE1337" i="4"/>
  <c r="AJ1337" i="4"/>
  <c r="AD1163" i="4"/>
  <c r="AP1151" i="4"/>
  <c r="AO986" i="4"/>
  <c r="BE904" i="4"/>
  <c r="AE481" i="4"/>
  <c r="AR508" i="4"/>
  <c r="AG202" i="4"/>
  <c r="AK569" i="4"/>
  <c r="BG350" i="4"/>
  <c r="AA206" i="4"/>
  <c r="AW157" i="4"/>
  <c r="AM887" i="4"/>
  <c r="AH1507" i="4"/>
  <c r="AP1259" i="4"/>
  <c r="AE1284" i="4"/>
  <c r="BC1097" i="4"/>
  <c r="Z1358" i="4"/>
  <c r="AZ1211" i="4"/>
  <c r="AN1035" i="4"/>
  <c r="AT1035" i="4"/>
  <c r="AQ1035" i="4"/>
  <c r="BE1002" i="4"/>
  <c r="AZ1002" i="4"/>
  <c r="AB916" i="4"/>
  <c r="BE916" i="4"/>
  <c r="BF933" i="4"/>
  <c r="BC933" i="4"/>
  <c r="Z933" i="4"/>
  <c r="AC1005" i="4"/>
  <c r="AE1005" i="4"/>
  <c r="AH1005" i="4"/>
  <c r="AT1028" i="4"/>
  <c r="AF1028" i="4"/>
  <c r="AN1044" i="4"/>
  <c r="AZ1044" i="4"/>
  <c r="AW1151" i="4"/>
  <c r="AM1151" i="4"/>
  <c r="BE922" i="4"/>
  <c r="AZ922" i="4"/>
  <c r="AO922" i="4"/>
  <c r="BC922" i="4"/>
  <c r="BD954" i="4"/>
  <c r="AJ954" i="4"/>
  <c r="BE954" i="4"/>
  <c r="AE954" i="4"/>
  <c r="AJ970" i="4"/>
  <c r="AV970" i="4"/>
  <c r="AJ980" i="4"/>
  <c r="AV980" i="4"/>
  <c r="AO980" i="4"/>
  <c r="AW1153" i="4"/>
  <c r="AK1153" i="4"/>
  <c r="Z1153" i="4"/>
  <c r="BC1153" i="4"/>
  <c r="AR1153" i="4"/>
  <c r="BC1025" i="4"/>
  <c r="AO998" i="4"/>
  <c r="AP1049" i="4"/>
  <c r="BF1041" i="4"/>
  <c r="AI1007" i="4"/>
  <c r="AF943" i="4"/>
  <c r="BB866" i="4"/>
  <c r="AH866" i="4"/>
  <c r="AX854" i="4"/>
  <c r="AD854" i="4"/>
  <c r="AP842" i="4"/>
  <c r="BF830" i="4"/>
  <c r="AL830" i="4"/>
  <c r="AR713" i="4"/>
  <c r="AN675" i="4"/>
  <c r="AZ649" i="4"/>
  <c r="AB649" i="4"/>
  <c r="AR641" i="4"/>
  <c r="AO752" i="4"/>
  <c r="AM750" i="4"/>
  <c r="AG742" i="4"/>
  <c r="AO720" i="4"/>
  <c r="AR626" i="4"/>
  <c r="AO612" i="4"/>
  <c r="BE600" i="4"/>
  <c r="AE600" i="4"/>
  <c r="AY752" i="4"/>
  <c r="AD752" i="4"/>
  <c r="BF752" i="4"/>
  <c r="AF742" i="4"/>
  <c r="AY720" i="4"/>
  <c r="AL720" i="4"/>
  <c r="BG670" i="4"/>
  <c r="AF670" i="4"/>
  <c r="AS636" i="4"/>
  <c r="AD636" i="4"/>
  <c r="AX636" i="4"/>
  <c r="AY628" i="4"/>
  <c r="Z628" i="4"/>
  <c r="AT628" i="4"/>
  <c r="AQ626" i="4"/>
  <c r="AI612" i="4"/>
  <c r="AX612" i="4"/>
  <c r="AY600" i="4"/>
  <c r="AD600" i="4"/>
  <c r="BF600" i="4"/>
  <c r="AJ547" i="4"/>
  <c r="AV539" i="4"/>
  <c r="AR525" i="4"/>
  <c r="AF517" i="4"/>
  <c r="AZ750" i="4"/>
  <c r="AE742" i="4"/>
  <c r="AZ670" i="4"/>
  <c r="AC750" i="4"/>
  <c r="AX750" i="4"/>
  <c r="AS742" i="4"/>
  <c r="AL742" i="4"/>
  <c r="AY670" i="4"/>
  <c r="AH670" i="4"/>
  <c r="AY626" i="4"/>
  <c r="AL626" i="4"/>
  <c r="AO574" i="4"/>
  <c r="AW534" i="4"/>
  <c r="AO514" i="4"/>
  <c r="BC509" i="4"/>
  <c r="AW506" i="4"/>
  <c r="AU501" i="4"/>
  <c r="AC498" i="4"/>
  <c r="AK482" i="4"/>
  <c r="AK474" i="4"/>
  <c r="AK466" i="4"/>
  <c r="AK458" i="4"/>
  <c r="AW450" i="4"/>
  <c r="AG434" i="4"/>
  <c r="AO426" i="4"/>
  <c r="AW418" i="4"/>
  <c r="AG402" i="4"/>
  <c r="AS394" i="4"/>
  <c r="AS386" i="4"/>
  <c r="AS378" i="4"/>
  <c r="AC362" i="4"/>
  <c r="AS354" i="4"/>
  <c r="AS346" i="4"/>
  <c r="AG322" i="4"/>
  <c r="AS314" i="4"/>
  <c r="AG290" i="4"/>
  <c r="AK282" i="4"/>
  <c r="AS242" i="4"/>
  <c r="AO218" i="4"/>
  <c r="AZ107" i="4"/>
  <c r="AF99" i="4"/>
  <c r="AW592" i="4"/>
  <c r="Z574" i="4"/>
  <c r="AM574" i="4"/>
  <c r="AD566" i="4"/>
  <c r="BG566" i="4"/>
  <c r="AR514" i="4"/>
  <c r="AV498" i="4"/>
  <c r="AZ482" i="4"/>
  <c r="AZ450" i="4"/>
  <c r="AN426" i="4"/>
  <c r="AB402" i="4"/>
  <c r="AB370" i="4"/>
  <c r="AZ338" i="4"/>
  <c r="AN314" i="4"/>
  <c r="AN282" i="4"/>
  <c r="AB258" i="4"/>
  <c r="BB592" i="4"/>
  <c r="BB514" i="4"/>
  <c r="AT494" i="4"/>
  <c r="AX482" i="4"/>
  <c r="AT450" i="4"/>
  <c r="BF442" i="4"/>
  <c r="AH346" i="4"/>
  <c r="BE107" i="4"/>
  <c r="AV998" i="4"/>
  <c r="AO1007" i="4"/>
  <c r="AM626" i="4"/>
  <c r="AE612" i="4"/>
  <c r="AV750" i="4"/>
  <c r="AK626" i="4"/>
  <c r="AD612" i="4"/>
  <c r="BF612" i="4"/>
  <c r="AF525" i="4"/>
  <c r="AU750" i="4"/>
  <c r="BE626" i="4"/>
  <c r="BD750" i="4"/>
  <c r="AD750" i="4"/>
  <c r="AN742" i="4"/>
  <c r="AP742" i="4"/>
  <c r="AI626" i="4"/>
  <c r="AT626" i="4"/>
  <c r="AZ592" i="4"/>
  <c r="AW566" i="4"/>
  <c r="AG534" i="4"/>
  <c r="AK514" i="4"/>
  <c r="AQ509" i="4"/>
  <c r="AS506" i="4"/>
  <c r="AI501" i="4"/>
  <c r="BA494" i="4"/>
  <c r="AG482" i="4"/>
  <c r="AC458" i="4"/>
  <c r="AS450" i="4"/>
  <c r="AW442" i="4"/>
  <c r="AO418" i="4"/>
  <c r="AW410" i="4"/>
  <c r="AO394" i="4"/>
  <c r="AG386" i="4"/>
  <c r="AK378" i="4"/>
  <c r="BA370" i="4"/>
  <c r="AC354" i="4"/>
  <c r="AK346" i="4"/>
  <c r="AW338" i="4"/>
  <c r="BA330" i="4"/>
  <c r="AG314" i="4"/>
  <c r="BA306" i="4"/>
  <c r="AG282" i="4"/>
  <c r="AC242" i="4"/>
  <c r="AG218" i="4"/>
  <c r="AR107" i="4"/>
  <c r="AD574" i="4"/>
  <c r="BC574" i="4"/>
  <c r="AX566" i="4"/>
  <c r="BD494" i="4"/>
  <c r="AN474" i="4"/>
  <c r="AB450" i="4"/>
  <c r="AZ418" i="4"/>
  <c r="AZ386" i="4"/>
  <c r="AN362" i="4"/>
  <c r="AB338" i="4"/>
  <c r="AB306" i="4"/>
  <c r="AZ274" i="4"/>
  <c r="AN250" i="4"/>
  <c r="AJ218" i="4"/>
  <c r="BD592" i="4"/>
  <c r="AM592" i="4"/>
  <c r="AD534" i="4"/>
  <c r="AZ509" i="4"/>
  <c r="AH466" i="4"/>
  <c r="Z442" i="4"/>
  <c r="AX362" i="4"/>
  <c r="AB91" i="4"/>
  <c r="AA1750" i="4"/>
  <c r="AM1750" i="4"/>
  <c r="AH364" i="4"/>
  <c r="AX364" i="4"/>
  <c r="AL356" i="4"/>
  <c r="BB356" i="4"/>
  <c r="AH348" i="4"/>
  <c r="AX348" i="4"/>
  <c r="BC340" i="4"/>
  <c r="AL340" i="4"/>
  <c r="BB340" i="4"/>
  <c r="AL316" i="4"/>
  <c r="BF316" i="4"/>
  <c r="AH308" i="4"/>
  <c r="BF308" i="4"/>
  <c r="AH300" i="4"/>
  <c r="BF300" i="4"/>
  <c r="AD284" i="4"/>
  <c r="AX284" i="4"/>
  <c r="AD276" i="4"/>
  <c r="AX276" i="4"/>
  <c r="AL268" i="4"/>
  <c r="BF268" i="4"/>
  <c r="AF116" i="4"/>
  <c r="AG116" i="4"/>
  <c r="AV108" i="4"/>
  <c r="BF108" i="4"/>
  <c r="AB331" i="4"/>
  <c r="AF331" i="4"/>
  <c r="AB339" i="4"/>
  <c r="AN339" i="4"/>
  <c r="AU1291" i="4"/>
  <c r="Z1291" i="4"/>
  <c r="AX260" i="4"/>
  <c r="Z260" i="4"/>
  <c r="BF252" i="4"/>
  <c r="AX244" i="4"/>
  <c r="BB228" i="4"/>
  <c r="AH212" i="4"/>
  <c r="AK85" i="4"/>
  <c r="BD176" i="4"/>
  <c r="AG176" i="4"/>
  <c r="AL176" i="4"/>
  <c r="BB176" i="4"/>
  <c r="AO176" i="4"/>
  <c r="BE176" i="4"/>
  <c r="AN30" i="4"/>
  <c r="AT57" i="4"/>
  <c r="BD198" i="4"/>
  <c r="BA198" i="4"/>
  <c r="AX198" i="4"/>
  <c r="AU176" i="4"/>
  <c r="AE198" i="4"/>
  <c r="BC96" i="4"/>
  <c r="AS72" i="4"/>
  <c r="AU64" i="4"/>
  <c r="AX60" i="4"/>
  <c r="AF10" i="4"/>
  <c r="AN17" i="4"/>
  <c r="AZ182" i="4"/>
  <c r="AL57" i="4"/>
  <c r="AQ17" i="4"/>
  <c r="AN10" i="4"/>
  <c r="AK57" i="4"/>
  <c r="AS17" i="4"/>
  <c r="BF1399" i="4"/>
  <c r="Z1140" i="4"/>
  <c r="AV1311" i="4"/>
  <c r="AL950" i="4"/>
  <c r="BF950" i="4"/>
  <c r="AH950" i="4"/>
  <c r="AD950" i="4"/>
  <c r="BB900" i="4"/>
  <c r="AX900" i="4"/>
  <c r="AZ900" i="4"/>
  <c r="AW810" i="4"/>
  <c r="AY810" i="4"/>
  <c r="AA771" i="4"/>
  <c r="Z771" i="4"/>
  <c r="AU771" i="4"/>
  <c r="AK717" i="4"/>
  <c r="BF717" i="4"/>
  <c r="AC569" i="4"/>
  <c r="AP569" i="4"/>
  <c r="AG569" i="4"/>
  <c r="BG569" i="4"/>
  <c r="AO569" i="4"/>
  <c r="AL511" i="4"/>
  <c r="AO511" i="4"/>
  <c r="AK511" i="4"/>
  <c r="AL503" i="4"/>
  <c r="BA503" i="4"/>
  <c r="AQ486" i="4"/>
  <c r="AM486" i="4"/>
  <c r="AM478" i="4"/>
  <c r="AE478" i="4"/>
  <c r="AE446" i="4"/>
  <c r="AQ446" i="4"/>
  <c r="AE438" i="4"/>
  <c r="BG438" i="4"/>
  <c r="AI430" i="4"/>
  <c r="AQ430" i="4"/>
  <c r="AE406" i="4"/>
  <c r="BG406" i="4"/>
  <c r="AY398" i="4"/>
  <c r="AA398" i="4"/>
  <c r="AU342" i="4"/>
  <c r="AA342" i="4"/>
  <c r="BG318" i="4"/>
  <c r="AA318" i="4"/>
  <c r="AA302" i="4"/>
  <c r="AQ302" i="4"/>
  <c r="AA238" i="4"/>
  <c r="AQ238" i="4"/>
  <c r="AM222" i="4"/>
  <c r="AQ222" i="4"/>
  <c r="AW173" i="4"/>
  <c r="AG173" i="4"/>
  <c r="AA173" i="4"/>
  <c r="BC150" i="4"/>
  <c r="AI150" i="4"/>
  <c r="AQ150" i="4"/>
  <c r="AY135" i="4"/>
  <c r="AD135" i="4"/>
  <c r="AA119" i="4"/>
  <c r="AK119" i="4"/>
  <c r="AW119" i="4"/>
  <c r="AH27" i="4"/>
  <c r="BF27" i="4"/>
  <c r="AZ27" i="4"/>
  <c r="AB19" i="4"/>
  <c r="BG19" i="4"/>
  <c r="AB6" i="4"/>
  <c r="AG6" i="4"/>
  <c r="AA820" i="4"/>
  <c r="BG820" i="4"/>
  <c r="AC820" i="4"/>
  <c r="BE808" i="4"/>
  <c r="BC808" i="4"/>
  <c r="AA808" i="4"/>
  <c r="AO790" i="4"/>
  <c r="AS790" i="4"/>
  <c r="BD790" i="4"/>
  <c r="AE790" i="4"/>
  <c r="BG790" i="4"/>
  <c r="BG637" i="4"/>
  <c r="AP637" i="4"/>
  <c r="AH637" i="4"/>
  <c r="BC637" i="4"/>
  <c r="AV596" i="4"/>
  <c r="AM596" i="4"/>
  <c r="AG596" i="4"/>
  <c r="AA596" i="4"/>
  <c r="AK596" i="4"/>
  <c r="BE551" i="4"/>
  <c r="AK551" i="4"/>
  <c r="BF551" i="4"/>
  <c r="AM551" i="4"/>
  <c r="AI543" i="4"/>
  <c r="AE543" i="4"/>
  <c r="BA543" i="4"/>
  <c r="AC543" i="4"/>
  <c r="AX543" i="4"/>
  <c r="AV530" i="4"/>
  <c r="AJ530" i="4"/>
  <c r="AE530" i="4"/>
  <c r="AL521" i="4"/>
  <c r="AK521" i="4"/>
  <c r="BF521" i="4"/>
  <c r="AC521" i="4"/>
  <c r="AX521" i="4"/>
  <c r="BG512" i="4"/>
  <c r="AY512" i="4"/>
  <c r="AX491" i="4"/>
  <c r="AW491" i="4"/>
  <c r="AO104" i="4"/>
  <c r="AG104" i="4"/>
  <c r="AR104" i="4"/>
  <c r="AH51" i="4"/>
  <c r="AR51" i="4"/>
  <c r="AM51" i="4"/>
  <c r="AA51" i="4"/>
  <c r="AJ32" i="4"/>
  <c r="AP32" i="4"/>
  <c r="AH615" i="4"/>
  <c r="AP615" i="4"/>
  <c r="AA615" i="4"/>
  <c r="AW615" i="4"/>
  <c r="AT615" i="4"/>
  <c r="AK632" i="4"/>
  <c r="AW632" i="4"/>
  <c r="BG657" i="4"/>
  <c r="AQ657" i="4"/>
  <c r="AT657" i="4"/>
  <c r="BC657" i="4"/>
  <c r="AH657" i="4"/>
  <c r="AO657" i="4"/>
  <c r="AW657" i="4"/>
  <c r="AI699" i="4"/>
  <c r="BE699" i="4"/>
  <c r="AP699" i="4"/>
  <c r="BA721" i="4"/>
  <c r="BE721" i="4"/>
  <c r="AI721" i="4"/>
  <c r="AS721" i="4"/>
  <c r="Z721" i="4"/>
  <c r="AL721" i="4"/>
  <c r="AQ721" i="4"/>
  <c r="BA737" i="4"/>
  <c r="BE737" i="4"/>
  <c r="AI737" i="4"/>
  <c r="AS737" i="4"/>
  <c r="Z737" i="4"/>
  <c r="BG737" i="4"/>
  <c r="AA745" i="4"/>
  <c r="AT745" i="4"/>
  <c r="BC745" i="4"/>
  <c r="AH745" i="4"/>
  <c r="AU745" i="4"/>
  <c r="AE745" i="4"/>
  <c r="AW775" i="4"/>
  <c r="AI775" i="4"/>
  <c r="BE775" i="4"/>
  <c r="AP775" i="4"/>
  <c r="BG783" i="4"/>
  <c r="AW783" i="4"/>
  <c r="AC783" i="4"/>
  <c r="BE783" i="4"/>
  <c r="AI783" i="4"/>
  <c r="AM783" i="4"/>
  <c r="AT791" i="4"/>
  <c r="Z791" i="4"/>
  <c r="BB791" i="4"/>
  <c r="AK799" i="4"/>
  <c r="BA799" i="4"/>
  <c r="AT799" i="4"/>
  <c r="Z799" i="4"/>
  <c r="BB799" i="4"/>
  <c r="AY807" i="4"/>
  <c r="AD807" i="4"/>
  <c r="AM807" i="4"/>
  <c r="AK807" i="4"/>
  <c r="BE815" i="4"/>
  <c r="AI815" i="4"/>
  <c r="AS815" i="4"/>
  <c r="Z815" i="4"/>
  <c r="AG823" i="4"/>
  <c r="BD823" i="4"/>
  <c r="AO823" i="4"/>
  <c r="AX823" i="4"/>
  <c r="AC823" i="4"/>
  <c r="BF823" i="4"/>
  <c r="AP831" i="4"/>
  <c r="AT831" i="4"/>
  <c r="BC831" i="4"/>
  <c r="AH831" i="4"/>
  <c r="AU831" i="4"/>
  <c r="BG839" i="4"/>
  <c r="BE839" i="4"/>
  <c r="AI839" i="4"/>
  <c r="AS839" i="4"/>
  <c r="Z839" i="4"/>
  <c r="AP847" i="4"/>
  <c r="AT847" i="4"/>
  <c r="BC847" i="4"/>
  <c r="AH847" i="4"/>
  <c r="AU847" i="4"/>
  <c r="BF855" i="4"/>
  <c r="BB855" i="4"/>
  <c r="AG855" i="4"/>
  <c r="AT855" i="4"/>
  <c r="BC855" i="4"/>
  <c r="AH855" i="4"/>
  <c r="BD863" i="4"/>
  <c r="AQ863" i="4"/>
  <c r="BE863" i="4"/>
  <c r="AI863" i="4"/>
  <c r="AS863" i="4"/>
  <c r="Z863" i="4"/>
  <c r="AV871" i="4"/>
  <c r="AO871" i="4"/>
  <c r="AQ871" i="4"/>
  <c r="AU871" i="4"/>
  <c r="AZ871" i="4"/>
  <c r="AA871" i="4"/>
  <c r="AV879" i="4"/>
  <c r="AJ879" i="4"/>
  <c r="AT942" i="4"/>
  <c r="Z942" i="4"/>
  <c r="AR955" i="4"/>
  <c r="AJ955" i="4"/>
  <c r="AT982" i="4"/>
  <c r="BF982" i="4"/>
  <c r="AH982" i="4"/>
  <c r="AO1074" i="4"/>
  <c r="AC1074" i="4"/>
  <c r="AC1391" i="4"/>
  <c r="AQ1391" i="4"/>
  <c r="AD1534" i="4"/>
  <c r="AL1534" i="4"/>
  <c r="AF608" i="4"/>
  <c r="BG608" i="4"/>
  <c r="AG608" i="4"/>
  <c r="AX623" i="4"/>
  <c r="Z623" i="4"/>
  <c r="AU623" i="4"/>
  <c r="AG623" i="4"/>
  <c r="BB623" i="4"/>
  <c r="AI623" i="4"/>
  <c r="BE623" i="4"/>
  <c r="AW644" i="4"/>
  <c r="AQ644" i="4"/>
  <c r="AG644" i="4"/>
  <c r="AK644" i="4"/>
  <c r="AM663" i="4"/>
  <c r="AC663" i="4"/>
  <c r="AX663" i="4"/>
  <c r="BB663" i="4"/>
  <c r="AG663" i="4"/>
  <c r="AO663" i="4"/>
  <c r="AS663" i="4"/>
  <c r="AG680" i="4"/>
  <c r="AM680" i="4"/>
  <c r="BC680" i="4"/>
  <c r="AF680" i="4"/>
  <c r="AK680" i="4"/>
  <c r="AS687" i="4"/>
  <c r="BD687" i="4"/>
  <c r="AQ687" i="4"/>
  <c r="Z687" i="4"/>
  <c r="BC687" i="4"/>
  <c r="AR696" i="4"/>
  <c r="AQ696" i="4"/>
  <c r="AB696" i="4"/>
  <c r="AS707" i="4"/>
  <c r="AW707" i="4"/>
  <c r="AD707" i="4"/>
  <c r="AY707" i="4"/>
  <c r="AE707" i="4"/>
  <c r="BA707" i="4"/>
  <c r="AM716" i="4"/>
  <c r="AR716" i="4"/>
  <c r="AV716" i="4"/>
  <c r="AT723" i="4"/>
  <c r="AP723" i="4"/>
  <c r="AT902" i="4"/>
  <c r="Z902" i="4"/>
  <c r="AT990" i="4"/>
  <c r="AP990" i="4"/>
  <c r="BB990" i="4"/>
  <c r="AU1062" i="4"/>
  <c r="AS1062" i="4"/>
  <c r="AW1098" i="4"/>
  <c r="BG1098" i="4"/>
  <c r="AR1189" i="4"/>
  <c r="AB1189" i="4"/>
  <c r="AE1319" i="4"/>
  <c r="AX1319" i="4"/>
  <c r="AA1545" i="4"/>
  <c r="AW1545" i="4"/>
  <c r="AT974" i="4"/>
  <c r="BG974" i="4"/>
  <c r="AX974" i="4"/>
  <c r="AR979" i="4"/>
  <c r="AJ979" i="4"/>
  <c r="BG1026" i="4"/>
  <c r="AT1026" i="4"/>
  <c r="AT1034" i="4"/>
  <c r="AD1034" i="4"/>
  <c r="AR1065" i="4"/>
  <c r="BC1065" i="4"/>
  <c r="AU1065" i="4"/>
  <c r="AE1073" i="4"/>
  <c r="AZ1073" i="4"/>
  <c r="AG1081" i="4"/>
  <c r="AR1081" i="4"/>
  <c r="AH1146" i="4"/>
  <c r="BG1146" i="4"/>
  <c r="BG1162" i="4"/>
  <c r="AT1162" i="4"/>
  <c r="AJ1313" i="4"/>
  <c r="AD1313" i="4"/>
  <c r="BC1388" i="4"/>
  <c r="AG1388" i="4"/>
  <c r="BE1226" i="4"/>
  <c r="AP1226" i="4"/>
  <c r="Z1234" i="4"/>
  <c r="BF1234" i="4"/>
  <c r="AR1298" i="4"/>
  <c r="BF1298" i="4"/>
  <c r="AC1298" i="4"/>
  <c r="AG1314" i="4"/>
  <c r="AN1314" i="4"/>
  <c r="BF1357" i="4"/>
  <c r="AJ1357" i="4"/>
  <c r="AR1377" i="4"/>
  <c r="Z1377" i="4"/>
  <c r="AU1445" i="4"/>
  <c r="AA1445" i="4"/>
  <c r="AK1397" i="4"/>
  <c r="AL1397" i="4"/>
  <c r="BF1397" i="4"/>
  <c r="AT1397" i="4"/>
  <c r="AL1431" i="4"/>
  <c r="AC1431" i="4"/>
  <c r="AP1431" i="4"/>
  <c r="AS1431" i="4"/>
  <c r="AS1543" i="4"/>
  <c r="BG1543" i="4"/>
  <c r="BB1543" i="4"/>
  <c r="BC1543" i="4"/>
  <c r="BE1543" i="4"/>
  <c r="AO1543" i="4"/>
  <c r="AI1543" i="4"/>
  <c r="AQ1668" i="4"/>
  <c r="BB1668" i="4"/>
  <c r="AL1668" i="4"/>
  <c r="AO1668" i="4"/>
  <c r="AA1668" i="4"/>
  <c r="AD1668" i="4"/>
  <c r="BB1707" i="4"/>
  <c r="AQ1707" i="4"/>
  <c r="AL1717" i="4"/>
  <c r="AA1717" i="4"/>
  <c r="BA1717" i="4"/>
  <c r="BC1400" i="4"/>
  <c r="AS1400" i="4"/>
  <c r="BF1400" i="4"/>
  <c r="BA1408" i="4"/>
  <c r="AU1408" i="4"/>
  <c r="AM1408" i="4"/>
  <c r="AU1428" i="4"/>
  <c r="AO1428" i="4"/>
  <c r="AQ1428" i="4"/>
  <c r="AZ1452" i="4"/>
  <c r="AJ1452" i="4"/>
  <c r="AZ1504" i="4"/>
  <c r="AJ1504" i="4"/>
  <c r="AV1544" i="4"/>
  <c r="AK1544" i="4"/>
  <c r="AQ1552" i="4"/>
  <c r="AA1552" i="4"/>
  <c r="AQ1560" i="4"/>
  <c r="BG1560" i="4"/>
  <c r="AU1568" i="4"/>
  <c r="BG1568" i="4"/>
  <c r="AG1607" i="4"/>
  <c r="BA1607" i="4"/>
  <c r="BA1737" i="4"/>
  <c r="BG1737" i="4"/>
  <c r="AF1737" i="4"/>
  <c r="AU1737" i="4"/>
  <c r="AW1737" i="4"/>
  <c r="AB1737" i="4"/>
  <c r="BE1467" i="4"/>
  <c r="AX1467" i="4"/>
  <c r="AD1467" i="4"/>
  <c r="BF1467" i="4"/>
  <c r="AH1467" i="4"/>
  <c r="BE1475" i="4"/>
  <c r="AH1475" i="4"/>
  <c r="AT1475" i="4"/>
  <c r="AX1475" i="4"/>
  <c r="AT1483" i="4"/>
  <c r="BF1483" i="4"/>
  <c r="BE1483" i="4"/>
  <c r="AT1491" i="4"/>
  <c r="AD1491" i="4"/>
  <c r="AP1491" i="4"/>
  <c r="BD1512" i="4"/>
  <c r="AU1512" i="4"/>
  <c r="BC1512" i="4"/>
  <c r="AM1512" i="4"/>
  <c r="BC1528" i="4"/>
  <c r="BA1528" i="4"/>
  <c r="BB1580" i="4"/>
  <c r="AR1580" i="4"/>
  <c r="AL1580" i="4"/>
  <c r="Z1580" i="4"/>
  <c r="AD1580" i="4"/>
  <c r="BB1612" i="4"/>
  <c r="AL1612" i="4"/>
  <c r="BD1657" i="4"/>
  <c r="AT1657" i="4"/>
  <c r="BE1657" i="4"/>
  <c r="AM1657" i="4"/>
  <c r="AY1657" i="4"/>
  <c r="BC1657" i="4"/>
  <c r="AD1657" i="4"/>
  <c r="AH1657" i="4"/>
  <c r="BF1731" i="4"/>
  <c r="AH1731" i="4"/>
  <c r="AM1731" i="4"/>
  <c r="BG1606" i="4"/>
  <c r="AH1606" i="4"/>
  <c r="AE1606" i="4"/>
  <c r="AB1654" i="4"/>
  <c r="AK1654" i="4"/>
  <c r="BA1666" i="4"/>
  <c r="BE1666" i="4"/>
  <c r="AK1666" i="4"/>
  <c r="AH1682" i="4"/>
  <c r="AQ1682" i="4"/>
  <c r="AQ1695" i="4"/>
  <c r="AV1695" i="4"/>
  <c r="AY1726" i="4"/>
  <c r="AE1726" i="4"/>
  <c r="AU1726" i="4"/>
  <c r="AI1726" i="4"/>
  <c r="BG1576" i="4"/>
  <c r="AH1576" i="4"/>
  <c r="AZ1589" i="4"/>
  <c r="BF1589" i="4"/>
  <c r="Z1589" i="4"/>
  <c r="AD1589" i="4"/>
  <c r="AO1589" i="4"/>
  <c r="BE1610" i="4"/>
  <c r="AI1610" i="4"/>
  <c r="AT1610" i="4"/>
  <c r="AD1610" i="4"/>
  <c r="AA1610" i="4"/>
  <c r="AE1610" i="4"/>
  <c r="AL1610" i="4"/>
  <c r="AZ1618" i="4"/>
  <c r="BE1618" i="4"/>
  <c r="AT1691" i="4"/>
  <c r="AO1691" i="4"/>
  <c r="BA1691" i="4"/>
  <c r="AI1691" i="4"/>
  <c r="AP1691" i="4"/>
  <c r="AE1691" i="4"/>
  <c r="AY1691" i="4"/>
  <c r="BE1691" i="4"/>
  <c r="BC1705" i="4"/>
  <c r="AC1705" i="4"/>
  <c r="AH1705" i="4"/>
  <c r="AA1705" i="4"/>
  <c r="BD1705" i="4"/>
  <c r="AL1705" i="4"/>
  <c r="AG1705" i="4"/>
  <c r="BD1729" i="4"/>
  <c r="AS1729" i="4"/>
  <c r="AC1729" i="4"/>
  <c r="BF1630" i="4"/>
  <c r="AU1630" i="4"/>
  <c r="AM1630" i="4"/>
  <c r="AE1630" i="4"/>
  <c r="AC1638" i="4"/>
  <c r="AM1638" i="4"/>
  <c r="AX1638" i="4"/>
  <c r="BC1638" i="4"/>
  <c r="AS1646" i="4"/>
  <c r="AG1646" i="4"/>
  <c r="AA1646" i="4"/>
  <c r="BB1646" i="4"/>
  <c r="AC1646" i="4"/>
  <c r="AH1646" i="4"/>
  <c r="AG1655" i="4"/>
  <c r="AW1655" i="4"/>
  <c r="AX1696" i="4"/>
  <c r="AY1696" i="4"/>
  <c r="BE1696" i="4"/>
  <c r="AO1696" i="4"/>
  <c r="AM1696" i="4"/>
  <c r="AI1696" i="4"/>
  <c r="BB1719" i="4"/>
  <c r="AZ1719" i="4"/>
  <c r="AY303" i="4"/>
  <c r="BE303" i="4"/>
  <c r="AP303" i="4"/>
  <c r="AI303" i="4"/>
  <c r="AX303" i="4"/>
  <c r="AC303" i="4"/>
  <c r="AQ303" i="4"/>
  <c r="Z303" i="4"/>
  <c r="BC303" i="4"/>
  <c r="BG303" i="4"/>
  <c r="AG303" i="4"/>
  <c r="BF303" i="4"/>
  <c r="AY174" i="4"/>
  <c r="AQ174" i="4"/>
  <c r="AI174" i="4"/>
  <c r="BC174" i="4"/>
  <c r="AW100" i="4"/>
  <c r="AR100" i="4"/>
  <c r="AO100" i="4"/>
  <c r="AG100" i="4"/>
  <c r="BE100" i="4"/>
  <c r="BC47" i="4"/>
  <c r="AL47" i="4"/>
  <c r="AR47" i="4"/>
  <c r="AZ47" i="4"/>
  <c r="BG47" i="4"/>
  <c r="AQ47" i="4"/>
  <c r="AX47" i="4"/>
  <c r="BB47" i="4"/>
  <c r="Z47" i="4"/>
  <c r="AP47" i="4"/>
  <c r="AV47" i="4"/>
  <c r="AO4" i="4"/>
  <c r="AD4" i="4"/>
  <c r="Z4" i="4"/>
  <c r="AK4" i="4"/>
  <c r="BB16" i="4"/>
  <c r="AK16" i="4"/>
  <c r="AZ16" i="4"/>
  <c r="AJ16" i="4"/>
  <c r="AO16" i="4"/>
  <c r="AV16" i="4"/>
  <c r="AP16" i="4"/>
  <c r="AT16" i="4"/>
  <c r="BA82" i="4"/>
  <c r="AW82" i="4"/>
  <c r="AJ82" i="4"/>
  <c r="AG82" i="4"/>
  <c r="AB82" i="4"/>
  <c r="BD113" i="4"/>
  <c r="AI113" i="4"/>
  <c r="AD113" i="4"/>
  <c r="AE113" i="4"/>
  <c r="AP113" i="4"/>
  <c r="AY113" i="4"/>
  <c r="AT113" i="4"/>
  <c r="BC113" i="4"/>
  <c r="AH113" i="4"/>
  <c r="BC158" i="4"/>
  <c r="AI158" i="4"/>
  <c r="AA158" i="4"/>
  <c r="AY197" i="4"/>
  <c r="AI197" i="4"/>
  <c r="AP197" i="4"/>
  <c r="AS197" i="4"/>
  <c r="AC197" i="4"/>
  <c r="AE197" i="4"/>
  <c r="BG197" i="4"/>
  <c r="AL197" i="4"/>
  <c r="AH197" i="4"/>
  <c r="BB197" i="4"/>
  <c r="AA197" i="4"/>
  <c r="BC197" i="4"/>
  <c r="AE233" i="4"/>
  <c r="AP233" i="4"/>
  <c r="BG233" i="4"/>
  <c r="BA233" i="4"/>
  <c r="AQ233" i="4"/>
  <c r="AT233" i="4"/>
  <c r="BC233" i="4"/>
  <c r="AH233" i="4"/>
  <c r="AU233" i="4"/>
  <c r="AA233" i="4"/>
  <c r="BD233" i="4"/>
  <c r="AI233" i="4"/>
  <c r="AM233" i="4"/>
  <c r="BF233" i="4"/>
  <c r="BB265" i="4"/>
  <c r="AQ265" i="4"/>
  <c r="BE265" i="4"/>
  <c r="AI265" i="4"/>
  <c r="AS265" i="4"/>
  <c r="Z265" i="4"/>
  <c r="AG265" i="4"/>
  <c r="AO265" i="4"/>
  <c r="AM265" i="4"/>
  <c r="AU265" i="4"/>
  <c r="BG293" i="4"/>
  <c r="BE293" i="4"/>
  <c r="AM293" i="4"/>
  <c r="AS293" i="4"/>
  <c r="AA293" i="4"/>
  <c r="BC293" i="4"/>
  <c r="AI293" i="4"/>
  <c r="AO293" i="4"/>
  <c r="AW293" i="4"/>
  <c r="Z293" i="4"/>
  <c r="AU293" i="4"/>
  <c r="AL305" i="4"/>
  <c r="AE305" i="4"/>
  <c r="AA305" i="4"/>
  <c r="AY305" i="4"/>
  <c r="AD305" i="4"/>
  <c r="AM305" i="4"/>
  <c r="AK305" i="4"/>
  <c r="BD305" i="4"/>
  <c r="AI305" i="4"/>
  <c r="AH305" i="4"/>
  <c r="BF305" i="4"/>
  <c r="BG321" i="4"/>
  <c r="AW321" i="4"/>
  <c r="BB321" i="4"/>
  <c r="BD321" i="4"/>
  <c r="AO321" i="4"/>
  <c r="AX321" i="4"/>
  <c r="AC321" i="4"/>
  <c r="BF321" i="4"/>
  <c r="AA321" i="4"/>
  <c r="BA321" i="4"/>
  <c r="AI321" i="4"/>
  <c r="AM321" i="4"/>
  <c r="AU321" i="4"/>
  <c r="AD349" i="4"/>
  <c r="AL349" i="4"/>
  <c r="AT349" i="4"/>
  <c r="AH349" i="4"/>
  <c r="AM349" i="4"/>
  <c r="BC349" i="4"/>
  <c r="BE349" i="4"/>
  <c r="AY349" i="4"/>
  <c r="AG349" i="4"/>
  <c r="AO349" i="4"/>
  <c r="AK349" i="4"/>
  <c r="BF349" i="4"/>
  <c r="BA363" i="4"/>
  <c r="AL363" i="4"/>
  <c r="BG363" i="4"/>
  <c r="AS363" i="4"/>
  <c r="AT363" i="4"/>
  <c r="Z363" i="4"/>
  <c r="BB363" i="4"/>
  <c r="AP363" i="4"/>
  <c r="AQ363" i="4"/>
  <c r="BG427" i="4"/>
  <c r="AL427" i="4"/>
  <c r="BA427" i="4"/>
  <c r="AE427" i="4"/>
  <c r="BE427" i="4"/>
  <c r="AI427" i="4"/>
  <c r="AM427" i="4"/>
  <c r="AH427" i="4"/>
  <c r="AK427" i="4"/>
  <c r="BD465" i="4"/>
  <c r="AG465" i="4"/>
  <c r="BE465" i="4"/>
  <c r="AA465" i="4"/>
  <c r="AY465" i="4"/>
  <c r="AT465" i="4"/>
  <c r="BG465" i="4"/>
  <c r="AI465" i="4"/>
  <c r="AK465" i="4"/>
  <c r="BF465" i="4"/>
  <c r="AC465" i="4"/>
  <c r="AX465" i="4"/>
  <c r="BE285" i="4"/>
  <c r="AT285" i="4"/>
  <c r="AY285" i="4"/>
  <c r="AH285" i="4"/>
  <c r="AO285" i="4"/>
  <c r="AL285" i="4"/>
  <c r="AM285" i="4"/>
  <c r="AA285" i="4"/>
  <c r="Z285" i="4"/>
  <c r="AU285" i="4"/>
  <c r="BE365" i="4"/>
  <c r="AS365" i="4"/>
  <c r="AM365" i="4"/>
  <c r="AO365" i="4"/>
  <c r="AI365" i="4"/>
  <c r="AW365" i="4"/>
  <c r="AC365" i="4"/>
  <c r="BC365" i="4"/>
  <c r="Z365" i="4"/>
  <c r="AU365" i="4"/>
  <c r="BG395" i="4"/>
  <c r="AS395" i="4"/>
  <c r="BA395" i="4"/>
  <c r="BE395" i="4"/>
  <c r="AI395" i="4"/>
  <c r="AM395" i="4"/>
  <c r="AW395" i="4"/>
  <c r="AK395" i="4"/>
  <c r="AO535" i="4"/>
  <c r="AD535" i="4"/>
  <c r="AT535" i="4"/>
  <c r="AA535" i="4"/>
  <c r="BB535" i="4"/>
  <c r="AI535" i="4"/>
  <c r="AL535" i="4"/>
  <c r="AK535" i="4"/>
  <c r="BF535" i="4"/>
  <c r="AC535" i="4"/>
  <c r="AX535" i="4"/>
  <c r="AP573" i="4"/>
  <c r="AE573" i="4"/>
  <c r="BA573" i="4"/>
  <c r="BD573" i="4"/>
  <c r="AQ573" i="4"/>
  <c r="BE573" i="4"/>
  <c r="AI573" i="4"/>
  <c r="AS573" i="4"/>
  <c r="Z573" i="4"/>
  <c r="AK573" i="4"/>
  <c r="BE806" i="4"/>
  <c r="AI806" i="4"/>
  <c r="AW806" i="4"/>
  <c r="AM806" i="4"/>
  <c r="AK806" i="4"/>
  <c r="BG806" i="4"/>
  <c r="BB281" i="4"/>
  <c r="BG281" i="4"/>
  <c r="AE281" i="4"/>
  <c r="AG281" i="4"/>
  <c r="BD281" i="4"/>
  <c r="AO281" i="4"/>
  <c r="AX281" i="4"/>
  <c r="AC281" i="4"/>
  <c r="BF281" i="4"/>
  <c r="BE2" i="4"/>
  <c r="BB2" i="4"/>
  <c r="AB2" i="4"/>
  <c r="AL2" i="4"/>
  <c r="AZ112" i="4"/>
  <c r="BE112" i="4"/>
  <c r="AG112" i="4"/>
  <c r="AY127" i="4"/>
  <c r="AC127" i="4"/>
  <c r="BC127" i="4"/>
  <c r="AP127" i="4"/>
  <c r="AG127" i="4"/>
  <c r="BB127" i="4"/>
  <c r="AO127" i="4"/>
  <c r="AK127" i="4"/>
  <c r="AW127" i="4"/>
  <c r="AH139" i="4"/>
  <c r="BC139" i="4"/>
  <c r="BE139" i="4"/>
  <c r="AT139" i="4"/>
  <c r="AI139" i="4"/>
  <c r="AO139" i="4"/>
  <c r="AM139" i="4"/>
  <c r="AE139" i="4"/>
  <c r="BA139" i="4"/>
  <c r="AL139" i="4"/>
  <c r="BG139" i="4"/>
  <c r="AD139" i="4"/>
  <c r="AU139" i="4"/>
  <c r="AA139" i="4"/>
  <c r="BB139" i="4"/>
  <c r="BD149" i="4"/>
  <c r="BG149" i="4"/>
  <c r="AW149" i="4"/>
  <c r="AL149" i="4"/>
  <c r="AS149" i="4"/>
  <c r="AT149" i="4"/>
  <c r="AK149" i="4"/>
  <c r="BF149" i="4"/>
  <c r="AQ149" i="4"/>
  <c r="AH149" i="4"/>
  <c r="AI149" i="4"/>
  <c r="Z149" i="4"/>
  <c r="BA149" i="4"/>
  <c r="AU162" i="4"/>
  <c r="AA162" i="4"/>
  <c r="AB162" i="4"/>
  <c r="AZ162" i="4"/>
  <c r="AY162" i="4"/>
  <c r="AE162" i="4"/>
  <c r="AR162" i="4"/>
  <c r="BD177" i="4"/>
  <c r="AD177" i="4"/>
  <c r="BG177" i="4"/>
  <c r="AT177" i="4"/>
  <c r="AW177" i="4"/>
  <c r="AQ177" i="4"/>
  <c r="AL177" i="4"/>
  <c r="BB177" i="4"/>
  <c r="AO177" i="4"/>
  <c r="AC177" i="4"/>
  <c r="AS177" i="4"/>
  <c r="AH177" i="4"/>
  <c r="AI177" i="4"/>
  <c r="AK177" i="4"/>
  <c r="BF177" i="4"/>
  <c r="BC219" i="4"/>
  <c r="BB219" i="4"/>
  <c r="AH219" i="4"/>
  <c r="AY219" i="4"/>
  <c r="AD219" i="4"/>
  <c r="AC219" i="4"/>
  <c r="BF219" i="4"/>
  <c r="AS219" i="4"/>
  <c r="AM219" i="4"/>
  <c r="AP219" i="4"/>
  <c r="AT219" i="4"/>
  <c r="AU219" i="4"/>
  <c r="BA219" i="4"/>
  <c r="AM235" i="4"/>
  <c r="BG235" i="4"/>
  <c r="AW235" i="4"/>
  <c r="BC235" i="4"/>
  <c r="AA235" i="4"/>
  <c r="AO235" i="4"/>
  <c r="AE235" i="4"/>
  <c r="BA235" i="4"/>
  <c r="BE263" i="4"/>
  <c r="AD263" i="4"/>
  <c r="AE263" i="4"/>
  <c r="BC263" i="4"/>
  <c r="AH263" i="4"/>
  <c r="BA263" i="4"/>
  <c r="AI263" i="4"/>
  <c r="BD263" i="4"/>
  <c r="AC263" i="4"/>
  <c r="AQ263" i="4"/>
  <c r="Z263" i="4"/>
  <c r="BG307" i="4"/>
  <c r="AG307" i="4"/>
  <c r="BD307" i="4"/>
  <c r="AA307" i="4"/>
  <c r="AX307" i="4"/>
  <c r="AS307" i="4"/>
  <c r="BC307" i="4"/>
  <c r="AT307" i="4"/>
  <c r="AK307" i="4"/>
  <c r="BF307" i="4"/>
  <c r="AE319" i="4"/>
  <c r="AT319" i="4"/>
  <c r="AP319" i="4"/>
  <c r="AO319" i="4"/>
  <c r="BE319" i="4"/>
  <c r="BA319" i="4"/>
  <c r="BC319" i="4"/>
  <c r="AH319" i="4"/>
  <c r="AW319" i="4"/>
  <c r="AA319" i="4"/>
  <c r="BF319" i="4"/>
  <c r="AY319" i="4"/>
  <c r="AM319" i="4"/>
  <c r="AQ319" i="4"/>
  <c r="AK319" i="4"/>
  <c r="AL333" i="4"/>
  <c r="AI333" i="4"/>
  <c r="AT333" i="4"/>
  <c r="AO333" i="4"/>
  <c r="AG333" i="4"/>
  <c r="BC333" i="4"/>
  <c r="AA333" i="4"/>
  <c r="Z333" i="4"/>
  <c r="AU333" i="4"/>
  <c r="AD369" i="4"/>
  <c r="AP369" i="4"/>
  <c r="AQ369" i="4"/>
  <c r="AY369" i="4"/>
  <c r="AA369" i="4"/>
  <c r="AK369" i="4"/>
  <c r="BE369" i="4"/>
  <c r="AE369" i="4"/>
  <c r="BD369" i="4"/>
  <c r="AM369" i="4"/>
  <c r="AG369" i="4"/>
  <c r="BC451" i="4"/>
  <c r="AM451" i="4"/>
  <c r="BA451" i="4"/>
  <c r="BD451" i="4"/>
  <c r="AO451" i="4"/>
  <c r="BB451" i="4"/>
  <c r="AG451" i="4"/>
  <c r="AU451" i="4"/>
  <c r="BF495" i="4"/>
  <c r="AX495" i="4"/>
  <c r="AP495" i="4"/>
  <c r="AD495" i="4"/>
  <c r="AL495" i="4"/>
  <c r="BE495" i="4"/>
  <c r="BA495" i="4"/>
  <c r="AI510" i="4"/>
  <c r="AY510" i="4"/>
  <c r="BE510" i="4"/>
  <c r="AM510" i="4"/>
  <c r="AP627" i="4"/>
  <c r="BD627" i="4"/>
  <c r="AQ627" i="4"/>
  <c r="BE627" i="4"/>
  <c r="AI627" i="4"/>
  <c r="AS627" i="4"/>
  <c r="Z627" i="4"/>
  <c r="BE838" i="4"/>
  <c r="AI838" i="4"/>
  <c r="AY838" i="4"/>
  <c r="AG838" i="4"/>
  <c r="AW838" i="4"/>
  <c r="AM838" i="4"/>
  <c r="AK838" i="4"/>
  <c r="BG838" i="4"/>
  <c r="BD405" i="4"/>
  <c r="AX405" i="4"/>
  <c r="AY405" i="4"/>
  <c r="AM405" i="4"/>
  <c r="AO405" i="4"/>
  <c r="AI405" i="4"/>
  <c r="BG405" i="4"/>
  <c r="BB405" i="4"/>
  <c r="AW405" i="4"/>
  <c r="BE405" i="4"/>
  <c r="AS405" i="4"/>
  <c r="AG405" i="4"/>
  <c r="AH405" i="4"/>
  <c r="AE405" i="4"/>
  <c r="BA405" i="4"/>
  <c r="AT441" i="4"/>
  <c r="BE441" i="4"/>
  <c r="AG441" i="4"/>
  <c r="AL441" i="4"/>
  <c r="BD441" i="4"/>
  <c r="BG441" i="4"/>
  <c r="AD441" i="4"/>
  <c r="AE441" i="4"/>
  <c r="BA441" i="4"/>
  <c r="AS441" i="4"/>
  <c r="BC455" i="4"/>
  <c r="BA455" i="4"/>
  <c r="AC455" i="4"/>
  <c r="AE455" i="4"/>
  <c r="AM455" i="4"/>
  <c r="AX455" i="4"/>
  <c r="BD455" i="4"/>
  <c r="AQ455" i="4"/>
  <c r="BE455" i="4"/>
  <c r="AI455" i="4"/>
  <c r="AU455" i="4"/>
  <c r="AC469" i="4"/>
  <c r="AI469" i="4"/>
  <c r="AD469" i="4"/>
  <c r="BG469" i="4"/>
  <c r="AM469" i="4"/>
  <c r="AW469" i="4"/>
  <c r="AG469" i="4"/>
  <c r="BC469" i="4"/>
  <c r="AQ469" i="4"/>
  <c r="AS469" i="4"/>
  <c r="BB469" i="4"/>
  <c r="AK469" i="4"/>
  <c r="BF469" i="4"/>
  <c r="BE492" i="4"/>
  <c r="AU492" i="4"/>
  <c r="BC492" i="4"/>
  <c r="AM492" i="4"/>
  <c r="AE492" i="4"/>
  <c r="BG492" i="4"/>
  <c r="AG505" i="4"/>
  <c r="BB505" i="4"/>
  <c r="BF505" i="4"/>
  <c r="Z505" i="4"/>
  <c r="AZ518" i="4"/>
  <c r="BG518" i="4"/>
  <c r="AF518" i="4"/>
  <c r="BA518" i="4"/>
  <c r="AQ518" i="4"/>
  <c r="AV518" i="4"/>
  <c r="AA518" i="4"/>
  <c r="BF932" i="4"/>
  <c r="AH932" i="4"/>
  <c r="AX932" i="4"/>
  <c r="Z932" i="4"/>
  <c r="BE846" i="4"/>
  <c r="AW846" i="4"/>
  <c r="AI846" i="4"/>
  <c r="AO846" i="4"/>
  <c r="AM846" i="4"/>
  <c r="AK846" i="4"/>
  <c r="BG846" i="4"/>
  <c r="BD870" i="4"/>
  <c r="BE870" i="4"/>
  <c r="BA870" i="4"/>
  <c r="AM870" i="4"/>
  <c r="BD1086" i="4"/>
  <c r="BE1086" i="4"/>
  <c r="AX1086" i="4"/>
  <c r="AQ1086" i="4"/>
  <c r="AG1086" i="4"/>
  <c r="AL1086" i="4"/>
  <c r="AW1086" i="4"/>
  <c r="AI1086" i="4"/>
  <c r="BB1086" i="4"/>
  <c r="AS1086" i="4"/>
  <c r="BC1086" i="4"/>
  <c r="AW367" i="4"/>
  <c r="AA367" i="4"/>
  <c r="AU367" i="4"/>
  <c r="AI367" i="4"/>
  <c r="AK367" i="4"/>
  <c r="BG411" i="4"/>
  <c r="BF411" i="4"/>
  <c r="AX411" i="4"/>
  <c r="AP411" i="4"/>
  <c r="AQ411" i="4"/>
  <c r="AL411" i="4"/>
  <c r="BD411" i="4"/>
  <c r="AO411" i="4"/>
  <c r="AG411" i="4"/>
  <c r="AE425" i="4"/>
  <c r="AL425" i="4"/>
  <c r="AA425" i="4"/>
  <c r="AD425" i="4"/>
  <c r="BF425" i="4"/>
  <c r="BG425" i="4"/>
  <c r="BC425" i="4"/>
  <c r="AH425" i="4"/>
  <c r="AO425" i="4"/>
  <c r="AP425" i="4"/>
  <c r="AM439" i="4"/>
  <c r="AC439" i="4"/>
  <c r="AH439" i="4"/>
  <c r="BD439" i="4"/>
  <c r="AQ439" i="4"/>
  <c r="BE439" i="4"/>
  <c r="AI439" i="4"/>
  <c r="AU439" i="4"/>
  <c r="AT473" i="4"/>
  <c r="AQ473" i="4"/>
  <c r="AY473" i="4"/>
  <c r="BG473" i="4"/>
  <c r="AD473" i="4"/>
  <c r="AA473" i="4"/>
  <c r="AP473" i="4"/>
  <c r="AC473" i="4"/>
  <c r="AX473" i="4"/>
  <c r="BA497" i="4"/>
  <c r="BB497" i="4"/>
  <c r="BF497" i="4"/>
  <c r="Z497" i="4"/>
  <c r="BF565" i="4"/>
  <c r="AK565" i="4"/>
  <c r="BA565" i="4"/>
  <c r="AE565" i="4"/>
  <c r="BB565" i="4"/>
  <c r="AG565" i="4"/>
  <c r="AT565" i="4"/>
  <c r="BC565" i="4"/>
  <c r="AH565" i="4"/>
  <c r="AD645" i="4"/>
  <c r="BB645" i="4"/>
  <c r="AA645" i="4"/>
  <c r="AI645" i="4"/>
  <c r="AL645" i="4"/>
  <c r="AW645" i="4"/>
  <c r="AE645" i="4"/>
  <c r="BA645" i="4"/>
  <c r="AH645" i="4"/>
  <c r="BC645" i="4"/>
  <c r="BD767" i="4"/>
  <c r="AT767" i="4"/>
  <c r="AI767" i="4"/>
  <c r="BE767" i="4"/>
  <c r="AO767" i="4"/>
  <c r="AG767" i="4"/>
  <c r="BB767" i="4"/>
  <c r="AS767" i="4"/>
  <c r="AK767" i="4"/>
  <c r="BF767" i="4"/>
  <c r="AY856" i="4"/>
  <c r="AQ856" i="4"/>
  <c r="AK856" i="4"/>
  <c r="AO856" i="4"/>
  <c r="AM856" i="4"/>
  <c r="AT898" i="4"/>
  <c r="BG898" i="4"/>
  <c r="AL898" i="4"/>
  <c r="AE898" i="4"/>
  <c r="BA898" i="4"/>
  <c r="AI898" i="4"/>
  <c r="AD898" i="4"/>
  <c r="BG948" i="4"/>
  <c r="AP948" i="4"/>
  <c r="AH948" i="4"/>
  <c r="AX948" i="4"/>
  <c r="BF948" i="4"/>
  <c r="BD529" i="4"/>
  <c r="AY529" i="4"/>
  <c r="AO529" i="4"/>
  <c r="BE529" i="4"/>
  <c r="AA529" i="4"/>
  <c r="AG529" i="4"/>
  <c r="AL529" i="4"/>
  <c r="AP529" i="4"/>
  <c r="AM529" i="4"/>
  <c r="AW575" i="4"/>
  <c r="AD575" i="4"/>
  <c r="AI575" i="4"/>
  <c r="AO575" i="4"/>
  <c r="BB575" i="4"/>
  <c r="AY575" i="4"/>
  <c r="AP575" i="4"/>
  <c r="AC575" i="4"/>
  <c r="AX575" i="4"/>
  <c r="AO597" i="4"/>
  <c r="AY597" i="4"/>
  <c r="AL597" i="4"/>
  <c r="AI597" i="4"/>
  <c r="AA597" i="4"/>
  <c r="BG597" i="4"/>
  <c r="BE597" i="4"/>
  <c r="AG597" i="4"/>
  <c r="BB597" i="4"/>
  <c r="AE597" i="4"/>
  <c r="BA597" i="4"/>
  <c r="AC597" i="4"/>
  <c r="AX597" i="4"/>
  <c r="AM700" i="4"/>
  <c r="AB700" i="4"/>
  <c r="AF700" i="4"/>
  <c r="BG700" i="4"/>
  <c r="AW700" i="4"/>
  <c r="BA700" i="4"/>
  <c r="AA700" i="4"/>
  <c r="BA740" i="4"/>
  <c r="AQ740" i="4"/>
  <c r="AW740" i="4"/>
  <c r="AB740" i="4"/>
  <c r="AF740" i="4"/>
  <c r="AG740" i="4"/>
  <c r="AV740" i="4"/>
  <c r="BC764" i="4"/>
  <c r="AK764" i="4"/>
  <c r="BE788" i="4"/>
  <c r="AY788" i="4"/>
  <c r="AI788" i="4"/>
  <c r="AU788" i="4"/>
  <c r="AQ788" i="4"/>
  <c r="AG788" i="4"/>
  <c r="AO788" i="4"/>
  <c r="AE788" i="4"/>
  <c r="AS788" i="4"/>
  <c r="AM788" i="4"/>
  <c r="AZ927" i="4"/>
  <c r="AJ927" i="4"/>
  <c r="AH944" i="4"/>
  <c r="AX944" i="4"/>
  <c r="BF944" i="4"/>
  <c r="AT944" i="4"/>
  <c r="Z944" i="4"/>
  <c r="AP944" i="4"/>
  <c r="BD1114" i="4"/>
  <c r="AQ1114" i="4"/>
  <c r="AS1114" i="4"/>
  <c r="AM1114" i="4"/>
  <c r="AW1114" i="4"/>
  <c r="AC1114" i="4"/>
  <c r="BG1114" i="4"/>
  <c r="BB1114" i="4"/>
  <c r="AO1114" i="4"/>
  <c r="AJ1227" i="4"/>
  <c r="AB1227" i="4"/>
  <c r="BF1347" i="4"/>
  <c r="AL1347" i="4"/>
  <c r="BA513" i="4"/>
  <c r="AC513" i="4"/>
  <c r="AW513" i="4"/>
  <c r="BB513" i="4"/>
  <c r="BF513" i="4"/>
  <c r="Z513" i="4"/>
  <c r="AR520" i="4"/>
  <c r="BG520" i="4"/>
  <c r="BC520" i="4"/>
  <c r="AB520" i="4"/>
  <c r="AY533" i="4"/>
  <c r="AI533" i="4"/>
  <c r="AA533" i="4"/>
  <c r="AT533" i="4"/>
  <c r="BG533" i="4"/>
  <c r="AO533" i="4"/>
  <c r="AE533" i="4"/>
  <c r="BA533" i="4"/>
  <c r="AM533" i="4"/>
  <c r="AA558" i="4"/>
  <c r="AF558" i="4"/>
  <c r="AV558" i="4"/>
  <c r="AQ558" i="4"/>
  <c r="AK558" i="4"/>
  <c r="AE558" i="4"/>
  <c r="BD599" i="4"/>
  <c r="AS599" i="4"/>
  <c r="AH599" i="4"/>
  <c r="AM599" i="4"/>
  <c r="AK599" i="4"/>
  <c r="BF599" i="4"/>
  <c r="AL599" i="4"/>
  <c r="BG599" i="4"/>
  <c r="AO599" i="4"/>
  <c r="AW731" i="4"/>
  <c r="AG731" i="4"/>
  <c r="AQ731" i="4"/>
  <c r="BC731" i="4"/>
  <c r="BG731" i="4"/>
  <c r="BB731" i="4"/>
  <c r="AS731" i="4"/>
  <c r="AC731" i="4"/>
  <c r="AI731" i="4"/>
  <c r="BE731" i="4"/>
  <c r="Z731" i="4"/>
  <c r="AU731" i="4"/>
  <c r="BG753" i="4"/>
  <c r="BB753" i="4"/>
  <c r="AM753" i="4"/>
  <c r="AH753" i="4"/>
  <c r="AG753" i="4"/>
  <c r="AS753" i="4"/>
  <c r="BD753" i="4"/>
  <c r="BC753" i="4"/>
  <c r="AI753" i="4"/>
  <c r="BE753" i="4"/>
  <c r="AP753" i="4"/>
  <c r="AZ913" i="4"/>
  <c r="AF913" i="4"/>
  <c r="AV913" i="4"/>
  <c r="AF977" i="4"/>
  <c r="AZ977" i="4"/>
  <c r="BF1286" i="4"/>
  <c r="AR1286" i="4"/>
  <c r="AZ1286" i="4"/>
  <c r="BC1286" i="4"/>
  <c r="AP1286" i="4"/>
  <c r="AY583" i="4"/>
  <c r="BB583" i="4"/>
  <c r="BE583" i="4"/>
  <c r="BG583" i="4"/>
  <c r="AO583" i="4"/>
  <c r="AQ583" i="4"/>
  <c r="AL583" i="4"/>
  <c r="Z583" i="4"/>
  <c r="AU583" i="4"/>
  <c r="AM583" i="4"/>
  <c r="AP595" i="4"/>
  <c r="BB595" i="4"/>
  <c r="AG595" i="4"/>
  <c r="AT595" i="4"/>
  <c r="BC595" i="4"/>
  <c r="AH595" i="4"/>
  <c r="AI609" i="4"/>
  <c r="AH609" i="4"/>
  <c r="AM609" i="4"/>
  <c r="AQ609" i="4"/>
  <c r="AW609" i="4"/>
  <c r="AY609" i="4"/>
  <c r="BE609" i="4"/>
  <c r="AO609" i="4"/>
  <c r="AK609" i="4"/>
  <c r="BF609" i="4"/>
  <c r="BE727" i="4"/>
  <c r="AE727" i="4"/>
  <c r="AT727" i="4"/>
  <c r="BC727" i="4"/>
  <c r="AH727" i="4"/>
  <c r="AW727" i="4"/>
  <c r="AA727" i="4"/>
  <c r="BF727" i="4"/>
  <c r="AY727" i="4"/>
  <c r="AY816" i="4"/>
  <c r="AK816" i="4"/>
  <c r="AI816" i="4"/>
  <c r="BD816" i="4"/>
  <c r="AG816" i="4"/>
  <c r="AE816" i="4"/>
  <c r="BG964" i="4"/>
  <c r="BF964" i="4"/>
  <c r="AP964" i="4"/>
  <c r="Z964" i="4"/>
  <c r="BA1035" i="4"/>
  <c r="AE1002" i="4"/>
  <c r="BC916" i="4"/>
  <c r="AO970" i="4"/>
  <c r="AO954" i="4"/>
  <c r="BF1153" i="4"/>
  <c r="BA1153" i="4"/>
  <c r="AJ1044" i="4"/>
  <c r="AT1043" i="4"/>
  <c r="AD1043" i="4"/>
  <c r="BB1033" i="4"/>
  <c r="AV1028" i="4"/>
  <c r="AL1025" i="4"/>
  <c r="BB1017" i="4"/>
  <c r="AF998" i="4"/>
  <c r="AF980" i="4"/>
  <c r="AB969" i="4"/>
  <c r="AD943" i="4"/>
  <c r="AT943" i="4"/>
  <c r="AA943" i="4"/>
  <c r="AQ943" i="4"/>
  <c r="BG943" i="4"/>
  <c r="AO943" i="4"/>
  <c r="AR866" i="4"/>
  <c r="AB866" i="4"/>
  <c r="AN864" i="4"/>
  <c r="AN854" i="4"/>
  <c r="AZ852" i="4"/>
  <c r="AJ852" i="4"/>
  <c r="AZ842" i="4"/>
  <c r="AJ842" i="4"/>
  <c r="AV840" i="4"/>
  <c r="AF840" i="4"/>
  <c r="AR830" i="4"/>
  <c r="AB830" i="4"/>
  <c r="AN828" i="4"/>
  <c r="AN800" i="4"/>
  <c r="Z985" i="4"/>
  <c r="AP985" i="4"/>
  <c r="BF985" i="4"/>
  <c r="AM985" i="4"/>
  <c r="BC985" i="4"/>
  <c r="AK985" i="4"/>
  <c r="BA985" i="4"/>
  <c r="Z969" i="4"/>
  <c r="AP969" i="4"/>
  <c r="BF969" i="4"/>
  <c r="AM969" i="4"/>
  <c r="BC969" i="4"/>
  <c r="AK969" i="4"/>
  <c r="BA969" i="4"/>
  <c r="Z939" i="4"/>
  <c r="AP939" i="4"/>
  <c r="BF939" i="4"/>
  <c r="AM939" i="4"/>
  <c r="BC939" i="4"/>
  <c r="AK939" i="4"/>
  <c r="AN931" i="4"/>
  <c r="AL931" i="4"/>
  <c r="BB931" i="4"/>
  <c r="AI931" i="4"/>
  <c r="AY931" i="4"/>
  <c r="AG931" i="4"/>
  <c r="Z907" i="4"/>
  <c r="AP907" i="4"/>
  <c r="BF907" i="4"/>
  <c r="AM907" i="4"/>
  <c r="BC907" i="4"/>
  <c r="AK907" i="4"/>
  <c r="AY891" i="4"/>
  <c r="AC891" i="4"/>
  <c r="AL891" i="4"/>
  <c r="BD883" i="4"/>
  <c r="AI883" i="4"/>
  <c r="AH883" i="4"/>
  <c r="BD875" i="4"/>
  <c r="AI875" i="4"/>
  <c r="AH875" i="4"/>
  <c r="AR867" i="4"/>
  <c r="AT866" i="4"/>
  <c r="AD866" i="4"/>
  <c r="AT864" i="4"/>
  <c r="AD864" i="4"/>
  <c r="AZ859" i="4"/>
  <c r="BB854" i="4"/>
  <c r="BF852" i="4"/>
  <c r="AP852" i="4"/>
  <c r="AR843" i="4"/>
  <c r="AT842" i="4"/>
  <c r="AT840" i="4"/>
  <c r="AR835" i="4"/>
  <c r="AB835" i="4"/>
  <c r="AX830" i="4"/>
  <c r="AH830" i="4"/>
  <c r="BB828" i="4"/>
  <c r="AZ827" i="4"/>
  <c r="AZ819" i="4"/>
  <c r="AZ811" i="4"/>
  <c r="AJ811" i="4"/>
  <c r="BF800" i="4"/>
  <c r="AP800" i="4"/>
  <c r="Z800" i="4"/>
  <c r="AV795" i="4"/>
  <c r="AV787" i="4"/>
  <c r="AF787" i="4"/>
  <c r="AZ779" i="4"/>
  <c r="AV763" i="4"/>
  <c r="AR761" i="4"/>
  <c r="AB761" i="4"/>
  <c r="AV749" i="4"/>
  <c r="AZ741" i="4"/>
  <c r="AV713" i="4"/>
  <c r="AR675" i="4"/>
  <c r="AV667" i="4"/>
  <c r="AZ661" i="4"/>
  <c r="AV649" i="4"/>
  <c r="AZ641" i="4"/>
  <c r="AZ619" i="4"/>
  <c r="AZ772" i="4"/>
  <c r="AE772" i="4"/>
  <c r="AM758" i="4"/>
  <c r="AZ752" i="4"/>
  <c r="AE752" i="4"/>
  <c r="AB750" i="4"/>
  <c r="AM742" i="4"/>
  <c r="AZ720" i="4"/>
  <c r="AE720" i="4"/>
  <c r="AO712" i="4"/>
  <c r="AZ676" i="4"/>
  <c r="AE676" i="4"/>
  <c r="AW670" i="4"/>
  <c r="AB670" i="4"/>
  <c r="AO648" i="4"/>
  <c r="AZ640" i="4"/>
  <c r="AE640" i="4"/>
  <c r="AO636" i="4"/>
  <c r="AZ628" i="4"/>
  <c r="AE628" i="4"/>
  <c r="AB626" i="4"/>
  <c r="AJ612" i="4"/>
  <c r="BE604" i="4"/>
  <c r="AJ604" i="4"/>
  <c r="AU600" i="4"/>
  <c r="AY772" i="4"/>
  <c r="AC772" i="4"/>
  <c r="AL772" i="4"/>
  <c r="BB772" i="4"/>
  <c r="BG758" i="4"/>
  <c r="AK758" i="4"/>
  <c r="AC752" i="4"/>
  <c r="AP752" i="4"/>
  <c r="BG750" i="4"/>
  <c r="AA750" i="4"/>
  <c r="AV742" i="4"/>
  <c r="AA738" i="4"/>
  <c r="AN720" i="4"/>
  <c r="AH720" i="4"/>
  <c r="BB720" i="4"/>
  <c r="AY712" i="4"/>
  <c r="AC712" i="4"/>
  <c r="AL712" i="4"/>
  <c r="BD676" i="4"/>
  <c r="AI676" i="4"/>
  <c r="AH676" i="4"/>
  <c r="AV670" i="4"/>
  <c r="AA670" i="4"/>
  <c r="AY648" i="4"/>
  <c r="AC648" i="4"/>
  <c r="AL648" i="4"/>
  <c r="BD640" i="4"/>
  <c r="AI640" i="4"/>
  <c r="AH640" i="4"/>
  <c r="AY636" i="4"/>
  <c r="AC636" i="4"/>
  <c r="AL636" i="4"/>
  <c r="BD628" i="4"/>
  <c r="AI628" i="4"/>
  <c r="AH628" i="4"/>
  <c r="AV626" i="4"/>
  <c r="BD612" i="4"/>
  <c r="Z612" i="4"/>
  <c r="AS604" i="4"/>
  <c r="Z604" i="4"/>
  <c r="AP604" i="4"/>
  <c r="AC600" i="4"/>
  <c r="AP600" i="4"/>
  <c r="AZ555" i="4"/>
  <c r="AF555" i="4"/>
  <c r="AR547" i="4"/>
  <c r="AN539" i="4"/>
  <c r="AJ525" i="4"/>
  <c r="AJ517" i="4"/>
  <c r="AM772" i="4"/>
  <c r="BE758" i="4"/>
  <c r="AJ758" i="4"/>
  <c r="BE750" i="4"/>
  <c r="AE750" i="4"/>
  <c r="AZ742" i="4"/>
  <c r="AO670" i="4"/>
  <c r="AJ626" i="4"/>
  <c r="BD758" i="4"/>
  <c r="AI758" i="4"/>
  <c r="AH758" i="4"/>
  <c r="AN750" i="4"/>
  <c r="AH750" i="4"/>
  <c r="AY742" i="4"/>
  <c r="Z742" i="4"/>
  <c r="AT742" i="4"/>
  <c r="BD670" i="4"/>
  <c r="AC670" i="4"/>
  <c r="AT670" i="4"/>
  <c r="AN626" i="4"/>
  <c r="AH626" i="4"/>
  <c r="AJ592" i="4"/>
  <c r="AG574" i="4"/>
  <c r="AR546" i="4"/>
  <c r="BE540" i="4"/>
  <c r="AJ540" i="4"/>
  <c r="AM534" i="4"/>
  <c r="AR522" i="4"/>
  <c r="BA514" i="4"/>
  <c r="AG514" i="4"/>
  <c r="AU509" i="4"/>
  <c r="AA509" i="4"/>
  <c r="AK502" i="4"/>
  <c r="AQ501" i="4"/>
  <c r="AK494" i="4"/>
  <c r="AM489" i="4"/>
  <c r="AU485" i="4"/>
  <c r="AS482" i="4"/>
  <c r="BC479" i="4"/>
  <c r="AI479" i="4"/>
  <c r="BA458" i="4"/>
  <c r="BA442" i="4"/>
  <c r="AW434" i="4"/>
  <c r="AG418" i="4"/>
  <c r="BA410" i="4"/>
  <c r="AC394" i="4"/>
  <c r="AO386" i="4"/>
  <c r="AK370" i="4"/>
  <c r="AO354" i="4"/>
  <c r="AO330" i="4"/>
  <c r="AO306" i="4"/>
  <c r="AC290" i="4"/>
  <c r="AJ107" i="4"/>
  <c r="AG592" i="4"/>
  <c r="Z578" i="4"/>
  <c r="AT578" i="4"/>
  <c r="AE578" i="4"/>
  <c r="BC578" i="4"/>
  <c r="BD574" i="4"/>
  <c r="AX574" i="4"/>
  <c r="AH566" i="4"/>
  <c r="BD556" i="4"/>
  <c r="AC556" i="4"/>
  <c r="AP556" i="4"/>
  <c r="AS540" i="4"/>
  <c r="AD540" i="4"/>
  <c r="BB540" i="4"/>
  <c r="AB514" i="4"/>
  <c r="BD502" i="4"/>
  <c r="AJ502" i="4"/>
  <c r="AZ494" i="4"/>
  <c r="AO614" i="4"/>
  <c r="AF614" i="4"/>
  <c r="BG614" i="4"/>
  <c r="BC614" i="4"/>
  <c r="AP614" i="4"/>
  <c r="AV592" i="4"/>
  <c r="BF592" i="4"/>
  <c r="AQ556" i="4"/>
  <c r="AY554" i="4"/>
  <c r="AD554" i="4"/>
  <c r="AX554" i="4"/>
  <c r="AS546" i="4"/>
  <c r="AD546" i="4"/>
  <c r="AX546" i="4"/>
  <c r="AY542" i="4"/>
  <c r="Z542" i="4"/>
  <c r="AT542" i="4"/>
  <c r="AY538" i="4"/>
  <c r="AC538" i="4"/>
  <c r="AL538" i="4"/>
  <c r="BB538" i="4"/>
  <c r="AS522" i="4"/>
  <c r="AH522" i="4"/>
  <c r="BB522" i="4"/>
  <c r="AV511" i="4"/>
  <c r="AF511" i="4"/>
  <c r="AF509" i="4"/>
  <c r="AZ503" i="4"/>
  <c r="AJ503" i="4"/>
  <c r="AV501" i="4"/>
  <c r="AT486" i="4"/>
  <c r="AD486" i="4"/>
  <c r="BF478" i="4"/>
  <c r="AP478" i="4"/>
  <c r="Z478" i="4"/>
  <c r="AX470" i="4"/>
  <c r="AH470" i="4"/>
  <c r="AX462" i="4"/>
  <c r="AH462" i="4"/>
  <c r="AR459" i="4"/>
  <c r="BB454" i="4"/>
  <c r="AL454" i="4"/>
  <c r="AZ453" i="4"/>
  <c r="AB453" i="4"/>
  <c r="BF446" i="4"/>
  <c r="AP446" i="4"/>
  <c r="Z446" i="4"/>
  <c r="AJ445" i="4"/>
  <c r="AX438" i="4"/>
  <c r="AH438" i="4"/>
  <c r="AN431" i="4"/>
  <c r="AX430" i="4"/>
  <c r="AH430" i="4"/>
  <c r="AT422" i="4"/>
  <c r="AD422" i="4"/>
  <c r="BB414" i="4"/>
  <c r="AL414" i="4"/>
  <c r="AT406" i="4"/>
  <c r="AD406" i="4"/>
  <c r="BF398" i="4"/>
  <c r="AP398" i="4"/>
  <c r="Z398" i="4"/>
  <c r="BB390" i="4"/>
  <c r="AL390" i="4"/>
  <c r="AT382" i="4"/>
  <c r="AD382" i="4"/>
  <c r="BF374" i="4"/>
  <c r="AP374" i="4"/>
  <c r="Z374" i="4"/>
  <c r="AT366" i="4"/>
  <c r="AD366" i="4"/>
  <c r="BF358" i="4"/>
  <c r="AP358" i="4"/>
  <c r="Z358" i="4"/>
  <c r="AX350" i="4"/>
  <c r="AH350" i="4"/>
  <c r="BB342" i="4"/>
  <c r="AL342" i="4"/>
  <c r="BF334" i="4"/>
  <c r="AP334" i="4"/>
  <c r="Z334" i="4"/>
  <c r="BB326" i="4"/>
  <c r="AL326" i="4"/>
  <c r="BB318" i="4"/>
  <c r="AL318" i="4"/>
  <c r="BF310" i="4"/>
  <c r="AP310" i="4"/>
  <c r="Z310" i="4"/>
  <c r="AT302" i="4"/>
  <c r="AD302" i="4"/>
  <c r="AX294" i="4"/>
  <c r="AH294" i="4"/>
  <c r="AX286" i="4"/>
  <c r="AH286" i="4"/>
  <c r="BB278" i="4"/>
  <c r="AL278" i="4"/>
  <c r="BF270" i="4"/>
  <c r="AP270" i="4"/>
  <c r="Z270" i="4"/>
  <c r="BF262" i="4"/>
  <c r="AP262" i="4"/>
  <c r="Z262" i="4"/>
  <c r="BF254" i="4"/>
  <c r="AP254" i="4"/>
  <c r="Z254" i="4"/>
  <c r="BB246" i="4"/>
  <c r="AL246" i="4"/>
  <c r="AT238" i="4"/>
  <c r="AD238" i="4"/>
  <c r="AT230" i="4"/>
  <c r="BF222" i="4"/>
  <c r="AP222" i="4"/>
  <c r="Z222" i="4"/>
  <c r="BB214" i="4"/>
  <c r="AL214" i="4"/>
  <c r="AV209" i="4"/>
  <c r="AX206" i="4"/>
  <c r="AH206" i="4"/>
  <c r="AB205" i="4"/>
  <c r="AN173" i="4"/>
  <c r="AV165" i="4"/>
  <c r="AF165" i="4"/>
  <c r="AZ157" i="4"/>
  <c r="AJ157" i="4"/>
  <c r="AR135" i="4"/>
  <c r="AB135" i="4"/>
  <c r="AR131" i="4"/>
  <c r="AR119" i="4"/>
  <c r="AB119" i="4"/>
  <c r="BE95" i="4"/>
  <c r="AO95" i="4"/>
  <c r="BE286" i="4"/>
  <c r="AK286" i="4"/>
  <c r="AW278" i="4"/>
  <c r="AC278" i="4"/>
  <c r="AS270" i="4"/>
  <c r="BA262" i="4"/>
  <c r="AK262" i="4"/>
  <c r="AC254" i="4"/>
  <c r="AW246" i="4"/>
  <c r="BE238" i="4"/>
  <c r="AO238" i="4"/>
  <c r="AC222" i="4"/>
  <c r="BA214" i="4"/>
  <c r="AC214" i="4"/>
  <c r="AW206" i="4"/>
  <c r="AC206" i="4"/>
  <c r="AR95" i="4"/>
  <c r="AD184" i="4"/>
  <c r="BD128" i="4"/>
  <c r="AE66" i="4"/>
  <c r="AU66" i="4"/>
  <c r="AE46" i="4"/>
  <c r="AU46" i="4"/>
  <c r="BD190" i="4"/>
  <c r="AG190" i="4"/>
  <c r="AW190" i="4"/>
  <c r="AD190" i="4"/>
  <c r="AT190" i="4"/>
  <c r="AC190" i="4"/>
  <c r="BF182" i="4"/>
  <c r="AN150" i="4"/>
  <c r="AO150" i="4"/>
  <c r="BE150" i="4"/>
  <c r="AL150" i="4"/>
  <c r="BB150" i="4"/>
  <c r="AV142" i="4"/>
  <c r="AK142" i="4"/>
  <c r="BA142" i="4"/>
  <c r="AH142" i="4"/>
  <c r="AX142" i="4"/>
  <c r="BC128" i="4"/>
  <c r="AM190" i="4"/>
  <c r="BF172" i="4"/>
  <c r="AU142" i="4"/>
  <c r="AR128" i="4"/>
  <c r="BA116" i="4"/>
  <c r="AV104" i="4"/>
  <c r="AE104" i="4"/>
  <c r="AU104" i="4"/>
  <c r="Z104" i="4"/>
  <c r="AP104" i="4"/>
  <c r="BF104" i="4"/>
  <c r="AE96" i="4"/>
  <c r="AP92" i="4"/>
  <c r="AN88" i="4"/>
  <c r="AI88" i="4"/>
  <c r="AY88" i="4"/>
  <c r="AD88" i="4"/>
  <c r="AT88" i="4"/>
  <c r="AV74" i="4"/>
  <c r="Z74" i="4"/>
  <c r="AP66" i="4"/>
  <c r="AS52" i="4"/>
  <c r="BD48" i="4"/>
  <c r="AH48" i="4"/>
  <c r="AI48" i="4"/>
  <c r="AY48" i="4"/>
  <c r="AV46" i="4"/>
  <c r="Z46" i="4"/>
  <c r="BC41" i="4"/>
  <c r="AH41" i="4"/>
  <c r="AS32" i="4"/>
  <c r="AA32" i="4"/>
  <c r="AQ32" i="4"/>
  <c r="BG32" i="4"/>
  <c r="AX12" i="4"/>
  <c r="AC12" i="4"/>
  <c r="AM12" i="4"/>
  <c r="BC12" i="4"/>
  <c r="BF6" i="4"/>
  <c r="AK6" i="4"/>
  <c r="AA74" i="4"/>
  <c r="AQ74" i="4"/>
  <c r="BG74" i="4"/>
  <c r="AH66" i="4"/>
  <c r="AE41" i="4"/>
  <c r="AS6" i="4"/>
  <c r="AI41" i="4"/>
  <c r="AO41" i="4"/>
  <c r="BE41" i="4"/>
  <c r="AZ190" i="4"/>
  <c r="BD186" i="4"/>
  <c r="AC186" i="4"/>
  <c r="AW186" i="4"/>
  <c r="AD186" i="4"/>
  <c r="AT186" i="4"/>
  <c r="AK186" i="4"/>
  <c r="AR150" i="4"/>
  <c r="AR142" i="4"/>
  <c r="AY128" i="4"/>
  <c r="AC104" i="4"/>
  <c r="AC88" i="4"/>
  <c r="AO74" i="4"/>
  <c r="BE66" i="4"/>
  <c r="AJ66" i="4"/>
  <c r="BD51" i="4"/>
  <c r="AI51" i="4"/>
  <c r="AK51" i="4"/>
  <c r="BA51" i="4"/>
  <c r="AG48" i="4"/>
  <c r="BE46" i="4"/>
  <c r="AJ46" i="4"/>
  <c r="AV41" i="4"/>
  <c r="AA41" i="4"/>
  <c r="AW32" i="4"/>
  <c r="AB32" i="4"/>
  <c r="AT27" i="4"/>
  <c r="AC27" i="4"/>
  <c r="AS27" i="4"/>
  <c r="AY19" i="4"/>
  <c r="AD19" i="4"/>
  <c r="AO19" i="4"/>
  <c r="BE19" i="4"/>
  <c r="AG12" i="4"/>
  <c r="BE6" i="4"/>
  <c r="AJ6" i="4"/>
  <c r="AD128" i="4"/>
  <c r="AT128" i="4"/>
  <c r="AC128" i="4"/>
  <c r="AS74" i="4"/>
  <c r="AC66" i="4"/>
  <c r="AS46" i="4"/>
  <c r="AJ41" i="4"/>
  <c r="AM6" i="4"/>
  <c r="BC6" i="4"/>
  <c r="BD41" i="4"/>
  <c r="AD41" i="4"/>
  <c r="Z1766" i="4"/>
  <c r="AR1677" i="4"/>
  <c r="AT1534" i="4"/>
  <c r="BF1545" i="4"/>
  <c r="AC1545" i="4"/>
  <c r="AX1545" i="4"/>
  <c r="AO1545" i="4"/>
  <c r="BD1545" i="4"/>
  <c r="BE1527" i="4"/>
  <c r="AQ1545" i="4"/>
  <c r="AT1538" i="4"/>
  <c r="BA1527" i="4"/>
  <c r="AD1549" i="4"/>
  <c r="BE1538" i="4"/>
  <c r="AK1549" i="4"/>
  <c r="AL1549" i="4"/>
  <c r="BG1549" i="4"/>
  <c r="AZ1538" i="4"/>
  <c r="AK1527" i="4"/>
  <c r="AU1527" i="4"/>
  <c r="BB1445" i="4"/>
  <c r="AB1445" i="4"/>
  <c r="BF1445" i="4"/>
  <c r="AG1431" i="4"/>
  <c r="AO1431" i="4"/>
  <c r="BD1431" i="4"/>
  <c r="AI1411" i="4"/>
  <c r="AW1397" i="4"/>
  <c r="AW1391" i="4"/>
  <c r="BF1380" i="4"/>
  <c r="AP1377" i="4"/>
  <c r="AZ1376" i="4"/>
  <c r="AX1366" i="4"/>
  <c r="AH1358" i="4"/>
  <c r="AB1357" i="4"/>
  <c r="AP1319" i="4"/>
  <c r="BC1313" i="4"/>
  <c r="AN1298" i="4"/>
  <c r="AP1284" i="4"/>
  <c r="BA1411" i="4"/>
  <c r="AU1397" i="4"/>
  <c r="AC1397" i="4"/>
  <c r="AX1397" i="4"/>
  <c r="AQ1392" i="4"/>
  <c r="AM1391" i="4"/>
  <c r="AI1391" i="4"/>
  <c r="BE1391" i="4"/>
  <c r="AM1388" i="4"/>
  <c r="AS1388" i="4"/>
  <c r="BD1380" i="4"/>
  <c r="AJ1380" i="4"/>
  <c r="AR1376" i="4"/>
  <c r="AB1355" i="4"/>
  <c r="AU1319" i="4"/>
  <c r="AX1298" i="4"/>
  <c r="AU1284" i="4"/>
  <c r="AY1411" i="4"/>
  <c r="AM1392" i="4"/>
  <c r="AH1376" i="4"/>
  <c r="AH1357" i="4"/>
  <c r="AG1355" i="4"/>
  <c r="BF1411" i="4"/>
  <c r="AA1411" i="4"/>
  <c r="AW1411" i="4"/>
  <c r="AH1411" i="4"/>
  <c r="AK1392" i="4"/>
  <c r="Z1337" i="4"/>
  <c r="AD1337" i="4"/>
  <c r="AP1337" i="4"/>
  <c r="AX1335" i="4"/>
  <c r="AV1292" i="4"/>
  <c r="BF1275" i="4"/>
  <c r="AT1267" i="4"/>
  <c r="AH1259" i="4"/>
  <c r="AH1242" i="4"/>
  <c r="AH1226" i="4"/>
  <c r="AT1216" i="4"/>
  <c r="Z1179" i="4"/>
  <c r="Z1171" i="4"/>
  <c r="AX1154" i="4"/>
  <c r="Z1146" i="4"/>
  <c r="AU1106" i="4"/>
  <c r="Z1106" i="4"/>
  <c r="BA1092" i="4"/>
  <c r="AE1092" i="4"/>
  <c r="BB1074" i="4"/>
  <c r="AG1074" i="4"/>
  <c r="BF1060" i="4"/>
  <c r="AK1060" i="4"/>
  <c r="AL1050" i="4"/>
  <c r="AL1034" i="4"/>
  <c r="BC1303" i="4"/>
  <c r="BF1282" i="4"/>
  <c r="AH1275" i="4"/>
  <c r="AZ1252" i="4"/>
  <c r="AT1234" i="4"/>
  <c r="AT1226" i="4"/>
  <c r="AD1218" i="4"/>
  <c r="BB1179" i="4"/>
  <c r="BB1162" i="4"/>
  <c r="BB1146" i="4"/>
  <c r="AB1097" i="4"/>
  <c r="BF1074" i="4"/>
  <c r="AK1074" i="4"/>
  <c r="AM1065" i="4"/>
  <c r="Z1303" i="4"/>
  <c r="AX1303" i="4"/>
  <c r="AR1303" i="4"/>
  <c r="AE1282" i="4"/>
  <c r="BB1216" i="4"/>
  <c r="BA1292" i="4"/>
  <c r="AJ1282" i="4"/>
  <c r="BE1275" i="4"/>
  <c r="AR1252" i="4"/>
  <c r="AL1242" i="4"/>
  <c r="BB1226" i="4"/>
  <c r="AX1216" i="4"/>
  <c r="AL1154" i="4"/>
  <c r="AW1089" i="4"/>
  <c r="BC1089" i="4"/>
  <c r="Z1082" i="4"/>
  <c r="AS1082" i="4"/>
  <c r="AI1082" i="4"/>
  <c r="BE1082" i="4"/>
  <c r="AI1129" i="4"/>
  <c r="AP1120" i="4"/>
  <c r="BA1112" i="4"/>
  <c r="AI1105" i="4"/>
  <c r="AW1073" i="4"/>
  <c r="BC1073" i="4"/>
  <c r="AD1016" i="4"/>
  <c r="AC1129" i="4"/>
  <c r="AE1082" i="4"/>
  <c r="AE1129" i="4"/>
  <c r="AG1129" i="4"/>
  <c r="BD1129" i="4"/>
  <c r="AE1121" i="4"/>
  <c r="AG1121" i="4"/>
  <c r="Z1120" i="4"/>
  <c r="AS1120" i="4"/>
  <c r="AI1120" i="4"/>
  <c r="AA1113" i="4"/>
  <c r="BC1113" i="4"/>
  <c r="AK1112" i="4"/>
  <c r="AM1112" i="4"/>
  <c r="AD1112" i="4"/>
  <c r="AY1112" i="4"/>
  <c r="AQ1105" i="4"/>
  <c r="AU1105" i="4"/>
  <c r="AW1105" i="4"/>
  <c r="AU1098" i="4"/>
  <c r="AH1098" i="4"/>
  <c r="BC1098" i="4"/>
  <c r="AT1098" i="4"/>
  <c r="AW1082" i="4"/>
  <c r="AH1032" i="4"/>
  <c r="AH1016" i="4"/>
  <c r="AV887" i="4"/>
  <c r="AG1062" i="4"/>
  <c r="AG1057" i="4"/>
  <c r="AJ1057" i="4"/>
  <c r="AD982" i="4"/>
  <c r="AB971" i="4"/>
  <c r="AB935" i="4"/>
  <c r="AJ902" i="4"/>
  <c r="AA895" i="4"/>
  <c r="AZ895" i="4"/>
  <c r="AA1062" i="4"/>
  <c r="BE1062" i="4"/>
  <c r="AY1062" i="4"/>
  <c r="AT1062" i="4"/>
  <c r="AH1062" i="4"/>
  <c r="BD1062" i="4"/>
  <c r="BF990" i="4"/>
  <c r="Z982" i="4"/>
  <c r="AH974" i="4"/>
  <c r="BB942" i="4"/>
  <c r="BF942" i="4"/>
  <c r="AD902" i="4"/>
  <c r="AO895" i="4"/>
  <c r="AW879" i="4"/>
  <c r="AI810" i="4"/>
  <c r="AL990" i="4"/>
  <c r="AL974" i="4"/>
  <c r="AX950" i="4"/>
  <c r="AL942" i="4"/>
  <c r="AV923" i="4"/>
  <c r="AP902" i="4"/>
  <c r="AA879" i="4"/>
  <c r="AY820" i="4"/>
  <c r="BB783" i="4"/>
  <c r="AD783" i="4"/>
  <c r="BD783" i="4"/>
  <c r="BC871" i="4"/>
  <c r="BG871" i="4"/>
  <c r="AB871" i="4"/>
  <c r="AU863" i="4"/>
  <c r="AX863" i="4"/>
  <c r="AT863" i="4"/>
  <c r="AL863" i="4"/>
  <c r="AM799" i="4"/>
  <c r="AO799" i="4"/>
  <c r="AW790" i="4"/>
  <c r="AU790" i="4"/>
  <c r="AK783" i="4"/>
  <c r="AK775" i="4"/>
  <c r="BF723" i="4"/>
  <c r="AE723" i="4"/>
  <c r="BF707" i="4"/>
  <c r="Z707" i="4"/>
  <c r="BA699" i="4"/>
  <c r="Z699" i="4"/>
  <c r="AM855" i="4"/>
  <c r="AI855" i="4"/>
  <c r="AA855" i="4"/>
  <c r="BG855" i="4"/>
  <c r="Z847" i="4"/>
  <c r="AX847" i="4"/>
  <c r="AY847" i="4"/>
  <c r="AU839" i="4"/>
  <c r="AM839" i="4"/>
  <c r="AO839" i="4"/>
  <c r="AC831" i="4"/>
  <c r="AD831" i="4"/>
  <c r="BE831" i="4"/>
  <c r="Z823" i="4"/>
  <c r="BC823" i="4"/>
  <c r="AY823" i="4"/>
  <c r="AU815" i="4"/>
  <c r="AM815" i="4"/>
  <c r="AO815" i="4"/>
  <c r="BG808" i="4"/>
  <c r="AU808" i="4"/>
  <c r="BD808" i="4"/>
  <c r="AC807" i="4"/>
  <c r="BC807" i="4"/>
  <c r="BE807" i="4"/>
  <c r="AL799" i="4"/>
  <c r="AG791" i="4"/>
  <c r="AY791" i="4"/>
  <c r="AP783" i="4"/>
  <c r="AT775" i="4"/>
  <c r="BA771" i="4"/>
  <c r="AV768" i="4"/>
  <c r="AK760" i="4"/>
  <c r="AR732" i="4"/>
  <c r="AO723" i="4"/>
  <c r="AU717" i="4"/>
  <c r="BC716" i="4"/>
  <c r="AT707" i="4"/>
  <c r="AO699" i="4"/>
  <c r="BB737" i="4"/>
  <c r="AG696" i="4"/>
  <c r="AA687" i="4"/>
  <c r="BB687" i="4"/>
  <c r="AA684" i="4"/>
  <c r="AD663" i="4"/>
  <c r="AA657" i="4"/>
  <c r="AS637" i="4"/>
  <c r="AG632" i="4"/>
  <c r="AD623" i="4"/>
  <c r="AI615" i="4"/>
  <c r="AT569" i="4"/>
  <c r="BC551" i="4"/>
  <c r="AC551" i="4"/>
  <c r="AH543" i="4"/>
  <c r="AO530" i="4"/>
  <c r="AM521" i="4"/>
  <c r="AC511" i="4"/>
  <c r="AK503" i="4"/>
  <c r="AO491" i="4"/>
  <c r="AA446" i="4"/>
  <c r="BG430" i="4"/>
  <c r="AA406" i="4"/>
  <c r="BG390" i="4"/>
  <c r="BG382" i="4"/>
  <c r="AA374" i="4"/>
  <c r="AV696" i="4"/>
  <c r="AF696" i="4"/>
  <c r="AG657" i="4"/>
  <c r="AS657" i="4"/>
  <c r="AV644" i="4"/>
  <c r="AK745" i="4"/>
  <c r="AS745" i="4"/>
  <c r="AO745" i="4"/>
  <c r="AW737" i="4"/>
  <c r="BG721" i="4"/>
  <c r="AR680" i="4"/>
  <c r="AH663" i="4"/>
  <c r="AQ663" i="4"/>
  <c r="BA657" i="4"/>
  <c r="BC644" i="4"/>
  <c r="AU637" i="4"/>
  <c r="AM632" i="4"/>
  <c r="AQ623" i="4"/>
  <c r="BB615" i="4"/>
  <c r="AW608" i="4"/>
  <c r="BB569" i="4"/>
  <c r="AP551" i="4"/>
  <c r="AU543" i="4"/>
  <c r="BE538" i="4"/>
  <c r="BE530" i="4"/>
  <c r="BA521" i="4"/>
  <c r="Z521" i="4"/>
  <c r="AG511" i="4"/>
  <c r="AO503" i="4"/>
  <c r="AU737" i="4"/>
  <c r="AM737" i="4"/>
  <c r="AO737" i="4"/>
  <c r="AK721" i="4"/>
  <c r="AX721" i="4"/>
  <c r="AT721" i="4"/>
  <c r="AK696" i="4"/>
  <c r="AW680" i="4"/>
  <c r="AD657" i="4"/>
  <c r="AV632" i="4"/>
  <c r="AP623" i="4"/>
  <c r="BA615" i="4"/>
  <c r="Z615" i="4"/>
  <c r="BE478" i="4"/>
  <c r="AF596" i="4"/>
  <c r="BC596" i="4"/>
  <c r="AQ342" i="4"/>
  <c r="AQ326" i="4"/>
  <c r="BG294" i="4"/>
  <c r="BG278" i="4"/>
  <c r="AA222" i="4"/>
  <c r="AU427" i="4"/>
  <c r="AO427" i="4"/>
  <c r="AM363" i="4"/>
  <c r="AO363" i="4"/>
  <c r="Z51" i="4"/>
  <c r="AS321" i="4"/>
  <c r="AY321" i="4"/>
  <c r="AA303" i="4"/>
  <c r="AH303" i="4"/>
  <c r="BG174" i="4"/>
  <c r="BE16" i="4"/>
  <c r="AK265" i="4"/>
  <c r="BC265" i="4"/>
  <c r="BD265" i="4"/>
  <c r="AK233" i="4"/>
  <c r="AX233" i="4"/>
  <c r="BE233" i="4"/>
  <c r="AU197" i="4"/>
  <c r="AQ197" i="4"/>
  <c r="BG158" i="4"/>
  <c r="BB119" i="4"/>
  <c r="AW104" i="4"/>
  <c r="AD95" i="4"/>
  <c r="AH47" i="4"/>
  <c r="AV4" i="4"/>
  <c r="BE82" i="4"/>
  <c r="AC305" i="4"/>
  <c r="AO305" i="4"/>
  <c r="AE303" i="4"/>
  <c r="AA281" i="4"/>
  <c r="AT197" i="4"/>
  <c r="AX149" i="4"/>
  <c r="AP139" i="4"/>
  <c r="AU127" i="4"/>
  <c r="AL113" i="4"/>
  <c r="AY95" i="4"/>
  <c r="BE4" i="4"/>
  <c r="BG162" i="4"/>
  <c r="AW1707" i="4"/>
  <c r="AS1696" i="4"/>
  <c r="AC1685" i="4"/>
  <c r="BG1655" i="4"/>
  <c r="AY1730" i="4"/>
  <c r="AC1696" i="4"/>
  <c r="AD1691" i="4"/>
  <c r="AC1666" i="4"/>
  <c r="AD1719" i="4"/>
  <c r="BB1610" i="4"/>
  <c r="AS1638" i="4"/>
  <c r="AS1717" i="4"/>
  <c r="AW1705" i="4"/>
  <c r="AM1654" i="4"/>
  <c r="AX1646" i="4"/>
  <c r="AU1610" i="4"/>
  <c r="BA1682" i="4"/>
  <c r="AY1528" i="4"/>
  <c r="AH1580" i="4"/>
  <c r="AC1543" i="4"/>
  <c r="BF1580" i="4"/>
  <c r="AW1543" i="4"/>
  <c r="AM1543" i="4"/>
  <c r="AM1520" i="4"/>
  <c r="AD1483" i="4"/>
  <c r="AP1435" i="4"/>
  <c r="Z1507" i="4"/>
  <c r="AP1475" i="4"/>
  <c r="AK1431" i="4"/>
  <c r="AE1400" i="4"/>
  <c r="AD1397" i="4"/>
  <c r="AV1314" i="4"/>
  <c r="AZ1284" i="4"/>
  <c r="AD1162" i="4"/>
  <c r="AJ1284" i="4"/>
  <c r="BF1408" i="4"/>
  <c r="AB1319" i="4"/>
  <c r="Z1267" i="4"/>
  <c r="AG1065" i="4"/>
  <c r="BF1034" i="4"/>
  <c r="AX1050" i="4"/>
  <c r="AL847" i="4"/>
  <c r="AY806" i="4"/>
  <c r="AW465" i="4"/>
  <c r="BC405" i="4"/>
  <c r="AH469" i="4"/>
  <c r="AT405" i="4"/>
  <c r="BB495" i="4"/>
  <c r="AQ465" i="4"/>
  <c r="AL405" i="4"/>
  <c r="AW333" i="4"/>
  <c r="AK505" i="4"/>
  <c r="AY469" i="4"/>
  <c r="AW441" i="4"/>
  <c r="BB333" i="4"/>
  <c r="AD319" i="4"/>
  <c r="AH307" i="4"/>
  <c r="BE197" i="4"/>
  <c r="BB149" i="4"/>
  <c r="AW2" i="4"/>
  <c r="AA149" i="4"/>
  <c r="AG177" i="4"/>
  <c r="AI369" i="4"/>
  <c r="AQ307" i="4"/>
  <c r="AW285" i="4"/>
  <c r="BF197" i="4"/>
  <c r="AC139" i="4"/>
  <c r="AG2" i="4"/>
  <c r="BC1655" i="4"/>
  <c r="AC1618" i="4"/>
  <c r="AL1545" i="4"/>
  <c r="AF1544" i="4"/>
  <c r="AQ1431" i="4"/>
  <c r="AH1431" i="4"/>
  <c r="AI492" i="4"/>
  <c r="BD365" i="4"/>
  <c r="AC333" i="4"/>
  <c r="AT293" i="4"/>
  <c r="AH235" i="4"/>
  <c r="AF4" i="4"/>
  <c r="AS1408" i="4"/>
  <c r="AR1452" i="4"/>
  <c r="AK518" i="4"/>
  <c r="AO1618" i="4"/>
  <c r="AV1589" i="4"/>
  <c r="AB1207" i="4"/>
  <c r="AJ1207" i="4"/>
  <c r="BB1332" i="4"/>
  <c r="BA1332" i="4"/>
  <c r="AF1332" i="4"/>
  <c r="AD1332" i="4"/>
  <c r="AI1569" i="4"/>
  <c r="AT1569" i="4"/>
  <c r="AY1569" i="4"/>
  <c r="BB1569" i="4"/>
  <c r="AL1569" i="4"/>
  <c r="BE1569" i="4"/>
  <c r="AA1569" i="4"/>
  <c r="BC1569" i="4"/>
  <c r="AG1540" i="4"/>
  <c r="AR1540" i="4"/>
  <c r="AJ1540" i="4"/>
  <c r="AD1540" i="4"/>
  <c r="AS475" i="4"/>
  <c r="AH475" i="4"/>
  <c r="AW475" i="4"/>
  <c r="AE475" i="4"/>
  <c r="BE239" i="4"/>
  <c r="AO239" i="4"/>
  <c r="BD239" i="4"/>
  <c r="AM239" i="4"/>
  <c r="BB239" i="4"/>
  <c r="AG239" i="4"/>
  <c r="AU239" i="4"/>
  <c r="BC124" i="4"/>
  <c r="AR124" i="4"/>
  <c r="BG124" i="4"/>
  <c r="AI124" i="4"/>
  <c r="AY124" i="4"/>
  <c r="AA75" i="4"/>
  <c r="AV75" i="4"/>
  <c r="AQ75" i="4"/>
  <c r="AL75" i="4"/>
  <c r="AU75" i="4"/>
  <c r="BD129" i="4"/>
  <c r="AA129" i="4"/>
  <c r="AW129" i="4"/>
  <c r="BA129" i="4"/>
  <c r="AM129" i="4"/>
  <c r="AI129" i="4"/>
  <c r="BE129" i="4"/>
  <c r="AE129" i="4"/>
  <c r="AJ102" i="4"/>
  <c r="AG102" i="4"/>
  <c r="BE102" i="4"/>
  <c r="BB18" i="4"/>
  <c r="AB18" i="4"/>
  <c r="BA297" i="4"/>
  <c r="BE297" i="4"/>
  <c r="AI297" i="4"/>
  <c r="AS297" i="4"/>
  <c r="Z297" i="4"/>
  <c r="AM125" i="4"/>
  <c r="AG125" i="4"/>
  <c r="AL125" i="4"/>
  <c r="AX125" i="4"/>
  <c r="AH125" i="4"/>
  <c r="BD125" i="4"/>
  <c r="AS125" i="4"/>
  <c r="BE125" i="4"/>
  <c r="BC125" i="4"/>
  <c r="Z125" i="4"/>
  <c r="AU125" i="4"/>
  <c r="BE22" i="4"/>
  <c r="AL22" i="4"/>
  <c r="AQ164" i="4"/>
  <c r="AR164" i="4"/>
  <c r="AJ164" i="4"/>
  <c r="BD141" i="4"/>
  <c r="AY141" i="4"/>
  <c r="AD141" i="4"/>
  <c r="AI141" i="4"/>
  <c r="AX141" i="4"/>
  <c r="AS141" i="4"/>
  <c r="AO141" i="4"/>
  <c r="AM141" i="4"/>
  <c r="BC141" i="4"/>
  <c r="AK141" i="4"/>
  <c r="BF141" i="4"/>
  <c r="AQ141" i="4"/>
  <c r="BB151" i="4"/>
  <c r="AQ151" i="4"/>
  <c r="AC151" i="4"/>
  <c r="AX151" i="4"/>
  <c r="AD151" i="4"/>
  <c r="AY151" i="4"/>
  <c r="AK151" i="4"/>
  <c r="BF151" i="4"/>
  <c r="AH391" i="4"/>
  <c r="AL391" i="4"/>
  <c r="BG391" i="4"/>
  <c r="AE391" i="4"/>
  <c r="AK475" i="4"/>
  <c r="AL475" i="4"/>
  <c r="AI475" i="4"/>
  <c r="BG475" i="4"/>
  <c r="BF391" i="4"/>
  <c r="AD391" i="4"/>
  <c r="AP391" i="4"/>
  <c r="AA239" i="4"/>
  <c r="BG239" i="4"/>
  <c r="AX239" i="4"/>
  <c r="AP151" i="4"/>
  <c r="AO129" i="4"/>
  <c r="AF75" i="4"/>
  <c r="BF297" i="4"/>
  <c r="AH297" i="4"/>
  <c r="AD297" i="4"/>
  <c r="BD297" i="4"/>
  <c r="BE151" i="4"/>
  <c r="AW141" i="4"/>
  <c r="AS129" i="4"/>
  <c r="BF125" i="4"/>
  <c r="AE125" i="4"/>
  <c r="BG75" i="4"/>
  <c r="AP129" i="4"/>
  <c r="AG297" i="4"/>
  <c r="AP239" i="4"/>
  <c r="BC151" i="4"/>
  <c r="AP141" i="4"/>
  <c r="BG129" i="4"/>
  <c r="AG129" i="4"/>
  <c r="AB75" i="4"/>
  <c r="BC75" i="4"/>
  <c r="AH1569" i="4"/>
  <c r="BA1706" i="4"/>
  <c r="AZ1332" i="4"/>
  <c r="AO475" i="4"/>
  <c r="AW297" i="4"/>
  <c r="AH141" i="4"/>
  <c r="AO125" i="4"/>
  <c r="BE141" i="4"/>
  <c r="AC125" i="4"/>
  <c r="AD125" i="4"/>
  <c r="AG1569" i="4"/>
  <c r="AP1332" i="4"/>
  <c r="BF1124" i="4"/>
  <c r="BA1104" i="4"/>
  <c r="AI1072" i="4"/>
  <c r="AH651" i="4"/>
  <c r="AW569" i="4"/>
  <c r="AA569" i="4"/>
  <c r="AJ538" i="4"/>
  <c r="BE511" i="4"/>
  <c r="AW503" i="4"/>
  <c r="AU569" i="4"/>
  <c r="Z569" i="4"/>
  <c r="AA478" i="4"/>
  <c r="BC478" i="4"/>
  <c r="AA486" i="4"/>
  <c r="AU486" i="4"/>
  <c r="AA350" i="4"/>
  <c r="BG342" i="4"/>
  <c r="AQ334" i="4"/>
  <c r="AQ310" i="4"/>
  <c r="BG302" i="4"/>
  <c r="AA294" i="4"/>
  <c r="BG254" i="4"/>
  <c r="BG222" i="4"/>
  <c r="AA214" i="4"/>
  <c r="AP165" i="4"/>
  <c r="AK135" i="4"/>
  <c r="AE286" i="4"/>
  <c r="AQ286" i="4"/>
  <c r="AE270" i="4"/>
  <c r="BG270" i="4"/>
  <c r="AY262" i="4"/>
  <c r="AQ262" i="4"/>
  <c r="AM246" i="4"/>
  <c r="AA246" i="4"/>
  <c r="BC230" i="4"/>
  <c r="AA230" i="4"/>
  <c r="AA190" i="4"/>
  <c r="AQ190" i="4"/>
  <c r="BG190" i="4"/>
  <c r="AY190" i="4"/>
  <c r="BC190" i="4"/>
  <c r="AK173" i="4"/>
  <c r="BD173" i="4"/>
  <c r="AQ173" i="4"/>
  <c r="BB173" i="4"/>
  <c r="AL173" i="4"/>
  <c r="AC165" i="4"/>
  <c r="AX165" i="4"/>
  <c r="AI165" i="4"/>
  <c r="BE165" i="4"/>
  <c r="AK165" i="4"/>
  <c r="BF165" i="4"/>
  <c r="AS165" i="4"/>
  <c r="AD165" i="4"/>
  <c r="AY165" i="4"/>
  <c r="AE165" i="4"/>
  <c r="BA165" i="4"/>
  <c r="Z157" i="4"/>
  <c r="AQ157" i="4"/>
  <c r="BF157" i="4"/>
  <c r="AL157" i="4"/>
  <c r="BG157" i="4"/>
  <c r="AY142" i="4"/>
  <c r="BG142" i="4"/>
  <c r="AX135" i="4"/>
  <c r="AM135" i="4"/>
  <c r="AC135" i="4"/>
  <c r="AO135" i="4"/>
  <c r="AE135" i="4"/>
  <c r="BA135" i="4"/>
  <c r="AI135" i="4"/>
  <c r="BE135" i="4"/>
  <c r="Z135" i="4"/>
  <c r="AU135" i="4"/>
  <c r="BF119" i="4"/>
  <c r="AU119" i="4"/>
  <c r="Z119" i="4"/>
  <c r="AQ119" i="4"/>
  <c r="AL119" i="4"/>
  <c r="BG119" i="4"/>
  <c r="AZ48" i="4"/>
  <c r="AO48" i="4"/>
  <c r="AT48" i="4"/>
  <c r="AK48" i="4"/>
  <c r="BA48" i="4"/>
  <c r="AJ48" i="4"/>
  <c r="AP27" i="4"/>
  <c r="AU27" i="4"/>
  <c r="AA27" i="4"/>
  <c r="AJ27" i="4"/>
  <c r="AR27" i="4"/>
  <c r="AF27" i="4"/>
  <c r="AX27" i="4"/>
  <c r="AE27" i="4"/>
  <c r="AQ27" i="4"/>
  <c r="BG27" i="4"/>
  <c r="BF19" i="4"/>
  <c r="AL19" i="4"/>
  <c r="AP19" i="4"/>
  <c r="AZ19" i="4"/>
  <c r="Z19" i="4"/>
  <c r="AV19" i="4"/>
  <c r="AF19" i="4"/>
  <c r="AR19" i="4"/>
  <c r="AT12" i="4"/>
  <c r="AJ12" i="4"/>
  <c r="Z12" i="4"/>
  <c r="AK12" i="4"/>
  <c r="BE12" i="4"/>
  <c r="AW6" i="4"/>
  <c r="BB6" i="4"/>
  <c r="AD912" i="4"/>
  <c r="AX912" i="4"/>
  <c r="AC808" i="4"/>
  <c r="AI808" i="4"/>
  <c r="AS808" i="4"/>
  <c r="AG790" i="4"/>
  <c r="AY790" i="4"/>
  <c r="AQ186" i="4"/>
  <c r="BC186" i="4"/>
  <c r="AZ186" i="4"/>
  <c r="AM186" i="4"/>
  <c r="AQ95" i="4"/>
  <c r="BF95" i="4"/>
  <c r="BG95" i="4"/>
  <c r="AA95" i="4"/>
  <c r="BB95" i="4"/>
  <c r="AX95" i="4"/>
  <c r="Z95" i="4"/>
  <c r="AT95" i="4"/>
  <c r="AB88" i="4"/>
  <c r="AW88" i="4"/>
  <c r="AG88" i="4"/>
  <c r="AL66" i="4"/>
  <c r="AB66" i="4"/>
  <c r="BF51" i="4"/>
  <c r="AQ51" i="4"/>
  <c r="AE51" i="4"/>
  <c r="BG51" i="4"/>
  <c r="AP51" i="4"/>
  <c r="AJ51" i="4"/>
  <c r="AZ51" i="4"/>
  <c r="AB46" i="4"/>
  <c r="BB46" i="4"/>
  <c r="AW46" i="4"/>
  <c r="AG46" i="4"/>
  <c r="BF32" i="4"/>
  <c r="AO32" i="4"/>
  <c r="AK32" i="4"/>
  <c r="AF32" i="4"/>
  <c r="Z32" i="4"/>
  <c r="AA699" i="4"/>
  <c r="AS699" i="4"/>
  <c r="BB699" i="4"/>
  <c r="AH699" i="4"/>
  <c r="BA791" i="4"/>
  <c r="AC791" i="4"/>
  <c r="AX791" i="4"/>
  <c r="AL807" i="4"/>
  <c r="AP807" i="4"/>
  <c r="AL815" i="4"/>
  <c r="AP815" i="4"/>
  <c r="BB831" i="4"/>
  <c r="BG831" i="4"/>
  <c r="AG831" i="4"/>
  <c r="AU879" i="4"/>
  <c r="AE879" i="4"/>
  <c r="AM879" i="4"/>
  <c r="AR887" i="4"/>
  <c r="AB887" i="4"/>
  <c r="AT1048" i="4"/>
  <c r="BF1048" i="4"/>
  <c r="AH1106" i="4"/>
  <c r="AL1106" i="4"/>
  <c r="AA1120" i="4"/>
  <c r="AG1120" i="4"/>
  <c r="AK1391" i="4"/>
  <c r="BF1391" i="4"/>
  <c r="AB1454" i="4"/>
  <c r="AJ1454" i="4"/>
  <c r="BE1534" i="4"/>
  <c r="BB1534" i="4"/>
  <c r="AG1534" i="4"/>
  <c r="AB1534" i="4"/>
  <c r="Z1104" i="4"/>
  <c r="BB1104" i="4"/>
  <c r="BA569" i="4"/>
  <c r="AE569" i="4"/>
  <c r="BG478" i="4"/>
  <c r="BG486" i="4"/>
  <c r="AE486" i="4"/>
  <c r="AQ350" i="4"/>
  <c r="BG310" i="4"/>
  <c r="AQ294" i="4"/>
  <c r="AA262" i="4"/>
  <c r="BG246" i="4"/>
  <c r="AQ230" i="4"/>
  <c r="AQ214" i="4"/>
  <c r="Z48" i="4"/>
  <c r="AU165" i="4"/>
  <c r="AP135" i="4"/>
  <c r="Z27" i="4"/>
  <c r="BC173" i="4"/>
  <c r="AT165" i="4"/>
  <c r="AA157" i="4"/>
  <c r="AG119" i="4"/>
  <c r="AF48" i="4"/>
  <c r="AL27" i="4"/>
  <c r="AE19" i="4"/>
  <c r="BF12" i="4"/>
  <c r="AB27" i="4"/>
  <c r="BC27" i="4"/>
  <c r="AM165" i="4"/>
  <c r="AK157" i="4"/>
  <c r="AQ1319" i="4"/>
  <c r="AT1042" i="4"/>
  <c r="AH1026" i="4"/>
  <c r="AP1042" i="4"/>
  <c r="AX1146" i="4"/>
  <c r="AJ1065" i="4"/>
  <c r="AX687" i="4"/>
  <c r="AI1388" i="4"/>
  <c r="AB1252" i="4"/>
  <c r="AQ1098" i="4"/>
  <c r="AZ1319" i="4"/>
  <c r="AT687" i="4"/>
  <c r="AI687" i="4"/>
  <c r="BD723" i="4"/>
  <c r="AH723" i="4"/>
  <c r="BB723" i="4"/>
  <c r="BG723" i="4"/>
  <c r="BA732" i="4"/>
  <c r="AM732" i="4"/>
  <c r="BC768" i="4"/>
  <c r="BG768" i="4"/>
  <c r="AD1380" i="4"/>
  <c r="AP1380" i="4"/>
  <c r="AF1380" i="4"/>
  <c r="BG1545" i="4"/>
  <c r="BB1545" i="4"/>
  <c r="AZ993" i="4"/>
  <c r="AF993" i="4"/>
  <c r="AZ1001" i="4"/>
  <c r="AF1001" i="4"/>
  <c r="BG1034" i="4"/>
  <c r="Z1034" i="4"/>
  <c r="AX1034" i="4"/>
  <c r="AH1034" i="4"/>
  <c r="AP1034" i="4"/>
  <c r="BG1042" i="4"/>
  <c r="AD1042" i="4"/>
  <c r="AH1050" i="4"/>
  <c r="AP1050" i="4"/>
  <c r="AZ1065" i="4"/>
  <c r="BE1065" i="4"/>
  <c r="AZ1081" i="4"/>
  <c r="AJ1081" i="4"/>
  <c r="BE1097" i="4"/>
  <c r="AZ1097" i="4"/>
  <c r="AR1097" i="4"/>
  <c r="AC1105" i="4"/>
  <c r="AS1105" i="4"/>
  <c r="AK1113" i="4"/>
  <c r="AS1113" i="4"/>
  <c r="AC1113" i="4"/>
  <c r="BA1121" i="4"/>
  <c r="AS1121" i="4"/>
  <c r="AP1154" i="4"/>
  <c r="BG1154" i="4"/>
  <c r="AH1162" i="4"/>
  <c r="AX1162" i="4"/>
  <c r="BG1171" i="4"/>
  <c r="AX1171" i="4"/>
  <c r="AR1194" i="4"/>
  <c r="AJ1194" i="4"/>
  <c r="AZ1202" i="4"/>
  <c r="AB1202" i="4"/>
  <c r="BD1313" i="4"/>
  <c r="BF1313" i="4"/>
  <c r="AH1435" i="4"/>
  <c r="AR1435" i="4"/>
  <c r="AB1435" i="4"/>
  <c r="BE1218" i="4"/>
  <c r="BF1218" i="4"/>
  <c r="BE1234" i="4"/>
  <c r="AP1234" i="4"/>
  <c r="AP1251" i="4"/>
  <c r="Z1251" i="4"/>
  <c r="BE1259" i="4"/>
  <c r="Z1259" i="4"/>
  <c r="AL1267" i="4"/>
  <c r="BF1267" i="4"/>
  <c r="AX1267" i="4"/>
  <c r="BC1284" i="4"/>
  <c r="AR1284" i="4"/>
  <c r="AX1284" i="4"/>
  <c r="AL1284" i="4"/>
  <c r="AQ1284" i="4"/>
  <c r="BB1298" i="4"/>
  <c r="AV1298" i="4"/>
  <c r="AX1314" i="4"/>
  <c r="BF1314" i="4"/>
  <c r="AR1314" i="4"/>
  <c r="BF1377" i="4"/>
  <c r="AJ1377" i="4"/>
  <c r="AZ1445" i="4"/>
  <c r="AV1445" i="4"/>
  <c r="BC1445" i="4"/>
  <c r="AF1445" i="4"/>
  <c r="AM1445" i="4"/>
  <c r="BD1297" i="4"/>
  <c r="AH1297" i="4"/>
  <c r="AJ1358" i="4"/>
  <c r="AB1358" i="4"/>
  <c r="AZ1358" i="4"/>
  <c r="BF1366" i="4"/>
  <c r="Z1366" i="4"/>
  <c r="AR1366" i="4"/>
  <c r="AZ1366" i="4"/>
  <c r="AQ1397" i="4"/>
  <c r="AY1397" i="4"/>
  <c r="BA1397" i="4"/>
  <c r="AE1397" i="4"/>
  <c r="BF1431" i="4"/>
  <c r="AA1431" i="4"/>
  <c r="BF1507" i="4"/>
  <c r="BE1507" i="4"/>
  <c r="AP1507" i="4"/>
  <c r="AY1543" i="4"/>
  <c r="AD1543" i="4"/>
  <c r="AT1543" i="4"/>
  <c r="AH1543" i="4"/>
  <c r="AX1543" i="4"/>
  <c r="BD1668" i="4"/>
  <c r="BE1668" i="4"/>
  <c r="AG1668" i="4"/>
  <c r="BG1668" i="4"/>
  <c r="AY1668" i="4"/>
  <c r="BF1685" i="4"/>
  <c r="BA1685" i="4"/>
  <c r="AI1685" i="4"/>
  <c r="AT1685" i="4"/>
  <c r="AX1685" i="4"/>
  <c r="BD1707" i="4"/>
  <c r="AL1707" i="4"/>
  <c r="BG1707" i="4"/>
  <c r="AG1717" i="4"/>
  <c r="AH1717" i="4"/>
  <c r="BG1722" i="4"/>
  <c r="BE1722" i="4"/>
  <c r="BA1400" i="4"/>
  <c r="AM1400" i="4"/>
  <c r="AK1408" i="4"/>
  <c r="AE1408" i="4"/>
  <c r="BE1428" i="4"/>
  <c r="AI1428" i="4"/>
  <c r="BC1428" i="4"/>
  <c r="AV1252" i="4"/>
  <c r="AB1211" i="4"/>
  <c r="BF1319" i="4"/>
  <c r="AU1313" i="4"/>
  <c r="AF1145" i="4"/>
  <c r="Z1154" i="4"/>
  <c r="AP1026" i="4"/>
  <c r="BC1081" i="4"/>
  <c r="AO1062" i="4"/>
  <c r="BF1026" i="4"/>
  <c r="AK1129" i="4"/>
  <c r="AO1057" i="4"/>
  <c r="AD1026" i="4"/>
  <c r="AD1146" i="4"/>
  <c r="BA1113" i="4"/>
  <c r="AM1073" i="4"/>
  <c r="BF1042" i="4"/>
  <c r="Z1026" i="4"/>
  <c r="AW732" i="4"/>
  <c r="AP687" i="4"/>
  <c r="BF1435" i="4"/>
  <c r="BE1388" i="4"/>
  <c r="Z1275" i="4"/>
  <c r="BF1251" i="4"/>
  <c r="BA1105" i="4"/>
  <c r="AK1121" i="4"/>
  <c r="AL1098" i="4"/>
  <c r="AB1607" i="4"/>
  <c r="AK1560" i="4"/>
  <c r="AK1568" i="4"/>
  <c r="BC1633" i="4"/>
  <c r="AG1633" i="4"/>
  <c r="AE1520" i="4"/>
  <c r="BC1520" i="4"/>
  <c r="AT1580" i="4"/>
  <c r="AX1580" i="4"/>
  <c r="BE1580" i="4"/>
  <c r="AU1520" i="4"/>
  <c r="AE1528" i="4"/>
  <c r="AX1483" i="4"/>
  <c r="AT1467" i="4"/>
  <c r="AZ1455" i="4"/>
  <c r="AJ47" i="4"/>
  <c r="AB47" i="4"/>
  <c r="AW265" i="4"/>
  <c r="AZ4" i="4"/>
  <c r="AC1655" i="4"/>
  <c r="BB1655" i="4"/>
  <c r="AY1610" i="4"/>
  <c r="AX1655" i="4"/>
  <c r="BC1731" i="4"/>
  <c r="BA1589" i="4"/>
  <c r="AA1560" i="4"/>
  <c r="AS427" i="4"/>
  <c r="AD365" i="4"/>
  <c r="BB285" i="4"/>
  <c r="BD349" i="4"/>
  <c r="AQ293" i="4"/>
  <c r="AD285" i="4"/>
  <c r="AX197" i="4"/>
  <c r="AM1610" i="4"/>
  <c r="BF1475" i="4"/>
  <c r="AW1576" i="4"/>
  <c r="AP1467" i="4"/>
  <c r="AG305" i="4"/>
  <c r="AQ1544" i="4"/>
  <c r="BG1544" i="4"/>
  <c r="BE1607" i="4"/>
  <c r="AK1607" i="4"/>
  <c r="AH1483" i="4"/>
  <c r="AP1483" i="4"/>
  <c r="BF1666" i="4"/>
  <c r="AO1666" i="4"/>
  <c r="BB233" i="4"/>
  <c r="AL233" i="4"/>
  <c r="AP265" i="4"/>
  <c r="BA265" i="4"/>
  <c r="AE265" i="4"/>
  <c r="AL293" i="4"/>
  <c r="AY293" i="4"/>
  <c r="BA305" i="4"/>
  <c r="BG305" i="4"/>
  <c r="AX349" i="4"/>
  <c r="AC349" i="4"/>
  <c r="AX285" i="4"/>
  <c r="AI285" i="4"/>
  <c r="AG365" i="4"/>
  <c r="BG365" i="4"/>
  <c r="BB365" i="4"/>
  <c r="AT365" i="4"/>
  <c r="BD535" i="4"/>
  <c r="AG535" i="4"/>
  <c r="BE127" i="4"/>
  <c r="AH127" i="4"/>
  <c r="BD139" i="4"/>
  <c r="AY139" i="4"/>
  <c r="BD235" i="4"/>
  <c r="AC235" i="4"/>
  <c r="AQ235" i="4"/>
  <c r="AY333" i="4"/>
  <c r="BE333" i="4"/>
  <c r="BG333" i="4"/>
  <c r="AQ441" i="4"/>
  <c r="AY441" i="4"/>
  <c r="BB441" i="4"/>
  <c r="BD469" i="4"/>
  <c r="BE469" i="4"/>
  <c r="AE367" i="4"/>
  <c r="AM367" i="4"/>
  <c r="AY425" i="4"/>
  <c r="AQ425" i="4"/>
  <c r="BC439" i="4"/>
  <c r="BA439" i="4"/>
  <c r="BE473" i="4"/>
  <c r="AI473" i="4"/>
  <c r="AO473" i="4"/>
  <c r="BD645" i="4"/>
  <c r="BE645" i="4"/>
  <c r="BB529" i="4"/>
  <c r="AI529" i="4"/>
  <c r="AD529" i="4"/>
  <c r="BG575" i="4"/>
  <c r="AG575" i="4"/>
  <c r="AL575" i="4"/>
  <c r="BG740" i="4"/>
  <c r="AM740" i="4"/>
  <c r="BD533" i="4"/>
  <c r="AQ533" i="4"/>
  <c r="BB533" i="4"/>
  <c r="AG533" i="4"/>
  <c r="AZ558" i="4"/>
  <c r="BA558" i="4"/>
  <c r="AL753" i="4"/>
  <c r="AW753" i="4"/>
  <c r="BD583" i="4"/>
  <c r="AI583" i="4"/>
  <c r="AD583" i="4"/>
  <c r="BG609" i="4"/>
  <c r="BD609" i="4"/>
  <c r="AG609" i="4"/>
  <c r="AX609" i="4"/>
  <c r="BB609" i="4"/>
  <c r="AC609" i="4"/>
  <c r="AQ1569" i="4"/>
  <c r="AS1569" i="4"/>
  <c r="AT1540" i="4"/>
  <c r="AZ1540" i="4"/>
  <c r="BA102" i="4"/>
  <c r="AW102" i="4"/>
  <c r="AR18" i="4"/>
  <c r="AW18" i="4"/>
  <c r="AL18" i="4"/>
  <c r="BB297" i="4"/>
  <c r="AP297" i="4"/>
  <c r="AE297" i="4"/>
  <c r="AT125" i="4"/>
  <c r="AY125" i="4"/>
  <c r="BG164" i="4"/>
  <c r="AA164" i="4"/>
  <c r="BG151" i="4"/>
  <c r="BD151" i="4"/>
  <c r="AV1552" i="4"/>
  <c r="BE1163" i="4"/>
  <c r="AH1163" i="4"/>
  <c r="AX1163" i="4"/>
  <c r="AL1163" i="4"/>
  <c r="BB1163" i="4"/>
  <c r="AI1163" i="4"/>
  <c r="AY1163" i="4"/>
  <c r="BB1035" i="4"/>
  <c r="AY1035" i="4"/>
  <c r="AV1035" i="4"/>
  <c r="AO1035" i="4"/>
  <c r="AD1035" i="4"/>
  <c r="AA1035" i="4"/>
  <c r="BG1035" i="4"/>
  <c r="BD1035" i="4"/>
  <c r="AC1035" i="4"/>
  <c r="AS1035" i="4"/>
  <c r="AL1035" i="4"/>
  <c r="AI1035" i="4"/>
  <c r="AF1035" i="4"/>
  <c r="AG1035" i="4"/>
  <c r="AW1035" i="4"/>
  <c r="AG1002" i="4"/>
  <c r="AI1002" i="4"/>
  <c r="AY1002" i="4"/>
  <c r="AO1002" i="4"/>
  <c r="AM1002" i="4"/>
  <c r="BC1002" i="4"/>
  <c r="AJ1002" i="4"/>
  <c r="AW1002" i="4"/>
  <c r="AA1002" i="4"/>
  <c r="AQ1002" i="4"/>
  <c r="AJ940" i="4"/>
  <c r="AG940" i="4"/>
  <c r="AA940" i="4"/>
  <c r="AU940" i="4"/>
  <c r="AZ940" i="4"/>
  <c r="AO940" i="4"/>
  <c r="AE940" i="4"/>
  <c r="AY940" i="4"/>
  <c r="AW940" i="4"/>
  <c r="AI940" i="4"/>
  <c r="AJ904" i="4"/>
  <c r="AZ904" i="4"/>
  <c r="AG904" i="4"/>
  <c r="AI904" i="4"/>
  <c r="AO904" i="4"/>
  <c r="AQ904" i="4"/>
  <c r="AW904" i="4"/>
  <c r="AA904" i="4"/>
  <c r="AU904" i="4"/>
  <c r="AR892" i="4"/>
  <c r="AV892" i="4"/>
  <c r="AF892" i="4"/>
  <c r="AV733" i="4"/>
  <c r="AF733" i="4"/>
  <c r="AZ1199" i="4"/>
  <c r="AW1199" i="4"/>
  <c r="AG1199" i="4"/>
  <c r="AY1199" i="4"/>
  <c r="AI1199" i="4"/>
  <c r="AN1199" i="4"/>
  <c r="AS1199" i="4"/>
  <c r="AC1199" i="4"/>
  <c r="AU1199" i="4"/>
  <c r="AE1199" i="4"/>
  <c r="AV1199" i="4"/>
  <c r="AP1199" i="4"/>
  <c r="AF1122" i="4"/>
  <c r="AV1122" i="4"/>
  <c r="AJ1122" i="4"/>
  <c r="AZ1122" i="4"/>
  <c r="AZ965" i="4"/>
  <c r="AF965" i="4"/>
  <c r="AO965" i="4"/>
  <c r="AQ965" i="4"/>
  <c r="AT965" i="4"/>
  <c r="AR965" i="4"/>
  <c r="AG965" i="4"/>
  <c r="AI965" i="4"/>
  <c r="AL965" i="4"/>
  <c r="BE965" i="4"/>
  <c r="AA965" i="4"/>
  <c r="AW965" i="4"/>
  <c r="BB965" i="4"/>
  <c r="BG965" i="4"/>
  <c r="AD965" i="4"/>
  <c r="AR925" i="4"/>
  <c r="BG925" i="4"/>
  <c r="AA925" i="4"/>
  <c r="AD925" i="4"/>
  <c r="BE925" i="4"/>
  <c r="AY925" i="4"/>
  <c r="BB925" i="4"/>
  <c r="AN925" i="4"/>
  <c r="AW925" i="4"/>
  <c r="AT925" i="4"/>
  <c r="AK925" i="4"/>
  <c r="AL925" i="4"/>
  <c r="AQ925" i="4"/>
  <c r="AN916" i="4"/>
  <c r="AZ916" i="4"/>
  <c r="AJ916" i="4"/>
  <c r="AG916" i="4"/>
  <c r="AA916" i="4"/>
  <c r="AQ916" i="4"/>
  <c r="AR916" i="4"/>
  <c r="AO916" i="4"/>
  <c r="AE916" i="4"/>
  <c r="AU916" i="4"/>
  <c r="AW916" i="4"/>
  <c r="AI916" i="4"/>
  <c r="AY916" i="4"/>
  <c r="AU890" i="4"/>
  <c r="AF890" i="4"/>
  <c r="AV890" i="4"/>
  <c r="AJ890" i="4"/>
  <c r="AZ890" i="4"/>
  <c r="AN890" i="4"/>
  <c r="AB872" i="4"/>
  <c r="AR872" i="4"/>
  <c r="AF872" i="4"/>
  <c r="AV872" i="4"/>
  <c r="AJ872" i="4"/>
  <c r="AZ872" i="4"/>
  <c r="AJ860" i="4"/>
  <c r="AV860" i="4"/>
  <c r="AP848" i="4"/>
  <c r="AF848" i="4"/>
  <c r="AR848" i="4"/>
  <c r="BF836" i="4"/>
  <c r="AJ836" i="4"/>
  <c r="AV836" i="4"/>
  <c r="BF824" i="4"/>
  <c r="AF824" i="4"/>
  <c r="AR824" i="4"/>
  <c r="AR782" i="4"/>
  <c r="Z782" i="4"/>
  <c r="AI664" i="4"/>
  <c r="AZ664" i="4"/>
  <c r="AT664" i="4"/>
  <c r="AO652" i="4"/>
  <c r="Z652" i="4"/>
  <c r="AB845" i="4"/>
  <c r="AZ845" i="4"/>
  <c r="AB861" i="4"/>
  <c r="AZ861" i="4"/>
  <c r="AA877" i="4"/>
  <c r="AL877" i="4"/>
  <c r="Z877" i="4"/>
  <c r="BA885" i="4"/>
  <c r="AP885" i="4"/>
  <c r="AD885" i="4"/>
  <c r="AV893" i="4"/>
  <c r="AP893" i="4"/>
  <c r="BD893" i="4"/>
  <c r="AH893" i="4"/>
  <c r="AK915" i="4"/>
  <c r="AA915" i="4"/>
  <c r="BD915" i="4"/>
  <c r="BG915" i="4"/>
  <c r="AX915" i="4"/>
  <c r="AS915" i="4"/>
  <c r="AD915" i="4"/>
  <c r="AU915" i="4"/>
  <c r="AZ933" i="4"/>
  <c r="AR933" i="4"/>
  <c r="AW933" i="4"/>
  <c r="AG933" i="4"/>
  <c r="AY933" i="4"/>
  <c r="AI933" i="4"/>
  <c r="BB933" i="4"/>
  <c r="AL933" i="4"/>
  <c r="AN933" i="4"/>
  <c r="AS933" i="4"/>
  <c r="AC933" i="4"/>
  <c r="AU933" i="4"/>
  <c r="AE933" i="4"/>
  <c r="AX933" i="4"/>
  <c r="AH933" i="4"/>
  <c r="BD933" i="4"/>
  <c r="AV1005" i="4"/>
  <c r="BE1005" i="4"/>
  <c r="AO1005" i="4"/>
  <c r="BG1005" i="4"/>
  <c r="AQ1005" i="4"/>
  <c r="AA1005" i="4"/>
  <c r="AT1005" i="4"/>
  <c r="AD1005" i="4"/>
  <c r="BA1005" i="4"/>
  <c r="AK1005" i="4"/>
  <c r="BC1005" i="4"/>
  <c r="AM1005" i="4"/>
  <c r="BF1005" i="4"/>
  <c r="AP1005" i="4"/>
  <c r="Z1005" i="4"/>
  <c r="AZ751" i="4"/>
  <c r="AJ751" i="4"/>
  <c r="AN922" i="4"/>
  <c r="BD922" i="4"/>
  <c r="AN928" i="4"/>
  <c r="BD928" i="4"/>
  <c r="AF954" i="4"/>
  <c r="AV954" i="4"/>
  <c r="AF962" i="4"/>
  <c r="AV962" i="4"/>
  <c r="BE991" i="4"/>
  <c r="AK991" i="4"/>
  <c r="AY991" i="4"/>
  <c r="AA991" i="4"/>
  <c r="AP991" i="4"/>
  <c r="AN991" i="4"/>
  <c r="BA991" i="4"/>
  <c r="AG991" i="4"/>
  <c r="AQ991" i="4"/>
  <c r="BF991" i="4"/>
  <c r="AL991" i="4"/>
  <c r="AF1007" i="4"/>
  <c r="AV1007" i="4"/>
  <c r="BE1007" i="4"/>
  <c r="AK1007" i="4"/>
  <c r="AY1007" i="4"/>
  <c r="AA1007" i="4"/>
  <c r="AP1007" i="4"/>
  <c r="AN1007" i="4"/>
  <c r="BA1007" i="4"/>
  <c r="AG1007" i="4"/>
  <c r="AQ1007" i="4"/>
  <c r="BF1007" i="4"/>
  <c r="AL1007" i="4"/>
  <c r="AO995" i="4"/>
  <c r="BC995" i="4"/>
  <c r="AE995" i="4"/>
  <c r="AT995" i="4"/>
  <c r="Z995" i="4"/>
  <c r="BE995" i="4"/>
  <c r="AK995" i="4"/>
  <c r="AU995" i="4"/>
  <c r="AA995" i="4"/>
  <c r="AP995" i="4"/>
  <c r="BD995" i="4"/>
  <c r="AS995" i="4"/>
  <c r="AM995" i="4"/>
  <c r="AD995" i="4"/>
  <c r="AC995" i="4"/>
  <c r="BF995" i="4"/>
  <c r="AF490" i="4"/>
  <c r="BF490" i="4"/>
  <c r="AK666" i="4"/>
  <c r="AR666" i="4"/>
  <c r="AL666" i="4"/>
  <c r="AU666" i="4"/>
  <c r="BG666" i="4"/>
  <c r="AW666" i="4"/>
  <c r="AB666" i="4"/>
  <c r="AM666" i="4"/>
  <c r="AH834" i="4"/>
  <c r="AL834" i="4"/>
  <c r="BF834" i="4"/>
  <c r="AF834" i="4"/>
  <c r="AV834" i="4"/>
  <c r="AP834" i="4"/>
  <c r="AJ834" i="4"/>
  <c r="AZ834" i="4"/>
  <c r="BB834" i="4"/>
  <c r="Z834" i="4"/>
  <c r="AB834" i="4"/>
  <c r="AN924" i="4"/>
  <c r="BD924" i="4"/>
  <c r="Z778" i="4"/>
  <c r="AD778" i="4"/>
  <c r="AX778" i="4"/>
  <c r="AJ778" i="4"/>
  <c r="AZ778" i="4"/>
  <c r="AH778" i="4"/>
  <c r="BB778" i="4"/>
  <c r="AN778" i="4"/>
  <c r="AF778" i="4"/>
  <c r="AR778" i="4"/>
  <c r="AH862" i="4"/>
  <c r="AX862" i="4"/>
  <c r="AL862" i="4"/>
  <c r="BB862" i="4"/>
  <c r="Z862" i="4"/>
  <c r="BF862" i="4"/>
  <c r="AB862" i="4"/>
  <c r="AR862" i="4"/>
  <c r="AD862" i="4"/>
  <c r="AF862" i="4"/>
  <c r="AV862" i="4"/>
  <c r="AF960" i="4"/>
  <c r="AV960" i="4"/>
  <c r="AM586" i="4"/>
  <c r="AP586" i="4"/>
  <c r="AG586" i="4"/>
  <c r="BD586" i="4"/>
  <c r="AL844" i="4"/>
  <c r="BB844" i="4"/>
  <c r="Z844" i="4"/>
  <c r="AP844" i="4"/>
  <c r="BF844" i="4"/>
  <c r="AD844" i="4"/>
  <c r="AF844" i="4"/>
  <c r="AV844" i="4"/>
  <c r="AH844" i="4"/>
  <c r="AJ844" i="4"/>
  <c r="AZ844" i="4"/>
  <c r="AF695" i="4"/>
  <c r="AR695" i="4"/>
  <c r="AB695" i="4"/>
  <c r="AZ695" i="4"/>
  <c r="AN695" i="4"/>
  <c r="AX738" i="4"/>
  <c r="AY738" i="4"/>
  <c r="AK738" i="4"/>
  <c r="AB738" i="4"/>
  <c r="BC738" i="4"/>
  <c r="BB738" i="4"/>
  <c r="AU738" i="4"/>
  <c r="AV738" i="4"/>
  <c r="AG738" i="4"/>
  <c r="BA738" i="4"/>
  <c r="AM738" i="4"/>
  <c r="BG738" i="4"/>
  <c r="AW738" i="4"/>
  <c r="AN757" i="4"/>
  <c r="AF757" i="4"/>
  <c r="AZ757" i="4"/>
  <c r="AJ757" i="4"/>
  <c r="AB757" i="4"/>
  <c r="AR757" i="4"/>
  <c r="Z786" i="4"/>
  <c r="AL786" i="4"/>
  <c r="AB786" i="4"/>
  <c r="AR786" i="4"/>
  <c r="AT786" i="4"/>
  <c r="AF786" i="4"/>
  <c r="AV786" i="4"/>
  <c r="AD786" i="4"/>
  <c r="AH786" i="4"/>
  <c r="AJ786" i="4"/>
  <c r="AH798" i="4"/>
  <c r="AP798" i="4"/>
  <c r="AB798" i="4"/>
  <c r="AR798" i="4"/>
  <c r="Z798" i="4"/>
  <c r="AT798" i="4"/>
  <c r="AF798" i="4"/>
  <c r="AV798" i="4"/>
  <c r="AD798" i="4"/>
  <c r="AJ798" i="4"/>
  <c r="AL798" i="4"/>
  <c r="AN798" i="4"/>
  <c r="BA937" i="4"/>
  <c r="AK937" i="4"/>
  <c r="BC937" i="4"/>
  <c r="AM937" i="4"/>
  <c r="BF937" i="4"/>
  <c r="AP937" i="4"/>
  <c r="Z937" i="4"/>
  <c r="AW937" i="4"/>
  <c r="AG937" i="4"/>
  <c r="AY937" i="4"/>
  <c r="AI937" i="4"/>
  <c r="BB937" i="4"/>
  <c r="AL937" i="4"/>
  <c r="AN937" i="4"/>
  <c r="AJ937" i="4"/>
  <c r="BE937" i="4"/>
  <c r="BG937" i="4"/>
  <c r="AA937" i="4"/>
  <c r="AD937" i="4"/>
  <c r="AB937" i="4"/>
  <c r="AS937" i="4"/>
  <c r="AU937" i="4"/>
  <c r="AX937" i="4"/>
  <c r="BD937" i="4"/>
  <c r="AR937" i="4"/>
  <c r="AF669" i="4"/>
  <c r="AJ669" i="4"/>
  <c r="AN669" i="4"/>
  <c r="AZ669" i="4"/>
  <c r="AJ691" i="4"/>
  <c r="AB691" i="4"/>
  <c r="AV691" i="4"/>
  <c r="AF691" i="4"/>
  <c r="AN691" i="4"/>
  <c r="AN711" i="4"/>
  <c r="AR711" i="4"/>
  <c r="AB711" i="4"/>
  <c r="AV711" i="4"/>
  <c r="AF711" i="4"/>
  <c r="AJ711" i="4"/>
  <c r="AJ910" i="4"/>
  <c r="AN910" i="4"/>
  <c r="BD910" i="4"/>
  <c r="AB605" i="4"/>
  <c r="AN605" i="4"/>
  <c r="AV605" i="4"/>
  <c r="AJ605" i="4"/>
  <c r="AZ605" i="4"/>
  <c r="BF624" i="4"/>
  <c r="AT624" i="4"/>
  <c r="AN624" i="4"/>
  <c r="AO624" i="4"/>
  <c r="AH624" i="4"/>
  <c r="BD624" i="4"/>
  <c r="AU624" i="4"/>
  <c r="AI624" i="4"/>
  <c r="AE624" i="4"/>
  <c r="AZ624" i="4"/>
  <c r="AR901" i="4"/>
  <c r="AS901" i="4"/>
  <c r="AC901" i="4"/>
  <c r="AU901" i="4"/>
  <c r="AE901" i="4"/>
  <c r="AV901" i="4"/>
  <c r="BE901" i="4"/>
  <c r="AO901" i="4"/>
  <c r="BG901" i="4"/>
  <c r="AQ901" i="4"/>
  <c r="AA901" i="4"/>
  <c r="BD901" i="4"/>
  <c r="AG901" i="4"/>
  <c r="AI901" i="4"/>
  <c r="BA901" i="4"/>
  <c r="BC901" i="4"/>
  <c r="AF901" i="4"/>
  <c r="AF956" i="4"/>
  <c r="AV956" i="4"/>
  <c r="AN561" i="4"/>
  <c r="AF561" i="4"/>
  <c r="AJ561" i="4"/>
  <c r="AV561" i="4"/>
  <c r="AF673" i="4"/>
  <c r="AV673" i="4"/>
  <c r="AJ673" i="4"/>
  <c r="AZ673" i="4"/>
  <c r="AB673" i="4"/>
  <c r="AN673" i="4"/>
  <c r="AE136" i="4"/>
  <c r="BD136" i="4"/>
  <c r="AY1044" i="4"/>
  <c r="AI1044" i="4"/>
  <c r="AY1028" i="4"/>
  <c r="AI1028" i="4"/>
  <c r="AQ970" i="4"/>
  <c r="AA970" i="4"/>
  <c r="AQ962" i="4"/>
  <c r="AA962" i="4"/>
  <c r="AQ954" i="4"/>
  <c r="AA954" i="4"/>
  <c r="AY928" i="4"/>
  <c r="AI928" i="4"/>
  <c r="AY922" i="4"/>
  <c r="AI922" i="4"/>
  <c r="AR1033" i="4"/>
  <c r="AB1033" i="4"/>
  <c r="AR1025" i="4"/>
  <c r="AB1025" i="4"/>
  <c r="AR1017" i="4"/>
  <c r="AB1017" i="4"/>
  <c r="AB1153" i="4"/>
  <c r="AD1151" i="4"/>
  <c r="AT1151" i="4"/>
  <c r="AA1151" i="4"/>
  <c r="AQ1151" i="4"/>
  <c r="BG1151" i="4"/>
  <c r="AO1151" i="4"/>
  <c r="BE1151" i="4"/>
  <c r="AY1049" i="4"/>
  <c r="AI1049" i="4"/>
  <c r="AS1044" i="4"/>
  <c r="AC1044" i="4"/>
  <c r="AY1041" i="4"/>
  <c r="AI1041" i="4"/>
  <c r="AY1033" i="4"/>
  <c r="AI1033" i="4"/>
  <c r="AS1028" i="4"/>
  <c r="AC1028" i="4"/>
  <c r="AY1025" i="4"/>
  <c r="AI1025" i="4"/>
  <c r="AY1017" i="4"/>
  <c r="AI1017" i="4"/>
  <c r="BA998" i="4"/>
  <c r="AK998" i="4"/>
  <c r="BA986" i="4"/>
  <c r="AK986" i="4"/>
  <c r="BA980" i="4"/>
  <c r="AK980" i="4"/>
  <c r="BA970" i="4"/>
  <c r="AK970" i="4"/>
  <c r="BA962" i="4"/>
  <c r="AK962" i="4"/>
  <c r="BA954" i="4"/>
  <c r="AK954" i="4"/>
  <c r="BA928" i="4"/>
  <c r="AK928" i="4"/>
  <c r="BA922" i="4"/>
  <c r="AK922" i="4"/>
  <c r="AD1153" i="4"/>
  <c r="AT1153" i="4"/>
  <c r="AA1153" i="4"/>
  <c r="AQ1153" i="4"/>
  <c r="BG1153" i="4"/>
  <c r="AO1153" i="4"/>
  <c r="BE1153" i="4"/>
  <c r="BB1049" i="4"/>
  <c r="AL1049" i="4"/>
  <c r="AV1044" i="4"/>
  <c r="AF1044" i="4"/>
  <c r="BB1041" i="4"/>
  <c r="AL1041" i="4"/>
  <c r="AX1033" i="4"/>
  <c r="AH1033" i="4"/>
  <c r="AR1028" i="4"/>
  <c r="AB1028" i="4"/>
  <c r="AX1025" i="4"/>
  <c r="AH1025" i="4"/>
  <c r="AX1017" i="4"/>
  <c r="AH1017" i="4"/>
  <c r="AR998" i="4"/>
  <c r="AB998" i="4"/>
  <c r="AR986" i="4"/>
  <c r="AB986" i="4"/>
  <c r="AR980" i="4"/>
  <c r="AB980" i="4"/>
  <c r="AR970" i="4"/>
  <c r="AB970" i="4"/>
  <c r="AN962" i="4"/>
  <c r="AZ954" i="4"/>
  <c r="AB954" i="4"/>
  <c r="AV928" i="4"/>
  <c r="AB928" i="4"/>
  <c r="AV922" i="4"/>
  <c r="AB922" i="4"/>
  <c r="AL1005" i="4"/>
  <c r="AI1005" i="4"/>
  <c r="AG1005" i="4"/>
  <c r="AD933" i="4"/>
  <c r="AA933" i="4"/>
  <c r="BG933" i="4"/>
  <c r="BE933" i="4"/>
  <c r="AD1007" i="4"/>
  <c r="AM1007" i="4"/>
  <c r="AW1007" i="4"/>
  <c r="Z991" i="4"/>
  <c r="AI991" i="4"/>
  <c r="AO991" i="4"/>
  <c r="AJ933" i="4"/>
  <c r="AC893" i="4"/>
  <c r="AI877" i="4"/>
  <c r="AB1005" i="4"/>
  <c r="AQ995" i="4"/>
  <c r="AM915" i="4"/>
  <c r="AZ853" i="4"/>
  <c r="AL568" i="4"/>
  <c r="BD516" i="4"/>
  <c r="AV1187" i="4"/>
  <c r="AE1187" i="4"/>
  <c r="AU1187" i="4"/>
  <c r="AC1187" i="4"/>
  <c r="AS1187" i="4"/>
  <c r="AU1044" i="4"/>
  <c r="AE1044" i="4"/>
  <c r="AU1028" i="4"/>
  <c r="AE1028" i="4"/>
  <c r="BC998" i="4"/>
  <c r="AM998" i="4"/>
  <c r="BC986" i="4"/>
  <c r="AM986" i="4"/>
  <c r="BC980" i="4"/>
  <c r="AM980" i="4"/>
  <c r="BC970" i="4"/>
  <c r="AM970" i="4"/>
  <c r="BC962" i="4"/>
  <c r="AM962" i="4"/>
  <c r="BC954" i="4"/>
  <c r="AM954" i="4"/>
  <c r="AU928" i="4"/>
  <c r="AE928" i="4"/>
  <c r="AU922" i="4"/>
  <c r="AE922" i="4"/>
  <c r="BD1049" i="4"/>
  <c r="AN1049" i="4"/>
  <c r="BD1041" i="4"/>
  <c r="AN1041" i="4"/>
  <c r="BD1033" i="4"/>
  <c r="AN1033" i="4"/>
  <c r="BD1025" i="4"/>
  <c r="AN1025" i="4"/>
  <c r="BD1017" i="4"/>
  <c r="AN1017" i="4"/>
  <c r="BD1151" i="4"/>
  <c r="AH1151" i="4"/>
  <c r="AX1151" i="4"/>
  <c r="AE1151" i="4"/>
  <c r="AU1151" i="4"/>
  <c r="AC1151" i="4"/>
  <c r="AS1151" i="4"/>
  <c r="AU1049" i="4"/>
  <c r="AE1049" i="4"/>
  <c r="BE1044" i="4"/>
  <c r="AO1044" i="4"/>
  <c r="AU1041" i="4"/>
  <c r="AE1041" i="4"/>
  <c r="AU1033" i="4"/>
  <c r="AE1033" i="4"/>
  <c r="BE1028" i="4"/>
  <c r="AO1028" i="4"/>
  <c r="AU1025" i="4"/>
  <c r="AE1025" i="4"/>
  <c r="AU1017" i="4"/>
  <c r="AE1017" i="4"/>
  <c r="AW998" i="4"/>
  <c r="AG998" i="4"/>
  <c r="AW986" i="4"/>
  <c r="AG986" i="4"/>
  <c r="AW980" i="4"/>
  <c r="AG980" i="4"/>
  <c r="AW970" i="4"/>
  <c r="AG970" i="4"/>
  <c r="AW962" i="4"/>
  <c r="AG962" i="4"/>
  <c r="AW954" i="4"/>
  <c r="AG954" i="4"/>
  <c r="AW928" i="4"/>
  <c r="AG928" i="4"/>
  <c r="AW922" i="4"/>
  <c r="AG922" i="4"/>
  <c r="BD1153" i="4"/>
  <c r="AH1153" i="4"/>
  <c r="AX1153" i="4"/>
  <c r="AE1153" i="4"/>
  <c r="AU1153" i="4"/>
  <c r="AC1153" i="4"/>
  <c r="AS1153" i="4"/>
  <c r="AJ1151" i="4"/>
  <c r="AX1049" i="4"/>
  <c r="AH1049" i="4"/>
  <c r="AR1044" i="4"/>
  <c r="AB1044" i="4"/>
  <c r="AX1041" i="4"/>
  <c r="AH1041" i="4"/>
  <c r="AT1033" i="4"/>
  <c r="AD1033" i="4"/>
  <c r="BD1028" i="4"/>
  <c r="AN1028" i="4"/>
  <c r="AT1025" i="4"/>
  <c r="AD1025" i="4"/>
  <c r="AT1017" i="4"/>
  <c r="AD1017" i="4"/>
  <c r="BD998" i="4"/>
  <c r="AN998" i="4"/>
  <c r="BD986" i="4"/>
  <c r="AN986" i="4"/>
  <c r="BD980" i="4"/>
  <c r="AN980" i="4"/>
  <c r="BD970" i="4"/>
  <c r="AN970" i="4"/>
  <c r="BD962" i="4"/>
  <c r="AJ962" i="4"/>
  <c r="AR954" i="4"/>
  <c r="AR928" i="4"/>
  <c r="AR922" i="4"/>
  <c r="BD1005" i="4"/>
  <c r="AX1005" i="4"/>
  <c r="AU1005" i="4"/>
  <c r="AS1005" i="4"/>
  <c r="AP933" i="4"/>
  <c r="AM933" i="4"/>
  <c r="AK933" i="4"/>
  <c r="AT1007" i="4"/>
  <c r="BC1007" i="4"/>
  <c r="AD991" i="4"/>
  <c r="AM991" i="4"/>
  <c r="AW991" i="4"/>
  <c r="BB893" i="4"/>
  <c r="AS885" i="4"/>
  <c r="AX877" i="4"/>
  <c r="BG995" i="4"/>
  <c r="BE915" i="4"/>
  <c r="AX548" i="4"/>
  <c r="AQ1044" i="4"/>
  <c r="AA1044" i="4"/>
  <c r="AQ1028" i="4"/>
  <c r="AA1028" i="4"/>
  <c r="AY980" i="4"/>
  <c r="AI980" i="4"/>
  <c r="AY970" i="4"/>
  <c r="AI970" i="4"/>
  <c r="AY962" i="4"/>
  <c r="AI962" i="4"/>
  <c r="AY954" i="4"/>
  <c r="AI954" i="4"/>
  <c r="AQ928" i="4"/>
  <c r="AA928" i="4"/>
  <c r="AQ922" i="4"/>
  <c r="AA922" i="4"/>
  <c r="AZ1041" i="4"/>
  <c r="AJ1041" i="4"/>
  <c r="AZ1033" i="4"/>
  <c r="AJ1033" i="4"/>
  <c r="AZ1025" i="4"/>
  <c r="AJ1025" i="4"/>
  <c r="AZ1017" i="4"/>
  <c r="AJ1017" i="4"/>
  <c r="AN1151" i="4"/>
  <c r="AL1151" i="4"/>
  <c r="BB1151" i="4"/>
  <c r="AI1151" i="4"/>
  <c r="AY1151" i="4"/>
  <c r="AG1151" i="4"/>
  <c r="BG1049" i="4"/>
  <c r="AQ1049" i="4"/>
  <c r="AA1049" i="4"/>
  <c r="BA1044" i="4"/>
  <c r="AK1044" i="4"/>
  <c r="BG1041" i="4"/>
  <c r="AQ1041" i="4"/>
  <c r="AA1041" i="4"/>
  <c r="BG1033" i="4"/>
  <c r="AQ1033" i="4"/>
  <c r="AA1033" i="4"/>
  <c r="BA1028" i="4"/>
  <c r="AK1028" i="4"/>
  <c r="BG1025" i="4"/>
  <c r="AQ1025" i="4"/>
  <c r="AA1025" i="4"/>
  <c r="BG1017" i="4"/>
  <c r="AQ1017" i="4"/>
  <c r="AA1017" i="4"/>
  <c r="AS998" i="4"/>
  <c r="AC998" i="4"/>
  <c r="AS986" i="4"/>
  <c r="AC986" i="4"/>
  <c r="AS980" i="4"/>
  <c r="AC980" i="4"/>
  <c r="AS970" i="4"/>
  <c r="AC970" i="4"/>
  <c r="AS962" i="4"/>
  <c r="AC962" i="4"/>
  <c r="AS954" i="4"/>
  <c r="AC954" i="4"/>
  <c r="AS928" i="4"/>
  <c r="AC928" i="4"/>
  <c r="AS922" i="4"/>
  <c r="AC922" i="4"/>
  <c r="AN1153" i="4"/>
  <c r="AL1153" i="4"/>
  <c r="BB1153" i="4"/>
  <c r="AI1153" i="4"/>
  <c r="AY1153" i="4"/>
  <c r="AG1153" i="4"/>
  <c r="AT1049" i="4"/>
  <c r="AD1049" i="4"/>
  <c r="BD1044" i="4"/>
  <c r="AT1041" i="4"/>
  <c r="AD1041" i="4"/>
  <c r="BF1033" i="4"/>
  <c r="AP1033" i="4"/>
  <c r="Z1033" i="4"/>
  <c r="AZ1028" i="4"/>
  <c r="AJ1028" i="4"/>
  <c r="BF1025" i="4"/>
  <c r="AP1025" i="4"/>
  <c r="Z1025" i="4"/>
  <c r="BF1017" i="4"/>
  <c r="AP1017" i="4"/>
  <c r="Z1017" i="4"/>
  <c r="AZ998" i="4"/>
  <c r="AZ986" i="4"/>
  <c r="AZ980" i="4"/>
  <c r="AZ970" i="4"/>
  <c r="AZ962" i="4"/>
  <c r="AB962" i="4"/>
  <c r="AN954" i="4"/>
  <c r="AJ928" i="4"/>
  <c r="AJ922" i="4"/>
  <c r="AN1005" i="4"/>
  <c r="BB1005" i="4"/>
  <c r="AY1005" i="4"/>
  <c r="AW1005" i="4"/>
  <c r="AT933" i="4"/>
  <c r="AQ933" i="4"/>
  <c r="AO933" i="4"/>
  <c r="BB1007" i="4"/>
  <c r="BG1007" i="4"/>
  <c r="AT991" i="4"/>
  <c r="BC991" i="4"/>
  <c r="AI885" i="4"/>
  <c r="BF877" i="4"/>
  <c r="AH995" i="4"/>
  <c r="BA995" i="4"/>
  <c r="AS666" i="4"/>
  <c r="AA499" i="4"/>
  <c r="AC490" i="4"/>
  <c r="AA1769" i="4"/>
  <c r="AF1769" i="4"/>
  <c r="AO1741" i="4"/>
  <c r="AZ1741" i="4"/>
  <c r="AD332" i="4"/>
  <c r="AT332" i="4"/>
  <c r="AH324" i="4"/>
  <c r="AX324" i="4"/>
  <c r="AD316" i="4"/>
  <c r="AT316" i="4"/>
  <c r="AL308" i="4"/>
  <c r="BB308" i="4"/>
  <c r="AL300" i="4"/>
  <c r="BB300" i="4"/>
  <c r="AD292" i="4"/>
  <c r="AT292" i="4"/>
  <c r="AW284" i="4"/>
  <c r="AS284" i="4"/>
  <c r="AL284" i="4"/>
  <c r="BB284" i="4"/>
  <c r="AG276" i="4"/>
  <c r="AL276" i="4"/>
  <c r="BB276" i="4"/>
  <c r="AH268" i="4"/>
  <c r="AX268" i="4"/>
  <c r="AS260" i="4"/>
  <c r="AD260" i="4"/>
  <c r="AT260" i="4"/>
  <c r="AK252" i="4"/>
  <c r="BA252" i="4"/>
  <c r="AD252" i="4"/>
  <c r="AT252" i="4"/>
  <c r="AQ244" i="4"/>
  <c r="AK244" i="4"/>
  <c r="Z244" i="4"/>
  <c r="AP244" i="4"/>
  <c r="BF244" i="4"/>
  <c r="Z236" i="4"/>
  <c r="AP236" i="4"/>
  <c r="BF236" i="4"/>
  <c r="Z228" i="4"/>
  <c r="AP228" i="4"/>
  <c r="BF228" i="4"/>
  <c r="AS220" i="4"/>
  <c r="AL220" i="4"/>
  <c r="AC212" i="4"/>
  <c r="AD212" i="4"/>
  <c r="AC204" i="4"/>
  <c r="AX204" i="4"/>
  <c r="BF180" i="4"/>
  <c r="AG180" i="4"/>
  <c r="AC180" i="4"/>
  <c r="AU148" i="4"/>
  <c r="AM148" i="4"/>
  <c r="AD148" i="4"/>
  <c r="AR101" i="4"/>
  <c r="AK101" i="4"/>
  <c r="AR85" i="4"/>
  <c r="BA85" i="4"/>
  <c r="AC80" i="4"/>
  <c r="AU80" i="4"/>
  <c r="AV80" i="4"/>
  <c r="AG72" i="4"/>
  <c r="BG72" i="4"/>
  <c r="BG53" i="4"/>
  <c r="AL53" i="4"/>
  <c r="AS53" i="4"/>
  <c r="BA39" i="4"/>
  <c r="AO39" i="4"/>
  <c r="BE25" i="4"/>
  <c r="AG25" i="4"/>
  <c r="AJ25" i="4"/>
  <c r="AR25" i="4"/>
  <c r="AE1427" i="4"/>
  <c r="AA1427" i="4"/>
  <c r="AA176" i="4"/>
  <c r="AL64" i="4"/>
  <c r="BG57" i="4"/>
  <c r="AG15" i="4"/>
  <c r="BA57" i="4"/>
  <c r="AT1181" i="4"/>
  <c r="BB1138" i="4"/>
  <c r="AH1110" i="4"/>
  <c r="AZ1099" i="4"/>
  <c r="Z793" i="4"/>
  <c r="Z1004" i="4"/>
  <c r="BF750" i="4"/>
  <c r="AP750" i="4"/>
  <c r="Z750" i="4"/>
  <c r="AS750" i="4"/>
  <c r="AO750" i="4"/>
  <c r="AF750" i="4"/>
  <c r="BA750" i="4"/>
  <c r="AG750" i="4"/>
  <c r="BC750" i="4"/>
  <c r="BF626" i="4"/>
  <c r="AP626" i="4"/>
  <c r="Z626" i="4"/>
  <c r="AS626" i="4"/>
  <c r="AE626" i="4"/>
  <c r="AZ626" i="4"/>
  <c r="AF626" i="4"/>
  <c r="BA626" i="4"/>
  <c r="AG626" i="4"/>
  <c r="BC626" i="4"/>
  <c r="BB612" i="4"/>
  <c r="AL612" i="4"/>
  <c r="AC612" i="4"/>
  <c r="AY612" i="4"/>
  <c r="AU612" i="4"/>
  <c r="AB574" i="4"/>
  <c r="AY574" i="4"/>
  <c r="AI574" i="4"/>
  <c r="BB574" i="4"/>
  <c r="AL574" i="4"/>
  <c r="AF574" i="4"/>
  <c r="AU574" i="4"/>
  <c r="AA574" i="4"/>
  <c r="AP574" i="4"/>
  <c r="AN574" i="4"/>
  <c r="BE574" i="4"/>
  <c r="AJ574" i="4"/>
  <c r="AQ574" i="4"/>
  <c r="BF574" i="4"/>
  <c r="AH574" i="4"/>
  <c r="AV574" i="4"/>
  <c r="AR574" i="4"/>
  <c r="AJ566" i="4"/>
  <c r="AY566" i="4"/>
  <c r="AI566" i="4"/>
  <c r="BB566" i="4"/>
  <c r="AL566" i="4"/>
  <c r="AF566" i="4"/>
  <c r="BC566" i="4"/>
  <c r="AE566" i="4"/>
  <c r="AT566" i="4"/>
  <c r="Z566" i="4"/>
  <c r="BE566" i="4"/>
  <c r="AB566" i="4"/>
  <c r="AU566" i="4"/>
  <c r="AA566" i="4"/>
  <c r="AP566" i="4"/>
  <c r="AN566" i="4"/>
  <c r="AR566" i="4"/>
  <c r="AU534" i="4"/>
  <c r="BF534" i="4"/>
  <c r="AP534" i="4"/>
  <c r="Z534" i="4"/>
  <c r="AS534" i="4"/>
  <c r="AT534" i="4"/>
  <c r="AC534" i="4"/>
  <c r="BD534" i="4"/>
  <c r="AR534" i="4"/>
  <c r="AL534" i="4"/>
  <c r="AI534" i="4"/>
  <c r="BB534" i="4"/>
  <c r="AH534" i="4"/>
  <c r="AN534" i="4"/>
  <c r="AD514" i="4"/>
  <c r="AT514" i="4"/>
  <c r="AN514" i="4"/>
  <c r="BD514" i="4"/>
  <c r="AL514" i="4"/>
  <c r="BF514" i="4"/>
  <c r="AF514" i="4"/>
  <c r="AZ514" i="4"/>
  <c r="AC514" i="4"/>
  <c r="AS514" i="4"/>
  <c r="AP514" i="4"/>
  <c r="AJ514" i="4"/>
  <c r="Z514" i="4"/>
  <c r="AX514" i="4"/>
  <c r="AA506" i="4"/>
  <c r="Z506" i="4"/>
  <c r="AP506" i="4"/>
  <c r="BF506" i="4"/>
  <c r="AB506" i="4"/>
  <c r="AR506" i="4"/>
  <c r="AD506" i="4"/>
  <c r="AT506" i="4"/>
  <c r="AX506" i="4"/>
  <c r="AF506" i="4"/>
  <c r="AZ506" i="4"/>
  <c r="AK506" i="4"/>
  <c r="BA506" i="4"/>
  <c r="BB506" i="4"/>
  <c r="AJ506" i="4"/>
  <c r="BD506" i="4"/>
  <c r="AH506" i="4"/>
  <c r="AD498" i="4"/>
  <c r="AT498" i="4"/>
  <c r="AB498" i="4"/>
  <c r="AR498" i="4"/>
  <c r="AK498" i="4"/>
  <c r="BA498" i="4"/>
  <c r="AH498" i="4"/>
  <c r="AX498" i="4"/>
  <c r="BB498" i="4"/>
  <c r="AF498" i="4"/>
  <c r="AZ498" i="4"/>
  <c r="AO498" i="4"/>
  <c r="Z498" i="4"/>
  <c r="BF498" i="4"/>
  <c r="AJ498" i="4"/>
  <c r="BD498" i="4"/>
  <c r="AL498" i="4"/>
  <c r="AN498" i="4"/>
  <c r="AL482" i="4"/>
  <c r="BB482" i="4"/>
  <c r="AF482" i="4"/>
  <c r="AV482" i="4"/>
  <c r="AO482" i="4"/>
  <c r="Z482" i="4"/>
  <c r="AP482" i="4"/>
  <c r="BF482" i="4"/>
  <c r="AD482" i="4"/>
  <c r="AJ482" i="4"/>
  <c r="BD482" i="4"/>
  <c r="AC482" i="4"/>
  <c r="AW482" i="4"/>
  <c r="AH482" i="4"/>
  <c r="AN482" i="4"/>
  <c r="AT482" i="4"/>
  <c r="AR482" i="4"/>
  <c r="AL474" i="4"/>
  <c r="BB474" i="4"/>
  <c r="AF474" i="4"/>
  <c r="AV474" i="4"/>
  <c r="AO474" i="4"/>
  <c r="Z474" i="4"/>
  <c r="AP474" i="4"/>
  <c r="BF474" i="4"/>
  <c r="AX474" i="4"/>
  <c r="AR474" i="4"/>
  <c r="AG474" i="4"/>
  <c r="BA474" i="4"/>
  <c r="AD474" i="4"/>
  <c r="AB474" i="4"/>
  <c r="AZ474" i="4"/>
  <c r="AH474" i="4"/>
  <c r="AJ474" i="4"/>
  <c r="BD474" i="4"/>
  <c r="AA466" i="4"/>
  <c r="AL466" i="4"/>
  <c r="BB466" i="4"/>
  <c r="AF466" i="4"/>
  <c r="AV466" i="4"/>
  <c r="AC466" i="4"/>
  <c r="AS466" i="4"/>
  <c r="Z466" i="4"/>
  <c r="AP466" i="4"/>
  <c r="BF466" i="4"/>
  <c r="AT466" i="4"/>
  <c r="AJ466" i="4"/>
  <c r="BD466" i="4"/>
  <c r="AG466" i="4"/>
  <c r="BA466" i="4"/>
  <c r="AX466" i="4"/>
  <c r="AN466" i="4"/>
  <c r="AD466" i="4"/>
  <c r="AR466" i="4"/>
  <c r="AL458" i="4"/>
  <c r="BB458" i="4"/>
  <c r="AF458" i="4"/>
  <c r="AV458" i="4"/>
  <c r="AG458" i="4"/>
  <c r="AW458" i="4"/>
  <c r="Z458" i="4"/>
  <c r="AP458" i="4"/>
  <c r="BF458" i="4"/>
  <c r="AT458" i="4"/>
  <c r="AR458" i="4"/>
  <c r="AS458" i="4"/>
  <c r="AX458" i="4"/>
  <c r="AB458" i="4"/>
  <c r="AZ458" i="4"/>
  <c r="AD458" i="4"/>
  <c r="AJ458" i="4"/>
  <c r="BD458" i="4"/>
  <c r="AY450" i="4"/>
  <c r="AH450" i="4"/>
  <c r="AX450" i="4"/>
  <c r="AF450" i="4"/>
  <c r="AV450" i="4"/>
  <c r="AK450" i="4"/>
  <c r="BA450" i="4"/>
  <c r="AL450" i="4"/>
  <c r="BB450" i="4"/>
  <c r="Z450" i="4"/>
  <c r="BF450" i="4"/>
  <c r="AJ450" i="4"/>
  <c r="BD450" i="4"/>
  <c r="AO450" i="4"/>
  <c r="AD450" i="4"/>
  <c r="AN450" i="4"/>
  <c r="AP450" i="4"/>
  <c r="AR450" i="4"/>
  <c r="AI442" i="4"/>
  <c r="AD442" i="4"/>
  <c r="AT442" i="4"/>
  <c r="AF442" i="4"/>
  <c r="AV442" i="4"/>
  <c r="AO442" i="4"/>
  <c r="AH442" i="4"/>
  <c r="AX442" i="4"/>
  <c r="AL442" i="4"/>
  <c r="AR442" i="4"/>
  <c r="AK442" i="4"/>
  <c r="AP442" i="4"/>
  <c r="AB442" i="4"/>
  <c r="AZ442" i="4"/>
  <c r="BB442" i="4"/>
  <c r="AJ442" i="4"/>
  <c r="BD442" i="4"/>
  <c r="AI434" i="4"/>
  <c r="Z434" i="4"/>
  <c r="AP434" i="4"/>
  <c r="AD434" i="4"/>
  <c r="AX434" i="4"/>
  <c r="AF434" i="4"/>
  <c r="AV434" i="4"/>
  <c r="AC434" i="4"/>
  <c r="AS434" i="4"/>
  <c r="AH434" i="4"/>
  <c r="BB434" i="4"/>
  <c r="AL434" i="4"/>
  <c r="AJ434" i="4"/>
  <c r="BD434" i="4"/>
  <c r="AK434" i="4"/>
  <c r="AT434" i="4"/>
  <c r="AN434" i="4"/>
  <c r="BF434" i="4"/>
  <c r="AR434" i="4"/>
  <c r="Z426" i="4"/>
  <c r="AP426" i="4"/>
  <c r="BF426" i="4"/>
  <c r="AD426" i="4"/>
  <c r="AT426" i="4"/>
  <c r="AH426" i="4"/>
  <c r="AF426" i="4"/>
  <c r="AV426" i="4"/>
  <c r="AG426" i="4"/>
  <c r="AW426" i="4"/>
  <c r="AL426" i="4"/>
  <c r="BB426" i="4"/>
  <c r="AR426" i="4"/>
  <c r="AC426" i="4"/>
  <c r="BA426" i="4"/>
  <c r="AB426" i="4"/>
  <c r="AZ426" i="4"/>
  <c r="AJ426" i="4"/>
  <c r="BD426" i="4"/>
  <c r="AU418" i="4"/>
  <c r="AL418" i="4"/>
  <c r="BB418" i="4"/>
  <c r="Z418" i="4"/>
  <c r="AP418" i="4"/>
  <c r="BF418" i="4"/>
  <c r="AD418" i="4"/>
  <c r="AF418" i="4"/>
  <c r="AV418" i="4"/>
  <c r="AK418" i="4"/>
  <c r="BA418" i="4"/>
  <c r="AH418" i="4"/>
  <c r="AJ418" i="4"/>
  <c r="BD418" i="4"/>
  <c r="AS418" i="4"/>
  <c r="AT418" i="4"/>
  <c r="AN418" i="4"/>
  <c r="AX418" i="4"/>
  <c r="AR418" i="4"/>
  <c r="AH410" i="4"/>
  <c r="AD410" i="4"/>
  <c r="BB410" i="4"/>
  <c r="AL410" i="4"/>
  <c r="BF410" i="4"/>
  <c r="AF410" i="4"/>
  <c r="AV410" i="4"/>
  <c r="AO410" i="4"/>
  <c r="Z410" i="4"/>
  <c r="AR410" i="4"/>
  <c r="AS410" i="4"/>
  <c r="AP410" i="4"/>
  <c r="AB410" i="4"/>
  <c r="AZ410" i="4"/>
  <c r="AT410" i="4"/>
  <c r="AJ410" i="4"/>
  <c r="BD410" i="4"/>
  <c r="AH402" i="4"/>
  <c r="AP402" i="4"/>
  <c r="Z402" i="4"/>
  <c r="AT402" i="4"/>
  <c r="BB402" i="4"/>
  <c r="AF402" i="4"/>
  <c r="AV402" i="4"/>
  <c r="AC402" i="4"/>
  <c r="AS402" i="4"/>
  <c r="BF402" i="4"/>
  <c r="AD402" i="4"/>
  <c r="AJ402" i="4"/>
  <c r="BD402" i="4"/>
  <c r="AO402" i="4"/>
  <c r="AL402" i="4"/>
  <c r="AN402" i="4"/>
  <c r="AR402" i="4"/>
  <c r="AH394" i="4"/>
  <c r="AD394" i="4"/>
  <c r="BB394" i="4"/>
  <c r="AL394" i="4"/>
  <c r="BF394" i="4"/>
  <c r="AP394" i="4"/>
  <c r="AF394" i="4"/>
  <c r="AV394" i="4"/>
  <c r="AG394" i="4"/>
  <c r="AW394" i="4"/>
  <c r="AT394" i="4"/>
  <c r="AR394" i="4"/>
  <c r="AK394" i="4"/>
  <c r="Z394" i="4"/>
  <c r="AB394" i="4"/>
  <c r="AZ394" i="4"/>
  <c r="AJ394" i="4"/>
  <c r="BD394" i="4"/>
  <c r="AD386" i="4"/>
  <c r="AP386" i="4"/>
  <c r="AT386" i="4"/>
  <c r="Z386" i="4"/>
  <c r="AF386" i="4"/>
  <c r="AV386" i="4"/>
  <c r="AK386" i="4"/>
  <c r="BA386" i="4"/>
  <c r="AL386" i="4"/>
  <c r="AJ386" i="4"/>
  <c r="BD386" i="4"/>
  <c r="AC386" i="4"/>
  <c r="AW386" i="4"/>
  <c r="AN386" i="4"/>
  <c r="BB386" i="4"/>
  <c r="AR386" i="4"/>
  <c r="Z378" i="4"/>
  <c r="AH378" i="4"/>
  <c r="AL378" i="4"/>
  <c r="AX378" i="4"/>
  <c r="AF378" i="4"/>
  <c r="AV378" i="4"/>
  <c r="AO378" i="4"/>
  <c r="BB378" i="4"/>
  <c r="AR378" i="4"/>
  <c r="AC378" i="4"/>
  <c r="AW378" i="4"/>
  <c r="AB378" i="4"/>
  <c r="AZ378" i="4"/>
  <c r="AJ378" i="4"/>
  <c r="BD378" i="4"/>
  <c r="Z370" i="4"/>
  <c r="BB370" i="4"/>
  <c r="AH370" i="4"/>
  <c r="AF370" i="4"/>
  <c r="AV370" i="4"/>
  <c r="AC370" i="4"/>
  <c r="AS370" i="4"/>
  <c r="AL370" i="4"/>
  <c r="AJ370" i="4"/>
  <c r="BD370" i="4"/>
  <c r="AW370" i="4"/>
  <c r="AN370" i="4"/>
  <c r="AX370" i="4"/>
  <c r="AR370" i="4"/>
  <c r="AL362" i="4"/>
  <c r="AH362" i="4"/>
  <c r="AT362" i="4"/>
  <c r="AF362" i="4"/>
  <c r="AV362" i="4"/>
  <c r="AG362" i="4"/>
  <c r="AW362" i="4"/>
  <c r="AD362" i="4"/>
  <c r="AR362" i="4"/>
  <c r="AO362" i="4"/>
  <c r="AB362" i="4"/>
  <c r="AZ362" i="4"/>
  <c r="AJ362" i="4"/>
  <c r="BD362" i="4"/>
  <c r="AD354" i="4"/>
  <c r="BB354" i="4"/>
  <c r="Z354" i="4"/>
  <c r="BF354" i="4"/>
  <c r="AF354" i="4"/>
  <c r="AV354" i="4"/>
  <c r="AK354" i="4"/>
  <c r="BA354" i="4"/>
  <c r="AJ354" i="4"/>
  <c r="BD354" i="4"/>
  <c r="AG354" i="4"/>
  <c r="AL354" i="4"/>
  <c r="AN354" i="4"/>
  <c r="AP354" i="4"/>
  <c r="AR354" i="4"/>
  <c r="Z346" i="4"/>
  <c r="AL346" i="4"/>
  <c r="AX346" i="4"/>
  <c r="AF346" i="4"/>
  <c r="AV346" i="4"/>
  <c r="AO346" i="4"/>
  <c r="BB346" i="4"/>
  <c r="AR346" i="4"/>
  <c r="AG346" i="4"/>
  <c r="BA346" i="4"/>
  <c r="AB346" i="4"/>
  <c r="AZ346" i="4"/>
  <c r="AJ346" i="4"/>
  <c r="BD346" i="4"/>
  <c r="BE338" i="4"/>
  <c r="AP338" i="4"/>
  <c r="BB338" i="4"/>
  <c r="AL338" i="4"/>
  <c r="AF338" i="4"/>
  <c r="AV338" i="4"/>
  <c r="AC338" i="4"/>
  <c r="AS338" i="4"/>
  <c r="BF338" i="4"/>
  <c r="Z338" i="4"/>
  <c r="AJ338" i="4"/>
  <c r="BD338" i="4"/>
  <c r="AG338" i="4"/>
  <c r="BA338" i="4"/>
  <c r="AN338" i="4"/>
  <c r="AR338" i="4"/>
  <c r="AH330" i="4"/>
  <c r="AT330" i="4"/>
  <c r="Z330" i="4"/>
  <c r="BF330" i="4"/>
  <c r="AD330" i="4"/>
  <c r="AF330" i="4"/>
  <c r="AV330" i="4"/>
  <c r="AG330" i="4"/>
  <c r="AW330" i="4"/>
  <c r="AP330" i="4"/>
  <c r="AR330" i="4"/>
  <c r="AS330" i="4"/>
  <c r="AB330" i="4"/>
  <c r="AZ330" i="4"/>
  <c r="AJ330" i="4"/>
  <c r="BD330" i="4"/>
  <c r="AH322" i="4"/>
  <c r="AT322" i="4"/>
  <c r="Z322" i="4"/>
  <c r="BF322" i="4"/>
  <c r="AF322" i="4"/>
  <c r="AV322" i="4"/>
  <c r="AK322" i="4"/>
  <c r="BA322" i="4"/>
  <c r="AJ322" i="4"/>
  <c r="BD322" i="4"/>
  <c r="AO322" i="4"/>
  <c r="AD322" i="4"/>
  <c r="AN322" i="4"/>
  <c r="AP322" i="4"/>
  <c r="AR322" i="4"/>
  <c r="AY314" i="4"/>
  <c r="AX314" i="4"/>
  <c r="AD314" i="4"/>
  <c r="AH314" i="4"/>
  <c r="AF314" i="4"/>
  <c r="AV314" i="4"/>
  <c r="AO314" i="4"/>
  <c r="AT314" i="4"/>
  <c r="AR314" i="4"/>
  <c r="AK314" i="4"/>
  <c r="AB314" i="4"/>
  <c r="AZ314" i="4"/>
  <c r="AJ314" i="4"/>
  <c r="BD314" i="4"/>
  <c r="AH306" i="4"/>
  <c r="AP306" i="4"/>
  <c r="AT306" i="4"/>
  <c r="BF306" i="4"/>
  <c r="AF306" i="4"/>
  <c r="AV306" i="4"/>
  <c r="AC306" i="4"/>
  <c r="AS306" i="4"/>
  <c r="AJ306" i="4"/>
  <c r="BD306" i="4"/>
  <c r="AK306" i="4"/>
  <c r="AN306" i="4"/>
  <c r="Z306" i="4"/>
  <c r="AR306" i="4"/>
  <c r="BG298" i="4"/>
  <c r="AT298" i="4"/>
  <c r="AX298" i="4"/>
  <c r="AD298" i="4"/>
  <c r="AF298" i="4"/>
  <c r="AV298" i="4"/>
  <c r="AG298" i="4"/>
  <c r="AW298" i="4"/>
  <c r="AH298" i="4"/>
  <c r="AR298" i="4"/>
  <c r="AC298" i="4"/>
  <c r="BA298" i="4"/>
  <c r="AB298" i="4"/>
  <c r="AZ298" i="4"/>
  <c r="AJ298" i="4"/>
  <c r="BD298" i="4"/>
  <c r="AH290" i="4"/>
  <c r="AD290" i="4"/>
  <c r="AP290" i="4"/>
  <c r="AT290" i="4"/>
  <c r="AF290" i="4"/>
  <c r="AV290" i="4"/>
  <c r="AK290" i="4"/>
  <c r="BA290" i="4"/>
  <c r="BF290" i="4"/>
  <c r="AJ290" i="4"/>
  <c r="BD290" i="4"/>
  <c r="AS290" i="4"/>
  <c r="Z290" i="4"/>
  <c r="AN290" i="4"/>
  <c r="AR290" i="4"/>
  <c r="BC282" i="4"/>
  <c r="AC282" i="4"/>
  <c r="AH282" i="4"/>
  <c r="AT282" i="4"/>
  <c r="AF282" i="4"/>
  <c r="AV282" i="4"/>
  <c r="AO282" i="4"/>
  <c r="AD282" i="4"/>
  <c r="AX282" i="4"/>
  <c r="AR282" i="4"/>
  <c r="AS282" i="4"/>
  <c r="AB282" i="4"/>
  <c r="AZ282" i="4"/>
  <c r="AJ282" i="4"/>
  <c r="BD282" i="4"/>
  <c r="AS274" i="4"/>
  <c r="BE274" i="4"/>
  <c r="AG274" i="4"/>
  <c r="AL274" i="4"/>
  <c r="AX274" i="4"/>
  <c r="BB274" i="4"/>
  <c r="AF274" i="4"/>
  <c r="AV274" i="4"/>
  <c r="AJ274" i="4"/>
  <c r="BD274" i="4"/>
  <c r="AN274" i="4"/>
  <c r="AR274" i="4"/>
  <c r="BE266" i="4"/>
  <c r="AH266" i="4"/>
  <c r="AK266" i="4"/>
  <c r="AL266" i="4"/>
  <c r="AF266" i="4"/>
  <c r="AV266" i="4"/>
  <c r="AX266" i="4"/>
  <c r="AR266" i="4"/>
  <c r="BB266" i="4"/>
  <c r="AB266" i="4"/>
  <c r="AZ266" i="4"/>
  <c r="AJ266" i="4"/>
  <c r="BD266" i="4"/>
  <c r="AL258" i="4"/>
  <c r="AP258" i="4"/>
  <c r="BB258" i="4"/>
  <c r="AF258" i="4"/>
  <c r="AV258" i="4"/>
  <c r="AS258" i="4"/>
  <c r="BF258" i="4"/>
  <c r="AJ258" i="4"/>
  <c r="BD258" i="4"/>
  <c r="AN258" i="4"/>
  <c r="AR258" i="4"/>
  <c r="BB250" i="4"/>
  <c r="AH250" i="4"/>
  <c r="AF250" i="4"/>
  <c r="AV250" i="4"/>
  <c r="AG250" i="4"/>
  <c r="AW250" i="4"/>
  <c r="AL250" i="4"/>
  <c r="AX250" i="4"/>
  <c r="AR250" i="4"/>
  <c r="AS250" i="4"/>
  <c r="AB250" i="4"/>
  <c r="AZ250" i="4"/>
  <c r="AJ250" i="4"/>
  <c r="BD250" i="4"/>
  <c r="AG242" i="4"/>
  <c r="Z242" i="4"/>
  <c r="BF242" i="4"/>
  <c r="AL242" i="4"/>
  <c r="AF242" i="4"/>
  <c r="AV242" i="4"/>
  <c r="AK242" i="4"/>
  <c r="BA242" i="4"/>
  <c r="AP242" i="4"/>
  <c r="AJ242" i="4"/>
  <c r="BD242" i="4"/>
  <c r="AO242" i="4"/>
  <c r="BB242" i="4"/>
  <c r="AN242" i="4"/>
  <c r="AR242" i="4"/>
  <c r="AX234" i="4"/>
  <c r="BA234" i="4"/>
  <c r="BB234" i="4"/>
  <c r="AH234" i="4"/>
  <c r="AF234" i="4"/>
  <c r="AV234" i="4"/>
  <c r="AL234" i="4"/>
  <c r="AR234" i="4"/>
  <c r="AB234" i="4"/>
  <c r="AZ234" i="4"/>
  <c r="AJ234" i="4"/>
  <c r="BD234" i="4"/>
  <c r="BB226" i="4"/>
  <c r="Z226" i="4"/>
  <c r="BF226" i="4"/>
  <c r="AB226" i="4"/>
  <c r="AR226" i="4"/>
  <c r="AL226" i="4"/>
  <c r="AP226" i="4"/>
  <c r="AF226" i="4"/>
  <c r="AZ226" i="4"/>
  <c r="AJ226" i="4"/>
  <c r="AO226" i="4"/>
  <c r="AN226" i="4"/>
  <c r="BE218" i="4"/>
  <c r="AL218" i="4"/>
  <c r="AX218" i="4"/>
  <c r="AB218" i="4"/>
  <c r="AR218" i="4"/>
  <c r="AC218" i="4"/>
  <c r="AW218" i="4"/>
  <c r="AH218" i="4"/>
  <c r="AN218" i="4"/>
  <c r="AS218" i="4"/>
  <c r="BB218" i="4"/>
  <c r="AV218" i="4"/>
  <c r="AF218" i="4"/>
  <c r="AZ218" i="4"/>
  <c r="AO210" i="4"/>
  <c r="AT210" i="4"/>
  <c r="Z210" i="4"/>
  <c r="BF210" i="4"/>
  <c r="AD210" i="4"/>
  <c r="AB210" i="4"/>
  <c r="AR210" i="4"/>
  <c r="AP210" i="4"/>
  <c r="AF210" i="4"/>
  <c r="AZ210" i="4"/>
  <c r="AJ210" i="4"/>
  <c r="BD210" i="4"/>
  <c r="AN210" i="4"/>
  <c r="AT202" i="4"/>
  <c r="Z202" i="4"/>
  <c r="BF202" i="4"/>
  <c r="AB202" i="4"/>
  <c r="AR202" i="4"/>
  <c r="AD202" i="4"/>
  <c r="AN202" i="4"/>
  <c r="AP202" i="4"/>
  <c r="AV202" i="4"/>
  <c r="AF202" i="4"/>
  <c r="AZ202" i="4"/>
  <c r="AJ193" i="4"/>
  <c r="AF193" i="4"/>
  <c r="AN169" i="4"/>
  <c r="AJ169" i="4"/>
  <c r="AZ169" i="4"/>
  <c r="AX161" i="4"/>
  <c r="AN161" i="4"/>
  <c r="AV509" i="4"/>
  <c r="AB509" i="4"/>
  <c r="AR501" i="4"/>
  <c r="AP494" i="4"/>
  <c r="AC83" i="4"/>
  <c r="AV494" i="4"/>
  <c r="AF592" i="4"/>
  <c r="AP592" i="4"/>
  <c r="AA592" i="4"/>
  <c r="AY592" i="4"/>
  <c r="AR509" i="4"/>
  <c r="AF501" i="4"/>
  <c r="AD494" i="4"/>
  <c r="BD752" i="4"/>
  <c r="AI752" i="4"/>
  <c r="AH752" i="4"/>
  <c r="AX752" i="4"/>
  <c r="BG742" i="4"/>
  <c r="AK742" i="4"/>
  <c r="AS720" i="4"/>
  <c r="Z720" i="4"/>
  <c r="AP720" i="4"/>
  <c r="BD600" i="4"/>
  <c r="AI600" i="4"/>
  <c r="AH600" i="4"/>
  <c r="AR555" i="4"/>
  <c r="AV547" i="4"/>
  <c r="AZ539" i="4"/>
  <c r="AR517" i="4"/>
  <c r="AW752" i="4"/>
  <c r="AO742" i="4"/>
  <c r="AU670" i="4"/>
  <c r="BD742" i="4"/>
  <c r="AI742" i="4"/>
  <c r="AH742" i="4"/>
  <c r="AS670" i="4"/>
  <c r="Z670" i="4"/>
  <c r="AP670" i="4"/>
  <c r="AR592" i="4"/>
  <c r="AY509" i="4"/>
  <c r="AI509" i="4"/>
  <c r="AY501" i="4"/>
  <c r="AE501" i="4"/>
  <c r="AS494" i="4"/>
  <c r="AR99" i="4"/>
  <c r="AN494" i="4"/>
  <c r="Z592" i="4"/>
  <c r="AT592" i="4"/>
  <c r="AI592" i="4"/>
  <c r="BF494" i="4"/>
  <c r="AB123" i="4"/>
  <c r="AN132" i="4"/>
  <c r="AH132" i="4"/>
  <c r="AO37" i="4"/>
  <c r="AF37" i="4"/>
  <c r="BA592" i="4"/>
  <c r="AK592" i="4"/>
  <c r="AU592" i="4"/>
  <c r="AE592" i="4"/>
  <c r="AX592" i="4"/>
  <c r="AH592" i="4"/>
  <c r="AN592" i="4"/>
  <c r="AO592" i="4"/>
  <c r="AN509" i="4"/>
  <c r="BD509" i="4"/>
  <c r="AJ501" i="4"/>
  <c r="AZ501" i="4"/>
  <c r="AM501" i="4"/>
  <c r="BC501" i="4"/>
  <c r="AN501" i="4"/>
  <c r="BD501" i="4"/>
  <c r="BG494" i="4"/>
  <c r="AH494" i="4"/>
  <c r="AX494" i="4"/>
  <c r="AB494" i="4"/>
  <c r="AR494" i="4"/>
  <c r="AG494" i="4"/>
  <c r="AW494" i="4"/>
  <c r="AL494" i="4"/>
  <c r="BB494" i="4"/>
  <c r="AC181" i="4"/>
  <c r="AV181" i="4"/>
  <c r="AB181" i="4"/>
  <c r="AR181" i="4"/>
  <c r="AA155" i="4"/>
  <c r="AF155" i="4"/>
  <c r="AR155" i="4"/>
  <c r="AB155" i="4"/>
  <c r="AV155" i="4"/>
  <c r="AN140" i="4"/>
  <c r="BB140" i="4"/>
  <c r="AG140" i="4"/>
  <c r="AF140" i="4"/>
  <c r="AK107" i="4"/>
  <c r="AO107" i="4"/>
  <c r="AV107" i="4"/>
  <c r="AN99" i="4"/>
  <c r="AK99" i="4"/>
  <c r="BA99" i="4"/>
  <c r="AJ99" i="4"/>
  <c r="AJ91" i="4"/>
  <c r="AC91" i="4"/>
  <c r="AS91" i="4"/>
  <c r="AS83" i="4"/>
  <c r="AJ83" i="4"/>
  <c r="BA83" i="4"/>
  <c r="AV83" i="4"/>
  <c r="AA1529" i="4"/>
  <c r="AI1529" i="4"/>
  <c r="AS1117" i="4"/>
  <c r="BG1117" i="4"/>
  <c r="BF1559" i="4"/>
  <c r="BA1559" i="4"/>
  <c r="AQ1463" i="4"/>
  <c r="AC1463" i="4"/>
  <c r="BA1463" i="4"/>
  <c r="AD1459" i="4"/>
  <c r="AP1459" i="4"/>
  <c r="AM1734" i="4"/>
  <c r="AD1734" i="4"/>
  <c r="BF1734" i="4"/>
  <c r="AU1734" i="4"/>
  <c r="BE1734" i="4"/>
  <c r="Z1734" i="4"/>
  <c r="AX1734" i="4"/>
  <c r="AY1734" i="4"/>
  <c r="AM1602" i="4"/>
  <c r="BB1602" i="4"/>
  <c r="BE1614" i="4"/>
  <c r="AB1614" i="4"/>
  <c r="AA1637" i="4"/>
  <c r="AK1637" i="4"/>
  <c r="AP1674" i="4"/>
  <c r="AH1674" i="4"/>
  <c r="AQ1711" i="4"/>
  <c r="Z1711" i="4"/>
  <c r="AL1711" i="4"/>
  <c r="BC1586" i="4"/>
  <c r="AS1586" i="4"/>
  <c r="AW1627" i="4"/>
  <c r="BE1627" i="4"/>
  <c r="AI1667" i="4"/>
  <c r="AM1667" i="4"/>
  <c r="AW1667" i="4"/>
  <c r="AQ1667" i="4"/>
  <c r="AT1667" i="4"/>
  <c r="AY1683" i="4"/>
  <c r="BE1683" i="4"/>
  <c r="AU1683" i="4"/>
  <c r="AL1683" i="4"/>
  <c r="AM1683" i="4"/>
  <c r="BF1683" i="4"/>
  <c r="AU1626" i="4"/>
  <c r="BF1626" i="4"/>
  <c r="AW1634" i="4"/>
  <c r="BB1634" i="4"/>
  <c r="AY1634" i="4"/>
  <c r="BC1634" i="4"/>
  <c r="AS1634" i="4"/>
  <c r="AO1634" i="4"/>
  <c r="BD1642" i="4"/>
  <c r="AY1642" i="4"/>
  <c r="BG1642" i="4"/>
  <c r="AQ1642" i="4"/>
  <c r="AX1642" i="4"/>
  <c r="AT1642" i="4"/>
  <c r="BC1650" i="4"/>
  <c r="Z1650" i="4"/>
  <c r="AW1650" i="4"/>
  <c r="AP1650" i="4"/>
  <c r="BF1650" i="4"/>
  <c r="AX1650" i="4"/>
  <c r="BE1725" i="4"/>
  <c r="AO1725" i="4"/>
  <c r="AP291" i="4"/>
  <c r="AB291" i="4"/>
  <c r="AR291" i="4"/>
  <c r="AF291" i="4"/>
  <c r="AV291" i="4"/>
  <c r="AZ291" i="4"/>
  <c r="AJ247" i="4"/>
  <c r="AZ247" i="4"/>
  <c r="AN247" i="4"/>
  <c r="AV247" i="4"/>
  <c r="AB247" i="4"/>
  <c r="AY184" i="4"/>
  <c r="AZ184" i="4"/>
  <c r="BG184" i="4"/>
  <c r="AB184" i="4"/>
  <c r="AM184" i="4"/>
  <c r="BF184" i="4"/>
  <c r="AP184" i="4"/>
  <c r="Z184" i="4"/>
  <c r="AS184" i="4"/>
  <c r="AF184" i="4"/>
  <c r="AE184" i="4"/>
  <c r="AK184" i="4"/>
  <c r="AL184" i="4"/>
  <c r="BA184" i="4"/>
  <c r="AC184" i="4"/>
  <c r="AU184" i="4"/>
  <c r="BB184" i="4"/>
  <c r="AH184" i="4"/>
  <c r="AW184" i="4"/>
  <c r="AN184" i="4"/>
  <c r="AX184" i="4"/>
  <c r="AO184" i="4"/>
  <c r="AR184" i="4"/>
  <c r="AT184" i="4"/>
  <c r="AG184" i="4"/>
  <c r="AX116" i="4"/>
  <c r="AD116" i="4"/>
  <c r="AS116" i="4"/>
  <c r="AV116" i="4"/>
  <c r="AP116" i="4"/>
  <c r="AW116" i="4"/>
  <c r="BD116" i="4"/>
  <c r="AT116" i="4"/>
  <c r="AK116" i="4"/>
  <c r="AH116" i="4"/>
  <c r="AC116" i="4"/>
  <c r="BF116" i="4"/>
  <c r="Z116" i="4"/>
  <c r="BB108" i="4"/>
  <c r="AD108" i="4"/>
  <c r="AU108" i="4"/>
  <c r="AA108" i="4"/>
  <c r="AP108" i="4"/>
  <c r="AY108" i="4"/>
  <c r="AN108" i="4"/>
  <c r="AL108" i="4"/>
  <c r="AI108" i="4"/>
  <c r="AK108" i="4"/>
  <c r="Z108" i="4"/>
  <c r="AE108" i="4"/>
  <c r="AT108" i="4"/>
  <c r="BD108" i="4"/>
  <c r="BG108" i="4"/>
  <c r="AR20" i="4"/>
  <c r="AQ20" i="4"/>
  <c r="AS20" i="4"/>
  <c r="AU20" i="4"/>
  <c r="BG20" i="4"/>
  <c r="AE20" i="4"/>
  <c r="AA20" i="4"/>
  <c r="AG20" i="4"/>
  <c r="AN20" i="4"/>
  <c r="AC31" i="4"/>
  <c r="AS31" i="4"/>
  <c r="AD31" i="4"/>
  <c r="AW31" i="4"/>
  <c r="AY31" i="4"/>
  <c r="AJ131" i="4"/>
  <c r="AZ131" i="4"/>
  <c r="AN131" i="4"/>
  <c r="AV131" i="4"/>
  <c r="AB131" i="4"/>
  <c r="AB217" i="4"/>
  <c r="AR217" i="4"/>
  <c r="AF217" i="4"/>
  <c r="AV217" i="4"/>
  <c r="AZ217" i="4"/>
  <c r="AJ227" i="4"/>
  <c r="AZ227" i="4"/>
  <c r="AN227" i="4"/>
  <c r="AF227" i="4"/>
  <c r="AR227" i="4"/>
  <c r="AB257" i="4"/>
  <c r="AR257" i="4"/>
  <c r="AF257" i="4"/>
  <c r="AV257" i="4"/>
  <c r="AJ257" i="4"/>
  <c r="AN257" i="4"/>
  <c r="AL313" i="4"/>
  <c r="AJ313" i="4"/>
  <c r="AZ313" i="4"/>
  <c r="AN313" i="4"/>
  <c r="AB313" i="4"/>
  <c r="AF313" i="4"/>
  <c r="AJ331" i="4"/>
  <c r="AZ331" i="4"/>
  <c r="AN331" i="4"/>
  <c r="AR331" i="4"/>
  <c r="AV331" i="4"/>
  <c r="AF341" i="4"/>
  <c r="AV341" i="4"/>
  <c r="AJ341" i="4"/>
  <c r="AZ341" i="4"/>
  <c r="AR341" i="4"/>
  <c r="AN371" i="4"/>
  <c r="AB371" i="4"/>
  <c r="AR371" i="4"/>
  <c r="AJ371" i="4"/>
  <c r="AV371" i="4"/>
  <c r="AB393" i="4"/>
  <c r="AR393" i="4"/>
  <c r="AF393" i="4"/>
  <c r="AV393" i="4"/>
  <c r="AJ393" i="4"/>
  <c r="AN393" i="4"/>
  <c r="AJ423" i="4"/>
  <c r="AZ423" i="4"/>
  <c r="AN423" i="4"/>
  <c r="AV423" i="4"/>
  <c r="AB423" i="4"/>
  <c r="AB447" i="4"/>
  <c r="AR447" i="4"/>
  <c r="AF447" i="4"/>
  <c r="AV447" i="4"/>
  <c r="AB489" i="4"/>
  <c r="AR489" i="4"/>
  <c r="AE489" i="4"/>
  <c r="AU489" i="4"/>
  <c r="AF489" i="4"/>
  <c r="AV489" i="4"/>
  <c r="AB295" i="4"/>
  <c r="AR295" i="4"/>
  <c r="AF295" i="4"/>
  <c r="AV295" i="4"/>
  <c r="AZ295" i="4"/>
  <c r="AX327" i="4"/>
  <c r="AJ327" i="4"/>
  <c r="AZ327" i="4"/>
  <c r="AN327" i="4"/>
  <c r="AB327" i="4"/>
  <c r="AF327" i="4"/>
  <c r="AB359" i="4"/>
  <c r="AR359" i="4"/>
  <c r="AF359" i="4"/>
  <c r="AV359" i="4"/>
  <c r="AZ359" i="4"/>
  <c r="AF449" i="4"/>
  <c r="AV449" i="4"/>
  <c r="AJ449" i="4"/>
  <c r="AZ449" i="4"/>
  <c r="AB271" i="4"/>
  <c r="AR271" i="4"/>
  <c r="AF271" i="4"/>
  <c r="AV271" i="4"/>
  <c r="AJ271" i="4"/>
  <c r="AN271" i="4"/>
  <c r="BB73" i="4"/>
  <c r="AS73" i="4"/>
  <c r="BC73" i="4"/>
  <c r="AD73" i="4"/>
  <c r="AQ73" i="4"/>
  <c r="AN73" i="4"/>
  <c r="AH73" i="4"/>
  <c r="AZ73" i="4"/>
  <c r="AJ73" i="4"/>
  <c r="AO73" i="4"/>
  <c r="AM73" i="4"/>
  <c r="AU73" i="4"/>
  <c r="AR73" i="4"/>
  <c r="Z73" i="4"/>
  <c r="AK94" i="4"/>
  <c r="BF94" i="4"/>
  <c r="AL94" i="4"/>
  <c r="AY94" i="4"/>
  <c r="AE94" i="4"/>
  <c r="BD94" i="4"/>
  <c r="AC94" i="4"/>
  <c r="AD94" i="4"/>
  <c r="AQ94" i="4"/>
  <c r="AV94" i="4"/>
  <c r="BB94" i="4"/>
  <c r="BG94" i="4"/>
  <c r="AN94" i="4"/>
  <c r="AT94" i="4"/>
  <c r="AU94" i="4"/>
  <c r="AA94" i="4"/>
  <c r="AP94" i="4"/>
  <c r="AB143" i="4"/>
  <c r="AR143" i="4"/>
  <c r="AF143" i="4"/>
  <c r="AV143" i="4"/>
  <c r="AJ143" i="4"/>
  <c r="AN143" i="4"/>
  <c r="AU196" i="4"/>
  <c r="BE196" i="4"/>
  <c r="AK196" i="4"/>
  <c r="AP196" i="4"/>
  <c r="AG196" i="4"/>
  <c r="AE196" i="4"/>
  <c r="BF196" i="4"/>
  <c r="AH196" i="4"/>
  <c r="BD196" i="4"/>
  <c r="AO196" i="4"/>
  <c r="Z196" i="4"/>
  <c r="BB196" i="4"/>
  <c r="AF196" i="4"/>
  <c r="AL196" i="4"/>
  <c r="BA196" i="4"/>
  <c r="AV196" i="4"/>
  <c r="AN215" i="4"/>
  <c r="AB215" i="4"/>
  <c r="AR215" i="4"/>
  <c r="AV215" i="4"/>
  <c r="AZ215" i="4"/>
  <c r="AN241" i="4"/>
  <c r="AB241" i="4"/>
  <c r="AR241" i="4"/>
  <c r="AZ241" i="4"/>
  <c r="AF241" i="4"/>
  <c r="AU255" i="4"/>
  <c r="AN255" i="4"/>
  <c r="AB255" i="4"/>
  <c r="AR255" i="4"/>
  <c r="AF255" i="4"/>
  <c r="AJ255" i="4"/>
  <c r="AF339" i="4"/>
  <c r="AV339" i="4"/>
  <c r="AJ339" i="4"/>
  <c r="AZ339" i="4"/>
  <c r="AR339" i="4"/>
  <c r="AF351" i="4"/>
  <c r="AV351" i="4"/>
  <c r="AJ351" i="4"/>
  <c r="AZ351" i="4"/>
  <c r="AB351" i="4"/>
  <c r="AN351" i="4"/>
  <c r="AB379" i="4"/>
  <c r="AR379" i="4"/>
  <c r="AF379" i="4"/>
  <c r="AV379" i="4"/>
  <c r="AZ379" i="4"/>
  <c r="AJ397" i="4"/>
  <c r="AZ397" i="4"/>
  <c r="AN397" i="4"/>
  <c r="AR397" i="4"/>
  <c r="AV397" i="4"/>
  <c r="AJ457" i="4"/>
  <c r="AZ457" i="4"/>
  <c r="AN457" i="4"/>
  <c r="AB479" i="4"/>
  <c r="AR479" i="4"/>
  <c r="AA479" i="4"/>
  <c r="AQ479" i="4"/>
  <c r="AF479" i="4"/>
  <c r="AV479" i="4"/>
  <c r="AH502" i="4"/>
  <c r="AX502" i="4"/>
  <c r="AB502" i="4"/>
  <c r="AR502" i="4"/>
  <c r="AO502" i="4"/>
  <c r="AL502" i="4"/>
  <c r="BB502" i="4"/>
  <c r="AA540" i="4"/>
  <c r="AV540" i="4"/>
  <c r="AX540" i="4"/>
  <c r="AH540" i="4"/>
  <c r="AI540" i="4"/>
  <c r="BD540" i="4"/>
  <c r="AJ413" i="4"/>
  <c r="AZ413" i="4"/>
  <c r="AN413" i="4"/>
  <c r="AB413" i="4"/>
  <c r="AF413" i="4"/>
  <c r="AN433" i="4"/>
  <c r="AJ433" i="4"/>
  <c r="AR433" i="4"/>
  <c r="AF485" i="4"/>
  <c r="AV485" i="4"/>
  <c r="AA485" i="4"/>
  <c r="AQ485" i="4"/>
  <c r="AJ485" i="4"/>
  <c r="AZ485" i="4"/>
  <c r="AN459" i="4"/>
  <c r="AV431" i="4"/>
  <c r="AB431" i="4"/>
  <c r="AF419" i="4"/>
  <c r="AV253" i="4"/>
  <c r="AV243" i="4"/>
  <c r="AV211" i="4"/>
  <c r="AF209" i="4"/>
  <c r="AR205" i="4"/>
  <c r="AV147" i="4"/>
  <c r="AR137" i="4"/>
  <c r="BE87" i="4"/>
  <c r="BF29" i="4"/>
  <c r="AV182" i="4"/>
  <c r="AL182" i="4"/>
  <c r="AS172" i="4"/>
  <c r="AG172" i="4"/>
  <c r="AH96" i="4"/>
  <c r="BG96" i="4"/>
  <c r="AT92" i="4"/>
  <c r="AA60" i="4"/>
  <c r="AE52" i="4"/>
  <c r="AJ182" i="4"/>
  <c r="AP122" i="4"/>
  <c r="AL52" i="4"/>
  <c r="BE29" i="4"/>
  <c r="AF578" i="4"/>
  <c r="AL578" i="4"/>
  <c r="BB578" i="4"/>
  <c r="AI578" i="4"/>
  <c r="AY578" i="4"/>
  <c r="AN556" i="4"/>
  <c r="AD556" i="4"/>
  <c r="AT556" i="4"/>
  <c r="AJ614" i="4"/>
  <c r="BE614" i="4"/>
  <c r="AQ614" i="4"/>
  <c r="AB614" i="4"/>
  <c r="AW614" i="4"/>
  <c r="AH614" i="4"/>
  <c r="AX614" i="4"/>
  <c r="BA556" i="4"/>
  <c r="AS554" i="4"/>
  <c r="Z554" i="4"/>
  <c r="AP554" i="4"/>
  <c r="AY546" i="4"/>
  <c r="AC546" i="4"/>
  <c r="AL546" i="4"/>
  <c r="BD542" i="4"/>
  <c r="AI542" i="4"/>
  <c r="AH542" i="4"/>
  <c r="AX542" i="4"/>
  <c r="AN522" i="4"/>
  <c r="AD522" i="4"/>
  <c r="AZ459" i="4"/>
  <c r="AJ459" i="4"/>
  <c r="AV453" i="4"/>
  <c r="AR445" i="4"/>
  <c r="AO182" i="4"/>
  <c r="AV92" i="4"/>
  <c r="AE92" i="4"/>
  <c r="AI52" i="4"/>
  <c r="AX1565" i="4"/>
  <c r="AC1565" i="4"/>
  <c r="AP1680" i="4"/>
  <c r="BF1680" i="4"/>
  <c r="AH1680" i="4"/>
  <c r="AJ419" i="4"/>
  <c r="AZ419" i="4"/>
  <c r="AN419" i="4"/>
  <c r="AJ431" i="4"/>
  <c r="AZ431" i="4"/>
  <c r="BG1108" i="4"/>
  <c r="AE1108" i="4"/>
  <c r="BB1108" i="4"/>
  <c r="AV1229" i="4"/>
  <c r="AF1229" i="4"/>
  <c r="AE1571" i="4"/>
  <c r="AH1571" i="4"/>
  <c r="AJ919" i="4"/>
  <c r="AB919" i="4"/>
  <c r="BG375" i="4"/>
  <c r="AN375" i="4"/>
  <c r="AB375" i="4"/>
  <c r="AR375" i="4"/>
  <c r="AN253" i="4"/>
  <c r="AB253" i="4"/>
  <c r="AR253" i="4"/>
  <c r="AJ205" i="4"/>
  <c r="AZ205" i="4"/>
  <c r="AN205" i="4"/>
  <c r="AU172" i="4"/>
  <c r="AO172" i="4"/>
  <c r="AX172" i="4"/>
  <c r="AH172" i="4"/>
  <c r="BA172" i="4"/>
  <c r="AC172" i="4"/>
  <c r="BD172" i="4"/>
  <c r="AE172" i="4"/>
  <c r="AT172" i="4"/>
  <c r="Z172" i="4"/>
  <c r="AK172" i="4"/>
  <c r="BB172" i="4"/>
  <c r="BE172" i="4"/>
  <c r="AN172" i="4"/>
  <c r="AP172" i="4"/>
  <c r="AW172" i="4"/>
  <c r="AV172" i="4"/>
  <c r="AF137" i="4"/>
  <c r="AV137" i="4"/>
  <c r="AJ137" i="4"/>
  <c r="AZ137" i="4"/>
  <c r="AJ87" i="4"/>
  <c r="AR87" i="4"/>
  <c r="AC87" i="4"/>
  <c r="AS87" i="4"/>
  <c r="BD87" i="4"/>
  <c r="AG87" i="4"/>
  <c r="AW87" i="4"/>
  <c r="BE67" i="4"/>
  <c r="AD67" i="4"/>
  <c r="AS67" i="4"/>
  <c r="AN67" i="4"/>
  <c r="AW29" i="4"/>
  <c r="AK29" i="4"/>
  <c r="BG29" i="4"/>
  <c r="AR29" i="4"/>
  <c r="AG29" i="4"/>
  <c r="AA29" i="4"/>
  <c r="AN29" i="4"/>
  <c r="AE29" i="4"/>
  <c r="AV29" i="4"/>
  <c r="AB29" i="4"/>
  <c r="BC29" i="4"/>
  <c r="AT29" i="4"/>
  <c r="AZ29" i="4"/>
  <c r="AH29" i="4"/>
  <c r="Z29" i="4"/>
  <c r="AM29" i="4"/>
  <c r="AJ29" i="4"/>
  <c r="AN243" i="4"/>
  <c r="AB243" i="4"/>
  <c r="AR243" i="4"/>
  <c r="AI211" i="4"/>
  <c r="AJ211" i="4"/>
  <c r="AZ211" i="4"/>
  <c r="AN211" i="4"/>
  <c r="AM182" i="4"/>
  <c r="AB182" i="4"/>
  <c r="AC182" i="4"/>
  <c r="AT182" i="4"/>
  <c r="AD182" i="4"/>
  <c r="AW182" i="4"/>
  <c r="AN182" i="4"/>
  <c r="AE182" i="4"/>
  <c r="AS182" i="4"/>
  <c r="AX182" i="4"/>
  <c r="Z182" i="4"/>
  <c r="AG182" i="4"/>
  <c r="AU182" i="4"/>
  <c r="AK182" i="4"/>
  <c r="AP182" i="4"/>
  <c r="BE182" i="4"/>
  <c r="AF182" i="4"/>
  <c r="AW122" i="4"/>
  <c r="BA122" i="4"/>
  <c r="AT122" i="4"/>
  <c r="AC122" i="4"/>
  <c r="AO122" i="4"/>
  <c r="AH122" i="4"/>
  <c r="AG122" i="4"/>
  <c r="Z122" i="4"/>
  <c r="AF122" i="4"/>
  <c r="BE122" i="4"/>
  <c r="BD122" i="4"/>
  <c r="AC92" i="4"/>
  <c r="AY92" i="4"/>
  <c r="AI92" i="4"/>
  <c r="BB92" i="4"/>
  <c r="AL92" i="4"/>
  <c r="AF92" i="4"/>
  <c r="BG92" i="4"/>
  <c r="AM92" i="4"/>
  <c r="AX92" i="4"/>
  <c r="AD92" i="4"/>
  <c r="BD92" i="4"/>
  <c r="BC92" i="4"/>
  <c r="AA92" i="4"/>
  <c r="AH92" i="4"/>
  <c r="AU92" i="4"/>
  <c r="BF92" i="4"/>
  <c r="Z92" i="4"/>
  <c r="AG96" i="4"/>
  <c r="AY96" i="4"/>
  <c r="AI96" i="4"/>
  <c r="BB96" i="4"/>
  <c r="AL96" i="4"/>
  <c r="AN96" i="4"/>
  <c r="AK96" i="4"/>
  <c r="AU96" i="4"/>
  <c r="AA96" i="4"/>
  <c r="AP96" i="4"/>
  <c r="AV96" i="4"/>
  <c r="AS96" i="4"/>
  <c r="AQ96" i="4"/>
  <c r="AX96" i="4"/>
  <c r="AF96" i="4"/>
  <c r="Z96" i="4"/>
  <c r="AM96" i="4"/>
  <c r="AT96" i="4"/>
  <c r="BD96" i="4"/>
  <c r="AW60" i="4"/>
  <c r="AB60" i="4"/>
  <c r="AU60" i="4"/>
  <c r="AE60" i="4"/>
  <c r="AN60" i="4"/>
  <c r="AG60" i="4"/>
  <c r="AL60" i="4"/>
  <c r="BC60" i="4"/>
  <c r="AI60" i="4"/>
  <c r="AS60" i="4"/>
  <c r="AY60" i="4"/>
  <c r="AC60" i="4"/>
  <c r="AQ60" i="4"/>
  <c r="AH60" i="4"/>
  <c r="AJ147" i="4"/>
  <c r="AZ147" i="4"/>
  <c r="AN147" i="4"/>
  <c r="AJ209" i="4"/>
  <c r="AZ209" i="4"/>
  <c r="AN209" i="4"/>
  <c r="AR52" i="4"/>
  <c r="BC52" i="4"/>
  <c r="AM52" i="4"/>
  <c r="AC52" i="4"/>
  <c r="AX52" i="4"/>
  <c r="AQ52" i="4"/>
  <c r="AH52" i="4"/>
  <c r="AY52" i="4"/>
  <c r="AA52" i="4"/>
  <c r="AU52" i="4"/>
  <c r="AN52" i="4"/>
  <c r="BE1749" i="4"/>
  <c r="BG1749" i="4"/>
  <c r="AD1353" i="4"/>
  <c r="AV1353" i="4"/>
  <c r="AI266" i="4"/>
  <c r="AC266" i="4"/>
  <c r="AW266" i="4"/>
  <c r="AC258" i="4"/>
  <c r="AW258" i="4"/>
  <c r="AY250" i="4"/>
  <c r="AC250" i="4"/>
  <c r="AM234" i="4"/>
  <c r="AK234" i="4"/>
  <c r="BE234" i="4"/>
  <c r="BC226" i="4"/>
  <c r="AK226" i="4"/>
  <c r="BA226" i="4"/>
  <c r="AS210" i="4"/>
  <c r="AG210" i="4"/>
  <c r="AW210" i="4"/>
  <c r="AO202" i="4"/>
  <c r="BE202" i="4"/>
  <c r="AS202" i="4"/>
  <c r="BE178" i="4"/>
  <c r="BB178" i="4"/>
  <c r="AS178" i="4"/>
  <c r="AP178" i="4"/>
  <c r="AH178" i="4"/>
  <c r="AK178" i="4"/>
  <c r="AX146" i="4"/>
  <c r="BD146" i="4"/>
  <c r="BA146" i="4"/>
  <c r="AL146" i="4"/>
  <c r="AO146" i="4"/>
  <c r="BF146" i="4"/>
  <c r="Z146" i="4"/>
  <c r="AU132" i="4"/>
  <c r="AG132" i="4"/>
  <c r="AT132" i="4"/>
  <c r="AD132" i="4"/>
  <c r="AW132" i="4"/>
  <c r="AC132" i="4"/>
  <c r="BD132" i="4"/>
  <c r="AX132" i="4"/>
  <c r="Z132" i="4"/>
  <c r="AO132" i="4"/>
  <c r="AV132" i="4"/>
  <c r="AM132" i="4"/>
  <c r="AP132" i="4"/>
  <c r="BE132" i="4"/>
  <c r="AK132" i="4"/>
  <c r="AF123" i="4"/>
  <c r="AV123" i="4"/>
  <c r="AI78" i="4"/>
  <c r="AO78" i="4"/>
  <c r="AV78" i="4"/>
  <c r="AA78" i="4"/>
  <c r="BE78" i="4"/>
  <c r="Z78" i="4"/>
  <c r="BG78" i="4"/>
  <c r="AK78" i="4"/>
  <c r="AU78" i="4"/>
  <c r="AD78" i="4"/>
  <c r="AP78" i="4"/>
  <c r="AS78" i="4"/>
  <c r="AU70" i="4"/>
  <c r="AF70" i="4"/>
  <c r="AO70" i="4"/>
  <c r="AM70" i="4"/>
  <c r="BC70" i="4"/>
  <c r="BA70" i="4"/>
  <c r="AY70" i="4"/>
  <c r="Z70" i="4"/>
  <c r="AN70" i="4"/>
  <c r="AI70" i="4"/>
  <c r="AP70" i="4"/>
  <c r="AS70" i="4"/>
  <c r="AU45" i="4"/>
  <c r="AI45" i="4"/>
  <c r="BF45" i="4"/>
  <c r="AR45" i="4"/>
  <c r="AT45" i="4"/>
  <c r="BE45" i="4"/>
  <c r="Z45" i="4"/>
  <c r="AW45" i="4"/>
  <c r="AJ45" i="4"/>
  <c r="AX45" i="4"/>
  <c r="AK45" i="4"/>
  <c r="AZ45" i="4"/>
  <c r="BC45" i="4"/>
  <c r="AF45" i="4"/>
  <c r="AB45" i="4"/>
  <c r="AP37" i="4"/>
  <c r="BG37" i="4"/>
  <c r="AR37" i="4"/>
  <c r="AW37" i="4"/>
  <c r="AX37" i="4"/>
  <c r="AC37" i="4"/>
  <c r="AQ37" i="4"/>
  <c r="AB37" i="4"/>
  <c r="AD37" i="4"/>
  <c r="AH37" i="4"/>
  <c r="AY37" i="4"/>
  <c r="AJ37" i="4"/>
  <c r="BC37" i="4"/>
  <c r="AN37" i="4"/>
  <c r="AG23" i="4"/>
  <c r="AI23" i="4"/>
  <c r="BA23" i="4"/>
  <c r="AS23" i="4"/>
  <c r="AT23" i="4"/>
  <c r="AK9" i="4"/>
  <c r="AJ9" i="4"/>
  <c r="BC9" i="4"/>
  <c r="AT9" i="4"/>
  <c r="AF9" i="4"/>
  <c r="AI9" i="4"/>
  <c r="AZ9" i="4"/>
  <c r="AH9" i="4"/>
  <c r="AS9" i="4"/>
  <c r="AN9" i="4"/>
  <c r="AM9" i="4"/>
  <c r="AD9" i="4"/>
  <c r="AV9" i="4"/>
  <c r="AR9" i="4"/>
  <c r="AP1425" i="4"/>
  <c r="AK1425" i="4"/>
  <c r="AF1235" i="4"/>
  <c r="AR1235" i="4"/>
  <c r="BF1090" i="4"/>
  <c r="BG1090" i="4"/>
  <c r="BD876" i="4"/>
  <c r="AX876" i="4"/>
  <c r="AI852" i="4"/>
  <c r="AK852" i="4"/>
  <c r="AM140" i="4"/>
  <c r="AU140" i="4"/>
  <c r="AS140" i="4"/>
  <c r="BF140" i="4"/>
  <c r="AP140" i="4"/>
  <c r="Z140" i="4"/>
  <c r="AV140" i="4"/>
  <c r="AO140" i="4"/>
  <c r="AX140" i="4"/>
  <c r="AD140" i="4"/>
  <c r="BD140" i="4"/>
  <c r="BE140" i="4"/>
  <c r="AK140" i="4"/>
  <c r="AT140" i="4"/>
  <c r="AC140" i="4"/>
  <c r="Z107" i="4"/>
  <c r="AF107" i="4"/>
  <c r="AG107" i="4"/>
  <c r="AW107" i="4"/>
  <c r="BF99" i="4"/>
  <c r="AB99" i="4"/>
  <c r="AO99" i="4"/>
  <c r="BE99" i="4"/>
  <c r="AR91" i="4"/>
  <c r="AV91" i="4"/>
  <c r="AO91" i="4"/>
  <c r="BE91" i="4"/>
  <c r="AZ83" i="4"/>
  <c r="AB83" i="4"/>
  <c r="AG83" i="4"/>
  <c r="AW83" i="4"/>
  <c r="AU62" i="4"/>
  <c r="AH62" i="4"/>
  <c r="AO62" i="4"/>
  <c r="AX62" i="4"/>
  <c r="AP62" i="4"/>
  <c r="AQ62" i="4"/>
  <c r="AT62" i="4"/>
  <c r="AC62" i="4"/>
  <c r="BD62" i="4"/>
  <c r="AM62" i="4"/>
  <c r="Z62" i="4"/>
  <c r="BA62" i="4"/>
  <c r="AA62" i="4"/>
  <c r="AJ62" i="4"/>
  <c r="AF62" i="4"/>
  <c r="BF62" i="4"/>
  <c r="BE62" i="4"/>
  <c r="AN62" i="4"/>
  <c r="AK62" i="4"/>
  <c r="AG7" i="4"/>
  <c r="AY7" i="4"/>
  <c r="BE7" i="4"/>
  <c r="AC7" i="4"/>
  <c r="AN7" i="4"/>
  <c r="AT7" i="4"/>
  <c r="AW7" i="4"/>
  <c r="AW628" i="4"/>
  <c r="AF628" i="4"/>
  <c r="BF827" i="4"/>
  <c r="AA827" i="4"/>
  <c r="AE843" i="4"/>
  <c r="BG843" i="4"/>
  <c r="AL859" i="4"/>
  <c r="BF859" i="4"/>
  <c r="AL988" i="4"/>
  <c r="BB988" i="4"/>
  <c r="AF1384" i="4"/>
  <c r="AV1384" i="4"/>
  <c r="AD1384" i="4"/>
  <c r="AL952" i="4"/>
  <c r="BB952" i="4"/>
  <c r="AZ1327" i="4"/>
  <c r="BB1327" i="4"/>
  <c r="AT1345" i="4"/>
  <c r="BF1345" i="4"/>
  <c r="AT1574" i="4"/>
  <c r="AS1574" i="4"/>
  <c r="AU1574" i="4"/>
  <c r="AM1574" i="4"/>
  <c r="AX1574" i="4"/>
  <c r="Z1574" i="4"/>
  <c r="AG1574" i="4"/>
  <c r="BE1660" i="4"/>
  <c r="AA1660" i="4"/>
  <c r="BA1660" i="4"/>
  <c r="BC1660" i="4"/>
  <c r="AO1660" i="4"/>
  <c r="AQ1660" i="4"/>
  <c r="AE1660" i="4"/>
  <c r="AW1660" i="4"/>
  <c r="AY1660" i="4"/>
  <c r="AM1660" i="4"/>
  <c r="AS1660" i="4"/>
  <c r="BG1660" i="4"/>
  <c r="AB1077" i="4"/>
  <c r="AM1077" i="4"/>
  <c r="AM1093" i="4"/>
  <c r="AB1093" i="4"/>
  <c r="AJ1101" i="4"/>
  <c r="BC1101" i="4"/>
  <c r="AD1305" i="4"/>
  <c r="Z1305" i="4"/>
  <c r="AB1359" i="4"/>
  <c r="AR1359" i="4"/>
  <c r="AK1401" i="4"/>
  <c r="BA1401" i="4"/>
  <c r="AK1500" i="4"/>
  <c r="BA1500" i="4"/>
  <c r="AP1553" i="4"/>
  <c r="AU1553" i="4"/>
  <c r="Z1553" i="4"/>
  <c r="AK1553" i="4"/>
  <c r="BF1553" i="4"/>
  <c r="BC1672" i="4"/>
  <c r="AH1672" i="4"/>
  <c r="AX1672" i="4"/>
  <c r="AQ1672" i="4"/>
  <c r="BF1672" i="4"/>
  <c r="AY1672" i="4"/>
  <c r="AM1672" i="4"/>
  <c r="AU1672" i="4"/>
  <c r="Z1672" i="4"/>
  <c r="AI1672" i="4"/>
  <c r="BB1000" i="4"/>
  <c r="AL1000" i="4"/>
  <c r="BB1263" i="4"/>
  <c r="AL1263" i="4"/>
  <c r="BB1271" i="4"/>
  <c r="AL1271" i="4"/>
  <c r="BA1279" i="4"/>
  <c r="BF1279" i="4"/>
  <c r="AP1294" i="4"/>
  <c r="AM1294" i="4"/>
  <c r="BB1294" i="4"/>
  <c r="AR193" i="4"/>
  <c r="AB193" i="4"/>
  <c r="AV169" i="4"/>
  <c r="AF169" i="4"/>
  <c r="AZ161" i="4"/>
  <c r="AJ161" i="4"/>
  <c r="AR123" i="4"/>
  <c r="BA274" i="4"/>
  <c r="AC274" i="4"/>
  <c r="BA266" i="4"/>
  <c r="AO258" i="4"/>
  <c r="AW234" i="4"/>
  <c r="BE226" i="4"/>
  <c r="AG226" i="4"/>
  <c r="AK210" i="4"/>
  <c r="AC202" i="4"/>
  <c r="BD70" i="4"/>
  <c r="AF132" i="4"/>
  <c r="AL132" i="4"/>
  <c r="AS62" i="4"/>
  <c r="AF146" i="4"/>
  <c r="AX78" i="4"/>
  <c r="BG62" i="4"/>
  <c r="AX410" i="4"/>
  <c r="AX402" i="4"/>
  <c r="AX394" i="4"/>
  <c r="AX386" i="4"/>
  <c r="AH386" i="4"/>
  <c r="AT378" i="4"/>
  <c r="AD378" i="4"/>
  <c r="AT370" i="4"/>
  <c r="AD370" i="4"/>
  <c r="BF362" i="4"/>
  <c r="AP362" i="4"/>
  <c r="Z362" i="4"/>
  <c r="AX354" i="4"/>
  <c r="AH354" i="4"/>
  <c r="AT346" i="4"/>
  <c r="AD346" i="4"/>
  <c r="AX338" i="4"/>
  <c r="AH338" i="4"/>
  <c r="BB330" i="4"/>
  <c r="AL330" i="4"/>
  <c r="BB322" i="4"/>
  <c r="AL322" i="4"/>
  <c r="BF314" i="4"/>
  <c r="AP314" i="4"/>
  <c r="Z314" i="4"/>
  <c r="BB306" i="4"/>
  <c r="AL306" i="4"/>
  <c r="BF298" i="4"/>
  <c r="AP298" i="4"/>
  <c r="Z298" i="4"/>
  <c r="BB290" i="4"/>
  <c r="AL290" i="4"/>
  <c r="BF282" i="4"/>
  <c r="AP282" i="4"/>
  <c r="Z282" i="4"/>
  <c r="AT274" i="4"/>
  <c r="AD274" i="4"/>
  <c r="AT266" i="4"/>
  <c r="AD266" i="4"/>
  <c r="AX258" i="4"/>
  <c r="AH258" i="4"/>
  <c r="AT250" i="4"/>
  <c r="AD250" i="4"/>
  <c r="AX242" i="4"/>
  <c r="AH242" i="4"/>
  <c r="AT234" i="4"/>
  <c r="AD234" i="4"/>
  <c r="AX226" i="4"/>
  <c r="AH226" i="4"/>
  <c r="AT218" i="4"/>
  <c r="AD218" i="4"/>
  <c r="BB210" i="4"/>
  <c r="AL210" i="4"/>
  <c r="BB202" i="4"/>
  <c r="AL202" i="4"/>
  <c r="AN193" i="4"/>
  <c r="AN181" i="4"/>
  <c r="AR169" i="4"/>
  <c r="AB169" i="4"/>
  <c r="AV161" i="4"/>
  <c r="AF161" i="4"/>
  <c r="AN155" i="4"/>
  <c r="AN123" i="4"/>
  <c r="BA107" i="4"/>
  <c r="AC107" i="4"/>
  <c r="AW99" i="4"/>
  <c r="AC99" i="4"/>
  <c r="AK91" i="4"/>
  <c r="AO83" i="4"/>
  <c r="AW274" i="4"/>
  <c r="AS266" i="4"/>
  <c r="BE258" i="4"/>
  <c r="AK258" i="4"/>
  <c r="AS234" i="4"/>
  <c r="AW226" i="4"/>
  <c r="AC226" i="4"/>
  <c r="AK218" i="4"/>
  <c r="BE210" i="4"/>
  <c r="BA202" i="4"/>
  <c r="BD91" i="4"/>
  <c r="AX70" i="4"/>
  <c r="AH140" i="4"/>
  <c r="AW140" i="4"/>
  <c r="AS132" i="4"/>
  <c r="BB132" i="4"/>
  <c r="AH45" i="4"/>
  <c r="AE140" i="4"/>
  <c r="AQ45" i="4"/>
  <c r="AO7" i="4"/>
  <c r="BF378" i="4"/>
  <c r="AP378" i="4"/>
  <c r="BF370" i="4"/>
  <c r="AP370" i="4"/>
  <c r="BB362" i="4"/>
  <c r="AT354" i="4"/>
  <c r="BF346" i="4"/>
  <c r="AP346" i="4"/>
  <c r="AT338" i="4"/>
  <c r="AD338" i="4"/>
  <c r="AX330" i="4"/>
  <c r="AX322" i="4"/>
  <c r="BB314" i="4"/>
  <c r="AL314" i="4"/>
  <c r="AX306" i="4"/>
  <c r="BB298" i="4"/>
  <c r="AL298" i="4"/>
  <c r="AX290" i="4"/>
  <c r="BB282" i="4"/>
  <c r="AL282" i="4"/>
  <c r="BF274" i="4"/>
  <c r="AP274" i="4"/>
  <c r="Z274" i="4"/>
  <c r="BF266" i="4"/>
  <c r="AP266" i="4"/>
  <c r="Z266" i="4"/>
  <c r="AT258" i="4"/>
  <c r="AD258" i="4"/>
  <c r="BF250" i="4"/>
  <c r="AP250" i="4"/>
  <c r="Z250" i="4"/>
  <c r="AT242" i="4"/>
  <c r="AD242" i="4"/>
  <c r="BF234" i="4"/>
  <c r="AP234" i="4"/>
  <c r="Z234" i="4"/>
  <c r="AT226" i="4"/>
  <c r="AD226" i="4"/>
  <c r="BF218" i="4"/>
  <c r="AP218" i="4"/>
  <c r="Z218" i="4"/>
  <c r="AX210" i="4"/>
  <c r="AH210" i="4"/>
  <c r="AX202" i="4"/>
  <c r="AH202" i="4"/>
  <c r="AZ193" i="4"/>
  <c r="AZ181" i="4"/>
  <c r="AJ181" i="4"/>
  <c r="AR161" i="4"/>
  <c r="AB161" i="4"/>
  <c r="AZ155" i="4"/>
  <c r="AJ155" i="4"/>
  <c r="AJ123" i="4"/>
  <c r="AS107" i="4"/>
  <c r="AS99" i="4"/>
  <c r="BA91" i="4"/>
  <c r="AG91" i="4"/>
  <c r="BE83" i="4"/>
  <c r="AK83" i="4"/>
  <c r="AO274" i="4"/>
  <c r="AO266" i="4"/>
  <c r="BA258" i="4"/>
  <c r="AC234" i="4"/>
  <c r="AS226" i="4"/>
  <c r="BA210" i="4"/>
  <c r="AW202" i="4"/>
  <c r="AZ91" i="4"/>
  <c r="AR83" i="4"/>
  <c r="AC70" i="4"/>
  <c r="BD45" i="4"/>
  <c r="AL140" i="4"/>
  <c r="BA140" i="4"/>
  <c r="BA132" i="4"/>
  <c r="BF132" i="4"/>
  <c r="BF78" i="4"/>
  <c r="AV70" i="4"/>
  <c r="AV62" i="4"/>
  <c r="Z1374" i="4"/>
  <c r="AH1374" i="4"/>
  <c r="AJ1449" i="4"/>
  <c r="AZ1449" i="4"/>
  <c r="BB1503" i="4"/>
  <c r="AA1503" i="4"/>
  <c r="AD1503" i="4"/>
  <c r="AH1503" i="4"/>
  <c r="AG1503" i="4"/>
  <c r="Z1503" i="4"/>
  <c r="AX1503" i="4"/>
  <c r="BG1503" i="4"/>
  <c r="AY1503" i="4"/>
  <c r="AK1503" i="4"/>
  <c r="AO1503" i="4"/>
  <c r="AC1503" i="4"/>
  <c r="AW1503" i="4"/>
  <c r="BF1503" i="4"/>
  <c r="BD1555" i="4"/>
  <c r="AH1555" i="4"/>
  <c r="AL1555" i="4"/>
  <c r="AU1555" i="4"/>
  <c r="AT1555" i="4"/>
  <c r="BC1555" i="4"/>
  <c r="BG1555" i="4"/>
  <c r="AG1555" i="4"/>
  <c r="BF1555" i="4"/>
  <c r="AW1555" i="4"/>
  <c r="AS1555" i="4"/>
  <c r="AA1555" i="4"/>
  <c r="BE1664" i="4"/>
  <c r="AS1664" i="4"/>
  <c r="BG1664" i="4"/>
  <c r="AO1664" i="4"/>
  <c r="AQ1664" i="4"/>
  <c r="AE1664" i="4"/>
  <c r="BA1664" i="4"/>
  <c r="AU1689" i="4"/>
  <c r="Z1689" i="4"/>
  <c r="BA1689" i="4"/>
  <c r="AH1362" i="4"/>
  <c r="BB1362" i="4"/>
  <c r="AX1362" i="4"/>
  <c r="AP1370" i="4"/>
  <c r="AX1370" i="4"/>
  <c r="AH1370" i="4"/>
  <c r="AG1379" i="4"/>
  <c r="BA1379" i="4"/>
  <c r="AW1379" i="4"/>
  <c r="AO1379" i="4"/>
  <c r="BD1414" i="4"/>
  <c r="AI1414" i="4"/>
  <c r="AH1414" i="4"/>
  <c r="BF1414" i="4"/>
  <c r="AO1414" i="4"/>
  <c r="AC1414" i="4"/>
  <c r="AW1414" i="4"/>
  <c r="BC1414" i="4"/>
  <c r="Z1414" i="4"/>
  <c r="BG1414" i="4"/>
  <c r="BE1414" i="4"/>
  <c r="AU1414" i="4"/>
  <c r="AT1414" i="4"/>
  <c r="AK1501" i="4"/>
  <c r="AP1501" i="4"/>
  <c r="AU1501" i="4"/>
  <c r="BF1501" i="4"/>
  <c r="AI1523" i="4"/>
  <c r="AQ1523" i="4"/>
  <c r="BD1559" i="4"/>
  <c r="AH1559" i="4"/>
  <c r="AD1559" i="4"/>
  <c r="AA1559" i="4"/>
  <c r="BC1559" i="4"/>
  <c r="AY1559" i="4"/>
  <c r="AI1559" i="4"/>
  <c r="BG1559" i="4"/>
  <c r="AS1559" i="4"/>
  <c r="AQ1559" i="4"/>
  <c r="Z1559" i="4"/>
  <c r="AG1559" i="4"/>
  <c r="AW1559" i="4"/>
  <c r="AT1559" i="4"/>
  <c r="AM1559" i="4"/>
  <c r="BB1559" i="4"/>
  <c r="BA1641" i="4"/>
  <c r="AK1641" i="4"/>
  <c r="AF1641" i="4"/>
  <c r="AV1641" i="4"/>
  <c r="AC1396" i="4"/>
  <c r="BF1396" i="4"/>
  <c r="AW1396" i="4"/>
  <c r="BA1396" i="4"/>
  <c r="BG1396" i="4"/>
  <c r="AA1396" i="4"/>
  <c r="BF1404" i="4"/>
  <c r="AS1404" i="4"/>
  <c r="BG1404" i="4"/>
  <c r="AW1404" i="4"/>
  <c r="AK1404" i="4"/>
  <c r="AU1404" i="4"/>
  <c r="AC1404" i="4"/>
  <c r="AG1404" i="4"/>
  <c r="AQ1404" i="4"/>
  <c r="BF1412" i="4"/>
  <c r="AS1412" i="4"/>
  <c r="BG1412" i="4"/>
  <c r="AK1412" i="4"/>
  <c r="AU1412" i="4"/>
  <c r="AC1412" i="4"/>
  <c r="AE1412" i="4"/>
  <c r="AQ1412" i="4"/>
  <c r="AO1424" i="4"/>
  <c r="BG1424" i="4"/>
  <c r="AI1424" i="4"/>
  <c r="AW1424" i="4"/>
  <c r="AG1424" i="4"/>
  <c r="BF1424" i="4"/>
  <c r="AV1432" i="4"/>
  <c r="AA1432" i="4"/>
  <c r="AS1432" i="4"/>
  <c r="AH1432" i="4"/>
  <c r="BA1432" i="4"/>
  <c r="BD1463" i="4"/>
  <c r="AD1463" i="4"/>
  <c r="AL1463" i="4"/>
  <c r="AU1463" i="4"/>
  <c r="AP1463" i="4"/>
  <c r="AS1463" i="4"/>
  <c r="AO1463" i="4"/>
  <c r="AG1463" i="4"/>
  <c r="AX1463" i="4"/>
  <c r="BG1463" i="4"/>
  <c r="Z1463" i="4"/>
  <c r="AT1463" i="4"/>
  <c r="BB1463" i="4"/>
  <c r="AV1537" i="4"/>
  <c r="BB1537" i="4"/>
  <c r="BG1537" i="4"/>
  <c r="AA1537" i="4"/>
  <c r="AF1537" i="4"/>
  <c r="AL1537" i="4"/>
  <c r="AQ1537" i="4"/>
  <c r="AQ1548" i="4"/>
  <c r="AK1548" i="4"/>
  <c r="BG1548" i="4"/>
  <c r="AV1556" i="4"/>
  <c r="AA1556" i="4"/>
  <c r="BA1556" i="4"/>
  <c r="AF1556" i="4"/>
  <c r="AI1564" i="4"/>
  <c r="AS1564" i="4"/>
  <c r="AW1564" i="4"/>
  <c r="AK1564" i="4"/>
  <c r="AM1564" i="4"/>
  <c r="AG1572" i="4"/>
  <c r="AI1572" i="4"/>
  <c r="BF1572" i="4"/>
  <c r="AA1572" i="4"/>
  <c r="BC1572" i="4"/>
  <c r="AU1572" i="4"/>
  <c r="AM1572" i="4"/>
  <c r="BA1572" i="4"/>
  <c r="BG1572" i="4"/>
  <c r="BG1617" i="4"/>
  <c r="AU1617" i="4"/>
  <c r="AT1617" i="4"/>
  <c r="AI1617" i="4"/>
  <c r="AH1617" i="4"/>
  <c r="AA1617" i="4"/>
  <c r="AD1617" i="4"/>
  <c r="AT1459" i="4"/>
  <c r="BE1459" i="4"/>
  <c r="BB1471" i="4"/>
  <c r="AT1471" i="4"/>
  <c r="AL1471" i="4"/>
  <c r="AD1471" i="4"/>
  <c r="BB1479" i="4"/>
  <c r="AT1479" i="4"/>
  <c r="AL1479" i="4"/>
  <c r="AD1479" i="4"/>
  <c r="Z1487" i="4"/>
  <c r="AD1487" i="4"/>
  <c r="AL1487" i="4"/>
  <c r="BB1487" i="4"/>
  <c r="AW1516" i="4"/>
  <c r="AA1516" i="4"/>
  <c r="AQ1516" i="4"/>
  <c r="AK1516" i="4"/>
  <c r="AY1516" i="4"/>
  <c r="AS1516" i="4"/>
  <c r="AG1516" i="4"/>
  <c r="AO1516" i="4"/>
  <c r="AC1516" i="4"/>
  <c r="AW1524" i="4"/>
  <c r="BG1524" i="4"/>
  <c r="AA1524" i="4"/>
  <c r="AC1524" i="4"/>
  <c r="AI1524" i="4"/>
  <c r="AK1524" i="4"/>
  <c r="AE1524" i="4"/>
  <c r="AG1524" i="4"/>
  <c r="BE1524" i="4"/>
  <c r="AQ1524" i="4"/>
  <c r="AM1524" i="4"/>
  <c r="BG1532" i="4"/>
  <c r="BB1532" i="4"/>
  <c r="AA1532" i="4"/>
  <c r="AL1532" i="4"/>
  <c r="AQ1532" i="4"/>
  <c r="AF1532" i="4"/>
  <c r="AV1532" i="4"/>
  <c r="AU1541" i="4"/>
  <c r="Z1541" i="4"/>
  <c r="BG1583" i="4"/>
  <c r="AK1583" i="4"/>
  <c r="AQ1583" i="4"/>
  <c r="BA1583" i="4"/>
  <c r="AC1734" i="4"/>
  <c r="BC1734" i="4"/>
  <c r="AI1734" i="4"/>
  <c r="AK1734" i="4"/>
  <c r="AH1734" i="4"/>
  <c r="AT1734" i="4"/>
  <c r="AP1734" i="4"/>
  <c r="BF1602" i="4"/>
  <c r="AQ1602" i="4"/>
  <c r="Z1602" i="4"/>
  <c r="AX1602" i="4"/>
  <c r="AE1602" i="4"/>
  <c r="AD1602" i="4"/>
  <c r="AP1602" i="4"/>
  <c r="AR1614" i="4"/>
  <c r="AS1614" i="4"/>
  <c r="AG1614" i="4"/>
  <c r="AW1614" i="4"/>
  <c r="AJ1614" i="4"/>
  <c r="AO1614" i="4"/>
  <c r="BC1637" i="4"/>
  <c r="AV1637" i="4"/>
  <c r="AQ1658" i="4"/>
  <c r="AA1658" i="4"/>
  <c r="AS1658" i="4"/>
  <c r="AY1658" i="4"/>
  <c r="BA1658" i="4"/>
  <c r="Z1674" i="4"/>
  <c r="AL1674" i="4"/>
  <c r="BF1674" i="4"/>
  <c r="AT1674" i="4"/>
  <c r="AU1711" i="4"/>
  <c r="AP1711" i="4"/>
  <c r="AW1711" i="4"/>
  <c r="BF1711" i="4"/>
  <c r="AA1711" i="4"/>
  <c r="BG1711" i="4"/>
  <c r="AG1586" i="4"/>
  <c r="AI1586" i="4"/>
  <c r="AM1586" i="4"/>
  <c r="AU1586" i="4"/>
  <c r="BE1586" i="4"/>
  <c r="AD1586" i="4"/>
  <c r="AH1586" i="4"/>
  <c r="AY1586" i="4"/>
  <c r="Z1586" i="4"/>
  <c r="AT1586" i="4"/>
  <c r="AK1586" i="4"/>
  <c r="AO1627" i="4"/>
  <c r="Z1627" i="4"/>
  <c r="AG1627" i="4"/>
  <c r="AS1667" i="4"/>
  <c r="AG1667" i="4"/>
  <c r="AO1667" i="4"/>
  <c r="AU1667" i="4"/>
  <c r="AX1667" i="4"/>
  <c r="BA1667" i="4"/>
  <c r="AH1667" i="4"/>
  <c r="AA1667" i="4"/>
  <c r="Z1667" i="4"/>
  <c r="AP1667" i="4"/>
  <c r="BB1667" i="4"/>
  <c r="BE1667" i="4"/>
  <c r="AK1667" i="4"/>
  <c r="AC1667" i="4"/>
  <c r="AA1683" i="4"/>
  <c r="BB1683" i="4"/>
  <c r="AH1683" i="4"/>
  <c r="AI1683" i="4"/>
  <c r="Z1683" i="4"/>
  <c r="BA1683" i="4"/>
  <c r="AW1683" i="4"/>
  <c r="AS1683" i="4"/>
  <c r="AD1683" i="4"/>
  <c r="AE1683" i="4"/>
  <c r="BG1683" i="4"/>
  <c r="BC1683" i="4"/>
  <c r="AT1683" i="4"/>
  <c r="AK1683" i="4"/>
  <c r="AC1727" i="4"/>
  <c r="AO1727" i="4"/>
  <c r="BE1727" i="4"/>
  <c r="AI1626" i="4"/>
  <c r="AA1626" i="4"/>
  <c r="AE1626" i="4"/>
  <c r="AM1626" i="4"/>
  <c r="BD1634" i="4"/>
  <c r="AH1634" i="4"/>
  <c r="AL1634" i="4"/>
  <c r="AT1634" i="4"/>
  <c r="AU1634" i="4"/>
  <c r="AM1634" i="4"/>
  <c r="AG1634" i="4"/>
  <c r="AD1634" i="4"/>
  <c r="BG1634" i="4"/>
  <c r="AA1634" i="4"/>
  <c r="Z1634" i="4"/>
  <c r="AS1642" i="4"/>
  <c r="BB1642" i="4"/>
  <c r="BE1642" i="4"/>
  <c r="AD1642" i="4"/>
  <c r="AM1642" i="4"/>
  <c r="AL1642" i="4"/>
  <c r="AI1642" i="4"/>
  <c r="AC1642" i="4"/>
  <c r="AG1642" i="4"/>
  <c r="Z1642" i="4"/>
  <c r="BD1650" i="4"/>
  <c r="AH1650" i="4"/>
  <c r="AQ1650" i="4"/>
  <c r="AU1650" i="4"/>
  <c r="AM1650" i="4"/>
  <c r="AG1650" i="4"/>
  <c r="AD1650" i="4"/>
  <c r="AC1650" i="4"/>
  <c r="AA1650" i="4"/>
  <c r="AY1650" i="4"/>
  <c r="AA184" i="4"/>
  <c r="AJ184" i="4"/>
  <c r="AI184" i="4"/>
  <c r="AU116" i="4"/>
  <c r="AE116" i="4"/>
  <c r="BB116" i="4"/>
  <c r="AL116" i="4"/>
  <c r="BE116" i="4"/>
  <c r="AO116" i="4"/>
  <c r="AN116" i="4"/>
  <c r="AM116" i="4"/>
  <c r="AC108" i="4"/>
  <c r="AS108" i="4"/>
  <c r="AX108" i="4"/>
  <c r="AH108" i="4"/>
  <c r="BC108" i="4"/>
  <c r="AM108" i="4"/>
  <c r="AF108" i="4"/>
  <c r="AW20" i="4"/>
  <c r="BC20" i="4"/>
  <c r="AM20" i="4"/>
  <c r="AC20" i="4"/>
  <c r="AX20" i="4"/>
  <c r="AB20" i="4"/>
  <c r="AY20" i="4"/>
  <c r="AI20" i="4"/>
  <c r="AH20" i="4"/>
  <c r="BD20" i="4"/>
  <c r="AO31" i="4"/>
  <c r="AN31" i="4"/>
  <c r="BE31" i="4"/>
  <c r="AG31" i="4"/>
  <c r="AT31" i="4"/>
  <c r="AI73" i="4"/>
  <c r="AE73" i="4"/>
  <c r="AF73" i="4"/>
  <c r="BE73" i="4"/>
  <c r="AK73" i="4"/>
  <c r="AB73" i="4"/>
  <c r="AX73" i="4"/>
  <c r="AT73" i="4"/>
  <c r="AP73" i="4"/>
  <c r="AL73" i="4"/>
  <c r="BA73" i="4"/>
  <c r="AC73" i="4"/>
  <c r="AS94" i="4"/>
  <c r="AX94" i="4"/>
  <c r="AH94" i="4"/>
  <c r="BC94" i="4"/>
  <c r="AM94" i="4"/>
  <c r="AF94" i="4"/>
  <c r="AP1689" i="4"/>
  <c r="AY1664" i="4"/>
  <c r="AW1664" i="4"/>
  <c r="AQ1641" i="4"/>
  <c r="AM1617" i="4"/>
  <c r="AS1572" i="4"/>
  <c r="BA1564" i="4"/>
  <c r="AK1555" i="4"/>
  <c r="AU1559" i="4"/>
  <c r="AS1524" i="4"/>
  <c r="Z1501" i="4"/>
  <c r="AT1487" i="4"/>
  <c r="BG1516" i="4"/>
  <c r="BC1463" i="4"/>
  <c r="AT1503" i="4"/>
  <c r="AK1432" i="4"/>
  <c r="AK1424" i="4"/>
  <c r="AY1463" i="4"/>
  <c r="AH1306" i="4"/>
  <c r="AM1404" i="4"/>
  <c r="AE1689" i="4"/>
  <c r="AI1664" i="4"/>
  <c r="AM1664" i="4"/>
  <c r="AC1583" i="4"/>
  <c r="AI1583" i="4"/>
  <c r="Z1617" i="4"/>
  <c r="AQ1617" i="4"/>
  <c r="BB1555" i="4"/>
  <c r="BC1524" i="4"/>
  <c r="AY1523" i="4"/>
  <c r="AL1503" i="4"/>
  <c r="AA1414" i="4"/>
  <c r="AK1396" i="4"/>
  <c r="AZ1374" i="4"/>
  <c r="AA1664" i="4"/>
  <c r="AL1617" i="4"/>
  <c r="BE1617" i="4"/>
  <c r="AQ1572" i="4"/>
  <c r="AM1555" i="4"/>
  <c r="BE1559" i="4"/>
  <c r="AM1463" i="4"/>
  <c r="AF1432" i="4"/>
  <c r="AK1463" i="4"/>
  <c r="AM1412" i="4"/>
  <c r="BG1379" i="4"/>
  <c r="AS1414" i="4"/>
  <c r="AM1565" i="4"/>
  <c r="AO1565" i="4"/>
  <c r="BD1565" i="4"/>
  <c r="AH1565" i="4"/>
  <c r="AU1565" i="4"/>
  <c r="AE527" i="4"/>
  <c r="AS527" i="4"/>
  <c r="AQ882" i="4"/>
  <c r="AS882" i="4"/>
  <c r="AK882" i="4"/>
  <c r="AG882" i="4"/>
  <c r="AH882" i="4"/>
  <c r="BF882" i="4"/>
  <c r="Z1108" i="4"/>
  <c r="BA1108" i="4"/>
  <c r="AL1108" i="4"/>
  <c r="AP1108" i="4"/>
  <c r="AG1108" i="4"/>
  <c r="AU1108" i="4"/>
  <c r="AW1108" i="4"/>
  <c r="AX1291" i="4"/>
  <c r="AE1291" i="4"/>
  <c r="AB1291" i="4"/>
  <c r="AQ780" i="4"/>
  <c r="BA780" i="4"/>
  <c r="AL968" i="4"/>
  <c r="BB968" i="4"/>
  <c r="AD968" i="4"/>
  <c r="AK1316" i="4"/>
  <c r="AJ1316" i="4"/>
  <c r="AV1316" i="4"/>
  <c r="AT1316" i="4"/>
  <c r="BF1316" i="4"/>
  <c r="AD1386" i="4"/>
  <c r="BF1386" i="4"/>
  <c r="BA1386" i="4"/>
  <c r="AM1571" i="4"/>
  <c r="BG1571" i="4"/>
  <c r="AG1571" i="4"/>
  <c r="AU1571" i="4"/>
  <c r="BB1571" i="4"/>
  <c r="AA1571" i="4"/>
  <c r="AM822" i="4"/>
  <c r="AQ822" i="4"/>
  <c r="AK822" i="4"/>
  <c r="AA822" i="4"/>
  <c r="BB1177" i="4"/>
  <c r="AL1177" i="4"/>
  <c r="AM1433" i="4"/>
  <c r="AF1433" i="4"/>
  <c r="AU1433" i="4"/>
  <c r="AR748" i="4"/>
  <c r="AA748" i="4"/>
  <c r="AY67" i="4"/>
  <c r="AC67" i="4"/>
  <c r="AW67" i="4"/>
  <c r="AQ29" i="4"/>
  <c r="AI29" i="4"/>
  <c r="AO29" i="4"/>
  <c r="AL1571" i="4"/>
  <c r="BC1565" i="4"/>
  <c r="AP1291" i="4"/>
  <c r="AA1108" i="4"/>
  <c r="AT968" i="4"/>
  <c r="AV919" i="4"/>
  <c r="AI802" i="4"/>
  <c r="AA780" i="4"/>
  <c r="AU822" i="4"/>
  <c r="AN196" i="4"/>
  <c r="AD196" i="4"/>
  <c r="AT196" i="4"/>
  <c r="AC196" i="4"/>
  <c r="AW196" i="4"/>
  <c r="AM196" i="4"/>
  <c r="AN122" i="4"/>
  <c r="AD122" i="4"/>
  <c r="AX122" i="4"/>
  <c r="AC96" i="4"/>
  <c r="AT67" i="4"/>
  <c r="AG67" i="4"/>
  <c r="AL29" i="4"/>
  <c r="AD29" i="4"/>
  <c r="AW1571" i="4"/>
  <c r="AG1565" i="4"/>
  <c r="AE1770" i="4"/>
  <c r="BD1770" i="4"/>
  <c r="AH1770" i="4"/>
  <c r="AW1770" i="4"/>
  <c r="AU1770" i="4"/>
  <c r="AA1770" i="4"/>
  <c r="AM1770" i="4"/>
  <c r="AL1770" i="4"/>
  <c r="AP1755" i="4"/>
  <c r="BA1755" i="4"/>
  <c r="AE1755" i="4"/>
  <c r="AK1755" i="4"/>
  <c r="BF1755" i="4"/>
  <c r="BE1747" i="4"/>
  <c r="BD1747" i="4"/>
  <c r="Z1747" i="4"/>
  <c r="AT1747" i="4"/>
  <c r="AG1747" i="4"/>
  <c r="AI1747" i="4"/>
  <c r="AM1747" i="4"/>
  <c r="BF1747" i="4"/>
  <c r="AO1747" i="4"/>
  <c r="BG1738" i="4"/>
  <c r="AA1738" i="4"/>
  <c r="AI1738" i="4"/>
  <c r="BF1738" i="4"/>
  <c r="AX1738" i="4"/>
  <c r="AH1738" i="4"/>
  <c r="AW1738" i="4"/>
  <c r="BE1738" i="4"/>
  <c r="AD1738" i="4"/>
  <c r="AP1738" i="4"/>
  <c r="AS1738" i="4"/>
  <c r="AQ1738" i="4"/>
  <c r="AK1738" i="4"/>
  <c r="BA1738" i="4"/>
  <c r="AL1738" i="4"/>
  <c r="AU1738" i="4"/>
  <c r="AY1738" i="4"/>
  <c r="AC1738" i="4"/>
  <c r="BD1738" i="4"/>
  <c r="AO1738" i="4"/>
  <c r="AL1702" i="4"/>
  <c r="BB1702" i="4"/>
  <c r="AR1702" i="4"/>
  <c r="AB1702" i="4"/>
  <c r="BE1035" i="4"/>
  <c r="AH1035" i="4"/>
  <c r="AX1035" i="4"/>
  <c r="AE1035" i="4"/>
  <c r="AU1035" i="4"/>
  <c r="AB1035" i="4"/>
  <c r="AR1035" i="4"/>
  <c r="Z1035" i="4"/>
  <c r="AP1035" i="4"/>
  <c r="BF1035" i="4"/>
  <c r="AM1035" i="4"/>
  <c r="BC1035" i="4"/>
  <c r="AJ1035" i="4"/>
  <c r="AZ1035" i="4"/>
  <c r="AN1002" i="4"/>
  <c r="BD1002" i="4"/>
  <c r="AK1002" i="4"/>
  <c r="BA1002" i="4"/>
  <c r="AB1002" i="4"/>
  <c r="AR1002" i="4"/>
  <c r="AF1002" i="4"/>
  <c r="AV1002" i="4"/>
  <c r="AC1002" i="4"/>
  <c r="AS1002" i="4"/>
  <c r="AN940" i="4"/>
  <c r="BD940" i="4"/>
  <c r="AK940" i="4"/>
  <c r="BA940" i="4"/>
  <c r="AB940" i="4"/>
  <c r="AR940" i="4"/>
  <c r="AF940" i="4"/>
  <c r="AV940" i="4"/>
  <c r="AC940" i="4"/>
  <c r="AS940" i="4"/>
  <c r="AM940" i="4"/>
  <c r="BC940" i="4"/>
  <c r="AN904" i="4"/>
  <c r="BD904" i="4"/>
  <c r="AK904" i="4"/>
  <c r="BA904" i="4"/>
  <c r="AB904" i="4"/>
  <c r="AR904" i="4"/>
  <c r="AF904" i="4"/>
  <c r="AV904" i="4"/>
  <c r="AC904" i="4"/>
  <c r="AS904" i="4"/>
  <c r="AM904" i="4"/>
  <c r="BC904" i="4"/>
  <c r="AB892" i="4"/>
  <c r="AJ892" i="4"/>
  <c r="AZ892" i="4"/>
  <c r="Z814" i="4"/>
  <c r="AF814" i="4"/>
  <c r="AV814" i="4"/>
  <c r="AT776" i="4"/>
  <c r="BD776" i="4"/>
  <c r="AO776" i="4"/>
  <c r="AN744" i="4"/>
  <c r="AH744" i="4"/>
  <c r="BB710" i="4"/>
  <c r="BA710" i="4"/>
  <c r="AE710" i="4"/>
  <c r="BC710" i="4"/>
  <c r="AZ620" i="4"/>
  <c r="AH620" i="4"/>
  <c r="BG564" i="4"/>
  <c r="BD564" i="4"/>
  <c r="AS472" i="4"/>
  <c r="BD472" i="4"/>
  <c r="AF440" i="4"/>
  <c r="AS440" i="4"/>
  <c r="AF376" i="4"/>
  <c r="AS376" i="4"/>
  <c r="AF312" i="4"/>
  <c r="AS312" i="4"/>
  <c r="AZ925" i="4"/>
  <c r="AV925" i="4"/>
  <c r="AJ925" i="4"/>
  <c r="AS925" i="4"/>
  <c r="AC925" i="4"/>
  <c r="AH860" i="4"/>
  <c r="AX860" i="4"/>
  <c r="AB860" i="4"/>
  <c r="AR860" i="4"/>
  <c r="AH848" i="4"/>
  <c r="AX848" i="4"/>
  <c r="AJ848" i="4"/>
  <c r="AZ848" i="4"/>
  <c r="AP836" i="4"/>
  <c r="AB836" i="4"/>
  <c r="AR836" i="4"/>
  <c r="Z824" i="4"/>
  <c r="AJ824" i="4"/>
  <c r="AZ824" i="4"/>
  <c r="AP794" i="4"/>
  <c r="BF794" i="4"/>
  <c r="AN794" i="4"/>
  <c r="AP782" i="4"/>
  <c r="BF782" i="4"/>
  <c r="AF782" i="4"/>
  <c r="AV782" i="4"/>
  <c r="AB715" i="4"/>
  <c r="AR715" i="4"/>
  <c r="AF629" i="4"/>
  <c r="AZ629" i="4"/>
  <c r="AX562" i="4"/>
  <c r="BG562" i="4"/>
  <c r="AT630" i="4"/>
  <c r="AZ630" i="4"/>
  <c r="AK630" i="4"/>
  <c r="AW630" i="4"/>
  <c r="BB638" i="4"/>
  <c r="AF638" i="4"/>
  <c r="AB638" i="4"/>
  <c r="BC638" i="4"/>
  <c r="AJ655" i="4"/>
  <c r="AZ655" i="4"/>
  <c r="AX672" i="4"/>
  <c r="AO672" i="4"/>
  <c r="AE692" i="4"/>
  <c r="BB692" i="4"/>
  <c r="Z692" i="4"/>
  <c r="AZ714" i="4"/>
  <c r="AV714" i="4"/>
  <c r="AG714" i="4"/>
  <c r="Z714" i="4"/>
  <c r="AH728" i="4"/>
  <c r="AN728" i="4"/>
  <c r="AE728" i="4"/>
  <c r="AJ735" i="4"/>
  <c r="AZ735" i="4"/>
  <c r="AF845" i="4"/>
  <c r="AV845" i="4"/>
  <c r="AK853" i="4"/>
  <c r="AF853" i="4"/>
  <c r="AV853" i="4"/>
  <c r="AF861" i="4"/>
  <c r="AV861" i="4"/>
  <c r="AF869" i="4"/>
  <c r="AV869" i="4"/>
  <c r="AF877" i="4"/>
  <c r="BA877" i="4"/>
  <c r="AT877" i="4"/>
  <c r="AD877" i="4"/>
  <c r="AN877" i="4"/>
  <c r="AQ885" i="4"/>
  <c r="BB885" i="4"/>
  <c r="AL885" i="4"/>
  <c r="AC885" i="4"/>
  <c r="AY885" i="4"/>
  <c r="AF893" i="4"/>
  <c r="BA893" i="4"/>
  <c r="AT893" i="4"/>
  <c r="AD893" i="4"/>
  <c r="AN893" i="4"/>
  <c r="AV915" i="4"/>
  <c r="AW915" i="4"/>
  <c r="AG915" i="4"/>
  <c r="AY915" i="4"/>
  <c r="AI915" i="4"/>
  <c r="BB915" i="4"/>
  <c r="AL915" i="4"/>
  <c r="AN915" i="4"/>
  <c r="AZ1005" i="4"/>
  <c r="AR1005" i="4"/>
  <c r="AJ1005" i="4"/>
  <c r="AJ606" i="4"/>
  <c r="AY606" i="4"/>
  <c r="AD642" i="4"/>
  <c r="AF642" i="4"/>
  <c r="AG642" i="4"/>
  <c r="AH650" i="4"/>
  <c r="AM650" i="4"/>
  <c r="AF650" i="4"/>
  <c r="AD678" i="4"/>
  <c r="AJ678" i="4"/>
  <c r="AQ678" i="4"/>
  <c r="Z774" i="4"/>
  <c r="AZ774" i="4"/>
  <c r="AM774" i="4"/>
  <c r="AF991" i="4"/>
  <c r="AS991" i="4"/>
  <c r="AC991" i="4"/>
  <c r="AU991" i="4"/>
  <c r="AE991" i="4"/>
  <c r="AX991" i="4"/>
  <c r="AH991" i="4"/>
  <c r="BD991" i="4"/>
  <c r="AJ1007" i="4"/>
  <c r="AS1007" i="4"/>
  <c r="AC1007" i="4"/>
  <c r="AU1007" i="4"/>
  <c r="AE1007" i="4"/>
  <c r="AX1007" i="4"/>
  <c r="AH1007" i="4"/>
  <c r="BD1007" i="4"/>
  <c r="AW995" i="4"/>
  <c r="AG995" i="4"/>
  <c r="AY995" i="4"/>
  <c r="AI995" i="4"/>
  <c r="BB995" i="4"/>
  <c r="AL995" i="4"/>
  <c r="AN995" i="4"/>
  <c r="AS916" i="4"/>
  <c r="AC916" i="4"/>
  <c r="AV916" i="4"/>
  <c r="AF916" i="4"/>
  <c r="Z965" i="4"/>
  <c r="AP965" i="4"/>
  <c r="BF965" i="4"/>
  <c r="AM965" i="4"/>
  <c r="BC965" i="4"/>
  <c r="AK965" i="4"/>
  <c r="BA965" i="4"/>
  <c r="Z925" i="4"/>
  <c r="AP925" i="4"/>
  <c r="BF925" i="4"/>
  <c r="AM925" i="4"/>
  <c r="BC925" i="4"/>
  <c r="AO925" i="4"/>
  <c r="AI893" i="4"/>
  <c r="AL893" i="4"/>
  <c r="BF893" i="4"/>
  <c r="BD885" i="4"/>
  <c r="Z885" i="4"/>
  <c r="AT885" i="4"/>
  <c r="AS877" i="4"/>
  <c r="AH877" i="4"/>
  <c r="BB877" i="4"/>
  <c r="AZ860" i="4"/>
  <c r="AF860" i="4"/>
  <c r="AV848" i="4"/>
  <c r="AB848" i="4"/>
  <c r="AZ836" i="4"/>
  <c r="AF836" i="4"/>
  <c r="AV824" i="4"/>
  <c r="AB824" i="4"/>
  <c r="AJ814" i="4"/>
  <c r="AJ794" i="4"/>
  <c r="AN782" i="4"/>
  <c r="AF925" i="4"/>
  <c r="AB965" i="4"/>
  <c r="AB933" i="4"/>
  <c r="AB925" i="4"/>
  <c r="AH915" i="4"/>
  <c r="BF915" i="4"/>
  <c r="AQ915" i="4"/>
  <c r="AC915" i="4"/>
  <c r="BA915" i="4"/>
  <c r="AQ893" i="4"/>
  <c r="AV885" i="4"/>
  <c r="AV877" i="4"/>
  <c r="AJ869" i="4"/>
  <c r="AR861" i="4"/>
  <c r="BF860" i="4"/>
  <c r="AL860" i="4"/>
  <c r="AR853" i="4"/>
  <c r="BF848" i="4"/>
  <c r="AL848" i="4"/>
  <c r="AR845" i="4"/>
  <c r="AT836" i="4"/>
  <c r="AP824" i="4"/>
  <c r="Z794" i="4"/>
  <c r="AZ719" i="4"/>
  <c r="AJ679" i="4"/>
  <c r="AF613" i="4"/>
  <c r="AN638" i="4"/>
  <c r="AZ814" i="4"/>
  <c r="AB814" i="4"/>
  <c r="AZ794" i="4"/>
  <c r="AF794" i="4"/>
  <c r="AJ782" i="4"/>
  <c r="AK893" i="4"/>
  <c r="AK885" i="4"/>
  <c r="AQ877" i="4"/>
  <c r="AZ869" i="4"/>
  <c r="AB869" i="4"/>
  <c r="AN861" i="4"/>
  <c r="BB860" i="4"/>
  <c r="AD860" i="4"/>
  <c r="AN853" i="4"/>
  <c r="BB848" i="4"/>
  <c r="AD848" i="4"/>
  <c r="AN845" i="4"/>
  <c r="AR837" i="4"/>
  <c r="AD836" i="4"/>
  <c r="AR829" i="4"/>
  <c r="BF814" i="4"/>
  <c r="AJ743" i="4"/>
  <c r="AV693" i="4"/>
  <c r="AF685" i="4"/>
  <c r="BD692" i="4"/>
  <c r="BA916" i="4"/>
  <c r="AK916" i="4"/>
  <c r="BD916" i="4"/>
  <c r="BD965" i="4"/>
  <c r="AH965" i="4"/>
  <c r="AX965" i="4"/>
  <c r="AE965" i="4"/>
  <c r="AU965" i="4"/>
  <c r="AC965" i="4"/>
  <c r="AS965" i="4"/>
  <c r="BD925" i="4"/>
  <c r="AH925" i="4"/>
  <c r="AX925" i="4"/>
  <c r="AE925" i="4"/>
  <c r="AU925" i="4"/>
  <c r="AG925" i="4"/>
  <c r="BA925" i="4"/>
  <c r="AJ965" i="4"/>
  <c r="AY893" i="4"/>
  <c r="Z893" i="4"/>
  <c r="AX893" i="4"/>
  <c r="AN885" i="4"/>
  <c r="AH885" i="4"/>
  <c r="BF885" i="4"/>
  <c r="BD877" i="4"/>
  <c r="AC877" i="4"/>
  <c r="AP877" i="4"/>
  <c r="AN860" i="4"/>
  <c r="AN848" i="4"/>
  <c r="AN836" i="4"/>
  <c r="AN824" i="4"/>
  <c r="AR814" i="4"/>
  <c r="AV794" i="4"/>
  <c r="AB794" i="4"/>
  <c r="AZ782" i="4"/>
  <c r="AB782" i="4"/>
  <c r="AF1005" i="4"/>
  <c r="AV965" i="4"/>
  <c r="AV933" i="4"/>
  <c r="Z915" i="4"/>
  <c r="AT915" i="4"/>
  <c r="AE915" i="4"/>
  <c r="BC915" i="4"/>
  <c r="AO915" i="4"/>
  <c r="AA893" i="4"/>
  <c r="AF885" i="4"/>
  <c r="AK877" i="4"/>
  <c r="AR869" i="4"/>
  <c r="AJ861" i="4"/>
  <c r="AT860" i="4"/>
  <c r="Z860" i="4"/>
  <c r="AJ853" i="4"/>
  <c r="AT848" i="4"/>
  <c r="Z848" i="4"/>
  <c r="AJ845" i="4"/>
  <c r="AB837" i="4"/>
  <c r="Z836" i="4"/>
  <c r="AB829" i="4"/>
  <c r="AG678" i="4"/>
  <c r="BF744" i="4"/>
  <c r="Z672" i="4"/>
  <c r="BA1585" i="4"/>
  <c r="AO1585" i="4"/>
  <c r="AQ1645" i="4"/>
  <c r="BC1645" i="4"/>
  <c r="AR381" i="4"/>
  <c r="AB381" i="4"/>
  <c r="AN381" i="4"/>
  <c r="AN103" i="4"/>
  <c r="AW103" i="4"/>
  <c r="AJ103" i="4"/>
  <c r="AR103" i="4"/>
  <c r="AW11" i="4"/>
  <c r="AN11" i="4"/>
  <c r="AH65" i="4"/>
  <c r="AP65" i="4"/>
  <c r="AC65" i="4"/>
  <c r="AF179" i="4"/>
  <c r="AV179" i="4"/>
  <c r="AR345" i="4"/>
  <c r="AB345" i="4"/>
  <c r="AN345" i="4"/>
  <c r="AR377" i="4"/>
  <c r="AB377" i="4"/>
  <c r="AN377" i="4"/>
  <c r="AN471" i="4"/>
  <c r="AR471" i="4"/>
  <c r="AB471" i="4"/>
  <c r="AR383" i="4"/>
  <c r="AN383" i="4"/>
  <c r="AB383" i="4"/>
  <c r="AB429" i="4"/>
  <c r="AN429" i="4"/>
  <c r="AR429" i="4"/>
  <c r="BD483" i="4"/>
  <c r="AB483" i="4"/>
  <c r="AN483" i="4"/>
  <c r="AM483" i="4"/>
  <c r="BC483" i="4"/>
  <c r="AR483" i="4"/>
  <c r="AA483" i="4"/>
  <c r="AQ483" i="4"/>
  <c r="AR568" i="4"/>
  <c r="BC568" i="4"/>
  <c r="AM568" i="4"/>
  <c r="BF568" i="4"/>
  <c r="AJ568" i="4"/>
  <c r="BG568" i="4"/>
  <c r="AI568" i="4"/>
  <c r="AX568" i="4"/>
  <c r="AH568" i="4"/>
  <c r="AN568" i="4"/>
  <c r="AO568" i="4"/>
  <c r="AY568" i="4"/>
  <c r="AE568" i="4"/>
  <c r="AT568" i="4"/>
  <c r="AD568" i="4"/>
  <c r="AV568" i="4"/>
  <c r="AW568" i="4"/>
  <c r="AG89" i="4"/>
  <c r="AV89" i="4"/>
  <c r="AZ89" i="4"/>
  <c r="BE259" i="4"/>
  <c r="AN259" i="4"/>
  <c r="AI315" i="4"/>
  <c r="AN315" i="4"/>
  <c r="AB329" i="4"/>
  <c r="AN329" i="4"/>
  <c r="AN343" i="4"/>
  <c r="AR343" i="4"/>
  <c r="AB343" i="4"/>
  <c r="AB355" i="4"/>
  <c r="AN355" i="4"/>
  <c r="AB385" i="4"/>
  <c r="AN385" i="4"/>
  <c r="AD490" i="4"/>
  <c r="AP490" i="4"/>
  <c r="AJ490" i="4"/>
  <c r="AZ490" i="4"/>
  <c r="Z490" i="4"/>
  <c r="AN490" i="4"/>
  <c r="AG490" i="4"/>
  <c r="AW490" i="4"/>
  <c r="AT490" i="4"/>
  <c r="AR490" i="4"/>
  <c r="AK490" i="4"/>
  <c r="BA490" i="4"/>
  <c r="AX666" i="4"/>
  <c r="AH666" i="4"/>
  <c r="AT666" i="4"/>
  <c r="AD666" i="4"/>
  <c r="AN666" i="4"/>
  <c r="Z387" i="4"/>
  <c r="AB387" i="4"/>
  <c r="AN387" i="4"/>
  <c r="AR387" i="4"/>
  <c r="AN401" i="4"/>
  <c r="AR401" i="4"/>
  <c r="AB401" i="4"/>
  <c r="AB417" i="4"/>
  <c r="AN417" i="4"/>
  <c r="AR417" i="4"/>
  <c r="BA437" i="4"/>
  <c r="AN437" i="4"/>
  <c r="AR437" i="4"/>
  <c r="AB437" i="4"/>
  <c r="AB463" i="4"/>
  <c r="AN463" i="4"/>
  <c r="AR463" i="4"/>
  <c r="AN477" i="4"/>
  <c r="AZ477" i="4"/>
  <c r="BD477" i="4"/>
  <c r="AE477" i="4"/>
  <c r="AU477" i="4"/>
  <c r="AI477" i="4"/>
  <c r="AY477" i="4"/>
  <c r="AN499" i="4"/>
  <c r="AR499" i="4"/>
  <c r="BD499" i="4"/>
  <c r="AE499" i="4"/>
  <c r="AU499" i="4"/>
  <c r="AI499" i="4"/>
  <c r="AY499" i="4"/>
  <c r="AL516" i="4"/>
  <c r="AP516" i="4"/>
  <c r="AJ516" i="4"/>
  <c r="AZ516" i="4"/>
  <c r="BB516" i="4"/>
  <c r="BG516" i="4"/>
  <c r="AN516" i="4"/>
  <c r="AG516" i="4"/>
  <c r="AW516" i="4"/>
  <c r="AR516" i="4"/>
  <c r="AK516" i="4"/>
  <c r="BA516" i="4"/>
  <c r="AN407" i="4"/>
  <c r="AR407" i="4"/>
  <c r="AB407" i="4"/>
  <c r="AN435" i="4"/>
  <c r="AR435" i="4"/>
  <c r="AB481" i="4"/>
  <c r="AF481" i="4"/>
  <c r="AI481" i="4"/>
  <c r="AY481" i="4"/>
  <c r="AR481" i="4"/>
  <c r="AM481" i="4"/>
  <c r="BC481" i="4"/>
  <c r="AL508" i="4"/>
  <c r="AP508" i="4"/>
  <c r="AJ508" i="4"/>
  <c r="AZ508" i="4"/>
  <c r="Z508" i="4"/>
  <c r="AB508" i="4"/>
  <c r="AV508" i="4"/>
  <c r="AG508" i="4"/>
  <c r="AW508" i="4"/>
  <c r="BB508" i="4"/>
  <c r="AF508" i="4"/>
  <c r="BD508" i="4"/>
  <c r="AK508" i="4"/>
  <c r="BA508" i="4"/>
  <c r="AU586" i="4"/>
  <c r="AE586" i="4"/>
  <c r="AX586" i="4"/>
  <c r="AH586" i="4"/>
  <c r="AN586" i="4"/>
  <c r="AO586" i="4"/>
  <c r="AR586" i="4"/>
  <c r="BG586" i="4"/>
  <c r="AQ586" i="4"/>
  <c r="AA586" i="4"/>
  <c r="AT586" i="4"/>
  <c r="AD586" i="4"/>
  <c r="AV586" i="4"/>
  <c r="AW586" i="4"/>
  <c r="AP526" i="4"/>
  <c r="AS526" i="4"/>
  <c r="AL526" i="4"/>
  <c r="AY526" i="4"/>
  <c r="BF526" i="4"/>
  <c r="BB526" i="4"/>
  <c r="AG526" i="4"/>
  <c r="BC526" i="4"/>
  <c r="Z526" i="4"/>
  <c r="AM526" i="4"/>
  <c r="BA548" i="4"/>
  <c r="AA548" i="4"/>
  <c r="BF548" i="4"/>
  <c r="AP548" i="4"/>
  <c r="Z548" i="4"/>
  <c r="AS548" i="4"/>
  <c r="AV548" i="4"/>
  <c r="AT548" i="4"/>
  <c r="AC548" i="4"/>
  <c r="BD548" i="4"/>
  <c r="AJ548" i="4"/>
  <c r="BE548" i="4"/>
  <c r="AL548" i="4"/>
  <c r="AI548" i="4"/>
  <c r="AO548" i="4"/>
  <c r="AE588" i="4"/>
  <c r="AH588" i="4"/>
  <c r="BB588" i="4"/>
  <c r="AN588" i="4"/>
  <c r="AY588" i="4"/>
  <c r="AX588" i="4"/>
  <c r="AO588" i="4"/>
  <c r="AJ588" i="4"/>
  <c r="AU588" i="4"/>
  <c r="AL588" i="4"/>
  <c r="AW588" i="4"/>
  <c r="AR588" i="4"/>
  <c r="AH361" i="4"/>
  <c r="AN361" i="4"/>
  <c r="AR361" i="4"/>
  <c r="AB361" i="4"/>
  <c r="AO134" i="4"/>
  <c r="BB134" i="4"/>
  <c r="BD134" i="4"/>
  <c r="AY84" i="4"/>
  <c r="AL84" i="4"/>
  <c r="AF84" i="4"/>
  <c r="AB357" i="4"/>
  <c r="AN357" i="4"/>
  <c r="AR357" i="4"/>
  <c r="Z203" i="4"/>
  <c r="AN203" i="4"/>
  <c r="AF249" i="4"/>
  <c r="AV249" i="4"/>
  <c r="AJ249" i="4"/>
  <c r="AZ249" i="4"/>
  <c r="AB249" i="4"/>
  <c r="AN249" i="4"/>
  <c r="AO136" i="4"/>
  <c r="AT136" i="4"/>
  <c r="BE136" i="4"/>
  <c r="AG136" i="4"/>
  <c r="AC136" i="4"/>
  <c r="AL136" i="4"/>
  <c r="BA136" i="4"/>
  <c r="AF136" i="4"/>
  <c r="BB136" i="4"/>
  <c r="AW136" i="4"/>
  <c r="AQ136" i="4"/>
  <c r="AR136" i="4"/>
  <c r="AX136" i="4"/>
  <c r="AK136" i="4"/>
  <c r="AY136" i="4"/>
  <c r="AZ136" i="4"/>
  <c r="AH136" i="4"/>
  <c r="AV136" i="4"/>
  <c r="AX86" i="4"/>
  <c r="BC86" i="4"/>
  <c r="AF86" i="4"/>
  <c r="AT86" i="4"/>
  <c r="AY86" i="4"/>
  <c r="AN86" i="4"/>
  <c r="AM86" i="4"/>
  <c r="AI86" i="4"/>
  <c r="AK86" i="4"/>
  <c r="AH86" i="4"/>
  <c r="BC28" i="4"/>
  <c r="AC28" i="4"/>
  <c r="AY28" i="4"/>
  <c r="AH28" i="4"/>
  <c r="AI28" i="4"/>
  <c r="AR28" i="4"/>
  <c r="AX28" i="4"/>
  <c r="BD28" i="4"/>
  <c r="AB231" i="4"/>
  <c r="AR231" i="4"/>
  <c r="AF231" i="4"/>
  <c r="AV231" i="4"/>
  <c r="AZ231" i="4"/>
  <c r="AJ231" i="4"/>
  <c r="AE335" i="4"/>
  <c r="AB335" i="4"/>
  <c r="AR335" i="4"/>
  <c r="AF335" i="4"/>
  <c r="AV335" i="4"/>
  <c r="AJ335" i="4"/>
  <c r="AN335" i="4"/>
  <c r="AY201" i="4"/>
  <c r="AB201" i="4"/>
  <c r="AR201" i="4"/>
  <c r="AF201" i="4"/>
  <c r="AV201" i="4"/>
  <c r="AN201" i="4"/>
  <c r="AZ201" i="4"/>
  <c r="BA666" i="4"/>
  <c r="AF666" i="4"/>
  <c r="AY624" i="4"/>
  <c r="AC624" i="4"/>
  <c r="AL624" i="4"/>
  <c r="BB624" i="4"/>
  <c r="AR561" i="4"/>
  <c r="AB561" i="4"/>
  <c r="AO738" i="4"/>
  <c r="AO666" i="4"/>
  <c r="AS738" i="4"/>
  <c r="Z738" i="4"/>
  <c r="AP738" i="4"/>
  <c r="BF738" i="4"/>
  <c r="AI666" i="4"/>
  <c r="AP666" i="4"/>
  <c r="AZ588" i="4"/>
  <c r="BE568" i="4"/>
  <c r="AZ548" i="4"/>
  <c r="BE516" i="4"/>
  <c r="BC499" i="4"/>
  <c r="AI483" i="4"/>
  <c r="AA481" i="4"/>
  <c r="BC477" i="4"/>
  <c r="AF586" i="4"/>
  <c r="BB586" i="4"/>
  <c r="AY586" i="4"/>
  <c r="BD568" i="4"/>
  <c r="AP568" i="4"/>
  <c r="AU568" i="4"/>
  <c r="AN548" i="4"/>
  <c r="BB548" i="4"/>
  <c r="AV516" i="4"/>
  <c r="AN508" i="4"/>
  <c r="AB490" i="4"/>
  <c r="AI588" i="4"/>
  <c r="AD136" i="4"/>
  <c r="AX834" i="4"/>
  <c r="AX798" i="4"/>
  <c r="BF786" i="4"/>
  <c r="AP786" i="4"/>
  <c r="BF778" i="4"/>
  <c r="AP778" i="4"/>
  <c r="AV695" i="4"/>
  <c r="AZ691" i="4"/>
  <c r="AV669" i="4"/>
  <c r="AR605" i="4"/>
  <c r="AR738" i="4"/>
  <c r="BC666" i="4"/>
  <c r="AG666" i="4"/>
  <c r="BE624" i="4"/>
  <c r="AJ624" i="4"/>
  <c r="AQ738" i="4"/>
  <c r="AV666" i="4"/>
  <c r="AA666" i="4"/>
  <c r="AS624" i="4"/>
  <c r="Z624" i="4"/>
  <c r="AP624" i="4"/>
  <c r="BE738" i="4"/>
  <c r="AJ738" i="4"/>
  <c r="BE666" i="4"/>
  <c r="AJ666" i="4"/>
  <c r="AN738" i="4"/>
  <c r="AD738" i="4"/>
  <c r="AT738" i="4"/>
  <c r="BD666" i="4"/>
  <c r="AC666" i="4"/>
  <c r="BB666" i="4"/>
  <c r="AB588" i="4"/>
  <c r="AG568" i="4"/>
  <c r="AU548" i="4"/>
  <c r="AW526" i="4"/>
  <c r="AS516" i="4"/>
  <c r="AS508" i="4"/>
  <c r="AQ499" i="4"/>
  <c r="AS490" i="4"/>
  <c r="AE483" i="4"/>
  <c r="AU481" i="4"/>
  <c r="AQ477" i="4"/>
  <c r="AZ103" i="4"/>
  <c r="AN89" i="4"/>
  <c r="BE588" i="4"/>
  <c r="Z586" i="4"/>
  <c r="BF586" i="4"/>
  <c r="BC586" i="4"/>
  <c r="AF568" i="4"/>
  <c r="BB568" i="4"/>
  <c r="AD548" i="4"/>
  <c r="AF516" i="4"/>
  <c r="BD490" i="4"/>
  <c r="AJ477" i="4"/>
  <c r="AR329" i="4"/>
  <c r="AR249" i="4"/>
  <c r="AN231" i="4"/>
  <c r="AJ201" i="4"/>
  <c r="AH40" i="4"/>
  <c r="AX36" i="4"/>
  <c r="AQ666" i="4"/>
  <c r="AZ738" i="4"/>
  <c r="AE738" i="4"/>
  <c r="AZ666" i="4"/>
  <c r="AE666" i="4"/>
  <c r="BD738" i="4"/>
  <c r="AI738" i="4"/>
  <c r="AH738" i="4"/>
  <c r="AY666" i="4"/>
  <c r="Z666" i="4"/>
  <c r="BF666" i="4"/>
  <c r="BE586" i="4"/>
  <c r="AE548" i="4"/>
  <c r="AR526" i="4"/>
  <c r="AO516" i="4"/>
  <c r="AO508" i="4"/>
  <c r="AM499" i="4"/>
  <c r="AO490" i="4"/>
  <c r="AY483" i="4"/>
  <c r="AQ481" i="4"/>
  <c r="AM477" i="4"/>
  <c r="AV103" i="4"/>
  <c r="AF89" i="4"/>
  <c r="AG588" i="4"/>
  <c r="AL586" i="4"/>
  <c r="AI586" i="4"/>
  <c r="Z568" i="4"/>
  <c r="AA568" i="4"/>
  <c r="AH548" i="4"/>
  <c r="AB516" i="4"/>
  <c r="AV490" i="4"/>
  <c r="AC588" i="4"/>
  <c r="Z516" i="4"/>
  <c r="BF508" i="4"/>
  <c r="AB435" i="4"/>
  <c r="AR355" i="4"/>
  <c r="AD86" i="4"/>
  <c r="AM28" i="4"/>
  <c r="BG58" i="4"/>
  <c r="AU34" i="4"/>
  <c r="BG826" i="4"/>
  <c r="AA826" i="4"/>
  <c r="AO826" i="4"/>
  <c r="AS826" i="4"/>
  <c r="AW826" i="4"/>
  <c r="BE826" i="4"/>
  <c r="AE826" i="4"/>
  <c r="BC826" i="4"/>
  <c r="AG826" i="4"/>
  <c r="AG1700" i="4"/>
  <c r="BA1700" i="4"/>
  <c r="AJ1378" i="4"/>
  <c r="AX1378" i="4"/>
  <c r="AB1378" i="4"/>
  <c r="BB1378" i="4"/>
  <c r="BF1353" i="4"/>
  <c r="AO1353" i="4"/>
  <c r="BB1320" i="4"/>
  <c r="AZ1320" i="4"/>
  <c r="Z1320" i="4"/>
  <c r="AJ1320" i="4"/>
  <c r="BF1320" i="4"/>
  <c r="AF1320" i="4"/>
  <c r="AK1320" i="4"/>
  <c r="BA1320" i="4"/>
  <c r="AD1320" i="4"/>
  <c r="BE1320" i="4"/>
  <c r="AD1100" i="4"/>
  <c r="BC1100" i="4"/>
  <c r="AH1100" i="4"/>
  <c r="AW1100" i="4"/>
  <c r="AA1100" i="4"/>
  <c r="BF1100" i="4"/>
  <c r="BD1100" i="4"/>
  <c r="AC1100" i="4"/>
  <c r="AL1100" i="4"/>
  <c r="AU1100" i="4"/>
  <c r="AP1100" i="4"/>
  <c r="AX1100" i="4"/>
  <c r="BB1100" i="4"/>
  <c r="AK1100" i="4"/>
  <c r="AE1100" i="4"/>
  <c r="AM1100" i="4"/>
  <c r="AG1100" i="4"/>
  <c r="Z1070" i="4"/>
  <c r="AU1070" i="4"/>
  <c r="AK1070" i="4"/>
  <c r="BA1070" i="4"/>
  <c r="AZ985" i="4"/>
  <c r="AV985" i="4"/>
  <c r="AJ943" i="4"/>
  <c r="AB943" i="4"/>
  <c r="AV943" i="4"/>
  <c r="AR943" i="4"/>
  <c r="AP886" i="4"/>
  <c r="AU886" i="4"/>
  <c r="AK886" i="4"/>
  <c r="Z886" i="4"/>
  <c r="BF886" i="4"/>
  <c r="AI866" i="4"/>
  <c r="AA866" i="4"/>
  <c r="AY866" i="4"/>
  <c r="BA854" i="4"/>
  <c r="AU854" i="4"/>
  <c r="AY854" i="4"/>
  <c r="AS854" i="4"/>
  <c r="AM854" i="4"/>
  <c r="BG854" i="4"/>
  <c r="AK854" i="4"/>
  <c r="BC854" i="4"/>
  <c r="AQ854" i="4"/>
  <c r="AA854" i="4"/>
  <c r="AQ842" i="4"/>
  <c r="BG842" i="4"/>
  <c r="AI842" i="4"/>
  <c r="BD830" i="4"/>
  <c r="AE830" i="4"/>
  <c r="AC830" i="4"/>
  <c r="BA830" i="4"/>
  <c r="AQ830" i="4"/>
  <c r="AS830" i="4"/>
  <c r="AO830" i="4"/>
  <c r="AU830" i="4"/>
  <c r="AA830" i="4"/>
  <c r="BA713" i="4"/>
  <c r="AM713" i="4"/>
  <c r="AT713" i="4"/>
  <c r="AY713" i="4"/>
  <c r="BG713" i="4"/>
  <c r="AH713" i="4"/>
  <c r="AA713" i="4"/>
  <c r="AQ675" i="4"/>
  <c r="AE675" i="4"/>
  <c r="AD675" i="4"/>
  <c r="AH675" i="4"/>
  <c r="AA675" i="4"/>
  <c r="AL675" i="4"/>
  <c r="AP675" i="4"/>
  <c r="Z675" i="4"/>
  <c r="BC649" i="4"/>
  <c r="Z649" i="4"/>
  <c r="AX649" i="4"/>
  <c r="BB649" i="4"/>
  <c r="AH649" i="4"/>
  <c r="AC649" i="4"/>
  <c r="AU649" i="4"/>
  <c r="AA612" i="4"/>
  <c r="AM612" i="4"/>
  <c r="AW612" i="4"/>
  <c r="AF612" i="4"/>
  <c r="AE525" i="4"/>
  <c r="AK525" i="4"/>
  <c r="AX525" i="4"/>
  <c r="AS525" i="4"/>
  <c r="AH525" i="4"/>
  <c r="BE514" i="4"/>
  <c r="AA514" i="4"/>
  <c r="BG474" i="4"/>
  <c r="AY474" i="4"/>
  <c r="AQ474" i="4"/>
  <c r="AI474" i="4"/>
  <c r="AY458" i="4"/>
  <c r="BG458" i="4"/>
  <c r="AI458" i="4"/>
  <c r="AY426" i="4"/>
  <c r="AI426" i="4"/>
  <c r="AE426" i="4"/>
  <c r="AM394" i="4"/>
  <c r="AU394" i="4"/>
  <c r="AY394" i="4"/>
  <c r="AQ322" i="4"/>
  <c r="BC322" i="4"/>
  <c r="AC178" i="4"/>
  <c r="AT178" i="4"/>
  <c r="AD178" i="4"/>
  <c r="AW178" i="4"/>
  <c r="AG178" i="4"/>
  <c r="BD178" i="4"/>
  <c r="AW146" i="4"/>
  <c r="AG146" i="4"/>
  <c r="AT146" i="4"/>
  <c r="AD146" i="4"/>
  <c r="AN146" i="4"/>
  <c r="AG78" i="4"/>
  <c r="BC78" i="4"/>
  <c r="AM78" i="4"/>
  <c r="AC78" i="4"/>
  <c r="AT78" i="4"/>
  <c r="AH70" i="4"/>
  <c r="AD70" i="4"/>
  <c r="AZ70" i="4"/>
  <c r="BG45" i="4"/>
  <c r="AA45" i="4"/>
  <c r="AV45" i="4"/>
  <c r="AS45" i="4"/>
  <c r="AC45" i="4"/>
  <c r="BA37" i="4"/>
  <c r="AK37" i="4"/>
  <c r="BD37" i="4"/>
  <c r="AZ37" i="4"/>
  <c r="AA37" i="4"/>
  <c r="AV37" i="4"/>
  <c r="BE23" i="4"/>
  <c r="AO23" i="4"/>
  <c r="AD23" i="4"/>
  <c r="AY23" i="4"/>
  <c r="BG9" i="4"/>
  <c r="AQ9" i="4"/>
  <c r="AW9" i="4"/>
  <c r="AG9" i="4"/>
  <c r="AU9" i="4"/>
  <c r="AX1363" i="4"/>
  <c r="AR1363" i="4"/>
  <c r="AP1363" i="4"/>
  <c r="BB1363" i="4"/>
  <c r="AF1324" i="4"/>
  <c r="AT1324" i="4"/>
  <c r="AZ1324" i="4"/>
  <c r="BA1324" i="4"/>
  <c r="AD1324" i="4"/>
  <c r="AX1280" i="4"/>
  <c r="AP1280" i="4"/>
  <c r="AR1280" i="4"/>
  <c r="AH1280" i="4"/>
  <c r="AJ1280" i="4"/>
  <c r="BF1280" i="4"/>
  <c r="BG1280" i="4"/>
  <c r="Z1280" i="4"/>
  <c r="BC1280" i="4"/>
  <c r="AF1280" i="4"/>
  <c r="AL1280" i="4"/>
  <c r="BB1280" i="4"/>
  <c r="AA1280" i="4"/>
  <c r="AM1280" i="4"/>
  <c r="AB1235" i="4"/>
  <c r="AZ1235" i="4"/>
  <c r="AX1183" i="4"/>
  <c r="AL1183" i="4"/>
  <c r="AT1183" i="4"/>
  <c r="AH1183" i="4"/>
  <c r="Z1090" i="4"/>
  <c r="AU1090" i="4"/>
  <c r="AA1090" i="4"/>
  <c r="AW1090" i="4"/>
  <c r="AK1090" i="4"/>
  <c r="AL1090" i="4"/>
  <c r="BA1090" i="4"/>
  <c r="BB1090" i="4"/>
  <c r="AZ969" i="4"/>
  <c r="AV969" i="4"/>
  <c r="AF969" i="4"/>
  <c r="BF908" i="4"/>
  <c r="AH908" i="4"/>
  <c r="BG908" i="4"/>
  <c r="Z908" i="4"/>
  <c r="AX908" i="4"/>
  <c r="BB908" i="4"/>
  <c r="AD908" i="4"/>
  <c r="AE876" i="4"/>
  <c r="BB876" i="4"/>
  <c r="AG876" i="4"/>
  <c r="AT876" i="4"/>
  <c r="BC876" i="4"/>
  <c r="AH876" i="4"/>
  <c r="AW876" i="4"/>
  <c r="BE876" i="4"/>
  <c r="AD876" i="4"/>
  <c r="AC876" i="4"/>
  <c r="AL876" i="4"/>
  <c r="AI876" i="4"/>
  <c r="Z876" i="4"/>
  <c r="BG876" i="4"/>
  <c r="AY876" i="4"/>
  <c r="AS876" i="4"/>
  <c r="AY864" i="4"/>
  <c r="AS864" i="4"/>
  <c r="AW864" i="4"/>
  <c r="AU864" i="4"/>
  <c r="BG864" i="4"/>
  <c r="AI864" i="4"/>
  <c r="AQ864" i="4"/>
  <c r="BD864" i="4"/>
  <c r="BE864" i="4"/>
  <c r="AM864" i="4"/>
  <c r="AC864" i="4"/>
  <c r="AE864" i="4"/>
  <c r="BA864" i="4"/>
  <c r="AG864" i="4"/>
  <c r="AA852" i="4"/>
  <c r="BG852" i="4"/>
  <c r="AS852" i="4"/>
  <c r="AQ852" i="4"/>
  <c r="AC852" i="4"/>
  <c r="AY852" i="4"/>
  <c r="BA852" i="4"/>
  <c r="AW840" i="4"/>
  <c r="AU840" i="4"/>
  <c r="AQ840" i="4"/>
  <c r="BE840" i="4"/>
  <c r="AM840" i="4"/>
  <c r="BD840" i="4"/>
  <c r="AE840" i="4"/>
  <c r="AA840" i="4"/>
  <c r="AO840" i="4"/>
  <c r="BG840" i="4"/>
  <c r="AG840" i="4"/>
  <c r="AQ828" i="4"/>
  <c r="AS828" i="4"/>
  <c r="AI828" i="4"/>
  <c r="AC828" i="4"/>
  <c r="BG828" i="4"/>
  <c r="BA828" i="4"/>
  <c r="AA828" i="4"/>
  <c r="AQ800" i="4"/>
  <c r="BE800" i="4"/>
  <c r="AA800" i="4"/>
  <c r="AY800" i="4"/>
  <c r="AO800" i="4"/>
  <c r="BG800" i="4"/>
  <c r="AC800" i="4"/>
  <c r="AW800" i="4"/>
  <c r="AE800" i="4"/>
  <c r="AK800" i="4"/>
  <c r="AV752" i="4"/>
  <c r="AF752" i="4"/>
  <c r="BA752" i="4"/>
  <c r="AQ752" i="4"/>
  <c r="BA720" i="4"/>
  <c r="AB720" i="4"/>
  <c r="AV720" i="4"/>
  <c r="AW720" i="4"/>
  <c r="AM720" i="4"/>
  <c r="AQ720" i="4"/>
  <c r="BD667" i="4"/>
  <c r="AI667" i="4"/>
  <c r="AU667" i="4"/>
  <c r="AD667" i="4"/>
  <c r="BE667" i="4"/>
  <c r="AM667" i="4"/>
  <c r="AY667" i="4"/>
  <c r="AO667" i="4"/>
  <c r="AG667" i="4"/>
  <c r="AE641" i="4"/>
  <c r="BF641" i="4"/>
  <c r="AK641" i="4"/>
  <c r="AU641" i="4"/>
  <c r="BA641" i="4"/>
  <c r="AA600" i="4"/>
  <c r="BG600" i="4"/>
  <c r="AW600" i="4"/>
  <c r="AR600" i="4"/>
  <c r="AP555" i="4"/>
  <c r="AM555" i="4"/>
  <c r="AC555" i="4"/>
  <c r="AU555" i="4"/>
  <c r="AS555" i="4"/>
  <c r="AX555" i="4"/>
  <c r="Z547" i="4"/>
  <c r="AM547" i="4"/>
  <c r="BA547" i="4"/>
  <c r="AE547" i="4"/>
  <c r="AS547" i="4"/>
  <c r="BC547" i="4"/>
  <c r="AH547" i="4"/>
  <c r="AU539" i="4"/>
  <c r="AH539" i="4"/>
  <c r="AM539" i="4"/>
  <c r="BG539" i="4"/>
  <c r="Z539" i="4"/>
  <c r="AS539" i="4"/>
  <c r="BC539" i="4"/>
  <c r="AU517" i="4"/>
  <c r="Z517" i="4"/>
  <c r="AX517" i="4"/>
  <c r="AC517" i="4"/>
  <c r="AE517" i="4"/>
  <c r="BC517" i="4"/>
  <c r="AH517" i="4"/>
  <c r="AS517" i="4"/>
  <c r="AL509" i="4"/>
  <c r="BG509" i="4"/>
  <c r="AH509" i="4"/>
  <c r="Z509" i="4"/>
  <c r="AC501" i="4"/>
  <c r="Z501" i="4"/>
  <c r="AD501" i="4"/>
  <c r="BB91" i="4"/>
  <c r="AP91" i="4"/>
  <c r="AY62" i="4"/>
  <c r="AI62" i="4"/>
  <c r="AD62" i="4"/>
  <c r="AZ62" i="4"/>
  <c r="BA7" i="4"/>
  <c r="AK7" i="4"/>
  <c r="AI7" i="4"/>
  <c r="BD7" i="4"/>
  <c r="AL611" i="4"/>
  <c r="AD611" i="4"/>
  <c r="AU611" i="4"/>
  <c r="BD611" i="4"/>
  <c r="AY611" i="4"/>
  <c r="Z611" i="4"/>
  <c r="BE611" i="4"/>
  <c r="AI611" i="4"/>
  <c r="AS611" i="4"/>
  <c r="AM611" i="4"/>
  <c r="BG611" i="4"/>
  <c r="AA619" i="4"/>
  <c r="AX619" i="4"/>
  <c r="AT619" i="4"/>
  <c r="AC619" i="4"/>
  <c r="BB619" i="4"/>
  <c r="BC619" i="4"/>
  <c r="AW619" i="4"/>
  <c r="AH619" i="4"/>
  <c r="AG619" i="4"/>
  <c r="AO619" i="4"/>
  <c r="AR636" i="4"/>
  <c r="AF636" i="4"/>
  <c r="AK636" i="4"/>
  <c r="AE653" i="4"/>
  <c r="BF653" i="4"/>
  <c r="AP653" i="4"/>
  <c r="AK653" i="4"/>
  <c r="BA653" i="4"/>
  <c r="AU661" i="4"/>
  <c r="AP661" i="4"/>
  <c r="AK661" i="4"/>
  <c r="BF661" i="4"/>
  <c r="Z661" i="4"/>
  <c r="BE683" i="4"/>
  <c r="AM683" i="4"/>
  <c r="AY683" i="4"/>
  <c r="BF683" i="4"/>
  <c r="AU683" i="4"/>
  <c r="AC683" i="4"/>
  <c r="AI683" i="4"/>
  <c r="AQ683" i="4"/>
  <c r="AD683" i="4"/>
  <c r="AX683" i="4"/>
  <c r="AM703" i="4"/>
  <c r="AG703" i="4"/>
  <c r="BD703" i="4"/>
  <c r="AW703" i="4"/>
  <c r="AO703" i="4"/>
  <c r="BE703" i="4"/>
  <c r="BC703" i="4"/>
  <c r="AU703" i="4"/>
  <c r="AI703" i="4"/>
  <c r="AH703" i="4"/>
  <c r="BF703" i="4"/>
  <c r="AT703" i="4"/>
  <c r="BB703" i="4"/>
  <c r="AA703" i="4"/>
  <c r="AY703" i="4"/>
  <c r="AF712" i="4"/>
  <c r="AV712" i="4"/>
  <c r="AW712" i="4"/>
  <c r="AA712" i="4"/>
  <c r="BG712" i="4"/>
  <c r="AK741" i="4"/>
  <c r="AU741" i="4"/>
  <c r="BA741" i="4"/>
  <c r="BF741" i="4"/>
  <c r="Z741" i="4"/>
  <c r="AE741" i="4"/>
  <c r="AE749" i="4"/>
  <c r="BF749" i="4"/>
  <c r="BA749" i="4"/>
  <c r="AK749" i="4"/>
  <c r="AU749" i="4"/>
  <c r="Z749" i="4"/>
  <c r="AQ761" i="4"/>
  <c r="AH761" i="4"/>
  <c r="BC761" i="4"/>
  <c r="AK761" i="4"/>
  <c r="BF761" i="4"/>
  <c r="BB761" i="4"/>
  <c r="AM761" i="4"/>
  <c r="Z761" i="4"/>
  <c r="BA761" i="4"/>
  <c r="AL761" i="4"/>
  <c r="BG761" i="4"/>
  <c r="AS761" i="4"/>
  <c r="AP761" i="4"/>
  <c r="AX761" i="4"/>
  <c r="AG761" i="4"/>
  <c r="BD779" i="4"/>
  <c r="BE779" i="4"/>
  <c r="AE779" i="4"/>
  <c r="AX779" i="4"/>
  <c r="AK779" i="4"/>
  <c r="BG779" i="4"/>
  <c r="BA779" i="4"/>
  <c r="AC779" i="4"/>
  <c r="AO779" i="4"/>
  <c r="BF779" i="4"/>
  <c r="AQ779" i="4"/>
  <c r="AD779" i="4"/>
  <c r="AL779" i="4"/>
  <c r="AX787" i="4"/>
  <c r="AS787" i="4"/>
  <c r="BB787" i="4"/>
  <c r="AG787" i="4"/>
  <c r="AO787" i="4"/>
  <c r="AI787" i="4"/>
  <c r="AK787" i="4"/>
  <c r="BD787" i="4"/>
  <c r="AL787" i="4"/>
  <c r="AU787" i="4"/>
  <c r="AP787" i="4"/>
  <c r="BG787" i="4"/>
  <c r="Z787" i="4"/>
  <c r="AD787" i="4"/>
  <c r="AQ787" i="4"/>
  <c r="BC787" i="4"/>
  <c r="BG795" i="4"/>
  <c r="AG795" i="4"/>
  <c r="AU795" i="4"/>
  <c r="AA795" i="4"/>
  <c r="BB795" i="4"/>
  <c r="AO795" i="4"/>
  <c r="AW795" i="4"/>
  <c r="AH795" i="4"/>
  <c r="AM803" i="4"/>
  <c r="AW803" i="4"/>
  <c r="AA803" i="4"/>
  <c r="AH803" i="4"/>
  <c r="BD803" i="4"/>
  <c r="AL803" i="4"/>
  <c r="Z803" i="4"/>
  <c r="AQ803" i="4"/>
  <c r="AO803" i="4"/>
  <c r="AE803" i="4"/>
  <c r="AG803" i="4"/>
  <c r="AU803" i="4"/>
  <c r="BG803" i="4"/>
  <c r="BF803" i="4"/>
  <c r="BE803" i="4"/>
  <c r="Z811" i="4"/>
  <c r="AU811" i="4"/>
  <c r="AL811" i="4"/>
  <c r="BG811" i="4"/>
  <c r="AK811" i="4"/>
  <c r="AQ811" i="4"/>
  <c r="BA811" i="4"/>
  <c r="AA811" i="4"/>
  <c r="AE811" i="4"/>
  <c r="AW811" i="4"/>
  <c r="AE819" i="4"/>
  <c r="BA819" i="4"/>
  <c r="AG819" i="4"/>
  <c r="BB819" i="4"/>
  <c r="Z819" i="4"/>
  <c r="BF819" i="4"/>
  <c r="AW819" i="4"/>
  <c r="AU819" i="4"/>
  <c r="AQ819" i="4"/>
  <c r="AK819" i="4"/>
  <c r="AA819" i="4"/>
  <c r="AE827" i="4"/>
  <c r="BA827" i="4"/>
  <c r="AG827" i="4"/>
  <c r="BB827" i="4"/>
  <c r="AP827" i="4"/>
  <c r="AL827" i="4"/>
  <c r="AU827" i="4"/>
  <c r="AQ827" i="4"/>
  <c r="Z827" i="4"/>
  <c r="BG827" i="4"/>
  <c r="AE835" i="4"/>
  <c r="BA835" i="4"/>
  <c r="AG835" i="4"/>
  <c r="BB835" i="4"/>
  <c r="AK835" i="4"/>
  <c r="AA835" i="4"/>
  <c r="BG835" i="4"/>
  <c r="BF835" i="4"/>
  <c r="AW835" i="4"/>
  <c r="AP835" i="4"/>
  <c r="AL835" i="4"/>
  <c r="AK843" i="4"/>
  <c r="BF843" i="4"/>
  <c r="AG843" i="4"/>
  <c r="BB843" i="4"/>
  <c r="Z843" i="4"/>
  <c r="BA843" i="4"/>
  <c r="AW843" i="4"/>
  <c r="AA843" i="4"/>
  <c r="AP843" i="4"/>
  <c r="AQ843" i="4"/>
  <c r="AP851" i="4"/>
  <c r="AG851" i="4"/>
  <c r="BB851" i="4"/>
  <c r="AU851" i="4"/>
  <c r="AL851" i="4"/>
  <c r="Z851" i="4"/>
  <c r="BF851" i="4"/>
  <c r="BG851" i="4"/>
  <c r="AK851" i="4"/>
  <c r="AQ851" i="4"/>
  <c r="AP859" i="4"/>
  <c r="AG859" i="4"/>
  <c r="BB859" i="4"/>
  <c r="AU859" i="4"/>
  <c r="AQ859" i="4"/>
  <c r="BA859" i="4"/>
  <c r="AA859" i="4"/>
  <c r="AE859" i="4"/>
  <c r="AW859" i="4"/>
  <c r="Z867" i="4"/>
  <c r="AU867" i="4"/>
  <c r="AA867" i="4"/>
  <c r="AW867" i="4"/>
  <c r="AK867" i="4"/>
  <c r="AG867" i="4"/>
  <c r="BG867" i="4"/>
  <c r="BA867" i="4"/>
  <c r="AL867" i="4"/>
  <c r="AE867" i="4"/>
  <c r="BB867" i="4"/>
  <c r="AG875" i="4"/>
  <c r="AO875" i="4"/>
  <c r="AJ883" i="4"/>
  <c r="AR883" i="4"/>
  <c r="AO883" i="4"/>
  <c r="AW883" i="4"/>
  <c r="BG883" i="4"/>
  <c r="AG883" i="4"/>
  <c r="AQ883" i="4"/>
  <c r="AZ883" i="4"/>
  <c r="AE883" i="4"/>
  <c r="AA883" i="4"/>
  <c r="BE891" i="4"/>
  <c r="AB891" i="4"/>
  <c r="BC891" i="4"/>
  <c r="AJ891" i="4"/>
  <c r="AA891" i="4"/>
  <c r="AW891" i="4"/>
  <c r="AU891" i="4"/>
  <c r="BE899" i="4"/>
  <c r="AB899" i="4"/>
  <c r="AR899" i="4"/>
  <c r="BD899" i="4"/>
  <c r="AH899" i="4"/>
  <c r="AZ899" i="4"/>
  <c r="AJ907" i="4"/>
  <c r="AR907" i="4"/>
  <c r="AF907" i="4"/>
  <c r="AV907" i="4"/>
  <c r="AB907" i="4"/>
  <c r="BF926" i="4"/>
  <c r="AH926" i="4"/>
  <c r="AP926" i="4"/>
  <c r="AD926" i="4"/>
  <c r="AX926" i="4"/>
  <c r="BG926" i="4"/>
  <c r="AB931" i="4"/>
  <c r="AJ931" i="4"/>
  <c r="AZ939" i="4"/>
  <c r="AV939" i="4"/>
  <c r="AR939" i="4"/>
  <c r="AB939" i="4"/>
  <c r="AF939" i="4"/>
  <c r="AP946" i="4"/>
  <c r="BB946" i="4"/>
  <c r="Z946" i="4"/>
  <c r="BF946" i="4"/>
  <c r="AH946" i="4"/>
  <c r="AZ959" i="4"/>
  <c r="AR959" i="4"/>
  <c r="AV959" i="4"/>
  <c r="AV967" i="4"/>
  <c r="AB967" i="4"/>
  <c r="AR967" i="4"/>
  <c r="AD978" i="4"/>
  <c r="Z978" i="4"/>
  <c r="BF978" i="4"/>
  <c r="BB978" i="4"/>
  <c r="AP978" i="4"/>
  <c r="AH978" i="4"/>
  <c r="AT1010" i="4"/>
  <c r="BB1010" i="4"/>
  <c r="AL1010" i="4"/>
  <c r="AX1024" i="4"/>
  <c r="AH1024" i="4"/>
  <c r="Z1024" i="4"/>
  <c r="AP1024" i="4"/>
  <c r="BF1040" i="4"/>
  <c r="AT1040" i="4"/>
  <c r="AL1040" i="4"/>
  <c r="BB1040" i="4"/>
  <c r="AP1040" i="4"/>
  <c r="AX1040" i="4"/>
  <c r="Z1040" i="4"/>
  <c r="AL1056" i="4"/>
  <c r="BA1056" i="4"/>
  <c r="AY1056" i="4"/>
  <c r="AD1056" i="4"/>
  <c r="AU1056" i="4"/>
  <c r="AA1056" i="4"/>
  <c r="BC1056" i="4"/>
  <c r="AS1056" i="4"/>
  <c r="BD1056" i="4"/>
  <c r="AI1056" i="4"/>
  <c r="BB1056" i="4"/>
  <c r="AW1056" i="4"/>
  <c r="AT1056" i="4"/>
  <c r="AG1056" i="4"/>
  <c r="AH1056" i="4"/>
  <c r="BE1084" i="4"/>
  <c r="AO1084" i="4"/>
  <c r="BA1084" i="4"/>
  <c r="AS1084" i="4"/>
  <c r="BG1084" i="4"/>
  <c r="AL1084" i="4"/>
  <c r="AK1084" i="4"/>
  <c r="AP1084" i="4"/>
  <c r="AI1084" i="4"/>
  <c r="BC1084" i="4"/>
  <c r="AC1084" i="4"/>
  <c r="AG1084" i="4"/>
  <c r="BF1084" i="4"/>
  <c r="AY1084" i="4"/>
  <c r="AM1084" i="4"/>
  <c r="AW1084" i="4"/>
  <c r="Z1084" i="4"/>
  <c r="AZ1239" i="4"/>
  <c r="AB1239" i="4"/>
  <c r="AT1384" i="4"/>
  <c r="AR1384" i="4"/>
  <c r="Z1384" i="4"/>
  <c r="AB1384" i="4"/>
  <c r="AP1384" i="4"/>
  <c r="BE1384" i="4"/>
  <c r="AH1384" i="4"/>
  <c r="AL1384" i="4"/>
  <c r="AQ604" i="4"/>
  <c r="BC604" i="4"/>
  <c r="BA604" i="4"/>
  <c r="AB604" i="4"/>
  <c r="AV640" i="4"/>
  <c r="BG640" i="4"/>
  <c r="AM640" i="4"/>
  <c r="AW640" i="4"/>
  <c r="AG640" i="4"/>
  <c r="AM648" i="4"/>
  <c r="AW648" i="4"/>
  <c r="BC648" i="4"/>
  <c r="AA648" i="4"/>
  <c r="AQ648" i="4"/>
  <c r="BA676" i="4"/>
  <c r="AR676" i="4"/>
  <c r="AQ676" i="4"/>
  <c r="AK676" i="4"/>
  <c r="AM676" i="4"/>
  <c r="BC676" i="4"/>
  <c r="AW763" i="4"/>
  <c r="BE763" i="4"/>
  <c r="AD763" i="4"/>
  <c r="AC763" i="4"/>
  <c r="AL763" i="4"/>
  <c r="AI763" i="4"/>
  <c r="Z763" i="4"/>
  <c r="AQ763" i="4"/>
  <c r="AX763" i="4"/>
  <c r="AA763" i="4"/>
  <c r="AS763" i="4"/>
  <c r="BD763" i="4"/>
  <c r="AY763" i="4"/>
  <c r="AM763" i="4"/>
  <c r="BG763" i="4"/>
  <c r="AO763" i="4"/>
  <c r="AX906" i="4"/>
  <c r="AT906" i="4"/>
  <c r="Z906" i="4"/>
  <c r="AH906" i="4"/>
  <c r="AP914" i="4"/>
  <c r="BB914" i="4"/>
  <c r="Z914" i="4"/>
  <c r="AX914" i="4"/>
  <c r="BG914" i="4"/>
  <c r="AD938" i="4"/>
  <c r="BF938" i="4"/>
  <c r="AH938" i="4"/>
  <c r="AX938" i="4"/>
  <c r="Z938" i="4"/>
  <c r="BG938" i="4"/>
  <c r="AB999" i="4"/>
  <c r="AZ999" i="4"/>
  <c r="BG1012" i="4"/>
  <c r="AL1012" i="4"/>
  <c r="AD1012" i="4"/>
  <c r="AT1012" i="4"/>
  <c r="AP1012" i="4"/>
  <c r="AX1012" i="4"/>
  <c r="BB1012" i="4"/>
  <c r="BF1012" i="4"/>
  <c r="AK1076" i="4"/>
  <c r="BF1076" i="4"/>
  <c r="AE1076" i="4"/>
  <c r="AU1076" i="4"/>
  <c r="BD1126" i="4"/>
  <c r="AM1126" i="4"/>
  <c r="BB1126" i="4"/>
  <c r="AG1126" i="4"/>
  <c r="AU1126" i="4"/>
  <c r="BC1126" i="4"/>
  <c r="AC1126" i="4"/>
  <c r="AL1126" i="4"/>
  <c r="BF1126" i="4"/>
  <c r="AS1126" i="4"/>
  <c r="AW1126" i="4"/>
  <c r="Z1126" i="4"/>
  <c r="BG1173" i="4"/>
  <c r="AL1173" i="4"/>
  <c r="BF1173" i="4"/>
  <c r="AX1173" i="4"/>
  <c r="Z1173" i="4"/>
  <c r="AT1173" i="4"/>
  <c r="AU1311" i="4"/>
  <c r="AA1311" i="4"/>
  <c r="AV1327" i="4"/>
  <c r="AH1327" i="4"/>
  <c r="AR1327" i="4"/>
  <c r="AX1327" i="4"/>
  <c r="Z1327" i="4"/>
  <c r="AP1327" i="4"/>
  <c r="BG1327" i="4"/>
  <c r="BF1327" i="4"/>
  <c r="AM1327" i="4"/>
  <c r="AA1327" i="4"/>
  <c r="AU1327" i="4"/>
  <c r="AL1327" i="4"/>
  <c r="AJ1327" i="4"/>
  <c r="BE1345" i="4"/>
  <c r="AV1345" i="4"/>
  <c r="AE1574" i="4"/>
  <c r="BC1574" i="4"/>
  <c r="AH1574" i="4"/>
  <c r="AO1574" i="4"/>
  <c r="BF1660" i="4"/>
  <c r="AG1660" i="4"/>
  <c r="AI1660" i="4"/>
  <c r="AK1660" i="4"/>
  <c r="AU1660" i="4"/>
  <c r="AP1022" i="4"/>
  <c r="AD1022" i="4"/>
  <c r="BB1022" i="4"/>
  <c r="AT1022" i="4"/>
  <c r="AP1030" i="4"/>
  <c r="BF1030" i="4"/>
  <c r="AX1030" i="4"/>
  <c r="AT1030" i="4"/>
  <c r="AH1030" i="4"/>
  <c r="AL1030" i="4"/>
  <c r="BG1030" i="4"/>
  <c r="Z1030" i="4"/>
  <c r="BG1038" i="4"/>
  <c r="AT1038" i="4"/>
  <c r="AP1038" i="4"/>
  <c r="AD1046" i="4"/>
  <c r="Z1046" i="4"/>
  <c r="AL1046" i="4"/>
  <c r="AT1046" i="4"/>
  <c r="AT1054" i="4"/>
  <c r="AD1054" i="4"/>
  <c r="AH1054" i="4"/>
  <c r="AP1054" i="4"/>
  <c r="AB1061" i="4"/>
  <c r="AM1061" i="4"/>
  <c r="AG1069" i="4"/>
  <c r="AB1069" i="4"/>
  <c r="BE1069" i="4"/>
  <c r="AO1069" i="4"/>
  <c r="AR1069" i="4"/>
  <c r="AW1069" i="4"/>
  <c r="AR1085" i="4"/>
  <c r="AE1085" i="4"/>
  <c r="AZ1085" i="4"/>
  <c r="BC1085" i="4"/>
  <c r="AB1085" i="4"/>
  <c r="AU1101" i="4"/>
  <c r="AR1101" i="4"/>
  <c r="AE1101" i="4"/>
  <c r="AO1101" i="4"/>
  <c r="BE1101" i="4"/>
  <c r="AM1101" i="4"/>
  <c r="AG1101" i="4"/>
  <c r="AW1101" i="4"/>
  <c r="AY1109" i="4"/>
  <c r="AC1109" i="4"/>
  <c r="AA1109" i="4"/>
  <c r="AK1109" i="4"/>
  <c r="AQ1109" i="4"/>
  <c r="BA1109" i="4"/>
  <c r="AQ1117" i="4"/>
  <c r="AK1117" i="4"/>
  <c r="AA1117" i="4"/>
  <c r="BA1117" i="4"/>
  <c r="AY1117" i="4"/>
  <c r="AC1117" i="4"/>
  <c r="AA1125" i="4"/>
  <c r="BG1125" i="4"/>
  <c r="AC1125" i="4"/>
  <c r="BA1125" i="4"/>
  <c r="AQ1125" i="4"/>
  <c r="AK1125" i="4"/>
  <c r="AH1142" i="4"/>
  <c r="Z1142" i="4"/>
  <c r="AT1142" i="4"/>
  <c r="BG1142" i="4"/>
  <c r="BB1142" i="4"/>
  <c r="AL1150" i="4"/>
  <c r="BF1150" i="4"/>
  <c r="AP1150" i="4"/>
  <c r="AD1158" i="4"/>
  <c r="AX1158" i="4"/>
  <c r="BB1158" i="4"/>
  <c r="AT1158" i="4"/>
  <c r="AL1166" i="4"/>
  <c r="BB1166" i="4"/>
  <c r="AH1166" i="4"/>
  <c r="AD1166" i="4"/>
  <c r="AP1283" i="4"/>
  <c r="AV1283" i="4"/>
  <c r="Z1283" i="4"/>
  <c r="BF1283" i="4"/>
  <c r="AF1283" i="4"/>
  <c r="AN1305" i="4"/>
  <c r="AR1305" i="4"/>
  <c r="AH1359" i="4"/>
  <c r="AZ1359" i="4"/>
  <c r="AP1359" i="4"/>
  <c r="BB1359" i="4"/>
  <c r="AP1401" i="4"/>
  <c r="AC1401" i="4"/>
  <c r="AE1553" i="4"/>
  <c r="BA1553" i="4"/>
  <c r="AO1553" i="4"/>
  <c r="AE1672" i="4"/>
  <c r="AP1672" i="4"/>
  <c r="AA1672" i="4"/>
  <c r="BG1672" i="4"/>
  <c r="AX976" i="4"/>
  <c r="BB976" i="4"/>
  <c r="AT976" i="4"/>
  <c r="AJ983" i="4"/>
  <c r="AR983" i="4"/>
  <c r="AV983" i="4"/>
  <c r="AZ983" i="4"/>
  <c r="AV1135" i="4"/>
  <c r="AB1135" i="4"/>
  <c r="BB1222" i="4"/>
  <c r="BF1222" i="4"/>
  <c r="AD1222" i="4"/>
  <c r="Z1222" i="4"/>
  <c r="BB1230" i="4"/>
  <c r="Z1230" i="4"/>
  <c r="AL1230" i="4"/>
  <c r="BF1230" i="4"/>
  <c r="BB1238" i="4"/>
  <c r="AP1238" i="4"/>
  <c r="AL1246" i="4"/>
  <c r="AP1246" i="4"/>
  <c r="BB1246" i="4"/>
  <c r="Z1246" i="4"/>
  <c r="Z1255" i="4"/>
  <c r="BB1255" i="4"/>
  <c r="AP1255" i="4"/>
  <c r="AP1279" i="4"/>
  <c r="Z1279" i="4"/>
  <c r="AK1279" i="4"/>
  <c r="AF1279" i="4"/>
  <c r="AV1279" i="4"/>
  <c r="AF1294" i="4"/>
  <c r="AH1294" i="4"/>
  <c r="AK1306" i="4"/>
  <c r="AX1306" i="4"/>
  <c r="AP1341" i="4"/>
  <c r="AD1341" i="4"/>
  <c r="Z1341" i="4"/>
  <c r="AF1341" i="4"/>
  <c r="AV1341" i="4"/>
  <c r="BB1341" i="4"/>
  <c r="AO1341" i="4"/>
  <c r="AX1374" i="4"/>
  <c r="AB1374" i="4"/>
  <c r="AB1449" i="4"/>
  <c r="AR1449" i="4"/>
  <c r="BC1503" i="4"/>
  <c r="AS1503" i="4"/>
  <c r="BD1503" i="4"/>
  <c r="AQ1503" i="4"/>
  <c r="BE1503" i="4"/>
  <c r="AI1503" i="4"/>
  <c r="AU1503" i="4"/>
  <c r="AM1503" i="4"/>
  <c r="AI1555" i="4"/>
  <c r="AX1555" i="4"/>
  <c r="AC1555" i="4"/>
  <c r="AQ1555" i="4"/>
  <c r="Z1555" i="4"/>
  <c r="BC1664" i="4"/>
  <c r="BF1664" i="4"/>
  <c r="AG1664" i="4"/>
  <c r="AC1664" i="4"/>
  <c r="AU1664" i="4"/>
  <c r="AK1689" i="4"/>
  <c r="BF1689" i="4"/>
  <c r="BF1362" i="4"/>
  <c r="AP1362" i="4"/>
  <c r="BB1370" i="4"/>
  <c r="AZ1370" i="4"/>
  <c r="AY1414" i="4"/>
  <c r="AD1414" i="4"/>
  <c r="AM1414" i="4"/>
  <c r="AK1414" i="4"/>
  <c r="AL1414" i="4"/>
  <c r="AE1501" i="4"/>
  <c r="BA1501" i="4"/>
  <c r="AA1523" i="4"/>
  <c r="BG1523" i="4"/>
  <c r="AS1523" i="4"/>
  <c r="AX1559" i="4"/>
  <c r="AC1559" i="4"/>
  <c r="AK1559" i="4"/>
  <c r="AP1559" i="4"/>
  <c r="AO1559" i="4"/>
  <c r="AE1559" i="4"/>
  <c r="AL1559" i="4"/>
  <c r="AS1396" i="4"/>
  <c r="AM1396" i="4"/>
  <c r="BC1404" i="4"/>
  <c r="BA1404" i="4"/>
  <c r="AA1404" i="4"/>
  <c r="AY1412" i="4"/>
  <c r="BC1412" i="4"/>
  <c r="BA1412" i="4"/>
  <c r="AA1412" i="4"/>
  <c r="AS1424" i="4"/>
  <c r="BE1424" i="4"/>
  <c r="AA1424" i="4"/>
  <c r="BD1432" i="4"/>
  <c r="AN1432" i="4"/>
  <c r="BE1463" i="4"/>
  <c r="AI1463" i="4"/>
  <c r="AW1463" i="4"/>
  <c r="AA1463" i="4"/>
  <c r="BF1463" i="4"/>
  <c r="AE1463" i="4"/>
  <c r="AH1463" i="4"/>
  <c r="AU1564" i="4"/>
  <c r="BF1564" i="4"/>
  <c r="AC1564" i="4"/>
  <c r="BG1564" i="4"/>
  <c r="AK1572" i="4"/>
  <c r="AW1572" i="4"/>
  <c r="AY1617" i="4"/>
  <c r="BC1617" i="4"/>
  <c r="AX1617" i="4"/>
  <c r="BB1617" i="4"/>
  <c r="BE1516" i="4"/>
  <c r="AI1516" i="4"/>
  <c r="BA1516" i="4"/>
  <c r="BD1524" i="4"/>
  <c r="AO1524" i="4"/>
  <c r="AY1524" i="4"/>
  <c r="BA1524" i="4"/>
  <c r="AU1524" i="4"/>
  <c r="AE1583" i="4"/>
  <c r="AY1583" i="4"/>
  <c r="AS1583" i="4"/>
  <c r="BC1583" i="4"/>
  <c r="AS1734" i="4"/>
  <c r="AO1734" i="4"/>
  <c r="AE1734" i="4"/>
  <c r="BA1734" i="4"/>
  <c r="BE1602" i="4"/>
  <c r="AH1602" i="4"/>
  <c r="AY1602" i="4"/>
  <c r="AT1602" i="4"/>
  <c r="BA1614" i="4"/>
  <c r="AK1614" i="4"/>
  <c r="AI1658" i="4"/>
  <c r="AC1658" i="4"/>
  <c r="AY1674" i="4"/>
  <c r="AD1674" i="4"/>
  <c r="AX1674" i="4"/>
  <c r="AA1674" i="4"/>
  <c r="AS1711" i="4"/>
  <c r="AE1711" i="4"/>
  <c r="BA1711" i="4"/>
  <c r="AG1711" i="4"/>
  <c r="BB1711" i="4"/>
  <c r="AQ1586" i="4"/>
  <c r="BD1586" i="4"/>
  <c r="AO1586" i="4"/>
  <c r="AX1586" i="4"/>
  <c r="AC1586" i="4"/>
  <c r="BF1586" i="4"/>
  <c r="BC1667" i="4"/>
  <c r="BF1667" i="4"/>
  <c r="AL1667" i="4"/>
  <c r="AY1667" i="4"/>
  <c r="AD1667" i="4"/>
  <c r="BG1667" i="4"/>
  <c r="AE1667" i="4"/>
  <c r="BD1683" i="4"/>
  <c r="AQ1683" i="4"/>
  <c r="AC1683" i="4"/>
  <c r="AX1683" i="4"/>
  <c r="AO1683" i="4"/>
  <c r="AP1683" i="4"/>
  <c r="AQ1626" i="4"/>
  <c r="AY1626" i="4"/>
  <c r="BC1626" i="4"/>
  <c r="BG1626" i="4"/>
  <c r="AX1634" i="4"/>
  <c r="AC1634" i="4"/>
  <c r="AQ1634" i="4"/>
  <c r="BE1634" i="4"/>
  <c r="AI1634" i="4"/>
  <c r="BF1642" i="4"/>
  <c r="AK1642" i="4"/>
  <c r="BC1642" i="4"/>
  <c r="AH1642" i="4"/>
  <c r="AW1642" i="4"/>
  <c r="AA1642" i="4"/>
  <c r="AO1642" i="4"/>
  <c r="AU1642" i="4"/>
  <c r="BA1650" i="4"/>
  <c r="AE1650" i="4"/>
  <c r="AS1650" i="4"/>
  <c r="BG1650" i="4"/>
  <c r="AL1650" i="4"/>
  <c r="AK1650" i="4"/>
  <c r="AO1650" i="4"/>
  <c r="AD291" i="4"/>
  <c r="AK291" i="4"/>
  <c r="AT291" i="4"/>
  <c r="BF291" i="4"/>
  <c r="AU291" i="4"/>
  <c r="AY291" i="4"/>
  <c r="Z291" i="4"/>
  <c r="BB247" i="4"/>
  <c r="BD247" i="4"/>
  <c r="AU247" i="4"/>
  <c r="AM247" i="4"/>
  <c r="AG247" i="4"/>
  <c r="BC184" i="4"/>
  <c r="AQ184" i="4"/>
  <c r="Z20" i="4"/>
  <c r="AL20" i="4"/>
  <c r="AA31" i="4"/>
  <c r="BA31" i="4"/>
  <c r="AK31" i="4"/>
  <c r="AI31" i="4"/>
  <c r="BD31" i="4"/>
  <c r="AU131" i="4"/>
  <c r="AX131" i="4"/>
  <c r="Z131" i="4"/>
  <c r="AO131" i="4"/>
  <c r="BB217" i="4"/>
  <c r="BD217" i="4"/>
  <c r="AI217" i="4"/>
  <c r="BE227" i="4"/>
  <c r="AI227" i="4"/>
  <c r="AE227" i="4"/>
  <c r="BF227" i="4"/>
  <c r="BA227" i="4"/>
  <c r="AO227" i="4"/>
  <c r="AK227" i="4"/>
  <c r="AP227" i="4"/>
  <c r="AY257" i="4"/>
  <c r="AM257" i="4"/>
  <c r="AD257" i="4"/>
  <c r="AI257" i="4"/>
  <c r="BE257" i="4"/>
  <c r="AS257" i="4"/>
  <c r="AK257" i="4"/>
  <c r="Z257" i="4"/>
  <c r="AO313" i="4"/>
  <c r="AC313" i="4"/>
  <c r="BD313" i="4"/>
  <c r="AH313" i="4"/>
  <c r="AX313" i="4"/>
  <c r="BF313" i="4"/>
  <c r="AT313" i="4"/>
  <c r="BC313" i="4"/>
  <c r="AG313" i="4"/>
  <c r="AU313" i="4"/>
  <c r="AT331" i="4"/>
  <c r="AP331" i="4"/>
  <c r="AY331" i="4"/>
  <c r="Z331" i="4"/>
  <c r="BA331" i="4"/>
  <c r="AK331" i="4"/>
  <c r="AU331" i="4"/>
  <c r="AE331" i="4"/>
  <c r="BF331" i="4"/>
  <c r="AD331" i="4"/>
  <c r="AP341" i="4"/>
  <c r="BF341" i="4"/>
  <c r="AK341" i="4"/>
  <c r="BE371" i="4"/>
  <c r="AD371" i="4"/>
  <c r="BB371" i="4"/>
  <c r="AT371" i="4"/>
  <c r="AU371" i="4"/>
  <c r="AM371" i="4"/>
  <c r="AY371" i="4"/>
  <c r="AI371" i="4"/>
  <c r="Z371" i="4"/>
  <c r="BC393" i="4"/>
  <c r="Z393" i="4"/>
  <c r="AS393" i="4"/>
  <c r="AO393" i="4"/>
  <c r="BD393" i="4"/>
  <c r="BB393" i="4"/>
  <c r="AM393" i="4"/>
  <c r="AH393" i="4"/>
  <c r="AG393" i="4"/>
  <c r="BA423" i="4"/>
  <c r="BE423" i="4"/>
  <c r="AI423" i="4"/>
  <c r="BF423" i="4"/>
  <c r="BG423" i="4"/>
  <c r="AL423" i="4"/>
  <c r="AH423" i="4"/>
  <c r="AD423" i="4"/>
  <c r="AT423" i="4"/>
  <c r="AW423" i="4"/>
  <c r="Z423" i="4"/>
  <c r="AC423" i="4"/>
  <c r="BB423" i="4"/>
  <c r="AO423" i="4"/>
  <c r="AQ423" i="4"/>
  <c r="AU423" i="4"/>
  <c r="AE423" i="4"/>
  <c r="AG423" i="4"/>
  <c r="AM423" i="4"/>
  <c r="AA423" i="4"/>
  <c r="AS423" i="4"/>
  <c r="BC423" i="4"/>
  <c r="BD423" i="4"/>
  <c r="AY423" i="4"/>
  <c r="BB447" i="4"/>
  <c r="AT447" i="4"/>
  <c r="AY447" i="4"/>
  <c r="AE447" i="4"/>
  <c r="BG447" i="4"/>
  <c r="Z447" i="4"/>
  <c r="AX447" i="4"/>
  <c r="BA447" i="4"/>
  <c r="AD447" i="4"/>
  <c r="BF447" i="4"/>
  <c r="AP447" i="4"/>
  <c r="AL447" i="4"/>
  <c r="AC447" i="4"/>
  <c r="AG447" i="4"/>
  <c r="AM447" i="4"/>
  <c r="AT489" i="4"/>
  <c r="AH489" i="4"/>
  <c r="BB489" i="4"/>
  <c r="Z489" i="4"/>
  <c r="AD489" i="4"/>
  <c r="BF489" i="4"/>
  <c r="BG489" i="4"/>
  <c r="AX489" i="4"/>
  <c r="AO489" i="4"/>
  <c r="AI295" i="4"/>
  <c r="AC295" i="4"/>
  <c r="Z295" i="4"/>
  <c r="AW295" i="4"/>
  <c r="BC295" i="4"/>
  <c r="AA295" i="4"/>
  <c r="BF295" i="4"/>
  <c r="AX295" i="4"/>
  <c r="BA295" i="4"/>
  <c r="AH295" i="4"/>
  <c r="AQ295" i="4"/>
  <c r="AL327" i="4"/>
  <c r="AK327" i="4"/>
  <c r="AQ327" i="4"/>
  <c r="AH327" i="4"/>
  <c r="BC327" i="4"/>
  <c r="AP327" i="4"/>
  <c r="AC327" i="4"/>
  <c r="AM327" i="4"/>
  <c r="AS327" i="4"/>
  <c r="BF327" i="4"/>
  <c r="BG327" i="4"/>
  <c r="BG359" i="4"/>
  <c r="BE359" i="4"/>
  <c r="AL359" i="4"/>
  <c r="AT359" i="4"/>
  <c r="AC359" i="4"/>
  <c r="AY359" i="4"/>
  <c r="AE449" i="4"/>
  <c r="BA449" i="4"/>
  <c r="AU449" i="4"/>
  <c r="AC449" i="4"/>
  <c r="AX449" i="4"/>
  <c r="BF449" i="4"/>
  <c r="AM449" i="4"/>
  <c r="Z449" i="4"/>
  <c r="AK449" i="4"/>
  <c r="AH449" i="4"/>
  <c r="AP449" i="4"/>
  <c r="AS449" i="4"/>
  <c r="BC449" i="4"/>
  <c r="AE531" i="4"/>
  <c r="BA531" i="4"/>
  <c r="AU531" i="4"/>
  <c r="AM531" i="4"/>
  <c r="AK531" i="4"/>
  <c r="AX531" i="4"/>
  <c r="AP531" i="4"/>
  <c r="AC531" i="4"/>
  <c r="BF531" i="4"/>
  <c r="AH531" i="4"/>
  <c r="AS531" i="4"/>
  <c r="BC531" i="4"/>
  <c r="Z531" i="4"/>
  <c r="AE563" i="4"/>
  <c r="BA563" i="4"/>
  <c r="AP563" i="4"/>
  <c r="AK563" i="4"/>
  <c r="AU563" i="4"/>
  <c r="BF563" i="4"/>
  <c r="Z563" i="4"/>
  <c r="BG271" i="4"/>
  <c r="AK271" i="4"/>
  <c r="AM271" i="4"/>
  <c r="AU271" i="4"/>
  <c r="BB271" i="4"/>
  <c r="AL271" i="4"/>
  <c r="AG271" i="4"/>
  <c r="AS271" i="4"/>
  <c r="AT271" i="4"/>
  <c r="BD271" i="4"/>
  <c r="BG73" i="4"/>
  <c r="BD73" i="4"/>
  <c r="AA73" i="4"/>
  <c r="AV73" i="4"/>
  <c r="AW73" i="4"/>
  <c r="AG73" i="4"/>
  <c r="AY73" i="4"/>
  <c r="BA78" i="4"/>
  <c r="AF78" i="4"/>
  <c r="BF70" i="4"/>
  <c r="AK70" i="4"/>
  <c r="AM45" i="4"/>
  <c r="AM37" i="4"/>
  <c r="AX9" i="4"/>
  <c r="AB9" i="4"/>
  <c r="AH78" i="4"/>
  <c r="AA70" i="4"/>
  <c r="AQ70" i="4"/>
  <c r="BG70" i="4"/>
  <c r="AP45" i="4"/>
  <c r="AU37" i="4"/>
  <c r="BF9" i="4"/>
  <c r="AE9" i="4"/>
  <c r="AY45" i="4"/>
  <c r="AO45" i="4"/>
  <c r="AY9" i="4"/>
  <c r="AO9" i="4"/>
  <c r="AF178" i="4"/>
  <c r="BA178" i="4"/>
  <c r="AL178" i="4"/>
  <c r="BF178" i="4"/>
  <c r="AC146" i="4"/>
  <c r="AP146" i="4"/>
  <c r="AK146" i="4"/>
  <c r="BE146" i="4"/>
  <c r="AJ78" i="4"/>
  <c r="AT70" i="4"/>
  <c r="BB45" i="4"/>
  <c r="AL37" i="4"/>
  <c r="AN23" i="4"/>
  <c r="AK23" i="4"/>
  <c r="BB9" i="4"/>
  <c r="AA9" i="4"/>
  <c r="AD7" i="4"/>
  <c r="AS7" i="4"/>
  <c r="AN78" i="4"/>
  <c r="AQ78" i="4"/>
  <c r="AE62" i="4"/>
  <c r="BC62" i="4"/>
  <c r="AE37" i="4"/>
  <c r="AI37" i="4"/>
  <c r="AS37" i="4"/>
  <c r="BD9" i="4"/>
  <c r="AP1724" i="4"/>
  <c r="AF1700" i="4"/>
  <c r="AT1700" i="4"/>
  <c r="BB1574" i="4"/>
  <c r="AC1574" i="4"/>
  <c r="BD1574" i="4"/>
  <c r="BA1574" i="4"/>
  <c r="AR1529" i="4"/>
  <c r="BF1425" i="4"/>
  <c r="AE1425" i="4"/>
  <c r="AU1401" i="4"/>
  <c r="AZ1378" i="4"/>
  <c r="AZ1363" i="4"/>
  <c r="AK1345" i="4"/>
  <c r="AP1311" i="4"/>
  <c r="Z1306" i="4"/>
  <c r="AA1294" i="4"/>
  <c r="AU1278" i="4"/>
  <c r="AR1378" i="4"/>
  <c r="AR1374" i="4"/>
  <c r="Z1359" i="4"/>
  <c r="BA1353" i="4"/>
  <c r="BB1353" i="4"/>
  <c r="AJ1345" i="4"/>
  <c r="BB1311" i="4"/>
  <c r="AP1306" i="4"/>
  <c r="AU1294" i="4"/>
  <c r="AJ1384" i="4"/>
  <c r="AP1374" i="4"/>
  <c r="BB1384" i="4"/>
  <c r="AF1327" i="4"/>
  <c r="AB1280" i="4"/>
  <c r="BF1238" i="4"/>
  <c r="AP1230" i="4"/>
  <c r="AP1222" i="4"/>
  <c r="Z1150" i="4"/>
  <c r="AQ1090" i="4"/>
  <c r="BA1076" i="4"/>
  <c r="AE1070" i="4"/>
  <c r="AK1341" i="4"/>
  <c r="BC1327" i="4"/>
  <c r="AL1222" i="4"/>
  <c r="AJ1205" i="4"/>
  <c r="AP1173" i="4"/>
  <c r="AY1125" i="4"/>
  <c r="AI1117" i="4"/>
  <c r="AP1090" i="4"/>
  <c r="AB1327" i="4"/>
  <c r="AV1320" i="4"/>
  <c r="AK1283" i="4"/>
  <c r="AQ1280" i="4"/>
  <c r="BB1279" i="4"/>
  <c r="BB1173" i="4"/>
  <c r="AH1173" i="4"/>
  <c r="AU1084" i="4"/>
  <c r="AH1084" i="4"/>
  <c r="BG1126" i="4"/>
  <c r="AG1085" i="4"/>
  <c r="AD1038" i="4"/>
  <c r="AH1022" i="4"/>
  <c r="AE1084" i="4"/>
  <c r="AM1056" i="4"/>
  <c r="AP1046" i="4"/>
  <c r="Z1100" i="4"/>
  <c r="AL1024" i="4"/>
  <c r="AL920" i="4"/>
  <c r="AE886" i="4"/>
  <c r="BB1030" i="4"/>
  <c r="AP938" i="4"/>
  <c r="Z1012" i="4"/>
  <c r="AR999" i="4"/>
  <c r="AX978" i="4"/>
  <c r="BF914" i="4"/>
  <c r="AT899" i="4"/>
  <c r="AK883" i="4"/>
  <c r="AV875" i="4"/>
  <c r="AQ866" i="4"/>
  <c r="AW851" i="4"/>
  <c r="AL843" i="4"/>
  <c r="AD1040" i="4"/>
  <c r="BB926" i="4"/>
  <c r="BG906" i="4"/>
  <c r="BE883" i="4"/>
  <c r="AK859" i="4"/>
  <c r="BA851" i="4"/>
  <c r="AU835" i="4"/>
  <c r="AK827" i="4"/>
  <c r="AP811" i="4"/>
  <c r="AO876" i="4"/>
  <c r="AH787" i="4"/>
  <c r="AA864" i="4"/>
  <c r="AK876" i="4"/>
  <c r="AM830" i="4"/>
  <c r="BA803" i="4"/>
  <c r="AC761" i="4"/>
  <c r="BC840" i="4"/>
  <c r="AL795" i="4"/>
  <c r="AB676" i="4"/>
  <c r="BA1425" i="4"/>
  <c r="Z1425" i="4"/>
  <c r="AB1363" i="4"/>
  <c r="BE1353" i="4"/>
  <c r="Z1345" i="4"/>
  <c r="AH1311" i="4"/>
  <c r="AJ1278" i="4"/>
  <c r="AX1384" i="4"/>
  <c r="Z1378" i="4"/>
  <c r="Z1353" i="4"/>
  <c r="AM1311" i="4"/>
  <c r="AX1359" i="4"/>
  <c r="AO1324" i="4"/>
  <c r="BF1246" i="4"/>
  <c r="Z1238" i="4"/>
  <c r="AB1215" i="4"/>
  <c r="AD1173" i="4"/>
  <c r="AX1166" i="4"/>
  <c r="AH1158" i="4"/>
  <c r="AS1125" i="4"/>
  <c r="AG1090" i="4"/>
  <c r="AP1076" i="4"/>
  <c r="BF1341" i="4"/>
  <c r="AK1324" i="4"/>
  <c r="AL1255" i="4"/>
  <c r="AL1238" i="4"/>
  <c r="AD1183" i="4"/>
  <c r="BB1150" i="4"/>
  <c r="AI1125" i="4"/>
  <c r="BG1109" i="4"/>
  <c r="AE1090" i="4"/>
  <c r="AQ1327" i="4"/>
  <c r="BB1283" i="4"/>
  <c r="AE1280" i="4"/>
  <c r="AT1320" i="4"/>
  <c r="AV1159" i="4"/>
  <c r="AB1101" i="4"/>
  <c r="AA1084" i="4"/>
  <c r="AX1084" i="4"/>
  <c r="AK1126" i="4"/>
  <c r="AH1126" i="4"/>
  <c r="BA1100" i="4"/>
  <c r="AT1084" i="4"/>
  <c r="AP1056" i="4"/>
  <c r="AD976" i="4"/>
  <c r="AE1069" i="4"/>
  <c r="Z1056" i="4"/>
  <c r="BG1046" i="4"/>
  <c r="AQ1100" i="4"/>
  <c r="AD1084" i="4"/>
  <c r="BG1022" i="4"/>
  <c r="AD1030" i="4"/>
  <c r="AL978" i="4"/>
  <c r="AZ907" i="4"/>
  <c r="AJ939" i="4"/>
  <c r="BG978" i="4"/>
  <c r="AV931" i="4"/>
  <c r="AL908" i="4"/>
  <c r="AJ899" i="4"/>
  <c r="AK891" i="4"/>
  <c r="AA875" i="4"/>
  <c r="AA851" i="4"/>
  <c r="AY842" i="4"/>
  <c r="AK828" i="4"/>
  <c r="BG819" i="4"/>
  <c r="BB811" i="4"/>
  <c r="AH1040" i="4"/>
  <c r="Z926" i="4"/>
  <c r="AB883" i="4"/>
  <c r="BF867" i="4"/>
  <c r="Z859" i="4"/>
  <c r="AE851" i="4"/>
  <c r="Z835" i="4"/>
  <c r="AU876" i="4"/>
  <c r="AA876" i="4"/>
  <c r="AU800" i="4"/>
  <c r="AA787" i="4"/>
  <c r="BC864" i="4"/>
  <c r="BC830" i="4"/>
  <c r="BB803" i="4"/>
  <c r="AU763" i="4"/>
  <c r="AW676" i="4"/>
  <c r="Z641" i="4"/>
  <c r="AM600" i="4"/>
  <c r="Z37" i="4"/>
  <c r="AP9" i="4"/>
  <c r="AG45" i="4"/>
  <c r="BA45" i="4"/>
  <c r="AT37" i="4"/>
  <c r="AC9" i="4"/>
  <c r="BA9" i="4"/>
  <c r="AV178" i="4"/>
  <c r="AO178" i="4"/>
  <c r="Z178" i="4"/>
  <c r="AX178" i="4"/>
  <c r="AV146" i="4"/>
  <c r="AH146" i="4"/>
  <c r="BB146" i="4"/>
  <c r="AS146" i="4"/>
  <c r="AE132" i="4"/>
  <c r="AZ78" i="4"/>
  <c r="AJ70" i="4"/>
  <c r="AL45" i="4"/>
  <c r="BB37" i="4"/>
  <c r="BD23" i="4"/>
  <c r="AC23" i="4"/>
  <c r="AW23" i="4"/>
  <c r="AL9" i="4"/>
  <c r="BD78" i="4"/>
  <c r="AE78" i="4"/>
  <c r="AY78" i="4"/>
  <c r="AE45" i="4"/>
  <c r="BF37" i="4"/>
  <c r="Z9" i="4"/>
  <c r="AN45" i="4"/>
  <c r="AG37" i="4"/>
  <c r="BE37" i="4"/>
  <c r="AU1724" i="4"/>
  <c r="AL1574" i="4"/>
  <c r="AU1425" i="4"/>
  <c r="BF1401" i="4"/>
  <c r="AE1401" i="4"/>
  <c r="AZ1384" i="4"/>
  <c r="AP1353" i="4"/>
  <c r="AR1306" i="4"/>
  <c r="AV1294" i="4"/>
  <c r="AN1384" i="4"/>
  <c r="Z1363" i="4"/>
  <c r="AK1353" i="4"/>
  <c r="AF1311" i="4"/>
  <c r="BC1305" i="4"/>
  <c r="Z1294" i="4"/>
  <c r="BF1384" i="4"/>
  <c r="AP1378" i="4"/>
  <c r="BB1374" i="4"/>
  <c r="BD1384" i="4"/>
  <c r="AP1324" i="4"/>
  <c r="BF1255" i="4"/>
  <c r="Z1076" i="4"/>
  <c r="BF1070" i="4"/>
  <c r="AZ1341" i="4"/>
  <c r="BA1283" i="4"/>
  <c r="AU1280" i="4"/>
  <c r="AF1159" i="4"/>
  <c r="AI1109" i="4"/>
  <c r="AE1327" i="4"/>
  <c r="AZ1280" i="4"/>
  <c r="AO1320" i="4"/>
  <c r="AZ1201" i="4"/>
  <c r="BB1183" i="4"/>
  <c r="AL1158" i="4"/>
  <c r="AZ1101" i="4"/>
  <c r="AQ1084" i="4"/>
  <c r="BD1084" i="4"/>
  <c r="BF1142" i="4"/>
  <c r="AA1126" i="4"/>
  <c r="AX1126" i="4"/>
  <c r="AW1085" i="4"/>
  <c r="AJ1069" i="4"/>
  <c r="BB1054" i="4"/>
  <c r="AD1142" i="4"/>
  <c r="AZ1069" i="4"/>
  <c r="AO1056" i="4"/>
  <c r="BG1024" i="4"/>
  <c r="BG1100" i="4"/>
  <c r="AE1056" i="4"/>
  <c r="AV883" i="4"/>
  <c r="AI854" i="4"/>
  <c r="AP908" i="4"/>
  <c r="AB983" i="4"/>
  <c r="AX946" i="4"/>
  <c r="AQ891" i="4"/>
  <c r="AQ867" i="4"/>
  <c r="BG859" i="4"/>
  <c r="AE854" i="4"/>
  <c r="AA842" i="4"/>
  <c r="AW827" i="4"/>
  <c r="AL819" i="4"/>
  <c r="AG811" i="4"/>
  <c r="BG1040" i="4"/>
  <c r="AB959" i="4"/>
  <c r="AP867" i="4"/>
  <c r="AC854" i="4"/>
  <c r="AU843" i="4"/>
  <c r="AY828" i="4"/>
  <c r="AP819" i="4"/>
  <c r="AM876" i="4"/>
  <c r="AQ876" i="4"/>
  <c r="AG800" i="4"/>
  <c r="AW787" i="4"/>
  <c r="AU761" i="4"/>
  <c r="AO864" i="4"/>
  <c r="BG830" i="4"/>
  <c r="BA876" i="4"/>
  <c r="AQ611" i="4"/>
  <c r="AA143" i="4"/>
  <c r="AW143" i="4"/>
  <c r="AQ215" i="4"/>
  <c r="BC215" i="4"/>
  <c r="AE215" i="4"/>
  <c r="BD215" i="4"/>
  <c r="AH215" i="4"/>
  <c r="AL215" i="4"/>
  <c r="BG215" i="4"/>
  <c r="Z215" i="4"/>
  <c r="AL241" i="4"/>
  <c r="BC241" i="4"/>
  <c r="AK241" i="4"/>
  <c r="BC255" i="4"/>
  <c r="BB255" i="4"/>
  <c r="AO255" i="4"/>
  <c r="AD339" i="4"/>
  <c r="AY339" i="4"/>
  <c r="Z339" i="4"/>
  <c r="AU339" i="4"/>
  <c r="AT339" i="4"/>
  <c r="AP339" i="4"/>
  <c r="AK339" i="4"/>
  <c r="BA339" i="4"/>
  <c r="AO339" i="4"/>
  <c r="AE339" i="4"/>
  <c r="BA351" i="4"/>
  <c r="AW351" i="4"/>
  <c r="Z351" i="4"/>
  <c r="BG351" i="4"/>
  <c r="AC351" i="4"/>
  <c r="AX351" i="4"/>
  <c r="AU351" i="4"/>
  <c r="AH351" i="4"/>
  <c r="AE351" i="4"/>
  <c r="AL351" i="4"/>
  <c r="AM351" i="4"/>
  <c r="AQ351" i="4"/>
  <c r="AS351" i="4"/>
  <c r="AA351" i="4"/>
  <c r="BC351" i="4"/>
  <c r="AS379" i="4"/>
  <c r="BD379" i="4"/>
  <c r="AO379" i="4"/>
  <c r="AG379" i="4"/>
  <c r="AL379" i="4"/>
  <c r="AT379" i="4"/>
  <c r="AM379" i="4"/>
  <c r="AD379" i="4"/>
  <c r="AE379" i="4"/>
  <c r="BE379" i="4"/>
  <c r="Z379" i="4"/>
  <c r="AY379" i="4"/>
  <c r="AI379" i="4"/>
  <c r="AU379" i="4"/>
  <c r="AE397" i="4"/>
  <c r="BA397" i="4"/>
  <c r="AK397" i="4"/>
  <c r="AP397" i="4"/>
  <c r="BF397" i="4"/>
  <c r="Z397" i="4"/>
  <c r="AK457" i="4"/>
  <c r="BF457" i="4"/>
  <c r="AP457" i="4"/>
  <c r="AS457" i="4"/>
  <c r="BA457" i="4"/>
  <c r="AC457" i="4"/>
  <c r="BC457" i="4"/>
  <c r="Z457" i="4"/>
  <c r="AX457" i="4"/>
  <c r="AE457" i="4"/>
  <c r="AH457" i="4"/>
  <c r="Z479" i="4"/>
  <c r="BF479" i="4"/>
  <c r="AH479" i="4"/>
  <c r="AP479" i="4"/>
  <c r="AX479" i="4"/>
  <c r="AY502" i="4"/>
  <c r="BC502" i="4"/>
  <c r="AM502" i="4"/>
  <c r="AQ502" i="4"/>
  <c r="BE502" i="4"/>
  <c r="AW540" i="4"/>
  <c r="AM540" i="4"/>
  <c r="AB540" i="4"/>
  <c r="AP589" i="4"/>
  <c r="Z589" i="4"/>
  <c r="AD589" i="4"/>
  <c r="AH589" i="4"/>
  <c r="AT589" i="4"/>
  <c r="BF589" i="4"/>
  <c r="AL589" i="4"/>
  <c r="BB589" i="4"/>
  <c r="AP413" i="4"/>
  <c r="Z413" i="4"/>
  <c r="BA413" i="4"/>
  <c r="AU413" i="4"/>
  <c r="BF413" i="4"/>
  <c r="AE413" i="4"/>
  <c r="AP433" i="4"/>
  <c r="Z433" i="4"/>
  <c r="BA433" i="4"/>
  <c r="AS433" i="4"/>
  <c r="AU433" i="4"/>
  <c r="AH433" i="4"/>
  <c r="BF433" i="4"/>
  <c r="AK433" i="4"/>
  <c r="AM433" i="4"/>
  <c r="AX433" i="4"/>
  <c r="BC433" i="4"/>
  <c r="AX485" i="4"/>
  <c r="BB485" i="4"/>
  <c r="AO485" i="4"/>
  <c r="BG485" i="4"/>
  <c r="Z485" i="4"/>
  <c r="BE485" i="4"/>
  <c r="AT485" i="4"/>
  <c r="BF485" i="4"/>
  <c r="AL485" i="4"/>
  <c r="AP485" i="4"/>
  <c r="AK485" i="4"/>
  <c r="AH485" i="4"/>
  <c r="AD485" i="4"/>
  <c r="BE522" i="4"/>
  <c r="AO522" i="4"/>
  <c r="AJ522" i="4"/>
  <c r="AU522" i="4"/>
  <c r="AE522" i="4"/>
  <c r="BE546" i="4"/>
  <c r="AO546" i="4"/>
  <c r="AJ546" i="4"/>
  <c r="AE546" i="4"/>
  <c r="BC681" i="4"/>
  <c r="AH681" i="4"/>
  <c r="AO681" i="4"/>
  <c r="AI681" i="4"/>
  <c r="BD681" i="4"/>
  <c r="AC681" i="4"/>
  <c r="BB681" i="4"/>
  <c r="AA681" i="4"/>
  <c r="AE681" i="4"/>
  <c r="BG681" i="4"/>
  <c r="AS681" i="4"/>
  <c r="AU681" i="4"/>
  <c r="AW681" i="4"/>
  <c r="AM681" i="4"/>
  <c r="Z681" i="4"/>
  <c r="BE681" i="4"/>
  <c r="BA681" i="4"/>
  <c r="AG681" i="4"/>
  <c r="AL681" i="4"/>
  <c r="AQ1565" i="4"/>
  <c r="AS1565" i="4"/>
  <c r="Z1565" i="4"/>
  <c r="BB1565" i="4"/>
  <c r="BE1565" i="4"/>
  <c r="Z1680" i="4"/>
  <c r="AX1680" i="4"/>
  <c r="AQ858" i="4"/>
  <c r="AY858" i="4"/>
  <c r="BG419" i="4"/>
  <c r="AP419" i="4"/>
  <c r="AK419" i="4"/>
  <c r="BA419" i="4"/>
  <c r="BE419" i="4"/>
  <c r="AI419" i="4"/>
  <c r="AM419" i="4"/>
  <c r="AW419" i="4"/>
  <c r="AC419" i="4"/>
  <c r="AL419" i="4"/>
  <c r="AO419" i="4"/>
  <c r="AU419" i="4"/>
  <c r="AX419" i="4"/>
  <c r="AE419" i="4"/>
  <c r="BD419" i="4"/>
  <c r="Z419" i="4"/>
  <c r="BF419" i="4"/>
  <c r="AS419" i="4"/>
  <c r="AY419" i="4"/>
  <c r="AG419" i="4"/>
  <c r="AT419" i="4"/>
  <c r="AQ419" i="4"/>
  <c r="AD419" i="4"/>
  <c r="AH419" i="4"/>
  <c r="BB419" i="4"/>
  <c r="AW431" i="4"/>
  <c r="AH431" i="4"/>
  <c r="AL431" i="4"/>
  <c r="AU431" i="4"/>
  <c r="AP431" i="4"/>
  <c r="AD431" i="4"/>
  <c r="BF431" i="4"/>
  <c r="BB431" i="4"/>
  <c r="AC431" i="4"/>
  <c r="AA431" i="4"/>
  <c r="AK431" i="4"/>
  <c r="AO431" i="4"/>
  <c r="AI431" i="4"/>
  <c r="AS431" i="4"/>
  <c r="AG431" i="4"/>
  <c r="AX431" i="4"/>
  <c r="BE431" i="4"/>
  <c r="AY431" i="4"/>
  <c r="AT459" i="4"/>
  <c r="BG459" i="4"/>
  <c r="AL459" i="4"/>
  <c r="AK459" i="4"/>
  <c r="AY459" i="4"/>
  <c r="BB459" i="4"/>
  <c r="AA459" i="4"/>
  <c r="AI459" i="4"/>
  <c r="AG459" i="4"/>
  <c r="BD459" i="4"/>
  <c r="AD459" i="4"/>
  <c r="Z459" i="4"/>
  <c r="BE459" i="4"/>
  <c r="AU459" i="4"/>
  <c r="AO459" i="4"/>
  <c r="BF459" i="4"/>
  <c r="AW459" i="4"/>
  <c r="AK527" i="4"/>
  <c r="BF527" i="4"/>
  <c r="AP527" i="4"/>
  <c r="AC527" i="4"/>
  <c r="AX527" i="4"/>
  <c r="BA527" i="4"/>
  <c r="BC527" i="4"/>
  <c r="Z527" i="4"/>
  <c r="AU527" i="4"/>
  <c r="AH527" i="4"/>
  <c r="AM527" i="4"/>
  <c r="BE554" i="4"/>
  <c r="AJ554" i="4"/>
  <c r="AU554" i="4"/>
  <c r="AE554" i="4"/>
  <c r="AO554" i="4"/>
  <c r="BA578" i="4"/>
  <c r="AC578" i="4"/>
  <c r="AS578" i="4"/>
  <c r="AE647" i="4"/>
  <c r="BA647" i="4"/>
  <c r="AQ647" i="4"/>
  <c r="Z647" i="4"/>
  <c r="BF647" i="4"/>
  <c r="AL647" i="4"/>
  <c r="AT647" i="4"/>
  <c r="BD647" i="4"/>
  <c r="AU647" i="4"/>
  <c r="AA647" i="4"/>
  <c r="AI647" i="4"/>
  <c r="BG647" i="4"/>
  <c r="AK647" i="4"/>
  <c r="AY647" i="4"/>
  <c r="AP647" i="4"/>
  <c r="AG647" i="4"/>
  <c r="BE647" i="4"/>
  <c r="AW647" i="4"/>
  <c r="AD647" i="4"/>
  <c r="BD832" i="4"/>
  <c r="AG832" i="4"/>
  <c r="AE832" i="4"/>
  <c r="BE832" i="4"/>
  <c r="AU832" i="4"/>
  <c r="BG832" i="4"/>
  <c r="AM832" i="4"/>
  <c r="AW832" i="4"/>
  <c r="AA832" i="4"/>
  <c r="AA882" i="4"/>
  <c r="AW882" i="4"/>
  <c r="AC882" i="4"/>
  <c r="AX882" i="4"/>
  <c r="AE882" i="4"/>
  <c r="BA882" i="4"/>
  <c r="BB882" i="4"/>
  <c r="BC882" i="4"/>
  <c r="AP882" i="4"/>
  <c r="AP537" i="4"/>
  <c r="AU537" i="4"/>
  <c r="AC537" i="4"/>
  <c r="AX537" i="4"/>
  <c r="AK537" i="4"/>
  <c r="AS537" i="4"/>
  <c r="BF537" i="4"/>
  <c r="AH537" i="4"/>
  <c r="Z537" i="4"/>
  <c r="AM537" i="4"/>
  <c r="AE537" i="4"/>
  <c r="BC537" i="4"/>
  <c r="AW556" i="4"/>
  <c r="AM556" i="4"/>
  <c r="AB556" i="4"/>
  <c r="Z571" i="4"/>
  <c r="AU571" i="4"/>
  <c r="BA571" i="4"/>
  <c r="BF571" i="4"/>
  <c r="AE571" i="4"/>
  <c r="AK571" i="4"/>
  <c r="Z593" i="4"/>
  <c r="BF593" i="4"/>
  <c r="AX593" i="4"/>
  <c r="AP593" i="4"/>
  <c r="BG616" i="4"/>
  <c r="AA616" i="4"/>
  <c r="AW616" i="4"/>
  <c r="AV616" i="4"/>
  <c r="AM616" i="4"/>
  <c r="AK616" i="4"/>
  <c r="AG616" i="4"/>
  <c r="AR616" i="4"/>
  <c r="AK1108" i="4"/>
  <c r="BF1108" i="4"/>
  <c r="AQ1108" i="4"/>
  <c r="AZ1291" i="4"/>
  <c r="AM1291" i="4"/>
  <c r="AU542" i="4"/>
  <c r="AJ542" i="4"/>
  <c r="AO542" i="4"/>
  <c r="BE542" i="4"/>
  <c r="AP581" i="4"/>
  <c r="BG581" i="4"/>
  <c r="AL581" i="4"/>
  <c r="AY581" i="4"/>
  <c r="AD581" i="4"/>
  <c r="AM581" i="4"/>
  <c r="AU581" i="4"/>
  <c r="AW581" i="4"/>
  <c r="BE581" i="4"/>
  <c r="BC581" i="4"/>
  <c r="AC581" i="4"/>
  <c r="AK581" i="4"/>
  <c r="BD581" i="4"/>
  <c r="AA581" i="4"/>
  <c r="AX581" i="4"/>
  <c r="AQ581" i="4"/>
  <c r="AI581" i="4"/>
  <c r="AG581" i="4"/>
  <c r="AS581" i="4"/>
  <c r="AT581" i="4"/>
  <c r="AO581" i="4"/>
  <c r="BF581" i="4"/>
  <c r="AH581" i="4"/>
  <c r="AE581" i="4"/>
  <c r="BC660" i="4"/>
  <c r="AM660" i="4"/>
  <c r="AR660" i="4"/>
  <c r="AF660" i="4"/>
  <c r="AG660" i="4"/>
  <c r="AV660" i="4"/>
  <c r="AA660" i="4"/>
  <c r="AY780" i="4"/>
  <c r="AG780" i="4"/>
  <c r="AK780" i="4"/>
  <c r="AW780" i="4"/>
  <c r="AC780" i="4"/>
  <c r="AE780" i="4"/>
  <c r="AP1316" i="4"/>
  <c r="BE1316" i="4"/>
  <c r="Z1316" i="4"/>
  <c r="AG1386" i="4"/>
  <c r="AV1386" i="4"/>
  <c r="AR1386" i="4"/>
  <c r="AD1571" i="4"/>
  <c r="AT1571" i="4"/>
  <c r="BD1571" i="4"/>
  <c r="AQ1571" i="4"/>
  <c r="Z1571" i="4"/>
  <c r="BC1571" i="4"/>
  <c r="AK1571" i="4"/>
  <c r="AP635" i="4"/>
  <c r="AW635" i="4"/>
  <c r="AA635" i="4"/>
  <c r="AO635" i="4"/>
  <c r="AX635" i="4"/>
  <c r="AC635" i="4"/>
  <c r="BB635" i="4"/>
  <c r="BE635" i="4"/>
  <c r="AD635" i="4"/>
  <c r="AH635" i="4"/>
  <c r="AE635" i="4"/>
  <c r="BD635" i="4"/>
  <c r="AG635" i="4"/>
  <c r="BC635" i="4"/>
  <c r="AU635" i="4"/>
  <c r="BF635" i="4"/>
  <c r="BG635" i="4"/>
  <c r="AT635" i="4"/>
  <c r="Z635" i="4"/>
  <c r="BA635" i="4"/>
  <c r="AK635" i="4"/>
  <c r="AQ635" i="4"/>
  <c r="AI635" i="4"/>
  <c r="AL635" i="4"/>
  <c r="AY635" i="4"/>
  <c r="AS635" i="4"/>
  <c r="AA802" i="4"/>
  <c r="BG802" i="4"/>
  <c r="AY802" i="4"/>
  <c r="AO822" i="4"/>
  <c r="BD822" i="4"/>
  <c r="AE822" i="4"/>
  <c r="AC822" i="4"/>
  <c r="BC822" i="4"/>
  <c r="AS822" i="4"/>
  <c r="BG822" i="4"/>
  <c r="AZ919" i="4"/>
  <c r="AR919" i="4"/>
  <c r="AR1433" i="4"/>
  <c r="Z1433" i="4"/>
  <c r="AE453" i="4"/>
  <c r="BA453" i="4"/>
  <c r="Z453" i="4"/>
  <c r="BF453" i="4"/>
  <c r="AK453" i="4"/>
  <c r="AP453" i="4"/>
  <c r="AU453" i="4"/>
  <c r="AW375" i="4"/>
  <c r="AA375" i="4"/>
  <c r="AU375" i="4"/>
  <c r="AQ375" i="4"/>
  <c r="AH375" i="4"/>
  <c r="AL375" i="4"/>
  <c r="BC375" i="4"/>
  <c r="BD375" i="4"/>
  <c r="AG375" i="4"/>
  <c r="BB375" i="4"/>
  <c r="Z375" i="4"/>
  <c r="AO375" i="4"/>
  <c r="AE253" i="4"/>
  <c r="BA253" i="4"/>
  <c r="AK253" i="4"/>
  <c r="AU253" i="4"/>
  <c r="Z253" i="4"/>
  <c r="AP253" i="4"/>
  <c r="AK205" i="4"/>
  <c r="BF205" i="4"/>
  <c r="AP205" i="4"/>
  <c r="Z205" i="4"/>
  <c r="AE205" i="4"/>
  <c r="AU205" i="4"/>
  <c r="BG172" i="4"/>
  <c r="AM172" i="4"/>
  <c r="AE137" i="4"/>
  <c r="AK137" i="4"/>
  <c r="BF137" i="4"/>
  <c r="AM137" i="4"/>
  <c r="BA137" i="4"/>
  <c r="BB87" i="4"/>
  <c r="AX87" i="4"/>
  <c r="AA87" i="4"/>
  <c r="AH87" i="4"/>
  <c r="Z87" i="4"/>
  <c r="AP87" i="4"/>
  <c r="AD87" i="4"/>
  <c r="BF87" i="4"/>
  <c r="AB67" i="4"/>
  <c r="AF67" i="4"/>
  <c r="AU67" i="4"/>
  <c r="BA67" i="4"/>
  <c r="AK67" i="4"/>
  <c r="AI67" i="4"/>
  <c r="BD67" i="4"/>
  <c r="AZ67" i="4"/>
  <c r="AA67" i="4"/>
  <c r="AS29" i="4"/>
  <c r="AC29" i="4"/>
  <c r="BD29" i="4"/>
  <c r="AP29" i="4"/>
  <c r="AF29" i="4"/>
  <c r="BB29" i="4"/>
  <c r="AY29" i="4"/>
  <c r="AG748" i="4"/>
  <c r="AV748" i="4"/>
  <c r="BC748" i="4"/>
  <c r="AK748" i="4"/>
  <c r="AK445" i="4"/>
  <c r="BF445" i="4"/>
  <c r="AE445" i="4"/>
  <c r="BA445" i="4"/>
  <c r="Z445" i="4"/>
  <c r="AP445" i="4"/>
  <c r="AT243" i="4"/>
  <c r="AO243" i="4"/>
  <c r="Z243" i="4"/>
  <c r="AU243" i="4"/>
  <c r="AY243" i="4"/>
  <c r="AE243" i="4"/>
  <c r="BF243" i="4"/>
  <c r="AP243" i="4"/>
  <c r="AD243" i="4"/>
  <c r="BA243" i="4"/>
  <c r="AI243" i="4"/>
  <c r="AK243" i="4"/>
  <c r="BE243" i="4"/>
  <c r="AL211" i="4"/>
  <c r="AY211" i="4"/>
  <c r="AD211" i="4"/>
  <c r="AU211" i="4"/>
  <c r="BE211" i="4"/>
  <c r="Z211" i="4"/>
  <c r="BD211" i="4"/>
  <c r="AG211" i="4"/>
  <c r="AT211" i="4"/>
  <c r="BB211" i="4"/>
  <c r="AO211" i="4"/>
  <c r="AQ211" i="4"/>
  <c r="AM211" i="4"/>
  <c r="AA182" i="4"/>
  <c r="AR182" i="4"/>
  <c r="AU122" i="4"/>
  <c r="AA122" i="4"/>
  <c r="AR122" i="4"/>
  <c r="AS122" i="4"/>
  <c r="BB122" i="4"/>
  <c r="AL122" i="4"/>
  <c r="AK122" i="4"/>
  <c r="AV122" i="4"/>
  <c r="BC122" i="4"/>
  <c r="AO92" i="4"/>
  <c r="AK92" i="4"/>
  <c r="BE92" i="4"/>
  <c r="BF60" i="4"/>
  <c r="AV60" i="4"/>
  <c r="AR60" i="4"/>
  <c r="AY147" i="4"/>
  <c r="Z147" i="4"/>
  <c r="AU147" i="4"/>
  <c r="AE147" i="4"/>
  <c r="BF147" i="4"/>
  <c r="AT147" i="4"/>
  <c r="AK147" i="4"/>
  <c r="AD147" i="4"/>
  <c r="AP147" i="4"/>
  <c r="AC147" i="4"/>
  <c r="BA147" i="4"/>
  <c r="AT209" i="4"/>
  <c r="BD209" i="4"/>
  <c r="AM209" i="4"/>
  <c r="AG209" i="4"/>
  <c r="AD209" i="4"/>
  <c r="AE209" i="4"/>
  <c r="AH209" i="4"/>
  <c r="AU209" i="4"/>
  <c r="AS209" i="4"/>
  <c r="BB209" i="4"/>
  <c r="Z209" i="4"/>
  <c r="AY209" i="4"/>
  <c r="BC209" i="4"/>
  <c r="AO209" i="4"/>
  <c r="AL209" i="4"/>
  <c r="AX209" i="4"/>
  <c r="BF209" i="4"/>
  <c r="BA209" i="4"/>
  <c r="AC209" i="4"/>
  <c r="AJ52" i="4"/>
  <c r="BF52" i="4"/>
  <c r="AK52" i="4"/>
  <c r="AT52" i="4"/>
  <c r="AB52" i="4"/>
  <c r="AW52" i="4"/>
  <c r="Z882" i="4"/>
  <c r="AI858" i="4"/>
  <c r="BG882" i="4"/>
  <c r="AM780" i="4"/>
  <c r="BD780" i="4"/>
  <c r="AQ832" i="4"/>
  <c r="AO780" i="4"/>
  <c r="AT681" i="4"/>
  <c r="AM457" i="4"/>
  <c r="AU445" i="4"/>
  <c r="AK413" i="4"/>
  <c r="BB647" i="4"/>
  <c r="AB616" i="4"/>
  <c r="BA379" i="4"/>
  <c r="BF253" i="4"/>
  <c r="BB581" i="4"/>
  <c r="BG431" i="4"/>
  <c r="BA143" i="4"/>
  <c r="BC832" i="4"/>
  <c r="BA537" i="4"/>
  <c r="AU457" i="4"/>
  <c r="AE433" i="4"/>
  <c r="AX681" i="4"/>
  <c r="AI502" i="4"/>
  <c r="AU882" i="4"/>
  <c r="AM882" i="4"/>
  <c r="AL882" i="4"/>
  <c r="AS780" i="4"/>
  <c r="AO832" i="4"/>
  <c r="AO647" i="4"/>
  <c r="AH593" i="4"/>
  <c r="AC433" i="4"/>
  <c r="AU397" i="4"/>
  <c r="BA660" i="4"/>
  <c r="AX589" i="4"/>
  <c r="AU546" i="4"/>
  <c r="BB379" i="4"/>
  <c r="BF339" i="4"/>
  <c r="BA581" i="4"/>
  <c r="BA205" i="4"/>
  <c r="AM635" i="4"/>
  <c r="AJ122" i="4"/>
  <c r="AS211" i="4"/>
  <c r="AQ1755" i="4"/>
  <c r="Z1755" i="4"/>
  <c r="AU1755" i="4"/>
  <c r="BE1755" i="4"/>
  <c r="BA1747" i="4"/>
  <c r="AC1747" i="4"/>
  <c r="BB1747" i="4"/>
  <c r="AD1747" i="4"/>
  <c r="AW1747" i="4"/>
  <c r="BB1738" i="4"/>
  <c r="AG1738" i="4"/>
  <c r="AT1738" i="4"/>
  <c r="Z1738" i="4"/>
  <c r="AM1738" i="4"/>
  <c r="AE1738" i="4"/>
  <c r="BC1738" i="4"/>
  <c r="BF1702" i="4"/>
  <c r="AW1702" i="4"/>
  <c r="BG1764" i="4"/>
  <c r="AX1764" i="4"/>
  <c r="AQ1764" i="4"/>
  <c r="BE101" i="4"/>
  <c r="AO101" i="4"/>
  <c r="BE85" i="4"/>
  <c r="AO85" i="4"/>
  <c r="BE252" i="4"/>
  <c r="AW212" i="4"/>
  <c r="BA204" i="4"/>
  <c r="AI53" i="4"/>
  <c r="AM198" i="4"/>
  <c r="AF180" i="4"/>
  <c r="AS180" i="4"/>
  <c r="Z180" i="4"/>
  <c r="AP180" i="4"/>
  <c r="AJ176" i="4"/>
  <c r="AN148" i="4"/>
  <c r="Z148" i="4"/>
  <c r="AP148" i="4"/>
  <c r="BF148" i="4"/>
  <c r="AW148" i="4"/>
  <c r="BD80" i="4"/>
  <c r="Z80" i="4"/>
  <c r="AT80" i="4"/>
  <c r="AA80" i="4"/>
  <c r="AQ80" i="4"/>
  <c r="BG80" i="4"/>
  <c r="AX72" i="4"/>
  <c r="AC72" i="4"/>
  <c r="AM72" i="4"/>
  <c r="BC72" i="4"/>
  <c r="AS64" i="4"/>
  <c r="AA64" i="4"/>
  <c r="AQ64" i="4"/>
  <c r="BG64" i="4"/>
  <c r="AR57" i="4"/>
  <c r="BC53" i="4"/>
  <c r="AH53" i="4"/>
  <c r="AV30" i="4"/>
  <c r="Z30" i="4"/>
  <c r="AX25" i="4"/>
  <c r="AB25" i="4"/>
  <c r="AR17" i="4"/>
  <c r="BF10" i="4"/>
  <c r="AK10" i="4"/>
  <c r="AU57" i="4"/>
  <c r="BF53" i="4"/>
  <c r="AJ53" i="4"/>
  <c r="AE30" i="4"/>
  <c r="AU30" i="4"/>
  <c r="AU25" i="4"/>
  <c r="BF17" i="4"/>
  <c r="AJ17" i="4"/>
  <c r="AD53" i="4"/>
  <c r="AO53" i="4"/>
  <c r="BE53" i="4"/>
  <c r="AT25" i="4"/>
  <c r="AT17" i="4"/>
  <c r="AI176" i="4"/>
  <c r="AY59" i="4"/>
  <c r="AD59" i="4"/>
  <c r="AO59" i="4"/>
  <c r="AQ57" i="4"/>
  <c r="AQ53" i="4"/>
  <c r="BD39" i="4"/>
  <c r="AI39" i="4"/>
  <c r="AK39" i="4"/>
  <c r="AZ30" i="4"/>
  <c r="BB25" i="4"/>
  <c r="AF25" i="4"/>
  <c r="AV17" i="4"/>
  <c r="AA17" i="4"/>
  <c r="AT15" i="4"/>
  <c r="AC15" i="4"/>
  <c r="BE10" i="4"/>
  <c r="AJ10" i="4"/>
  <c r="AP25" i="4"/>
  <c r="AS10" i="4"/>
  <c r="AA10" i="4"/>
  <c r="AQ10" i="4"/>
  <c r="BG10" i="4"/>
  <c r="AY57" i="4"/>
  <c r="AG57" i="4"/>
  <c r="AW57" i="4"/>
  <c r="AN53" i="4"/>
  <c r="AC25" i="4"/>
  <c r="AS25" i="4"/>
  <c r="AD17" i="4"/>
  <c r="AO17" i="4"/>
  <c r="BE17" i="4"/>
  <c r="AE1741" i="4"/>
  <c r="AF1750" i="4"/>
  <c r="AB1750" i="4"/>
  <c r="BC1728" i="4"/>
  <c r="AY1728" i="4"/>
  <c r="AU1728" i="4"/>
  <c r="BG1728" i="4"/>
  <c r="BA1623" i="4"/>
  <c r="AE1623" i="4"/>
  <c r="AD1631" i="4"/>
  <c r="Z1631" i="4"/>
  <c r="BF1631" i="4"/>
  <c r="BA1631" i="4"/>
  <c r="AN1587" i="4"/>
  <c r="AZ1587" i="4"/>
  <c r="AU1567" i="4"/>
  <c r="AD1567" i="4"/>
  <c r="AY1567" i="4"/>
  <c r="AK1577" i="4"/>
  <c r="BG1522" i="4"/>
  <c r="AA1522" i="4"/>
  <c r="AK1584" i="4"/>
  <c r="AG1531" i="4"/>
  <c r="AW1522" i="4"/>
  <c r="AU1521" i="4"/>
  <c r="AU1517" i="4"/>
  <c r="AD1584" i="4"/>
  <c r="AP1584" i="4"/>
  <c r="BE1584" i="4"/>
  <c r="AQ1584" i="4"/>
  <c r="AC1584" i="4"/>
  <c r="AX1584" i="4"/>
  <c r="AR1531" i="4"/>
  <c r="AO1531" i="4"/>
  <c r="BF1531" i="4"/>
  <c r="AQ1514" i="4"/>
  <c r="BA1509" i="4"/>
  <c r="AX1494" i="4"/>
  <c r="AH1464" i="4"/>
  <c r="AD1464" i="4"/>
  <c r="AI1514" i="4"/>
  <c r="AV1482" i="4"/>
  <c r="AY1407" i="4"/>
  <c r="AN1419" i="4"/>
  <c r="AM1399" i="4"/>
  <c r="AA1389" i="4"/>
  <c r="BF1066" i="4"/>
  <c r="BB1052" i="4"/>
  <c r="AH896" i="4"/>
  <c r="AK1059" i="4"/>
  <c r="AL639" i="4"/>
  <c r="BE1741" i="4"/>
  <c r="AB1741" i="4"/>
  <c r="AH1304" i="4"/>
  <c r="BD1304" i="4"/>
  <c r="AV1304" i="4"/>
  <c r="Z1304" i="4"/>
  <c r="Z1124" i="4"/>
  <c r="AU1124" i="4"/>
  <c r="AG1124" i="4"/>
  <c r="BB1124" i="4"/>
  <c r="AE1124" i="4"/>
  <c r="BA1124" i="4"/>
  <c r="AL1124" i="4"/>
  <c r="BG1124" i="4"/>
  <c r="AP1124" i="4"/>
  <c r="AA1124" i="4"/>
  <c r="AW1124" i="4"/>
  <c r="AA1104" i="4"/>
  <c r="AT1104" i="4"/>
  <c r="BC1104" i="4"/>
  <c r="AH1104" i="4"/>
  <c r="AU1104" i="4"/>
  <c r="AE1104" i="4"/>
  <c r="BD1104" i="4"/>
  <c r="AO1104" i="4"/>
  <c r="AX1104" i="4"/>
  <c r="AC1104" i="4"/>
  <c r="BF1104" i="4"/>
  <c r="AP1104" i="4"/>
  <c r="AY1104" i="4"/>
  <c r="AD1104" i="4"/>
  <c r="AM1104" i="4"/>
  <c r="AK1104" i="4"/>
  <c r="AL1072" i="4"/>
  <c r="AE1072" i="4"/>
  <c r="AT1072" i="4"/>
  <c r="BC1072" i="4"/>
  <c r="AH1072" i="4"/>
  <c r="AU1072" i="4"/>
  <c r="BD1072" i="4"/>
  <c r="AO1072" i="4"/>
  <c r="AX1072" i="4"/>
  <c r="AC1072" i="4"/>
  <c r="BF1072" i="4"/>
  <c r="AY1072" i="4"/>
  <c r="AD1072" i="4"/>
  <c r="AM1072" i="4"/>
  <c r="AK1072" i="4"/>
  <c r="AB947" i="4"/>
  <c r="AJ947" i="4"/>
  <c r="AF947" i="4"/>
  <c r="AV947" i="4"/>
  <c r="AT930" i="4"/>
  <c r="BG930" i="4"/>
  <c r="AX930" i="4"/>
  <c r="BF930" i="4"/>
  <c r="AH930" i="4"/>
  <c r="AL930" i="4"/>
  <c r="Z930" i="4"/>
  <c r="AD930" i="4"/>
  <c r="AY796" i="4"/>
  <c r="AK796" i="4"/>
  <c r="AW796" i="4"/>
  <c r="AU796" i="4"/>
  <c r="BA796" i="4"/>
  <c r="AA796" i="4"/>
  <c r="AC796" i="4"/>
  <c r="AM796" i="4"/>
  <c r="AI796" i="4"/>
  <c r="AS796" i="4"/>
  <c r="AC784" i="4"/>
  <c r="AI784" i="4"/>
  <c r="BE784" i="4"/>
  <c r="AA784" i="4"/>
  <c r="AO784" i="4"/>
  <c r="AU784" i="4"/>
  <c r="BD784" i="4"/>
  <c r="BG784" i="4"/>
  <c r="AW784" i="4"/>
  <c r="AS784" i="4"/>
  <c r="AK784" i="4"/>
  <c r="AQ755" i="4"/>
  <c r="AP755" i="4"/>
  <c r="Z755" i="4"/>
  <c r="AU755" i="4"/>
  <c r="AK755" i="4"/>
  <c r="BF755" i="4"/>
  <c r="BA755" i="4"/>
  <c r="AS584" i="4"/>
  <c r="BA584" i="4"/>
  <c r="AK584" i="4"/>
  <c r="BA576" i="4"/>
  <c r="AK576" i="4"/>
  <c r="AT559" i="4"/>
  <c r="AP559" i="4"/>
  <c r="AS559" i="4"/>
  <c r="Z559" i="4"/>
  <c r="AU559" i="4"/>
  <c r="AC559" i="4"/>
  <c r="AX559" i="4"/>
  <c r="AK559" i="4"/>
  <c r="BF559" i="4"/>
  <c r="AM559" i="4"/>
  <c r="BA559" i="4"/>
  <c r="BC559" i="4"/>
  <c r="AB536" i="4"/>
  <c r="AM536" i="4"/>
  <c r="AW536" i="4"/>
  <c r="BA493" i="4"/>
  <c r="AC493" i="4"/>
  <c r="AW493" i="4"/>
  <c r="AX493" i="4"/>
  <c r="BB493" i="4"/>
  <c r="AO493" i="4"/>
  <c r="AS493" i="4"/>
  <c r="AP493" i="4"/>
  <c r="AT493" i="4"/>
  <c r="BE493" i="4"/>
  <c r="AG493" i="4"/>
  <c r="BF493" i="4"/>
  <c r="Z493" i="4"/>
  <c r="AD493" i="4"/>
  <c r="AL493" i="4"/>
  <c r="AK493" i="4"/>
  <c r="AH493" i="4"/>
  <c r="AA484" i="4"/>
  <c r="AQ484" i="4"/>
  <c r="AY476" i="4"/>
  <c r="AU476" i="4"/>
  <c r="AA476" i="4"/>
  <c r="AE476" i="4"/>
  <c r="BG476" i="4"/>
  <c r="BE476" i="4"/>
  <c r="AM476" i="4"/>
  <c r="BC476" i="4"/>
  <c r="AY468" i="4"/>
  <c r="BE468" i="4"/>
  <c r="AE468" i="4"/>
  <c r="BC468" i="4"/>
  <c r="AA468" i="4"/>
  <c r="AU468" i="4"/>
  <c r="AM468" i="4"/>
  <c r="BG468" i="4"/>
  <c r="AY460" i="4"/>
  <c r="AM460" i="4"/>
  <c r="BG460" i="4"/>
  <c r="BE460" i="4"/>
  <c r="AE460" i="4"/>
  <c r="BC460" i="4"/>
  <c r="AU460" i="4"/>
  <c r="AI460" i="4"/>
  <c r="AQ460" i="4"/>
  <c r="AA460" i="4"/>
  <c r="AY452" i="4"/>
  <c r="BE452" i="4"/>
  <c r="AE452" i="4"/>
  <c r="BC452" i="4"/>
  <c r="AA452" i="4"/>
  <c r="AU452" i="4"/>
  <c r="BG452" i="4"/>
  <c r="AM452" i="4"/>
  <c r="AY444" i="4"/>
  <c r="BC444" i="4"/>
  <c r="AA444" i="4"/>
  <c r="AU444" i="4"/>
  <c r="BE444" i="4"/>
  <c r="AM444" i="4"/>
  <c r="BG444" i="4"/>
  <c r="AQ444" i="4"/>
  <c r="AI444" i="4"/>
  <c r="AI436" i="4"/>
  <c r="AU436" i="4"/>
  <c r="BE436" i="4"/>
  <c r="AE436" i="4"/>
  <c r="AM436" i="4"/>
  <c r="BG436" i="4"/>
  <c r="BC436" i="4"/>
  <c r="AI428" i="4"/>
  <c r="BC428" i="4"/>
  <c r="AM428" i="4"/>
  <c r="BE428" i="4"/>
  <c r="AU428" i="4"/>
  <c r="AA428" i="4"/>
  <c r="AQ420" i="4"/>
  <c r="BC420" i="4"/>
  <c r="AM420" i="4"/>
  <c r="BE420" i="4"/>
  <c r="AU420" i="4"/>
  <c r="AQ412" i="4"/>
  <c r="AM412" i="4"/>
  <c r="BE412" i="4"/>
  <c r="AU412" i="4"/>
  <c r="AI412" i="4"/>
  <c r="AE412" i="4"/>
  <c r="BG412" i="4"/>
  <c r="AA412" i="4"/>
  <c r="AY412" i="4"/>
  <c r="BC412" i="4"/>
  <c r="AQ404" i="4"/>
  <c r="AY404" i="4"/>
  <c r="AM404" i="4"/>
  <c r="AA404" i="4"/>
  <c r="BG404" i="4"/>
  <c r="BC404" i="4"/>
  <c r="AE404" i="4"/>
  <c r="BE404" i="4"/>
  <c r="AU404" i="4"/>
  <c r="AM396" i="4"/>
  <c r="AA396" i="4"/>
  <c r="BC396" i="4"/>
  <c r="AU396" i="4"/>
  <c r="BE396" i="4"/>
  <c r="AQ388" i="4"/>
  <c r="BE388" i="4"/>
  <c r="AU388" i="4"/>
  <c r="BC388" i="4"/>
  <c r="AA388" i="4"/>
  <c r="AM388" i="4"/>
  <c r="AQ380" i="4"/>
  <c r="BE380" i="4"/>
  <c r="AU380" i="4"/>
  <c r="AM380" i="4"/>
  <c r="AI380" i="4"/>
  <c r="BC380" i="4"/>
  <c r="BG380" i="4"/>
  <c r="AY380" i="4"/>
  <c r="AE380" i="4"/>
  <c r="AA380" i="4"/>
  <c r="AU372" i="4"/>
  <c r="AM372" i="4"/>
  <c r="AY372" i="4"/>
  <c r="BE372" i="4"/>
  <c r="BG372" i="4"/>
  <c r="AA372" i="4"/>
  <c r="BC372" i="4"/>
  <c r="AQ372" i="4"/>
  <c r="AE372" i="4"/>
  <c r="AI372" i="4"/>
  <c r="AE364" i="4"/>
  <c r="AM364" i="4"/>
  <c r="AA364" i="4"/>
  <c r="BC364" i="4"/>
  <c r="BE364" i="4"/>
  <c r="AU364" i="4"/>
  <c r="AE356" i="4"/>
  <c r="BE356" i="4"/>
  <c r="AU356" i="4"/>
  <c r="BC356" i="4"/>
  <c r="AA356" i="4"/>
  <c r="AI348" i="4"/>
  <c r="BC348" i="4"/>
  <c r="AA348" i="4"/>
  <c r="AQ348" i="4"/>
  <c r="AM348" i="4"/>
  <c r="BG348" i="4"/>
  <c r="AI340" i="4"/>
  <c r="BG340" i="4"/>
  <c r="AM340" i="4"/>
  <c r="AQ340" i="4"/>
  <c r="AA340" i="4"/>
  <c r="BE332" i="4"/>
  <c r="AA332" i="4"/>
  <c r="AM332" i="4"/>
  <c r="AQ332" i="4"/>
  <c r="BG332" i="4"/>
  <c r="BC332" i="4"/>
  <c r="BC324" i="4"/>
  <c r="AA324" i="4"/>
  <c r="AQ324" i="4"/>
  <c r="AM324" i="4"/>
  <c r="BG324" i="4"/>
  <c r="AE316" i="4"/>
  <c r="AM316" i="4"/>
  <c r="BG316" i="4"/>
  <c r="BC316" i="4"/>
  <c r="AQ316" i="4"/>
  <c r="AA316" i="4"/>
  <c r="AE308" i="4"/>
  <c r="AM308" i="4"/>
  <c r="AQ308" i="4"/>
  <c r="BC308" i="4"/>
  <c r="BG308" i="4"/>
  <c r="AA308" i="4"/>
  <c r="AM300" i="4"/>
  <c r="AA300" i="4"/>
  <c r="BG300" i="4"/>
  <c r="BC300" i="4"/>
  <c r="AQ300" i="4"/>
  <c r="AE292" i="4"/>
  <c r="BG292" i="4"/>
  <c r="AM292" i="4"/>
  <c r="AQ292" i="4"/>
  <c r="BC292" i="4"/>
  <c r="AA292" i="4"/>
  <c r="AI284" i="4"/>
  <c r="BG284" i="4"/>
  <c r="BC284" i="4"/>
  <c r="AQ284" i="4"/>
  <c r="AA284" i="4"/>
  <c r="AM284" i="4"/>
  <c r="AQ276" i="4"/>
  <c r="AM276" i="4"/>
  <c r="BG276" i="4"/>
  <c r="AA276" i="4"/>
  <c r="BC276" i="4"/>
  <c r="AI268" i="4"/>
  <c r="AA268" i="4"/>
  <c r="AM268" i="4"/>
  <c r="AQ268" i="4"/>
  <c r="BG268" i="4"/>
  <c r="BG260" i="4"/>
  <c r="BC260" i="4"/>
  <c r="AQ260" i="4"/>
  <c r="AM260" i="4"/>
  <c r="AA260" i="4"/>
  <c r="AI252" i="4"/>
  <c r="AQ252" i="4"/>
  <c r="BG252" i="4"/>
  <c r="BC252" i="4"/>
  <c r="AA252" i="4"/>
  <c r="BC244" i="4"/>
  <c r="AA244" i="4"/>
  <c r="AM244" i="4"/>
  <c r="BG244" i="4"/>
  <c r="AQ236" i="4"/>
  <c r="AM236" i="4"/>
  <c r="BG236" i="4"/>
  <c r="AA236" i="4"/>
  <c r="BC236" i="4"/>
  <c r="AA228" i="4"/>
  <c r="BC228" i="4"/>
  <c r="BG228" i="4"/>
  <c r="AM228" i="4"/>
  <c r="AQ228" i="4"/>
  <c r="AQ220" i="4"/>
  <c r="AE220" i="4"/>
  <c r="AA220" i="4"/>
  <c r="BG220" i="4"/>
  <c r="AM220" i="4"/>
  <c r="BC220" i="4"/>
  <c r="AK220" i="4"/>
  <c r="BC212" i="4"/>
  <c r="AM212" i="4"/>
  <c r="AE212" i="4"/>
  <c r="AG212" i="4"/>
  <c r="AU212" i="4"/>
  <c r="AA212" i="4"/>
  <c r="AY212" i="4"/>
  <c r="AY204" i="4"/>
  <c r="AM204" i="4"/>
  <c r="AE204" i="4"/>
  <c r="AA204" i="4"/>
  <c r="BC204" i="4"/>
  <c r="BG204" i="4"/>
  <c r="AI204" i="4"/>
  <c r="AQ204" i="4"/>
  <c r="AU204" i="4"/>
  <c r="AS204" i="4"/>
  <c r="BE195" i="4"/>
  <c r="AI195" i="4"/>
  <c r="BD195" i="4"/>
  <c r="AQ195" i="4"/>
  <c r="AH195" i="4"/>
  <c r="AD195" i="4"/>
  <c r="BF195" i="4"/>
  <c r="AP195" i="4"/>
  <c r="BG195" i="4"/>
  <c r="AL195" i="4"/>
  <c r="AO195" i="4"/>
  <c r="AK195" i="4"/>
  <c r="AE195" i="4"/>
  <c r="AU195" i="4"/>
  <c r="AC195" i="4"/>
  <c r="AW195" i="4"/>
  <c r="AA195" i="4"/>
  <c r="AY195" i="4"/>
  <c r="AT195" i="4"/>
  <c r="BB195" i="4"/>
  <c r="Z195" i="4"/>
  <c r="AG195" i="4"/>
  <c r="AS195" i="4"/>
  <c r="AM195" i="4"/>
  <c r="BC195" i="4"/>
  <c r="AX195" i="4"/>
  <c r="BA195" i="4"/>
  <c r="AY180" i="4"/>
  <c r="AA180" i="4"/>
  <c r="AI180" i="4"/>
  <c r="AB180" i="4"/>
  <c r="BC180" i="4"/>
  <c r="AR180" i="4"/>
  <c r="AZ180" i="4"/>
  <c r="AQ180" i="4"/>
  <c r="AJ180" i="4"/>
  <c r="BG180" i="4"/>
  <c r="AC171" i="4"/>
  <c r="AP171" i="4"/>
  <c r="AE171" i="4"/>
  <c r="BA171" i="4"/>
  <c r="AK171" i="4"/>
  <c r="AL171" i="4"/>
  <c r="BG171" i="4"/>
  <c r="AU171" i="4"/>
  <c r="AQ171" i="4"/>
  <c r="Z171" i="4"/>
  <c r="AG171" i="4"/>
  <c r="BB171" i="4"/>
  <c r="BF171" i="4"/>
  <c r="AW171" i="4"/>
  <c r="AA171" i="4"/>
  <c r="AM163" i="4"/>
  <c r="AC163" i="4"/>
  <c r="AX163" i="4"/>
  <c r="AS163" i="4"/>
  <c r="AD163" i="4"/>
  <c r="AY163" i="4"/>
  <c r="BC163" i="4"/>
  <c r="AI163" i="4"/>
  <c r="BE163" i="4"/>
  <c r="AK163" i="4"/>
  <c r="BF163" i="4"/>
  <c r="AH163" i="4"/>
  <c r="AT163" i="4"/>
  <c r="Z163" i="4"/>
  <c r="AU163" i="4"/>
  <c r="AE163" i="4"/>
  <c r="AO163" i="4"/>
  <c r="AP163" i="4"/>
  <c r="BA163" i="4"/>
  <c r="BG148" i="4"/>
  <c r="AB148" i="4"/>
  <c r="AI148" i="4"/>
  <c r="AY148" i="4"/>
  <c r="AJ148" i="4"/>
  <c r="AZ148" i="4"/>
  <c r="AR148" i="4"/>
  <c r="BC117" i="4"/>
  <c r="AK117" i="4"/>
  <c r="BF117" i="4"/>
  <c r="AP117" i="4"/>
  <c r="AE117" i="4"/>
  <c r="BA117" i="4"/>
  <c r="AU117" i="4"/>
  <c r="Z117" i="4"/>
  <c r="AT101" i="4"/>
  <c r="AH101" i="4"/>
  <c r="AX101" i="4"/>
  <c r="BF101" i="4"/>
  <c r="AY101" i="4"/>
  <c r="AA101" i="4"/>
  <c r="BG101" i="4"/>
  <c r="AP101" i="4"/>
  <c r="AQ101" i="4"/>
  <c r="Z101" i="4"/>
  <c r="AI101" i="4"/>
  <c r="BC85" i="4"/>
  <c r="AX85" i="4"/>
  <c r="AH85" i="4"/>
  <c r="BF85" i="4"/>
  <c r="AQ85" i="4"/>
  <c r="AY85" i="4"/>
  <c r="AP85" i="4"/>
  <c r="AI85" i="4"/>
  <c r="AA85" i="4"/>
  <c r="BG85" i="4"/>
  <c r="Z85" i="4"/>
  <c r="AR80" i="4"/>
  <c r="AB80" i="4"/>
  <c r="BE80" i="4"/>
  <c r="AW80" i="4"/>
  <c r="AO80" i="4"/>
  <c r="AG80" i="4"/>
  <c r="BB72" i="4"/>
  <c r="Z72" i="4"/>
  <c r="AO72" i="4"/>
  <c r="AD72" i="4"/>
  <c r="AJ72" i="4"/>
  <c r="AF72" i="4"/>
  <c r="AZ72" i="4"/>
  <c r="AT72" i="4"/>
  <c r="AP72" i="4"/>
  <c r="AV72" i="4"/>
  <c r="BE72" i="4"/>
  <c r="BA72" i="4"/>
  <c r="AK72" i="4"/>
  <c r="BF72" i="4"/>
  <c r="BC59" i="4"/>
  <c r="BB59" i="4"/>
  <c r="AM59" i="4"/>
  <c r="AU59" i="4"/>
  <c r="AA59" i="4"/>
  <c r="AJ59" i="4"/>
  <c r="AE59" i="4"/>
  <c r="BG59" i="4"/>
  <c r="AP59" i="4"/>
  <c r="AQ59" i="4"/>
  <c r="AL59" i="4"/>
  <c r="Z59" i="4"/>
  <c r="AF59" i="4"/>
  <c r="AB59" i="4"/>
  <c r="BF59" i="4"/>
  <c r="AZ59" i="4"/>
  <c r="AH59" i="4"/>
  <c r="AX59" i="4"/>
  <c r="AR59" i="4"/>
  <c r="AV59" i="4"/>
  <c r="AR39" i="4"/>
  <c r="AU39" i="4"/>
  <c r="AA39" i="4"/>
  <c r="Z39" i="4"/>
  <c r="BB39" i="4"/>
  <c r="AH39" i="4"/>
  <c r="AM39" i="4"/>
  <c r="AV39" i="4"/>
  <c r="AP39" i="4"/>
  <c r="AF39" i="4"/>
  <c r="AO1427" i="4"/>
  <c r="AU1427" i="4"/>
  <c r="BG1427" i="4"/>
  <c r="AL1427" i="4"/>
  <c r="AT1427" i="4"/>
  <c r="AY1427" i="4"/>
  <c r="BE1427" i="4"/>
  <c r="AC1427" i="4"/>
  <c r="BB1427" i="4"/>
  <c r="AG1427" i="4"/>
  <c r="AM1427" i="4"/>
  <c r="AS1427" i="4"/>
  <c r="AX1427" i="4"/>
  <c r="Z1427" i="4"/>
  <c r="BD1427" i="4"/>
  <c r="AQ1427" i="4"/>
  <c r="BA1427" i="4"/>
  <c r="BF1427" i="4"/>
  <c r="AD1427" i="4"/>
  <c r="AI1427" i="4"/>
  <c r="BE1308" i="4"/>
  <c r="AH1308" i="4"/>
  <c r="AT1308" i="4"/>
  <c r="AP1308" i="4"/>
  <c r="AJ1308" i="4"/>
  <c r="AV1254" i="4"/>
  <c r="AF1254" i="4"/>
  <c r="AV1221" i="4"/>
  <c r="AF1221" i="4"/>
  <c r="AJ1213" i="4"/>
  <c r="AZ1213" i="4"/>
  <c r="AB1213" i="4"/>
  <c r="AR1213" i="4"/>
  <c r="AX1185" i="4"/>
  <c r="AL1185" i="4"/>
  <c r="AP1138" i="4"/>
  <c r="Z1138" i="4"/>
  <c r="AT1138" i="4"/>
  <c r="BF1138" i="4"/>
  <c r="BG1138" i="4"/>
  <c r="AD1138" i="4"/>
  <c r="AH1138" i="4"/>
  <c r="AL1020" i="4"/>
  <c r="BF1020" i="4"/>
  <c r="AP1020" i="4"/>
  <c r="BG1020" i="4"/>
  <c r="AT1020" i="4"/>
  <c r="BB1020" i="4"/>
  <c r="AI896" i="4"/>
  <c r="AX896" i="4"/>
  <c r="AC896" i="4"/>
  <c r="AY896" i="4"/>
  <c r="AW896" i="4"/>
  <c r="AA896" i="4"/>
  <c r="AU896" i="4"/>
  <c r="AP896" i="4"/>
  <c r="AD896" i="4"/>
  <c r="BD896" i="4"/>
  <c r="AQ896" i="4"/>
  <c r="Z896" i="4"/>
  <c r="BC896" i="4"/>
  <c r="AS896" i="4"/>
  <c r="BB896" i="4"/>
  <c r="AG896" i="4"/>
  <c r="AO896" i="4"/>
  <c r="AH880" i="4"/>
  <c r="AA880" i="4"/>
  <c r="AO880" i="4"/>
  <c r="AY880" i="4"/>
  <c r="AK880" i="4"/>
  <c r="BF880" i="4"/>
  <c r="AP880" i="4"/>
  <c r="AE880" i="4"/>
  <c r="BA880" i="4"/>
  <c r="BC804" i="4"/>
  <c r="AA804" i="4"/>
  <c r="BG804" i="4"/>
  <c r="AQ804" i="4"/>
  <c r="BA804" i="4"/>
  <c r="AC804" i="4"/>
  <c r="AY804" i="4"/>
  <c r="AS804" i="4"/>
  <c r="AW765" i="4"/>
  <c r="AK765" i="4"/>
  <c r="BF765" i="4"/>
  <c r="AP765" i="4"/>
  <c r="AE765" i="4"/>
  <c r="BA765" i="4"/>
  <c r="Z765" i="4"/>
  <c r="BG736" i="4"/>
  <c r="AW736" i="4"/>
  <c r="AV736" i="4"/>
  <c r="BA736" i="4"/>
  <c r="AM736" i="4"/>
  <c r="AF736" i="4"/>
  <c r="AA736" i="4"/>
  <c r="AQ736" i="4"/>
  <c r="BG697" i="4"/>
  <c r="AY697" i="4"/>
  <c r="AD697" i="4"/>
  <c r="AM697" i="4"/>
  <c r="AK697" i="4"/>
  <c r="AT697" i="4"/>
  <c r="BC697" i="4"/>
  <c r="AH697" i="4"/>
  <c r="AU697" i="4"/>
  <c r="BE697" i="4"/>
  <c r="AI697" i="4"/>
  <c r="AS697" i="4"/>
  <c r="Z697" i="4"/>
  <c r="BD697" i="4"/>
  <c r="BF697" i="4"/>
  <c r="AO697" i="4"/>
  <c r="AC697" i="4"/>
  <c r="AS671" i="4"/>
  <c r="BB671" i="4"/>
  <c r="AG671" i="4"/>
  <c r="AO671" i="4"/>
  <c r="AC671" i="4"/>
  <c r="BE671" i="4"/>
  <c r="AT671" i="4"/>
  <c r="AW671" i="4"/>
  <c r="AA671" i="4"/>
  <c r="AU671" i="4"/>
  <c r="AI671" i="4"/>
  <c r="BA671" i="4"/>
  <c r="BG671" i="4"/>
  <c r="AL671" i="4"/>
  <c r="AH671" i="4"/>
  <c r="AX671" i="4"/>
  <c r="AM671" i="4"/>
  <c r="AQ671" i="4"/>
  <c r="AE671" i="4"/>
  <c r="Z671" i="4"/>
  <c r="BD671" i="4"/>
  <c r="AK585" i="4"/>
  <c r="BF585" i="4"/>
  <c r="AQ585" i="4"/>
  <c r="AD585" i="4"/>
  <c r="AY585" i="4"/>
  <c r="AP585" i="4"/>
  <c r="AA585" i="4"/>
  <c r="AW585" i="4"/>
  <c r="AI585" i="4"/>
  <c r="BE585" i="4"/>
  <c r="AE585" i="4"/>
  <c r="BA585" i="4"/>
  <c r="AL585" i="4"/>
  <c r="BG585" i="4"/>
  <c r="AT585" i="4"/>
  <c r="AU585" i="4"/>
  <c r="AG585" i="4"/>
  <c r="BB585" i="4"/>
  <c r="Z585" i="4"/>
  <c r="AO585" i="4"/>
  <c r="BD577" i="4"/>
  <c r="AK577" i="4"/>
  <c r="BF577" i="4"/>
  <c r="AQ577" i="4"/>
  <c r="AT577" i="4"/>
  <c r="AP577" i="4"/>
  <c r="AA577" i="4"/>
  <c r="AW577" i="4"/>
  <c r="AD577" i="4"/>
  <c r="AY577" i="4"/>
  <c r="AE577" i="4"/>
  <c r="BA577" i="4"/>
  <c r="AL577" i="4"/>
  <c r="BG577" i="4"/>
  <c r="AO577" i="4"/>
  <c r="Z577" i="4"/>
  <c r="AU577" i="4"/>
  <c r="BB577" i="4"/>
  <c r="BE577" i="4"/>
  <c r="AK572" i="4"/>
  <c r="BA572" i="4"/>
  <c r="AI557" i="4"/>
  <c r="AE557" i="4"/>
  <c r="BA557" i="4"/>
  <c r="AS557" i="4"/>
  <c r="AK557" i="4"/>
  <c r="BF557" i="4"/>
  <c r="AC557" i="4"/>
  <c r="AX557" i="4"/>
  <c r="Z557" i="4"/>
  <c r="AU557" i="4"/>
  <c r="AM557" i="4"/>
  <c r="BC557" i="4"/>
  <c r="AY549" i="4"/>
  <c r="AP549" i="4"/>
  <c r="AH549" i="4"/>
  <c r="BC549" i="4"/>
  <c r="Z549" i="4"/>
  <c r="AU549" i="4"/>
  <c r="AM549" i="4"/>
  <c r="AK549" i="4"/>
  <c r="BF549" i="4"/>
  <c r="AC549" i="4"/>
  <c r="AX549" i="4"/>
  <c r="AE549" i="4"/>
  <c r="BA549" i="4"/>
  <c r="AS549" i="4"/>
  <c r="AL541" i="4"/>
  <c r="Z541" i="4"/>
  <c r="AU541" i="4"/>
  <c r="AM541" i="4"/>
  <c r="AE541" i="4"/>
  <c r="BA541" i="4"/>
  <c r="AS541" i="4"/>
  <c r="AP541" i="4"/>
  <c r="AH541" i="4"/>
  <c r="BC541" i="4"/>
  <c r="AX541" i="4"/>
  <c r="AK541" i="4"/>
  <c r="AC541" i="4"/>
  <c r="BG528" i="4"/>
  <c r="AM528" i="4"/>
  <c r="AW528" i="4"/>
  <c r="AQ519" i="4"/>
  <c r="Z519" i="4"/>
  <c r="AU519" i="4"/>
  <c r="AC519" i="4"/>
  <c r="AX519" i="4"/>
  <c r="AE519" i="4"/>
  <c r="BA519" i="4"/>
  <c r="AH519" i="4"/>
  <c r="BC519" i="4"/>
  <c r="AP519" i="4"/>
  <c r="AS519" i="4"/>
  <c r="BF519" i="4"/>
  <c r="AM519" i="4"/>
  <c r="AK519" i="4"/>
  <c r="AY198" i="4"/>
  <c r="BC198" i="4"/>
  <c r="AA198" i="4"/>
  <c r="AQ198" i="4"/>
  <c r="BG198" i="4"/>
  <c r="AP191" i="4"/>
  <c r="AQ191" i="4"/>
  <c r="AE191" i="4"/>
  <c r="AX191" i="4"/>
  <c r="AL191" i="4"/>
  <c r="BD191" i="4"/>
  <c r="AO191" i="4"/>
  <c r="AG191" i="4"/>
  <c r="AK191" i="4"/>
  <c r="BA191" i="4"/>
  <c r="AY191" i="4"/>
  <c r="AD191" i="4"/>
  <c r="AU191" i="4"/>
  <c r="AS191" i="4"/>
  <c r="AT191" i="4"/>
  <c r="BB191" i="4"/>
  <c r="AC191" i="4"/>
  <c r="AI191" i="4"/>
  <c r="BE191" i="4"/>
  <c r="AM191" i="4"/>
  <c r="Z191" i="4"/>
  <c r="AG133" i="4"/>
  <c r="AC133" i="4"/>
  <c r="AX133" i="4"/>
  <c r="AM133" i="4"/>
  <c r="AT133" i="4"/>
  <c r="Z133" i="4"/>
  <c r="AH133" i="4"/>
  <c r="AD133" i="4"/>
  <c r="AY133" i="4"/>
  <c r="AE133" i="4"/>
  <c r="BA133" i="4"/>
  <c r="BC133" i="4"/>
  <c r="AO133" i="4"/>
  <c r="AP133" i="4"/>
  <c r="AI133" i="4"/>
  <c r="BE133" i="4"/>
  <c r="AK133" i="4"/>
  <c r="BF133" i="4"/>
  <c r="AU133" i="4"/>
  <c r="AS133" i="4"/>
  <c r="AH109" i="4"/>
  <c r="AX109" i="4"/>
  <c r="BF109" i="4"/>
  <c r="AI109" i="4"/>
  <c r="AQ109" i="4"/>
  <c r="AP109" i="4"/>
  <c r="AA109" i="4"/>
  <c r="BG109" i="4"/>
  <c r="Z109" i="4"/>
  <c r="BD93" i="4"/>
  <c r="Z93" i="4"/>
  <c r="BF93" i="4"/>
  <c r="AP93" i="4"/>
  <c r="AX93" i="4"/>
  <c r="AQ93" i="4"/>
  <c r="AY93" i="4"/>
  <c r="AH93" i="4"/>
  <c r="AI93" i="4"/>
  <c r="AA93" i="4"/>
  <c r="BG93" i="4"/>
  <c r="BB64" i="4"/>
  <c r="AO64" i="4"/>
  <c r="BF64" i="4"/>
  <c r="AP64" i="4"/>
  <c r="AT64" i="4"/>
  <c r="Z64" i="4"/>
  <c r="AD64" i="4"/>
  <c r="BA64" i="4"/>
  <c r="BE64" i="4"/>
  <c r="AV64" i="4"/>
  <c r="AF64" i="4"/>
  <c r="AJ64" i="4"/>
  <c r="AZ64" i="4"/>
  <c r="AK64" i="4"/>
  <c r="AB30" i="4"/>
  <c r="AG30" i="4"/>
  <c r="BB30" i="4"/>
  <c r="AR30" i="4"/>
  <c r="AW30" i="4"/>
  <c r="BF15" i="4"/>
  <c r="AU15" i="4"/>
  <c r="AA15" i="4"/>
  <c r="AF15" i="4"/>
  <c r="AH15" i="4"/>
  <c r="BB15" i="4"/>
  <c r="AV15" i="4"/>
  <c r="Z15" i="4"/>
  <c r="AM15" i="4"/>
  <c r="AP15" i="4"/>
  <c r="AX617" i="4"/>
  <c r="Z617" i="4"/>
  <c r="AU617" i="4"/>
  <c r="AE617" i="4"/>
  <c r="BA617" i="4"/>
  <c r="AP617" i="4"/>
  <c r="BF617" i="4"/>
  <c r="BF651" i="4"/>
  <c r="AY651" i="4"/>
  <c r="AD651" i="4"/>
  <c r="AU651" i="4"/>
  <c r="AW651" i="4"/>
  <c r="AS651" i="4"/>
  <c r="AT651" i="4"/>
  <c r="Z651" i="4"/>
  <c r="BB651" i="4"/>
  <c r="AA651" i="4"/>
  <c r="BC651" i="4"/>
  <c r="BA651" i="4"/>
  <c r="BE651" i="4"/>
  <c r="AI651" i="4"/>
  <c r="AM651" i="4"/>
  <c r="AP651" i="4"/>
  <c r="AL651" i="4"/>
  <c r="AE651" i="4"/>
  <c r="BD651" i="4"/>
  <c r="BG651" i="4"/>
  <c r="AG651" i="4"/>
  <c r="AX659" i="4"/>
  <c r="BF659" i="4"/>
  <c r="AP659" i="4"/>
  <c r="BE659" i="4"/>
  <c r="AI659" i="4"/>
  <c r="AM659" i="4"/>
  <c r="AY659" i="4"/>
  <c r="AD659" i="4"/>
  <c r="AU659" i="4"/>
  <c r="BD659" i="4"/>
  <c r="AO659" i="4"/>
  <c r="AG659" i="4"/>
  <c r="Z659" i="4"/>
  <c r="BB659" i="4"/>
  <c r="AT659" i="4"/>
  <c r="AW668" i="4"/>
  <c r="AB668" i="4"/>
  <c r="AG668" i="4"/>
  <c r="AF668" i="4"/>
  <c r="AA668" i="4"/>
  <c r="AV668" i="4"/>
  <c r="AR668" i="4"/>
  <c r="BA668" i="4"/>
  <c r="BC668" i="4"/>
  <c r="AM668" i="4"/>
  <c r="AM701" i="4"/>
  <c r="BG701" i="4"/>
  <c r="BC701" i="4"/>
  <c r="AI701" i="4"/>
  <c r="AL701" i="4"/>
  <c r="AK701" i="4"/>
  <c r="BF701" i="4"/>
  <c r="AP701" i="4"/>
  <c r="AE701" i="4"/>
  <c r="BA701" i="4"/>
  <c r="Z701" i="4"/>
  <c r="AA739" i="4"/>
  <c r="AD739" i="4"/>
  <c r="AY739" i="4"/>
  <c r="AI739" i="4"/>
  <c r="BE739" i="4"/>
  <c r="AE739" i="4"/>
  <c r="BA739" i="4"/>
  <c r="AT739" i="4"/>
  <c r="AP739" i="4"/>
  <c r="Z739" i="4"/>
  <c r="AK739" i="4"/>
  <c r="AO739" i="4"/>
  <c r="BF739" i="4"/>
  <c r="AW747" i="4"/>
  <c r="AA747" i="4"/>
  <c r="AI747" i="4"/>
  <c r="BE747" i="4"/>
  <c r="AO747" i="4"/>
  <c r="AP747" i="4"/>
  <c r="AD747" i="4"/>
  <c r="AY747" i="4"/>
  <c r="AE747" i="4"/>
  <c r="BA747" i="4"/>
  <c r="AK747" i="4"/>
  <c r="AT747" i="4"/>
  <c r="AU747" i="4"/>
  <c r="Z747" i="4"/>
  <c r="AX759" i="4"/>
  <c r="AT759" i="4"/>
  <c r="AD759" i="4"/>
  <c r="AY759" i="4"/>
  <c r="Z759" i="4"/>
  <c r="AU759" i="4"/>
  <c r="AO759" i="4"/>
  <c r="AK759" i="4"/>
  <c r="BF759" i="4"/>
  <c r="AI759" i="4"/>
  <c r="AP759" i="4"/>
  <c r="BE759" i="4"/>
  <c r="BA759" i="4"/>
  <c r="AE759" i="4"/>
  <c r="AC777" i="4"/>
  <c r="BE777" i="4"/>
  <c r="AI777" i="4"/>
  <c r="AY777" i="4"/>
  <c r="BD777" i="4"/>
  <c r="AP777" i="4"/>
  <c r="AA777" i="4"/>
  <c r="BC777" i="4"/>
  <c r="AX777" i="4"/>
  <c r="AL777" i="4"/>
  <c r="BA777" i="4"/>
  <c r="AE777" i="4"/>
  <c r="AO777" i="4"/>
  <c r="AD777" i="4"/>
  <c r="Z777" i="4"/>
  <c r="AS777" i="4"/>
  <c r="BF777" i="4"/>
  <c r="AH777" i="4"/>
  <c r="AK777" i="4"/>
  <c r="AD785" i="4"/>
  <c r="AA785" i="4"/>
  <c r="AO785" i="4"/>
  <c r="BG785" i="4"/>
  <c r="AH785" i="4"/>
  <c r="BC785" i="4"/>
  <c r="AE785" i="4"/>
  <c r="BA785" i="4"/>
  <c r="AK785" i="4"/>
  <c r="BF785" i="4"/>
  <c r="Z785" i="4"/>
  <c r="AU785" i="4"/>
  <c r="AO793" i="4"/>
  <c r="AA793" i="4"/>
  <c r="AK793" i="4"/>
  <c r="BF793" i="4"/>
  <c r="AP793" i="4"/>
  <c r="AE793" i="4"/>
  <c r="BA793" i="4"/>
  <c r="AI801" i="4"/>
  <c r="AW801" i="4"/>
  <c r="AH801" i="4"/>
  <c r="AP801" i="4"/>
  <c r="Z801" i="4"/>
  <c r="AU801" i="4"/>
  <c r="AK801" i="4"/>
  <c r="BF801" i="4"/>
  <c r="BE809" i="4"/>
  <c r="BB809" i="4"/>
  <c r="BC809" i="4"/>
  <c r="AG809" i="4"/>
  <c r="AH809" i="4"/>
  <c r="AC809" i="4"/>
  <c r="AT809" i="4"/>
  <c r="AO809" i="4"/>
  <c r="AA809" i="4"/>
  <c r="AP809" i="4"/>
  <c r="Z809" i="4"/>
  <c r="AU809" i="4"/>
  <c r="AK809" i="4"/>
  <c r="BF809" i="4"/>
  <c r="AT817" i="4"/>
  <c r="AO817" i="4"/>
  <c r="AQ817" i="4"/>
  <c r="AC817" i="4"/>
  <c r="BB817" i="4"/>
  <c r="AW817" i="4"/>
  <c r="AM817" i="4"/>
  <c r="AH817" i="4"/>
  <c r="Z817" i="4"/>
  <c r="AU817" i="4"/>
  <c r="AE817" i="4"/>
  <c r="BA817" i="4"/>
  <c r="AP817" i="4"/>
  <c r="AS825" i="4"/>
  <c r="AW825" i="4"/>
  <c r="AH825" i="4"/>
  <c r="AD825" i="4"/>
  <c r="AO825" i="4"/>
  <c r="AE825" i="4"/>
  <c r="BA825" i="4"/>
  <c r="AK825" i="4"/>
  <c r="BF825" i="4"/>
  <c r="Z825" i="4"/>
  <c r="AU825" i="4"/>
  <c r="BD833" i="4"/>
  <c r="BE833" i="4"/>
  <c r="AY833" i="4"/>
  <c r="AI833" i="4"/>
  <c r="AD833" i="4"/>
  <c r="AW833" i="4"/>
  <c r="AC833" i="4"/>
  <c r="BG833" i="4"/>
  <c r="AS833" i="4"/>
  <c r="BB833" i="4"/>
  <c r="AQ833" i="4"/>
  <c r="AK833" i="4"/>
  <c r="BF833" i="4"/>
  <c r="AP833" i="4"/>
  <c r="AE833" i="4"/>
  <c r="BA833" i="4"/>
  <c r="AO841" i="4"/>
  <c r="AI841" i="4"/>
  <c r="AH841" i="4"/>
  <c r="Z841" i="4"/>
  <c r="AU841" i="4"/>
  <c r="AE841" i="4"/>
  <c r="BA841" i="4"/>
  <c r="AP841" i="4"/>
  <c r="AM849" i="4"/>
  <c r="AG849" i="4"/>
  <c r="AH849" i="4"/>
  <c r="AX849" i="4"/>
  <c r="BB849" i="4"/>
  <c r="AW849" i="4"/>
  <c r="AI849" i="4"/>
  <c r="AO849" i="4"/>
  <c r="AT849" i="4"/>
  <c r="AE849" i="4"/>
  <c r="BA849" i="4"/>
  <c r="AK849" i="4"/>
  <c r="BF849" i="4"/>
  <c r="Z849" i="4"/>
  <c r="AU849" i="4"/>
  <c r="BD857" i="4"/>
  <c r="AX857" i="4"/>
  <c r="AT857" i="4"/>
  <c r="AA857" i="4"/>
  <c r="AW857" i="4"/>
  <c r="AG857" i="4"/>
  <c r="BC857" i="4"/>
  <c r="AI857" i="4"/>
  <c r="AH857" i="4"/>
  <c r="BB857" i="4"/>
  <c r="AK857" i="4"/>
  <c r="BF857" i="4"/>
  <c r="AP857" i="4"/>
  <c r="AE857" i="4"/>
  <c r="BA857" i="4"/>
  <c r="AY865" i="4"/>
  <c r="BD865" i="4"/>
  <c r="AI865" i="4"/>
  <c r="AW865" i="4"/>
  <c r="AH865" i="4"/>
  <c r="AM865" i="4"/>
  <c r="BC865" i="4"/>
  <c r="AC865" i="4"/>
  <c r="AQ865" i="4"/>
  <c r="AG865" i="4"/>
  <c r="AS865" i="4"/>
  <c r="AT865" i="4"/>
  <c r="AP865" i="4"/>
  <c r="Z865" i="4"/>
  <c r="AU865" i="4"/>
  <c r="AK865" i="4"/>
  <c r="BF865" i="4"/>
  <c r="BG873" i="4"/>
  <c r="AJ873" i="4"/>
  <c r="AZ873" i="4"/>
  <c r="AE873" i="4"/>
  <c r="AO873" i="4"/>
  <c r="AG873" i="4"/>
  <c r="AW873" i="4"/>
  <c r="AR873" i="4"/>
  <c r="AM873" i="4"/>
  <c r="AU881" i="4"/>
  <c r="AG881" i="4"/>
  <c r="AZ881" i="4"/>
  <c r="BG881" i="4"/>
  <c r="AE881" i="4"/>
  <c r="AB881" i="4"/>
  <c r="AW881" i="4"/>
  <c r="AW889" i="4"/>
  <c r="AM889" i="4"/>
  <c r="AE889" i="4"/>
  <c r="BE889" i="4"/>
  <c r="AO889" i="4"/>
  <c r="AU889" i="4"/>
  <c r="BC889" i="4"/>
  <c r="BG889" i="4"/>
  <c r="AB889" i="4"/>
  <c r="AQ897" i="4"/>
  <c r="AI897" i="4"/>
  <c r="AU897" i="4"/>
  <c r="BF897" i="4"/>
  <c r="AC897" i="4"/>
  <c r="BG897" i="4"/>
  <c r="AS897" i="4"/>
  <c r="AM897" i="4"/>
  <c r="AK897" i="4"/>
  <c r="AA897" i="4"/>
  <c r="AE897" i="4"/>
  <c r="BA897" i="4"/>
  <c r="AY897" i="4"/>
  <c r="AT918" i="4"/>
  <c r="AP918" i="4"/>
  <c r="BB918" i="4"/>
  <c r="BG918" i="4"/>
  <c r="AX918" i="4"/>
  <c r="BF918" i="4"/>
  <c r="AD918" i="4"/>
  <c r="Z918" i="4"/>
  <c r="AX1036" i="4"/>
  <c r="AP1036" i="4"/>
  <c r="Z1036" i="4"/>
  <c r="BF1036" i="4"/>
  <c r="AX1052" i="4"/>
  <c r="AP1052" i="4"/>
  <c r="Z1052" i="4"/>
  <c r="AH1052" i="4"/>
  <c r="BF1052" i="4"/>
  <c r="BB1066" i="4"/>
  <c r="AE1066" i="4"/>
  <c r="BA1066" i="4"/>
  <c r="AL1066" i="4"/>
  <c r="AP1066" i="4"/>
  <c r="BG1066" i="4"/>
  <c r="AA1066" i="4"/>
  <c r="AY1066" i="4"/>
  <c r="AD1066" i="4"/>
  <c r="AM1066" i="4"/>
  <c r="AK1066" i="4"/>
  <c r="AT1066" i="4"/>
  <c r="BC1066" i="4"/>
  <c r="AH1066" i="4"/>
  <c r="AU1066" i="4"/>
  <c r="BE1066" i="4"/>
  <c r="AI1066" i="4"/>
  <c r="AS1066" i="4"/>
  <c r="Z1066" i="4"/>
  <c r="AM1080" i="4"/>
  <c r="AC1080" i="4"/>
  <c r="AX1080" i="4"/>
  <c r="AK1080" i="4"/>
  <c r="BF1080" i="4"/>
  <c r="AQ1080" i="4"/>
  <c r="AP1080" i="4"/>
  <c r="AA1080" i="4"/>
  <c r="AW1080" i="4"/>
  <c r="AE1080" i="4"/>
  <c r="BA1080" i="4"/>
  <c r="AL1080" i="4"/>
  <c r="BG1080" i="4"/>
  <c r="AY1110" i="4"/>
  <c r="BE1110" i="4"/>
  <c r="AO1110" i="4"/>
  <c r="AD1110" i="4"/>
  <c r="AE1110" i="4"/>
  <c r="AP1110" i="4"/>
  <c r="AI1110" i="4"/>
  <c r="BA1110" i="4"/>
  <c r="AT1110" i="4"/>
  <c r="AS1110" i="4"/>
  <c r="BG1110" i="4"/>
  <c r="AL1110" i="4"/>
  <c r="AK1110" i="4"/>
  <c r="BD1110" i="4"/>
  <c r="AM1110" i="4"/>
  <c r="BB1110" i="4"/>
  <c r="AG1110" i="4"/>
  <c r="AU1110" i="4"/>
  <c r="AX1110" i="4"/>
  <c r="AC1110" i="4"/>
  <c r="AQ1110" i="4"/>
  <c r="Z1110" i="4"/>
  <c r="AZ1137" i="4"/>
  <c r="AF1137" i="4"/>
  <c r="AJ1137" i="4"/>
  <c r="AB1203" i="4"/>
  <c r="AJ1203" i="4"/>
  <c r="AZ1203" i="4"/>
  <c r="AV1247" i="4"/>
  <c r="AJ1247" i="4"/>
  <c r="AB1247" i="4"/>
  <c r="AZ1247" i="4"/>
  <c r="AV1260" i="4"/>
  <c r="AB1260" i="4"/>
  <c r="AR1260" i="4"/>
  <c r="AZ1260" i="4"/>
  <c r="AO1393" i="4"/>
  <c r="AA1393" i="4"/>
  <c r="BC1393" i="4"/>
  <c r="AW1393" i="4"/>
  <c r="AH1393" i="4"/>
  <c r="AE1393" i="4"/>
  <c r="BA1393" i="4"/>
  <c r="AK1393" i="4"/>
  <c r="BF1393" i="4"/>
  <c r="AZ1457" i="4"/>
  <c r="AR1457" i="4"/>
  <c r="AJ1457" i="4"/>
  <c r="AB1457" i="4"/>
  <c r="AM625" i="4"/>
  <c r="AH625" i="4"/>
  <c r="AI625" i="4"/>
  <c r="AL625" i="4"/>
  <c r="AW625" i="4"/>
  <c r="BE625" i="4"/>
  <c r="AG625" i="4"/>
  <c r="AC625" i="4"/>
  <c r="AO625" i="4"/>
  <c r="AQ625" i="4"/>
  <c r="AP625" i="4"/>
  <c r="Z625" i="4"/>
  <c r="AU625" i="4"/>
  <c r="AK625" i="4"/>
  <c r="BF625" i="4"/>
  <c r="BA625" i="4"/>
  <c r="BG665" i="4"/>
  <c r="AY665" i="4"/>
  <c r="AT665" i="4"/>
  <c r="BC665" i="4"/>
  <c r="AH665" i="4"/>
  <c r="AO665" i="4"/>
  <c r="AP665" i="4"/>
  <c r="AD665" i="4"/>
  <c r="BF665" i="4"/>
  <c r="BA665" i="4"/>
  <c r="AX665" i="4"/>
  <c r="AC665" i="4"/>
  <c r="AU665" i="4"/>
  <c r="AW665" i="4"/>
  <c r="AQ665" i="4"/>
  <c r="AL665" i="4"/>
  <c r="BD665" i="4"/>
  <c r="AM665" i="4"/>
  <c r="AG665" i="4"/>
  <c r="AI665" i="4"/>
  <c r="Z665" i="4"/>
  <c r="BB665" i="4"/>
  <c r="AA665" i="4"/>
  <c r="AE665" i="4"/>
  <c r="AS665" i="4"/>
  <c r="AK689" i="4"/>
  <c r="AD689" i="4"/>
  <c r="AQ689" i="4"/>
  <c r="BF689" i="4"/>
  <c r="BD689" i="4"/>
  <c r="AM689" i="4"/>
  <c r="AG689" i="4"/>
  <c r="AP689" i="4"/>
  <c r="AL689" i="4"/>
  <c r="BC689" i="4"/>
  <c r="AH689" i="4"/>
  <c r="AO689" i="4"/>
  <c r="AW689" i="4"/>
  <c r="AT689" i="4"/>
  <c r="AS689" i="4"/>
  <c r="Z689" i="4"/>
  <c r="BB689" i="4"/>
  <c r="AI689" i="4"/>
  <c r="AE689" i="4"/>
  <c r="BG689" i="4"/>
  <c r="AX689" i="4"/>
  <c r="AC689" i="4"/>
  <c r="AA689" i="4"/>
  <c r="BA689" i="4"/>
  <c r="BE709" i="4"/>
  <c r="AG709" i="4"/>
  <c r="AS709" i="4"/>
  <c r="BD709" i="4"/>
  <c r="AC709" i="4"/>
  <c r="AO709" i="4"/>
  <c r="BB709" i="4"/>
  <c r="AD709" i="4"/>
  <c r="BG709" i="4"/>
  <c r="AQ709" i="4"/>
  <c r="AK709" i="4"/>
  <c r="BF709" i="4"/>
  <c r="AP709" i="4"/>
  <c r="AE709" i="4"/>
  <c r="BA709" i="4"/>
  <c r="Z709" i="4"/>
  <c r="AW725" i="4"/>
  <c r="BE725" i="4"/>
  <c r="AC725" i="4"/>
  <c r="AG725" i="4"/>
  <c r="AQ725" i="4"/>
  <c r="AT725" i="4"/>
  <c r="AO725" i="4"/>
  <c r="BD725" i="4"/>
  <c r="AM725" i="4"/>
  <c r="AI725" i="4"/>
  <c r="BC725" i="4"/>
  <c r="AX725" i="4"/>
  <c r="AA725" i="4"/>
  <c r="Z725" i="4"/>
  <c r="AU725" i="4"/>
  <c r="BB725" i="4"/>
  <c r="AE725" i="4"/>
  <c r="BA725" i="4"/>
  <c r="AP725" i="4"/>
  <c r="AK725" i="4"/>
  <c r="BF725" i="4"/>
  <c r="AK756" i="4"/>
  <c r="BA756" i="4"/>
  <c r="AA756" i="4"/>
  <c r="AQ756" i="4"/>
  <c r="AJ911" i="4"/>
  <c r="AZ911" i="4"/>
  <c r="AR911" i="4"/>
  <c r="AB911" i="4"/>
  <c r="AD958" i="4"/>
  <c r="BG958" i="4"/>
  <c r="AX958" i="4"/>
  <c r="AL958" i="4"/>
  <c r="BF958" i="4"/>
  <c r="AH958" i="4"/>
  <c r="Z958" i="4"/>
  <c r="AL966" i="4"/>
  <c r="AP966" i="4"/>
  <c r="BG966" i="4"/>
  <c r="AX966" i="4"/>
  <c r="Z966" i="4"/>
  <c r="AD966" i="4"/>
  <c r="AT966" i="4"/>
  <c r="AH966" i="4"/>
  <c r="BF966" i="4"/>
  <c r="AJ975" i="4"/>
  <c r="AZ975" i="4"/>
  <c r="AV975" i="4"/>
  <c r="AR975" i="4"/>
  <c r="AX984" i="4"/>
  <c r="AD984" i="4"/>
  <c r="AL984" i="4"/>
  <c r="AT984" i="4"/>
  <c r="AD1018" i="4"/>
  <c r="BF1018" i="4"/>
  <c r="Z1018" i="4"/>
  <c r="AT1018" i="4"/>
  <c r="AH1018" i="4"/>
  <c r="AL1018" i="4"/>
  <c r="BG1181" i="4"/>
  <c r="AX1181" i="4"/>
  <c r="AL1181" i="4"/>
  <c r="Z1181" i="4"/>
  <c r="BB1181" i="4"/>
  <c r="AP1181" i="4"/>
  <c r="AD1181" i="4"/>
  <c r="AH1181" i="4"/>
  <c r="BE1253" i="4"/>
  <c r="AX1253" i="4"/>
  <c r="AL1253" i="4"/>
  <c r="BF1253" i="4"/>
  <c r="AT1253" i="4"/>
  <c r="BB1253" i="4"/>
  <c r="AH1253" i="4"/>
  <c r="AP1253" i="4"/>
  <c r="AD1253" i="4"/>
  <c r="AV1307" i="4"/>
  <c r="AH1307" i="4"/>
  <c r="AZ1307" i="4"/>
  <c r="BF1307" i="4"/>
  <c r="AB1307" i="4"/>
  <c r="AF1307" i="4"/>
  <c r="AR1307" i="4"/>
  <c r="AX1307" i="4"/>
  <c r="Z1307" i="4"/>
  <c r="AA1307" i="4"/>
  <c r="AU1307" i="4"/>
  <c r="BG1307" i="4"/>
  <c r="AE1307" i="4"/>
  <c r="AJ1307" i="4"/>
  <c r="BB1307" i="4"/>
  <c r="BC1307" i="4"/>
  <c r="AE1323" i="4"/>
  <c r="AB1323" i="4"/>
  <c r="BF1323" i="4"/>
  <c r="AQ1323" i="4"/>
  <c r="Z1323" i="4"/>
  <c r="BB1323" i="4"/>
  <c r="AP1323" i="4"/>
  <c r="AF1323" i="4"/>
  <c r="AV1323" i="4"/>
  <c r="AU1323" i="4"/>
  <c r="AH1323" i="4"/>
  <c r="BF1361" i="4"/>
  <c r="AJ1361" i="4"/>
  <c r="AP1361" i="4"/>
  <c r="Z1361" i="4"/>
  <c r="AZ1361" i="4"/>
  <c r="BB1361" i="4"/>
  <c r="AR1361" i="4"/>
  <c r="AH1361" i="4"/>
  <c r="AB1361" i="4"/>
  <c r="AP1399" i="4"/>
  <c r="AL1399" i="4"/>
  <c r="AH1399" i="4"/>
  <c r="BB1399" i="4"/>
  <c r="BC1399" i="4"/>
  <c r="AS1399" i="4"/>
  <c r="AK1399" i="4"/>
  <c r="AC1399" i="4"/>
  <c r="AQ1399" i="4"/>
  <c r="AX1399" i="4"/>
  <c r="AA1399" i="4"/>
  <c r="BA1399" i="4"/>
  <c r="AT1399" i="4"/>
  <c r="Z1399" i="4"/>
  <c r="BG1399" i="4"/>
  <c r="AE1399" i="4"/>
  <c r="AU1399" i="4"/>
  <c r="AO1399" i="4"/>
  <c r="AG1399" i="4"/>
  <c r="AZ987" i="4"/>
  <c r="AF987" i="4"/>
  <c r="AB987" i="4"/>
  <c r="AJ987" i="4"/>
  <c r="AR987" i="4"/>
  <c r="AV987" i="4"/>
  <c r="BB1004" i="4"/>
  <c r="AH1004" i="4"/>
  <c r="AP1004" i="4"/>
  <c r="AX1004" i="4"/>
  <c r="AL1004" i="4"/>
  <c r="BG1004" i="4"/>
  <c r="AT1004" i="4"/>
  <c r="AW1059" i="4"/>
  <c r="BA1059" i="4"/>
  <c r="AO1059" i="4"/>
  <c r="AM1059" i="4"/>
  <c r="BC1059" i="4"/>
  <c r="AQ1059" i="4"/>
  <c r="AR1059" i="4"/>
  <c r="AF1059" i="4"/>
  <c r="AE1059" i="4"/>
  <c r="BE1059" i="4"/>
  <c r="AB1059" i="4"/>
  <c r="AZ1059" i="4"/>
  <c r="AV1059" i="4"/>
  <c r="AU1059" i="4"/>
  <c r="AG1067" i="4"/>
  <c r="AW1067" i="4"/>
  <c r="AQ1067" i="4"/>
  <c r="AB1067" i="4"/>
  <c r="AU1067" i="4"/>
  <c r="AZ1067" i="4"/>
  <c r="AA1067" i="4"/>
  <c r="AM1067" i="4"/>
  <c r="AR1067" i="4"/>
  <c r="AO1067" i="4"/>
  <c r="BA1067" i="4"/>
  <c r="BG1067" i="4"/>
  <c r="AE1067" i="4"/>
  <c r="AZ1075" i="4"/>
  <c r="AU1075" i="4"/>
  <c r="AM1075" i="4"/>
  <c r="BA1075" i="4"/>
  <c r="BG1075" i="4"/>
  <c r="AE1075" i="4"/>
  <c r="AR1075" i="4"/>
  <c r="AF1075" i="4"/>
  <c r="AV1075" i="4"/>
  <c r="AB1075" i="4"/>
  <c r="AA1075" i="4"/>
  <c r="BC1075" i="4"/>
  <c r="AJ1075" i="4"/>
  <c r="AO1075" i="4"/>
  <c r="AW1075" i="4"/>
  <c r="AW1083" i="4"/>
  <c r="BE1083" i="4"/>
  <c r="AU1083" i="4"/>
  <c r="AZ1083" i="4"/>
  <c r="AA1083" i="4"/>
  <c r="AG1083" i="4"/>
  <c r="AM1083" i="4"/>
  <c r="AR1083" i="4"/>
  <c r="AO1083" i="4"/>
  <c r="AQ1083" i="4"/>
  <c r="BA1083" i="4"/>
  <c r="BG1083" i="4"/>
  <c r="AE1083" i="4"/>
  <c r="BE1091" i="4"/>
  <c r="BG1091" i="4"/>
  <c r="AU1091" i="4"/>
  <c r="AM1091" i="4"/>
  <c r="AE1091" i="4"/>
  <c r="BA1091" i="4"/>
  <c r="AR1091" i="4"/>
  <c r="AF1091" i="4"/>
  <c r="AZ1091" i="4"/>
  <c r="AK1091" i="4"/>
  <c r="AG1091" i="4"/>
  <c r="AB1091" i="4"/>
  <c r="AO1091" i="4"/>
  <c r="AJ1091" i="4"/>
  <c r="AA1091" i="4"/>
  <c r="BC1091" i="4"/>
  <c r="AW1091" i="4"/>
  <c r="AW1099" i="4"/>
  <c r="BE1099" i="4"/>
  <c r="AB1099" i="4"/>
  <c r="AF1099" i="4"/>
  <c r="AK1099" i="4"/>
  <c r="BC1099" i="4"/>
  <c r="AV1099" i="4"/>
  <c r="BA1099" i="4"/>
  <c r="BG1099" i="4"/>
  <c r="AE1099" i="4"/>
  <c r="AM1099" i="4"/>
  <c r="AR1099" i="4"/>
  <c r="AO1099" i="4"/>
  <c r="AG1099" i="4"/>
  <c r="BD1107" i="4"/>
  <c r="AO1107" i="4"/>
  <c r="AS1107" i="4"/>
  <c r="AU1107" i="4"/>
  <c r="BA1107" i="4"/>
  <c r="BE1107" i="4"/>
  <c r="AM1107" i="4"/>
  <c r="AG1107" i="4"/>
  <c r="AE1107" i="4"/>
  <c r="AK1107" i="4"/>
  <c r="BC1107" i="4"/>
  <c r="AW1107" i="4"/>
  <c r="AC1107" i="4"/>
  <c r="AQ1107" i="4"/>
  <c r="AY1107" i="4"/>
  <c r="AI1107" i="4"/>
  <c r="AW1115" i="4"/>
  <c r="AC1115" i="4"/>
  <c r="AM1115" i="4"/>
  <c r="AY1115" i="4"/>
  <c r="AA1115" i="4"/>
  <c r="BG1115" i="4"/>
  <c r="AQ1115" i="4"/>
  <c r="AS1123" i="4"/>
  <c r="AK1123" i="4"/>
  <c r="AC1123" i="4"/>
  <c r="AO1123" i="4"/>
  <c r="BE1123" i="4"/>
  <c r="AW1123" i="4"/>
  <c r="AM1123" i="4"/>
  <c r="AE1123" i="4"/>
  <c r="BA1123" i="4"/>
  <c r="AU1123" i="4"/>
  <c r="AQ1123" i="4"/>
  <c r="AY1123" i="4"/>
  <c r="AI1123" i="4"/>
  <c r="AR1131" i="4"/>
  <c r="AL1131" i="4"/>
  <c r="BG1131" i="4"/>
  <c r="AJ1131" i="4"/>
  <c r="AD1131" i="4"/>
  <c r="AZ1131" i="4"/>
  <c r="AX1131" i="4"/>
  <c r="AB1131" i="4"/>
  <c r="AV1131" i="4"/>
  <c r="BD1131" i="4"/>
  <c r="AN1131" i="4"/>
  <c r="AX1140" i="4"/>
  <c r="BF1140" i="4"/>
  <c r="BG1140" i="4"/>
  <c r="AP1140" i="4"/>
  <c r="AL1140" i="4"/>
  <c r="AD1140" i="4"/>
  <c r="BB1140" i="4"/>
  <c r="BF1148" i="4"/>
  <c r="Z1148" i="4"/>
  <c r="AH1148" i="4"/>
  <c r="AT1148" i="4"/>
  <c r="BB1148" i="4"/>
  <c r="BG1156" i="4"/>
  <c r="BF1156" i="4"/>
  <c r="AD1156" i="4"/>
  <c r="AX1156" i="4"/>
  <c r="BB1156" i="4"/>
  <c r="AP1156" i="4"/>
  <c r="BG1164" i="4"/>
  <c r="AX1164" i="4"/>
  <c r="AL1164" i="4"/>
  <c r="BF1164" i="4"/>
  <c r="BB1164" i="4"/>
  <c r="AD1164" i="4"/>
  <c r="AH1164" i="4"/>
  <c r="AP1164" i="4"/>
  <c r="AJ1188" i="4"/>
  <c r="AB1188" i="4"/>
  <c r="AR1188" i="4"/>
  <c r="AJ1196" i="4"/>
  <c r="AZ1196" i="4"/>
  <c r="AJ1204" i="4"/>
  <c r="AR1204" i="4"/>
  <c r="AZ1204" i="4"/>
  <c r="AB1204" i="4"/>
  <c r="BF1287" i="4"/>
  <c r="AK1287" i="4"/>
  <c r="AF1287" i="4"/>
  <c r="AP1287" i="4"/>
  <c r="Z1287" i="4"/>
  <c r="AZ1317" i="4"/>
  <c r="AN1317" i="4"/>
  <c r="AY1317" i="4"/>
  <c r="AD1317" i="4"/>
  <c r="AZ1334" i="4"/>
  <c r="AN1334" i="4"/>
  <c r="AY1334" i="4"/>
  <c r="AD1334" i="4"/>
  <c r="BB1351" i="4"/>
  <c r="AB1351" i="4"/>
  <c r="AW1407" i="4"/>
  <c r="AA1407" i="4"/>
  <c r="BG1407" i="4"/>
  <c r="AI1407" i="4"/>
  <c r="BE1407" i="4"/>
  <c r="Z1407" i="4"/>
  <c r="AU1407" i="4"/>
  <c r="AO1407" i="4"/>
  <c r="AE1407" i="4"/>
  <c r="BA1407" i="4"/>
  <c r="BC1437" i="4"/>
  <c r="AA1437" i="4"/>
  <c r="AL1437" i="4"/>
  <c r="AU1437" i="4"/>
  <c r="AF1437" i="4"/>
  <c r="BF1437" i="4"/>
  <c r="AB1437" i="4"/>
  <c r="AP1437" i="4"/>
  <c r="AX1437" i="4"/>
  <c r="Z1437" i="4"/>
  <c r="BE1511" i="4"/>
  <c r="AS1511" i="4"/>
  <c r="AE1511" i="4"/>
  <c r="AK1511" i="4"/>
  <c r="BA1511" i="4"/>
  <c r="BC1511" i="4"/>
  <c r="AG1511" i="4"/>
  <c r="AU1511" i="4"/>
  <c r="AC1511" i="4"/>
  <c r="BF1511" i="4"/>
  <c r="AO1511" i="4"/>
  <c r="AC1517" i="4"/>
  <c r="AS1517" i="4"/>
  <c r="BC1577" i="4"/>
  <c r="AQ1577" i="4"/>
  <c r="AM1577" i="4"/>
  <c r="AE1577" i="4"/>
  <c r="AI1577" i="4"/>
  <c r="AY1577" i="4"/>
  <c r="AS1577" i="4"/>
  <c r="BA1577" i="4"/>
  <c r="AC1577" i="4"/>
  <c r="AD1623" i="4"/>
  <c r="BE1623" i="4"/>
  <c r="AL1623" i="4"/>
  <c r="BG1623" i="4"/>
  <c r="AG1623" i="4"/>
  <c r="AW1623" i="4"/>
  <c r="AA1623" i="4"/>
  <c r="BE1220" i="4"/>
  <c r="AH1220" i="4"/>
  <c r="AL1220" i="4"/>
  <c r="AD1220" i="4"/>
  <c r="AX1220" i="4"/>
  <c r="BB1220" i="4"/>
  <c r="Z1220" i="4"/>
  <c r="AT1220" i="4"/>
  <c r="BF1220" i="4"/>
  <c r="BE1228" i="4"/>
  <c r="Z1228" i="4"/>
  <c r="AD1228" i="4"/>
  <c r="AH1228" i="4"/>
  <c r="AP1228" i="4"/>
  <c r="AT1228" i="4"/>
  <c r="BB1228" i="4"/>
  <c r="BE1236" i="4"/>
  <c r="AL1236" i="4"/>
  <c r="BF1236" i="4"/>
  <c r="AT1236" i="4"/>
  <c r="BB1236" i="4"/>
  <c r="AX1236" i="4"/>
  <c r="AP1236" i="4"/>
  <c r="AD1236" i="4"/>
  <c r="BE1244" i="4"/>
  <c r="AP1244" i="4"/>
  <c r="AT1244" i="4"/>
  <c r="BF1244" i="4"/>
  <c r="AX1244" i="4"/>
  <c r="BB1244" i="4"/>
  <c r="Z1244" i="4"/>
  <c r="AD1244" i="4"/>
  <c r="BE1261" i="4"/>
  <c r="AH1261" i="4"/>
  <c r="Z1261" i="4"/>
  <c r="AX1261" i="4"/>
  <c r="AP1261" i="4"/>
  <c r="BB1261" i="4"/>
  <c r="AT1261" i="4"/>
  <c r="AT1269" i="4"/>
  <c r="Z1269" i="4"/>
  <c r="AH1269" i="4"/>
  <c r="AD1269" i="4"/>
  <c r="AL1269" i="4"/>
  <c r="AP1269" i="4"/>
  <c r="BB1269" i="4"/>
  <c r="BF1269" i="4"/>
  <c r="AX1269" i="4"/>
  <c r="AL1277" i="4"/>
  <c r="BE1277" i="4"/>
  <c r="Z1277" i="4"/>
  <c r="AD1277" i="4"/>
  <c r="AX1277" i="4"/>
  <c r="AT1277" i="4"/>
  <c r="BD1277" i="4"/>
  <c r="AP1277" i="4"/>
  <c r="AV1288" i="4"/>
  <c r="AZ1288" i="4"/>
  <c r="BF1288" i="4"/>
  <c r="AB1288" i="4"/>
  <c r="AH1288" i="4"/>
  <c r="AR1288" i="4"/>
  <c r="AX1288" i="4"/>
  <c r="Z1288" i="4"/>
  <c r="AA1288" i="4"/>
  <c r="BG1288" i="4"/>
  <c r="AE1288" i="4"/>
  <c r="AJ1288" i="4"/>
  <c r="BB1288" i="4"/>
  <c r="BC1288" i="4"/>
  <c r="AU1288" i="4"/>
  <c r="AP1365" i="4"/>
  <c r="Z1365" i="4"/>
  <c r="AZ1365" i="4"/>
  <c r="BB1365" i="4"/>
  <c r="AR1365" i="4"/>
  <c r="AH1365" i="4"/>
  <c r="BE1385" i="4"/>
  <c r="BA1385" i="4"/>
  <c r="AO1385" i="4"/>
  <c r="AG1385" i="4"/>
  <c r="AL1389" i="4"/>
  <c r="AE1389" i="4"/>
  <c r="AX1389" i="4"/>
  <c r="AC1389" i="4"/>
  <c r="AU1389" i="4"/>
  <c r="AP1389" i="4"/>
  <c r="AK1389" i="4"/>
  <c r="AS1389" i="4"/>
  <c r="Z1389" i="4"/>
  <c r="BB1389" i="4"/>
  <c r="AW1389" i="4"/>
  <c r="AQ1389" i="4"/>
  <c r="BC1389" i="4"/>
  <c r="AH1389" i="4"/>
  <c r="AO1389" i="4"/>
  <c r="AI1389" i="4"/>
  <c r="BF1422" i="4"/>
  <c r="BG1422" i="4"/>
  <c r="AD1422" i="4"/>
  <c r="AX1422" i="4"/>
  <c r="AT1422" i="4"/>
  <c r="BB1422" i="4"/>
  <c r="AZ1464" i="4"/>
  <c r="AB1464" i="4"/>
  <c r="AR1464" i="4"/>
  <c r="AV1464" i="4"/>
  <c r="AC1521" i="4"/>
  <c r="AS1521" i="4"/>
  <c r="BA1521" i="4"/>
  <c r="AG1521" i="4"/>
  <c r="AX1561" i="4"/>
  <c r="AQ1561" i="4"/>
  <c r="BB1561" i="4"/>
  <c r="BE1561" i="4"/>
  <c r="AL1561" i="4"/>
  <c r="AD1561" i="4"/>
  <c r="AW1561" i="4"/>
  <c r="AH1561" i="4"/>
  <c r="AA1561" i="4"/>
  <c r="AI1561" i="4"/>
  <c r="AO1561" i="4"/>
  <c r="BC1561" i="4"/>
  <c r="AU1344" i="4"/>
  <c r="AF1344" i="4"/>
  <c r="BG1344" i="4"/>
  <c r="AE1344" i="4"/>
  <c r="AJ1344" i="4"/>
  <c r="AP1344" i="4"/>
  <c r="BB1344" i="4"/>
  <c r="AZ1344" i="4"/>
  <c r="BF1344" i="4"/>
  <c r="AB1344" i="4"/>
  <c r="AH1344" i="4"/>
  <c r="AM1344" i="4"/>
  <c r="AL1344" i="4"/>
  <c r="AQ1344" i="4"/>
  <c r="AV1344" i="4"/>
  <c r="Z1344" i="4"/>
  <c r="AF1352" i="4"/>
  <c r="AX1352" i="4"/>
  <c r="AP1352" i="4"/>
  <c r="BG1352" i="4"/>
  <c r="AE1352" i="4"/>
  <c r="BB1352" i="4"/>
  <c r="AA1352" i="4"/>
  <c r="AM1352" i="4"/>
  <c r="AZ1352" i="4"/>
  <c r="Z1352" i="4"/>
  <c r="AJ1352" i="4"/>
  <c r="AV1352" i="4"/>
  <c r="AL1352" i="4"/>
  <c r="AQ1352" i="4"/>
  <c r="BC1352" i="4"/>
  <c r="AB1352" i="4"/>
  <c r="AR1360" i="4"/>
  <c r="AJ1360" i="4"/>
  <c r="AB1360" i="4"/>
  <c r="AZ1360" i="4"/>
  <c r="BF1360" i="4"/>
  <c r="Z1360" i="4"/>
  <c r="AX1360" i="4"/>
  <c r="AH1360" i="4"/>
  <c r="BB1360" i="4"/>
  <c r="BF1368" i="4"/>
  <c r="AZ1368" i="4"/>
  <c r="Z1368" i="4"/>
  <c r="AP1368" i="4"/>
  <c r="BB1368" i="4"/>
  <c r="AS1382" i="4"/>
  <c r="AF1382" i="4"/>
  <c r="AL1382" i="4"/>
  <c r="BA1382" i="4"/>
  <c r="AT1382" i="4"/>
  <c r="AC1382" i="4"/>
  <c r="BB1382" i="4"/>
  <c r="Z1382" i="4"/>
  <c r="BD1382" i="4"/>
  <c r="AB1382" i="4"/>
  <c r="BF1382" i="4"/>
  <c r="BG1382" i="4"/>
  <c r="AO1382" i="4"/>
  <c r="AG1382" i="4"/>
  <c r="AH1382" i="4"/>
  <c r="AK1382" i="4"/>
  <c r="AZ1382" i="4"/>
  <c r="AD1382" i="4"/>
  <c r="AV1382" i="4"/>
  <c r="AW1382" i="4"/>
  <c r="BG1567" i="4"/>
  <c r="AH1567" i="4"/>
  <c r="AK1567" i="4"/>
  <c r="BC1567" i="4"/>
  <c r="AA1567" i="4"/>
  <c r="AQ1567" i="4"/>
  <c r="AC1567" i="4"/>
  <c r="AP1567" i="4"/>
  <c r="BF1567" i="4"/>
  <c r="AX1567" i="4"/>
  <c r="AF1587" i="4"/>
  <c r="AV1587" i="4"/>
  <c r="BE1669" i="4"/>
  <c r="AE1669" i="4"/>
  <c r="AZ1669" i="4"/>
  <c r="AJ1669" i="4"/>
  <c r="AO1669" i="4"/>
  <c r="BF1718" i="4"/>
  <c r="BG1718" i="4"/>
  <c r="AJ1718" i="4"/>
  <c r="AE1718" i="4"/>
  <c r="BC1718" i="4"/>
  <c r="AR1718" i="4"/>
  <c r="AX1718" i="4"/>
  <c r="AZ1718" i="4"/>
  <c r="AB1718" i="4"/>
  <c r="AU1394" i="4"/>
  <c r="AE1394" i="4"/>
  <c r="BF1394" i="4"/>
  <c r="BA1394" i="4"/>
  <c r="AW1394" i="4"/>
  <c r="BC1394" i="4"/>
  <c r="BE1394" i="4"/>
  <c r="AK1394" i="4"/>
  <c r="AC1394" i="4"/>
  <c r="AO1394" i="4"/>
  <c r="AG1394" i="4"/>
  <c r="AQ1394" i="4"/>
  <c r="AY1394" i="4"/>
  <c r="AS1402" i="4"/>
  <c r="AU1402" i="4"/>
  <c r="AM1402" i="4"/>
  <c r="AC1402" i="4"/>
  <c r="AW1402" i="4"/>
  <c r="BA1402" i="4"/>
  <c r="AQ1402" i="4"/>
  <c r="AY1402" i="4"/>
  <c r="AE1410" i="4"/>
  <c r="AW1410" i="4"/>
  <c r="BC1410" i="4"/>
  <c r="AC1410" i="4"/>
  <c r="AG1410" i="4"/>
  <c r="AS1410" i="4"/>
  <c r="AM1410" i="4"/>
  <c r="AY1410" i="4"/>
  <c r="AA1410" i="4"/>
  <c r="BG1410" i="4"/>
  <c r="BF1419" i="4"/>
  <c r="AL1419" i="4"/>
  <c r="Z1419" i="4"/>
  <c r="AV1419" i="4"/>
  <c r="AR1419" i="4"/>
  <c r="AP1419" i="4"/>
  <c r="AD1419" i="4"/>
  <c r="AJ1419" i="4"/>
  <c r="AF1419" i="4"/>
  <c r="AT1419" i="4"/>
  <c r="AQ1430" i="4"/>
  <c r="AG1430" i="4"/>
  <c r="AC1430" i="4"/>
  <c r="AO1430" i="4"/>
  <c r="AY1430" i="4"/>
  <c r="AI1430" i="4"/>
  <c r="AU1430" i="4"/>
  <c r="AK1430" i="4"/>
  <c r="AS1430" i="4"/>
  <c r="AM1430" i="4"/>
  <c r="AW1430" i="4"/>
  <c r="AK1438" i="4"/>
  <c r="BF1438" i="4"/>
  <c r="BA1438" i="4"/>
  <c r="Z1438" i="4"/>
  <c r="Z1446" i="4"/>
  <c r="AV1446" i="4"/>
  <c r="AF1446" i="4"/>
  <c r="BA1446" i="4"/>
  <c r="AR1456" i="4"/>
  <c r="AB1456" i="4"/>
  <c r="AJ1456" i="4"/>
  <c r="AM1570" i="4"/>
  <c r="AK1570" i="4"/>
  <c r="BA1570" i="4"/>
  <c r="BE1570" i="4"/>
  <c r="AS1570" i="4"/>
  <c r="AE1570" i="4"/>
  <c r="BF1570" i="4"/>
  <c r="AO1570" i="4"/>
  <c r="AU1570" i="4"/>
  <c r="AC1570" i="4"/>
  <c r="AG1570" i="4"/>
  <c r="BC1570" i="4"/>
  <c r="BA1611" i="4"/>
  <c r="AK1611" i="4"/>
  <c r="AC1611" i="4"/>
  <c r="BE1611" i="4"/>
  <c r="AG1611" i="4"/>
  <c r="AW1611" i="4"/>
  <c r="AR1611" i="4"/>
  <c r="AZ1611" i="4"/>
  <c r="AO1611" i="4"/>
  <c r="AB1611" i="4"/>
  <c r="AW1631" i="4"/>
  <c r="AO1631" i="4"/>
  <c r="AD1469" i="4"/>
  <c r="AT1469" i="4"/>
  <c r="Z1469" i="4"/>
  <c r="BE1469" i="4"/>
  <c r="AX1469" i="4"/>
  <c r="AL1477" i="4"/>
  <c r="BF1477" i="4"/>
  <c r="AH1477" i="4"/>
  <c r="AP1477" i="4"/>
  <c r="BB1477" i="4"/>
  <c r="AD1485" i="4"/>
  <c r="AT1485" i="4"/>
  <c r="Z1485" i="4"/>
  <c r="BE1485" i="4"/>
  <c r="AX1485" i="4"/>
  <c r="AD1494" i="4"/>
  <c r="AT1494" i="4"/>
  <c r="AL1494" i="4"/>
  <c r="AY1514" i="4"/>
  <c r="BD1514" i="4"/>
  <c r="AG1514" i="4"/>
  <c r="AE1514" i="4"/>
  <c r="AC1514" i="4"/>
  <c r="BE1514" i="4"/>
  <c r="BC1514" i="4"/>
  <c r="BA1514" i="4"/>
  <c r="AA1514" i="4"/>
  <c r="BD1522" i="4"/>
  <c r="AC1522" i="4"/>
  <c r="BA1522" i="4"/>
  <c r="BB1608" i="4"/>
  <c r="AH1608" i="4"/>
  <c r="AT1608" i="4"/>
  <c r="AX1608" i="4"/>
  <c r="AL1608" i="4"/>
  <c r="AD1608" i="4"/>
  <c r="BB1619" i="4"/>
  <c r="AM1619" i="4"/>
  <c r="BE1619" i="4"/>
  <c r="AE1619" i="4"/>
  <c r="AQ1619" i="4"/>
  <c r="AI1619" i="4"/>
  <c r="BC1619" i="4"/>
  <c r="AY1619" i="4"/>
  <c r="AD1619" i="4"/>
  <c r="AT1619" i="4"/>
  <c r="AU1619" i="4"/>
  <c r="AA1619" i="4"/>
  <c r="AL1619" i="4"/>
  <c r="BG1619" i="4"/>
  <c r="AR1600" i="4"/>
  <c r="AE1600" i="4"/>
  <c r="AP1600" i="4"/>
  <c r="AH1600" i="4"/>
  <c r="AZ1600" i="4"/>
  <c r="AX1621" i="4"/>
  <c r="AL1621" i="4"/>
  <c r="AD1621" i="4"/>
  <c r="AT1621" i="4"/>
  <c r="BB1621" i="4"/>
  <c r="BD1629" i="4"/>
  <c r="AT1629" i="4"/>
  <c r="AD1629" i="4"/>
  <c r="AL1629" i="4"/>
  <c r="BG1678" i="4"/>
  <c r="AT1678" i="4"/>
  <c r="BB1678" i="4"/>
  <c r="AD1678" i="4"/>
  <c r="AL1678" i="4"/>
  <c r="BB1578" i="4"/>
  <c r="BD1578" i="4"/>
  <c r="AX1578" i="4"/>
  <c r="AK1578" i="4"/>
  <c r="AN1578" i="4"/>
  <c r="AG1578" i="4"/>
  <c r="AL1578" i="4"/>
  <c r="BA1578" i="4"/>
  <c r="BF1578" i="4"/>
  <c r="AF1578" i="4"/>
  <c r="AP1578" i="4"/>
  <c r="AS1578" i="4"/>
  <c r="BF1663" i="4"/>
  <c r="AH1663" i="4"/>
  <c r="AS1663" i="4"/>
  <c r="AL1663" i="4"/>
  <c r="BC1663" i="4"/>
  <c r="AC1663" i="4"/>
  <c r="AG1663" i="4"/>
  <c r="AQ1663" i="4"/>
  <c r="AM1663" i="4"/>
  <c r="BA1663" i="4"/>
  <c r="AA1663" i="4"/>
  <c r="BC1624" i="4"/>
  <c r="AU1624" i="4"/>
  <c r="BF1624" i="4"/>
  <c r="AM1624" i="4"/>
  <c r="AE1624" i="4"/>
  <c r="AL1640" i="4"/>
  <c r="BE1640" i="4"/>
  <c r="AT1640" i="4"/>
  <c r="BD1640" i="4"/>
  <c r="AY1640" i="4"/>
  <c r="AD1640" i="4"/>
  <c r="AQ1640" i="4"/>
  <c r="AO1640" i="4"/>
  <c r="AI1640" i="4"/>
  <c r="AG1640" i="4"/>
  <c r="AA1640" i="4"/>
  <c r="BB1640" i="4"/>
  <c r="BG1640" i="4"/>
  <c r="AW1640" i="4"/>
  <c r="AS1648" i="4"/>
  <c r="BD1648" i="4"/>
  <c r="AI1648" i="4"/>
  <c r="BC1648" i="4"/>
  <c r="BE1648" i="4"/>
  <c r="AC1648" i="4"/>
  <c r="AD1648" i="4"/>
  <c r="AH1648" i="4"/>
  <c r="AX1648" i="4"/>
  <c r="AY1648" i="4"/>
  <c r="AT1648" i="4"/>
  <c r="AO1648" i="4"/>
  <c r="AM1648" i="4"/>
  <c r="AP1698" i="4"/>
  <c r="AK1698" i="4"/>
  <c r="BF1698" i="4"/>
  <c r="BD421" i="4"/>
  <c r="AI421" i="4"/>
  <c r="AX421" i="4"/>
  <c r="AS421" i="4"/>
  <c r="AG421" i="4"/>
  <c r="AH421" i="4"/>
  <c r="AC421" i="4"/>
  <c r="AD421" i="4"/>
  <c r="BG421" i="4"/>
  <c r="AT421" i="4"/>
  <c r="AW421" i="4"/>
  <c r="AA421" i="4"/>
  <c r="BE421" i="4"/>
  <c r="AY421" i="4"/>
  <c r="AM421" i="4"/>
  <c r="BC421" i="4"/>
  <c r="AO421" i="4"/>
  <c r="AQ421" i="4"/>
  <c r="BB421" i="4"/>
  <c r="Z421" i="4"/>
  <c r="AU421" i="4"/>
  <c r="AE421" i="4"/>
  <c r="BA421" i="4"/>
  <c r="AP421" i="4"/>
  <c r="AK421" i="4"/>
  <c r="AL421" i="4"/>
  <c r="BF421" i="4"/>
  <c r="AT199" i="4"/>
  <c r="BA199" i="4"/>
  <c r="AE199" i="4"/>
  <c r="BF199" i="4"/>
  <c r="AD199" i="4"/>
  <c r="AC199" i="4"/>
  <c r="AM199" i="4"/>
  <c r="AS199" i="4"/>
  <c r="BG199" i="4"/>
  <c r="AL199" i="4"/>
  <c r="AH199" i="4"/>
  <c r="AX199" i="4"/>
  <c r="BB199" i="4"/>
  <c r="AG199" i="4"/>
  <c r="AO199" i="4"/>
  <c r="BE199" i="4"/>
  <c r="AK199" i="4"/>
  <c r="AY199" i="4"/>
  <c r="BD199" i="4"/>
  <c r="AQ199" i="4"/>
  <c r="Z199" i="4"/>
  <c r="BC199" i="4"/>
  <c r="AP199" i="4"/>
  <c r="AW199" i="4"/>
  <c r="AA199" i="4"/>
  <c r="AI199" i="4"/>
  <c r="BD145" i="4"/>
  <c r="AA145" i="4"/>
  <c r="AW145" i="4"/>
  <c r="AL145" i="4"/>
  <c r="BG145" i="4"/>
  <c r="BB145" i="4"/>
  <c r="BF145" i="4"/>
  <c r="AH145" i="4"/>
  <c r="BC145" i="4"/>
  <c r="Z145" i="4"/>
  <c r="AM145" i="4"/>
  <c r="AT145" i="4"/>
  <c r="BA145" i="4"/>
  <c r="AQ145" i="4"/>
  <c r="AU145" i="4"/>
  <c r="AC145" i="4"/>
  <c r="AX145" i="4"/>
  <c r="AI145" i="4"/>
  <c r="BE145" i="4"/>
  <c r="AE145" i="4"/>
  <c r="AO145" i="4"/>
  <c r="AP145" i="4"/>
  <c r="AG145" i="4"/>
  <c r="AK145" i="4"/>
  <c r="AY145" i="4"/>
  <c r="AD145" i="4"/>
  <c r="BF38" i="4"/>
  <c r="AL38" i="4"/>
  <c r="AW38" i="4"/>
  <c r="AB38" i="4"/>
  <c r="BB38" i="4"/>
  <c r="AR38" i="4"/>
  <c r="AG38" i="4"/>
  <c r="BA98" i="4"/>
  <c r="AW98" i="4"/>
  <c r="AJ98" i="4"/>
  <c r="AG98" i="4"/>
  <c r="AB98" i="4"/>
  <c r="AZ98" i="4"/>
  <c r="AO98" i="4"/>
  <c r="AR98" i="4"/>
  <c r="BE98" i="4"/>
  <c r="AS213" i="4"/>
  <c r="AQ213" i="4"/>
  <c r="AX213" i="4"/>
  <c r="AA213" i="4"/>
  <c r="BC213" i="4"/>
  <c r="AM213" i="4"/>
  <c r="AD213" i="4"/>
  <c r="AT213" i="4"/>
  <c r="AG213" i="4"/>
  <c r="AC213" i="4"/>
  <c r="AO213" i="4"/>
  <c r="BB213" i="4"/>
  <c r="AI213" i="4"/>
  <c r="AW213" i="4"/>
  <c r="BG213" i="4"/>
  <c r="AH213" i="4"/>
  <c r="AK213" i="4"/>
  <c r="BF213" i="4"/>
  <c r="AP213" i="4"/>
  <c r="AE213" i="4"/>
  <c r="BA213" i="4"/>
  <c r="BE213" i="4"/>
  <c r="AU213" i="4"/>
  <c r="BB237" i="4"/>
  <c r="AH237" i="4"/>
  <c r="AS237" i="4"/>
  <c r="AX237" i="4"/>
  <c r="AG237" i="4"/>
  <c r="AA237" i="4"/>
  <c r="AL237" i="4"/>
  <c r="AT237" i="4"/>
  <c r="AW237" i="4"/>
  <c r="BG237" i="4"/>
  <c r="BE237" i="4"/>
  <c r="AM237" i="4"/>
  <c r="BC237" i="4"/>
  <c r="AY237" i="4"/>
  <c r="AD237" i="4"/>
  <c r="AE237" i="4"/>
  <c r="BA237" i="4"/>
  <c r="AK237" i="4"/>
  <c r="BF237" i="4"/>
  <c r="Z237" i="4"/>
  <c r="AU237" i="4"/>
  <c r="AP237" i="4"/>
  <c r="BD269" i="4"/>
  <c r="AL269" i="4"/>
  <c r="AG269" i="4"/>
  <c r="AH269" i="4"/>
  <c r="AI269" i="4"/>
  <c r="AS269" i="4"/>
  <c r="AT269" i="4"/>
  <c r="AA269" i="4"/>
  <c r="AX269" i="4"/>
  <c r="BG269" i="4"/>
  <c r="AW269" i="4"/>
  <c r="AC269" i="4"/>
  <c r="BE269" i="4"/>
  <c r="AD269" i="4"/>
  <c r="AM269" i="4"/>
  <c r="BC269" i="4"/>
  <c r="BB269" i="4"/>
  <c r="AO269" i="4"/>
  <c r="AY269" i="4"/>
  <c r="AE269" i="4"/>
  <c r="BA269" i="4"/>
  <c r="AK269" i="4"/>
  <c r="BF269" i="4"/>
  <c r="AQ269" i="4"/>
  <c r="Z269" i="4"/>
  <c r="AU269" i="4"/>
  <c r="AP269" i="4"/>
  <c r="BE309" i="4"/>
  <c r="AH309" i="4"/>
  <c r="AC309" i="4"/>
  <c r="AQ309" i="4"/>
  <c r="AY309" i="4"/>
  <c r="AA309" i="4"/>
  <c r="AW309" i="4"/>
  <c r="BB309" i="4"/>
  <c r="AM309" i="4"/>
  <c r="BD309" i="4"/>
  <c r="AD309" i="4"/>
  <c r="AS309" i="4"/>
  <c r="AT309" i="4"/>
  <c r="AO309" i="4"/>
  <c r="BG309" i="4"/>
  <c r="AX309" i="4"/>
  <c r="AI309" i="4"/>
  <c r="AG309" i="4"/>
  <c r="AL309" i="4"/>
  <c r="BC309" i="4"/>
  <c r="AK309" i="4"/>
  <c r="BF309" i="4"/>
  <c r="AP309" i="4"/>
  <c r="AE309" i="4"/>
  <c r="BA309" i="4"/>
  <c r="AU309" i="4"/>
  <c r="BE325" i="4"/>
  <c r="AD325" i="4"/>
  <c r="AI325" i="4"/>
  <c r="BB325" i="4"/>
  <c r="AW325" i="4"/>
  <c r="BG325" i="4"/>
  <c r="AY325" i="4"/>
  <c r="AX325" i="4"/>
  <c r="AH325" i="4"/>
  <c r="AM325" i="4"/>
  <c r="BC325" i="4"/>
  <c r="AC325" i="4"/>
  <c r="AL325" i="4"/>
  <c r="AG325" i="4"/>
  <c r="AA325" i="4"/>
  <c r="AP325" i="4"/>
  <c r="AT325" i="4"/>
  <c r="Z325" i="4"/>
  <c r="AU325" i="4"/>
  <c r="AO325" i="4"/>
  <c r="AK325" i="4"/>
  <c r="BF325" i="4"/>
  <c r="AE325" i="4"/>
  <c r="AS325" i="4"/>
  <c r="BA325" i="4"/>
  <c r="AP337" i="4"/>
  <c r="BF337" i="4"/>
  <c r="AY337" i="4"/>
  <c r="AD337" i="4"/>
  <c r="AM337" i="4"/>
  <c r="BB337" i="4"/>
  <c r="AG337" i="4"/>
  <c r="BA337" i="4"/>
  <c r="AK337" i="4"/>
  <c r="BD337" i="4"/>
  <c r="AO337" i="4"/>
  <c r="AX337" i="4"/>
  <c r="AC337" i="4"/>
  <c r="AQ337" i="4"/>
  <c r="Z337" i="4"/>
  <c r="AI337" i="4"/>
  <c r="BG337" i="4"/>
  <c r="AU337" i="4"/>
  <c r="AE337" i="4"/>
  <c r="BC337" i="4"/>
  <c r="AW337" i="4"/>
  <c r="AT337" i="4"/>
  <c r="AH337" i="4"/>
  <c r="AA337" i="4"/>
  <c r="BE337" i="4"/>
  <c r="AL337" i="4"/>
  <c r="AP353" i="4"/>
  <c r="AE353" i="4"/>
  <c r="AK353" i="4"/>
  <c r="BD353" i="4"/>
  <c r="AO353" i="4"/>
  <c r="AX353" i="4"/>
  <c r="AC353" i="4"/>
  <c r="AQ353" i="4"/>
  <c r="Z353" i="4"/>
  <c r="AY353" i="4"/>
  <c r="AD353" i="4"/>
  <c r="AM353" i="4"/>
  <c r="BB353" i="4"/>
  <c r="AG353" i="4"/>
  <c r="BF353" i="4"/>
  <c r="BC353" i="4"/>
  <c r="AW353" i="4"/>
  <c r="BE353" i="4"/>
  <c r="AS353" i="4"/>
  <c r="AL353" i="4"/>
  <c r="BA353" i="4"/>
  <c r="AI353" i="4"/>
  <c r="BG353" i="4"/>
  <c r="AU353" i="4"/>
  <c r="AT353" i="4"/>
  <c r="AH353" i="4"/>
  <c r="AW708" i="4"/>
  <c r="AQ708" i="4"/>
  <c r="AF708" i="4"/>
  <c r="BA708" i="4"/>
  <c r="AB708" i="4"/>
  <c r="BG708" i="4"/>
  <c r="AR708" i="4"/>
  <c r="AV708" i="4"/>
  <c r="BC708" i="4"/>
  <c r="AM708" i="4"/>
  <c r="AG708" i="4"/>
  <c r="AK708" i="4"/>
  <c r="AQ373" i="4"/>
  <c r="AL373" i="4"/>
  <c r="AM373" i="4"/>
  <c r="AI373" i="4"/>
  <c r="AH373" i="4"/>
  <c r="AY373" i="4"/>
  <c r="AG373" i="4"/>
  <c r="BG373" i="4"/>
  <c r="BB373" i="4"/>
  <c r="AT373" i="4"/>
  <c r="BD373" i="4"/>
  <c r="AC373" i="4"/>
  <c r="BC373" i="4"/>
  <c r="AD373" i="4"/>
  <c r="AO373" i="4"/>
  <c r="BE373" i="4"/>
  <c r="AS373" i="4"/>
  <c r="AW373" i="4"/>
  <c r="AA373" i="4"/>
  <c r="AX373" i="4"/>
  <c r="AE373" i="4"/>
  <c r="BA373" i="4"/>
  <c r="AK373" i="4"/>
  <c r="BF373" i="4"/>
  <c r="Z373" i="4"/>
  <c r="AU373" i="4"/>
  <c r="BD461" i="4"/>
  <c r="AQ461" i="4"/>
  <c r="AC461" i="4"/>
  <c r="AY461" i="4"/>
  <c r="BB461" i="4"/>
  <c r="AO461" i="4"/>
  <c r="AX461" i="4"/>
  <c r="AL461" i="4"/>
  <c r="AM461" i="4"/>
  <c r="AA461" i="4"/>
  <c r="BC461" i="4"/>
  <c r="AI461" i="4"/>
  <c r="AD461" i="4"/>
  <c r="BG461" i="4"/>
  <c r="AT461" i="4"/>
  <c r="AW461" i="4"/>
  <c r="BE461" i="4"/>
  <c r="AS461" i="4"/>
  <c r="AG461" i="4"/>
  <c r="AH461" i="4"/>
  <c r="AP461" i="4"/>
  <c r="Z461" i="4"/>
  <c r="AU461" i="4"/>
  <c r="AK461" i="4"/>
  <c r="BF461" i="4"/>
  <c r="AE461" i="4"/>
  <c r="BA461" i="4"/>
  <c r="BG524" i="4"/>
  <c r="AG524" i="4"/>
  <c r="AR524" i="4"/>
  <c r="BC524" i="4"/>
  <c r="AW524" i="4"/>
  <c r="AB524" i="4"/>
  <c r="AM524" i="4"/>
  <c r="BB289" i="4"/>
  <c r="AW289" i="4"/>
  <c r="BG289" i="4"/>
  <c r="AE289" i="4"/>
  <c r="AG289" i="4"/>
  <c r="AP289" i="4"/>
  <c r="AQ289" i="4"/>
  <c r="AY289" i="4"/>
  <c r="AD289" i="4"/>
  <c r="AM289" i="4"/>
  <c r="AK289" i="4"/>
  <c r="AL289" i="4"/>
  <c r="BD289" i="4"/>
  <c r="AO289" i="4"/>
  <c r="AX289" i="4"/>
  <c r="AC289" i="4"/>
  <c r="BF289" i="4"/>
  <c r="AT289" i="4"/>
  <c r="AH289" i="4"/>
  <c r="AI289" i="4"/>
  <c r="Z289" i="4"/>
  <c r="AA289" i="4"/>
  <c r="BE289" i="4"/>
  <c r="AS289" i="4"/>
  <c r="BC289" i="4"/>
  <c r="BA289" i="4"/>
  <c r="BC63" i="4"/>
  <c r="AQ63" i="4"/>
  <c r="AX63" i="4"/>
  <c r="BG63" i="4"/>
  <c r="AZ63" i="4"/>
  <c r="AE63" i="4"/>
  <c r="AL63" i="4"/>
  <c r="BF63" i="4"/>
  <c r="AR63" i="4"/>
  <c r="Z63" i="4"/>
  <c r="BB63" i="4"/>
  <c r="AM63" i="4"/>
  <c r="AJ63" i="4"/>
  <c r="AU63" i="4"/>
  <c r="AH63" i="4"/>
  <c r="AB63" i="4"/>
  <c r="AP63" i="4"/>
  <c r="AF63" i="4"/>
  <c r="AA63" i="4"/>
  <c r="AV63" i="4"/>
  <c r="AZ105" i="4"/>
  <c r="BG105" i="4"/>
  <c r="AL105" i="4"/>
  <c r="AA105" i="4"/>
  <c r="BB105" i="4"/>
  <c r="AD105" i="4"/>
  <c r="AU105" i="4"/>
  <c r="AH105" i="4"/>
  <c r="AQ105" i="4"/>
  <c r="AT105" i="4"/>
  <c r="BC105" i="4"/>
  <c r="AP105" i="4"/>
  <c r="AM105" i="4"/>
  <c r="Z105" i="4"/>
  <c r="BF105" i="4"/>
  <c r="AI105" i="4"/>
  <c r="AE105" i="4"/>
  <c r="AX105" i="4"/>
  <c r="AY105" i="4"/>
  <c r="BG154" i="4"/>
  <c r="AM154" i="4"/>
  <c r="BC154" i="4"/>
  <c r="AR154" i="4"/>
  <c r="AE154" i="4"/>
  <c r="AZ154" i="4"/>
  <c r="AI154" i="4"/>
  <c r="AQ154" i="4"/>
  <c r="AY154" i="4"/>
  <c r="AB154" i="4"/>
  <c r="AJ154" i="4"/>
  <c r="AU154" i="4"/>
  <c r="AA154" i="4"/>
  <c r="AP223" i="4"/>
  <c r="BE223" i="4"/>
  <c r="AI223" i="4"/>
  <c r="AT223" i="4"/>
  <c r="AE223" i="4"/>
  <c r="BA223" i="4"/>
  <c r="AX223" i="4"/>
  <c r="AC223" i="4"/>
  <c r="AQ223" i="4"/>
  <c r="Z223" i="4"/>
  <c r="AS223" i="4"/>
  <c r="BG223" i="4"/>
  <c r="AL223" i="4"/>
  <c r="AK223" i="4"/>
  <c r="AD223" i="4"/>
  <c r="BC223" i="4"/>
  <c r="AH223" i="4"/>
  <c r="AW223" i="4"/>
  <c r="AA223" i="4"/>
  <c r="BF223" i="4"/>
  <c r="AY223" i="4"/>
  <c r="BD223" i="4"/>
  <c r="AU223" i="4"/>
  <c r="AO223" i="4"/>
  <c r="AM223" i="4"/>
  <c r="AG223" i="4"/>
  <c r="BB223" i="4"/>
  <c r="BD267" i="4"/>
  <c r="AH267" i="4"/>
  <c r="AA267" i="4"/>
  <c r="AG267" i="4"/>
  <c r="AX267" i="4"/>
  <c r="AL267" i="4"/>
  <c r="AQ267" i="4"/>
  <c r="AM267" i="4"/>
  <c r="BC267" i="4"/>
  <c r="BG267" i="4"/>
  <c r="AC267" i="4"/>
  <c r="BB267" i="4"/>
  <c r="AW267" i="4"/>
  <c r="AI267" i="4"/>
  <c r="BE267" i="4"/>
  <c r="AP267" i="4"/>
  <c r="AS267" i="4"/>
  <c r="AO267" i="4"/>
  <c r="Z267" i="4"/>
  <c r="AU267" i="4"/>
  <c r="AD267" i="4"/>
  <c r="AY267" i="4"/>
  <c r="AK267" i="4"/>
  <c r="BF267" i="4"/>
  <c r="AT267" i="4"/>
  <c r="BA267" i="4"/>
  <c r="AY311" i="4"/>
  <c r="AO311" i="4"/>
  <c r="AE311" i="4"/>
  <c r="BE311" i="4"/>
  <c r="AP311" i="4"/>
  <c r="BA311" i="4"/>
  <c r="BC311" i="4"/>
  <c r="AH311" i="4"/>
  <c r="AW311" i="4"/>
  <c r="AA311" i="4"/>
  <c r="BF311" i="4"/>
  <c r="AI311" i="4"/>
  <c r="AX311" i="4"/>
  <c r="AC311" i="4"/>
  <c r="AQ311" i="4"/>
  <c r="Z311" i="4"/>
  <c r="AD311" i="4"/>
  <c r="BD311" i="4"/>
  <c r="AM311" i="4"/>
  <c r="BB311" i="4"/>
  <c r="AG311" i="4"/>
  <c r="AU311" i="4"/>
  <c r="AL311" i="4"/>
  <c r="AT311" i="4"/>
  <c r="AK311" i="4"/>
  <c r="BG311" i="4"/>
  <c r="AS311" i="4"/>
  <c r="BD323" i="4"/>
  <c r="BG323" i="4"/>
  <c r="AQ323" i="4"/>
  <c r="AS323" i="4"/>
  <c r="AW323" i="4"/>
  <c r="BB323" i="4"/>
  <c r="AC323" i="4"/>
  <c r="AA323" i="4"/>
  <c r="AM323" i="4"/>
  <c r="BC323" i="4"/>
  <c r="AL323" i="4"/>
  <c r="AG323" i="4"/>
  <c r="AT323" i="4"/>
  <c r="AP323" i="4"/>
  <c r="AD323" i="4"/>
  <c r="AY323" i="4"/>
  <c r="Z323" i="4"/>
  <c r="AU323" i="4"/>
  <c r="AO323" i="4"/>
  <c r="AK323" i="4"/>
  <c r="BF323" i="4"/>
  <c r="AE323" i="4"/>
  <c r="BE323" i="4"/>
  <c r="AM347" i="4"/>
  <c r="AH347" i="4"/>
  <c r="AQ347" i="4"/>
  <c r="AG347" i="4"/>
  <c r="BG347" i="4"/>
  <c r="AS347" i="4"/>
  <c r="AA347" i="4"/>
  <c r="BD347" i="4"/>
  <c r="AW347" i="4"/>
  <c r="AC347" i="4"/>
  <c r="BB347" i="4"/>
  <c r="AL347" i="4"/>
  <c r="BC347" i="4"/>
  <c r="AX347" i="4"/>
  <c r="AT347" i="4"/>
  <c r="AP347" i="4"/>
  <c r="AD347" i="4"/>
  <c r="AY347" i="4"/>
  <c r="Z347" i="4"/>
  <c r="AU347" i="4"/>
  <c r="AO347" i="4"/>
  <c r="AK347" i="4"/>
  <c r="BF347" i="4"/>
  <c r="AI347" i="4"/>
  <c r="BA347" i="4"/>
  <c r="AQ389" i="4"/>
  <c r="AL389" i="4"/>
  <c r="AC389" i="4"/>
  <c r="AG389" i="4"/>
  <c r="AA389" i="4"/>
  <c r="BC389" i="4"/>
  <c r="BD389" i="4"/>
  <c r="AS389" i="4"/>
  <c r="AY389" i="4"/>
  <c r="AX389" i="4"/>
  <c r="AD389" i="4"/>
  <c r="AT389" i="4"/>
  <c r="AO389" i="4"/>
  <c r="BB389" i="4"/>
  <c r="BE389" i="4"/>
  <c r="AH389" i="4"/>
  <c r="BG389" i="4"/>
  <c r="AI389" i="4"/>
  <c r="AW389" i="4"/>
  <c r="AM389" i="4"/>
  <c r="Z389" i="4"/>
  <c r="AU389" i="4"/>
  <c r="AE389" i="4"/>
  <c r="BA389" i="4"/>
  <c r="AP389" i="4"/>
  <c r="AK389" i="4"/>
  <c r="AV688" i="4"/>
  <c r="AG688" i="4"/>
  <c r="AB688" i="4"/>
  <c r="AR688" i="4"/>
  <c r="AA688" i="4"/>
  <c r="BG688" i="4"/>
  <c r="AK688" i="4"/>
  <c r="AM688" i="4"/>
  <c r="BC688" i="4"/>
  <c r="AF688" i="4"/>
  <c r="BA688" i="4"/>
  <c r="AQ688" i="4"/>
  <c r="BG409" i="4"/>
  <c r="AW409" i="4"/>
  <c r="AI409" i="4"/>
  <c r="AP409" i="4"/>
  <c r="AD409" i="4"/>
  <c r="BF409" i="4"/>
  <c r="AE409" i="4"/>
  <c r="BC409" i="4"/>
  <c r="AH409" i="4"/>
  <c r="AO409" i="4"/>
  <c r="BE409" i="4"/>
  <c r="AK409" i="4"/>
  <c r="AL409" i="4"/>
  <c r="AX409" i="4"/>
  <c r="AC409" i="4"/>
  <c r="AU409" i="4"/>
  <c r="AA409" i="4"/>
  <c r="AY409" i="4"/>
  <c r="BA409" i="4"/>
  <c r="BD409" i="4"/>
  <c r="AM409" i="4"/>
  <c r="AG409" i="4"/>
  <c r="BB409" i="4"/>
  <c r="AQ409" i="4"/>
  <c r="Z409" i="4"/>
  <c r="AT507" i="4"/>
  <c r="BF507" i="4"/>
  <c r="Z507" i="4"/>
  <c r="AS507" i="4"/>
  <c r="AD507" i="4"/>
  <c r="AK507" i="4"/>
  <c r="AL507" i="4"/>
  <c r="BB507" i="4"/>
  <c r="BG507" i="4"/>
  <c r="BA507" i="4"/>
  <c r="AX507" i="4"/>
  <c r="AC507" i="4"/>
  <c r="AH507" i="4"/>
  <c r="AP507" i="4"/>
  <c r="AO507" i="4"/>
  <c r="AW507" i="4"/>
  <c r="AG507" i="4"/>
  <c r="BC544" i="4"/>
  <c r="BG544" i="4"/>
  <c r="AG544" i="4"/>
  <c r="AR544" i="4"/>
  <c r="AM544" i="4"/>
  <c r="AB544" i="4"/>
  <c r="AW544" i="4"/>
  <c r="AG677" i="4"/>
  <c r="BB677" i="4"/>
  <c r="AT677" i="4"/>
  <c r="AQ677" i="4"/>
  <c r="AY677" i="4"/>
  <c r="AH677" i="4"/>
  <c r="BD677" i="4"/>
  <c r="AC677" i="4"/>
  <c r="BE677" i="4"/>
  <c r="AL677" i="4"/>
  <c r="AW677" i="4"/>
  <c r="AX677" i="4"/>
  <c r="AS677" i="4"/>
  <c r="AO677" i="4"/>
  <c r="AA677" i="4"/>
  <c r="AM677" i="4"/>
  <c r="BG677" i="4"/>
  <c r="AK677" i="4"/>
  <c r="BF677" i="4"/>
  <c r="AP677" i="4"/>
  <c r="AI677" i="4"/>
  <c r="BC677" i="4"/>
  <c r="AE677" i="4"/>
  <c r="BA677" i="4"/>
  <c r="AD677" i="4"/>
  <c r="AU677" i="4"/>
  <c r="BF773" i="4"/>
  <c r="AP773" i="4"/>
  <c r="AK773" i="4"/>
  <c r="BA773" i="4"/>
  <c r="BD773" i="4"/>
  <c r="AQ773" i="4"/>
  <c r="BE773" i="4"/>
  <c r="AI773" i="4"/>
  <c r="AS773" i="4"/>
  <c r="Z773" i="4"/>
  <c r="AE773" i="4"/>
  <c r="BG773" i="4"/>
  <c r="AL773" i="4"/>
  <c r="AY773" i="4"/>
  <c r="AD773" i="4"/>
  <c r="AM773" i="4"/>
  <c r="AU773" i="4"/>
  <c r="AW773" i="4"/>
  <c r="AA773" i="4"/>
  <c r="AO773" i="4"/>
  <c r="AX773" i="4"/>
  <c r="AC773" i="4"/>
  <c r="AT773" i="4"/>
  <c r="BC773" i="4"/>
  <c r="AG773" i="4"/>
  <c r="AF921" i="4"/>
  <c r="AZ921" i="4"/>
  <c r="AV921" i="4"/>
  <c r="AT934" i="4"/>
  <c r="AL934" i="4"/>
  <c r="AP934" i="4"/>
  <c r="BB934" i="4"/>
  <c r="BG934" i="4"/>
  <c r="AX934" i="4"/>
  <c r="BF934" i="4"/>
  <c r="Z934" i="4"/>
  <c r="AU1625" i="4"/>
  <c r="AP1625" i="4"/>
  <c r="AE1625" i="4"/>
  <c r="AO850" i="4"/>
  <c r="AK850" i="4"/>
  <c r="AU850" i="4"/>
  <c r="AE850" i="4"/>
  <c r="BA850" i="4"/>
  <c r="BC850" i="4"/>
  <c r="BE850" i="4"/>
  <c r="AS850" i="4"/>
  <c r="AM850" i="4"/>
  <c r="AG850" i="4"/>
  <c r="AC850" i="4"/>
  <c r="BD850" i="4"/>
  <c r="AW850" i="4"/>
  <c r="AQ850" i="4"/>
  <c r="AY850" i="4"/>
  <c r="AI850" i="4"/>
  <c r="AY874" i="4"/>
  <c r="AQ874" i="4"/>
  <c r="BB874" i="4"/>
  <c r="AA874" i="4"/>
  <c r="BE874" i="4"/>
  <c r="AO874" i="4"/>
  <c r="AM874" i="4"/>
  <c r="AS874" i="4"/>
  <c r="AL874" i="4"/>
  <c r="BG874" i="4"/>
  <c r="AG874" i="4"/>
  <c r="AW874" i="4"/>
  <c r="BD874" i="4"/>
  <c r="BC874" i="4"/>
  <c r="AD874" i="4"/>
  <c r="AT874" i="4"/>
  <c r="AX874" i="4"/>
  <c r="AH874" i="4"/>
  <c r="AI874" i="4"/>
  <c r="AC874" i="4"/>
  <c r="AE874" i="4"/>
  <c r="BA874" i="4"/>
  <c r="AK874" i="4"/>
  <c r="BF874" i="4"/>
  <c r="Z874" i="4"/>
  <c r="AU874" i="4"/>
  <c r="AF953" i="4"/>
  <c r="AZ953" i="4"/>
  <c r="AV953" i="4"/>
  <c r="AP1014" i="4"/>
  <c r="BG1014" i="4"/>
  <c r="AL1014" i="4"/>
  <c r="Z1014" i="4"/>
  <c r="AT1014" i="4"/>
  <c r="BB1014" i="4"/>
  <c r="BF1014" i="4"/>
  <c r="AX1014" i="4"/>
  <c r="AH403" i="4"/>
  <c r="BC403" i="4"/>
  <c r="AX403" i="4"/>
  <c r="AW403" i="4"/>
  <c r="AQ403" i="4"/>
  <c r="AC403" i="4"/>
  <c r="AL403" i="4"/>
  <c r="AP403" i="4"/>
  <c r="BF403" i="4"/>
  <c r="AK403" i="4"/>
  <c r="BG403" i="4"/>
  <c r="AE403" i="4"/>
  <c r="AA403" i="4"/>
  <c r="AS403" i="4"/>
  <c r="AY403" i="4"/>
  <c r="AD403" i="4"/>
  <c r="AU403" i="4"/>
  <c r="AT403" i="4"/>
  <c r="Z403" i="4"/>
  <c r="BB403" i="4"/>
  <c r="BE403" i="4"/>
  <c r="AI403" i="4"/>
  <c r="AM403" i="4"/>
  <c r="AO403" i="4"/>
  <c r="BA403" i="4"/>
  <c r="AG403" i="4"/>
  <c r="BD403" i="4"/>
  <c r="BA415" i="4"/>
  <c r="AD415" i="4"/>
  <c r="AS415" i="4"/>
  <c r="AI415" i="4"/>
  <c r="AC415" i="4"/>
  <c r="AK415" i="4"/>
  <c r="BE415" i="4"/>
  <c r="BF415" i="4"/>
  <c r="AX415" i="4"/>
  <c r="AY415" i="4"/>
  <c r="AP415" i="4"/>
  <c r="AM415" i="4"/>
  <c r="BB415" i="4"/>
  <c r="AG415" i="4"/>
  <c r="AO415" i="4"/>
  <c r="AT415" i="4"/>
  <c r="AW415" i="4"/>
  <c r="AA415" i="4"/>
  <c r="AU415" i="4"/>
  <c r="AE415" i="4"/>
  <c r="BG415" i="4"/>
  <c r="AL415" i="4"/>
  <c r="AH415" i="4"/>
  <c r="AQ415" i="4"/>
  <c r="Z415" i="4"/>
  <c r="BD415" i="4"/>
  <c r="BC443" i="4"/>
  <c r="AX443" i="4"/>
  <c r="AH443" i="4"/>
  <c r="AM443" i="4"/>
  <c r="AE443" i="4"/>
  <c r="AC443" i="4"/>
  <c r="AS443" i="4"/>
  <c r="AP443" i="4"/>
  <c r="BA443" i="4"/>
  <c r="BD443" i="4"/>
  <c r="AO443" i="4"/>
  <c r="BB443" i="4"/>
  <c r="AG443" i="4"/>
  <c r="AU443" i="4"/>
  <c r="BE443" i="4"/>
  <c r="AI443" i="4"/>
  <c r="AW443" i="4"/>
  <c r="AA443" i="4"/>
  <c r="BF443" i="4"/>
  <c r="AT443" i="4"/>
  <c r="BG443" i="4"/>
  <c r="AL443" i="4"/>
  <c r="AK443" i="4"/>
  <c r="AD443" i="4"/>
  <c r="AQ443" i="4"/>
  <c r="AY443" i="4"/>
  <c r="BC467" i="4"/>
  <c r="AM467" i="4"/>
  <c r="AX467" i="4"/>
  <c r="BA467" i="4"/>
  <c r="BD467" i="4"/>
  <c r="AO467" i="4"/>
  <c r="BB467" i="4"/>
  <c r="AG467" i="4"/>
  <c r="AU467" i="4"/>
  <c r="BE467" i="4"/>
  <c r="AI467" i="4"/>
  <c r="AW467" i="4"/>
  <c r="AA467" i="4"/>
  <c r="BF467" i="4"/>
  <c r="AC467" i="4"/>
  <c r="AP467" i="4"/>
  <c r="AS467" i="4"/>
  <c r="AT467" i="4"/>
  <c r="BG467" i="4"/>
  <c r="AL467" i="4"/>
  <c r="AK467" i="4"/>
  <c r="AQ467" i="4"/>
  <c r="Z467" i="4"/>
  <c r="AH467" i="4"/>
  <c r="AD467" i="4"/>
  <c r="AH487" i="4"/>
  <c r="AL487" i="4"/>
  <c r="BG487" i="4"/>
  <c r="AD487" i="4"/>
  <c r="AT487" i="4"/>
  <c r="BF487" i="4"/>
  <c r="Z487" i="4"/>
  <c r="AX487" i="4"/>
  <c r="AP487" i="4"/>
  <c r="BB487" i="4"/>
  <c r="AG487" i="4"/>
  <c r="AK487" i="4"/>
  <c r="AO487" i="4"/>
  <c r="AS487" i="4"/>
  <c r="BE487" i="4"/>
  <c r="AC487" i="4"/>
  <c r="BA487" i="4"/>
  <c r="BC500" i="4"/>
  <c r="AU500" i="4"/>
  <c r="AY500" i="4"/>
  <c r="AI500" i="4"/>
  <c r="BE500" i="4"/>
  <c r="AM500" i="4"/>
  <c r="BG500" i="4"/>
  <c r="AE500" i="4"/>
  <c r="AQ500" i="4"/>
  <c r="AA500" i="4"/>
  <c r="AR552" i="4"/>
  <c r="BG552" i="4"/>
  <c r="BC552" i="4"/>
  <c r="AG552" i="4"/>
  <c r="AM552" i="4"/>
  <c r="AW552" i="4"/>
  <c r="AZ570" i="4"/>
  <c r="AK570" i="4"/>
  <c r="AC570" i="4"/>
  <c r="BA570" i="4"/>
  <c r="AS570" i="4"/>
  <c r="AW724" i="4"/>
  <c r="BG724" i="4"/>
  <c r="AB724" i="4"/>
  <c r="AF724" i="4"/>
  <c r="AM724" i="4"/>
  <c r="AQ724" i="4"/>
  <c r="BA724" i="4"/>
  <c r="AG724" i="4"/>
  <c r="AV724" i="4"/>
  <c r="BC724" i="4"/>
  <c r="AA724" i="4"/>
  <c r="AK724" i="4"/>
  <c r="AR724" i="4"/>
  <c r="BG792" i="4"/>
  <c r="BE792" i="4"/>
  <c r="AY792" i="4"/>
  <c r="AS792" i="4"/>
  <c r="AE792" i="4"/>
  <c r="AU792" i="4"/>
  <c r="AW792" i="4"/>
  <c r="AM792" i="4"/>
  <c r="AI792" i="4"/>
  <c r="AA792" i="4"/>
  <c r="BD792" i="4"/>
  <c r="AG792" i="4"/>
  <c r="BC792" i="4"/>
  <c r="AQ792" i="4"/>
  <c r="AK792" i="4"/>
  <c r="BA792" i="4"/>
  <c r="AC792" i="4"/>
  <c r="AO868" i="4"/>
  <c r="BE868" i="4"/>
  <c r="AG868" i="4"/>
  <c r="BD868" i="4"/>
  <c r="AW868" i="4"/>
  <c r="AM868" i="4"/>
  <c r="AE868" i="4"/>
  <c r="BC868" i="4"/>
  <c r="AU868" i="4"/>
  <c r="AY868" i="4"/>
  <c r="AI868" i="4"/>
  <c r="AC868" i="4"/>
  <c r="AA868" i="4"/>
  <c r="AK868" i="4"/>
  <c r="BG868" i="4"/>
  <c r="BA868" i="4"/>
  <c r="BE591" i="4"/>
  <c r="AT591" i="4"/>
  <c r="AL591" i="4"/>
  <c r="BB591" i="4"/>
  <c r="AD591" i="4"/>
  <c r="AX591" i="4"/>
  <c r="AY591" i="4"/>
  <c r="AU591" i="4"/>
  <c r="Z591" i="4"/>
  <c r="BF591" i="4"/>
  <c r="AA591" i="4"/>
  <c r="BG591" i="4"/>
  <c r="BC591" i="4"/>
  <c r="AP591" i="4"/>
  <c r="AQ591" i="4"/>
  <c r="AM591" i="4"/>
  <c r="AE591" i="4"/>
  <c r="AH591" i="4"/>
  <c r="AI591" i="4"/>
  <c r="BD639" i="4"/>
  <c r="AS639" i="4"/>
  <c r="AH639" i="4"/>
  <c r="AC639" i="4"/>
  <c r="BC639" i="4"/>
  <c r="AM639" i="4"/>
  <c r="AX639" i="4"/>
  <c r="AP639" i="4"/>
  <c r="AA639" i="4"/>
  <c r="AW639" i="4"/>
  <c r="AI639" i="4"/>
  <c r="BE639" i="4"/>
  <c r="Z639" i="4"/>
  <c r="AU639" i="4"/>
  <c r="AG639" i="4"/>
  <c r="BB639" i="4"/>
  <c r="AO639" i="4"/>
  <c r="AK639" i="4"/>
  <c r="BF639" i="4"/>
  <c r="AQ639" i="4"/>
  <c r="AD639" i="4"/>
  <c r="AY639" i="4"/>
  <c r="AE639" i="4"/>
  <c r="BG639" i="4"/>
  <c r="BD812" i="4"/>
  <c r="BE812" i="4"/>
  <c r="AW812" i="4"/>
  <c r="AG812" i="4"/>
  <c r="BC812" i="4"/>
  <c r="AU812" i="4"/>
  <c r="AM812" i="4"/>
  <c r="AE812" i="4"/>
  <c r="AO812" i="4"/>
  <c r="AA812" i="4"/>
  <c r="BG812" i="4"/>
  <c r="AQ812" i="4"/>
  <c r="AY812" i="4"/>
  <c r="AC812" i="4"/>
  <c r="AK812" i="4"/>
  <c r="AI812" i="4"/>
  <c r="BA812" i="4"/>
  <c r="AZ951" i="4"/>
  <c r="AJ951" i="4"/>
  <c r="AV951" i="4"/>
  <c r="AB951" i="4"/>
  <c r="BE1078" i="4"/>
  <c r="AO1078" i="4"/>
  <c r="AP1078" i="4"/>
  <c r="BD1078" i="4"/>
  <c r="AM1078" i="4"/>
  <c r="BB1078" i="4"/>
  <c r="AG1078" i="4"/>
  <c r="AU1078" i="4"/>
  <c r="AY1078" i="4"/>
  <c r="BA1078" i="4"/>
  <c r="BC1078" i="4"/>
  <c r="AH1078" i="4"/>
  <c r="AW1078" i="4"/>
  <c r="AA1078" i="4"/>
  <c r="BF1078" i="4"/>
  <c r="AD1078" i="4"/>
  <c r="AE1078" i="4"/>
  <c r="AT1078" i="4"/>
  <c r="AS1078" i="4"/>
  <c r="BG1078" i="4"/>
  <c r="AL1078" i="4"/>
  <c r="AK1078" i="4"/>
  <c r="AT1118" i="4"/>
  <c r="BA1118" i="4"/>
  <c r="BE1118" i="4"/>
  <c r="AD1118" i="4"/>
  <c r="AE1118" i="4"/>
  <c r="AY1118" i="4"/>
  <c r="AP1118" i="4"/>
  <c r="AI1118" i="4"/>
  <c r="AO1118" i="4"/>
  <c r="BD1118" i="4"/>
  <c r="AM1118" i="4"/>
  <c r="BB1118" i="4"/>
  <c r="AG1118" i="4"/>
  <c r="AU1118" i="4"/>
  <c r="BC1118" i="4"/>
  <c r="AH1118" i="4"/>
  <c r="AW1118" i="4"/>
  <c r="AA1118" i="4"/>
  <c r="BF1118" i="4"/>
  <c r="AS1118" i="4"/>
  <c r="BG1118" i="4"/>
  <c r="AL1118" i="4"/>
  <c r="AK1118" i="4"/>
  <c r="BG515" i="4"/>
  <c r="AK515" i="4"/>
  <c r="AL515" i="4"/>
  <c r="Z515" i="4"/>
  <c r="BF515" i="4"/>
  <c r="AT515" i="4"/>
  <c r="AP515" i="4"/>
  <c r="AC515" i="4"/>
  <c r="AS515" i="4"/>
  <c r="BA515" i="4"/>
  <c r="AH515" i="4"/>
  <c r="AX515" i="4"/>
  <c r="BB515" i="4"/>
  <c r="AD515" i="4"/>
  <c r="BE515" i="4"/>
  <c r="AG515" i="4"/>
  <c r="AW515" i="4"/>
  <c r="AO515" i="4"/>
  <c r="AZ550" i="4"/>
  <c r="BA550" i="4"/>
  <c r="AF550" i="4"/>
  <c r="AK550" i="4"/>
  <c r="BG550" i="4"/>
  <c r="AQ550" i="4"/>
  <c r="AA550" i="4"/>
  <c r="AV550" i="4"/>
  <c r="AJ550" i="4"/>
  <c r="AU550" i="4"/>
  <c r="AE550" i="4"/>
  <c r="AO550" i="4"/>
  <c r="AZ560" i="4"/>
  <c r="AC560" i="4"/>
  <c r="AS560" i="4"/>
  <c r="BA560" i="4"/>
  <c r="AK560" i="4"/>
  <c r="AK603" i="4"/>
  <c r="AP603" i="4"/>
  <c r="BF603" i="4"/>
  <c r="BB603" i="4"/>
  <c r="AG603" i="4"/>
  <c r="AT603" i="4"/>
  <c r="BC603" i="4"/>
  <c r="AH603" i="4"/>
  <c r="AW603" i="4"/>
  <c r="AA603" i="4"/>
  <c r="AO603" i="4"/>
  <c r="AX603" i="4"/>
  <c r="AC603" i="4"/>
  <c r="BG603" i="4"/>
  <c r="AL603" i="4"/>
  <c r="AY603" i="4"/>
  <c r="AD603" i="4"/>
  <c r="AM603" i="4"/>
  <c r="AU603" i="4"/>
  <c r="BA603" i="4"/>
  <c r="BD603" i="4"/>
  <c r="AS603" i="4"/>
  <c r="AQ603" i="4"/>
  <c r="Z603" i="4"/>
  <c r="AE603" i="4"/>
  <c r="AI603" i="4"/>
  <c r="BA656" i="4"/>
  <c r="AA656" i="4"/>
  <c r="AR656" i="4"/>
  <c r="AW656" i="4"/>
  <c r="AQ656" i="4"/>
  <c r="BG656" i="4"/>
  <c r="AV656" i="4"/>
  <c r="AB656" i="4"/>
  <c r="AF656" i="4"/>
  <c r="AG656" i="4"/>
  <c r="AM656" i="4"/>
  <c r="AK656" i="4"/>
  <c r="BG704" i="4"/>
  <c r="AG704" i="4"/>
  <c r="AK704" i="4"/>
  <c r="AR704" i="4"/>
  <c r="BC704" i="4"/>
  <c r="AF704" i="4"/>
  <c r="AA704" i="4"/>
  <c r="AW704" i="4"/>
  <c r="AV704" i="4"/>
  <c r="AQ704" i="4"/>
  <c r="AB704" i="4"/>
  <c r="BA704" i="4"/>
  <c r="AM704" i="4"/>
  <c r="AL994" i="4"/>
  <c r="Z994" i="4"/>
  <c r="BG994" i="4"/>
  <c r="AX994" i="4"/>
  <c r="AP994" i="4"/>
  <c r="BB994" i="4"/>
  <c r="AT994" i="4"/>
  <c r="BE1094" i="4"/>
  <c r="AI1094" i="4"/>
  <c r="AO1094" i="4"/>
  <c r="AT1094" i="4"/>
  <c r="AY1094" i="4"/>
  <c r="AD1094" i="4"/>
  <c r="AX1094" i="4"/>
  <c r="AC1094" i="4"/>
  <c r="AQ1094" i="4"/>
  <c r="Z1094" i="4"/>
  <c r="AS1094" i="4"/>
  <c r="BG1094" i="4"/>
  <c r="AL1094" i="4"/>
  <c r="AK1094" i="4"/>
  <c r="AE1094" i="4"/>
  <c r="BC1094" i="4"/>
  <c r="AH1094" i="4"/>
  <c r="AW1094" i="4"/>
  <c r="AA1094" i="4"/>
  <c r="BF1094" i="4"/>
  <c r="BA1094" i="4"/>
  <c r="AJ1155" i="4"/>
  <c r="AV1155" i="4"/>
  <c r="AZ1155" i="4"/>
  <c r="BF1563" i="4"/>
  <c r="AY1563" i="4"/>
  <c r="AE1563" i="4"/>
  <c r="AI1563" i="4"/>
  <c r="BE1563" i="4"/>
  <c r="AX1563" i="4"/>
  <c r="AP1563" i="4"/>
  <c r="BA1563" i="4"/>
  <c r="AK1563" i="4"/>
  <c r="AD1563" i="4"/>
  <c r="AS1563" i="4"/>
  <c r="AT1563" i="4"/>
  <c r="AM1563" i="4"/>
  <c r="AC1563" i="4"/>
  <c r="BD601" i="4"/>
  <c r="BG601" i="4"/>
  <c r="AL601" i="4"/>
  <c r="AS601" i="4"/>
  <c r="AX601" i="4"/>
  <c r="AQ601" i="4"/>
  <c r="BE601" i="4"/>
  <c r="BB601" i="4"/>
  <c r="AD601" i="4"/>
  <c r="AG601" i="4"/>
  <c r="AT601" i="4"/>
  <c r="AH601" i="4"/>
  <c r="AM601" i="4"/>
  <c r="AW601" i="4"/>
  <c r="AI601" i="4"/>
  <c r="BC601" i="4"/>
  <c r="AY601" i="4"/>
  <c r="AA601" i="4"/>
  <c r="AC601" i="4"/>
  <c r="AO601" i="4"/>
  <c r="Z601" i="4"/>
  <c r="AU601" i="4"/>
  <c r="AE601" i="4"/>
  <c r="BA601" i="4"/>
  <c r="AP601" i="4"/>
  <c r="BF601" i="4"/>
  <c r="AK601" i="4"/>
  <c r="BB633" i="4"/>
  <c r="BD633" i="4"/>
  <c r="AM633" i="4"/>
  <c r="AI633" i="4"/>
  <c r="AS633" i="4"/>
  <c r="AH633" i="4"/>
  <c r="AT633" i="4"/>
  <c r="AX633" i="4"/>
  <c r="AD633" i="4"/>
  <c r="BG633" i="4"/>
  <c r="AW633" i="4"/>
  <c r="AQ633" i="4"/>
  <c r="AY633" i="4"/>
  <c r="AA633" i="4"/>
  <c r="BC633" i="4"/>
  <c r="AC633" i="4"/>
  <c r="AL633" i="4"/>
  <c r="AK633" i="4"/>
  <c r="BF633" i="4"/>
  <c r="AG633" i="4"/>
  <c r="AO633" i="4"/>
  <c r="AP633" i="4"/>
  <c r="BE633" i="4"/>
  <c r="AE633" i="4"/>
  <c r="BA633" i="4"/>
  <c r="AU633" i="4"/>
  <c r="BD818" i="4"/>
  <c r="AK818" i="4"/>
  <c r="AE818" i="4"/>
  <c r="BA818" i="4"/>
  <c r="BE818" i="4"/>
  <c r="AU818" i="4"/>
  <c r="AO818" i="4"/>
  <c r="AM818" i="4"/>
  <c r="AS818" i="4"/>
  <c r="AG818" i="4"/>
  <c r="AW818" i="4"/>
  <c r="BC818" i="4"/>
  <c r="AC818" i="4"/>
  <c r="AI818" i="4"/>
  <c r="AQ818" i="4"/>
  <c r="AA818" i="4"/>
  <c r="BG818" i="4"/>
  <c r="AL888" i="4"/>
  <c r="BG888" i="4"/>
  <c r="BF888" i="4"/>
  <c r="AS888" i="4"/>
  <c r="AE888" i="4"/>
  <c r="BA888" i="4"/>
  <c r="AP888" i="4"/>
  <c r="AA888" i="4"/>
  <c r="BC888" i="4"/>
  <c r="AK888" i="4"/>
  <c r="BD888" i="4"/>
  <c r="AO888" i="4"/>
  <c r="AG888" i="4"/>
  <c r="AQ888" i="4"/>
  <c r="BE888" i="4"/>
  <c r="AI888" i="4"/>
  <c r="AM888" i="4"/>
  <c r="AW888" i="4"/>
  <c r="AC888" i="4"/>
  <c r="AT888" i="4"/>
  <c r="Z888" i="4"/>
  <c r="BB888" i="4"/>
  <c r="BG972" i="4"/>
  <c r="AP972" i="4"/>
  <c r="AT972" i="4"/>
  <c r="AH972" i="4"/>
  <c r="AD972" i="4"/>
  <c r="BF972" i="4"/>
  <c r="Z972" i="4"/>
  <c r="AX972" i="4"/>
  <c r="BB972" i="4"/>
  <c r="AL972" i="4"/>
  <c r="BG1175" i="4"/>
  <c r="BF1175" i="4"/>
  <c r="AP1175" i="4"/>
  <c r="Z1175" i="4"/>
  <c r="AD1175" i="4"/>
  <c r="AL1175" i="4"/>
  <c r="AT1175" i="4"/>
  <c r="AX1175" i="4"/>
  <c r="AR1209" i="4"/>
  <c r="AB1209" i="4"/>
  <c r="AJ1209" i="4"/>
  <c r="AX1300" i="4"/>
  <c r="AT1300" i="4"/>
  <c r="AC1300" i="4"/>
  <c r="AF1300" i="4"/>
  <c r="BA1300" i="4"/>
  <c r="AJ1300" i="4"/>
  <c r="AN1300" i="4"/>
  <c r="AP1300" i="4"/>
  <c r="BF1416" i="4"/>
  <c r="AD1416" i="4"/>
  <c r="BA1416" i="4"/>
  <c r="AS1416" i="4"/>
  <c r="AY1416" i="4"/>
  <c r="AX1416" i="4"/>
  <c r="AI1416" i="4"/>
  <c r="AT1416" i="4"/>
  <c r="AM1416" i="4"/>
  <c r="AC1416" i="4"/>
  <c r="AP1416" i="4"/>
  <c r="BE1416" i="4"/>
  <c r="AE1416" i="4"/>
  <c r="AK1416" i="4"/>
  <c r="BB1416" i="4"/>
  <c r="AG1416" i="4"/>
  <c r="AO1416" i="4"/>
  <c r="AW1416" i="4"/>
  <c r="AA1416" i="4"/>
  <c r="AU1416" i="4"/>
  <c r="AX1134" i="4"/>
  <c r="AH1134" i="4"/>
  <c r="AD1134" i="4"/>
  <c r="BG1134" i="4"/>
  <c r="AT1134" i="4"/>
  <c r="AL1134" i="4"/>
  <c r="BF1134" i="4"/>
  <c r="BB1134" i="4"/>
  <c r="AP1134" i="4"/>
  <c r="BA1328" i="4"/>
  <c r="AO1328" i="4"/>
  <c r="AF1328" i="4"/>
  <c r="AZ1328" i="4"/>
  <c r="BB1328" i="4"/>
  <c r="AD1328" i="4"/>
  <c r="AP1328" i="4"/>
  <c r="AK1328" i="4"/>
  <c r="AJ1328" i="4"/>
  <c r="AV1328" i="4"/>
  <c r="BE1328" i="4"/>
  <c r="Z1328" i="4"/>
  <c r="AZ580" i="4"/>
  <c r="AS580" i="4"/>
  <c r="AC580" i="4"/>
  <c r="AK580" i="4"/>
  <c r="BA580" i="4"/>
  <c r="BA399" i="4"/>
  <c r="AM399" i="4"/>
  <c r="AT399" i="4"/>
  <c r="AE399" i="4"/>
  <c r="BB399" i="4"/>
  <c r="AG399" i="4"/>
  <c r="AO399" i="4"/>
  <c r="BD399" i="4"/>
  <c r="AQ399" i="4"/>
  <c r="Z399" i="4"/>
  <c r="BC399" i="4"/>
  <c r="BG399" i="4"/>
  <c r="AH399" i="4"/>
  <c r="AX399" i="4"/>
  <c r="AK399" i="4"/>
  <c r="AW399" i="4"/>
  <c r="AU399" i="4"/>
  <c r="AC399" i="4"/>
  <c r="BE399" i="4"/>
  <c r="AS399" i="4"/>
  <c r="AA399" i="4"/>
  <c r="AP399" i="4"/>
  <c r="AD399" i="4"/>
  <c r="BF399" i="4"/>
  <c r="AY399" i="4"/>
  <c r="AL399" i="4"/>
  <c r="AC187" i="4"/>
  <c r="AH187" i="4"/>
  <c r="BC187" i="4"/>
  <c r="AP187" i="4"/>
  <c r="AW187" i="4"/>
  <c r="BF187" i="4"/>
  <c r="BA187" i="4"/>
  <c r="AK187" i="4"/>
  <c r="BG187" i="4"/>
  <c r="AX187" i="4"/>
  <c r="AL187" i="4"/>
  <c r="AA187" i="4"/>
  <c r="AE187" i="4"/>
  <c r="BE187" i="4"/>
  <c r="AI187" i="4"/>
  <c r="AM187" i="4"/>
  <c r="AS187" i="4"/>
  <c r="AY187" i="4"/>
  <c r="AD187" i="4"/>
  <c r="AU187" i="4"/>
  <c r="AQ187" i="4"/>
  <c r="BD187" i="4"/>
  <c r="AO187" i="4"/>
  <c r="AG187" i="4"/>
  <c r="AT187" i="4"/>
  <c r="Z187" i="4"/>
  <c r="BB187" i="4"/>
  <c r="AV3" i="4"/>
  <c r="AM3" i="4"/>
  <c r="Z3" i="4"/>
  <c r="AB3" i="4"/>
  <c r="BF3" i="4"/>
  <c r="AZ3" i="4"/>
  <c r="BB3" i="4"/>
  <c r="AH3" i="4"/>
  <c r="AJ3" i="4"/>
  <c r="AE3" i="4"/>
  <c r="BG3" i="4"/>
  <c r="AF3" i="4"/>
  <c r="AX3" i="4"/>
  <c r="AR3" i="4"/>
  <c r="AP3" i="4"/>
  <c r="BC3" i="4"/>
  <c r="AA3" i="4"/>
  <c r="AQ3" i="4"/>
  <c r="AL3" i="4"/>
  <c r="AU3" i="4"/>
  <c r="BD251" i="4"/>
  <c r="AS251" i="4"/>
  <c r="BC251" i="4"/>
  <c r="AW251" i="4"/>
  <c r="AX251" i="4"/>
  <c r="AM251" i="4"/>
  <c r="AC251" i="4"/>
  <c r="AA251" i="4"/>
  <c r="AQ251" i="4"/>
  <c r="BG251" i="4"/>
  <c r="BB251" i="4"/>
  <c r="AG251" i="4"/>
  <c r="AL251" i="4"/>
  <c r="AH251" i="4"/>
  <c r="AD251" i="4"/>
  <c r="AY251" i="4"/>
  <c r="Z251" i="4"/>
  <c r="AU251" i="4"/>
  <c r="AI251" i="4"/>
  <c r="BE251" i="4"/>
  <c r="AE251" i="4"/>
  <c r="BA251" i="4"/>
  <c r="AT251" i="4"/>
  <c r="AP251" i="4"/>
  <c r="BF251" i="4"/>
  <c r="AO251" i="4"/>
  <c r="AK251" i="4"/>
  <c r="BE185" i="4"/>
  <c r="AP185" i="4"/>
  <c r="AX185" i="4"/>
  <c r="AC185" i="4"/>
  <c r="AD185" i="4"/>
  <c r="BF185" i="4"/>
  <c r="AW185" i="4"/>
  <c r="AS185" i="4"/>
  <c r="AK185" i="4"/>
  <c r="AT185" i="4"/>
  <c r="AO185" i="4"/>
  <c r="AI185" i="4"/>
  <c r="BC185" i="4"/>
  <c r="AH185" i="4"/>
  <c r="AY185" i="4"/>
  <c r="AE185" i="4"/>
  <c r="BG185" i="4"/>
  <c r="Z185" i="4"/>
  <c r="BB185" i="4"/>
  <c r="AA185" i="4"/>
  <c r="AM185" i="4"/>
  <c r="AL185" i="4"/>
  <c r="AQ185" i="4"/>
  <c r="BA185" i="4"/>
  <c r="BD185" i="4"/>
  <c r="AU185" i="4"/>
  <c r="AG185" i="4"/>
  <c r="AX115" i="4"/>
  <c r="AD115" i="4"/>
  <c r="Z115" i="4"/>
  <c r="AH115" i="4"/>
  <c r="AP115" i="4"/>
  <c r="AL115" i="4"/>
  <c r="BD115" i="4"/>
  <c r="BB115" i="4"/>
  <c r="AT115" i="4"/>
  <c r="AS115" i="4"/>
  <c r="BA115" i="4"/>
  <c r="BF115" i="4"/>
  <c r="AK115" i="4"/>
  <c r="AW115" i="4"/>
  <c r="BE115" i="4"/>
  <c r="AC115" i="4"/>
  <c r="AO115" i="4"/>
  <c r="AG115" i="4"/>
  <c r="BE279" i="4"/>
  <c r="AO279" i="4"/>
  <c r="AP279" i="4"/>
  <c r="AD279" i="4"/>
  <c r="AE279" i="4"/>
  <c r="AY279" i="4"/>
  <c r="BA279" i="4"/>
  <c r="BC279" i="4"/>
  <c r="AH279" i="4"/>
  <c r="AW279" i="4"/>
  <c r="AA279" i="4"/>
  <c r="BF279" i="4"/>
  <c r="AX279" i="4"/>
  <c r="AC279" i="4"/>
  <c r="AQ279" i="4"/>
  <c r="Z279" i="4"/>
  <c r="AT279" i="4"/>
  <c r="BD279" i="4"/>
  <c r="AM279" i="4"/>
  <c r="BB279" i="4"/>
  <c r="AG279" i="4"/>
  <c r="AU279" i="4"/>
  <c r="AL279" i="4"/>
  <c r="AI279" i="4"/>
  <c r="AK279" i="4"/>
  <c r="BG279" i="4"/>
  <c r="AS279" i="4"/>
  <c r="BG194" i="4"/>
  <c r="AY194" i="4"/>
  <c r="AQ194" i="4"/>
  <c r="AM194" i="4"/>
  <c r="AR194" i="4"/>
  <c r="AZ194" i="4"/>
  <c r="BC194" i="4"/>
  <c r="AI194" i="4"/>
  <c r="AE194" i="4"/>
  <c r="AB194" i="4"/>
  <c r="AA194" i="4"/>
  <c r="AU194" i="4"/>
  <c r="AJ194" i="4"/>
  <c r="BB44" i="4"/>
  <c r="AF44" i="4"/>
  <c r="AO44" i="4"/>
  <c r="AZ44" i="4"/>
  <c r="BA44" i="4"/>
  <c r="AJ44" i="4"/>
  <c r="BE44" i="4"/>
  <c r="Z44" i="4"/>
  <c r="AP44" i="4"/>
  <c r="AD44" i="4"/>
  <c r="AK44" i="4"/>
  <c r="BF44" i="4"/>
  <c r="AT44" i="4"/>
  <c r="AV44" i="4"/>
  <c r="BB225" i="4"/>
  <c r="BG225" i="4"/>
  <c r="AW225" i="4"/>
  <c r="AA225" i="4"/>
  <c r="AL225" i="4"/>
  <c r="AE225" i="4"/>
  <c r="AG225" i="4"/>
  <c r="AP225" i="4"/>
  <c r="AQ225" i="4"/>
  <c r="AT225" i="4"/>
  <c r="BC225" i="4"/>
  <c r="AH225" i="4"/>
  <c r="AU225" i="4"/>
  <c r="BE225" i="4"/>
  <c r="AI225" i="4"/>
  <c r="AS225" i="4"/>
  <c r="Z225" i="4"/>
  <c r="AO225" i="4"/>
  <c r="AC225" i="4"/>
  <c r="BA225" i="4"/>
  <c r="AD225" i="4"/>
  <c r="AK225" i="4"/>
  <c r="AY225" i="4"/>
  <c r="AM225" i="4"/>
  <c r="BF225" i="4"/>
  <c r="AX225" i="4"/>
  <c r="BC55" i="4"/>
  <c r="BG55" i="4"/>
  <c r="AQ55" i="4"/>
  <c r="AJ55" i="4"/>
  <c r="AR55" i="4"/>
  <c r="AZ55" i="4"/>
  <c r="BF55" i="4"/>
  <c r="AL55" i="4"/>
  <c r="AM55" i="4"/>
  <c r="Z55" i="4"/>
  <c r="AA55" i="4"/>
  <c r="AB55" i="4"/>
  <c r="AX55" i="4"/>
  <c r="AF55" i="4"/>
  <c r="AH55" i="4"/>
  <c r="AE55" i="4"/>
  <c r="AV55" i="4"/>
  <c r="BB55" i="4"/>
  <c r="AU55" i="4"/>
  <c r="AT220" i="4"/>
  <c r="AD220" i="4"/>
  <c r="BF212" i="4"/>
  <c r="AP212" i="4"/>
  <c r="Z212" i="4"/>
  <c r="BF204" i="4"/>
  <c r="AP204" i="4"/>
  <c r="Z204" i="4"/>
  <c r="AZ195" i="4"/>
  <c r="AJ195" i="4"/>
  <c r="AR171" i="4"/>
  <c r="AB171" i="4"/>
  <c r="AV163" i="4"/>
  <c r="AF163" i="4"/>
  <c r="AV117" i="4"/>
  <c r="AF117" i="4"/>
  <c r="AW101" i="4"/>
  <c r="AG101" i="4"/>
  <c r="AW85" i="4"/>
  <c r="AG85" i="4"/>
  <c r="BE284" i="4"/>
  <c r="AK284" i="4"/>
  <c r="AK268" i="4"/>
  <c r="BA260" i="4"/>
  <c r="AK260" i="4"/>
  <c r="AW252" i="4"/>
  <c r="AK236" i="4"/>
  <c r="BA220" i="4"/>
  <c r="AG220" i="4"/>
  <c r="BE212" i="4"/>
  <c r="AO212" i="4"/>
  <c r="AO204" i="4"/>
  <c r="BD101" i="4"/>
  <c r="AB101" i="4"/>
  <c r="AI25" i="4"/>
  <c r="AN198" i="4"/>
  <c r="AS198" i="4"/>
  <c r="Z198" i="4"/>
  <c r="AP198" i="4"/>
  <c r="BF198" i="4"/>
  <c r="AM176" i="4"/>
  <c r="AV180" i="4"/>
  <c r="AK180" i="4"/>
  <c r="BA180" i="4"/>
  <c r="AH180" i="4"/>
  <c r="AX180" i="4"/>
  <c r="AZ176" i="4"/>
  <c r="BD148" i="4"/>
  <c r="AC148" i="4"/>
  <c r="AH148" i="4"/>
  <c r="AX148" i="4"/>
  <c r="AK148" i="4"/>
  <c r="BE148" i="4"/>
  <c r="AN80" i="4"/>
  <c r="AL80" i="4"/>
  <c r="BB80" i="4"/>
  <c r="AI80" i="4"/>
  <c r="AY80" i="4"/>
  <c r="AN72" i="4"/>
  <c r="AE72" i="4"/>
  <c r="AU72" i="4"/>
  <c r="BD64" i="4"/>
  <c r="AH64" i="4"/>
  <c r="AI64" i="4"/>
  <c r="AY64" i="4"/>
  <c r="BC57" i="4"/>
  <c r="AH57" i="4"/>
  <c r="AR53" i="4"/>
  <c r="BF30" i="4"/>
  <c r="AK30" i="4"/>
  <c r="AM25" i="4"/>
  <c r="BC17" i="4"/>
  <c r="AH17" i="4"/>
  <c r="AV10" i="4"/>
  <c r="Z10" i="4"/>
  <c r="AE57" i="4"/>
  <c r="AU53" i="4"/>
  <c r="Z53" i="4"/>
  <c r="AC30" i="4"/>
  <c r="AM30" i="4"/>
  <c r="BC30" i="4"/>
  <c r="Z25" i="4"/>
  <c r="AU17" i="4"/>
  <c r="AI57" i="4"/>
  <c r="AG53" i="4"/>
  <c r="AW53" i="4"/>
  <c r="BD17" i="4"/>
  <c r="AZ198" i="4"/>
  <c r="AM180" i="4"/>
  <c r="AY176" i="4"/>
  <c r="AE148" i="4"/>
  <c r="AS80" i="4"/>
  <c r="AR72" i="4"/>
  <c r="AG64" i="4"/>
  <c r="AN59" i="4"/>
  <c r="AG59" i="4"/>
  <c r="AW59" i="4"/>
  <c r="BB57" i="4"/>
  <c r="AF57" i="4"/>
  <c r="BB53" i="4"/>
  <c r="AF53" i="4"/>
  <c r="AT39" i="4"/>
  <c r="AC39" i="4"/>
  <c r="AS39" i="4"/>
  <c r="AO30" i="4"/>
  <c r="AQ25" i="4"/>
  <c r="BG17" i="4"/>
  <c r="AL17" i="4"/>
  <c r="BD15" i="4"/>
  <c r="AI15" i="4"/>
  <c r="AK15" i="4"/>
  <c r="BA15" i="4"/>
  <c r="AT10" i="4"/>
  <c r="BF25" i="4"/>
  <c r="BD10" i="4"/>
  <c r="AH10" i="4"/>
  <c r="AI10" i="4"/>
  <c r="AY10" i="4"/>
  <c r="AD57" i="4"/>
  <c r="AO57" i="4"/>
  <c r="BE57" i="4"/>
  <c r="AK25" i="4"/>
  <c r="BA25" i="4"/>
  <c r="AG17" i="4"/>
  <c r="AW17" i="4"/>
  <c r="AR1741" i="4"/>
  <c r="BG1750" i="4"/>
  <c r="AQ1750" i="4"/>
  <c r="AW1750" i="4"/>
  <c r="BC1741" i="4"/>
  <c r="AA1741" i="4"/>
  <c r="AA1728" i="4"/>
  <c r="AB1669" i="4"/>
  <c r="AP1623" i="4"/>
  <c r="BC1623" i="4"/>
  <c r="AH1623" i="4"/>
  <c r="AP1619" i="4"/>
  <c r="AJ1611" i="4"/>
  <c r="AT1631" i="4"/>
  <c r="AP1631" i="4"/>
  <c r="AK1631" i="4"/>
  <c r="AP1608" i="4"/>
  <c r="AU1608" i="4"/>
  <c r="AQ1608" i="4"/>
  <c r="AB1600" i="4"/>
  <c r="AY1570" i="4"/>
  <c r="BA1561" i="4"/>
  <c r="AE1561" i="4"/>
  <c r="AE1621" i="4"/>
  <c r="AA1621" i="4"/>
  <c r="BG1621" i="4"/>
  <c r="AS1609" i="4"/>
  <c r="AB1609" i="4"/>
  <c r="AJ1600" i="4"/>
  <c r="AJ1587" i="4"/>
  <c r="AL1587" i="4"/>
  <c r="AG1567" i="4"/>
  <c r="AO1567" i="4"/>
  <c r="BD1567" i="4"/>
  <c r="BG1577" i="4"/>
  <c r="AG1577" i="4"/>
  <c r="BF1577" i="4"/>
  <c r="BA1567" i="4"/>
  <c r="AU1584" i="4"/>
  <c r="AZ1531" i="4"/>
  <c r="AQ1522" i="4"/>
  <c r="AW1521" i="4"/>
  <c r="AG1522" i="4"/>
  <c r="AE1521" i="4"/>
  <c r="AE1517" i="4"/>
  <c r="AI1511" i="4"/>
  <c r="AY1584" i="4"/>
  <c r="AI1584" i="4"/>
  <c r="AG1584" i="4"/>
  <c r="BB1584" i="4"/>
  <c r="AM1584" i="4"/>
  <c r="BD1584" i="4"/>
  <c r="AL1531" i="4"/>
  <c r="BG1521" i="4"/>
  <c r="AA1521" i="4"/>
  <c r="AI1517" i="4"/>
  <c r="BG1509" i="4"/>
  <c r="BB1494" i="4"/>
  <c r="AP1494" i="4"/>
  <c r="AN1464" i="4"/>
  <c r="AX1464" i="4"/>
  <c r="AT1464" i="4"/>
  <c r="AJ1464" i="4"/>
  <c r="AJ1437" i="4"/>
  <c r="AA1430" i="4"/>
  <c r="AP1407" i="4"/>
  <c r="AK1514" i="4"/>
  <c r="AO1514" i="4"/>
  <c r="BF1485" i="4"/>
  <c r="Z1477" i="4"/>
  <c r="BF1469" i="4"/>
  <c r="AQ1410" i="4"/>
  <c r="AD1407" i="4"/>
  <c r="AI1394" i="4"/>
  <c r="Z1393" i="4"/>
  <c r="AH1427" i="4"/>
  <c r="BB1419" i="4"/>
  <c r="AI1399" i="4"/>
  <c r="BD1399" i="4"/>
  <c r="AY1389" i="4"/>
  <c r="AX1382" i="4"/>
  <c r="AC1326" i="4"/>
  <c r="AV1287" i="4"/>
  <c r="AP1427" i="4"/>
  <c r="AW1427" i="4"/>
  <c r="AU1352" i="4"/>
  <c r="BA1308" i="4"/>
  <c r="Z1422" i="4"/>
  <c r="AG1389" i="4"/>
  <c r="AJ1382" i="4"/>
  <c r="AH1352" i="4"/>
  <c r="BC1344" i="4"/>
  <c r="AF1288" i="4"/>
  <c r="BB1185" i="4"/>
  <c r="AT1156" i="4"/>
  <c r="AA1123" i="4"/>
  <c r="BG1107" i="4"/>
  <c r="AQ1091" i="4"/>
  <c r="AQ1075" i="4"/>
  <c r="AP1307" i="4"/>
  <c r="BF1261" i="4"/>
  <c r="Z1236" i="4"/>
  <c r="BF1228" i="4"/>
  <c r="AP1220" i="4"/>
  <c r="Z1164" i="4"/>
  <c r="AK1124" i="4"/>
  <c r="AU1080" i="4"/>
  <c r="AM1307" i="4"/>
  <c r="AL1261" i="4"/>
  <c r="AL1156" i="4"/>
  <c r="AH1236" i="4"/>
  <c r="AX1228" i="4"/>
  <c r="AH1156" i="4"/>
  <c r="AT1140" i="4"/>
  <c r="AX1138" i="4"/>
  <c r="AK1083" i="4"/>
  <c r="BF1110" i="4"/>
  <c r="BC1110" i="4"/>
  <c r="BE1072" i="4"/>
  <c r="AK1067" i="4"/>
  <c r="AX1066" i="4"/>
  <c r="AD1004" i="4"/>
  <c r="AI1104" i="4"/>
  <c r="AU1099" i="4"/>
  <c r="AB1083" i="4"/>
  <c r="AR951" i="4"/>
  <c r="BG896" i="4"/>
  <c r="AB873" i="4"/>
  <c r="AP930" i="4"/>
  <c r="AH1014" i="4"/>
  <c r="AV911" i="4"/>
  <c r="AK896" i="4"/>
  <c r="AJ889" i="4"/>
  <c r="AP874" i="4"/>
  <c r="AE865" i="4"/>
  <c r="AP849" i="4"/>
  <c r="AP825" i="4"/>
  <c r="BA809" i="4"/>
  <c r="BA801" i="4"/>
  <c r="AP785" i="4"/>
  <c r="AJ1059" i="4"/>
  <c r="AH994" i="4"/>
  <c r="BB966" i="4"/>
  <c r="AG784" i="4"/>
  <c r="AQ777" i="4"/>
  <c r="AU765" i="4"/>
  <c r="AE755" i="4"/>
  <c r="Z677" i="4"/>
  <c r="AH773" i="4"/>
  <c r="AX697" i="4"/>
  <c r="Z633" i="4"/>
  <c r="AH559" i="4"/>
  <c r="AO792" i="4"/>
  <c r="BE689" i="4"/>
  <c r="AW688" i="4"/>
  <c r="BC671" i="4"/>
  <c r="BA323" i="4"/>
  <c r="AM356" i="4"/>
  <c r="BE347" i="4"/>
  <c r="AE444" i="4"/>
  <c r="AS337" i="4"/>
  <c r="AS145" i="4"/>
  <c r="BF220" i="4"/>
  <c r="AP220" i="4"/>
  <c r="Z220" i="4"/>
  <c r="BB212" i="4"/>
  <c r="AL212" i="4"/>
  <c r="BB204" i="4"/>
  <c r="AL204" i="4"/>
  <c r="AV195" i="4"/>
  <c r="AF195" i="4"/>
  <c r="AN171" i="4"/>
  <c r="AR163" i="4"/>
  <c r="AB163" i="4"/>
  <c r="AR117" i="4"/>
  <c r="AB117" i="4"/>
  <c r="AS101" i="4"/>
  <c r="AC101" i="4"/>
  <c r="AS85" i="4"/>
  <c r="AC85" i="4"/>
  <c r="BA284" i="4"/>
  <c r="AG284" i="4"/>
  <c r="AW260" i="4"/>
  <c r="AC260" i="4"/>
  <c r="AO252" i="4"/>
  <c r="AC236" i="4"/>
  <c r="AK228" i="4"/>
  <c r="AW220" i="4"/>
  <c r="BA212" i="4"/>
  <c r="AK212" i="4"/>
  <c r="BE204" i="4"/>
  <c r="AK204" i="4"/>
  <c r="AZ101" i="4"/>
  <c r="BD53" i="4"/>
  <c r="AI17" i="4"/>
  <c r="AF198" i="4"/>
  <c r="AW198" i="4"/>
  <c r="AD198" i="4"/>
  <c r="AT198" i="4"/>
  <c r="AC198" i="4"/>
  <c r="AE176" i="4"/>
  <c r="AU198" i="4"/>
  <c r="AN180" i="4"/>
  <c r="AO180" i="4"/>
  <c r="BE180" i="4"/>
  <c r="AL180" i="4"/>
  <c r="BB180" i="4"/>
  <c r="AR176" i="4"/>
  <c r="AV148" i="4"/>
  <c r="AO148" i="4"/>
  <c r="AL148" i="4"/>
  <c r="BB148" i="4"/>
  <c r="AS148" i="4"/>
  <c r="AF80" i="4"/>
  <c r="AP80" i="4"/>
  <c r="BF80" i="4"/>
  <c r="AM80" i="4"/>
  <c r="BC80" i="4"/>
  <c r="BD72" i="4"/>
  <c r="AH72" i="4"/>
  <c r="AI72" i="4"/>
  <c r="AY72" i="4"/>
  <c r="AX64" i="4"/>
  <c r="AC64" i="4"/>
  <c r="AM64" i="4"/>
  <c r="BC64" i="4"/>
  <c r="AX57" i="4"/>
  <c r="AB57" i="4"/>
  <c r="AM53" i="4"/>
  <c r="BA30" i="4"/>
  <c r="AF30" i="4"/>
  <c r="BC25" i="4"/>
  <c r="AH25" i="4"/>
  <c r="AX17" i="4"/>
  <c r="AB17" i="4"/>
  <c r="AP10" i="4"/>
  <c r="AZ57" i="4"/>
  <c r="Z57" i="4"/>
  <c r="AP53" i="4"/>
  <c r="AA30" i="4"/>
  <c r="AQ30" i="4"/>
  <c r="BG30" i="4"/>
  <c r="AP17" i="4"/>
  <c r="AY53" i="4"/>
  <c r="AK53" i="4"/>
  <c r="BA53" i="4"/>
  <c r="BD25" i="4"/>
  <c r="AY17" i="4"/>
  <c r="AR198" i="4"/>
  <c r="AE180" i="4"/>
  <c r="AQ176" i="4"/>
  <c r="AK80" i="4"/>
  <c r="AL72" i="4"/>
  <c r="AW64" i="4"/>
  <c r="AB64" i="4"/>
  <c r="BD59" i="4"/>
  <c r="AI59" i="4"/>
  <c r="AK59" i="4"/>
  <c r="BA59" i="4"/>
  <c r="AV57" i="4"/>
  <c r="AA57" i="4"/>
  <c r="AV53" i="4"/>
  <c r="AA53" i="4"/>
  <c r="AN39" i="4"/>
  <c r="AG39" i="4"/>
  <c r="AW39" i="4"/>
  <c r="AJ30" i="4"/>
  <c r="BG25" i="4"/>
  <c r="AL25" i="4"/>
  <c r="BB17" i="4"/>
  <c r="AF17" i="4"/>
  <c r="AY15" i="4"/>
  <c r="AD15" i="4"/>
  <c r="AO15" i="4"/>
  <c r="BE15" i="4"/>
  <c r="AO10" i="4"/>
  <c r="AZ25" i="4"/>
  <c r="AE17" i="4"/>
  <c r="AX10" i="4"/>
  <c r="AC10" i="4"/>
  <c r="AM10" i="4"/>
  <c r="BC10" i="4"/>
  <c r="BD57" i="4"/>
  <c r="AC57" i="4"/>
  <c r="AT53" i="4"/>
  <c r="AN25" i="4"/>
  <c r="AO25" i="4"/>
  <c r="AK17" i="4"/>
  <c r="AK1741" i="4"/>
  <c r="AR1750" i="4"/>
  <c r="AV1741" i="4"/>
  <c r="BF1623" i="4"/>
  <c r="AK1623" i="4"/>
  <c r="AX1623" i="4"/>
  <c r="AC1623" i="4"/>
  <c r="AH1619" i="4"/>
  <c r="BE1631" i="4"/>
  <c r="BB1631" i="4"/>
  <c r="AX1631" i="4"/>
  <c r="AS1631" i="4"/>
  <c r="AZ1609" i="4"/>
  <c r="Z1608" i="4"/>
  <c r="BC1608" i="4"/>
  <c r="AY1608" i="4"/>
  <c r="AQ1570" i="4"/>
  <c r="AU1561" i="4"/>
  <c r="Z1561" i="4"/>
  <c r="BF1621" i="4"/>
  <c r="AM1621" i="4"/>
  <c r="AI1621" i="4"/>
  <c r="BE1621" i="4"/>
  <c r="AG1609" i="4"/>
  <c r="AK1609" i="4"/>
  <c r="Z1600" i="4"/>
  <c r="BD1587" i="4"/>
  <c r="AR1587" i="4"/>
  <c r="AT1587" i="4"/>
  <c r="BB1567" i="4"/>
  <c r="Z1567" i="4"/>
  <c r="AT1567" i="4"/>
  <c r="AH1587" i="4"/>
  <c r="AU1577" i="4"/>
  <c r="AO1577" i="4"/>
  <c r="AS1567" i="4"/>
  <c r="AJ1531" i="4"/>
  <c r="AI1522" i="4"/>
  <c r="AO1521" i="4"/>
  <c r="AT1531" i="4"/>
  <c r="BE1522" i="4"/>
  <c r="BC1521" i="4"/>
  <c r="BC1517" i="4"/>
  <c r="BG1511" i="4"/>
  <c r="AA1511" i="4"/>
  <c r="Z1584" i="4"/>
  <c r="AE1584" i="4"/>
  <c r="AT1584" i="4"/>
  <c r="AL1584" i="4"/>
  <c r="BG1584" i="4"/>
  <c r="AS1584" i="4"/>
  <c r="BE1531" i="4"/>
  <c r="BB1531" i="4"/>
  <c r="AY1521" i="4"/>
  <c r="BG1517" i="4"/>
  <c r="AA1517" i="4"/>
  <c r="AQ1509" i="4"/>
  <c r="AH1494" i="4"/>
  <c r="BF1494" i="4"/>
  <c r="Z1464" i="4"/>
  <c r="BF1464" i="4"/>
  <c r="BB1464" i="4"/>
  <c r="BB1437" i="4"/>
  <c r="AQ1437" i="4"/>
  <c r="AE1430" i="4"/>
  <c r="AK1407" i="4"/>
  <c r="AS1514" i="4"/>
  <c r="AW1514" i="4"/>
  <c r="BB1485" i="4"/>
  <c r="AR1482" i="4"/>
  <c r="BE1477" i="4"/>
  <c r="BB1469" i="4"/>
  <c r="AF1464" i="4"/>
  <c r="AI1410" i="4"/>
  <c r="BG1402" i="4"/>
  <c r="AA1394" i="4"/>
  <c r="AR1351" i="4"/>
  <c r="AP1422" i="4"/>
  <c r="AB1419" i="4"/>
  <c r="AW1399" i="4"/>
  <c r="AY1399" i="4"/>
  <c r="AD1389" i="4"/>
  <c r="AR1382" i="4"/>
  <c r="AH1368" i="4"/>
  <c r="AA1323" i="4"/>
  <c r="AK1427" i="4"/>
  <c r="AL1422" i="4"/>
  <c r="BE1389" i="4"/>
  <c r="AH1422" i="4"/>
  <c r="AM1389" i="4"/>
  <c r="BE1382" i="4"/>
  <c r="AR1352" i="4"/>
  <c r="AX1344" i="4"/>
  <c r="AT1164" i="4"/>
  <c r="AF1131" i="4"/>
  <c r="AI1115" i="4"/>
  <c r="AA1107" i="4"/>
  <c r="BB1080" i="4"/>
  <c r="AP1288" i="4"/>
  <c r="AF1260" i="4"/>
  <c r="AV1091" i="4"/>
  <c r="Z1080" i="4"/>
  <c r="AQ1307" i="4"/>
  <c r="AM1288" i="4"/>
  <c r="AL1244" i="4"/>
  <c r="AZ1188" i="4"/>
  <c r="AH1244" i="4"/>
  <c r="AF1083" i="4"/>
  <c r="AA1110" i="4"/>
  <c r="AJ1083" i="4"/>
  <c r="Z1072" i="4"/>
  <c r="AF1067" i="4"/>
  <c r="AO1066" i="4"/>
  <c r="AT1036" i="4"/>
  <c r="AH1020" i="4"/>
  <c r="BE1104" i="4"/>
  <c r="AT1052" i="4"/>
  <c r="Z1020" i="4"/>
  <c r="AD1014" i="4"/>
  <c r="BB958" i="4"/>
  <c r="AM881" i="4"/>
  <c r="BC873" i="4"/>
  <c r="AU857" i="4"/>
  <c r="BF841" i="4"/>
  <c r="BF817" i="4"/>
  <c r="AE809" i="4"/>
  <c r="AE801" i="4"/>
  <c r="AA1059" i="4"/>
  <c r="AW897" i="4"/>
  <c r="AQ868" i="4"/>
  <c r="AI804" i="4"/>
  <c r="AW777" i="4"/>
  <c r="BG796" i="4"/>
  <c r="BF747" i="4"/>
  <c r="AU739" i="4"/>
  <c r="BB773" i="4"/>
  <c r="AB736" i="4"/>
  <c r="AT639" i="4"/>
  <c r="AI577" i="4"/>
  <c r="BE507" i="4"/>
  <c r="BC656" i="4"/>
  <c r="AE559" i="4"/>
  <c r="AP557" i="4"/>
  <c r="AB552" i="4"/>
  <c r="BE550" i="4"/>
  <c r="AB528" i="4"/>
  <c r="AK665" i="4"/>
  <c r="AS409" i="4"/>
  <c r="BC415" i="4"/>
  <c r="AE267" i="4"/>
  <c r="AI404" i="4"/>
  <c r="BC268" i="4"/>
  <c r="AU289" i="4"/>
  <c r="BF1753" i="4"/>
  <c r="BC1753" i="4"/>
  <c r="BE1736" i="4"/>
  <c r="AI1736" i="4"/>
  <c r="AP1257" i="4"/>
  <c r="AX1257" i="4"/>
  <c r="AS1518" i="4"/>
  <c r="AW1518" i="4"/>
  <c r="AM1670" i="4"/>
  <c r="AK1670" i="4"/>
  <c r="AU1687" i="4"/>
  <c r="AT1687" i="4"/>
  <c r="AX1715" i="4"/>
  <c r="AO1715" i="4"/>
  <c r="BA1715" i="4"/>
  <c r="AL1615" i="4"/>
  <c r="BF1615" i="4"/>
  <c r="AU1652" i="4"/>
  <c r="AT1652" i="4"/>
  <c r="AE1694" i="4"/>
  <c r="BA1694" i="4"/>
  <c r="AY1709" i="4"/>
  <c r="AK1709" i="4"/>
  <c r="AK71" i="4"/>
  <c r="AI71" i="4"/>
  <c r="AA58" i="4"/>
  <c r="AJ58" i="4"/>
  <c r="AP26" i="4"/>
  <c r="BG26" i="4"/>
  <c r="AT26" i="4"/>
  <c r="AH26" i="4"/>
  <c r="AQ26" i="4"/>
  <c r="AE34" i="4"/>
  <c r="AS34" i="4"/>
  <c r="AT65" i="4"/>
  <c r="AF65" i="4"/>
  <c r="AS65" i="4"/>
  <c r="BA77" i="4"/>
  <c r="AA77" i="4"/>
  <c r="AK77" i="4"/>
  <c r="AE77" i="4"/>
  <c r="AS156" i="4"/>
  <c r="AC156" i="4"/>
  <c r="AM156" i="4"/>
  <c r="AX156" i="4"/>
  <c r="BD156" i="4"/>
  <c r="AG166" i="4"/>
  <c r="AC166" i="4"/>
  <c r="AT166" i="4"/>
  <c r="BD166" i="4"/>
  <c r="AR8" i="4"/>
  <c r="AA8" i="4"/>
  <c r="AS8" i="4"/>
  <c r="AA24" i="4"/>
  <c r="AR24" i="4"/>
  <c r="AS24" i="4"/>
  <c r="AU42" i="4"/>
  <c r="AS42" i="4"/>
  <c r="AE42" i="4"/>
  <c r="Z110" i="4"/>
  <c r="AH110" i="4"/>
  <c r="AU110" i="4"/>
  <c r="AV110" i="4"/>
  <c r="AP120" i="4"/>
  <c r="Z120" i="4"/>
  <c r="AJ120" i="4"/>
  <c r="AW170" i="4"/>
  <c r="AG170" i="4"/>
  <c r="AC170" i="4"/>
  <c r="AL1128" i="4"/>
  <c r="AY1128" i="4"/>
  <c r="AL134" i="4"/>
  <c r="BE134" i="4"/>
  <c r="AG134" i="4"/>
  <c r="AK84" i="4"/>
  <c r="AI84" i="4"/>
  <c r="BB84" i="4"/>
  <c r="AG36" i="4"/>
  <c r="BC36" i="4"/>
  <c r="AM36" i="4"/>
  <c r="AD79" i="4"/>
  <c r="AV79" i="4"/>
  <c r="BC79" i="4"/>
  <c r="AG40" i="4"/>
  <c r="AY40" i="4"/>
  <c r="AI40" i="4"/>
  <c r="AP673" i="4"/>
  <c r="AG673" i="4"/>
  <c r="AK673" i="4"/>
  <c r="BD673" i="4"/>
  <c r="BB673" i="4"/>
  <c r="AQ673" i="4"/>
  <c r="AS673" i="4"/>
  <c r="AM249" i="4"/>
  <c r="AD249" i="4"/>
  <c r="AG249" i="4"/>
  <c r="AK249" i="4"/>
  <c r="AL249" i="4"/>
  <c r="BC136" i="4"/>
  <c r="AA136" i="4"/>
  <c r="BG136" i="4"/>
  <c r="AB136" i="4"/>
  <c r="AM136" i="4"/>
  <c r="BF136" i="4"/>
  <c r="AP136" i="4"/>
  <c r="Z136" i="4"/>
  <c r="AS136" i="4"/>
  <c r="AN136" i="4"/>
  <c r="AI136" i="4"/>
  <c r="AJ136" i="4"/>
  <c r="AU136" i="4"/>
  <c r="BF86" i="4"/>
  <c r="AP86" i="4"/>
  <c r="Z86" i="4"/>
  <c r="AU86" i="4"/>
  <c r="AE86" i="4"/>
  <c r="AV86" i="4"/>
  <c r="AB86" i="4"/>
  <c r="AC86" i="4"/>
  <c r="BB86" i="4"/>
  <c r="AL86" i="4"/>
  <c r="BG86" i="4"/>
  <c r="AQ86" i="4"/>
  <c r="AA86" i="4"/>
  <c r="BD86" i="4"/>
  <c r="AF28" i="4"/>
  <c r="AB28" i="4"/>
  <c r="AW28" i="4"/>
  <c r="AU28" i="4"/>
  <c r="AE28" i="4"/>
  <c r="AN28" i="4"/>
  <c r="AD28" i="4"/>
  <c r="AV28" i="4"/>
  <c r="AG28" i="4"/>
  <c r="BG28" i="4"/>
  <c r="AQ28" i="4"/>
  <c r="AA28" i="4"/>
  <c r="AS28" i="4"/>
  <c r="AI231" i="4"/>
  <c r="AM231" i="4"/>
  <c r="BB231" i="4"/>
  <c r="AO231" i="4"/>
  <c r="AU231" i="4"/>
  <c r="AB1369" i="4"/>
  <c r="AX1369" i="4"/>
  <c r="AZ1369" i="4"/>
  <c r="AI335" i="4"/>
  <c r="AP335" i="4"/>
  <c r="AQ335" i="4"/>
  <c r="AX335" i="4"/>
  <c r="AU335" i="4"/>
  <c r="BB335" i="4"/>
  <c r="AC335" i="4"/>
  <c r="BC335" i="4"/>
  <c r="Z335" i="4"/>
  <c r="BA335" i="4"/>
  <c r="AG335" i="4"/>
  <c r="BG335" i="4"/>
  <c r="AH335" i="4"/>
  <c r="BG201" i="4"/>
  <c r="AS201" i="4"/>
  <c r="AO201" i="4"/>
  <c r="AK201" i="4"/>
  <c r="AE201" i="4"/>
  <c r="AH201" i="4"/>
  <c r="AU201" i="4"/>
  <c r="BE201" i="4"/>
  <c r="AQ201" i="4"/>
  <c r="AL201" i="4"/>
  <c r="BC201" i="4"/>
  <c r="AC201" i="4"/>
  <c r="BB201" i="4"/>
  <c r="AP814" i="4"/>
  <c r="AU744" i="4"/>
  <c r="AB710" i="4"/>
  <c r="Z776" i="4"/>
  <c r="BB652" i="4"/>
  <c r="AO638" i="4"/>
  <c r="AS710" i="4"/>
  <c r="AY630" i="4"/>
  <c r="AY598" i="4"/>
  <c r="AU532" i="4"/>
  <c r="AO488" i="4"/>
  <c r="BB564" i="4"/>
  <c r="AZ189" i="4"/>
  <c r="AG103" i="4"/>
  <c r="AR89" i="4"/>
  <c r="AD166" i="4"/>
  <c r="AE110" i="4"/>
  <c r="AF42" i="4"/>
  <c r="Z34" i="4"/>
  <c r="BG8" i="4"/>
  <c r="BF77" i="4"/>
  <c r="AD65" i="4"/>
  <c r="BD170" i="4"/>
  <c r="AJ166" i="4"/>
  <c r="AJ134" i="4"/>
  <c r="AS110" i="4"/>
  <c r="AS86" i="4"/>
  <c r="AC79" i="4"/>
  <c r="AV77" i="4"/>
  <c r="BA71" i="4"/>
  <c r="BE58" i="4"/>
  <c r="BE34" i="4"/>
  <c r="AL28" i="4"/>
  <c r="AG11" i="4"/>
  <c r="AD1709" i="4"/>
  <c r="AM1694" i="4"/>
  <c r="AA1686" i="4"/>
  <c r="BC1687" i="4"/>
  <c r="AF1681" i="4"/>
  <c r="AH1652" i="4"/>
  <c r="AU1644" i="4"/>
  <c r="AE1636" i="4"/>
  <c r="AL335" i="4"/>
  <c r="AY249" i="4"/>
  <c r="BE562" i="4"/>
  <c r="AV582" i="4"/>
  <c r="AJ189" i="4"/>
  <c r="AW89" i="4"/>
  <c r="AA26" i="4"/>
  <c r="AQ24" i="4"/>
  <c r="BD77" i="4"/>
  <c r="AD170" i="4"/>
  <c r="AQ120" i="4"/>
  <c r="BB65" i="4"/>
  <c r="AJ34" i="4"/>
  <c r="AF120" i="4"/>
  <c r="AB1754" i="4"/>
  <c r="BF1709" i="4"/>
  <c r="AC1715" i="4"/>
  <c r="Z1615" i="4"/>
  <c r="BC1652" i="4"/>
  <c r="AO1575" i="4"/>
  <c r="AM335" i="4"/>
  <c r="BD231" i="4"/>
  <c r="Z201" i="4"/>
  <c r="BA201" i="4"/>
  <c r="AC248" i="4"/>
  <c r="AC224" i="4"/>
  <c r="AJ77" i="4"/>
  <c r="BA156" i="4"/>
  <c r="BG24" i="4"/>
  <c r="AI77" i="4"/>
  <c r="AT170" i="4"/>
  <c r="AO42" i="4"/>
  <c r="AS120" i="4"/>
  <c r="AQ58" i="4"/>
  <c r="BB1753" i="4"/>
  <c r="AV1754" i="4"/>
  <c r="AA1736" i="4"/>
  <c r="BF1670" i="4"/>
  <c r="AH1369" i="4"/>
  <c r="Z673" i="4"/>
  <c r="AX201" i="4"/>
  <c r="AP201" i="4"/>
  <c r="AD335" i="4"/>
  <c r="AW201" i="4"/>
  <c r="AP28" i="4"/>
  <c r="AM673" i="4"/>
  <c r="AS335" i="4"/>
  <c r="AW335" i="4"/>
  <c r="AA335" i="4"/>
  <c r="BF335" i="4"/>
  <c r="AK335" i="4"/>
  <c r="AG231" i="4"/>
  <c r="AG201" i="4"/>
  <c r="AM201" i="4"/>
  <c r="BD201" i="4"/>
  <c r="AT201" i="4"/>
  <c r="BF201" i="4"/>
  <c r="AD201" i="4"/>
  <c r="AF1741" i="4"/>
  <c r="AV1308" i="4"/>
  <c r="AW1060" i="4"/>
  <c r="AT541" i="4"/>
  <c r="AO335" i="4"/>
  <c r="BE335" i="4"/>
  <c r="AT1171" i="4"/>
  <c r="BG996" i="4"/>
  <c r="AX996" i="4"/>
  <c r="AW717" i="4"/>
  <c r="AO717" i="4"/>
  <c r="BE173" i="4"/>
  <c r="AU173" i="4"/>
  <c r="AU19" i="4"/>
  <c r="AQ19" i="4"/>
  <c r="AA19" i="4"/>
  <c r="AU820" i="4"/>
  <c r="AE820" i="4"/>
  <c r="BA104" i="4"/>
  <c r="BE104" i="4"/>
  <c r="AB104" i="4"/>
  <c r="AJ88" i="4"/>
  <c r="BE88" i="4"/>
  <c r="AR88" i="4"/>
  <c r="BC51" i="4"/>
  <c r="AF51" i="4"/>
  <c r="AX51" i="4"/>
  <c r="AV51" i="4"/>
  <c r="BB32" i="4"/>
  <c r="AD32" i="4"/>
  <c r="BE32" i="4"/>
  <c r="AV32" i="4"/>
  <c r="BC632" i="4"/>
  <c r="AF632" i="4"/>
  <c r="BC775" i="4"/>
  <c r="AX775" i="4"/>
  <c r="AE783" i="4"/>
  <c r="AL783" i="4"/>
  <c r="AA791" i="4"/>
  <c r="AS791" i="4"/>
  <c r="AW791" i="4"/>
  <c r="AW799" i="4"/>
  <c r="AP799" i="4"/>
  <c r="AE815" i="4"/>
  <c r="AQ815" i="4"/>
  <c r="AW823" i="4"/>
  <c r="AA823" i="4"/>
  <c r="BB847" i="4"/>
  <c r="AE847" i="4"/>
  <c r="BF863" i="4"/>
  <c r="AE863" i="4"/>
  <c r="AR879" i="4"/>
  <c r="BA879" i="4"/>
  <c r="BE887" i="4"/>
  <c r="BG887" i="4"/>
  <c r="AW895" i="4"/>
  <c r="BA895" i="4"/>
  <c r="AG895" i="4"/>
  <c r="AF963" i="4"/>
  <c r="AZ963" i="4"/>
  <c r="BD1074" i="4"/>
  <c r="AX1074" i="4"/>
  <c r="AS1074" i="4"/>
  <c r="BD1092" i="4"/>
  <c r="AW1092" i="4"/>
  <c r="BD1106" i="4"/>
  <c r="AY1106" i="4"/>
  <c r="BB1120" i="4"/>
  <c r="AL1120" i="4"/>
  <c r="AA637" i="4"/>
  <c r="AC1755" i="4"/>
  <c r="AW1755" i="4"/>
  <c r="AX1747" i="4"/>
  <c r="AZ1534" i="4"/>
  <c r="AR1534" i="4"/>
  <c r="AO1534" i="4"/>
  <c r="AJ1223" i="4"/>
  <c r="AA1098" i="4"/>
  <c r="AH902" i="4"/>
  <c r="AO765" i="4"/>
  <c r="AG723" i="4"/>
  <c r="AG736" i="4"/>
  <c r="AA697" i="4"/>
  <c r="AD687" i="4"/>
  <c r="AO1527" i="4"/>
  <c r="AE1435" i="4"/>
  <c r="AX1380" i="4"/>
  <c r="AX1343" i="4"/>
  <c r="AU1388" i="4"/>
  <c r="AH1313" i="4"/>
  <c r="AY1313" i="4"/>
  <c r="AG1098" i="4"/>
  <c r="AR1202" i="4"/>
  <c r="AJ1097" i="4"/>
  <c r="BF1050" i="4"/>
  <c r="AC1121" i="4"/>
  <c r="AH1171" i="4"/>
  <c r="AU1097" i="4"/>
  <c r="AN1297" i="4"/>
  <c r="AZ1353" i="4"/>
  <c r="AJ1353" i="4"/>
  <c r="AV1147" i="4"/>
  <c r="AZ1147" i="4"/>
  <c r="BD1070" i="4"/>
  <c r="BE1070" i="4"/>
  <c r="AD1070" i="4"/>
  <c r="BG1070" i="4"/>
  <c r="AA1070" i="4"/>
  <c r="BC1070" i="4"/>
  <c r="AS1070" i="4"/>
  <c r="AO1070" i="4"/>
  <c r="AW1070" i="4"/>
  <c r="AL1070" i="4"/>
  <c r="AY1070" i="4"/>
  <c r="AH1070" i="4"/>
  <c r="AX886" i="4"/>
  <c r="AC886" i="4"/>
  <c r="AS886" i="4"/>
  <c r="AW886" i="4"/>
  <c r="AY886" i="4"/>
  <c r="AA886" i="4"/>
  <c r="BC886" i="4"/>
  <c r="AD886" i="4"/>
  <c r="AL886" i="4"/>
  <c r="AH886" i="4"/>
  <c r="BG886" i="4"/>
  <c r="AW866" i="4"/>
  <c r="BC866" i="4"/>
  <c r="AO866" i="4"/>
  <c r="AC866" i="4"/>
  <c r="BD866" i="4"/>
  <c r="BE866" i="4"/>
  <c r="AS866" i="4"/>
  <c r="AG866" i="4"/>
  <c r="BD854" i="4"/>
  <c r="AG854" i="4"/>
  <c r="AW854" i="4"/>
  <c r="BD842" i="4"/>
  <c r="AW842" i="4"/>
  <c r="AO842" i="4"/>
  <c r="AG842" i="4"/>
  <c r="AU842" i="4"/>
  <c r="BA842" i="4"/>
  <c r="AS842" i="4"/>
  <c r="BE842" i="4"/>
  <c r="AC842" i="4"/>
  <c r="AK842" i="4"/>
  <c r="AM842" i="4"/>
  <c r="BC842" i="4"/>
  <c r="AE842" i="4"/>
  <c r="BE830" i="4"/>
  <c r="AG830" i="4"/>
  <c r="AI830" i="4"/>
  <c r="AY830" i="4"/>
  <c r="BB713" i="4"/>
  <c r="AE713" i="4"/>
  <c r="AG713" i="4"/>
  <c r="BD713" i="4"/>
  <c r="AO713" i="4"/>
  <c r="AX713" i="4"/>
  <c r="AC713" i="4"/>
  <c r="BF713" i="4"/>
  <c r="AP713" i="4"/>
  <c r="AQ713" i="4"/>
  <c r="BE713" i="4"/>
  <c r="AI713" i="4"/>
  <c r="AS713" i="4"/>
  <c r="Z713" i="4"/>
  <c r="AW713" i="4"/>
  <c r="BG675" i="4"/>
  <c r="AX675" i="4"/>
  <c r="AS675" i="4"/>
  <c r="BD675" i="4"/>
  <c r="AO675" i="4"/>
  <c r="AG675" i="4"/>
  <c r="AC675" i="4"/>
  <c r="BF675" i="4"/>
  <c r="BA675" i="4"/>
  <c r="BE675" i="4"/>
  <c r="AI675" i="4"/>
  <c r="AM675" i="4"/>
  <c r="AW675" i="4"/>
  <c r="BF649" i="4"/>
  <c r="AP649" i="4"/>
  <c r="AT649" i="4"/>
  <c r="AK649" i="4"/>
  <c r="BD649" i="4"/>
  <c r="AM649" i="4"/>
  <c r="AG649" i="4"/>
  <c r="BG612" i="4"/>
  <c r="AV612" i="4"/>
  <c r="AB612" i="4"/>
  <c r="BA612" i="4"/>
  <c r="AK612" i="4"/>
  <c r="BC612" i="4"/>
  <c r="AQ612" i="4"/>
  <c r="AZ574" i="4"/>
  <c r="BA574" i="4"/>
  <c r="AC574" i="4"/>
  <c r="AS574" i="4"/>
  <c r="AZ566" i="4"/>
  <c r="AC566" i="4"/>
  <c r="BA566" i="4"/>
  <c r="AS566" i="4"/>
  <c r="AA534" i="4"/>
  <c r="AF534" i="4"/>
  <c r="AJ534" i="4"/>
  <c r="AO534" i="4"/>
  <c r="AO525" i="4"/>
  <c r="AT525" i="4"/>
  <c r="AQ525" i="4"/>
  <c r="BE525" i="4"/>
  <c r="AW525" i="4"/>
  <c r="AL525" i="4"/>
  <c r="AP525" i="4"/>
  <c r="Z525" i="4"/>
  <c r="AU525" i="4"/>
  <c r="AM525" i="4"/>
  <c r="AM514" i="4"/>
  <c r="BG514" i="4"/>
  <c r="AU514" i="4"/>
  <c r="AY506" i="4"/>
  <c r="AM506" i="4"/>
  <c r="BG506" i="4"/>
  <c r="AQ506" i="4"/>
  <c r="AU506" i="4"/>
  <c r="BE506" i="4"/>
  <c r="AE506" i="4"/>
  <c r="AI498" i="4"/>
  <c r="BE498" i="4"/>
  <c r="AE498" i="4"/>
  <c r="BC498" i="4"/>
  <c r="AA498" i="4"/>
  <c r="AY482" i="4"/>
  <c r="BE482" i="4"/>
  <c r="AE482" i="4"/>
  <c r="BC482" i="4"/>
  <c r="AA482" i="4"/>
  <c r="AI482" i="4"/>
  <c r="AM482" i="4"/>
  <c r="BG482" i="4"/>
  <c r="AM474" i="4"/>
  <c r="BC474" i="4"/>
  <c r="AA474" i="4"/>
  <c r="AM466" i="4"/>
  <c r="BC466" i="4"/>
  <c r="AQ466" i="4"/>
  <c r="BG466" i="4"/>
  <c r="AI466" i="4"/>
  <c r="AM458" i="4"/>
  <c r="AE458" i="4"/>
  <c r="AA458" i="4"/>
  <c r="BE450" i="4"/>
  <c r="AM450" i="4"/>
  <c r="BC450" i="4"/>
  <c r="AQ450" i="4"/>
  <c r="BG450" i="4"/>
  <c r="AI450" i="4"/>
  <c r="BE442" i="4"/>
  <c r="AE442" i="4"/>
  <c r="AM442" i="4"/>
  <c r="AA442" i="4"/>
  <c r="AM434" i="4"/>
  <c r="AU434" i="4"/>
  <c r="AE434" i="4"/>
  <c r="AQ434" i="4"/>
  <c r="BG434" i="4"/>
  <c r="AQ426" i="4"/>
  <c r="BC426" i="4"/>
  <c r="AA426" i="4"/>
  <c r="AM426" i="4"/>
  <c r="BE426" i="4"/>
  <c r="AU426" i="4"/>
  <c r="BG426" i="4"/>
  <c r="BG418" i="4"/>
  <c r="AY418" i="4"/>
  <c r="AI418" i="4"/>
  <c r="AM410" i="4"/>
  <c r="BE410" i="4"/>
  <c r="AU410" i="4"/>
  <c r="AY410" i="4"/>
  <c r="AI410" i="4"/>
  <c r="AQ402" i="4"/>
  <c r="BE402" i="4"/>
  <c r="AU402" i="4"/>
  <c r="BC402" i="4"/>
  <c r="AY402" i="4"/>
  <c r="AI402" i="4"/>
  <c r="AM402" i="4"/>
  <c r="AQ394" i="4"/>
  <c r="BG394" i="4"/>
  <c r="AI394" i="4"/>
  <c r="AE394" i="4"/>
  <c r="AA394" i="4"/>
  <c r="BC394" i="4"/>
  <c r="BC386" i="4"/>
  <c r="BG386" i="4"/>
  <c r="AY386" i="4"/>
  <c r="AI386" i="4"/>
  <c r="AA386" i="4"/>
  <c r="BG378" i="4"/>
  <c r="AI378" i="4"/>
  <c r="AA378" i="4"/>
  <c r="BE378" i="4"/>
  <c r="AU378" i="4"/>
  <c r="AQ370" i="4"/>
  <c r="AI370" i="4"/>
  <c r="BC370" i="4"/>
  <c r="BG370" i="4"/>
  <c r="AA370" i="4"/>
  <c r="BE370" i="4"/>
  <c r="AU370" i="4"/>
  <c r="AU362" i="4"/>
  <c r="AY362" i="4"/>
  <c r="AM362" i="4"/>
  <c r="AQ362" i="4"/>
  <c r="AA362" i="4"/>
  <c r="BG362" i="4"/>
  <c r="BC362" i="4"/>
  <c r="BE362" i="4"/>
  <c r="AE362" i="4"/>
  <c r="AQ354" i="4"/>
  <c r="BC354" i="4"/>
  <c r="AU354" i="4"/>
  <c r="BE354" i="4"/>
  <c r="AE354" i="4"/>
  <c r="AI354" i="4"/>
  <c r="AA354" i="4"/>
  <c r="AM354" i="4"/>
  <c r="AY346" i="4"/>
  <c r="AA346" i="4"/>
  <c r="BE346" i="4"/>
  <c r="AU346" i="4"/>
  <c r="BC346" i="4"/>
  <c r="AM346" i="4"/>
  <c r="AI346" i="4"/>
  <c r="AQ338" i="4"/>
  <c r="AY338" i="4"/>
  <c r="AA338" i="4"/>
  <c r="AM338" i="4"/>
  <c r="BC338" i="4"/>
  <c r="AI338" i="4"/>
  <c r="AU338" i="4"/>
  <c r="AQ330" i="4"/>
  <c r="BC330" i="4"/>
  <c r="AU330" i="4"/>
  <c r="AY330" i="4"/>
  <c r="BE330" i="4"/>
  <c r="AA330" i="4"/>
  <c r="AM330" i="4"/>
  <c r="AI330" i="4"/>
  <c r="AU322" i="4"/>
  <c r="AM322" i="4"/>
  <c r="BG322" i="4"/>
  <c r="AY322" i="4"/>
  <c r="BE322" i="4"/>
  <c r="AI322" i="4"/>
  <c r="AU314" i="4"/>
  <c r="AE314" i="4"/>
  <c r="BE314" i="4"/>
  <c r="AI314" i="4"/>
  <c r="BC314" i="4"/>
  <c r="AA314" i="4"/>
  <c r="AM314" i="4"/>
  <c r="BG314" i="4"/>
  <c r="BC306" i="4"/>
  <c r="AA306" i="4"/>
  <c r="AY306" i="4"/>
  <c r="BG306" i="4"/>
  <c r="BE306" i="4"/>
  <c r="AM306" i="4"/>
  <c r="AY298" i="4"/>
  <c r="BE298" i="4"/>
  <c r="AI298" i="4"/>
  <c r="BC298" i="4"/>
  <c r="AA298" i="4"/>
  <c r="AU290" i="4"/>
  <c r="AQ290" i="4"/>
  <c r="BE290" i="4"/>
  <c r="AI290" i="4"/>
  <c r="BC290" i="4"/>
  <c r="AA290" i="4"/>
  <c r="AM290" i="4"/>
  <c r="BG290" i="4"/>
  <c r="AU282" i="4"/>
  <c r="AE282" i="4"/>
  <c r="AM282" i="4"/>
  <c r="BG282" i="4"/>
  <c r="AY282" i="4"/>
  <c r="AQ282" i="4"/>
  <c r="BE282" i="4"/>
  <c r="AI282" i="4"/>
  <c r="AQ274" i="4"/>
  <c r="AK274" i="4"/>
  <c r="AI274" i="4"/>
  <c r="AY274" i="4"/>
  <c r="AA274" i="4"/>
  <c r="AE274" i="4"/>
  <c r="BG274" i="4"/>
  <c r="BC274" i="4"/>
  <c r="AU266" i="4"/>
  <c r="BC266" i="4"/>
  <c r="AA266" i="4"/>
  <c r="AM266" i="4"/>
  <c r="BG266" i="4"/>
  <c r="AY266" i="4"/>
  <c r="AM258" i="4"/>
  <c r="BG258" i="4"/>
  <c r="AY258" i="4"/>
  <c r="AQ258" i="4"/>
  <c r="AG258" i="4"/>
  <c r="AI258" i="4"/>
  <c r="AU250" i="4"/>
  <c r="AE250" i="4"/>
  <c r="BE250" i="4"/>
  <c r="AI250" i="4"/>
  <c r="AQ250" i="4"/>
  <c r="BC250" i="4"/>
  <c r="AA250" i="4"/>
  <c r="AM250" i="4"/>
  <c r="BG250" i="4"/>
  <c r="AQ242" i="4"/>
  <c r="AY242" i="4"/>
  <c r="AI242" i="4"/>
  <c r="BE242" i="4"/>
  <c r="BG242" i="4"/>
  <c r="BC242" i="4"/>
  <c r="AM242" i="4"/>
  <c r="AE242" i="4"/>
  <c r="AU234" i="4"/>
  <c r="AY234" i="4"/>
  <c r="AO234" i="4"/>
  <c r="AI234" i="4"/>
  <c r="BC234" i="4"/>
  <c r="AA234" i="4"/>
  <c r="AU226" i="4"/>
  <c r="AM226" i="4"/>
  <c r="BG226" i="4"/>
  <c r="AQ226" i="4"/>
  <c r="AY226" i="4"/>
  <c r="BD226" i="4"/>
  <c r="AI226" i="4"/>
  <c r="BC218" i="4"/>
  <c r="AM218" i="4"/>
  <c r="BG218" i="4"/>
  <c r="AY218" i="4"/>
  <c r="AI218" i="4"/>
  <c r="AA218" i="4"/>
  <c r="AM210" i="4"/>
  <c r="BC210" i="4"/>
  <c r="AC210" i="4"/>
  <c r="AU210" i="4"/>
  <c r="AY210" i="4"/>
  <c r="AI210" i="4"/>
  <c r="AM202" i="4"/>
  <c r="AK202" i="4"/>
  <c r="AU202" i="4"/>
  <c r="AA202" i="4"/>
  <c r="BC202" i="4"/>
  <c r="AY202" i="4"/>
  <c r="AI202" i="4"/>
  <c r="AI193" i="4"/>
  <c r="AO193" i="4"/>
  <c r="Z193" i="4"/>
  <c r="AU193" i="4"/>
  <c r="AE193" i="4"/>
  <c r="BA193" i="4"/>
  <c r="AK193" i="4"/>
  <c r="BF193" i="4"/>
  <c r="BG178" i="4"/>
  <c r="AR178" i="4"/>
  <c r="AA178" i="4"/>
  <c r="AJ178" i="4"/>
  <c r="BB169" i="4"/>
  <c r="BC169" i="4"/>
  <c r="AT169" i="4"/>
  <c r="AK169" i="4"/>
  <c r="BF169" i="4"/>
  <c r="AP169" i="4"/>
  <c r="Z169" i="4"/>
  <c r="AU169" i="4"/>
  <c r="BD161" i="4"/>
  <c r="AK161" i="4"/>
  <c r="BF161" i="4"/>
  <c r="AG161" i="4"/>
  <c r="BB161" i="4"/>
  <c r="AU161" i="4"/>
  <c r="AA161" i="4"/>
  <c r="BG161" i="4"/>
  <c r="Z161" i="4"/>
  <c r="BA161" i="4"/>
  <c r="AL161" i="4"/>
  <c r="AH161" i="4"/>
  <c r="BC161" i="4"/>
  <c r="AI161" i="4"/>
  <c r="BE161" i="4"/>
  <c r="AE161" i="4"/>
  <c r="AQ161" i="4"/>
  <c r="AM161" i="4"/>
  <c r="AO161" i="4"/>
  <c r="AP161" i="4"/>
  <c r="AW161" i="4"/>
  <c r="AS161" i="4"/>
  <c r="AT161" i="4"/>
  <c r="AA146" i="4"/>
  <c r="AU146" i="4"/>
  <c r="AM146" i="4"/>
  <c r="BG146" i="4"/>
  <c r="AB146" i="4"/>
  <c r="AY146" i="4"/>
  <c r="AE146" i="4"/>
  <c r="AI146" i="4"/>
  <c r="AQ146" i="4"/>
  <c r="AR146" i="4"/>
  <c r="AJ146" i="4"/>
  <c r="AZ146" i="4"/>
  <c r="BC146" i="4"/>
  <c r="BC132" i="4"/>
  <c r="AB132" i="4"/>
  <c r="AR132" i="4"/>
  <c r="AY132" i="4"/>
  <c r="AJ132" i="4"/>
  <c r="AQ123" i="4"/>
  <c r="BC123" i="4"/>
  <c r="Z123" i="4"/>
  <c r="AU123" i="4"/>
  <c r="AE123" i="4"/>
  <c r="BA123" i="4"/>
  <c r="AK123" i="4"/>
  <c r="BF123" i="4"/>
  <c r="BB78" i="4"/>
  <c r="AB78" i="4"/>
  <c r="AR78" i="4"/>
  <c r="AW78" i="4"/>
  <c r="BE70" i="4"/>
  <c r="AW70" i="4"/>
  <c r="AG70" i="4"/>
  <c r="AB70" i="4"/>
  <c r="BB70" i="4"/>
  <c r="AR70" i="4"/>
  <c r="BG23" i="4"/>
  <c r="AM23" i="4"/>
  <c r="AH23" i="4"/>
  <c r="AF23" i="4"/>
  <c r="AR23" i="4"/>
  <c r="AA23" i="4"/>
  <c r="AU23" i="4"/>
  <c r="Z23" i="4"/>
  <c r="AP23" i="4"/>
  <c r="BB23" i="4"/>
  <c r="AV23" i="4"/>
  <c r="AI1425" i="4"/>
  <c r="AM1425" i="4"/>
  <c r="AO1425" i="4"/>
  <c r="AL1425" i="4"/>
  <c r="AT1425" i="4"/>
  <c r="BC1425" i="4"/>
  <c r="AS1425" i="4"/>
  <c r="AA1425" i="4"/>
  <c r="AY1425" i="4"/>
  <c r="AH1425" i="4"/>
  <c r="BG1425" i="4"/>
  <c r="AD1425" i="4"/>
  <c r="BF1363" i="4"/>
  <c r="AJ1363" i="4"/>
  <c r="AJ1324" i="4"/>
  <c r="Z1324" i="4"/>
  <c r="BE1324" i="4"/>
  <c r="AR1201" i="4"/>
  <c r="AB1201" i="4"/>
  <c r="Z1183" i="4"/>
  <c r="AP1183" i="4"/>
  <c r="BC1090" i="4"/>
  <c r="AY1090" i="4"/>
  <c r="AT1090" i="4"/>
  <c r="AM1090" i="4"/>
  <c r="BE1090" i="4"/>
  <c r="AX1090" i="4"/>
  <c r="AD1090" i="4"/>
  <c r="AI1090" i="4"/>
  <c r="AC1090" i="4"/>
  <c r="AO1090" i="4"/>
  <c r="BF876" i="4"/>
  <c r="AP876" i="4"/>
  <c r="AG852" i="4"/>
  <c r="AO852" i="4"/>
  <c r="BE852" i="4"/>
  <c r="AE852" i="4"/>
  <c r="AU852" i="4"/>
  <c r="AS840" i="4"/>
  <c r="AC840" i="4"/>
  <c r="BD828" i="4"/>
  <c r="AW828" i="4"/>
  <c r="BE828" i="4"/>
  <c r="AU828" i="4"/>
  <c r="AG828" i="4"/>
  <c r="BC828" i="4"/>
  <c r="AO828" i="4"/>
  <c r="AE828" i="4"/>
  <c r="BA800" i="4"/>
  <c r="AI800" i="4"/>
  <c r="AS800" i="4"/>
  <c r="AM800" i="4"/>
  <c r="AK752" i="4"/>
  <c r="AA752" i="4"/>
  <c r="AK720" i="4"/>
  <c r="AG720" i="4"/>
  <c r="AF720" i="4"/>
  <c r="AA720" i="4"/>
  <c r="AW667" i="4"/>
  <c r="AA667" i="4"/>
  <c r="AH667" i="4"/>
  <c r="AK667" i="4"/>
  <c r="AT667" i="4"/>
  <c r="Z667" i="4"/>
  <c r="BB667" i="4"/>
  <c r="AT641" i="4"/>
  <c r="BG641" i="4"/>
  <c r="BB641" i="4"/>
  <c r="AA641" i="4"/>
  <c r="BE641" i="4"/>
  <c r="AO641" i="4"/>
  <c r="AC641" i="4"/>
  <c r="AW641" i="4"/>
  <c r="AI641" i="4"/>
  <c r="AX641" i="4"/>
  <c r="AP641" i="4"/>
  <c r="BC641" i="4"/>
  <c r="BC600" i="4"/>
  <c r="AQ600" i="4"/>
  <c r="BA600" i="4"/>
  <c r="AF600" i="4"/>
  <c r="AK600" i="4"/>
  <c r="AV600" i="4"/>
  <c r="AB600" i="4"/>
  <c r="AG600" i="4"/>
  <c r="AY555" i="4"/>
  <c r="BB555" i="4"/>
  <c r="BG555" i="4"/>
  <c r="AI555" i="4"/>
  <c r="AT555" i="4"/>
  <c r="AL555" i="4"/>
  <c r="AW555" i="4"/>
  <c r="BE555" i="4"/>
  <c r="AE555" i="4"/>
  <c r="BA555" i="4"/>
  <c r="AK555" i="4"/>
  <c r="BF555" i="4"/>
  <c r="AH555" i="4"/>
  <c r="BC555" i="4"/>
  <c r="AG555" i="4"/>
  <c r="AQ547" i="4"/>
  <c r="AW547" i="4"/>
  <c r="AG547" i="4"/>
  <c r="BE547" i="4"/>
  <c r="AL547" i="4"/>
  <c r="BG547" i="4"/>
  <c r="AI547" i="4"/>
  <c r="AT547" i="4"/>
  <c r="AK547" i="4"/>
  <c r="BF547" i="4"/>
  <c r="AP547" i="4"/>
  <c r="AC547" i="4"/>
  <c r="AX547" i="4"/>
  <c r="AD539" i="4"/>
  <c r="AY539" i="4"/>
  <c r="BB539" i="4"/>
  <c r="AI539" i="4"/>
  <c r="AL539" i="4"/>
  <c r="AG539" i="4"/>
  <c r="BE539" i="4"/>
  <c r="AQ539" i="4"/>
  <c r="AW539" i="4"/>
  <c r="AE539" i="4"/>
  <c r="BA539" i="4"/>
  <c r="AK539" i="4"/>
  <c r="BF539" i="4"/>
  <c r="AC539" i="4"/>
  <c r="AX539" i="4"/>
  <c r="AO517" i="4"/>
  <c r="AQ517" i="4"/>
  <c r="AI517" i="4"/>
  <c r="BE517" i="4"/>
  <c r="AW517" i="4"/>
  <c r="BD517" i="4"/>
  <c r="BG517" i="4"/>
  <c r="AG517" i="4"/>
  <c r="AA517" i="4"/>
  <c r="BB517" i="4"/>
  <c r="AT517" i="4"/>
  <c r="AK517" i="4"/>
  <c r="BF517" i="4"/>
  <c r="AP517" i="4"/>
  <c r="AM517" i="4"/>
  <c r="BA509" i="4"/>
  <c r="AG509" i="4"/>
  <c r="AX509" i="4"/>
  <c r="BB509" i="4"/>
  <c r="AO509" i="4"/>
  <c r="AC509" i="4"/>
  <c r="AW509" i="4"/>
  <c r="AK509" i="4"/>
  <c r="AP509" i="4"/>
  <c r="AT509" i="4"/>
  <c r="BE509" i="4"/>
  <c r="AS509" i="4"/>
  <c r="BA501" i="4"/>
  <c r="AW501" i="4"/>
  <c r="AX501" i="4"/>
  <c r="BB501" i="4"/>
  <c r="AO501" i="4"/>
  <c r="AS501" i="4"/>
  <c r="AP501" i="4"/>
  <c r="AT501" i="4"/>
  <c r="BE501" i="4"/>
  <c r="BG501" i="4"/>
  <c r="AH501" i="4"/>
  <c r="AL501" i="4"/>
  <c r="AY494" i="4"/>
  <c r="AI494" i="4"/>
  <c r="BE494" i="4"/>
  <c r="AM494" i="4"/>
  <c r="AU494" i="4"/>
  <c r="AA494" i="4"/>
  <c r="AK181" i="4"/>
  <c r="AS181" i="4"/>
  <c r="BG181" i="4"/>
  <c r="AL181" i="4"/>
  <c r="AH181" i="4"/>
  <c r="AQ181" i="4"/>
  <c r="AO181" i="4"/>
  <c r="BD181" i="4"/>
  <c r="AG181" i="4"/>
  <c r="AU181" i="4"/>
  <c r="AW181" i="4"/>
  <c r="AI181" i="4"/>
  <c r="AA181" i="4"/>
  <c r="AP181" i="4"/>
  <c r="Z181" i="4"/>
  <c r="AX181" i="4"/>
  <c r="BD155" i="4"/>
  <c r="BE155" i="4"/>
  <c r="AO155" i="4"/>
  <c r="AC155" i="4"/>
  <c r="AX155" i="4"/>
  <c r="AE155" i="4"/>
  <c r="BA155" i="4"/>
  <c r="AP155" i="4"/>
  <c r="AU155" i="4"/>
  <c r="AG155" i="4"/>
  <c r="BB155" i="4"/>
  <c r="Z155" i="4"/>
  <c r="AL155" i="4"/>
  <c r="BG155" i="4"/>
  <c r="AK155" i="4"/>
  <c r="AQ155" i="4"/>
  <c r="AR140" i="4"/>
  <c r="AZ140" i="4"/>
  <c r="AY140" i="4"/>
  <c r="AJ140" i="4"/>
  <c r="AQ140" i="4"/>
  <c r="BG140" i="4"/>
  <c r="AT107" i="4"/>
  <c r="AM107" i="4"/>
  <c r="AA107" i="4"/>
  <c r="AL107" i="4"/>
  <c r="AY107" i="4"/>
  <c r="BG107" i="4"/>
  <c r="AH107" i="4"/>
  <c r="AP107" i="4"/>
  <c r="AX107" i="4"/>
  <c r="AE99" i="4"/>
  <c r="AT99" i="4"/>
  <c r="BB99" i="4"/>
  <c r="BC99" i="4"/>
  <c r="AM99" i="4"/>
  <c r="AL99" i="4"/>
  <c r="AY99" i="4"/>
  <c r="BG99" i="4"/>
  <c r="AD99" i="4"/>
  <c r="AU99" i="4"/>
  <c r="AH99" i="4"/>
  <c r="AP99" i="4"/>
  <c r="AX99" i="4"/>
  <c r="AQ91" i="4"/>
  <c r="AD91" i="4"/>
  <c r="AM91" i="4"/>
  <c r="BG91" i="4"/>
  <c r="AU91" i="4"/>
  <c r="AL91" i="4"/>
  <c r="AX91" i="4"/>
  <c r="Z91" i="4"/>
  <c r="BF91" i="4"/>
  <c r="AH91" i="4"/>
  <c r="AQ83" i="4"/>
  <c r="AY83" i="4"/>
  <c r="AM83" i="4"/>
  <c r="AA83" i="4"/>
  <c r="AL83" i="4"/>
  <c r="BG83" i="4"/>
  <c r="Z83" i="4"/>
  <c r="BF83" i="4"/>
  <c r="AH83" i="4"/>
  <c r="AP83" i="4"/>
  <c r="BB62" i="4"/>
  <c r="AL62" i="4"/>
  <c r="AW62" i="4"/>
  <c r="AG62" i="4"/>
  <c r="AR62" i="4"/>
  <c r="AB62" i="4"/>
  <c r="AX7" i="4"/>
  <c r="AR7" i="4"/>
  <c r="AQ7" i="4"/>
  <c r="BG7" i="4"/>
  <c r="BF7" i="4"/>
  <c r="AM7" i="4"/>
  <c r="AV7" i="4"/>
  <c r="BB7" i="4"/>
  <c r="AF7" i="4"/>
  <c r="AU7" i="4"/>
  <c r="AA7" i="4"/>
  <c r="AH7" i="4"/>
  <c r="AP7" i="4"/>
  <c r="AK611" i="4"/>
  <c r="BF611" i="4"/>
  <c r="AE611" i="4"/>
  <c r="BB611" i="4"/>
  <c r="AG611" i="4"/>
  <c r="AT611" i="4"/>
  <c r="BC611" i="4"/>
  <c r="AH611" i="4"/>
  <c r="AW611" i="4"/>
  <c r="AA611" i="4"/>
  <c r="AO611" i="4"/>
  <c r="AX611" i="4"/>
  <c r="AC611" i="4"/>
  <c r="BF619" i="4"/>
  <c r="AP619" i="4"/>
  <c r="BA619" i="4"/>
  <c r="BD619" i="4"/>
  <c r="AQ619" i="4"/>
  <c r="BE619" i="4"/>
  <c r="AI619" i="4"/>
  <c r="AS619" i="4"/>
  <c r="Z619" i="4"/>
  <c r="BG619" i="4"/>
  <c r="AL619" i="4"/>
  <c r="AY619" i="4"/>
  <c r="AD619" i="4"/>
  <c r="AM619" i="4"/>
  <c r="AU619" i="4"/>
  <c r="AV628" i="4"/>
  <c r="BG628" i="4"/>
  <c r="AM628" i="4"/>
  <c r="AG628" i="4"/>
  <c r="AA628" i="4"/>
  <c r="AK628" i="4"/>
  <c r="AB628" i="4"/>
  <c r="BA628" i="4"/>
  <c r="BC628" i="4"/>
  <c r="AQ628" i="4"/>
  <c r="AV636" i="4"/>
  <c r="AM636" i="4"/>
  <c r="AG636" i="4"/>
  <c r="AA636" i="4"/>
  <c r="AB636" i="4"/>
  <c r="BA636" i="4"/>
  <c r="BC636" i="4"/>
  <c r="AQ636" i="4"/>
  <c r="AS653" i="4"/>
  <c r="AG653" i="4"/>
  <c r="AW653" i="4"/>
  <c r="AQ653" i="4"/>
  <c r="BE653" i="4"/>
  <c r="AD653" i="4"/>
  <c r="AT653" i="4"/>
  <c r="AH653" i="4"/>
  <c r="AC653" i="4"/>
  <c r="AX653" i="4"/>
  <c r="AY653" i="4"/>
  <c r="BB653" i="4"/>
  <c r="AO653" i="4"/>
  <c r="BG653" i="4"/>
  <c r="AI653" i="4"/>
  <c r="Z653" i="4"/>
  <c r="AU653" i="4"/>
  <c r="BB661" i="4"/>
  <c r="AX661" i="4"/>
  <c r="AL661" i="4"/>
  <c r="AH661" i="4"/>
  <c r="AG661" i="4"/>
  <c r="BE661" i="4"/>
  <c r="AS661" i="4"/>
  <c r="BC661" i="4"/>
  <c r="AY661" i="4"/>
  <c r="AA661" i="4"/>
  <c r="AC661" i="4"/>
  <c r="AQ661" i="4"/>
  <c r="AO661" i="4"/>
  <c r="AW661" i="4"/>
  <c r="AE661" i="4"/>
  <c r="BA661" i="4"/>
  <c r="BG683" i="4"/>
  <c r="AE683" i="4"/>
  <c r="AA683" i="4"/>
  <c r="AH683" i="4"/>
  <c r="AL683" i="4"/>
  <c r="AS683" i="4"/>
  <c r="AW683" i="4"/>
  <c r="AT683" i="4"/>
  <c r="Z683" i="4"/>
  <c r="BB683" i="4"/>
  <c r="BD683" i="4"/>
  <c r="AO683" i="4"/>
  <c r="AG683" i="4"/>
  <c r="AK683" i="4"/>
  <c r="AE703" i="4"/>
  <c r="BA703" i="4"/>
  <c r="AX703" i="4"/>
  <c r="AC703" i="4"/>
  <c r="AQ703" i="4"/>
  <c r="Z703" i="4"/>
  <c r="AS703" i="4"/>
  <c r="BG703" i="4"/>
  <c r="AL703" i="4"/>
  <c r="AK703" i="4"/>
  <c r="AD703" i="4"/>
  <c r="AR712" i="4"/>
  <c r="BC712" i="4"/>
  <c r="AG712" i="4"/>
  <c r="BA712" i="4"/>
  <c r="AM712" i="4"/>
  <c r="AQ712" i="4"/>
  <c r="AB712" i="4"/>
  <c r="AK712" i="4"/>
  <c r="AL741" i="4"/>
  <c r="AY741" i="4"/>
  <c r="AS741" i="4"/>
  <c r="AI741" i="4"/>
  <c r="AG741" i="4"/>
  <c r="AA741" i="4"/>
  <c r="BC741" i="4"/>
  <c r="BE741" i="4"/>
  <c r="AC741" i="4"/>
  <c r="AM741" i="4"/>
  <c r="AT741" i="4"/>
  <c r="AH741" i="4"/>
  <c r="AQ741" i="4"/>
  <c r="BB741" i="4"/>
  <c r="AO741" i="4"/>
  <c r="AX741" i="4"/>
  <c r="AW741" i="4"/>
  <c r="AP741" i="4"/>
  <c r="AW749" i="4"/>
  <c r="BG749" i="4"/>
  <c r="BE749" i="4"/>
  <c r="BB749" i="4"/>
  <c r="AY749" i="4"/>
  <c r="AI749" i="4"/>
  <c r="AA749" i="4"/>
  <c r="AS749" i="4"/>
  <c r="AC749" i="4"/>
  <c r="AM749" i="4"/>
  <c r="AG749" i="4"/>
  <c r="AD749" i="4"/>
  <c r="AX749" i="4"/>
  <c r="AP749" i="4"/>
  <c r="BE761" i="4"/>
  <c r="AD761" i="4"/>
  <c r="AI761" i="4"/>
  <c r="AT761" i="4"/>
  <c r="AA761" i="4"/>
  <c r="AW761" i="4"/>
  <c r="AY761" i="4"/>
  <c r="AH779" i="4"/>
  <c r="AU779" i="4"/>
  <c r="BB779" i="4"/>
  <c r="AG779" i="4"/>
  <c r="AP779" i="4"/>
  <c r="AT779" i="4"/>
  <c r="AY779" i="4"/>
  <c r="Z779" i="4"/>
  <c r="AW779" i="4"/>
  <c r="AA779" i="4"/>
  <c r="AI779" i="4"/>
  <c r="AM779" i="4"/>
  <c r="AS779" i="4"/>
  <c r="BC779" i="4"/>
  <c r="BF787" i="4"/>
  <c r="AT787" i="4"/>
  <c r="AM787" i="4"/>
  <c r="AE787" i="4"/>
  <c r="BA787" i="4"/>
  <c r="AC787" i="4"/>
  <c r="BE787" i="4"/>
  <c r="AP795" i="4"/>
  <c r="BF795" i="4"/>
  <c r="AS795" i="4"/>
  <c r="AC795" i="4"/>
  <c r="AE795" i="4"/>
  <c r="AI795" i="4"/>
  <c r="AD795" i="4"/>
  <c r="BA795" i="4"/>
  <c r="AM795" i="4"/>
  <c r="AX795" i="4"/>
  <c r="AK795" i="4"/>
  <c r="BD795" i="4"/>
  <c r="AQ795" i="4"/>
  <c r="Z795" i="4"/>
  <c r="BC795" i="4"/>
  <c r="BC803" i="4"/>
  <c r="AS803" i="4"/>
  <c r="AC803" i="4"/>
  <c r="AX803" i="4"/>
  <c r="AD803" i="4"/>
  <c r="AK803" i="4"/>
  <c r="AP803" i="4"/>
  <c r="AT803" i="4"/>
  <c r="AT811" i="4"/>
  <c r="AI811" i="4"/>
  <c r="AO811" i="4"/>
  <c r="BC811" i="4"/>
  <c r="AM811" i="4"/>
  <c r="AC811" i="4"/>
  <c r="AX811" i="4"/>
  <c r="AH811" i="4"/>
  <c r="AS811" i="4"/>
  <c r="AI819" i="4"/>
  <c r="AD819" i="4"/>
  <c r="AY819" i="4"/>
  <c r="AH819" i="4"/>
  <c r="AC819" i="4"/>
  <c r="AX819" i="4"/>
  <c r="AS819" i="4"/>
  <c r="BC819" i="4"/>
  <c r="AM819" i="4"/>
  <c r="BD827" i="4"/>
  <c r="AI827" i="4"/>
  <c r="AX827" i="4"/>
  <c r="AD827" i="4"/>
  <c r="AH827" i="4"/>
  <c r="BE827" i="4"/>
  <c r="AC827" i="4"/>
  <c r="AO827" i="4"/>
  <c r="BC827" i="4"/>
  <c r="AM827" i="4"/>
  <c r="AY827" i="4"/>
  <c r="AT827" i="4"/>
  <c r="AS827" i="4"/>
  <c r="AS835" i="4"/>
  <c r="AH835" i="4"/>
  <c r="AT835" i="4"/>
  <c r="AX835" i="4"/>
  <c r="BC835" i="4"/>
  <c r="AC835" i="4"/>
  <c r="AS843" i="4"/>
  <c r="AD843" i="4"/>
  <c r="BE843" i="4"/>
  <c r="AM843" i="4"/>
  <c r="AY843" i="4"/>
  <c r="AI843" i="4"/>
  <c r="AX843" i="4"/>
  <c r="AT843" i="4"/>
  <c r="AO843" i="4"/>
  <c r="AC843" i="4"/>
  <c r="AY851" i="4"/>
  <c r="AD851" i="4"/>
  <c r="BC851" i="4"/>
  <c r="AM851" i="4"/>
  <c r="BE851" i="4"/>
  <c r="AS851" i="4"/>
  <c r="AC851" i="4"/>
  <c r="AH851" i="4"/>
  <c r="AX851" i="4"/>
  <c r="AO859" i="4"/>
  <c r="AY859" i="4"/>
  <c r="AT859" i="4"/>
  <c r="BC859" i="4"/>
  <c r="AM859" i="4"/>
  <c r="AH859" i="4"/>
  <c r="AC859" i="4"/>
  <c r="AX859" i="4"/>
  <c r="AS859" i="4"/>
  <c r="BE867" i="4"/>
  <c r="AH867" i="4"/>
  <c r="AD867" i="4"/>
  <c r="AC867" i="4"/>
  <c r="AM867" i="4"/>
  <c r="AX867" i="4"/>
  <c r="BE875" i="4"/>
  <c r="AJ875" i="4"/>
  <c r="AF875" i="4"/>
  <c r="AU875" i="4"/>
  <c r="AZ875" i="4"/>
  <c r="BA875" i="4"/>
  <c r="AK875" i="4"/>
  <c r="AM875" i="4"/>
  <c r="BC875" i="4"/>
  <c r="AQ875" i="4"/>
  <c r="AB875" i="4"/>
  <c r="BA883" i="4"/>
  <c r="BC883" i="4"/>
  <c r="AU883" i="4"/>
  <c r="AF883" i="4"/>
  <c r="AM883" i="4"/>
  <c r="AV891" i="4"/>
  <c r="AZ891" i="4"/>
  <c r="AG891" i="4"/>
  <c r="BG891" i="4"/>
  <c r="AE891" i="4"/>
  <c r="AR891" i="4"/>
  <c r="BA891" i="4"/>
  <c r="AM891" i="4"/>
  <c r="AO891" i="4"/>
  <c r="AF891" i="4"/>
  <c r="AP899" i="4"/>
  <c r="AN899" i="4"/>
  <c r="AL899" i="4"/>
  <c r="AL926" i="4"/>
  <c r="AT926" i="4"/>
  <c r="AR931" i="4"/>
  <c r="AF931" i="4"/>
  <c r="AZ931" i="4"/>
  <c r="AT946" i="4"/>
  <c r="AL946" i="4"/>
  <c r="AD946" i="4"/>
  <c r="AZ967" i="4"/>
  <c r="AJ967" i="4"/>
  <c r="BG988" i="4"/>
  <c r="AX988" i="4"/>
  <c r="AD988" i="4"/>
  <c r="AH988" i="4"/>
  <c r="BF988" i="4"/>
  <c r="Z988" i="4"/>
  <c r="AT988" i="4"/>
  <c r="AH1010" i="4"/>
  <c r="BF1010" i="4"/>
  <c r="AX1010" i="4"/>
  <c r="AD1010" i="4"/>
  <c r="Z1010" i="4"/>
  <c r="BF1024" i="4"/>
  <c r="BB1024" i="4"/>
  <c r="AD1024" i="4"/>
  <c r="BG1056" i="4"/>
  <c r="AK1056" i="4"/>
  <c r="AQ1056" i="4"/>
  <c r="AC1056" i="4"/>
  <c r="BF1056" i="4"/>
  <c r="AB1159" i="4"/>
  <c r="AZ1159" i="4"/>
  <c r="AB1195" i="4"/>
  <c r="AR1195" i="4"/>
  <c r="AJ1195" i="4"/>
  <c r="AV1239" i="4"/>
  <c r="AJ1239" i="4"/>
  <c r="AR1239" i="4"/>
  <c r="AK604" i="4"/>
  <c r="AV604" i="4"/>
  <c r="BG604" i="4"/>
  <c r="AW604" i="4"/>
  <c r="AR604" i="4"/>
  <c r="AF604" i="4"/>
  <c r="AM604" i="4"/>
  <c r="AG604" i="4"/>
  <c r="AA604" i="4"/>
  <c r="BC640" i="4"/>
  <c r="BA640" i="4"/>
  <c r="AF640" i="4"/>
  <c r="AQ640" i="4"/>
  <c r="AA640" i="4"/>
  <c r="AK640" i="4"/>
  <c r="AB640" i="4"/>
  <c r="AR640" i="4"/>
  <c r="AR648" i="4"/>
  <c r="BA648" i="4"/>
  <c r="BG648" i="4"/>
  <c r="AK648" i="4"/>
  <c r="AV648" i="4"/>
  <c r="AF648" i="4"/>
  <c r="AG648" i="4"/>
  <c r="AB648" i="4"/>
  <c r="AF676" i="4"/>
  <c r="AV676" i="4"/>
  <c r="AG676" i="4"/>
  <c r="BG676" i="4"/>
  <c r="AA676" i="4"/>
  <c r="AK763" i="4"/>
  <c r="BA763" i="4"/>
  <c r="AE763" i="4"/>
  <c r="BF763" i="4"/>
  <c r="AP763" i="4"/>
  <c r="BB763" i="4"/>
  <c r="AG763" i="4"/>
  <c r="AT763" i="4"/>
  <c r="BC763" i="4"/>
  <c r="AH763" i="4"/>
  <c r="BA772" i="4"/>
  <c r="AF772" i="4"/>
  <c r="AV772" i="4"/>
  <c r="BG772" i="4"/>
  <c r="AA772" i="4"/>
  <c r="AL906" i="4"/>
  <c r="BF906" i="4"/>
  <c r="BB906" i="4"/>
  <c r="AD906" i="4"/>
  <c r="AD914" i="4"/>
  <c r="AL914" i="4"/>
  <c r="AT914" i="4"/>
  <c r="AX920" i="4"/>
  <c r="AD920" i="4"/>
  <c r="AH920" i="4"/>
  <c r="Z920" i="4"/>
  <c r="BF920" i="4"/>
  <c r="AT920" i="4"/>
  <c r="AL938" i="4"/>
  <c r="AT938" i="4"/>
  <c r="AF945" i="4"/>
  <c r="AZ945" i="4"/>
  <c r="AV945" i="4"/>
  <c r="AH952" i="4"/>
  <c r="BF952" i="4"/>
  <c r="BG952" i="4"/>
  <c r="AT952" i="4"/>
  <c r="Z952" i="4"/>
  <c r="BG498" i="4"/>
  <c r="AQ482" i="4"/>
  <c r="AA418" i="4"/>
  <c r="AU386" i="4"/>
  <c r="AM370" i="4"/>
  <c r="AA410" i="4"/>
  <c r="AE402" i="4"/>
  <c r="AE370" i="4"/>
  <c r="AP193" i="4"/>
  <c r="BC506" i="4"/>
  <c r="AU482" i="4"/>
  <c r="AA258" i="4"/>
  <c r="AY161" i="4"/>
  <c r="AM298" i="4"/>
  <c r="AG266" i="4"/>
  <c r="AA210" i="4"/>
  <c r="BA169" i="4"/>
  <c r="AC161" i="4"/>
  <c r="Z99" i="4"/>
  <c r="AI306" i="4"/>
  <c r="AM274" i="4"/>
  <c r="BC181" i="4"/>
  <c r="AW1425" i="4"/>
  <c r="AY803" i="4"/>
  <c r="AL713" i="4"/>
  <c r="BC675" i="4"/>
  <c r="AO649" i="4"/>
  <c r="AS649" i="4"/>
  <c r="AE534" i="4"/>
  <c r="BC525" i="4"/>
  <c r="AC525" i="4"/>
  <c r="AY466" i="4"/>
  <c r="AY442" i="4"/>
  <c r="AY434" i="4"/>
  <c r="AU713" i="4"/>
  <c r="BC713" i="4"/>
  <c r="BB675" i="4"/>
  <c r="AT675" i="4"/>
  <c r="Z555" i="4"/>
  <c r="AU547" i="4"/>
  <c r="AP539" i="4"/>
  <c r="BF525" i="4"/>
  <c r="BA517" i="4"/>
  <c r="AQ458" i="4"/>
  <c r="AA450" i="4"/>
  <c r="BG442" i="4"/>
  <c r="AK675" i="4"/>
  <c r="AG612" i="4"/>
  <c r="AD509" i="4"/>
  <c r="BF509" i="4"/>
  <c r="BE394" i="4"/>
  <c r="AE514" i="4"/>
  <c r="AU498" i="4"/>
  <c r="BC494" i="4"/>
  <c r="BE418" i="4"/>
  <c r="BG402" i="4"/>
  <c r="BE386" i="4"/>
  <c r="AW636" i="4"/>
  <c r="AR628" i="4"/>
  <c r="AK574" i="4"/>
  <c r="AI506" i="4"/>
  <c r="BF501" i="4"/>
  <c r="AY378" i="4"/>
  <c r="AU178" i="4"/>
  <c r="AY290" i="4"/>
  <c r="BC258" i="4"/>
  <c r="AD161" i="4"/>
  <c r="AE169" i="4"/>
  <c r="Z7" i="4"/>
  <c r="AI362" i="4"/>
  <c r="AE346" i="4"/>
  <c r="BB181" i="4"/>
  <c r="AO886" i="4"/>
  <c r="AT795" i="4"/>
  <c r="AK713" i="4"/>
  <c r="AD713" i="4"/>
  <c r="AU675" i="4"/>
  <c r="AY675" i="4"/>
  <c r="BE534" i="4"/>
  <c r="BA525" i="4"/>
  <c r="AQ442" i="4"/>
  <c r="AA434" i="4"/>
  <c r="AR612" i="4"/>
  <c r="BC514" i="4"/>
  <c r="AM498" i="4"/>
  <c r="AE494" i="4"/>
  <c r="AK566" i="4"/>
  <c r="AA402" i="4"/>
  <c r="AY370" i="4"/>
  <c r="AA282" i="4"/>
  <c r="AA322" i="4"/>
  <c r="AA226" i="4"/>
  <c r="AU218" i="4"/>
  <c r="AZ132" i="4"/>
  <c r="AQ314" i="4"/>
  <c r="BG234" i="4"/>
  <c r="AE202" i="4"/>
  <c r="BE181" i="4"/>
  <c r="AW155" i="4"/>
  <c r="AA140" i="4"/>
  <c r="AI132" i="4"/>
  <c r="AP123" i="4"/>
  <c r="BF107" i="4"/>
  <c r="AX83" i="4"/>
  <c r="AY354" i="4"/>
  <c r="AE338" i="4"/>
  <c r="AE330" i="4"/>
  <c r="AA242" i="4"/>
  <c r="BF155" i="4"/>
  <c r="AM835" i="4"/>
  <c r="BD1076" i="4"/>
  <c r="AM1076" i="4"/>
  <c r="AC1076" i="4"/>
  <c r="AT1076" i="4"/>
  <c r="AQ1076" i="4"/>
  <c r="AG1076" i="4"/>
  <c r="BE1076" i="4"/>
  <c r="AS1076" i="4"/>
  <c r="AW1076" i="4"/>
  <c r="AI1076" i="4"/>
  <c r="BB1076" i="4"/>
  <c r="AL1076" i="4"/>
  <c r="AO1076" i="4"/>
  <c r="AD1076" i="4"/>
  <c r="AY1076" i="4"/>
  <c r="AA1076" i="4"/>
  <c r="BG1076" i="4"/>
  <c r="AH1076" i="4"/>
  <c r="AI1126" i="4"/>
  <c r="AP1126" i="4"/>
  <c r="AD1126" i="4"/>
  <c r="BE1126" i="4"/>
  <c r="BA1126" i="4"/>
  <c r="AO1126" i="4"/>
  <c r="AT1126" i="4"/>
  <c r="AE1126" i="4"/>
  <c r="AR1205" i="4"/>
  <c r="AB1205" i="4"/>
  <c r="AZ1278" i="4"/>
  <c r="AR1278" i="4"/>
  <c r="BF1278" i="4"/>
  <c r="AX1278" i="4"/>
  <c r="AM1278" i="4"/>
  <c r="AE1278" i="4"/>
  <c r="AP1278" i="4"/>
  <c r="AB1278" i="4"/>
  <c r="BC1278" i="4"/>
  <c r="BC1311" i="4"/>
  <c r="AJ1311" i="4"/>
  <c r="AL1311" i="4"/>
  <c r="BF1311" i="4"/>
  <c r="AE1311" i="4"/>
  <c r="AR1311" i="4"/>
  <c r="AZ1311" i="4"/>
  <c r="AB1311" i="4"/>
  <c r="BG1311" i="4"/>
  <c r="BB1345" i="4"/>
  <c r="AP1345" i="4"/>
  <c r="AF1345" i="4"/>
  <c r="BA1345" i="4"/>
  <c r="AO1345" i="4"/>
  <c r="AD1345" i="4"/>
  <c r="AZ1345" i="4"/>
  <c r="BB1529" i="4"/>
  <c r="AO1529" i="4"/>
  <c r="AK1529" i="4"/>
  <c r="AZ1529" i="4"/>
  <c r="AE1529" i="4"/>
  <c r="BE1529" i="4"/>
  <c r="AG1529" i="4"/>
  <c r="AC1529" i="4"/>
  <c r="AT1529" i="4"/>
  <c r="AW1574" i="4"/>
  <c r="BG1574" i="4"/>
  <c r="AI1574" i="4"/>
  <c r="AY1574" i="4"/>
  <c r="AD1574" i="4"/>
  <c r="BF1574" i="4"/>
  <c r="AK1574" i="4"/>
  <c r="BE1574" i="4"/>
  <c r="AQ1574" i="4"/>
  <c r="Z1022" i="4"/>
  <c r="AX1022" i="4"/>
  <c r="BF1022" i="4"/>
  <c r="AX1038" i="4"/>
  <c r="Z1038" i="4"/>
  <c r="BB1038" i="4"/>
  <c r="BF1038" i="4"/>
  <c r="AL1038" i="4"/>
  <c r="BF1046" i="4"/>
  <c r="AH1046" i="4"/>
  <c r="BB1046" i="4"/>
  <c r="BF1054" i="4"/>
  <c r="Z1054" i="4"/>
  <c r="AX1054" i="4"/>
  <c r="AW1061" i="4"/>
  <c r="AJ1061" i="4"/>
  <c r="AZ1061" i="4"/>
  <c r="AU1061" i="4"/>
  <c r="AR1061" i="4"/>
  <c r="AG1061" i="4"/>
  <c r="AO1061" i="4"/>
  <c r="AE1061" i="4"/>
  <c r="BC1061" i="4"/>
  <c r="BE1061" i="4"/>
  <c r="AU1069" i="4"/>
  <c r="AM1069" i="4"/>
  <c r="AW1077" i="4"/>
  <c r="AJ1077" i="4"/>
  <c r="AU1077" i="4"/>
  <c r="AE1077" i="4"/>
  <c r="AO1077" i="4"/>
  <c r="BE1077" i="4"/>
  <c r="BC1077" i="4"/>
  <c r="AJ1085" i="4"/>
  <c r="AU1085" i="4"/>
  <c r="BE1085" i="4"/>
  <c r="AM1085" i="4"/>
  <c r="AW1093" i="4"/>
  <c r="BE1093" i="4"/>
  <c r="AG1093" i="4"/>
  <c r="AJ1093" i="4"/>
  <c r="BC1093" i="4"/>
  <c r="AE1093" i="4"/>
  <c r="AU1093" i="4"/>
  <c r="AZ1093" i="4"/>
  <c r="BD1109" i="4"/>
  <c r="AE1109" i="4"/>
  <c r="BE1109" i="4"/>
  <c r="AG1109" i="4"/>
  <c r="AO1109" i="4"/>
  <c r="AW1109" i="4"/>
  <c r="AM1109" i="4"/>
  <c r="AU1109" i="4"/>
  <c r="BC1117" i="4"/>
  <c r="AM1117" i="4"/>
  <c r="AW1117" i="4"/>
  <c r="AG1117" i="4"/>
  <c r="BE1117" i="4"/>
  <c r="AU1117" i="4"/>
  <c r="AO1117" i="4"/>
  <c r="BD1117" i="4"/>
  <c r="AE1117" i="4"/>
  <c r="AU1125" i="4"/>
  <c r="AO1125" i="4"/>
  <c r="AE1125" i="4"/>
  <c r="AM1125" i="4"/>
  <c r="BD1125" i="4"/>
  <c r="AW1125" i="4"/>
  <c r="BE1125" i="4"/>
  <c r="AG1125" i="4"/>
  <c r="AP1142" i="4"/>
  <c r="AL1142" i="4"/>
  <c r="AT1150" i="4"/>
  <c r="AD1150" i="4"/>
  <c r="BG1150" i="4"/>
  <c r="AH1150" i="4"/>
  <c r="AP1158" i="4"/>
  <c r="BF1158" i="4"/>
  <c r="BG1158" i="4"/>
  <c r="Z1158" i="4"/>
  <c r="BG1166" i="4"/>
  <c r="AP1166" i="4"/>
  <c r="Z1166" i="4"/>
  <c r="BF1166" i="4"/>
  <c r="AR1190" i="4"/>
  <c r="AB1190" i="4"/>
  <c r="AZ1190" i="4"/>
  <c r="AJ1190" i="4"/>
  <c r="AZ1198" i="4"/>
  <c r="AB1198" i="4"/>
  <c r="AJ1198" i="4"/>
  <c r="AR1198" i="4"/>
  <c r="AZ1206" i="4"/>
  <c r="AR1206" i="4"/>
  <c r="AB1206" i="4"/>
  <c r="AJ1206" i="4"/>
  <c r="AV1215" i="4"/>
  <c r="AJ1215" i="4"/>
  <c r="AR1215" i="4"/>
  <c r="BF1305" i="4"/>
  <c r="AJ1305" i="4"/>
  <c r="AY1305" i="4"/>
  <c r="AU1305" i="4"/>
  <c r="AH1305" i="4"/>
  <c r="AJ1359" i="4"/>
  <c r="BF1359" i="4"/>
  <c r="BA1383" i="4"/>
  <c r="BG1383" i="4"/>
  <c r="AC1383" i="4"/>
  <c r="AS1383" i="4"/>
  <c r="AA1383" i="4"/>
  <c r="AY1383" i="4"/>
  <c r="AY1401" i="4"/>
  <c r="AW1401" i="4"/>
  <c r="AH1401" i="4"/>
  <c r="AX1401" i="4"/>
  <c r="BB1401" i="4"/>
  <c r="AA1401" i="4"/>
  <c r="AD1401" i="4"/>
  <c r="AL1401" i="4"/>
  <c r="BE1401" i="4"/>
  <c r="AT1401" i="4"/>
  <c r="BC1401" i="4"/>
  <c r="BG1401" i="4"/>
  <c r="AQ1401" i="4"/>
  <c r="AM1401" i="4"/>
  <c r="AI1401" i="4"/>
  <c r="AG1401" i="4"/>
  <c r="BE1500" i="4"/>
  <c r="AS1500" i="4"/>
  <c r="AW1500" i="4"/>
  <c r="BD1500" i="4"/>
  <c r="AO1500" i="4"/>
  <c r="AC1500" i="4"/>
  <c r="AG1500" i="4"/>
  <c r="AX1553" i="4"/>
  <c r="AM1553" i="4"/>
  <c r="BG1553" i="4"/>
  <c r="BB1553" i="4"/>
  <c r="AT1553" i="4"/>
  <c r="AY1553" i="4"/>
  <c r="AD1553" i="4"/>
  <c r="BD1553" i="4"/>
  <c r="AI1553" i="4"/>
  <c r="AC1553" i="4"/>
  <c r="BE1553" i="4"/>
  <c r="AH1553" i="4"/>
  <c r="AQ1553" i="4"/>
  <c r="AL1553" i="4"/>
  <c r="AS1553" i="4"/>
  <c r="AW1553" i="4"/>
  <c r="BC1553" i="4"/>
  <c r="AG1553" i="4"/>
  <c r="AT1672" i="4"/>
  <c r="AL1672" i="4"/>
  <c r="AD1672" i="4"/>
  <c r="BG976" i="4"/>
  <c r="AP976" i="4"/>
  <c r="Z976" i="4"/>
  <c r="AH976" i="4"/>
  <c r="BF976" i="4"/>
  <c r="Z1000" i="4"/>
  <c r="BG1000" i="4"/>
  <c r="AH1000" i="4"/>
  <c r="BF1000" i="4"/>
  <c r="AD1000" i="4"/>
  <c r="AP1000" i="4"/>
  <c r="AT1000" i="4"/>
  <c r="AX1000" i="4"/>
  <c r="AZ1135" i="4"/>
  <c r="AR1135" i="4"/>
  <c r="AF1135" i="4"/>
  <c r="AX1214" i="4"/>
  <c r="AB1214" i="4"/>
  <c r="BE1222" i="4"/>
  <c r="AH1222" i="4"/>
  <c r="AT1222" i="4"/>
  <c r="AX1222" i="4"/>
  <c r="BE1230" i="4"/>
  <c r="AX1230" i="4"/>
  <c r="AT1230" i="4"/>
  <c r="AH1230" i="4"/>
  <c r="BE1238" i="4"/>
  <c r="AT1238" i="4"/>
  <c r="AX1238" i="4"/>
  <c r="AD1238" i="4"/>
  <c r="AH1238" i="4"/>
  <c r="AX1246" i="4"/>
  <c r="AT1246" i="4"/>
  <c r="AH1246" i="4"/>
  <c r="BE1246" i="4"/>
  <c r="AD1246" i="4"/>
  <c r="BE1255" i="4"/>
  <c r="AT1255" i="4"/>
  <c r="AD1255" i="4"/>
  <c r="AH1255" i="4"/>
  <c r="AX1255" i="4"/>
  <c r="BE1263" i="4"/>
  <c r="AX1263" i="4"/>
  <c r="AD1263" i="4"/>
  <c r="AP1263" i="4"/>
  <c r="Z1263" i="4"/>
  <c r="BF1263" i="4"/>
  <c r="AT1263" i="4"/>
  <c r="BE1271" i="4"/>
  <c r="AP1271" i="4"/>
  <c r="Z1271" i="4"/>
  <c r="AD1271" i="4"/>
  <c r="AH1271" i="4"/>
  <c r="AT1271" i="4"/>
  <c r="AR1294" i="4"/>
  <c r="BC1294" i="4"/>
  <c r="BG1294" i="4"/>
  <c r="AZ1294" i="4"/>
  <c r="AL1294" i="4"/>
  <c r="AQ1294" i="4"/>
  <c r="AE1294" i="4"/>
  <c r="AJ1294" i="4"/>
  <c r="AX1294" i="4"/>
  <c r="AB1294" i="4"/>
  <c r="BF1294" i="4"/>
  <c r="BF1306" i="4"/>
  <c r="BB1306" i="4"/>
  <c r="AN1306" i="4"/>
  <c r="AW1306" i="4"/>
  <c r="BD1306" i="4"/>
  <c r="AC1306" i="4"/>
  <c r="AV1306" i="4"/>
  <c r="AJ1341" i="4"/>
  <c r="AT1341" i="4"/>
  <c r="BE1341" i="4"/>
  <c r="BF1374" i="4"/>
  <c r="AJ1374" i="4"/>
  <c r="BA1503" i="4"/>
  <c r="AP1503" i="4"/>
  <c r="AE1503" i="4"/>
  <c r="AY1555" i="4"/>
  <c r="BA1555" i="4"/>
  <c r="AD1555" i="4"/>
  <c r="AO1555" i="4"/>
  <c r="BE1555" i="4"/>
  <c r="BD1689" i="4"/>
  <c r="BB1689" i="4"/>
  <c r="AT1689" i="4"/>
  <c r="AG1689" i="4"/>
  <c r="AM1689" i="4"/>
  <c r="AA1689" i="4"/>
  <c r="BC1689" i="4"/>
  <c r="AC1689" i="4"/>
  <c r="BE1689" i="4"/>
  <c r="AS1689" i="4"/>
  <c r="AO1689" i="4"/>
  <c r="AY1689" i="4"/>
  <c r="AW1689" i="4"/>
  <c r="AI1689" i="4"/>
  <c r="BG1689" i="4"/>
  <c r="AB1362" i="4"/>
  <c r="AJ1362" i="4"/>
  <c r="AZ1362" i="4"/>
  <c r="AR1362" i="4"/>
  <c r="Z1362" i="4"/>
  <c r="AJ1370" i="4"/>
  <c r="BF1370" i="4"/>
  <c r="AR1370" i="4"/>
  <c r="AB1370" i="4"/>
  <c r="AQ1379" i="4"/>
  <c r="AI1379" i="4"/>
  <c r="AY1379" i="4"/>
  <c r="BE1379" i="4"/>
  <c r="AA1379" i="4"/>
  <c r="AQ1414" i="4"/>
  <c r="AP1414" i="4"/>
  <c r="BB1414" i="4"/>
  <c r="AG1414" i="4"/>
  <c r="BA1414" i="4"/>
  <c r="AE1414" i="4"/>
  <c r="AZ1447" i="4"/>
  <c r="AR1447" i="4"/>
  <c r="AB1447" i="4"/>
  <c r="AJ1447" i="4"/>
  <c r="BE1501" i="4"/>
  <c r="AS1501" i="4"/>
  <c r="AG1501" i="4"/>
  <c r="AD1501" i="4"/>
  <c r="AI1501" i="4"/>
  <c r="AX1501" i="4"/>
  <c r="AL1501" i="4"/>
  <c r="AY1501" i="4"/>
  <c r="AM1501" i="4"/>
  <c r="BG1501" i="4"/>
  <c r="AT1501" i="4"/>
  <c r="BD1501" i="4"/>
  <c r="AC1501" i="4"/>
  <c r="BB1501" i="4"/>
  <c r="AA1501" i="4"/>
  <c r="BC1501" i="4"/>
  <c r="AQ1501" i="4"/>
  <c r="AO1501" i="4"/>
  <c r="AW1501" i="4"/>
  <c r="BF1523" i="4"/>
  <c r="AE1523" i="4"/>
  <c r="AK1523" i="4"/>
  <c r="AO1523" i="4"/>
  <c r="AU1523" i="4"/>
  <c r="BE1523" i="4"/>
  <c r="AC1523" i="4"/>
  <c r="BA1523" i="4"/>
  <c r="BC1523" i="4"/>
  <c r="AW1523" i="4"/>
  <c r="AG1523" i="4"/>
  <c r="BG1641" i="4"/>
  <c r="AW1641" i="4"/>
  <c r="AG1641" i="4"/>
  <c r="BC1641" i="4"/>
  <c r="AR1641" i="4"/>
  <c r="BC1396" i="4"/>
  <c r="AO1396" i="4"/>
  <c r="AG1396" i="4"/>
  <c r="AU1396" i="4"/>
  <c r="AY1396" i="4"/>
  <c r="AQ1396" i="4"/>
  <c r="AE1396" i="4"/>
  <c r="BE1396" i="4"/>
  <c r="AY1404" i="4"/>
  <c r="AO1404" i="4"/>
  <c r="BE1404" i="4"/>
  <c r="AI1404" i="4"/>
  <c r="AW1412" i="4"/>
  <c r="BE1412" i="4"/>
  <c r="AI1412" i="4"/>
  <c r="AO1412" i="4"/>
  <c r="AG1412" i="4"/>
  <c r="AQ1424" i="4"/>
  <c r="BC1424" i="4"/>
  <c r="BA1424" i="4"/>
  <c r="AE1424" i="4"/>
  <c r="AC1424" i="4"/>
  <c r="AY1424" i="4"/>
  <c r="AM1424" i="4"/>
  <c r="AX1432" i="4"/>
  <c r="BF1432" i="4"/>
  <c r="AC1432" i="4"/>
  <c r="AP1432" i="4"/>
  <c r="AJ1448" i="4"/>
  <c r="AZ1448" i="4"/>
  <c r="AR1448" i="4"/>
  <c r="AB1448" i="4"/>
  <c r="BA1548" i="4"/>
  <c r="AV1548" i="4"/>
  <c r="AF1548" i="4"/>
  <c r="AA1548" i="4"/>
  <c r="AQ1556" i="4"/>
  <c r="BG1556" i="4"/>
  <c r="AK1556" i="4"/>
  <c r="BE1564" i="4"/>
  <c r="AO1564" i="4"/>
  <c r="AY1564" i="4"/>
  <c r="BC1564" i="4"/>
  <c r="AQ1564" i="4"/>
  <c r="BE1572" i="4"/>
  <c r="AY1572" i="4"/>
  <c r="AO1572" i="4"/>
  <c r="AP1617" i="4"/>
  <c r="BF1617" i="4"/>
  <c r="BF1459" i="4"/>
  <c r="AL1459" i="4"/>
  <c r="AX1459" i="4"/>
  <c r="AH1459" i="4"/>
  <c r="Z1459" i="4"/>
  <c r="BE1471" i="4"/>
  <c r="AX1471" i="4"/>
  <c r="AH1471" i="4"/>
  <c r="BF1471" i="4"/>
  <c r="Z1471" i="4"/>
  <c r="AP1471" i="4"/>
  <c r="AX1479" i="4"/>
  <c r="AP1479" i="4"/>
  <c r="BF1479" i="4"/>
  <c r="Z1479" i="4"/>
  <c r="BF1487" i="4"/>
  <c r="AH1487" i="4"/>
  <c r="BE1487" i="4"/>
  <c r="AP1487" i="4"/>
  <c r="AX1487" i="4"/>
  <c r="BD1516" i="4"/>
  <c r="BC1516" i="4"/>
  <c r="AM1516" i="4"/>
  <c r="AE1516" i="4"/>
  <c r="BF1541" i="4"/>
  <c r="AK1541" i="4"/>
  <c r="AO1583" i="4"/>
  <c r="AW1583" i="4"/>
  <c r="AG1583" i="4"/>
  <c r="BF1583" i="4"/>
  <c r="BE1583" i="4"/>
  <c r="AM1583" i="4"/>
  <c r="AL1734" i="4"/>
  <c r="AQ1734" i="4"/>
  <c r="AG1734" i="4"/>
  <c r="BD1734" i="4"/>
  <c r="BB1734" i="4"/>
  <c r="BG1734" i="4"/>
  <c r="AA1734" i="4"/>
  <c r="AW1734" i="4"/>
  <c r="BC1602" i="4"/>
  <c r="BG1602" i="4"/>
  <c r="AI1602" i="4"/>
  <c r="AA1602" i="4"/>
  <c r="AZ1614" i="4"/>
  <c r="AC1614" i="4"/>
  <c r="BG1637" i="4"/>
  <c r="AG1637" i="4"/>
  <c r="AR1637" i="4"/>
  <c r="BA1637" i="4"/>
  <c r="AF1637" i="4"/>
  <c r="AW1637" i="4"/>
  <c r="AQ1637" i="4"/>
  <c r="AM1637" i="4"/>
  <c r="AO1658" i="4"/>
  <c r="BF1658" i="4"/>
  <c r="BC1658" i="4"/>
  <c r="BE1658" i="4"/>
  <c r="AG1658" i="4"/>
  <c r="AE1658" i="4"/>
  <c r="AM1658" i="4"/>
  <c r="AW1658" i="4"/>
  <c r="BE1674" i="4"/>
  <c r="AI1674" i="4"/>
  <c r="BC1674" i="4"/>
  <c r="AU1674" i="4"/>
  <c r="AM1674" i="4"/>
  <c r="AE1674" i="4"/>
  <c r="BG1674" i="4"/>
  <c r="AQ1674" i="4"/>
  <c r="AQ1690" i="4"/>
  <c r="AV1690" i="4"/>
  <c r="AK1690" i="4"/>
  <c r="BG1690" i="4"/>
  <c r="AA1690" i="4"/>
  <c r="BA1690" i="4"/>
  <c r="AI1711" i="4"/>
  <c r="AH1711" i="4"/>
  <c r="AY1711" i="4"/>
  <c r="AD1711" i="4"/>
  <c r="AO1711" i="4"/>
  <c r="BC1711" i="4"/>
  <c r="BD1711" i="4"/>
  <c r="AM1711" i="4"/>
  <c r="AC1711" i="4"/>
  <c r="BB1586" i="4"/>
  <c r="BG1586" i="4"/>
  <c r="AL1586" i="4"/>
  <c r="AA1586" i="4"/>
  <c r="AE1586" i="4"/>
  <c r="AP1586" i="4"/>
  <c r="BB1627" i="4"/>
  <c r="AP1627" i="4"/>
  <c r="AX1627" i="4"/>
  <c r="AC1627" i="4"/>
  <c r="AH1627" i="4"/>
  <c r="BD1627" i="4"/>
  <c r="AS1627" i="4"/>
  <c r="BA1627" i="4"/>
  <c r="AL1627" i="4"/>
  <c r="AT1627" i="4"/>
  <c r="AD1627" i="4"/>
  <c r="AA1627" i="4"/>
  <c r="AK1627" i="4"/>
  <c r="BD1727" i="4"/>
  <c r="BA1727" i="4"/>
  <c r="AW1727" i="4"/>
  <c r="AK1727" i="4"/>
  <c r="BA1634" i="4"/>
  <c r="AE1634" i="4"/>
  <c r="AP1634" i="4"/>
  <c r="BF1634" i="4"/>
  <c r="AP1642" i="4"/>
  <c r="AE1642" i="4"/>
  <c r="AI1650" i="4"/>
  <c r="BE1650" i="4"/>
  <c r="AG1725" i="4"/>
  <c r="AW1725" i="4"/>
  <c r="AS1725" i="4"/>
  <c r="AC1725" i="4"/>
  <c r="BD1725" i="4"/>
  <c r="AK1725" i="4"/>
  <c r="BD291" i="4"/>
  <c r="BC291" i="4"/>
  <c r="AG291" i="4"/>
  <c r="BB291" i="4"/>
  <c r="AM291" i="4"/>
  <c r="AH291" i="4"/>
  <c r="AS291" i="4"/>
  <c r="AQ291" i="4"/>
  <c r="AC291" i="4"/>
  <c r="AA291" i="4"/>
  <c r="AX291" i="4"/>
  <c r="AL291" i="4"/>
  <c r="BG291" i="4"/>
  <c r="AW291" i="4"/>
  <c r="AY247" i="4"/>
  <c r="AT247" i="4"/>
  <c r="BE247" i="4"/>
  <c r="AE247" i="4"/>
  <c r="AO247" i="4"/>
  <c r="AD247" i="4"/>
  <c r="BA247" i="4"/>
  <c r="AP247" i="4"/>
  <c r="AI247" i="4"/>
  <c r="AB116" i="4"/>
  <c r="BG116" i="4"/>
  <c r="AI116" i="4"/>
  <c r="AY116" i="4"/>
  <c r="AR116" i="4"/>
  <c r="BC116" i="4"/>
  <c r="AA116" i="4"/>
  <c r="AQ116" i="4"/>
  <c r="BA108" i="4"/>
  <c r="AJ108" i="4"/>
  <c r="AB108" i="4"/>
  <c r="AZ108" i="4"/>
  <c r="AW108" i="4"/>
  <c r="AG108" i="4"/>
  <c r="AR108" i="4"/>
  <c r="BB20" i="4"/>
  <c r="BA20" i="4"/>
  <c r="AP20" i="4"/>
  <c r="AZ20" i="4"/>
  <c r="AF20" i="4"/>
  <c r="AO20" i="4"/>
  <c r="AT20" i="4"/>
  <c r="BE20" i="4"/>
  <c r="BF20" i="4"/>
  <c r="AD20" i="4"/>
  <c r="BC31" i="4"/>
  <c r="AL31" i="4"/>
  <c r="AB31" i="4"/>
  <c r="BG31" i="4"/>
  <c r="AJ31" i="4"/>
  <c r="AQ31" i="4"/>
  <c r="BF31" i="4"/>
  <c r="AX31" i="4"/>
  <c r="AE31" i="4"/>
  <c r="AU31" i="4"/>
  <c r="AH31" i="4"/>
  <c r="AZ31" i="4"/>
  <c r="AR31" i="4"/>
  <c r="Z31" i="4"/>
  <c r="AQ131" i="4"/>
  <c r="AL131" i="4"/>
  <c r="BD131" i="4"/>
  <c r="BG131" i="4"/>
  <c r="AA131" i="4"/>
  <c r="AH131" i="4"/>
  <c r="BC131" i="4"/>
  <c r="AG131" i="4"/>
  <c r="AW131" i="4"/>
  <c r="AC131" i="4"/>
  <c r="AM131" i="4"/>
  <c r="BG217" i="4"/>
  <c r="AY217" i="4"/>
  <c r="BA217" i="4"/>
  <c r="AQ217" i="4"/>
  <c r="BF217" i="4"/>
  <c r="AE217" i="4"/>
  <c r="AL217" i="4"/>
  <c r="AT217" i="4"/>
  <c r="AX217" i="4"/>
  <c r="AC217" i="4"/>
  <c r="AU217" i="4"/>
  <c r="AD217" i="4"/>
  <c r="AK217" i="4"/>
  <c r="BC217" i="4"/>
  <c r="Z217" i="4"/>
  <c r="AS217" i="4"/>
  <c r="AG217" i="4"/>
  <c r="AQ227" i="4"/>
  <c r="BB227" i="4"/>
  <c r="AC227" i="4"/>
  <c r="AH227" i="4"/>
  <c r="BG227" i="4"/>
  <c r="BD227" i="4"/>
  <c r="BC227" i="4"/>
  <c r="AS227" i="4"/>
  <c r="AX227" i="4"/>
  <c r="AG227" i="4"/>
  <c r="AL227" i="4"/>
  <c r="AW227" i="4"/>
  <c r="AM227" i="4"/>
  <c r="AA227" i="4"/>
  <c r="BB257" i="4"/>
  <c r="BG257" i="4"/>
  <c r="AA257" i="4"/>
  <c r="AL257" i="4"/>
  <c r="AW257" i="4"/>
  <c r="AE257" i="4"/>
  <c r="BA257" i="4"/>
  <c r="BB313" i="4"/>
  <c r="AA313" i="4"/>
  <c r="BD331" i="4"/>
  <c r="AH331" i="4"/>
  <c r="AM331" i="4"/>
  <c r="BC331" i="4"/>
  <c r="AG331" i="4"/>
  <c r="BB331" i="4"/>
  <c r="AS331" i="4"/>
  <c r="AC331" i="4"/>
  <c r="AQ331" i="4"/>
  <c r="BG331" i="4"/>
  <c r="AX331" i="4"/>
  <c r="AA331" i="4"/>
  <c r="AL331" i="4"/>
  <c r="AW331" i="4"/>
  <c r="BD341" i="4"/>
  <c r="AY341" i="4"/>
  <c r="BG341" i="4"/>
  <c r="BE341" i="4"/>
  <c r="AL341" i="4"/>
  <c r="AD341" i="4"/>
  <c r="AC341" i="4"/>
  <c r="AI341" i="4"/>
  <c r="BB341" i="4"/>
  <c r="AA341" i="4"/>
  <c r="BC341" i="4"/>
  <c r="AG341" i="4"/>
  <c r="AX341" i="4"/>
  <c r="AS341" i="4"/>
  <c r="AW341" i="4"/>
  <c r="AQ341" i="4"/>
  <c r="AM341" i="4"/>
  <c r="AT341" i="4"/>
  <c r="AH341" i="4"/>
  <c r="AO341" i="4"/>
  <c r="BF371" i="4"/>
  <c r="AW371" i="4"/>
  <c r="BG371" i="4"/>
  <c r="AL371" i="4"/>
  <c r="BC371" i="4"/>
  <c r="AP371" i="4"/>
  <c r="AC371" i="4"/>
  <c r="AX371" i="4"/>
  <c r="AH371" i="4"/>
  <c r="AS371" i="4"/>
  <c r="AE371" i="4"/>
  <c r="AQ371" i="4"/>
  <c r="BA371" i="4"/>
  <c r="AA371" i="4"/>
  <c r="AK371" i="4"/>
  <c r="BE393" i="4"/>
  <c r="AQ393" i="4"/>
  <c r="AP393" i="4"/>
  <c r="AL393" i="4"/>
  <c r="AT393" i="4"/>
  <c r="AI393" i="4"/>
  <c r="BF393" i="4"/>
  <c r="AK393" i="4"/>
  <c r="BG393" i="4"/>
  <c r="AW393" i="4"/>
  <c r="BA393" i="4"/>
  <c r="AA393" i="4"/>
  <c r="AY393" i="4"/>
  <c r="AE393" i="4"/>
  <c r="AD393" i="4"/>
  <c r="AH447" i="4"/>
  <c r="AS447" i="4"/>
  <c r="BC447" i="4"/>
  <c r="AS489" i="4"/>
  <c r="AW489" i="4"/>
  <c r="AC489" i="4"/>
  <c r="AK489" i="4"/>
  <c r="AG489" i="4"/>
  <c r="BA489" i="4"/>
  <c r="BE295" i="4"/>
  <c r="AY295" i="4"/>
  <c r="AI327" i="4"/>
  <c r="AY327" i="4"/>
  <c r="AD327" i="4"/>
  <c r="BE327" i="4"/>
  <c r="BD327" i="4"/>
  <c r="AT327" i="4"/>
  <c r="AO327" i="4"/>
  <c r="AU359" i="4"/>
  <c r="AO359" i="4"/>
  <c r="AH359" i="4"/>
  <c r="BD449" i="4"/>
  <c r="AG449" i="4"/>
  <c r="AT449" i="4"/>
  <c r="BG449" i="4"/>
  <c r="BB449" i="4"/>
  <c r="AI449" i="4"/>
  <c r="AD449" i="4"/>
  <c r="BE449" i="4"/>
  <c r="AA449" i="4"/>
  <c r="AO449" i="4"/>
  <c r="AL449" i="4"/>
  <c r="AY449" i="4"/>
  <c r="AW449" i="4"/>
  <c r="AO531" i="4"/>
  <c r="BD531" i="4"/>
  <c r="AY531" i="4"/>
  <c r="AQ531" i="4"/>
  <c r="AG531" i="4"/>
  <c r="BE531" i="4"/>
  <c r="AA531" i="4"/>
  <c r="AD531" i="4"/>
  <c r="BG531" i="4"/>
  <c r="BB531" i="4"/>
  <c r="AI531" i="4"/>
  <c r="AL531" i="4"/>
  <c r="AT531" i="4"/>
  <c r="AW531" i="4"/>
  <c r="BD563" i="4"/>
  <c r="AC563" i="4"/>
  <c r="BE563" i="4"/>
  <c r="AS563" i="4"/>
  <c r="BB563" i="4"/>
  <c r="AH563" i="4"/>
  <c r="AQ563" i="4"/>
  <c r="BG563" i="4"/>
  <c r="AG563" i="4"/>
  <c r="AX563" i="4"/>
  <c r="AD563" i="4"/>
  <c r="AM563" i="4"/>
  <c r="BC563" i="4"/>
  <c r="AL563" i="4"/>
  <c r="AT563" i="4"/>
  <c r="AA563" i="4"/>
  <c r="AY563" i="4"/>
  <c r="AO563" i="4"/>
  <c r="AW563" i="4"/>
  <c r="BE271" i="4"/>
  <c r="AO271" i="4"/>
  <c r="AD271" i="4"/>
  <c r="AY271" i="4"/>
  <c r="AP271" i="4"/>
  <c r="AJ94" i="4"/>
  <c r="BA94" i="4"/>
  <c r="BE94" i="4"/>
  <c r="AZ94" i="4"/>
  <c r="AG94" i="4"/>
  <c r="AW94" i="4"/>
  <c r="BC143" i="4"/>
  <c r="AT143" i="4"/>
  <c r="AI143" i="4"/>
  <c r="AH143" i="4"/>
  <c r="AY143" i="4"/>
  <c r="BD143" i="4"/>
  <c r="AS143" i="4"/>
  <c r="BE143" i="4"/>
  <c r="AC143" i="4"/>
  <c r="AM143" i="4"/>
  <c r="AD143" i="4"/>
  <c r="AO143" i="4"/>
  <c r="AP143" i="4"/>
  <c r="AX143" i="4"/>
  <c r="AE143" i="4"/>
  <c r="BF143" i="4"/>
  <c r="AK143" i="4"/>
  <c r="AJ196" i="4"/>
  <c r="AI196" i="4"/>
  <c r="AZ196" i="4"/>
  <c r="AA196" i="4"/>
  <c r="BC196" i="4"/>
  <c r="BG196" i="4"/>
  <c r="BA215" i="4"/>
  <c r="AX215" i="4"/>
  <c r="BE215" i="4"/>
  <c r="AI215" i="4"/>
  <c r="AP215" i="4"/>
  <c r="AY215" i="4"/>
  <c r="AK215" i="4"/>
  <c r="AC215" i="4"/>
  <c r="AS215" i="4"/>
  <c r="BA241" i="4"/>
  <c r="AQ241" i="4"/>
  <c r="AG241" i="4"/>
  <c r="AP241" i="4"/>
  <c r="AE241" i="4"/>
  <c r="BB241" i="4"/>
  <c r="BD241" i="4"/>
  <c r="AO241" i="4"/>
  <c r="AX241" i="4"/>
  <c r="AC241" i="4"/>
  <c r="BF241" i="4"/>
  <c r="AT241" i="4"/>
  <c r="AI241" i="4"/>
  <c r="AM241" i="4"/>
  <c r="AU241" i="4"/>
  <c r="BE255" i="4"/>
  <c r="BA255" i="4"/>
  <c r="AP255" i="4"/>
  <c r="AE255" i="4"/>
  <c r="AX255" i="4"/>
  <c r="AC255" i="4"/>
  <c r="AQ255" i="4"/>
  <c r="Z255" i="4"/>
  <c r="AT255" i="4"/>
  <c r="AM255" i="4"/>
  <c r="AW255" i="4"/>
  <c r="AK255" i="4"/>
  <c r="AI255" i="4"/>
  <c r="BD339" i="4"/>
  <c r="BC339" i="4"/>
  <c r="AS339" i="4"/>
  <c r="AH339" i="4"/>
  <c r="AX339" i="4"/>
  <c r="AM339" i="4"/>
  <c r="AC339" i="4"/>
  <c r="BG339" i="4"/>
  <c r="AG339" i="4"/>
  <c r="BB339" i="4"/>
  <c r="AA339" i="4"/>
  <c r="AW339" i="4"/>
  <c r="AQ339" i="4"/>
  <c r="AY351" i="4"/>
  <c r="BE351" i="4"/>
  <c r="AT351" i="4"/>
  <c r="AO351" i="4"/>
  <c r="AI351" i="4"/>
  <c r="BD351" i="4"/>
  <c r="BF379" i="4"/>
  <c r="AH379" i="4"/>
  <c r="AW379" i="4"/>
  <c r="AC379" i="4"/>
  <c r="AQ379" i="4"/>
  <c r="BG379" i="4"/>
  <c r="AX379" i="4"/>
  <c r="AA379" i="4"/>
  <c r="AK379" i="4"/>
  <c r="BC379" i="4"/>
  <c r="AW397" i="4"/>
  <c r="AH397" i="4"/>
  <c r="BD397" i="4"/>
  <c r="AG397" i="4"/>
  <c r="AL397" i="4"/>
  <c r="AQ397" i="4"/>
  <c r="BC397" i="4"/>
  <c r="AO397" i="4"/>
  <c r="BB397" i="4"/>
  <c r="BG397" i="4"/>
  <c r="AD397" i="4"/>
  <c r="AI397" i="4"/>
  <c r="AS397" i="4"/>
  <c r="AA397" i="4"/>
  <c r="AT397" i="4"/>
  <c r="BE397" i="4"/>
  <c r="AM397" i="4"/>
  <c r="AX397" i="4"/>
  <c r="AY397" i="4"/>
  <c r="AC397" i="4"/>
  <c r="BD457" i="4"/>
  <c r="AY457" i="4"/>
  <c r="AG457" i="4"/>
  <c r="AO457" i="4"/>
  <c r="BE457" i="4"/>
  <c r="AT457" i="4"/>
  <c r="BB457" i="4"/>
  <c r="AQ457" i="4"/>
  <c r="AL457" i="4"/>
  <c r="AI457" i="4"/>
  <c r="AA457" i="4"/>
  <c r="AD457" i="4"/>
  <c r="AW457" i="4"/>
  <c r="BB479" i="4"/>
  <c r="BG479" i="4"/>
  <c r="BA479" i="4"/>
  <c r="AS479" i="4"/>
  <c r="AG479" i="4"/>
  <c r="AO479" i="4"/>
  <c r="AT479" i="4"/>
  <c r="AD479" i="4"/>
  <c r="BE479" i="4"/>
  <c r="AW479" i="4"/>
  <c r="AC479" i="4"/>
  <c r="AL479" i="4"/>
  <c r="AK479" i="4"/>
  <c r="AR540" i="4"/>
  <c r="BG540" i="4"/>
  <c r="BC540" i="4"/>
  <c r="AG540" i="4"/>
  <c r="BE589" i="4"/>
  <c r="AI589" i="4"/>
  <c r="AM589" i="4"/>
  <c r="BC589" i="4"/>
  <c r="AE589" i="4"/>
  <c r="BG589" i="4"/>
  <c r="AY589" i="4"/>
  <c r="AU589" i="4"/>
  <c r="AA589" i="4"/>
  <c r="AQ589" i="4"/>
  <c r="AI413" i="4"/>
  <c r="AX413" i="4"/>
  <c r="BD413" i="4"/>
  <c r="AC413" i="4"/>
  <c r="BE413" i="4"/>
  <c r="AY413" i="4"/>
  <c r="BB413" i="4"/>
  <c r="AH413" i="4"/>
  <c r="AQ413" i="4"/>
  <c r="BG413" i="4"/>
  <c r="AM413" i="4"/>
  <c r="AW413" i="4"/>
  <c r="AD413" i="4"/>
  <c r="AT413" i="4"/>
  <c r="BC413" i="4"/>
  <c r="AL413" i="4"/>
  <c r="AA413" i="4"/>
  <c r="AS413" i="4"/>
  <c r="AG413" i="4"/>
  <c r="BD433" i="4"/>
  <c r="AY433" i="4"/>
  <c r="AG433" i="4"/>
  <c r="BB433" i="4"/>
  <c r="BE433" i="4"/>
  <c r="AT433" i="4"/>
  <c r="AD433" i="4"/>
  <c r="AQ433" i="4"/>
  <c r="AI433" i="4"/>
  <c r="AL433" i="4"/>
  <c r="BG433" i="4"/>
  <c r="AO433" i="4"/>
  <c r="AA433" i="4"/>
  <c r="AW433" i="4"/>
  <c r="BA485" i="4"/>
  <c r="AG485" i="4"/>
  <c r="AC485" i="4"/>
  <c r="AW485" i="4"/>
  <c r="AS485" i="4"/>
  <c r="AZ522" i="4"/>
  <c r="BA522" i="4"/>
  <c r="AF522" i="4"/>
  <c r="AV522" i="4"/>
  <c r="BG522" i="4"/>
  <c r="AQ522" i="4"/>
  <c r="AK522" i="4"/>
  <c r="AA522" i="4"/>
  <c r="AZ546" i="4"/>
  <c r="AK546" i="4"/>
  <c r="BG546" i="4"/>
  <c r="BA546" i="4"/>
  <c r="AF546" i="4"/>
  <c r="AV546" i="4"/>
  <c r="AA546" i="4"/>
  <c r="AQ546" i="4"/>
  <c r="AY681" i="4"/>
  <c r="AQ681" i="4"/>
  <c r="AD681" i="4"/>
  <c r="BF681" i="4"/>
  <c r="AK681" i="4"/>
  <c r="BF1565" i="4"/>
  <c r="AP1565" i="4"/>
  <c r="AY1565" i="4"/>
  <c r="BG1565" i="4"/>
  <c r="AE1565" i="4"/>
  <c r="AI1565" i="4"/>
  <c r="AA1565" i="4"/>
  <c r="AL1565" i="4"/>
  <c r="AK1565" i="4"/>
  <c r="AD1565" i="4"/>
  <c r="BB1680" i="4"/>
  <c r="BG1680" i="4"/>
  <c r="AT1680" i="4"/>
  <c r="AL1680" i="4"/>
  <c r="BD858" i="4"/>
  <c r="AU858" i="4"/>
  <c r="AK858" i="4"/>
  <c r="AG858" i="4"/>
  <c r="BA858" i="4"/>
  <c r="AO858" i="4"/>
  <c r="BC858" i="4"/>
  <c r="AE858" i="4"/>
  <c r="AM858" i="4"/>
  <c r="AS858" i="4"/>
  <c r="AW858" i="4"/>
  <c r="BE858" i="4"/>
  <c r="AC858" i="4"/>
  <c r="AB1191" i="4"/>
  <c r="AR1191" i="4"/>
  <c r="AJ1191" i="4"/>
  <c r="AE431" i="4"/>
  <c r="AT431" i="4"/>
  <c r="BA431" i="4"/>
  <c r="AM431" i="4"/>
  <c r="AS459" i="4"/>
  <c r="AH459" i="4"/>
  <c r="AX459" i="4"/>
  <c r="BC459" i="4"/>
  <c r="BA459" i="4"/>
  <c r="AE459" i="4"/>
  <c r="AM459" i="4"/>
  <c r="AC459" i="4"/>
  <c r="AP459" i="4"/>
  <c r="BE527" i="4"/>
  <c r="AQ527" i="4"/>
  <c r="AT527" i="4"/>
  <c r="AD527" i="4"/>
  <c r="BD527" i="4"/>
  <c r="AG527" i="4"/>
  <c r="BB527" i="4"/>
  <c r="AO527" i="4"/>
  <c r="AI527" i="4"/>
  <c r="AW527" i="4"/>
  <c r="AL527" i="4"/>
  <c r="BG527" i="4"/>
  <c r="AY527" i="4"/>
  <c r="AA527" i="4"/>
  <c r="AZ554" i="4"/>
  <c r="AK554" i="4"/>
  <c r="BG554" i="4"/>
  <c r="BA554" i="4"/>
  <c r="AV554" i="4"/>
  <c r="AF554" i="4"/>
  <c r="AA554" i="4"/>
  <c r="AQ554" i="4"/>
  <c r="AZ578" i="4"/>
  <c r="AK578" i="4"/>
  <c r="BC647" i="4"/>
  <c r="AS647" i="4"/>
  <c r="AX647" i="4"/>
  <c r="AH647" i="4"/>
  <c r="AM647" i="4"/>
  <c r="AK832" i="4"/>
  <c r="BA832" i="4"/>
  <c r="AS832" i="4"/>
  <c r="AY832" i="4"/>
  <c r="AI832" i="4"/>
  <c r="AY882" i="4"/>
  <c r="AT882" i="4"/>
  <c r="AD882" i="4"/>
  <c r="BE882" i="4"/>
  <c r="AO882" i="4"/>
  <c r="AZ905" i="4"/>
  <c r="AF905" i="4"/>
  <c r="AV905" i="4"/>
  <c r="BG1006" i="4"/>
  <c r="BF1006" i="4"/>
  <c r="AH1006" i="4"/>
  <c r="Z1006" i="4"/>
  <c r="AP1006" i="4"/>
  <c r="AT1006" i="4"/>
  <c r="AD1006" i="4"/>
  <c r="BD537" i="4"/>
  <c r="AO537" i="4"/>
  <c r="AG537" i="4"/>
  <c r="AY537" i="4"/>
  <c r="AD537" i="4"/>
  <c r="AT537" i="4"/>
  <c r="AA537" i="4"/>
  <c r="BB537" i="4"/>
  <c r="AQ537" i="4"/>
  <c r="AL537" i="4"/>
  <c r="AI537" i="4"/>
  <c r="AW537" i="4"/>
  <c r="BE537" i="4"/>
  <c r="BG537" i="4"/>
  <c r="BC556" i="4"/>
  <c r="AR556" i="4"/>
  <c r="BG556" i="4"/>
  <c r="AG556" i="4"/>
  <c r="BD571" i="4"/>
  <c r="AG571" i="4"/>
  <c r="AI571" i="4"/>
  <c r="AD571" i="4"/>
  <c r="BG571" i="4"/>
  <c r="AA571" i="4"/>
  <c r="BC571" i="4"/>
  <c r="AC571" i="4"/>
  <c r="AY571" i="4"/>
  <c r="AQ571" i="4"/>
  <c r="BB571" i="4"/>
  <c r="AX571" i="4"/>
  <c r="AL571" i="4"/>
  <c r="AH571" i="4"/>
  <c r="AW571" i="4"/>
  <c r="AM571" i="4"/>
  <c r="BE571" i="4"/>
  <c r="AS571" i="4"/>
  <c r="AT571" i="4"/>
  <c r="AM593" i="4"/>
  <c r="AY593" i="4"/>
  <c r="AD593" i="4"/>
  <c r="AL593" i="4"/>
  <c r="BC593" i="4"/>
  <c r="AQ593" i="4"/>
  <c r="AT593" i="4"/>
  <c r="AA593" i="4"/>
  <c r="AI593" i="4"/>
  <c r="AU593" i="4"/>
  <c r="BB593" i="4"/>
  <c r="BG593" i="4"/>
  <c r="BE593" i="4"/>
  <c r="BC616" i="4"/>
  <c r="AQ616" i="4"/>
  <c r="BA616" i="4"/>
  <c r="AF616" i="4"/>
  <c r="AV929" i="4"/>
  <c r="AF929" i="4"/>
  <c r="AZ929" i="4"/>
  <c r="BD1108" i="4"/>
  <c r="AT1108" i="4"/>
  <c r="AX1108" i="4"/>
  <c r="AO1108" i="4"/>
  <c r="AI1108" i="4"/>
  <c r="AM1108" i="4"/>
  <c r="AS1108" i="4"/>
  <c r="AH1108" i="4"/>
  <c r="AC1108" i="4"/>
  <c r="BC1108" i="4"/>
  <c r="AD1108" i="4"/>
  <c r="BF1291" i="4"/>
  <c r="AJ1291" i="4"/>
  <c r="BC1291" i="4"/>
  <c r="AH1291" i="4"/>
  <c r="AZ542" i="4"/>
  <c r="AA542" i="4"/>
  <c r="AK542" i="4"/>
  <c r="BG542" i="4"/>
  <c r="AF542" i="4"/>
  <c r="BA542" i="4"/>
  <c r="AQ542" i="4"/>
  <c r="AV542" i="4"/>
  <c r="AK660" i="4"/>
  <c r="AQ660" i="4"/>
  <c r="AW660" i="4"/>
  <c r="AB660" i="4"/>
  <c r="BG660" i="4"/>
  <c r="BC780" i="4"/>
  <c r="BE780" i="4"/>
  <c r="AI780" i="4"/>
  <c r="AU780" i="4"/>
  <c r="BG968" i="4"/>
  <c r="AH968" i="4"/>
  <c r="Z968" i="4"/>
  <c r="AP968" i="4"/>
  <c r="AX968" i="4"/>
  <c r="BF968" i="4"/>
  <c r="BB1316" i="4"/>
  <c r="AO1316" i="4"/>
  <c r="AZ1316" i="4"/>
  <c r="AF1316" i="4"/>
  <c r="AD1316" i="4"/>
  <c r="BA1316" i="4"/>
  <c r="AO1386" i="4"/>
  <c r="AW1386" i="4"/>
  <c r="AS1386" i="4"/>
  <c r="AC1386" i="4"/>
  <c r="AH1386" i="4"/>
  <c r="BG1386" i="4"/>
  <c r="BD1386" i="4"/>
  <c r="BE1386" i="4"/>
  <c r="AJ1386" i="4"/>
  <c r="AX1386" i="4"/>
  <c r="AZ1386" i="4"/>
  <c r="AL1386" i="4"/>
  <c r="AB1386" i="4"/>
  <c r="AN1386" i="4"/>
  <c r="Z1386" i="4"/>
  <c r="AF1386" i="4"/>
  <c r="AT1386" i="4"/>
  <c r="BB1386" i="4"/>
  <c r="BA1571" i="4"/>
  <c r="AX1571" i="4"/>
  <c r="AI1571" i="4"/>
  <c r="AC1571" i="4"/>
  <c r="BF1571" i="4"/>
  <c r="AP1571" i="4"/>
  <c r="AS1571" i="4"/>
  <c r="BE1571" i="4"/>
  <c r="BD802" i="4"/>
  <c r="AK802" i="4"/>
  <c r="AW802" i="4"/>
  <c r="AO802" i="4"/>
  <c r="BE802" i="4"/>
  <c r="BA802" i="4"/>
  <c r="AG802" i="4"/>
  <c r="AC802" i="4"/>
  <c r="AU802" i="4"/>
  <c r="AM802" i="4"/>
  <c r="AS802" i="4"/>
  <c r="AE802" i="4"/>
  <c r="BC802" i="4"/>
  <c r="BE822" i="4"/>
  <c r="AI822" i="4"/>
  <c r="AW822" i="4"/>
  <c r="AG822" i="4"/>
  <c r="AY822" i="4"/>
  <c r="BF1177" i="4"/>
  <c r="BG1177" i="4"/>
  <c r="Z1177" i="4"/>
  <c r="AH1177" i="4"/>
  <c r="AT1177" i="4"/>
  <c r="AD1177" i="4"/>
  <c r="AP1177" i="4"/>
  <c r="AP1433" i="4"/>
  <c r="BF1433" i="4"/>
  <c r="AE1433" i="4"/>
  <c r="BB1433" i="4"/>
  <c r="AV1433" i="4"/>
  <c r="AQ1433" i="4"/>
  <c r="AH1433" i="4"/>
  <c r="AX1433" i="4"/>
  <c r="AB1433" i="4"/>
  <c r="AL1433" i="4"/>
  <c r="BG1433" i="4"/>
  <c r="AZ1433" i="4"/>
  <c r="AJ1433" i="4"/>
  <c r="BC1433" i="4"/>
  <c r="AA1433" i="4"/>
  <c r="BD453" i="4"/>
  <c r="AI453" i="4"/>
  <c r="AQ453" i="4"/>
  <c r="AC453" i="4"/>
  <c r="AX453" i="4"/>
  <c r="AD453" i="4"/>
  <c r="BG453" i="4"/>
  <c r="AG453" i="4"/>
  <c r="AO453" i="4"/>
  <c r="BE453" i="4"/>
  <c r="AL453" i="4"/>
  <c r="BB453" i="4"/>
  <c r="AW453" i="4"/>
  <c r="AS453" i="4"/>
  <c r="BC453" i="4"/>
  <c r="AY453" i="4"/>
  <c r="AM453" i="4"/>
  <c r="AA453" i="4"/>
  <c r="AT453" i="4"/>
  <c r="BE375" i="4"/>
  <c r="AP375" i="4"/>
  <c r="AE375" i="4"/>
  <c r="AY375" i="4"/>
  <c r="AD375" i="4"/>
  <c r="AI375" i="4"/>
  <c r="AM375" i="4"/>
  <c r="AX375" i="4"/>
  <c r="AS375" i="4"/>
  <c r="AC375" i="4"/>
  <c r="AK375" i="4"/>
  <c r="AT375" i="4"/>
  <c r="BF375" i="4"/>
  <c r="BD253" i="4"/>
  <c r="AM253" i="4"/>
  <c r="AW253" i="4"/>
  <c r="AQ253" i="4"/>
  <c r="AX253" i="4"/>
  <c r="AC253" i="4"/>
  <c r="BB253" i="4"/>
  <c r="AO253" i="4"/>
  <c r="AS253" i="4"/>
  <c r="AI253" i="4"/>
  <c r="BE253" i="4"/>
  <c r="BC253" i="4"/>
  <c r="AY253" i="4"/>
  <c r="AG253" i="4"/>
  <c r="AA253" i="4"/>
  <c r="AD253" i="4"/>
  <c r="AT253" i="4"/>
  <c r="AH253" i="4"/>
  <c r="AL253" i="4"/>
  <c r="BG253" i="4"/>
  <c r="AM205" i="4"/>
  <c r="AL205" i="4"/>
  <c r="BG205" i="4"/>
  <c r="AG205" i="4"/>
  <c r="AI205" i="4"/>
  <c r="AS205" i="4"/>
  <c r="BD205" i="4"/>
  <c r="AD205" i="4"/>
  <c r="AT205" i="4"/>
  <c r="AC205" i="4"/>
  <c r="AH205" i="4"/>
  <c r="BB205" i="4"/>
  <c r="AQ205" i="4"/>
  <c r="AO205" i="4"/>
  <c r="AX205" i="4"/>
  <c r="BE205" i="4"/>
  <c r="AA205" i="4"/>
  <c r="AW205" i="4"/>
  <c r="AY205" i="4"/>
  <c r="BC172" i="4"/>
  <c r="AY172" i="4"/>
  <c r="AB172" i="4"/>
  <c r="AR172" i="4"/>
  <c r="AI172" i="4"/>
  <c r="AJ172" i="4"/>
  <c r="AQ137" i="4"/>
  <c r="AX137" i="4"/>
  <c r="AI137" i="4"/>
  <c r="AC137" i="4"/>
  <c r="BD137" i="4"/>
  <c r="AT137" i="4"/>
  <c r="AH137" i="4"/>
  <c r="AD137" i="4"/>
  <c r="AG137" i="4"/>
  <c r="AS137" i="4"/>
  <c r="BE137" i="4"/>
  <c r="AY137" i="4"/>
  <c r="BB137" i="4"/>
  <c r="AL137" i="4"/>
  <c r="AA137" i="4"/>
  <c r="AO137" i="4"/>
  <c r="AW137" i="4"/>
  <c r="BC137" i="4"/>
  <c r="BG137" i="4"/>
  <c r="BC87" i="4"/>
  <c r="AZ87" i="4"/>
  <c r="AM87" i="4"/>
  <c r="AU87" i="4"/>
  <c r="AI87" i="4"/>
  <c r="AQ87" i="4"/>
  <c r="AE87" i="4"/>
  <c r="AY87" i="4"/>
  <c r="AV67" i="4"/>
  <c r="BB67" i="4"/>
  <c r="AP67" i="4"/>
  <c r="AX67" i="4"/>
  <c r="AE67" i="4"/>
  <c r="BG67" i="4"/>
  <c r="Z67" i="4"/>
  <c r="AH67" i="4"/>
  <c r="AJ67" i="4"/>
  <c r="AM67" i="4"/>
  <c r="BC67" i="4"/>
  <c r="AQ67" i="4"/>
  <c r="AW748" i="4"/>
  <c r="BA748" i="4"/>
  <c r="AM748" i="4"/>
  <c r="AF748" i="4"/>
  <c r="AQ748" i="4"/>
  <c r="AB748" i="4"/>
  <c r="BD445" i="4"/>
  <c r="AC445" i="4"/>
  <c r="BE445" i="4"/>
  <c r="AL445" i="4"/>
  <c r="AM445" i="4"/>
  <c r="AA445" i="4"/>
  <c r="BC445" i="4"/>
  <c r="AX445" i="4"/>
  <c r="AS445" i="4"/>
  <c r="AY445" i="4"/>
  <c r="AG445" i="4"/>
  <c r="AI445" i="4"/>
  <c r="BG445" i="4"/>
  <c r="AT445" i="4"/>
  <c r="AH445" i="4"/>
  <c r="AD445" i="4"/>
  <c r="BB445" i="4"/>
  <c r="AO445" i="4"/>
  <c r="BD243" i="4"/>
  <c r="AQ243" i="4"/>
  <c r="AS243" i="4"/>
  <c r="AX243" i="4"/>
  <c r="BC243" i="4"/>
  <c r="AG243" i="4"/>
  <c r="AH243" i="4"/>
  <c r="BG243" i="4"/>
  <c r="AA243" i="4"/>
  <c r="BB243" i="4"/>
  <c r="AC243" i="4"/>
  <c r="AL243" i="4"/>
  <c r="AW243" i="4"/>
  <c r="AM243" i="4"/>
  <c r="AW211" i="4"/>
  <c r="AP211" i="4"/>
  <c r="AH211" i="4"/>
  <c r="AA211" i="4"/>
  <c r="BC211" i="4"/>
  <c r="AK211" i="4"/>
  <c r="AX211" i="4"/>
  <c r="BG211" i="4"/>
  <c r="BF211" i="4"/>
  <c r="AQ182" i="4"/>
  <c r="AI182" i="4"/>
  <c r="AY182" i="4"/>
  <c r="BG122" i="4"/>
  <c r="AY122" i="4"/>
  <c r="AZ122" i="4"/>
  <c r="AM122" i="4"/>
  <c r="AB122" i="4"/>
  <c r="AE122" i="4"/>
  <c r="AQ122" i="4"/>
  <c r="AR92" i="4"/>
  <c r="BA92" i="4"/>
  <c r="AB92" i="4"/>
  <c r="AG92" i="4"/>
  <c r="AW92" i="4"/>
  <c r="AJ92" i="4"/>
  <c r="AZ92" i="4"/>
  <c r="BA96" i="4"/>
  <c r="AZ96" i="4"/>
  <c r="AO96" i="4"/>
  <c r="AB96" i="4"/>
  <c r="AR96" i="4"/>
  <c r="BE96" i="4"/>
  <c r="AJ96" i="4"/>
  <c r="BB60" i="4"/>
  <c r="AD60" i="4"/>
  <c r="AF60" i="4"/>
  <c r="AO60" i="4"/>
  <c r="BA60" i="4"/>
  <c r="AZ60" i="4"/>
  <c r="AP60" i="4"/>
  <c r="AJ60" i="4"/>
  <c r="AK60" i="4"/>
  <c r="AT60" i="4"/>
  <c r="BE60" i="4"/>
  <c r="BG147" i="4"/>
  <c r="BD147" i="4"/>
  <c r="AQ147" i="4"/>
  <c r="AL147" i="4"/>
  <c r="AG147" i="4"/>
  <c r="AW147" i="4"/>
  <c r="BB147" i="4"/>
  <c r="AM147" i="4"/>
  <c r="AS147" i="4"/>
  <c r="AX147" i="4"/>
  <c r="AA147" i="4"/>
  <c r="BG209" i="4"/>
  <c r="AP209" i="4"/>
  <c r="AW209" i="4"/>
  <c r="BE209" i="4"/>
  <c r="BB52" i="4"/>
  <c r="AO52" i="4"/>
  <c r="AP52" i="4"/>
  <c r="AZ52" i="4"/>
  <c r="AD52" i="4"/>
  <c r="AF52" i="4"/>
  <c r="BE52" i="4"/>
  <c r="AV52" i="4"/>
  <c r="AP131" i="4"/>
  <c r="AI359" i="4"/>
  <c r="AD359" i="4"/>
  <c r="BF359" i="4"/>
  <c r="BA359" i="4"/>
  <c r="AQ359" i="4"/>
  <c r="BD359" i="4"/>
  <c r="BA313" i="4"/>
  <c r="AP295" i="4"/>
  <c r="AI271" i="4"/>
  <c r="AQ257" i="4"/>
  <c r="AD255" i="4"/>
  <c r="AK247" i="4"/>
  <c r="AL247" i="4"/>
  <c r="BG247" i="4"/>
  <c r="AS247" i="4"/>
  <c r="AA241" i="4"/>
  <c r="BE217" i="4"/>
  <c r="AA217" i="4"/>
  <c r="AQ143" i="4"/>
  <c r="BE131" i="4"/>
  <c r="AI131" i="4"/>
  <c r="AZ116" i="4"/>
  <c r="AR94" i="4"/>
  <c r="AR67" i="4"/>
  <c r="AJ20" i="4"/>
  <c r="AO295" i="4"/>
  <c r="AA255" i="4"/>
  <c r="BG255" i="4"/>
  <c r="BD255" i="4"/>
  <c r="Z241" i="4"/>
  <c r="AD241" i="4"/>
  <c r="AO217" i="4"/>
  <c r="BF215" i="4"/>
  <c r="AC211" i="4"/>
  <c r="AR196" i="4"/>
  <c r="AU143" i="4"/>
  <c r="AS131" i="4"/>
  <c r="AL1689" i="4"/>
  <c r="AU1658" i="4"/>
  <c r="AB1637" i="4"/>
  <c r="AW1565" i="4"/>
  <c r="AA1553" i="4"/>
  <c r="BB1672" i="4"/>
  <c r="AT1565" i="4"/>
  <c r="AK1634" i="4"/>
  <c r="AX1711" i="4"/>
  <c r="AB1641" i="4"/>
  <c r="AM1523" i="4"/>
  <c r="AH1501" i="4"/>
  <c r="BE1479" i="4"/>
  <c r="BB1459" i="4"/>
  <c r="AS1401" i="4"/>
  <c r="BD1401" i="4"/>
  <c r="AQ1383" i="4"/>
  <c r="AR1291" i="4"/>
  <c r="BF1271" i="4"/>
  <c r="AD1230" i="4"/>
  <c r="AY1126" i="4"/>
  <c r="BC1076" i="4"/>
  <c r="AX1177" i="4"/>
  <c r="BC1109" i="4"/>
  <c r="BE1108" i="4"/>
  <c r="AO1093" i="4"/>
  <c r="AC832" i="4"/>
  <c r="AC647" i="4"/>
  <c r="AO571" i="4"/>
  <c r="AW445" i="4"/>
  <c r="AP379" i="4"/>
  <c r="AI563" i="4"/>
  <c r="AD351" i="4"/>
  <c r="BC205" i="4"/>
  <c r="BA291" i="4"/>
  <c r="AE291" i="4"/>
  <c r="AU227" i="4"/>
  <c r="Z227" i="4"/>
  <c r="BE489" i="4"/>
  <c r="AP489" i="4"/>
  <c r="AL489" i="4"/>
  <c r="AK423" i="4"/>
  <c r="AU393" i="4"/>
  <c r="AC393" i="4"/>
  <c r="AX393" i="4"/>
  <c r="AG371" i="4"/>
  <c r="AO371" i="4"/>
  <c r="BD371" i="4"/>
  <c r="BB351" i="4"/>
  <c r="AG351" i="4"/>
  <c r="BA341" i="4"/>
  <c r="AE341" i="4"/>
  <c r="BE339" i="4"/>
  <c r="AI339" i="4"/>
  <c r="AO331" i="4"/>
  <c r="BB327" i="4"/>
  <c r="AG327" i="4"/>
  <c r="AO291" i="4"/>
  <c r="AY227" i="4"/>
  <c r="AD227" i="4"/>
  <c r="BG502" i="4"/>
  <c r="AE502" i="4"/>
  <c r="AU447" i="4"/>
  <c r="AI447" i="4"/>
  <c r="BE447" i="4"/>
  <c r="AQ447" i="4"/>
  <c r="BD447" i="4"/>
  <c r="BC431" i="4"/>
  <c r="Z431" i="4"/>
  <c r="AQ431" i="4"/>
  <c r="BD431" i="4"/>
  <c r="AX423" i="4"/>
  <c r="BC419" i="4"/>
  <c r="AA419" i="4"/>
  <c r="AP351" i="4"/>
  <c r="BA327" i="4"/>
  <c r="AE327" i="4"/>
  <c r="AK313" i="4"/>
  <c r="AM313" i="4"/>
  <c r="AD313" i="4"/>
  <c r="AY313" i="4"/>
  <c r="AU295" i="4"/>
  <c r="AG295" i="4"/>
  <c r="BB295" i="4"/>
  <c r="AM295" i="4"/>
  <c r="BD295" i="4"/>
  <c r="Z271" i="4"/>
  <c r="AQ271" i="4"/>
  <c r="AC271" i="4"/>
  <c r="AX271" i="4"/>
  <c r="BF257" i="4"/>
  <c r="AC257" i="4"/>
  <c r="AX257" i="4"/>
  <c r="AO257" i="4"/>
  <c r="BD257" i="4"/>
  <c r="AU215" i="4"/>
  <c r="AA215" i="4"/>
  <c r="AW215" i="4"/>
  <c r="BF131" i="4"/>
  <c r="AK131" i="4"/>
  <c r="BC359" i="4"/>
  <c r="AP359" i="4"/>
  <c r="AK359" i="4"/>
  <c r="AE359" i="4"/>
  <c r="AA359" i="4"/>
  <c r="AW359" i="4"/>
  <c r="AP313" i="4"/>
  <c r="AE295" i="4"/>
  <c r="AG257" i="4"/>
  <c r="Z247" i="4"/>
  <c r="AQ247" i="4"/>
  <c r="AC247" i="4"/>
  <c r="AX247" i="4"/>
  <c r="BG241" i="4"/>
  <c r="AW217" i="4"/>
  <c r="AT215" i="4"/>
  <c r="AE211" i="4"/>
  <c r="AQ209" i="4"/>
  <c r="AY196" i="4"/>
  <c r="BG182" i="4"/>
  <c r="AQ172" i="4"/>
  <c r="AO147" i="4"/>
  <c r="BG143" i="4"/>
  <c r="AL143" i="4"/>
  <c r="AU137" i="4"/>
  <c r="Z137" i="4"/>
  <c r="AY131" i="4"/>
  <c r="AD131" i="4"/>
  <c r="AI122" i="4"/>
  <c r="AJ116" i="4"/>
  <c r="BE108" i="4"/>
  <c r="AB94" i="4"/>
  <c r="AT87" i="4"/>
  <c r="AL67" i="4"/>
  <c r="Z60" i="4"/>
  <c r="Z52" i="4"/>
  <c r="AV31" i="4"/>
  <c r="AV20" i="4"/>
  <c r="BG313" i="4"/>
  <c r="AD295" i="4"/>
  <c r="BA271" i="4"/>
  <c r="AP257" i="4"/>
  <c r="AG255" i="4"/>
  <c r="AH255" i="4"/>
  <c r="AH241" i="4"/>
  <c r="AY241" i="4"/>
  <c r="AH217" i="4"/>
  <c r="AD215" i="4"/>
  <c r="AI209" i="4"/>
  <c r="AQ196" i="4"/>
  <c r="AZ172" i="4"/>
  <c r="BC147" i="4"/>
  <c r="Z143" i="4"/>
  <c r="BB31" i="4"/>
  <c r="AG1727" i="4"/>
  <c r="BA1725" i="4"/>
  <c r="AD1689" i="4"/>
  <c r="AD1680" i="4"/>
  <c r="AX1689" i="4"/>
  <c r="BF1627" i="4"/>
  <c r="AP1574" i="4"/>
  <c r="AG1564" i="4"/>
  <c r="BE1672" i="4"/>
  <c r="AW1586" i="4"/>
  <c r="AE1564" i="4"/>
  <c r="AT1711" i="4"/>
  <c r="AM1641" i="4"/>
  <c r="AP1555" i="4"/>
  <c r="AM1529" i="4"/>
  <c r="AL1602" i="4"/>
  <c r="AH1479" i="4"/>
  <c r="AI1396" i="4"/>
  <c r="AQ1311" i="4"/>
  <c r="AB1306" i="4"/>
  <c r="AX1271" i="4"/>
  <c r="AY1108" i="4"/>
  <c r="BD882" i="4"/>
  <c r="AO413" i="4"/>
  <c r="AQ445" i="4"/>
  <c r="BA52" i="4"/>
  <c r="AU341" i="4"/>
  <c r="Z341" i="4"/>
  <c r="BE331" i="4"/>
  <c r="AI331" i="4"/>
  <c r="AW327" i="4"/>
  <c r="AA327" i="4"/>
  <c r="BE291" i="4"/>
  <c r="AI291" i="4"/>
  <c r="AT227" i="4"/>
  <c r="AA502" i="4"/>
  <c r="AU502" i="4"/>
  <c r="AK447" i="4"/>
  <c r="AO447" i="4"/>
  <c r="AA447" i="4"/>
  <c r="AW447" i="4"/>
  <c r="AP423" i="4"/>
  <c r="BF351" i="4"/>
  <c r="AK351" i="4"/>
  <c r="AU327" i="4"/>
  <c r="Z327" i="4"/>
  <c r="Z313" i="4"/>
  <c r="AS313" i="4"/>
  <c r="AI313" i="4"/>
  <c r="BE313" i="4"/>
  <c r="AK295" i="4"/>
  <c r="AL295" i="4"/>
  <c r="BG295" i="4"/>
  <c r="AS295" i="4"/>
  <c r="AQ313" i="4"/>
  <c r="AT295" i="4"/>
  <c r="BF271" i="4"/>
  <c r="AA271" i="4"/>
  <c r="AW271" i="4"/>
  <c r="AH271" i="4"/>
  <c r="BC271" i="4"/>
  <c r="AU257" i="4"/>
  <c r="AH257" i="4"/>
  <c r="BC257" i="4"/>
  <c r="AT257" i="4"/>
  <c r="AO215" i="4"/>
  <c r="AG215" i="4"/>
  <c r="BB215" i="4"/>
  <c r="BA131" i="4"/>
  <c r="AE131" i="4"/>
  <c r="Z359" i="4"/>
  <c r="AX359" i="4"/>
  <c r="AS359" i="4"/>
  <c r="AM359" i="4"/>
  <c r="AG359" i="4"/>
  <c r="BB359" i="4"/>
  <c r="AE313" i="4"/>
  <c r="AY255" i="4"/>
  <c r="BF247" i="4"/>
  <c r="AA247" i="4"/>
  <c r="AW247" i="4"/>
  <c r="AH247" i="4"/>
  <c r="BC247" i="4"/>
  <c r="AW241" i="4"/>
  <c r="AP217" i="4"/>
  <c r="AM215" i="4"/>
  <c r="BA211" i="4"/>
  <c r="AK209" i="4"/>
  <c r="AB196" i="4"/>
  <c r="BC182" i="4"/>
  <c r="AA172" i="4"/>
  <c r="BE147" i="4"/>
  <c r="AI147" i="4"/>
  <c r="BB143" i="4"/>
  <c r="AG143" i="4"/>
  <c r="AP137" i="4"/>
  <c r="AT131" i="4"/>
  <c r="AO108" i="4"/>
  <c r="AW96" i="4"/>
  <c r="AL87" i="4"/>
  <c r="AP31" i="4"/>
  <c r="AK20" i="4"/>
  <c r="AF31" i="4"/>
  <c r="AW313" i="4"/>
  <c r="AE271" i="4"/>
  <c r="BF255" i="4"/>
  <c r="AL255" i="4"/>
  <c r="AS255" i="4"/>
  <c r="AS241" i="4"/>
  <c r="BE241" i="4"/>
  <c r="AM217" i="4"/>
  <c r="AA209" i="4"/>
  <c r="AH147" i="4"/>
  <c r="AO94" i="4"/>
  <c r="BG87" i="4"/>
  <c r="BF67" i="4"/>
  <c r="AM31" i="4"/>
  <c r="AQ1689" i="4"/>
  <c r="AH1689" i="4"/>
  <c r="AT1650" i="4"/>
  <c r="BA1586" i="4"/>
  <c r="AA1574" i="4"/>
  <c r="BA1642" i="4"/>
  <c r="AE1572" i="4"/>
  <c r="AU1583" i="4"/>
  <c r="AY1571" i="4"/>
  <c r="BA1565" i="4"/>
  <c r="BE1711" i="4"/>
  <c r="AE1555" i="4"/>
  <c r="AU1602" i="4"/>
  <c r="BA1541" i="4"/>
  <c r="AW1529" i="4"/>
  <c r="AE1541" i="4"/>
  <c r="AU1516" i="4"/>
  <c r="AK1383" i="4"/>
  <c r="AH1263" i="4"/>
  <c r="AO1401" i="4"/>
  <c r="Z1370" i="4"/>
  <c r="AX1150" i="4"/>
  <c r="AR1077" i="4"/>
  <c r="AX1006" i="4"/>
  <c r="BC1125" i="4"/>
  <c r="AR1093" i="4"/>
  <c r="AH1038" i="4"/>
  <c r="AG1077" i="4"/>
  <c r="AI882" i="4"/>
  <c r="BG748" i="4"/>
  <c r="AH453" i="4"/>
  <c r="AQ449" i="4"/>
  <c r="AE593" i="4"/>
  <c r="BG457" i="4"/>
  <c r="BA375" i="4"/>
  <c r="AL339" i="4"/>
  <c r="BB131" i="4"/>
  <c r="AH1766" i="4"/>
  <c r="AO1124" i="4"/>
  <c r="BC1124" i="4"/>
  <c r="AM1124" i="4"/>
  <c r="BF1185" i="4"/>
  <c r="Z1185" i="4"/>
  <c r="AT896" i="4"/>
  <c r="AM896" i="4"/>
  <c r="BD804" i="4"/>
  <c r="AW804" i="4"/>
  <c r="AT109" i="4"/>
  <c r="AU109" i="4"/>
  <c r="AA617" i="4"/>
  <c r="AY617" i="4"/>
  <c r="AW617" i="4"/>
  <c r="BE701" i="4"/>
  <c r="AW701" i="4"/>
  <c r="BD701" i="4"/>
  <c r="BG739" i="4"/>
  <c r="AW739" i="4"/>
  <c r="AG747" i="4"/>
  <c r="AQ747" i="4"/>
  <c r="AH747" i="4"/>
  <c r="AW759" i="4"/>
  <c r="AH759" i="4"/>
  <c r="BG777" i="4"/>
  <c r="BB777" i="4"/>
  <c r="AG777" i="4"/>
  <c r="BD785" i="4"/>
  <c r="AG785" i="4"/>
  <c r="AS785" i="4"/>
  <c r="AW785" i="4"/>
  <c r="BD793" i="4"/>
  <c r="AI793" i="4"/>
  <c r="BC793" i="4"/>
  <c r="AX809" i="4"/>
  <c r="AQ809" i="4"/>
  <c r="AM809" i="4"/>
  <c r="AW809" i="4"/>
  <c r="AI817" i="4"/>
  <c r="BE817" i="4"/>
  <c r="AG817" i="4"/>
  <c r="AA817" i="4"/>
  <c r="BC817" i="4"/>
  <c r="BE825" i="4"/>
  <c r="BG825" i="4"/>
  <c r="AA825" i="4"/>
  <c r="BC825" i="4"/>
  <c r="AQ1066" i="4"/>
  <c r="AD1052" i="4"/>
  <c r="AG897" i="4"/>
  <c r="AA865" i="4"/>
  <c r="BB865" i="4"/>
  <c r="AO857" i="4"/>
  <c r="BC849" i="4"/>
  <c r="AA849" i="4"/>
  <c r="AL833" i="4"/>
  <c r="AM857" i="4"/>
  <c r="AX833" i="4"/>
  <c r="AH833" i="4"/>
  <c r="AW841" i="4"/>
  <c r="AM833" i="4"/>
  <c r="AX625" i="4"/>
  <c r="BC625" i="4"/>
  <c r="AA625" i="4"/>
  <c r="AT625" i="4"/>
  <c r="BC709" i="4"/>
  <c r="AL849" i="4"/>
  <c r="BG849" i="4"/>
  <c r="BE881" i="4"/>
  <c r="AR881" i="4"/>
  <c r="AO1115" i="4"/>
  <c r="AK1115" i="4"/>
  <c r="AW1351" i="4"/>
  <c r="AL1351" i="4"/>
  <c r="AM1407" i="4"/>
  <c r="AQ1407" i="4"/>
  <c r="AO1517" i="4"/>
  <c r="AW1517" i="4"/>
  <c r="BA1517" i="4"/>
  <c r="BF1587" i="4"/>
  <c r="AE1402" i="4"/>
  <c r="AH1578" i="4"/>
  <c r="AW1567" i="4"/>
  <c r="BB1629" i="4"/>
  <c r="AJ1609" i="4"/>
  <c r="BE1609" i="4"/>
  <c r="AW1578" i="4"/>
  <c r="AB1578" i="4"/>
  <c r="AV1578" i="4"/>
  <c r="BD213" i="4"/>
  <c r="AY213" i="4"/>
  <c r="AL213" i="4"/>
  <c r="BD237" i="4"/>
  <c r="AI237" i="4"/>
  <c r="AC237" i="4"/>
  <c r="BD325" i="4"/>
  <c r="AQ325" i="4"/>
  <c r="AX323" i="4"/>
  <c r="AH323" i="4"/>
  <c r="AA193" i="4"/>
  <c r="BC178" i="4"/>
  <c r="BF23" i="4"/>
  <c r="AE378" i="4"/>
  <c r="AU242" i="4"/>
  <c r="AE234" i="4"/>
  <c r="BE193" i="4"/>
  <c r="AE178" i="4"/>
  <c r="AW169" i="4"/>
  <c r="AO123" i="4"/>
  <c r="BD1425" i="4"/>
  <c r="BF1378" i="4"/>
  <c r="AQ1070" i="4"/>
  <c r="AV1235" i="4"/>
  <c r="AH1090" i="4"/>
  <c r="AW852" i="4"/>
  <c r="AI886" i="4"/>
  <c r="BG636" i="4"/>
  <c r="AP703" i="4"/>
  <c r="AD649" i="4"/>
  <c r="AI840" i="4"/>
  <c r="AG641" i="4"/>
  <c r="AO749" i="4"/>
  <c r="BG667" i="4"/>
  <c r="AT661" i="4"/>
  <c r="BG354" i="4"/>
  <c r="AS193" i="4"/>
  <c r="AL169" i="4"/>
  <c r="AS155" i="4"/>
  <c r="AS123" i="4"/>
  <c r="AE181" i="4"/>
  <c r="BB83" i="4"/>
  <c r="AL7" i="4"/>
  <c r="BB1425" i="4"/>
  <c r="AK866" i="4"/>
  <c r="BE859" i="4"/>
  <c r="AP988" i="4"/>
  <c r="AT193" i="4"/>
  <c r="AX1056" i="4"/>
  <c r="AF899" i="4"/>
  <c r="AM123" i="4"/>
  <c r="Z899" i="4"/>
  <c r="AA525" i="4"/>
  <c r="AI525" i="4"/>
  <c r="AV534" i="4"/>
  <c r="AY525" i="4"/>
  <c r="AB178" i="4"/>
  <c r="AQ23" i="4"/>
  <c r="AQ378" i="4"/>
  <c r="AQ193" i="4"/>
  <c r="AA169" i="4"/>
  <c r="AA123" i="4"/>
  <c r="AL78" i="4"/>
  <c r="AZ23" i="4"/>
  <c r="BE1425" i="4"/>
  <c r="AV899" i="4"/>
  <c r="AJ1235" i="4"/>
  <c r="AT851" i="4"/>
  <c r="AO835" i="4"/>
  <c r="BC843" i="4"/>
  <c r="AQ649" i="4"/>
  <c r="AF985" i="4"/>
  <c r="AI851" i="4"/>
  <c r="AM828" i="4"/>
  <c r="AP683" i="4"/>
  <c r="BE835" i="4"/>
  <c r="AI803" i="4"/>
  <c r="AP667" i="4"/>
  <c r="AL641" i="4"/>
  <c r="AX667" i="4"/>
  <c r="AM418" i="4"/>
  <c r="AM378" i="4"/>
  <c r="AD193" i="4"/>
  <c r="AC169" i="4"/>
  <c r="AD155" i="4"/>
  <c r="AQ410" i="4"/>
  <c r="AM181" i="4"/>
  <c r="AI107" i="4"/>
  <c r="AX1076" i="4"/>
  <c r="AG123" i="4"/>
  <c r="AH155" i="4"/>
  <c r="AZ1077" i="4"/>
  <c r="AL1022" i="4"/>
  <c r="AI91" i="4"/>
  <c r="AO867" i="4"/>
  <c r="AE450" i="4"/>
  <c r="BC442" i="4"/>
  <c r="BB525" i="4"/>
  <c r="AU442" i="4"/>
  <c r="AE322" i="4"/>
  <c r="AW193" i="4"/>
  <c r="AE226" i="4"/>
  <c r="AB23" i="4"/>
  <c r="BC378" i="4"/>
  <c r="AC193" i="4"/>
  <c r="AL70" i="4"/>
  <c r="AL23" i="4"/>
  <c r="AE23" i="4"/>
  <c r="AG1425" i="4"/>
  <c r="AD899" i="4"/>
  <c r="BA840" i="4"/>
  <c r="AW830" i="4"/>
  <c r="AD811" i="4"/>
  <c r="AI835" i="4"/>
  <c r="AO819" i="4"/>
  <c r="AE649" i="4"/>
  <c r="AP611" i="4"/>
  <c r="AE667" i="4"/>
  <c r="BD641" i="4"/>
  <c r="BA667" i="4"/>
  <c r="BC667" i="4"/>
  <c r="BA611" i="4"/>
  <c r="AD555" i="4"/>
  <c r="AQ418" i="4"/>
  <c r="AC123" i="4"/>
  <c r="AQ494" i="4"/>
  <c r="AI169" i="4"/>
  <c r="BG330" i="4"/>
  <c r="AQ234" i="4"/>
  <c r="AT181" i="4"/>
  <c r="AQ107" i="4"/>
  <c r="AM178" i="4"/>
  <c r="AH1278" i="4"/>
  <c r="BB899" i="4"/>
  <c r="AX1311" i="4"/>
  <c r="AO539" i="4"/>
  <c r="AL1054" i="4"/>
  <c r="AL1760" i="4"/>
  <c r="BE1760" i="4"/>
  <c r="BG1760" i="4"/>
  <c r="AA1760" i="4"/>
  <c r="AS1760" i="4"/>
  <c r="Z1760" i="4"/>
  <c r="BB1760" i="4"/>
  <c r="BA1760" i="4"/>
  <c r="AY1760" i="4"/>
  <c r="AT1760" i="4"/>
  <c r="BD1760" i="4"/>
  <c r="AM1760" i="4"/>
  <c r="AG1760" i="4"/>
  <c r="AD1760" i="4"/>
  <c r="AI1760" i="4"/>
  <c r="AP1760" i="4"/>
  <c r="AX1760" i="4"/>
  <c r="AU1760" i="4"/>
  <c r="AE1760" i="4"/>
  <c r="AH1760" i="4"/>
  <c r="AQ1760" i="4"/>
  <c r="AC1760" i="4"/>
  <c r="AO1760" i="4"/>
  <c r="BA1751" i="4"/>
  <c r="AT1751" i="4"/>
  <c r="AQ1751" i="4"/>
  <c r="AS1751" i="4"/>
  <c r="Z1751" i="4"/>
  <c r="BB1751" i="4"/>
  <c r="AA1751" i="4"/>
  <c r="BE1751" i="4"/>
  <c r="AY1751" i="4"/>
  <c r="AE1751" i="4"/>
  <c r="AL1751" i="4"/>
  <c r="BD1751" i="4"/>
  <c r="AM1751" i="4"/>
  <c r="AG1751" i="4"/>
  <c r="AI1751" i="4"/>
  <c r="AK1751" i="4"/>
  <c r="BG1751" i="4"/>
  <c r="BC1751" i="4"/>
  <c r="AO1751" i="4"/>
  <c r="AD1751" i="4"/>
  <c r="AX1751" i="4"/>
  <c r="AU1751" i="4"/>
  <c r="AP1751" i="4"/>
  <c r="BF1751" i="4"/>
  <c r="AC1751" i="4"/>
  <c r="AW1751" i="4"/>
  <c r="BD1742" i="4"/>
  <c r="AQ1742" i="4"/>
  <c r="BE1742" i="4"/>
  <c r="AI1742" i="4"/>
  <c r="AU1742" i="4"/>
  <c r="BA1742" i="4"/>
  <c r="AH1742" i="4"/>
  <c r="BG1742" i="4"/>
  <c r="AL1742" i="4"/>
  <c r="AY1742" i="4"/>
  <c r="AD1742" i="4"/>
  <c r="BF1742" i="4"/>
  <c r="AC1742" i="4"/>
  <c r="AS1742" i="4"/>
  <c r="AA1742" i="4"/>
  <c r="AK1742" i="4"/>
  <c r="AM1742" i="4"/>
  <c r="AE1742" i="4"/>
  <c r="BB1742" i="4"/>
  <c r="AT1742" i="4"/>
  <c r="AX1742" i="4"/>
  <c r="AP1742" i="4"/>
  <c r="BC1742" i="4"/>
  <c r="AO1742" i="4"/>
  <c r="AW1742" i="4"/>
  <c r="AG1742" i="4"/>
  <c r="Z1742" i="4"/>
  <c r="AD814" i="4"/>
  <c r="AT814" i="4"/>
  <c r="AH814" i="4"/>
  <c r="AX814" i="4"/>
  <c r="AL814" i="4"/>
  <c r="BB814" i="4"/>
  <c r="AR776" i="4"/>
  <c r="BB776" i="4"/>
  <c r="AL776" i="4"/>
  <c r="AC776" i="4"/>
  <c r="AY776" i="4"/>
  <c r="AJ776" i="4"/>
  <c r="BE776" i="4"/>
  <c r="AB776" i="4"/>
  <c r="AM776" i="4"/>
  <c r="AG776" i="4"/>
  <c r="AP776" i="4"/>
  <c r="AI776" i="4"/>
  <c r="AU776" i="4"/>
  <c r="AW776" i="4"/>
  <c r="BF776" i="4"/>
  <c r="AH776" i="4"/>
  <c r="AN776" i="4"/>
  <c r="AZ776" i="4"/>
  <c r="AX776" i="4"/>
  <c r="AD776" i="4"/>
  <c r="AS776" i="4"/>
  <c r="AE776" i="4"/>
  <c r="BB744" i="4"/>
  <c r="AL744" i="4"/>
  <c r="AC744" i="4"/>
  <c r="AY744" i="4"/>
  <c r="AJ744" i="4"/>
  <c r="BE744" i="4"/>
  <c r="AX744" i="4"/>
  <c r="AD744" i="4"/>
  <c r="AS744" i="4"/>
  <c r="AZ744" i="4"/>
  <c r="AT744" i="4"/>
  <c r="Z744" i="4"/>
  <c r="BD744" i="4"/>
  <c r="AE744" i="4"/>
  <c r="AP744" i="4"/>
  <c r="AI744" i="4"/>
  <c r="AO744" i="4"/>
  <c r="AJ733" i="4"/>
  <c r="AZ733" i="4"/>
  <c r="AN733" i="4"/>
  <c r="AB733" i="4"/>
  <c r="AR733" i="4"/>
  <c r="AX710" i="4"/>
  <c r="AH710" i="4"/>
  <c r="AI710" i="4"/>
  <c r="BD710" i="4"/>
  <c r="AU710" i="4"/>
  <c r="AA710" i="4"/>
  <c r="AV710" i="4"/>
  <c r="AR710" i="4"/>
  <c r="BF710" i="4"/>
  <c r="AL710" i="4"/>
  <c r="AN710" i="4"/>
  <c r="AZ710" i="4"/>
  <c r="AT710" i="4"/>
  <c r="Z710" i="4"/>
  <c r="AY710" i="4"/>
  <c r="AJ710" i="4"/>
  <c r="AP710" i="4"/>
  <c r="AO710" i="4"/>
  <c r="AF710" i="4"/>
  <c r="BG710" i="4"/>
  <c r="AG710" i="4"/>
  <c r="AD710" i="4"/>
  <c r="BE710" i="4"/>
  <c r="AK710" i="4"/>
  <c r="AM710" i="4"/>
  <c r="AC710" i="4"/>
  <c r="AQ710" i="4"/>
  <c r="AW710" i="4"/>
  <c r="AN643" i="4"/>
  <c r="AB643" i="4"/>
  <c r="AV643" i="4"/>
  <c r="AF643" i="4"/>
  <c r="AZ643" i="4"/>
  <c r="AJ643" i="4"/>
  <c r="AF631" i="4"/>
  <c r="AV631" i="4"/>
  <c r="AB631" i="4"/>
  <c r="AZ631" i="4"/>
  <c r="AJ631" i="4"/>
  <c r="AN631" i="4"/>
  <c r="AT620" i="4"/>
  <c r="AD620" i="4"/>
  <c r="AN620" i="4"/>
  <c r="AJ620" i="4"/>
  <c r="BE620" i="4"/>
  <c r="BF620" i="4"/>
  <c r="AL620" i="4"/>
  <c r="AI620" i="4"/>
  <c r="AX620" i="4"/>
  <c r="Z620" i="4"/>
  <c r="AY620" i="4"/>
  <c r="AC620" i="4"/>
  <c r="AE620" i="4"/>
  <c r="BB620" i="4"/>
  <c r="AS620" i="4"/>
  <c r="AO620" i="4"/>
  <c r="AP620" i="4"/>
  <c r="BD620" i="4"/>
  <c r="AU620" i="4"/>
  <c r="AK587" i="4"/>
  <c r="AF587" i="4"/>
  <c r="AV587" i="4"/>
  <c r="AW587" i="4"/>
  <c r="AB587" i="4"/>
  <c r="AZ587" i="4"/>
  <c r="AN587" i="4"/>
  <c r="AJ587" i="4"/>
  <c r="AO587" i="4"/>
  <c r="AR587" i="4"/>
  <c r="AS587" i="4"/>
  <c r="BD587" i="4"/>
  <c r="BA587" i="4"/>
  <c r="AF579" i="4"/>
  <c r="AV579" i="4"/>
  <c r="AN579" i="4"/>
  <c r="AB579" i="4"/>
  <c r="AZ579" i="4"/>
  <c r="AJ579" i="4"/>
  <c r="AR579" i="4"/>
  <c r="AU564" i="4"/>
  <c r="AE564" i="4"/>
  <c r="AX564" i="4"/>
  <c r="AH564" i="4"/>
  <c r="AN564" i="4"/>
  <c r="AG564" i="4"/>
  <c r="AQ564" i="4"/>
  <c r="BF564" i="4"/>
  <c r="AL564" i="4"/>
  <c r="AV564" i="4"/>
  <c r="BE564" i="4"/>
  <c r="BC564" i="4"/>
  <c r="AI564" i="4"/>
  <c r="AT564" i="4"/>
  <c r="Z564" i="4"/>
  <c r="AO564" i="4"/>
  <c r="AB564" i="4"/>
  <c r="AY564" i="4"/>
  <c r="AP564" i="4"/>
  <c r="AW564" i="4"/>
  <c r="AM564" i="4"/>
  <c r="AD564" i="4"/>
  <c r="AA564" i="4"/>
  <c r="AF564" i="4"/>
  <c r="AF532" i="4"/>
  <c r="AV532" i="4"/>
  <c r="AT532" i="4"/>
  <c r="AD532" i="4"/>
  <c r="AN532" i="4"/>
  <c r="BA532" i="4"/>
  <c r="BB532" i="4"/>
  <c r="AH532" i="4"/>
  <c r="AS532" i="4"/>
  <c r="AE532" i="4"/>
  <c r="AZ532" i="4"/>
  <c r="BF532" i="4"/>
  <c r="Z532" i="4"/>
  <c r="BD532" i="4"/>
  <c r="BE532" i="4"/>
  <c r="AP532" i="4"/>
  <c r="AI532" i="4"/>
  <c r="AO532" i="4"/>
  <c r="AL532" i="4"/>
  <c r="AC532" i="4"/>
  <c r="AY532" i="4"/>
  <c r="AJ532" i="4"/>
  <c r="AF523" i="4"/>
  <c r="AV523" i="4"/>
  <c r="AR523" i="4"/>
  <c r="AJ523" i="4"/>
  <c r="AN523" i="4"/>
  <c r="AZ523" i="4"/>
  <c r="AD496" i="4"/>
  <c r="AT496" i="4"/>
  <c r="AB496" i="4"/>
  <c r="AR496" i="4"/>
  <c r="AF496" i="4"/>
  <c r="AZ496" i="4"/>
  <c r="AC496" i="4"/>
  <c r="AS496" i="4"/>
  <c r="AN496" i="4"/>
  <c r="AK496" i="4"/>
  <c r="BD496" i="4"/>
  <c r="AW496" i="4"/>
  <c r="AX496" i="4"/>
  <c r="AJ496" i="4"/>
  <c r="BA496" i="4"/>
  <c r="AV496" i="4"/>
  <c r="AG496" i="4"/>
  <c r="AX488" i="4"/>
  <c r="AB488" i="4"/>
  <c r="AR488" i="4"/>
  <c r="AN488" i="4"/>
  <c r="AC488" i="4"/>
  <c r="AS488" i="4"/>
  <c r="AH488" i="4"/>
  <c r="AV488" i="4"/>
  <c r="AW488" i="4"/>
  <c r="AF488" i="4"/>
  <c r="BD488" i="4"/>
  <c r="AK488" i="4"/>
  <c r="AT488" i="4"/>
  <c r="BA488" i="4"/>
  <c r="AJ488" i="4"/>
  <c r="AG488" i="4"/>
  <c r="AD480" i="4"/>
  <c r="AH480" i="4"/>
  <c r="AB480" i="4"/>
  <c r="AR480" i="4"/>
  <c r="AF480" i="4"/>
  <c r="AZ480" i="4"/>
  <c r="AC480" i="4"/>
  <c r="AS480" i="4"/>
  <c r="AT480" i="4"/>
  <c r="AV480" i="4"/>
  <c r="AK480" i="4"/>
  <c r="AJ480" i="4"/>
  <c r="AW480" i="4"/>
  <c r="AN480" i="4"/>
  <c r="BA480" i="4"/>
  <c r="BD480" i="4"/>
  <c r="AG480" i="4"/>
  <c r="AT472" i="4"/>
  <c r="BF472" i="4"/>
  <c r="AB472" i="4"/>
  <c r="AR472" i="4"/>
  <c r="AN472" i="4"/>
  <c r="AG472" i="4"/>
  <c r="AW472" i="4"/>
  <c r="Z472" i="4"/>
  <c r="AZ472" i="4"/>
  <c r="AC472" i="4"/>
  <c r="BA472" i="4"/>
  <c r="AJ472" i="4"/>
  <c r="AO472" i="4"/>
  <c r="AF472" i="4"/>
  <c r="AD472" i="4"/>
  <c r="AV472" i="4"/>
  <c r="AK472" i="4"/>
  <c r="AD464" i="4"/>
  <c r="AT464" i="4"/>
  <c r="AB464" i="4"/>
  <c r="AR464" i="4"/>
  <c r="Z464" i="4"/>
  <c r="AF464" i="4"/>
  <c r="AZ464" i="4"/>
  <c r="AG464" i="4"/>
  <c r="AW464" i="4"/>
  <c r="BF464" i="4"/>
  <c r="AJ464" i="4"/>
  <c r="BD464" i="4"/>
  <c r="AV464" i="4"/>
  <c r="AO464" i="4"/>
  <c r="AC464" i="4"/>
  <c r="BA464" i="4"/>
  <c r="AN464" i="4"/>
  <c r="AS464" i="4"/>
  <c r="Z456" i="4"/>
  <c r="AD456" i="4"/>
  <c r="AB456" i="4"/>
  <c r="AR456" i="4"/>
  <c r="BF456" i="4"/>
  <c r="AN456" i="4"/>
  <c r="AG456" i="4"/>
  <c r="AW456" i="4"/>
  <c r="AV456" i="4"/>
  <c r="AJ456" i="4"/>
  <c r="AC456" i="4"/>
  <c r="BA456" i="4"/>
  <c r="AT456" i="4"/>
  <c r="BD456" i="4"/>
  <c r="AO456" i="4"/>
  <c r="AK456" i="4"/>
  <c r="AS456" i="4"/>
  <c r="AF456" i="4"/>
  <c r="BF448" i="4"/>
  <c r="Z448" i="4"/>
  <c r="AB448" i="4"/>
  <c r="AR448" i="4"/>
  <c r="AF448" i="4"/>
  <c r="AZ448" i="4"/>
  <c r="AG448" i="4"/>
  <c r="AW448" i="4"/>
  <c r="AJ448" i="4"/>
  <c r="BD448" i="4"/>
  <c r="AO448" i="4"/>
  <c r="AT448" i="4"/>
  <c r="AV448" i="4"/>
  <c r="AC448" i="4"/>
  <c r="BA448" i="4"/>
  <c r="AD448" i="4"/>
  <c r="AN448" i="4"/>
  <c r="AK448" i="4"/>
  <c r="AS448" i="4"/>
  <c r="AT440" i="4"/>
  <c r="BF440" i="4"/>
  <c r="AB440" i="4"/>
  <c r="AR440" i="4"/>
  <c r="AN440" i="4"/>
  <c r="AG440" i="4"/>
  <c r="AW440" i="4"/>
  <c r="Z440" i="4"/>
  <c r="AV440" i="4"/>
  <c r="BD440" i="4"/>
  <c r="AC440" i="4"/>
  <c r="BA440" i="4"/>
  <c r="AJ440" i="4"/>
  <c r="AO440" i="4"/>
  <c r="AD440" i="4"/>
  <c r="AZ440" i="4"/>
  <c r="AK440" i="4"/>
  <c r="AD432" i="4"/>
  <c r="AT432" i="4"/>
  <c r="AB432" i="4"/>
  <c r="AR432" i="4"/>
  <c r="Z432" i="4"/>
  <c r="AF432" i="4"/>
  <c r="AZ432" i="4"/>
  <c r="AG432" i="4"/>
  <c r="AW432" i="4"/>
  <c r="BF432" i="4"/>
  <c r="AJ432" i="4"/>
  <c r="BD432" i="4"/>
  <c r="AV432" i="4"/>
  <c r="AO432" i="4"/>
  <c r="AC432" i="4"/>
  <c r="BA432" i="4"/>
  <c r="AS432" i="4"/>
  <c r="AN432" i="4"/>
  <c r="Z424" i="4"/>
  <c r="AD424" i="4"/>
  <c r="AB424" i="4"/>
  <c r="AR424" i="4"/>
  <c r="BF424" i="4"/>
  <c r="AN424" i="4"/>
  <c r="AG424" i="4"/>
  <c r="AW424" i="4"/>
  <c r="AV424" i="4"/>
  <c r="AJ424" i="4"/>
  <c r="AC424" i="4"/>
  <c r="BA424" i="4"/>
  <c r="AT424" i="4"/>
  <c r="BD424" i="4"/>
  <c r="AO424" i="4"/>
  <c r="AF424" i="4"/>
  <c r="AK424" i="4"/>
  <c r="AZ424" i="4"/>
  <c r="AS424" i="4"/>
  <c r="BF416" i="4"/>
  <c r="Z416" i="4"/>
  <c r="AB416" i="4"/>
  <c r="AR416" i="4"/>
  <c r="AF416" i="4"/>
  <c r="AZ416" i="4"/>
  <c r="AG416" i="4"/>
  <c r="AW416" i="4"/>
  <c r="AJ416" i="4"/>
  <c r="BD416" i="4"/>
  <c r="AO416" i="4"/>
  <c r="AT416" i="4"/>
  <c r="AV416" i="4"/>
  <c r="AC416" i="4"/>
  <c r="BA416" i="4"/>
  <c r="AK416" i="4"/>
  <c r="AD416" i="4"/>
  <c r="AS416" i="4"/>
  <c r="AT408" i="4"/>
  <c r="BF408" i="4"/>
  <c r="AB408" i="4"/>
  <c r="AR408" i="4"/>
  <c r="AN408" i="4"/>
  <c r="AG408" i="4"/>
  <c r="AW408" i="4"/>
  <c r="AV408" i="4"/>
  <c r="BD408" i="4"/>
  <c r="AC408" i="4"/>
  <c r="BA408" i="4"/>
  <c r="AJ408" i="4"/>
  <c r="AO408" i="4"/>
  <c r="AF408" i="4"/>
  <c r="Z408" i="4"/>
  <c r="AZ408" i="4"/>
  <c r="AK408" i="4"/>
  <c r="Z400" i="4"/>
  <c r="AB400" i="4"/>
  <c r="AR400" i="4"/>
  <c r="AF400" i="4"/>
  <c r="AZ400" i="4"/>
  <c r="AG400" i="4"/>
  <c r="AW400" i="4"/>
  <c r="AT400" i="4"/>
  <c r="AJ400" i="4"/>
  <c r="BD400" i="4"/>
  <c r="AV400" i="4"/>
  <c r="AO400" i="4"/>
  <c r="AC400" i="4"/>
  <c r="BA400" i="4"/>
  <c r="AN400" i="4"/>
  <c r="AS400" i="4"/>
  <c r="BF400" i="4"/>
  <c r="AT392" i="4"/>
  <c r="BF392" i="4"/>
  <c r="AB392" i="4"/>
  <c r="AR392" i="4"/>
  <c r="AN392" i="4"/>
  <c r="AG392" i="4"/>
  <c r="AW392" i="4"/>
  <c r="Z392" i="4"/>
  <c r="AV392" i="4"/>
  <c r="AJ392" i="4"/>
  <c r="AC392" i="4"/>
  <c r="BA392" i="4"/>
  <c r="BD392" i="4"/>
  <c r="AO392" i="4"/>
  <c r="AK392" i="4"/>
  <c r="AS392" i="4"/>
  <c r="AF392" i="4"/>
  <c r="Z384" i="4"/>
  <c r="AB384" i="4"/>
  <c r="AR384" i="4"/>
  <c r="AT384" i="4"/>
  <c r="AF384" i="4"/>
  <c r="AZ384" i="4"/>
  <c r="AG384" i="4"/>
  <c r="AW384" i="4"/>
  <c r="BF384" i="4"/>
  <c r="AJ384" i="4"/>
  <c r="BD384" i="4"/>
  <c r="AO384" i="4"/>
  <c r="AV384" i="4"/>
  <c r="AC384" i="4"/>
  <c r="BA384" i="4"/>
  <c r="AN384" i="4"/>
  <c r="AK384" i="4"/>
  <c r="AS384" i="4"/>
  <c r="AT376" i="4"/>
  <c r="BF376" i="4"/>
  <c r="AB376" i="4"/>
  <c r="AR376" i="4"/>
  <c r="Z376" i="4"/>
  <c r="AN376" i="4"/>
  <c r="AG376" i="4"/>
  <c r="AW376" i="4"/>
  <c r="AV376" i="4"/>
  <c r="BD376" i="4"/>
  <c r="AC376" i="4"/>
  <c r="BA376" i="4"/>
  <c r="AJ376" i="4"/>
  <c r="AO376" i="4"/>
  <c r="AZ376" i="4"/>
  <c r="AK376" i="4"/>
  <c r="Z368" i="4"/>
  <c r="AB368" i="4"/>
  <c r="AR368" i="4"/>
  <c r="BF368" i="4"/>
  <c r="AF368" i="4"/>
  <c r="AZ368" i="4"/>
  <c r="AG368" i="4"/>
  <c r="AW368" i="4"/>
  <c r="AJ368" i="4"/>
  <c r="BD368" i="4"/>
  <c r="AT368" i="4"/>
  <c r="AV368" i="4"/>
  <c r="AO368" i="4"/>
  <c r="AC368" i="4"/>
  <c r="BA368" i="4"/>
  <c r="AS368" i="4"/>
  <c r="AN368" i="4"/>
  <c r="AT360" i="4"/>
  <c r="BF360" i="4"/>
  <c r="AB360" i="4"/>
  <c r="AR360" i="4"/>
  <c r="AN360" i="4"/>
  <c r="AG360" i="4"/>
  <c r="AW360" i="4"/>
  <c r="AV360" i="4"/>
  <c r="Z360" i="4"/>
  <c r="AJ360" i="4"/>
  <c r="AC360" i="4"/>
  <c r="BA360" i="4"/>
  <c r="BD360" i="4"/>
  <c r="AO360" i="4"/>
  <c r="AF360" i="4"/>
  <c r="AK360" i="4"/>
  <c r="AZ360" i="4"/>
  <c r="AS360" i="4"/>
  <c r="AB352" i="4"/>
  <c r="AR352" i="4"/>
  <c r="AF352" i="4"/>
  <c r="AZ352" i="4"/>
  <c r="AG352" i="4"/>
  <c r="AW352" i="4"/>
  <c r="AJ352" i="4"/>
  <c r="BD352" i="4"/>
  <c r="AT352" i="4"/>
  <c r="AO352" i="4"/>
  <c r="AV352" i="4"/>
  <c r="AC352" i="4"/>
  <c r="BA352" i="4"/>
  <c r="AK352" i="4"/>
  <c r="AS352" i="4"/>
  <c r="AB344" i="4"/>
  <c r="AR344" i="4"/>
  <c r="AN344" i="4"/>
  <c r="AG344" i="4"/>
  <c r="AW344" i="4"/>
  <c r="AV344" i="4"/>
  <c r="AT344" i="4"/>
  <c r="BD344" i="4"/>
  <c r="AC344" i="4"/>
  <c r="BA344" i="4"/>
  <c r="AJ344" i="4"/>
  <c r="AO344" i="4"/>
  <c r="AF344" i="4"/>
  <c r="AZ344" i="4"/>
  <c r="AK344" i="4"/>
  <c r="AB336" i="4"/>
  <c r="AR336" i="4"/>
  <c r="AF336" i="4"/>
  <c r="AZ336" i="4"/>
  <c r="AG336" i="4"/>
  <c r="AW336" i="4"/>
  <c r="AJ336" i="4"/>
  <c r="BD336" i="4"/>
  <c r="AT336" i="4"/>
  <c r="AV336" i="4"/>
  <c r="AO336" i="4"/>
  <c r="AC336" i="4"/>
  <c r="BA336" i="4"/>
  <c r="AN336" i="4"/>
  <c r="AS336" i="4"/>
  <c r="AB328" i="4"/>
  <c r="AR328" i="4"/>
  <c r="AN328" i="4"/>
  <c r="AG328" i="4"/>
  <c r="AW328" i="4"/>
  <c r="AV328" i="4"/>
  <c r="AT328" i="4"/>
  <c r="AJ328" i="4"/>
  <c r="AC328" i="4"/>
  <c r="BA328" i="4"/>
  <c r="BD328" i="4"/>
  <c r="AO328" i="4"/>
  <c r="AK328" i="4"/>
  <c r="AS328" i="4"/>
  <c r="AF328" i="4"/>
  <c r="AB320" i="4"/>
  <c r="AR320" i="4"/>
  <c r="AF320" i="4"/>
  <c r="AZ320" i="4"/>
  <c r="AG320" i="4"/>
  <c r="AW320" i="4"/>
  <c r="AJ320" i="4"/>
  <c r="BD320" i="4"/>
  <c r="AP320" i="4"/>
  <c r="AO320" i="4"/>
  <c r="AV320" i="4"/>
  <c r="AC320" i="4"/>
  <c r="BA320" i="4"/>
  <c r="AN320" i="4"/>
  <c r="AK320" i="4"/>
  <c r="AS320" i="4"/>
  <c r="AB312" i="4"/>
  <c r="AR312" i="4"/>
  <c r="AN312" i="4"/>
  <c r="AG312" i="4"/>
  <c r="AW312" i="4"/>
  <c r="AV312" i="4"/>
  <c r="BD312" i="4"/>
  <c r="AC312" i="4"/>
  <c r="BA312" i="4"/>
  <c r="AJ312" i="4"/>
  <c r="AO312" i="4"/>
  <c r="AZ312" i="4"/>
  <c r="AK312" i="4"/>
  <c r="AP304" i="4"/>
  <c r="AB304" i="4"/>
  <c r="AR304" i="4"/>
  <c r="AF304" i="4"/>
  <c r="AZ304" i="4"/>
  <c r="AG304" i="4"/>
  <c r="AW304" i="4"/>
  <c r="AJ304" i="4"/>
  <c r="BD304" i="4"/>
  <c r="AV304" i="4"/>
  <c r="AO304" i="4"/>
  <c r="AC304" i="4"/>
  <c r="BA304" i="4"/>
  <c r="AS304" i="4"/>
  <c r="AN304" i="4"/>
  <c r="AB296" i="4"/>
  <c r="AR296" i="4"/>
  <c r="AN296" i="4"/>
  <c r="AG296" i="4"/>
  <c r="AW296" i="4"/>
  <c r="AV296" i="4"/>
  <c r="AJ296" i="4"/>
  <c r="AC296" i="4"/>
  <c r="BA296" i="4"/>
  <c r="BD296" i="4"/>
  <c r="AO296" i="4"/>
  <c r="AF296" i="4"/>
  <c r="AK296" i="4"/>
  <c r="AZ296" i="4"/>
  <c r="AS296" i="4"/>
  <c r="AP288" i="4"/>
  <c r="AB288" i="4"/>
  <c r="AR288" i="4"/>
  <c r="AF288" i="4"/>
  <c r="AZ288" i="4"/>
  <c r="AS288" i="4"/>
  <c r="AJ288" i="4"/>
  <c r="BD288" i="4"/>
  <c r="AG288" i="4"/>
  <c r="AV288" i="4"/>
  <c r="AW288" i="4"/>
  <c r="AO288" i="4"/>
  <c r="AB280" i="4"/>
  <c r="AR280" i="4"/>
  <c r="AN280" i="4"/>
  <c r="AV280" i="4"/>
  <c r="BD280" i="4"/>
  <c r="AJ280" i="4"/>
  <c r="AF280" i="4"/>
  <c r="AZ280" i="4"/>
  <c r="AB272" i="4"/>
  <c r="AR272" i="4"/>
  <c r="AF272" i="4"/>
  <c r="AZ272" i="4"/>
  <c r="AJ272" i="4"/>
  <c r="BD272" i="4"/>
  <c r="AV272" i="4"/>
  <c r="AN272" i="4"/>
  <c r="AP264" i="4"/>
  <c r="AB264" i="4"/>
  <c r="AR264" i="4"/>
  <c r="AN264" i="4"/>
  <c r="AG264" i="4"/>
  <c r="AV264" i="4"/>
  <c r="AJ264" i="4"/>
  <c r="BD264" i="4"/>
  <c r="AF264" i="4"/>
  <c r="BE256" i="4"/>
  <c r="AB256" i="4"/>
  <c r="AR256" i="4"/>
  <c r="AF256" i="4"/>
  <c r="AZ256" i="4"/>
  <c r="AJ256" i="4"/>
  <c r="BD256" i="4"/>
  <c r="AV256" i="4"/>
  <c r="AN256" i="4"/>
  <c r="AB248" i="4"/>
  <c r="AR248" i="4"/>
  <c r="AN248" i="4"/>
  <c r="AP248" i="4"/>
  <c r="AV248" i="4"/>
  <c r="BD248" i="4"/>
  <c r="AJ248" i="4"/>
  <c r="AZ248" i="4"/>
  <c r="AP240" i="4"/>
  <c r="AB240" i="4"/>
  <c r="AR240" i="4"/>
  <c r="AF240" i="4"/>
  <c r="AZ240" i="4"/>
  <c r="AS240" i="4"/>
  <c r="AJ240" i="4"/>
  <c r="BD240" i="4"/>
  <c r="AV240" i="4"/>
  <c r="AN240" i="4"/>
  <c r="AB232" i="4"/>
  <c r="AR232" i="4"/>
  <c r="AN232" i="4"/>
  <c r="BA232" i="4"/>
  <c r="AV232" i="4"/>
  <c r="AJ232" i="4"/>
  <c r="BD232" i="4"/>
  <c r="AF232" i="4"/>
  <c r="AZ232" i="4"/>
  <c r="BE224" i="4"/>
  <c r="AN224" i="4"/>
  <c r="BD224" i="4"/>
  <c r="AR224" i="4"/>
  <c r="AB224" i="4"/>
  <c r="AV224" i="4"/>
  <c r="AJ224" i="4"/>
  <c r="AZ224" i="4"/>
  <c r="AJ216" i="4"/>
  <c r="AZ216" i="4"/>
  <c r="AB216" i="4"/>
  <c r="AV216" i="4"/>
  <c r="AF216" i="4"/>
  <c r="AR216" i="4"/>
  <c r="AN216" i="4"/>
  <c r="AJ208" i="4"/>
  <c r="AZ208" i="4"/>
  <c r="AN208" i="4"/>
  <c r="AO208" i="4"/>
  <c r="AR208" i="4"/>
  <c r="AF208" i="4"/>
  <c r="AS208" i="4"/>
  <c r="BD208" i="4"/>
  <c r="AC208" i="4"/>
  <c r="BA208" i="4"/>
  <c r="AB208" i="4"/>
  <c r="AW208" i="4"/>
  <c r="AP208" i="4"/>
  <c r="AV208" i="4"/>
  <c r="AJ200" i="4"/>
  <c r="AZ200" i="4"/>
  <c r="AB200" i="4"/>
  <c r="AV200" i="4"/>
  <c r="AF200" i="4"/>
  <c r="BD200" i="4"/>
  <c r="BA200" i="4"/>
  <c r="AR200" i="4"/>
  <c r="AB144" i="4"/>
  <c r="AW144" i="4"/>
  <c r="BG144" i="4"/>
  <c r="AF130" i="4"/>
  <c r="BF130" i="4"/>
  <c r="BD111" i="4"/>
  <c r="AB111" i="4"/>
  <c r="AR111" i="4"/>
  <c r="AY76" i="4"/>
  <c r="AG76" i="4"/>
  <c r="BB21" i="4"/>
  <c r="AS21" i="4"/>
  <c r="AH21" i="4"/>
  <c r="AP21" i="4"/>
  <c r="AP14" i="4"/>
  <c r="AE14" i="4"/>
  <c r="AX14" i="4"/>
  <c r="AH836" i="4"/>
  <c r="AX836" i="4"/>
  <c r="AL836" i="4"/>
  <c r="BB836" i="4"/>
  <c r="AD824" i="4"/>
  <c r="AT824" i="4"/>
  <c r="AH824" i="4"/>
  <c r="AX824" i="4"/>
  <c r="AL824" i="4"/>
  <c r="BB824" i="4"/>
  <c r="AD794" i="4"/>
  <c r="AT794" i="4"/>
  <c r="AH794" i="4"/>
  <c r="AX794" i="4"/>
  <c r="AL794" i="4"/>
  <c r="BB794" i="4"/>
  <c r="AD782" i="4"/>
  <c r="AT782" i="4"/>
  <c r="AH782" i="4"/>
  <c r="AX782" i="4"/>
  <c r="AL782" i="4"/>
  <c r="BB782" i="4"/>
  <c r="AB769" i="4"/>
  <c r="AR769" i="4"/>
  <c r="AF769" i="4"/>
  <c r="AV769" i="4"/>
  <c r="AJ769" i="4"/>
  <c r="AZ769" i="4"/>
  <c r="AB729" i="4"/>
  <c r="AR729" i="4"/>
  <c r="AF729" i="4"/>
  <c r="AV729" i="4"/>
  <c r="AJ729" i="4"/>
  <c r="AZ729" i="4"/>
  <c r="AF715" i="4"/>
  <c r="AV715" i="4"/>
  <c r="AJ715" i="4"/>
  <c r="AZ715" i="4"/>
  <c r="AN715" i="4"/>
  <c r="AJ693" i="4"/>
  <c r="AZ693" i="4"/>
  <c r="AN693" i="4"/>
  <c r="AB693" i="4"/>
  <c r="AR693" i="4"/>
  <c r="AN679" i="4"/>
  <c r="AB679" i="4"/>
  <c r="AR679" i="4"/>
  <c r="AF679" i="4"/>
  <c r="AV679" i="4"/>
  <c r="BB664" i="4"/>
  <c r="AL664" i="4"/>
  <c r="AC664" i="4"/>
  <c r="AY664" i="4"/>
  <c r="AJ664" i="4"/>
  <c r="BE664" i="4"/>
  <c r="BF664" i="4"/>
  <c r="AH664" i="4"/>
  <c r="AN664" i="4"/>
  <c r="AP664" i="4"/>
  <c r="AS664" i="4"/>
  <c r="AE664" i="4"/>
  <c r="AD664" i="4"/>
  <c r="BD664" i="4"/>
  <c r="AO664" i="4"/>
  <c r="AX664" i="4"/>
  <c r="Z664" i="4"/>
  <c r="AU664" i="4"/>
  <c r="AT652" i="4"/>
  <c r="AD652" i="4"/>
  <c r="AN652" i="4"/>
  <c r="AJ652" i="4"/>
  <c r="BE652" i="4"/>
  <c r="AP652" i="4"/>
  <c r="AC652" i="4"/>
  <c r="BD652" i="4"/>
  <c r="AX652" i="4"/>
  <c r="AI652" i="4"/>
  <c r="AU652" i="4"/>
  <c r="AL652" i="4"/>
  <c r="AS652" i="4"/>
  <c r="AZ652" i="4"/>
  <c r="BF652" i="4"/>
  <c r="AH652" i="4"/>
  <c r="AY652" i="4"/>
  <c r="AE652" i="4"/>
  <c r="AB629" i="4"/>
  <c r="AR629" i="4"/>
  <c r="AJ629" i="4"/>
  <c r="AN629" i="4"/>
  <c r="AV629" i="4"/>
  <c r="AF607" i="4"/>
  <c r="AV607" i="4"/>
  <c r="AB607" i="4"/>
  <c r="AZ607" i="4"/>
  <c r="AJ607" i="4"/>
  <c r="AN607" i="4"/>
  <c r="AO598" i="4"/>
  <c r="AP598" i="4"/>
  <c r="AM598" i="4"/>
  <c r="AF598" i="4"/>
  <c r="AD598" i="4"/>
  <c r="BG598" i="4"/>
  <c r="AS598" i="4"/>
  <c r="Z598" i="4"/>
  <c r="BD598" i="4"/>
  <c r="AJ598" i="4"/>
  <c r="AN598" i="4"/>
  <c r="AR598" i="4"/>
  <c r="AT598" i="4"/>
  <c r="AU598" i="4"/>
  <c r="AE598" i="4"/>
  <c r="AK598" i="4"/>
  <c r="AC598" i="4"/>
  <c r="BE598" i="4"/>
  <c r="BF598" i="4"/>
  <c r="AC590" i="4"/>
  <c r="BC590" i="4"/>
  <c r="BF590" i="4"/>
  <c r="Z590" i="4"/>
  <c r="AK590" i="4"/>
  <c r="AQ590" i="4"/>
  <c r="AT590" i="4"/>
  <c r="AV590" i="4"/>
  <c r="AP590" i="4"/>
  <c r="BE590" i="4"/>
  <c r="AB590" i="4"/>
  <c r="BG590" i="4"/>
  <c r="AD590" i="4"/>
  <c r="AW590" i="4"/>
  <c r="AJ590" i="4"/>
  <c r="AA590" i="4"/>
  <c r="AG590" i="4"/>
  <c r="AZ590" i="4"/>
  <c r="AO590" i="4"/>
  <c r="AM590" i="4"/>
  <c r="BD590" i="4"/>
  <c r="BC582" i="4"/>
  <c r="AM582" i="4"/>
  <c r="BF582" i="4"/>
  <c r="AP582" i="4"/>
  <c r="Z582" i="4"/>
  <c r="BD582" i="4"/>
  <c r="AG582" i="4"/>
  <c r="AU582" i="4"/>
  <c r="AA582" i="4"/>
  <c r="AL582" i="4"/>
  <c r="AN582" i="4"/>
  <c r="BG582" i="4"/>
  <c r="AI582" i="4"/>
  <c r="AX582" i="4"/>
  <c r="AD582" i="4"/>
  <c r="AW582" i="4"/>
  <c r="AB582" i="4"/>
  <c r="AY582" i="4"/>
  <c r="AT582" i="4"/>
  <c r="AQ582" i="4"/>
  <c r="AH582" i="4"/>
  <c r="AO582" i="4"/>
  <c r="AE582" i="4"/>
  <c r="AF582" i="4"/>
  <c r="BE582" i="4"/>
  <c r="AN567" i="4"/>
  <c r="AR567" i="4"/>
  <c r="AF567" i="4"/>
  <c r="AZ567" i="4"/>
  <c r="AJ567" i="4"/>
  <c r="AV567" i="4"/>
  <c r="AR562" i="4"/>
  <c r="BC562" i="4"/>
  <c r="AM562" i="4"/>
  <c r="BF562" i="4"/>
  <c r="AP562" i="4"/>
  <c r="Z562" i="4"/>
  <c r="BD562" i="4"/>
  <c r="AG562" i="4"/>
  <c r="AQ562" i="4"/>
  <c r="BB562" i="4"/>
  <c r="AH562" i="4"/>
  <c r="AV562" i="4"/>
  <c r="AW562" i="4"/>
  <c r="AY562" i="4"/>
  <c r="AE562" i="4"/>
  <c r="AT562" i="4"/>
  <c r="AF562" i="4"/>
  <c r="AU562" i="4"/>
  <c r="AL562" i="4"/>
  <c r="AI562" i="4"/>
  <c r="AD562" i="4"/>
  <c r="AA562" i="4"/>
  <c r="AN562" i="4"/>
  <c r="AO562" i="4"/>
  <c r="AB553" i="4"/>
  <c r="AR553" i="4"/>
  <c r="AN553" i="4"/>
  <c r="AF553" i="4"/>
  <c r="AZ553" i="4"/>
  <c r="AV553" i="4"/>
  <c r="AB545" i="4"/>
  <c r="AR545" i="4"/>
  <c r="AF545" i="4"/>
  <c r="AZ545" i="4"/>
  <c r="AN545" i="4"/>
  <c r="AJ545" i="4"/>
  <c r="AV545" i="4"/>
  <c r="BA188" i="4"/>
  <c r="AK188" i="4"/>
  <c r="AB97" i="4"/>
  <c r="AJ97" i="4"/>
  <c r="AV97" i="4"/>
  <c r="AR81" i="4"/>
  <c r="AB81" i="4"/>
  <c r="AZ81" i="4"/>
  <c r="AN81" i="4"/>
  <c r="AF81" i="4"/>
  <c r="AB613" i="4"/>
  <c r="AR613" i="4"/>
  <c r="AJ613" i="4"/>
  <c r="AN613" i="4"/>
  <c r="AV613" i="4"/>
  <c r="AB621" i="4"/>
  <c r="AR621" i="4"/>
  <c r="AV621" i="4"/>
  <c r="AF621" i="4"/>
  <c r="AZ621" i="4"/>
  <c r="AJ621" i="4"/>
  <c r="AX630" i="4"/>
  <c r="AH630" i="4"/>
  <c r="AI630" i="4"/>
  <c r="BD630" i="4"/>
  <c r="AU630" i="4"/>
  <c r="AA630" i="4"/>
  <c r="AV630" i="4"/>
  <c r="AR630" i="4"/>
  <c r="BB630" i="4"/>
  <c r="AD630" i="4"/>
  <c r="AS630" i="4"/>
  <c r="AE630" i="4"/>
  <c r="BE630" i="4"/>
  <c r="AF630" i="4"/>
  <c r="BG630" i="4"/>
  <c r="AP630" i="4"/>
  <c r="AC630" i="4"/>
  <c r="AO630" i="4"/>
  <c r="AL630" i="4"/>
  <c r="AQ630" i="4"/>
  <c r="AB630" i="4"/>
  <c r="BC630" i="4"/>
  <c r="Z630" i="4"/>
  <c r="BA630" i="4"/>
  <c r="AG630" i="4"/>
  <c r="BF630" i="4"/>
  <c r="AN630" i="4"/>
  <c r="AJ630" i="4"/>
  <c r="AM630" i="4"/>
  <c r="BF638" i="4"/>
  <c r="AP638" i="4"/>
  <c r="Z638" i="4"/>
  <c r="AS638" i="4"/>
  <c r="AU638" i="4"/>
  <c r="AA638" i="4"/>
  <c r="AV638" i="4"/>
  <c r="AR638" i="4"/>
  <c r="AL638" i="4"/>
  <c r="AI638" i="4"/>
  <c r="AJ638" i="4"/>
  <c r="AQ638" i="4"/>
  <c r="AX638" i="4"/>
  <c r="AD638" i="4"/>
  <c r="AY638" i="4"/>
  <c r="AZ638" i="4"/>
  <c r="AT638" i="4"/>
  <c r="BD638" i="4"/>
  <c r="BE638" i="4"/>
  <c r="AK638" i="4"/>
  <c r="AG638" i="4"/>
  <c r="AH638" i="4"/>
  <c r="BA638" i="4"/>
  <c r="AM638" i="4"/>
  <c r="AC638" i="4"/>
  <c r="AE638" i="4"/>
  <c r="BG638" i="4"/>
  <c r="AW638" i="4"/>
  <c r="AN655" i="4"/>
  <c r="AB655" i="4"/>
  <c r="AR655" i="4"/>
  <c r="AF655" i="4"/>
  <c r="AV655" i="4"/>
  <c r="BB672" i="4"/>
  <c r="AL672" i="4"/>
  <c r="AC672" i="4"/>
  <c r="AY672" i="4"/>
  <c r="AJ672" i="4"/>
  <c r="BE672" i="4"/>
  <c r="BF672" i="4"/>
  <c r="AH672" i="4"/>
  <c r="AN672" i="4"/>
  <c r="AT672" i="4"/>
  <c r="AI672" i="4"/>
  <c r="AU672" i="4"/>
  <c r="AP672" i="4"/>
  <c r="AS672" i="4"/>
  <c r="AZ672" i="4"/>
  <c r="AD672" i="4"/>
  <c r="BD672" i="4"/>
  <c r="AE672" i="4"/>
  <c r="AJ685" i="4"/>
  <c r="AZ685" i="4"/>
  <c r="AN685" i="4"/>
  <c r="AB685" i="4"/>
  <c r="AR685" i="4"/>
  <c r="AT692" i="4"/>
  <c r="AD692" i="4"/>
  <c r="AN692" i="4"/>
  <c r="AJ692" i="4"/>
  <c r="BE692" i="4"/>
  <c r="BF692" i="4"/>
  <c r="AL692" i="4"/>
  <c r="AI692" i="4"/>
  <c r="AX692" i="4"/>
  <c r="AC692" i="4"/>
  <c r="AO692" i="4"/>
  <c r="AP692" i="4"/>
  <c r="AS692" i="4"/>
  <c r="AU692" i="4"/>
  <c r="AH692" i="4"/>
  <c r="AY692" i="4"/>
  <c r="AZ692" i="4"/>
  <c r="AB705" i="4"/>
  <c r="AR705" i="4"/>
  <c r="AF705" i="4"/>
  <c r="AV705" i="4"/>
  <c r="AJ705" i="4"/>
  <c r="AZ705" i="4"/>
  <c r="AT714" i="4"/>
  <c r="AD714" i="4"/>
  <c r="AN714" i="4"/>
  <c r="AJ714" i="4"/>
  <c r="BE714" i="4"/>
  <c r="AK714" i="4"/>
  <c r="BG714" i="4"/>
  <c r="AR714" i="4"/>
  <c r="BB714" i="4"/>
  <c r="AH714" i="4"/>
  <c r="AS714" i="4"/>
  <c r="AU714" i="4"/>
  <c r="AP714" i="4"/>
  <c r="AC714" i="4"/>
  <c r="BD714" i="4"/>
  <c r="AE714" i="4"/>
  <c r="BF714" i="4"/>
  <c r="AI714" i="4"/>
  <c r="AA714" i="4"/>
  <c r="BA714" i="4"/>
  <c r="AM714" i="4"/>
  <c r="AX714" i="4"/>
  <c r="AY714" i="4"/>
  <c r="AF714" i="4"/>
  <c r="AW714" i="4"/>
  <c r="AL714" i="4"/>
  <c r="AO714" i="4"/>
  <c r="AQ714" i="4"/>
  <c r="AB714" i="4"/>
  <c r="BC714" i="4"/>
  <c r="AN719" i="4"/>
  <c r="AB719" i="4"/>
  <c r="AR719" i="4"/>
  <c r="AF719" i="4"/>
  <c r="AV719" i="4"/>
  <c r="BB728" i="4"/>
  <c r="AL728" i="4"/>
  <c r="AC728" i="4"/>
  <c r="AY728" i="4"/>
  <c r="AJ728" i="4"/>
  <c r="BE728" i="4"/>
  <c r="AX728" i="4"/>
  <c r="AD728" i="4"/>
  <c r="AS728" i="4"/>
  <c r="AO728" i="4"/>
  <c r="AT728" i="4"/>
  <c r="Z728" i="4"/>
  <c r="BD728" i="4"/>
  <c r="AU728" i="4"/>
  <c r="AP728" i="4"/>
  <c r="AI728" i="4"/>
  <c r="AZ728" i="4"/>
  <c r="AN735" i="4"/>
  <c r="AB735" i="4"/>
  <c r="AR735" i="4"/>
  <c r="AF735" i="4"/>
  <c r="AV735" i="4"/>
  <c r="AN743" i="4"/>
  <c r="AB743" i="4"/>
  <c r="AR743" i="4"/>
  <c r="AF743" i="4"/>
  <c r="AV743" i="4"/>
  <c r="AB781" i="4"/>
  <c r="AR781" i="4"/>
  <c r="AF781" i="4"/>
  <c r="AV781" i="4"/>
  <c r="AJ781" i="4"/>
  <c r="AZ781" i="4"/>
  <c r="AB789" i="4"/>
  <c r="AR789" i="4"/>
  <c r="AF789" i="4"/>
  <c r="AV789" i="4"/>
  <c r="AJ789" i="4"/>
  <c r="AZ789" i="4"/>
  <c r="AB797" i="4"/>
  <c r="AR797" i="4"/>
  <c r="AF797" i="4"/>
  <c r="AV797" i="4"/>
  <c r="AJ797" i="4"/>
  <c r="AZ797" i="4"/>
  <c r="AB805" i="4"/>
  <c r="AR805" i="4"/>
  <c r="AF805" i="4"/>
  <c r="AV805" i="4"/>
  <c r="AJ805" i="4"/>
  <c r="AZ805" i="4"/>
  <c r="AB813" i="4"/>
  <c r="AR813" i="4"/>
  <c r="AF813" i="4"/>
  <c r="AV813" i="4"/>
  <c r="AJ813" i="4"/>
  <c r="AZ813" i="4"/>
  <c r="AB821" i="4"/>
  <c r="AR821" i="4"/>
  <c r="AF821" i="4"/>
  <c r="AV821" i="4"/>
  <c r="AJ821" i="4"/>
  <c r="AZ821" i="4"/>
  <c r="AF829" i="4"/>
  <c r="AV829" i="4"/>
  <c r="AJ829" i="4"/>
  <c r="AZ829" i="4"/>
  <c r="BB837" i="4"/>
  <c r="AF837" i="4"/>
  <c r="AV837" i="4"/>
  <c r="AJ837" i="4"/>
  <c r="AZ837" i="4"/>
  <c r="BB606" i="4"/>
  <c r="AX606" i="4"/>
  <c r="AW606" i="4"/>
  <c r="AQ606" i="4"/>
  <c r="AO606" i="4"/>
  <c r="BC606" i="4"/>
  <c r="AA606" i="4"/>
  <c r="AS606" i="4"/>
  <c r="AI606" i="4"/>
  <c r="AG606" i="4"/>
  <c r="BE606" i="4"/>
  <c r="AL606" i="4"/>
  <c r="AU606" i="4"/>
  <c r="AC606" i="4"/>
  <c r="AB606" i="4"/>
  <c r="BD606" i="4"/>
  <c r="AH606" i="4"/>
  <c r="AV606" i="4"/>
  <c r="BB642" i="4"/>
  <c r="AL642" i="4"/>
  <c r="AC642" i="4"/>
  <c r="AY642" i="4"/>
  <c r="AJ642" i="4"/>
  <c r="BE642" i="4"/>
  <c r="AK642" i="4"/>
  <c r="BG642" i="4"/>
  <c r="AR642" i="4"/>
  <c r="BF642" i="4"/>
  <c r="AH642" i="4"/>
  <c r="AN642" i="4"/>
  <c r="AE642" i="4"/>
  <c r="AQ642" i="4"/>
  <c r="AT642" i="4"/>
  <c r="Z642" i="4"/>
  <c r="BD642" i="4"/>
  <c r="AU642" i="4"/>
  <c r="AI642" i="4"/>
  <c r="AV642" i="4"/>
  <c r="AM642" i="4"/>
  <c r="AX642" i="4"/>
  <c r="AS642" i="4"/>
  <c r="AO642" i="4"/>
  <c r="BA642" i="4"/>
  <c r="AW642" i="4"/>
  <c r="AP642" i="4"/>
  <c r="AZ642" i="4"/>
  <c r="AA642" i="4"/>
  <c r="AB642" i="4"/>
  <c r="BC642" i="4"/>
  <c r="AT650" i="4"/>
  <c r="AD650" i="4"/>
  <c r="AN650" i="4"/>
  <c r="AJ650" i="4"/>
  <c r="BE650" i="4"/>
  <c r="AK650" i="4"/>
  <c r="BG650" i="4"/>
  <c r="AR650" i="4"/>
  <c r="AX650" i="4"/>
  <c r="Z650" i="4"/>
  <c r="AY650" i="4"/>
  <c r="AU650" i="4"/>
  <c r="AA650" i="4"/>
  <c r="BA650" i="4"/>
  <c r="BF650" i="4"/>
  <c r="AL650" i="4"/>
  <c r="AI650" i="4"/>
  <c r="AE650" i="4"/>
  <c r="AC650" i="4"/>
  <c r="AQ650" i="4"/>
  <c r="AW650" i="4"/>
  <c r="BB650" i="4"/>
  <c r="AS650" i="4"/>
  <c r="AO650" i="4"/>
  <c r="AV650" i="4"/>
  <c r="AB650" i="4"/>
  <c r="BC650" i="4"/>
  <c r="AP650" i="4"/>
  <c r="BD650" i="4"/>
  <c r="AZ650" i="4"/>
  <c r="AG650" i="4"/>
  <c r="AX678" i="4"/>
  <c r="AH678" i="4"/>
  <c r="AI678" i="4"/>
  <c r="BD678" i="4"/>
  <c r="AU678" i="4"/>
  <c r="AA678" i="4"/>
  <c r="AV678" i="4"/>
  <c r="AR678" i="4"/>
  <c r="BF678" i="4"/>
  <c r="AL678" i="4"/>
  <c r="AN678" i="4"/>
  <c r="AO678" i="4"/>
  <c r="BA678" i="4"/>
  <c r="AT678" i="4"/>
  <c r="Z678" i="4"/>
  <c r="AY678" i="4"/>
  <c r="AE678" i="4"/>
  <c r="BE678" i="4"/>
  <c r="AC678" i="4"/>
  <c r="AZ678" i="4"/>
  <c r="BG678" i="4"/>
  <c r="AM678" i="4"/>
  <c r="BB678" i="4"/>
  <c r="AS678" i="4"/>
  <c r="AF678" i="4"/>
  <c r="AW678" i="4"/>
  <c r="AP678" i="4"/>
  <c r="AK678" i="4"/>
  <c r="AB678" i="4"/>
  <c r="BC678" i="4"/>
  <c r="AN751" i="4"/>
  <c r="AB751" i="4"/>
  <c r="AR751" i="4"/>
  <c r="AF751" i="4"/>
  <c r="AV751" i="4"/>
  <c r="AX774" i="4"/>
  <c r="AH774" i="4"/>
  <c r="AI774" i="4"/>
  <c r="BD774" i="4"/>
  <c r="AJ774" i="4"/>
  <c r="BE774" i="4"/>
  <c r="AA774" i="4"/>
  <c r="AV774" i="4"/>
  <c r="AR774" i="4"/>
  <c r="AP774" i="4"/>
  <c r="AC774" i="4"/>
  <c r="AE774" i="4"/>
  <c r="BB774" i="4"/>
  <c r="AD774" i="4"/>
  <c r="AS774" i="4"/>
  <c r="AU774" i="4"/>
  <c r="BF774" i="4"/>
  <c r="AN774" i="4"/>
  <c r="AF774" i="4"/>
  <c r="BG774" i="4"/>
  <c r="AW774" i="4"/>
  <c r="AT774" i="4"/>
  <c r="AY774" i="4"/>
  <c r="AK774" i="4"/>
  <c r="AB774" i="4"/>
  <c r="BC774" i="4"/>
  <c r="AL774" i="4"/>
  <c r="AO774" i="4"/>
  <c r="AQ774" i="4"/>
  <c r="AG774" i="4"/>
  <c r="BC1760" i="4"/>
  <c r="AH1751" i="4"/>
  <c r="AL1661" i="4"/>
  <c r="BE1661" i="4"/>
  <c r="BA1391" i="4"/>
  <c r="AX1391" i="4"/>
  <c r="BC608" i="4"/>
  <c r="AQ608" i="4"/>
  <c r="BA608" i="4"/>
  <c r="AS623" i="4"/>
  <c r="BD623" i="4"/>
  <c r="BE663" i="4"/>
  <c r="AT663" i="4"/>
  <c r="AG707" i="4"/>
  <c r="AX707" i="4"/>
  <c r="BG716" i="4"/>
  <c r="AQ716" i="4"/>
  <c r="AU450" i="4"/>
  <c r="BC193" i="4"/>
  <c r="AQ178" i="4"/>
  <c r="AE266" i="4"/>
  <c r="AE290" i="4"/>
  <c r="AO169" i="4"/>
  <c r="AW123" i="4"/>
  <c r="AJ23" i="4"/>
  <c r="AC1070" i="4"/>
  <c r="BC800" i="4"/>
  <c r="AE866" i="4"/>
  <c r="AO854" i="4"/>
  <c r="BF667" i="4"/>
  <c r="AU274" i="4"/>
  <c r="BC410" i="4"/>
  <c r="AL123" i="4"/>
  <c r="BG338" i="4"/>
  <c r="AQ202" i="4"/>
  <c r="AI123" i="4"/>
  <c r="AG1106" i="4"/>
  <c r="AT978" i="4"/>
  <c r="AT155" i="4"/>
  <c r="AT1353" i="4"/>
  <c r="AF1353" i="4"/>
  <c r="AT1100" i="4"/>
  <c r="AI1100" i="4"/>
  <c r="BB886" i="4"/>
  <c r="BD886" i="4"/>
  <c r="AT886" i="4"/>
  <c r="AW649" i="4"/>
  <c r="BA649" i="4"/>
  <c r="AA649" i="4"/>
  <c r="AQ534" i="4"/>
  <c r="BG534" i="4"/>
  <c r="BD525" i="4"/>
  <c r="AD525" i="4"/>
  <c r="AG525" i="4"/>
  <c r="BG525" i="4"/>
  <c r="AI514" i="4"/>
  <c r="AQ514" i="4"/>
  <c r="AY498" i="4"/>
  <c r="AQ498" i="4"/>
  <c r="BE474" i="4"/>
  <c r="AU474" i="4"/>
  <c r="AE474" i="4"/>
  <c r="BE466" i="4"/>
  <c r="AU466" i="4"/>
  <c r="AE466" i="4"/>
  <c r="BE458" i="4"/>
  <c r="AU458" i="4"/>
  <c r="BC458" i="4"/>
  <c r="BE434" i="4"/>
  <c r="BC434" i="4"/>
  <c r="BC418" i="4"/>
  <c r="AE418" i="4"/>
  <c r="BG410" i="4"/>
  <c r="AE410" i="4"/>
  <c r="AQ386" i="4"/>
  <c r="AM386" i="4"/>
  <c r="AE386" i="4"/>
  <c r="AQ346" i="4"/>
  <c r="BG346" i="4"/>
  <c r="AE306" i="4"/>
  <c r="AQ306" i="4"/>
  <c r="AU298" i="4"/>
  <c r="AQ298" i="4"/>
  <c r="AE298" i="4"/>
  <c r="AU258" i="4"/>
  <c r="AE258" i="4"/>
  <c r="AQ218" i="4"/>
  <c r="AE218" i="4"/>
  <c r="AQ210" i="4"/>
  <c r="BG210" i="4"/>
  <c r="AE210" i="4"/>
  <c r="BD193" i="4"/>
  <c r="BB193" i="4"/>
  <c r="BG193" i="4"/>
  <c r="AG193" i="4"/>
  <c r="AM193" i="4"/>
  <c r="AX193" i="4"/>
  <c r="AH193" i="4"/>
  <c r="AI178" i="4"/>
  <c r="AY178" i="4"/>
  <c r="AZ178" i="4"/>
  <c r="BD169" i="4"/>
  <c r="AD169" i="4"/>
  <c r="AS169" i="4"/>
  <c r="BE169" i="4"/>
  <c r="AH169" i="4"/>
  <c r="BG132" i="4"/>
  <c r="AQ132" i="4"/>
  <c r="AA132" i="4"/>
  <c r="BD123" i="4"/>
  <c r="BB123" i="4"/>
  <c r="BE123" i="4"/>
  <c r="AT123" i="4"/>
  <c r="AH123" i="4"/>
  <c r="BC23" i="4"/>
  <c r="AX23" i="4"/>
  <c r="AQ1425" i="4"/>
  <c r="AX1425" i="4"/>
  <c r="AC1425" i="4"/>
  <c r="BF1324" i="4"/>
  <c r="AV1324" i="4"/>
  <c r="BG1183" i="4"/>
  <c r="BF1183" i="4"/>
  <c r="BD1090" i="4"/>
  <c r="AS1090" i="4"/>
  <c r="BD852" i="4"/>
  <c r="BC852" i="4"/>
  <c r="AM852" i="4"/>
  <c r="AY840" i="4"/>
  <c r="AK840" i="4"/>
  <c r="BC752" i="4"/>
  <c r="BG752" i="4"/>
  <c r="AR720" i="4"/>
  <c r="BC720" i="4"/>
  <c r="AQ667" i="4"/>
  <c r="AL667" i="4"/>
  <c r="AC667" i="4"/>
  <c r="AS667" i="4"/>
  <c r="AM641" i="4"/>
  <c r="AS641" i="4"/>
  <c r="AY641" i="4"/>
  <c r="AD641" i="4"/>
  <c r="AH641" i="4"/>
  <c r="AQ641" i="4"/>
  <c r="BD555" i="4"/>
  <c r="AO555" i="4"/>
  <c r="AQ555" i="4"/>
  <c r="AA555" i="4"/>
  <c r="BD547" i="4"/>
  <c r="AY547" i="4"/>
  <c r="AD547" i="4"/>
  <c r="BB547" i="4"/>
  <c r="AA547" i="4"/>
  <c r="BD539" i="4"/>
  <c r="AT539" i="4"/>
  <c r="AA539" i="4"/>
  <c r="AD517" i="4"/>
  <c r="AY517" i="4"/>
  <c r="AL517" i="4"/>
  <c r="AG501" i="4"/>
  <c r="AK501" i="4"/>
  <c r="AY181" i="4"/>
  <c r="BF181" i="4"/>
  <c r="BA181" i="4"/>
  <c r="AD181" i="4"/>
  <c r="AY155" i="4"/>
  <c r="AI155" i="4"/>
  <c r="BC155" i="4"/>
  <c r="AM155" i="4"/>
  <c r="BC140" i="4"/>
  <c r="AI140" i="4"/>
  <c r="AB140" i="4"/>
  <c r="BB107" i="4"/>
  <c r="BD107" i="4"/>
  <c r="AE107" i="4"/>
  <c r="BC107" i="4"/>
  <c r="AD107" i="4"/>
  <c r="AU107" i="4"/>
  <c r="BD99" i="4"/>
  <c r="AQ99" i="4"/>
  <c r="AI99" i="4"/>
  <c r="AA99" i="4"/>
  <c r="AN91" i="4"/>
  <c r="AE91" i="4"/>
  <c r="BC91" i="4"/>
  <c r="AY91" i="4"/>
  <c r="AA91" i="4"/>
  <c r="BD83" i="4"/>
  <c r="AI83" i="4"/>
  <c r="BC83" i="4"/>
  <c r="AT83" i="4"/>
  <c r="AE83" i="4"/>
  <c r="AD83" i="4"/>
  <c r="AU83" i="4"/>
  <c r="BC7" i="4"/>
  <c r="AJ7" i="4"/>
  <c r="AZ7" i="4"/>
  <c r="AE7" i="4"/>
  <c r="AB7" i="4"/>
  <c r="AK619" i="4"/>
  <c r="AE619" i="4"/>
  <c r="BD653" i="4"/>
  <c r="AL653" i="4"/>
  <c r="AM653" i="4"/>
  <c r="AA653" i="4"/>
  <c r="BC653" i="4"/>
  <c r="AM661" i="4"/>
  <c r="BD661" i="4"/>
  <c r="AI661" i="4"/>
  <c r="AD661" i="4"/>
  <c r="BG661" i="4"/>
  <c r="BC683" i="4"/>
  <c r="BA683" i="4"/>
  <c r="BG741" i="4"/>
  <c r="BD741" i="4"/>
  <c r="AD741" i="4"/>
  <c r="AH749" i="4"/>
  <c r="BD749" i="4"/>
  <c r="AL749" i="4"/>
  <c r="AQ749" i="4"/>
  <c r="AT749" i="4"/>
  <c r="BC749" i="4"/>
  <c r="BD761" i="4"/>
  <c r="AO761" i="4"/>
  <c r="BE795" i="4"/>
  <c r="AY795" i="4"/>
  <c r="BD811" i="4"/>
  <c r="BE811" i="4"/>
  <c r="AY811" i="4"/>
  <c r="BD819" i="4"/>
  <c r="BE819" i="4"/>
  <c r="AT819" i="4"/>
  <c r="BD835" i="4"/>
  <c r="AD835" i="4"/>
  <c r="AY835" i="4"/>
  <c r="BD843" i="4"/>
  <c r="AH843" i="4"/>
  <c r="BD851" i="4"/>
  <c r="AO851" i="4"/>
  <c r="BD859" i="4"/>
  <c r="AI859" i="4"/>
  <c r="AD859" i="4"/>
  <c r="BD867" i="4"/>
  <c r="AT867" i="4"/>
  <c r="BC867" i="4"/>
  <c r="AY867" i="4"/>
  <c r="AI867" i="4"/>
  <c r="AS867" i="4"/>
  <c r="BG875" i="4"/>
  <c r="AR875" i="4"/>
  <c r="AW875" i="4"/>
  <c r="AE875" i="4"/>
  <c r="AX899" i="4"/>
  <c r="BF899" i="4"/>
  <c r="BG1010" i="4"/>
  <c r="AP1010" i="4"/>
  <c r="BC772" i="4"/>
  <c r="AK772" i="4"/>
  <c r="BG920" i="4"/>
  <c r="AP920" i="4"/>
  <c r="AX952" i="4"/>
  <c r="AP952" i="4"/>
  <c r="AD952" i="4"/>
  <c r="AL1319" i="4"/>
  <c r="BG1319" i="4"/>
  <c r="BG1050" i="4"/>
  <c r="AT1050" i="4"/>
  <c r="Z1050" i="4"/>
  <c r="AZ1435" i="4"/>
  <c r="AX1435" i="4"/>
  <c r="BE1242" i="4"/>
  <c r="AP1242" i="4"/>
  <c r="BA1431" i="4"/>
  <c r="AW1431" i="4"/>
  <c r="BD1543" i="4"/>
  <c r="AL1543" i="4"/>
  <c r="AQ1722" i="4"/>
  <c r="AY1722" i="4"/>
  <c r="BE1417" i="4"/>
  <c r="AQ1417" i="4"/>
  <c r="BE1491" i="4"/>
  <c r="AH1491" i="4"/>
  <c r="BD1655" i="4"/>
  <c r="AS1655" i="4"/>
  <c r="BA100" i="4"/>
  <c r="AB100" i="4"/>
  <c r="BB4" i="4"/>
  <c r="BA4" i="4"/>
  <c r="BA197" i="4"/>
  <c r="AK197" i="4"/>
  <c r="BD293" i="4"/>
  <c r="AC293" i="4"/>
  <c r="AX293" i="4"/>
  <c r="AG293" i="4"/>
  <c r="BB293" i="4"/>
  <c r="BB305" i="4"/>
  <c r="AQ305" i="4"/>
  <c r="AW305" i="4"/>
  <c r="AQ349" i="4"/>
  <c r="AI349" i="4"/>
  <c r="BG349" i="4"/>
  <c r="AS349" i="4"/>
  <c r="BD285" i="4"/>
  <c r="AC285" i="4"/>
  <c r="BG285" i="4"/>
  <c r="AQ285" i="4"/>
  <c r="AS285" i="4"/>
  <c r="AQ365" i="4"/>
  <c r="AY365" i="4"/>
  <c r="AL365" i="4"/>
  <c r="BA112" i="4"/>
  <c r="AJ112" i="4"/>
  <c r="BD127" i="4"/>
  <c r="AS127" i="4"/>
  <c r="AS235" i="4"/>
  <c r="AX235" i="4"/>
  <c r="AG235" i="4"/>
  <c r="BD333" i="4"/>
  <c r="AQ333" i="4"/>
  <c r="AD333" i="4"/>
  <c r="BG495" i="4"/>
  <c r="Z495" i="4"/>
  <c r="AJ1474" i="4"/>
  <c r="AE1445" i="4"/>
  <c r="AM1435" i="4"/>
  <c r="BB1380" i="4"/>
  <c r="AH1267" i="4"/>
  <c r="AJ1145" i="4"/>
  <c r="AB1366" i="4"/>
  <c r="AJ1376" i="4"/>
  <c r="BE1081" i="4"/>
  <c r="AU1081" i="4"/>
  <c r="AO1073" i="4"/>
  <c r="AR1455" i="4"/>
  <c r="AJ1319" i="4"/>
  <c r="AP1445" i="4"/>
  <c r="AM1685" i="4"/>
  <c r="AR1358" i="4"/>
  <c r="AT1146" i="4"/>
  <c r="AR1607" i="4"/>
  <c r="AX1042" i="4"/>
  <c r="BC1630" i="4"/>
  <c r="BC1417" i="4"/>
  <c r="BC1319" i="4"/>
  <c r="AW870" i="4"/>
  <c r="AP439" i="4"/>
  <c r="AX469" i="4"/>
  <c r="AT367" i="4"/>
  <c r="AP996" i="4"/>
  <c r="AO771" i="4"/>
  <c r="AT1124" i="4"/>
  <c r="AU804" i="4"/>
  <c r="BG557" i="4"/>
  <c r="AI519" i="4"/>
  <c r="AR528" i="4"/>
  <c r="BG123" i="4"/>
  <c r="BE755" i="4"/>
  <c r="AG697" i="4"/>
  <c r="AA549" i="4"/>
  <c r="BG1185" i="4"/>
  <c r="AH755" i="4"/>
  <c r="AG755" i="4"/>
  <c r="BC796" i="4"/>
  <c r="AY514" i="4"/>
  <c r="AM169" i="4"/>
  <c r="AX123" i="4"/>
  <c r="BG202" i="4"/>
  <c r="AC755" i="4"/>
  <c r="AE388" i="4"/>
  <c r="BB559" i="4"/>
  <c r="AT1764" i="4"/>
  <c r="AI1764" i="4"/>
  <c r="AE1764" i="4"/>
  <c r="AA1755" i="4"/>
  <c r="BC1755" i="4"/>
  <c r="AX1755" i="4"/>
  <c r="AO1755" i="4"/>
  <c r="AI1755" i="4"/>
  <c r="AS1747" i="4"/>
  <c r="AL1747" i="4"/>
  <c r="AH1747" i="4"/>
  <c r="AP1747" i="4"/>
  <c r="AK1747" i="4"/>
  <c r="BG1741" i="4"/>
  <c r="AU1741" i="4"/>
  <c r="AQ1741" i="4"/>
  <c r="BD1060" i="4"/>
  <c r="AH1060" i="4"/>
  <c r="AL1060" i="4"/>
  <c r="AE414" i="4"/>
  <c r="AM414" i="4"/>
  <c r="AD173" i="4"/>
  <c r="AY173" i="4"/>
  <c r="AP173" i="4"/>
  <c r="AH165" i="4"/>
  <c r="BC165" i="4"/>
  <c r="AP157" i="4"/>
  <c r="AS157" i="4"/>
  <c r="AE157" i="4"/>
  <c r="BA157" i="4"/>
  <c r="AW135" i="4"/>
  <c r="AS135" i="4"/>
  <c r="AH135" i="4"/>
  <c r="BC135" i="4"/>
  <c r="AE119" i="4"/>
  <c r="BA119" i="4"/>
  <c r="AP119" i="4"/>
  <c r="BB48" i="4"/>
  <c r="AD48" i="4"/>
  <c r="AV27" i="4"/>
  <c r="AM27" i="4"/>
  <c r="BB27" i="4"/>
  <c r="BC19" i="4"/>
  <c r="AM19" i="4"/>
  <c r="AJ19" i="4"/>
  <c r="BB19" i="4"/>
  <c r="AX19" i="4"/>
  <c r="BC1074" i="4"/>
  <c r="BC1106" i="4"/>
  <c r="AA1106" i="4"/>
  <c r="AY1074" i="4"/>
  <c r="AP912" i="4"/>
  <c r="AW1120" i="4"/>
  <c r="AM1074" i="4"/>
  <c r="BF1032" i="4"/>
  <c r="AS1106" i="4"/>
  <c r="BC1092" i="4"/>
  <c r="AA1092" i="4"/>
  <c r="BE1074" i="4"/>
  <c r="BG879" i="4"/>
  <c r="AA847" i="4"/>
  <c r="AP791" i="4"/>
  <c r="AK879" i="4"/>
  <c r="AE831" i="4"/>
  <c r="BA815" i="4"/>
  <c r="AL791" i="4"/>
  <c r="AM775" i="4"/>
  <c r="AW723" i="4"/>
  <c r="AW716" i="4"/>
  <c r="AZ879" i="4"/>
  <c r="BE879" i="4"/>
  <c r="BC791" i="4"/>
  <c r="AC790" i="4"/>
  <c r="AL775" i="4"/>
  <c r="AE887" i="4"/>
  <c r="AJ887" i="4"/>
  <c r="AE855" i="4"/>
  <c r="BG847" i="4"/>
  <c r="AP839" i="4"/>
  <c r="BA831" i="4"/>
  <c r="BG807" i="4"/>
  <c r="AQ791" i="4"/>
  <c r="AB732" i="4"/>
  <c r="AL707" i="4"/>
  <c r="BD699" i="4"/>
  <c r="BA687" i="4"/>
  <c r="AM687" i="4"/>
  <c r="AP663" i="4"/>
  <c r="AQ632" i="4"/>
  <c r="AC699" i="4"/>
  <c r="AE687" i="4"/>
  <c r="BA632" i="4"/>
  <c r="BG543" i="4"/>
  <c r="BA491" i="4"/>
  <c r="AQ543" i="4"/>
  <c r="AZ104" i="4"/>
  <c r="AE1391" i="4"/>
  <c r="AX1179" i="4"/>
  <c r="BB1048" i="4"/>
  <c r="Z1016" i="4"/>
  <c r="AC707" i="4"/>
  <c r="BC723" i="4"/>
  <c r="AF716" i="4"/>
  <c r="AK687" i="4"/>
  <c r="AF732" i="4"/>
  <c r="BG732" i="4"/>
  <c r="AM623" i="4"/>
  <c r="BC623" i="4"/>
  <c r="AL1391" i="4"/>
  <c r="AT1179" i="4"/>
  <c r="AR1223" i="4"/>
  <c r="AD1179" i="4"/>
  <c r="AH1074" i="4"/>
  <c r="AO1106" i="4"/>
  <c r="AD1074" i="4"/>
  <c r="AQ1120" i="4"/>
  <c r="BG1106" i="4"/>
  <c r="AD1106" i="4"/>
  <c r="AO1092" i="4"/>
  <c r="AI1074" i="4"/>
  <c r="AD1048" i="4"/>
  <c r="AT1032" i="4"/>
  <c r="AA815" i="4"/>
  <c r="BC799" i="4"/>
  <c r="AQ775" i="4"/>
  <c r="AR902" i="4"/>
  <c r="BA847" i="4"/>
  <c r="AX799" i="4"/>
  <c r="AA723" i="4"/>
  <c r="AF879" i="4"/>
  <c r="BG775" i="4"/>
  <c r="AU887" i="4"/>
  <c r="AW887" i="4"/>
  <c r="BA887" i="4"/>
  <c r="AC799" i="4"/>
  <c r="AK768" i="4"/>
  <c r="AQ723" i="4"/>
  <c r="BG707" i="4"/>
  <c r="AC687" i="4"/>
  <c r="BF687" i="4"/>
  <c r="AI663" i="4"/>
  <c r="AC623" i="4"/>
  <c r="BE687" i="4"/>
  <c r="AE663" i="4"/>
  <c r="BG551" i="4"/>
  <c r="AH491" i="4"/>
  <c r="BB551" i="4"/>
  <c r="AH1179" i="4"/>
  <c r="AC1106" i="4"/>
  <c r="BE1092" i="4"/>
  <c r="AL1016" i="4"/>
  <c r="BG1120" i="4"/>
  <c r="AY1092" i="4"/>
  <c r="AF887" i="4"/>
  <c r="BC707" i="4"/>
  <c r="BB707" i="4"/>
  <c r="AV680" i="4"/>
  <c r="AX723" i="4"/>
  <c r="AH707" i="4"/>
  <c r="BA663" i="4"/>
  <c r="AQ732" i="4"/>
  <c r="AH623" i="4"/>
  <c r="BD707" i="4"/>
  <c r="AQ530" i="4"/>
  <c r="BG1391" i="4"/>
  <c r="AL1092" i="4"/>
  <c r="AG1092" i="4"/>
  <c r="AK887" i="4"/>
  <c r="AQ707" i="4"/>
  <c r="AZ923" i="4"/>
  <c r="AM707" i="4"/>
  <c r="AC723" i="4"/>
  <c r="AU306" i="4"/>
  <c r="AY169" i="4"/>
  <c r="AK863" i="4"/>
  <c r="BB1098" i="4"/>
  <c r="AV1145" i="4"/>
  <c r="AM723" i="4"/>
  <c r="AR1319" i="4"/>
  <c r="BA716" i="4"/>
  <c r="AY687" i="4"/>
  <c r="AT335" i="4"/>
  <c r="AA201" i="4"/>
  <c r="AI201" i="4"/>
  <c r="BD335" i="4"/>
  <c r="AY335" i="4"/>
  <c r="AO1770" i="4"/>
  <c r="AG1770" i="4"/>
  <c r="BG1770" i="4"/>
  <c r="AT1770" i="4"/>
  <c r="BC1060" i="4"/>
  <c r="AA1060" i="4"/>
  <c r="AS1060" i="4"/>
  <c r="AD996" i="4"/>
  <c r="BC771" i="4"/>
  <c r="AY771" i="4"/>
  <c r="BG717" i="4"/>
  <c r="AQ1106" i="4"/>
  <c r="AC1092" i="4"/>
  <c r="AZ887" i="4"/>
  <c r="AE839" i="4"/>
  <c r="AH799" i="4"/>
  <c r="AQ839" i="4"/>
  <c r="AP863" i="4"/>
  <c r="AK855" i="4"/>
  <c r="AQ266" i="4"/>
  <c r="AG886" i="4"/>
  <c r="Z1032" i="4"/>
  <c r="BG649" i="4"/>
  <c r="AO547" i="4"/>
  <c r="BG720" i="4"/>
  <c r="BB1092" i="4"/>
  <c r="AT1106" i="4"/>
  <c r="AM1106" i="4"/>
  <c r="AT91" i="4"/>
  <c r="Z1770" i="4"/>
  <c r="AQ1770" i="4"/>
  <c r="AA1764" i="4"/>
  <c r="AA1747" i="4"/>
  <c r="AQ1747" i="4"/>
  <c r="AE1747" i="4"/>
  <c r="AO1060" i="4"/>
  <c r="BG1060" i="4"/>
  <c r="AD1060" i="4"/>
  <c r="AP936" i="4"/>
  <c r="BF900" i="4"/>
  <c r="BG530" i="4"/>
  <c r="AT1092" i="4"/>
  <c r="AQ895" i="4"/>
  <c r="AL1048" i="4"/>
  <c r="AQ1092" i="4"/>
  <c r="Z1048" i="4"/>
  <c r="BA863" i="4"/>
  <c r="AU866" i="4"/>
  <c r="AX169" i="4"/>
  <c r="AY123" i="4"/>
  <c r="AD123" i="4"/>
  <c r="AI1106" i="4"/>
  <c r="AQ169" i="4"/>
  <c r="AG169" i="4"/>
  <c r="AR971" i="4"/>
  <c r="BB1106" i="4"/>
  <c r="BG1724" i="4"/>
  <c r="AT1724" i="4"/>
  <c r="AA1724" i="4"/>
  <c r="BD1700" i="4"/>
  <c r="AH1700" i="4"/>
  <c r="BD1124" i="4"/>
  <c r="AH1124" i="4"/>
  <c r="AD1124" i="4"/>
  <c r="AS1124" i="4"/>
  <c r="AI1124" i="4"/>
  <c r="AC1124" i="4"/>
  <c r="AY1124" i="4"/>
  <c r="BE1124" i="4"/>
  <c r="AX1124" i="4"/>
  <c r="AW1104" i="4"/>
  <c r="AL1104" i="4"/>
  <c r="AG1104" i="4"/>
  <c r="BG1104" i="4"/>
  <c r="AQ1104" i="4"/>
  <c r="BG1072" i="4"/>
  <c r="AA1072" i="4"/>
  <c r="AP1072" i="4"/>
  <c r="AQ1072" i="4"/>
  <c r="BA1072" i="4"/>
  <c r="AR947" i="4"/>
  <c r="AZ947" i="4"/>
  <c r="AC1308" i="4"/>
  <c r="AP1185" i="4"/>
  <c r="AT1185" i="4"/>
  <c r="AE896" i="4"/>
  <c r="AE796" i="4"/>
  <c r="AO755" i="4"/>
  <c r="AI880" i="4"/>
  <c r="AS880" i="4"/>
  <c r="AM755" i="4"/>
  <c r="AL747" i="4"/>
  <c r="BC833" i="4"/>
  <c r="AA833" i="4"/>
  <c r="AO881" i="4"/>
  <c r="AL865" i="4"/>
  <c r="BE857" i="4"/>
  <c r="AC857" i="4"/>
  <c r="BE849" i="4"/>
  <c r="AC849" i="4"/>
  <c r="AG833" i="4"/>
  <c r="AL825" i="4"/>
  <c r="AO804" i="4"/>
  <c r="AO801" i="4"/>
  <c r="AW793" i="4"/>
  <c r="AL785" i="4"/>
  <c r="AI755" i="4"/>
  <c r="AR736" i="4"/>
  <c r="AW697" i="4"/>
  <c r="AA659" i="4"/>
  <c r="BC617" i="4"/>
  <c r="AG701" i="4"/>
  <c r="AC701" i="4"/>
  <c r="BG668" i="4"/>
  <c r="AA759" i="4"/>
  <c r="AM759" i="4"/>
  <c r="BD759" i="4"/>
  <c r="AA559" i="4"/>
  <c r="AW549" i="4"/>
  <c r="AL519" i="4"/>
  <c r="BE519" i="4"/>
  <c r="AM101" i="4"/>
  <c r="AM117" i="4"/>
  <c r="AG1115" i="4"/>
  <c r="AU1115" i="4"/>
  <c r="AK651" i="4"/>
  <c r="AQ784" i="4"/>
  <c r="AL725" i="4"/>
  <c r="AL39" i="4"/>
  <c r="BE559" i="4"/>
  <c r="BG559" i="4"/>
  <c r="AI559" i="4"/>
  <c r="AL559" i="4"/>
  <c r="AE484" i="4"/>
  <c r="AU484" i="4"/>
  <c r="AI236" i="4"/>
  <c r="AE236" i="4"/>
  <c r="AY220" i="4"/>
  <c r="AU220" i="4"/>
  <c r="AI220" i="4"/>
  <c r="BG163" i="4"/>
  <c r="BB163" i="4"/>
  <c r="AX765" i="4"/>
  <c r="AT765" i="4"/>
  <c r="BB697" i="4"/>
  <c r="BA697" i="4"/>
  <c r="BD585" i="4"/>
  <c r="AC585" i="4"/>
  <c r="AH577" i="4"/>
  <c r="AM577" i="4"/>
  <c r="AO557" i="4"/>
  <c r="AG557" i="4"/>
  <c r="AW557" i="4"/>
  <c r="AD557" i="4"/>
  <c r="BB557" i="4"/>
  <c r="AT557" i="4"/>
  <c r="AA557" i="4"/>
  <c r="AO549" i="4"/>
  <c r="AQ549" i="4"/>
  <c r="AI549" i="4"/>
  <c r="BG549" i="4"/>
  <c r="BE549" i="4"/>
  <c r="AL549" i="4"/>
  <c r="AO541" i="4"/>
  <c r="BD541" i="4"/>
  <c r="BB541" i="4"/>
  <c r="AI541" i="4"/>
  <c r="AA541" i="4"/>
  <c r="AG541" i="4"/>
  <c r="BE541" i="4"/>
  <c r="AW541" i="4"/>
  <c r="AD519" i="4"/>
  <c r="BB519" i="4"/>
  <c r="AT519" i="4"/>
  <c r="AW519" i="4"/>
  <c r="AG519" i="4"/>
  <c r="AA519" i="4"/>
  <c r="BG191" i="4"/>
  <c r="AA191" i="4"/>
  <c r="BD133" i="4"/>
  <c r="BB133" i="4"/>
  <c r="BG133" i="4"/>
  <c r="AQ133" i="4"/>
  <c r="AZ109" i="4"/>
  <c r="BB109" i="4"/>
  <c r="AE109" i="4"/>
  <c r="BC93" i="4"/>
  <c r="BB93" i="4"/>
  <c r="AT93" i="4"/>
  <c r="BE30" i="4"/>
  <c r="AL30" i="4"/>
  <c r="BC15" i="4"/>
  <c r="AR15" i="4"/>
  <c r="AZ15" i="4"/>
  <c r="AQ15" i="4"/>
  <c r="AJ15" i="4"/>
  <c r="AR10" i="4"/>
  <c r="AB10" i="4"/>
  <c r="AM617" i="4"/>
  <c r="AQ617" i="4"/>
  <c r="AD617" i="4"/>
  <c r="BG617" i="4"/>
  <c r="BB617" i="4"/>
  <c r="AC617" i="4"/>
  <c r="BE617" i="4"/>
  <c r="BC659" i="4"/>
  <c r="AL659" i="4"/>
  <c r="AK668" i="4"/>
  <c r="AQ668" i="4"/>
  <c r="AY701" i="4"/>
  <c r="AH701" i="4"/>
  <c r="AX739" i="4"/>
  <c r="AH739" i="4"/>
  <c r="BD747" i="4"/>
  <c r="AM747" i="4"/>
  <c r="BG759" i="4"/>
  <c r="AG759" i="4"/>
  <c r="BC759" i="4"/>
  <c r="BB801" i="4"/>
  <c r="AY801" i="4"/>
  <c r="AC801" i="4"/>
  <c r="BG809" i="4"/>
  <c r="AS809" i="4"/>
  <c r="AL817" i="4"/>
  <c r="AY817" i="4"/>
  <c r="AM825" i="4"/>
  <c r="BB825" i="4"/>
  <c r="AG841" i="4"/>
  <c r="AQ841" i="4"/>
  <c r="AD1080" i="4"/>
  <c r="AY1080" i="4"/>
  <c r="BD1393" i="4"/>
  <c r="AL1393" i="4"/>
  <c r="BB1393" i="4"/>
  <c r="BD625" i="4"/>
  <c r="AD625" i="4"/>
  <c r="BG625" i="4"/>
  <c r="AS625" i="4"/>
  <c r="AH709" i="4"/>
  <c r="AT709" i="4"/>
  <c r="AX709" i="4"/>
  <c r="AA709" i="4"/>
  <c r="AH984" i="4"/>
  <c r="BF984" i="4"/>
  <c r="BG1018" i="4"/>
  <c r="AP1018" i="4"/>
  <c r="AL1323" i="4"/>
  <c r="AJ1323" i="4"/>
  <c r="AX1323" i="4"/>
  <c r="AV1067" i="4"/>
  <c r="AJ1067" i="4"/>
  <c r="BE1075" i="4"/>
  <c r="AK1075" i="4"/>
  <c r="AJ1099" i="4"/>
  <c r="AQ1099" i="4"/>
  <c r="AS1115" i="4"/>
  <c r="BE1115" i="4"/>
  <c r="BA1115" i="4"/>
  <c r="AE1115" i="4"/>
  <c r="BC1115" i="4"/>
  <c r="BD1123" i="4"/>
  <c r="AG1123" i="4"/>
  <c r="BB1131" i="4"/>
  <c r="AH1131" i="4"/>
  <c r="AT1131" i="4"/>
  <c r="BG1148" i="4"/>
  <c r="AP1148" i="4"/>
  <c r="AD1148" i="4"/>
  <c r="BB1287" i="4"/>
  <c r="BA1287" i="4"/>
  <c r="BF1351" i="4"/>
  <c r="AG1351" i="4"/>
  <c r="AS1407" i="4"/>
  <c r="BB1407" i="4"/>
  <c r="AC1407" i="4"/>
  <c r="AH1407" i="4"/>
  <c r="BC1407" i="4"/>
  <c r="AM1437" i="4"/>
  <c r="BG1437" i="4"/>
  <c r="AE1437" i="4"/>
  <c r="AV1437" i="4"/>
  <c r="AZ1482" i="4"/>
  <c r="AJ1482" i="4"/>
  <c r="AW1511" i="4"/>
  <c r="AM1511" i="4"/>
  <c r="BF1517" i="4"/>
  <c r="AG1517" i="4"/>
  <c r="BD1623" i="4"/>
  <c r="AQ1623" i="4"/>
  <c r="AT1623" i="4"/>
  <c r="BB1326" i="4"/>
  <c r="AX1326" i="4"/>
  <c r="BF1365" i="4"/>
  <c r="AJ1365" i="4"/>
  <c r="BG1389" i="4"/>
  <c r="AT1389" i="4"/>
  <c r="BF1521" i="4"/>
  <c r="AK1521" i="4"/>
  <c r="BD1561" i="4"/>
  <c r="AC1561" i="4"/>
  <c r="AM1561" i="4"/>
  <c r="AG1561" i="4"/>
  <c r="AS1561" i="4"/>
  <c r="AT1561" i="4"/>
  <c r="BG1561" i="4"/>
  <c r="AY1561" i="4"/>
  <c r="AB1368" i="4"/>
  <c r="AJ1368" i="4"/>
  <c r="AX1587" i="4"/>
  <c r="AP1587" i="4"/>
  <c r="Z1587" i="4"/>
  <c r="BC1669" i="4"/>
  <c r="AU1669" i="4"/>
  <c r="AQ1718" i="4"/>
  <c r="AL1718" i="4"/>
  <c r="AS1394" i="4"/>
  <c r="AM1394" i="4"/>
  <c r="BC1402" i="4"/>
  <c r="AK1402" i="4"/>
  <c r="BE1402" i="4"/>
  <c r="AO1402" i="4"/>
  <c r="BF1402" i="4"/>
  <c r="AG1402" i="4"/>
  <c r="BF1410" i="4"/>
  <c r="AO1410" i="4"/>
  <c r="BE1410" i="4"/>
  <c r="AU1410" i="4"/>
  <c r="AK1410" i="4"/>
  <c r="BA1410" i="4"/>
  <c r="AH1419" i="4"/>
  <c r="BD1419" i="4"/>
  <c r="BE1430" i="4"/>
  <c r="BA1430" i="4"/>
  <c r="AV1438" i="4"/>
  <c r="AP1438" i="4"/>
  <c r="AF1438" i="4"/>
  <c r="AP1446" i="4"/>
  <c r="AK1446" i="4"/>
  <c r="AD1185" i="4"/>
  <c r="AD1020" i="4"/>
  <c r="AH1185" i="4"/>
  <c r="BA896" i="4"/>
  <c r="AM804" i="4"/>
  <c r="BC755" i="4"/>
  <c r="AA755" i="4"/>
  <c r="BC880" i="4"/>
  <c r="AD880" i="4"/>
  <c r="BG880" i="4"/>
  <c r="AG804" i="4"/>
  <c r="AQ796" i="4"/>
  <c r="AY784" i="4"/>
  <c r="BB755" i="4"/>
  <c r="BG747" i="4"/>
  <c r="AO833" i="4"/>
  <c r="AE804" i="4"/>
  <c r="AG880" i="4"/>
  <c r="BE865" i="4"/>
  <c r="AQ857" i="4"/>
  <c r="AQ849" i="4"/>
  <c r="BC841" i="4"/>
  <c r="AA841" i="4"/>
  <c r="AT833" i="4"/>
  <c r="AY825" i="4"/>
  <c r="AX817" i="4"/>
  <c r="AI809" i="4"/>
  <c r="BC801" i="4"/>
  <c r="AA801" i="4"/>
  <c r="AG796" i="4"/>
  <c r="AH793" i="4"/>
  <c r="AY785" i="4"/>
  <c r="AM784" i="4"/>
  <c r="AM777" i="4"/>
  <c r="AH765" i="4"/>
  <c r="AX755" i="4"/>
  <c r="BB747" i="4"/>
  <c r="AL739" i="4"/>
  <c r="BC736" i="4"/>
  <c r="AS701" i="4"/>
  <c r="AE697" i="4"/>
  <c r="AS659" i="4"/>
  <c r="AO617" i="4"/>
  <c r="AO701" i="4"/>
  <c r="AT701" i="4"/>
  <c r="AQ701" i="4"/>
  <c r="AE659" i="4"/>
  <c r="BB625" i="4"/>
  <c r="AS617" i="4"/>
  <c r="AS759" i="4"/>
  <c r="AQ759" i="4"/>
  <c r="AI709" i="4"/>
  <c r="AM709" i="4"/>
  <c r="AY689" i="4"/>
  <c r="BF671" i="4"/>
  <c r="AW659" i="4"/>
  <c r="AY625" i="4"/>
  <c r="AI617" i="4"/>
  <c r="AG528" i="4"/>
  <c r="AC584" i="4"/>
  <c r="AL557" i="4"/>
  <c r="BC528" i="4"/>
  <c r="AC577" i="4"/>
  <c r="BB549" i="4"/>
  <c r="AQ541" i="4"/>
  <c r="AX15" i="4"/>
  <c r="BC109" i="4"/>
  <c r="BD1115" i="4"/>
  <c r="BC1123" i="4"/>
  <c r="BB1036" i="4"/>
  <c r="BG817" i="4"/>
  <c r="AD809" i="4"/>
  <c r="AC793" i="4"/>
  <c r="AI484" i="4"/>
  <c r="AQ452" i="4"/>
  <c r="AY671" i="4"/>
  <c r="AY709" i="4"/>
  <c r="BE873" i="4"/>
  <c r="AN1308" i="4"/>
  <c r="BF896" i="4"/>
  <c r="AW755" i="4"/>
  <c r="AT880" i="4"/>
  <c r="AL880" i="4"/>
  <c r="BD880" i="4"/>
  <c r="AT755" i="4"/>
  <c r="BE804" i="4"/>
  <c r="BC765" i="4"/>
  <c r="AA765" i="4"/>
  <c r="AK736" i="4"/>
  <c r="AD701" i="4"/>
  <c r="AQ697" i="4"/>
  <c r="AK659" i="4"/>
  <c r="AH617" i="4"/>
  <c r="AA701" i="4"/>
  <c r="BB701" i="4"/>
  <c r="AX701" i="4"/>
  <c r="AL759" i="4"/>
  <c r="AL697" i="4"/>
  <c r="BG659" i="4"/>
  <c r="AC651" i="4"/>
  <c r="AL617" i="4"/>
  <c r="AC759" i="4"/>
  <c r="BB759" i="4"/>
  <c r="AD671" i="4"/>
  <c r="AC659" i="4"/>
  <c r="AX585" i="4"/>
  <c r="AW559" i="4"/>
  <c r="AZ584" i="4"/>
  <c r="BG541" i="4"/>
  <c r="BG519" i="4"/>
  <c r="AI452" i="4"/>
  <c r="BE557" i="4"/>
  <c r="AT549" i="4"/>
  <c r="BC577" i="4"/>
  <c r="AQ557" i="4"/>
  <c r="AG549" i="4"/>
  <c r="AY117" i="4"/>
  <c r="AD93" i="4"/>
  <c r="AE15" i="4"/>
  <c r="BE1393" i="4"/>
  <c r="AZ889" i="4"/>
  <c r="AT841" i="4"/>
  <c r="AS765" i="4"/>
  <c r="AU1522" i="4"/>
  <c r="AM1522" i="4"/>
  <c r="AL1485" i="4"/>
  <c r="BC1522" i="4"/>
  <c r="AL1469" i="4"/>
  <c r="AK1522" i="4"/>
  <c r="AE1522" i="4"/>
  <c r="AD1477" i="4"/>
  <c r="AW1570" i="4"/>
  <c r="AT1477" i="4"/>
  <c r="AM886" i="4"/>
  <c r="AX1070" i="4"/>
  <c r="AI649" i="4"/>
  <c r="AS1755" i="4"/>
  <c r="BB1755" i="4"/>
  <c r="AD771" i="4"/>
  <c r="BG771" i="4"/>
  <c r="AW771" i="4"/>
  <c r="AL771" i="4"/>
  <c r="BC760" i="4"/>
  <c r="BA760" i="4"/>
  <c r="AS717" i="4"/>
  <c r="AA717" i="4"/>
  <c r="BC717" i="4"/>
  <c r="AY717" i="4"/>
  <c r="AQ717" i="4"/>
  <c r="AF684" i="4"/>
  <c r="BG684" i="4"/>
  <c r="AK684" i="4"/>
  <c r="AZ538" i="4"/>
  <c r="AQ538" i="4"/>
  <c r="BC470" i="4"/>
  <c r="AY470" i="4"/>
  <c r="AM470" i="4"/>
  <c r="AU470" i="4"/>
  <c r="BE462" i="4"/>
  <c r="AE462" i="4"/>
  <c r="AY462" i="4"/>
  <c r="AI454" i="4"/>
  <c r="AU454" i="4"/>
  <c r="AE454" i="4"/>
  <c r="BC454" i="4"/>
  <c r="AY454" i="4"/>
  <c r="AY422" i="4"/>
  <c r="BC422" i="4"/>
  <c r="BE414" i="4"/>
  <c r="AY414" i="4"/>
  <c r="AI414" i="4"/>
  <c r="AU414" i="4"/>
  <c r="BC414" i="4"/>
  <c r="AU374" i="4"/>
  <c r="AY374" i="4"/>
  <c r="AM342" i="4"/>
  <c r="AY342" i="4"/>
  <c r="AY334" i="4"/>
  <c r="AM334" i="4"/>
  <c r="AY318" i="4"/>
  <c r="BE318" i="4"/>
  <c r="BE302" i="4"/>
  <c r="AU302" i="4"/>
  <c r="AM278" i="4"/>
  <c r="AI278" i="4"/>
  <c r="AI254" i="4"/>
  <c r="AU254" i="4"/>
  <c r="BC254" i="4"/>
  <c r="AU238" i="4"/>
  <c r="AE238" i="4"/>
  <c r="AY238" i="4"/>
  <c r="AI238" i="4"/>
  <c r="AO214" i="4"/>
  <c r="AM214" i="4"/>
  <c r="AA165" i="4"/>
  <c r="BB165" i="4"/>
  <c r="BC157" i="4"/>
  <c r="AM157" i="4"/>
  <c r="AX157" i="4"/>
  <c r="BC142" i="4"/>
  <c r="AI142" i="4"/>
  <c r="BE119" i="4"/>
  <c r="AC119" i="4"/>
  <c r="AB74" i="4"/>
  <c r="AW74" i="4"/>
  <c r="AP12" i="4"/>
  <c r="AZ12" i="4"/>
  <c r="AR6" i="4"/>
  <c r="AL6" i="4"/>
  <c r="Z912" i="4"/>
  <c r="AT912" i="4"/>
  <c r="AH912" i="4"/>
  <c r="BD820" i="4"/>
  <c r="AG820" i="4"/>
  <c r="AY808" i="4"/>
  <c r="BA808" i="4"/>
  <c r="BE790" i="4"/>
  <c r="AQ790" i="4"/>
  <c r="BA790" i="4"/>
  <c r="BD637" i="4"/>
  <c r="AL637" i="4"/>
  <c r="AD637" i="4"/>
  <c r="AW637" i="4"/>
  <c r="BD551" i="4"/>
  <c r="AA551" i="4"/>
  <c r="AG551" i="4"/>
  <c r="AI551" i="4"/>
  <c r="AL551" i="4"/>
  <c r="AQ551" i="4"/>
  <c r="AT551" i="4"/>
  <c r="AW551" i="4"/>
  <c r="BD543" i="4"/>
  <c r="BB543" i="4"/>
  <c r="AT543" i="4"/>
  <c r="AA543" i="4"/>
  <c r="BE543" i="4"/>
  <c r="AL543" i="4"/>
  <c r="AG543" i="4"/>
  <c r="AW543" i="4"/>
  <c r="AZ530" i="4"/>
  <c r="AF530" i="4"/>
  <c r="BA530" i="4"/>
  <c r="AA530" i="4"/>
  <c r="AK530" i="4"/>
  <c r="BD521" i="4"/>
  <c r="AO521" i="4"/>
  <c r="AG521" i="4"/>
  <c r="AI521" i="4"/>
  <c r="AW521" i="4"/>
  <c r="AD521" i="4"/>
  <c r="AQ521" i="4"/>
  <c r="AT521" i="4"/>
  <c r="BG521" i="4"/>
  <c r="BB521" i="4"/>
  <c r="BE521" i="4"/>
  <c r="AA521" i="4"/>
  <c r="BE512" i="4"/>
  <c r="AM512" i="4"/>
  <c r="AE512" i="4"/>
  <c r="BE504" i="4"/>
  <c r="AU504" i="4"/>
  <c r="AE504" i="4"/>
  <c r="BG491" i="4"/>
  <c r="BF491" i="4"/>
  <c r="AS491" i="4"/>
  <c r="AC491" i="4"/>
  <c r="AD491" i="4"/>
  <c r="BB491" i="4"/>
  <c r="AL491" i="4"/>
  <c r="AP491" i="4"/>
  <c r="AJ186" i="4"/>
  <c r="AU186" i="4"/>
  <c r="AY186" i="4"/>
  <c r="AB186" i="4"/>
  <c r="AN95" i="4"/>
  <c r="BC95" i="4"/>
  <c r="AM95" i="4"/>
  <c r="AE95" i="4"/>
  <c r="BA88" i="4"/>
  <c r="AZ88" i="4"/>
  <c r="BF66" i="4"/>
  <c r="BB66" i="4"/>
  <c r="BF46" i="4"/>
  <c r="AL46" i="4"/>
  <c r="AX615" i="4"/>
  <c r="AS615" i="4"/>
  <c r="BD615" i="4"/>
  <c r="AM615" i="4"/>
  <c r="BC615" i="4"/>
  <c r="AC615" i="4"/>
  <c r="AW699" i="4"/>
  <c r="BG699" i="4"/>
  <c r="AQ699" i="4"/>
  <c r="BC699" i="4"/>
  <c r="AL699" i="4"/>
  <c r="AG699" i="4"/>
  <c r="AE721" i="4"/>
  <c r="AP721" i="4"/>
  <c r="AE737" i="4"/>
  <c r="AP737" i="4"/>
  <c r="AW745" i="4"/>
  <c r="AL745" i="4"/>
  <c r="AQ745" i="4"/>
  <c r="BG745" i="4"/>
  <c r="BD775" i="4"/>
  <c r="AH775" i="4"/>
  <c r="AA775" i="4"/>
  <c r="AC775" i="4"/>
  <c r="AS775" i="4"/>
  <c r="BF783" i="4"/>
  <c r="AS783" i="4"/>
  <c r="BA783" i="4"/>
  <c r="BG791" i="4"/>
  <c r="AK791" i="4"/>
  <c r="BF791" i="4"/>
  <c r="AE791" i="4"/>
  <c r="AH791" i="4"/>
  <c r="BG799" i="4"/>
  <c r="AQ799" i="4"/>
  <c r="AA799" i="4"/>
  <c r="BF799" i="4"/>
  <c r="BB807" i="4"/>
  <c r="AG807" i="4"/>
  <c r="AE807" i="4"/>
  <c r="BA807" i="4"/>
  <c r="AA807" i="4"/>
  <c r="AQ807" i="4"/>
  <c r="BB815" i="4"/>
  <c r="BG815" i="4"/>
  <c r="AG815" i="4"/>
  <c r="BB823" i="4"/>
  <c r="AE823" i="4"/>
  <c r="AP823" i="4"/>
  <c r="BA823" i="4"/>
  <c r="BG823" i="4"/>
  <c r="AQ823" i="4"/>
  <c r="AW831" i="4"/>
  <c r="AA831" i="4"/>
  <c r="AQ831" i="4"/>
  <c r="BB839" i="4"/>
  <c r="AW839" i="4"/>
  <c r="AA839" i="4"/>
  <c r="BA839" i="4"/>
  <c r="AL839" i="4"/>
  <c r="AH771" i="4"/>
  <c r="AH717" i="4"/>
  <c r="AH900" i="4"/>
  <c r="AS771" i="4"/>
  <c r="AL717" i="4"/>
  <c r="AI157" i="4"/>
  <c r="AA150" i="4"/>
  <c r="AQ142" i="4"/>
  <c r="AD551" i="4"/>
  <c r="AD543" i="4"/>
  <c r="AO551" i="4"/>
  <c r="AO543" i="4"/>
  <c r="Z900" i="4"/>
  <c r="AM810" i="4"/>
  <c r="AD717" i="4"/>
  <c r="AW684" i="4"/>
  <c r="AX569" i="4"/>
  <c r="AM286" i="4"/>
  <c r="BC278" i="4"/>
  <c r="AY254" i="4"/>
  <c r="BG186" i="4"/>
  <c r="AR900" i="4"/>
  <c r="AC810" i="4"/>
  <c r="AB684" i="4"/>
  <c r="AE470" i="4"/>
  <c r="AE318" i="4"/>
  <c r="AF12" i="4"/>
  <c r="AT996" i="4"/>
  <c r="AH996" i="4"/>
  <c r="Z996" i="4"/>
  <c r="AO820" i="4"/>
  <c r="AG637" i="4"/>
  <c r="BF912" i="4"/>
  <c r="AM504" i="4"/>
  <c r="AG847" i="4"/>
  <c r="AQ847" i="4"/>
  <c r="BE854" i="4"/>
  <c r="AZ534" i="4"/>
  <c r="AM1764" i="4"/>
  <c r="AD1764" i="4"/>
  <c r="BD1755" i="4"/>
  <c r="BG1755" i="4"/>
  <c r="AT1755" i="4"/>
  <c r="AM1755" i="4"/>
  <c r="AG1750" i="4"/>
  <c r="AK1750" i="4"/>
  <c r="AW1741" i="4"/>
  <c r="BA1741" i="4"/>
  <c r="AJ1741" i="4"/>
  <c r="BB1112" i="4"/>
  <c r="AG1112" i="4"/>
  <c r="AP900" i="4"/>
  <c r="AT900" i="4"/>
  <c r="BD810" i="4"/>
  <c r="BC810" i="4"/>
  <c r="BD771" i="4"/>
  <c r="AT771" i="4"/>
  <c r="BE771" i="4"/>
  <c r="BD717" i="4"/>
  <c r="BE717" i="4"/>
  <c r="BD569" i="4"/>
  <c r="AH569" i="4"/>
  <c r="AM569" i="4"/>
  <c r="BC569" i="4"/>
  <c r="AS569" i="4"/>
  <c r="AT511" i="4"/>
  <c r="BB511" i="4"/>
  <c r="BG503" i="4"/>
  <c r="BB503" i="4"/>
  <c r="AY478" i="4"/>
  <c r="AI478" i="4"/>
  <c r="BE470" i="4"/>
  <c r="AI470" i="4"/>
  <c r="BE454" i="4"/>
  <c r="AM454" i="4"/>
  <c r="BE446" i="4"/>
  <c r="AY446" i="4"/>
  <c r="BE438" i="4"/>
  <c r="AY438" i="4"/>
  <c r="BE430" i="4"/>
  <c r="BC430" i="4"/>
  <c r="AE430" i="4"/>
  <c r="AM430" i="4"/>
  <c r="AU430" i="4"/>
  <c r="AY430" i="4"/>
  <c r="BE422" i="4"/>
  <c r="AI422" i="4"/>
  <c r="AE422" i="4"/>
  <c r="BE406" i="4"/>
  <c r="AY406" i="4"/>
  <c r="BE398" i="4"/>
  <c r="AE398" i="4"/>
  <c r="BE390" i="4"/>
  <c r="AE390" i="4"/>
  <c r="AU390" i="4"/>
  <c r="AY390" i="4"/>
  <c r="BE382" i="4"/>
  <c r="AU382" i="4"/>
  <c r="AE382" i="4"/>
  <c r="BC374" i="4"/>
  <c r="AM374" i="4"/>
  <c r="AE374" i="4"/>
  <c r="AI366" i="4"/>
  <c r="BE366" i="4"/>
  <c r="AU366" i="4"/>
  <c r="AE366" i="4"/>
  <c r="AY366" i="4"/>
  <c r="AU358" i="4"/>
  <c r="AE358" i="4"/>
  <c r="BC358" i="4"/>
  <c r="AY358" i="4"/>
  <c r="BC350" i="4"/>
  <c r="AM350" i="4"/>
  <c r="AY350" i="4"/>
  <c r="AE350" i="4"/>
  <c r="BC342" i="4"/>
  <c r="AE342" i="4"/>
  <c r="BE342" i="4"/>
  <c r="BC334" i="4"/>
  <c r="BE334" i="4"/>
  <c r="AU334" i="4"/>
  <c r="BC326" i="4"/>
  <c r="AU326" i="4"/>
  <c r="AM326" i="4"/>
  <c r="AY326" i="4"/>
  <c r="BC318" i="4"/>
  <c r="AU318" i="4"/>
  <c r="AM318" i="4"/>
  <c r="AU310" i="4"/>
  <c r="AE310" i="4"/>
  <c r="BE310" i="4"/>
  <c r="AY302" i="4"/>
  <c r="AM302" i="4"/>
  <c r="AI302" i="4"/>
  <c r="AE302" i="4"/>
  <c r="AU294" i="4"/>
  <c r="AE294" i="4"/>
  <c r="AY294" i="4"/>
  <c r="AM294" i="4"/>
  <c r="AO286" i="4"/>
  <c r="AY286" i="4"/>
  <c r="AU286" i="4"/>
  <c r="AG278" i="4"/>
  <c r="AY278" i="4"/>
  <c r="AU278" i="4"/>
  <c r="AK270" i="4"/>
  <c r="BC270" i="4"/>
  <c r="AY270" i="4"/>
  <c r="AG262" i="4"/>
  <c r="BC262" i="4"/>
  <c r="AU262" i="4"/>
  <c r="AE262" i="4"/>
  <c r="BE254" i="4"/>
  <c r="AM254" i="4"/>
  <c r="AE254" i="4"/>
  <c r="AO246" i="4"/>
  <c r="AI246" i="4"/>
  <c r="AU246" i="4"/>
  <c r="AE246" i="4"/>
  <c r="AY246" i="4"/>
  <c r="AC238" i="4"/>
  <c r="AM238" i="4"/>
  <c r="BC238" i="4"/>
  <c r="BE230" i="4"/>
  <c r="AE230" i="4"/>
  <c r="AU230" i="4"/>
  <c r="AY230" i="4"/>
  <c r="AI230" i="4"/>
  <c r="BE222" i="4"/>
  <c r="AU222" i="4"/>
  <c r="AE222" i="4"/>
  <c r="AY222" i="4"/>
  <c r="AI206" i="4"/>
  <c r="AE206" i="4"/>
  <c r="AH173" i="4"/>
  <c r="AX173" i="4"/>
  <c r="AC173" i="4"/>
  <c r="BD165" i="4"/>
  <c r="AL165" i="4"/>
  <c r="AQ165" i="4"/>
  <c r="AW165" i="4"/>
  <c r="BG165" i="4"/>
  <c r="AG165" i="4"/>
  <c r="BD157" i="4"/>
  <c r="AO157" i="4"/>
  <c r="AT157" i="4"/>
  <c r="BE157" i="4"/>
  <c r="AC157" i="4"/>
  <c r="AH157" i="4"/>
  <c r="BB135" i="4"/>
  <c r="AA135" i="4"/>
  <c r="BC119" i="4"/>
  <c r="BD119" i="4"/>
  <c r="AM119" i="4"/>
  <c r="AY119" i="4"/>
  <c r="AX119" i="4"/>
  <c r="BE74" i="4"/>
  <c r="BB74" i="4"/>
  <c r="AL74" i="4"/>
  <c r="BB12" i="4"/>
  <c r="BA12" i="4"/>
  <c r="AD12" i="4"/>
  <c r="BE350" i="4"/>
  <c r="AE326" i="4"/>
  <c r="BE294" i="4"/>
  <c r="AY214" i="4"/>
  <c r="AI310" i="4"/>
  <c r="AI262" i="4"/>
  <c r="AU214" i="4"/>
  <c r="AM173" i="4"/>
  <c r="AG1755" i="4"/>
  <c r="AD1755" i="4"/>
  <c r="AP1766" i="4"/>
  <c r="AI462" i="4"/>
  <c r="AI438" i="4"/>
  <c r="AI406" i="4"/>
  <c r="AI486" i="4"/>
  <c r="AI350" i="4"/>
  <c r="AM270" i="4"/>
  <c r="BC222" i="4"/>
  <c r="BF173" i="4"/>
  <c r="AE278" i="4"/>
  <c r="AE334" i="4"/>
  <c r="BE326" i="4"/>
  <c r="BC302" i="4"/>
  <c r="AE214" i="4"/>
  <c r="BC310" i="4"/>
  <c r="AI270" i="4"/>
  <c r="AM230" i="4"/>
  <c r="AY206" i="4"/>
  <c r="BA1750" i="4"/>
  <c r="BF503" i="4"/>
  <c r="AU398" i="4"/>
  <c r="AI374" i="4"/>
  <c r="AO12" i="4"/>
  <c r="AM462" i="4"/>
  <c r="AW820" i="4"/>
  <c r="BE820" i="4"/>
  <c r="AG745" i="4"/>
  <c r="BE637" i="4"/>
  <c r="BG912" i="4"/>
  <c r="BG596" i="4"/>
  <c r="BC512" i="4"/>
  <c r="Z491" i="4"/>
  <c r="AU95" i="4"/>
  <c r="AY521" i="4"/>
  <c r="BC504" i="4"/>
  <c r="AI186" i="4"/>
  <c r="AR963" i="4"/>
  <c r="AT1016" i="4"/>
  <c r="AX1092" i="4"/>
  <c r="AW815" i="4"/>
  <c r="AX699" i="4"/>
  <c r="BB745" i="4"/>
  <c r="BG1092" i="4"/>
  <c r="AS723" i="4"/>
  <c r="AS1092" i="4"/>
  <c r="AS1391" i="4"/>
  <c r="AM1092" i="4"/>
  <c r="AK491" i="4"/>
  <c r="AK808" i="4"/>
  <c r="AT637" i="4"/>
  <c r="AM820" i="4"/>
  <c r="AQ637" i="4"/>
  <c r="BC820" i="4"/>
  <c r="AT491" i="4"/>
  <c r="AR186" i="4"/>
  <c r="AJ104" i="4"/>
  <c r="AG66" i="4"/>
  <c r="AW66" i="4"/>
  <c r="AF961" i="4"/>
  <c r="AP855" i="4"/>
  <c r="AX1106" i="4"/>
  <c r="AD1092" i="4"/>
  <c r="AW847" i="4"/>
  <c r="AQ887" i="4"/>
  <c r="AG839" i="4"/>
  <c r="AU512" i="4"/>
  <c r="AW807" i="4"/>
  <c r="AL823" i="4"/>
  <c r="AI1092" i="4"/>
  <c r="BA855" i="4"/>
  <c r="AZ903" i="4"/>
  <c r="BE1100" i="4"/>
  <c r="BE1304" i="4"/>
  <c r="AO1304" i="4"/>
  <c r="BB1072" i="4"/>
  <c r="AG1072" i="4"/>
  <c r="BE796" i="4"/>
  <c r="AO796" i="4"/>
  <c r="BA784" i="4"/>
  <c r="BC784" i="4"/>
  <c r="AE784" i="4"/>
  <c r="BD755" i="4"/>
  <c r="BG755" i="4"/>
  <c r="AS755" i="4"/>
  <c r="AD755" i="4"/>
  <c r="AC576" i="4"/>
  <c r="AS576" i="4"/>
  <c r="BD559" i="4"/>
  <c r="AY559" i="4"/>
  <c r="AQ559" i="4"/>
  <c r="AD559" i="4"/>
  <c r="BG536" i="4"/>
  <c r="AR536" i="4"/>
  <c r="AG536" i="4"/>
  <c r="BC536" i="4"/>
  <c r="AY484" i="4"/>
  <c r="AM484" i="4"/>
  <c r="AI476" i="4"/>
  <c r="AQ476" i="4"/>
  <c r="AY436" i="4"/>
  <c r="AQ436" i="4"/>
  <c r="AQ428" i="4"/>
  <c r="AY428" i="4"/>
  <c r="BG420" i="4"/>
  <c r="AI420" i="4"/>
  <c r="AI396" i="4"/>
  <c r="AE396" i="4"/>
  <c r="BG388" i="4"/>
  <c r="AY388" i="4"/>
  <c r="AI388" i="4"/>
  <c r="AY364" i="4"/>
  <c r="AQ364" i="4"/>
  <c r="BG364" i="4"/>
  <c r="AI364" i="4"/>
  <c r="AY348" i="4"/>
  <c r="BE348" i="4"/>
  <c r="AU348" i="4"/>
  <c r="AY340" i="4"/>
  <c r="AU340" i="4"/>
  <c r="AE340" i="4"/>
  <c r="AY332" i="4"/>
  <c r="AE332" i="4"/>
  <c r="AI332" i="4"/>
  <c r="AY324" i="4"/>
  <c r="AU324" i="4"/>
  <c r="AE324" i="4"/>
  <c r="BE324" i="4"/>
  <c r="AY316" i="4"/>
  <c r="BE316" i="4"/>
  <c r="AU316" i="4"/>
  <c r="BE308" i="4"/>
  <c r="AY308" i="4"/>
  <c r="AI308" i="4"/>
  <c r="AU308" i="4"/>
  <c r="AY300" i="4"/>
  <c r="AE300" i="4"/>
  <c r="BE292" i="4"/>
  <c r="AU292" i="4"/>
  <c r="AI292" i="4"/>
  <c r="AY292" i="4"/>
  <c r="AO284" i="4"/>
  <c r="AU284" i="4"/>
  <c r="AE284" i="4"/>
  <c r="BE276" i="4"/>
  <c r="AE276" i="4"/>
  <c r="AU268" i="4"/>
  <c r="BE268" i="4"/>
  <c r="AY268" i="4"/>
  <c r="AE268" i="4"/>
  <c r="AG260" i="4"/>
  <c r="AI260" i="4"/>
  <c r="AU260" i="4"/>
  <c r="AS252" i="4"/>
  <c r="AU252" i="4"/>
  <c r="AE252" i="4"/>
  <c r="BE244" i="4"/>
  <c r="AY244" i="4"/>
  <c r="AI244" i="4"/>
  <c r="AE244" i="4"/>
  <c r="BE236" i="4"/>
  <c r="AU236" i="4"/>
  <c r="AY236" i="4"/>
  <c r="AU228" i="4"/>
  <c r="AE228" i="4"/>
  <c r="AI212" i="4"/>
  <c r="AQ212" i="4"/>
  <c r="BG212" i="4"/>
  <c r="AY171" i="4"/>
  <c r="BC171" i="4"/>
  <c r="AD171" i="4"/>
  <c r="BE171" i="4"/>
  <c r="AO171" i="4"/>
  <c r="AX171" i="4"/>
  <c r="BD163" i="4"/>
  <c r="AA163" i="4"/>
  <c r="AG163" i="4"/>
  <c r="AQ163" i="4"/>
  <c r="AX117" i="4"/>
  <c r="AO117" i="4"/>
  <c r="AL117" i="4"/>
  <c r="AC117" i="4"/>
  <c r="AG117" i="4"/>
  <c r="AW117" i="4"/>
  <c r="AS117" i="4"/>
  <c r="BD117" i="4"/>
  <c r="BB117" i="4"/>
  <c r="AA117" i="4"/>
  <c r="AV101" i="4"/>
  <c r="BB101" i="4"/>
  <c r="AE101" i="4"/>
  <c r="AD101" i="4"/>
  <c r="AU101" i="4"/>
  <c r="BC101" i="4"/>
  <c r="BD85" i="4"/>
  <c r="BB85" i="4"/>
  <c r="AU85" i="4"/>
  <c r="AL85" i="4"/>
  <c r="AM85" i="4"/>
  <c r="AE85" i="4"/>
  <c r="AD85" i="4"/>
  <c r="BA80" i="4"/>
  <c r="AJ80" i="4"/>
  <c r="AY276" i="4"/>
  <c r="BE300" i="4"/>
  <c r="AW133" i="4"/>
  <c r="AB15" i="4"/>
  <c r="BG15" i="4"/>
  <c r="AW10" i="4"/>
  <c r="AT1393" i="4"/>
  <c r="AI1393" i="4"/>
  <c r="AO1308" i="4"/>
  <c r="AG1066" i="4"/>
  <c r="AT958" i="4"/>
  <c r="AJ1260" i="4"/>
  <c r="AX1020" i="4"/>
  <c r="BE765" i="4"/>
  <c r="BE841" i="4"/>
  <c r="AL801" i="4"/>
  <c r="AD793" i="4"/>
  <c r="BB765" i="4"/>
  <c r="BC747" i="4"/>
  <c r="AQ739" i="4"/>
  <c r="AQ651" i="4"/>
  <c r="AL857" i="4"/>
  <c r="BB841" i="4"/>
  <c r="AX825" i="4"/>
  <c r="AS801" i="4"/>
  <c r="AT793" i="4"/>
  <c r="AG765" i="4"/>
  <c r="AX747" i="4"/>
  <c r="AJ881" i="4"/>
  <c r="AW709" i="4"/>
  <c r="AH725" i="4"/>
  <c r="AT617" i="4"/>
  <c r="AS585" i="4"/>
  <c r="AD549" i="4"/>
  <c r="AY541" i="4"/>
  <c r="AL93" i="4"/>
  <c r="BA1389" i="4"/>
  <c r="Z984" i="4"/>
  <c r="BE1517" i="4"/>
  <c r="AG1407" i="4"/>
  <c r="AY841" i="4"/>
  <c r="BF1131" i="4"/>
  <c r="AX651" i="4"/>
  <c r="BC1080" i="4"/>
  <c r="BC585" i="4"/>
  <c r="BG765" i="4"/>
  <c r="BG1393" i="4"/>
  <c r="BF39" i="4"/>
  <c r="AD109" i="4"/>
  <c r="AM109" i="4"/>
  <c r="AI198" i="4"/>
  <c r="AL133" i="4"/>
  <c r="AU93" i="4"/>
  <c r="BG39" i="4"/>
  <c r="AL15" i="4"/>
  <c r="BB10" i="4"/>
  <c r="AC1393" i="4"/>
  <c r="AR1203" i="4"/>
  <c r="AL1036" i="4"/>
  <c r="AH1036" i="4"/>
  <c r="BE1080" i="4"/>
  <c r="AW880" i="4"/>
  <c r="AQ825" i="4"/>
  <c r="AL765" i="4"/>
  <c r="AU873" i="4"/>
  <c r="AS857" i="4"/>
  <c r="AD849" i="4"/>
  <c r="AL841" i="4"/>
  <c r="AD817" i="4"/>
  <c r="AX793" i="4"/>
  <c r="AY849" i="4"/>
  <c r="BE785" i="4"/>
  <c r="AK671" i="4"/>
  <c r="AH585" i="4"/>
  <c r="AT777" i="4"/>
  <c r="BG725" i="4"/>
  <c r="BD617" i="4"/>
  <c r="AY557" i="4"/>
  <c r="BD549" i="4"/>
  <c r="AZ39" i="4"/>
  <c r="AY1393" i="4"/>
  <c r="BE1067" i="4"/>
  <c r="BE880" i="4"/>
  <c r="AZ1437" i="4"/>
  <c r="AX1407" i="4"/>
  <c r="AQ880" i="4"/>
  <c r="AX1308" i="4"/>
  <c r="AO865" i="4"/>
  <c r="AX801" i="4"/>
  <c r="AM585" i="4"/>
  <c r="BB793" i="4"/>
  <c r="AS739" i="4"/>
  <c r="AX785" i="4"/>
  <c r="AO1623" i="4"/>
  <c r="BG841" i="4"/>
  <c r="AR1368" i="4"/>
  <c r="AM801" i="4"/>
  <c r="AO1080" i="4"/>
  <c r="AB39" i="4"/>
  <c r="AW191" i="4"/>
  <c r="AG10" i="4"/>
  <c r="AF1308" i="4"/>
  <c r="AL918" i="4"/>
  <c r="AG889" i="4"/>
  <c r="AD1036" i="4"/>
  <c r="AC880" i="4"/>
  <c r="BE801" i="4"/>
  <c r="AM793" i="4"/>
  <c r="AF756" i="4"/>
  <c r="BC739" i="4"/>
  <c r="AH659" i="4"/>
  <c r="BC897" i="4"/>
  <c r="AX865" i="4"/>
  <c r="BE793" i="4"/>
  <c r="AQ785" i="4"/>
  <c r="AY765" i="4"/>
  <c r="AM739" i="4"/>
  <c r="BG857" i="4"/>
  <c r="AP697" i="4"/>
  <c r="AL709" i="4"/>
  <c r="AD725" i="4"/>
  <c r="AS725" i="4"/>
  <c r="BD557" i="4"/>
  <c r="AD541" i="4"/>
  <c r="AH191" i="4"/>
  <c r="AG1393" i="4"/>
  <c r="AX1393" i="4"/>
  <c r="AY1623" i="4"/>
  <c r="AX1018" i="4"/>
  <c r="AK1517" i="4"/>
  <c r="BD1308" i="4"/>
  <c r="AV1137" i="4"/>
  <c r="AS747" i="4"/>
  <c r="AP1131" i="4"/>
  <c r="AI785" i="4"/>
  <c r="AQ659" i="4"/>
  <c r="AS817" i="4"/>
  <c r="AZ572" i="4"/>
  <c r="AX1148" i="4"/>
  <c r="AQ478" i="4"/>
  <c r="BE1766" i="4"/>
  <c r="AI717" i="4"/>
  <c r="AM446" i="4"/>
  <c r="BC382" i="4"/>
  <c r="AY310" i="4"/>
  <c r="AH936" i="4"/>
  <c r="BB717" i="4"/>
  <c r="AE810" i="4"/>
  <c r="AK538" i="4"/>
  <c r="AH503" i="4"/>
  <c r="AA538" i="4"/>
  <c r="AY486" i="4"/>
  <c r="AM358" i="4"/>
  <c r="BC366" i="4"/>
  <c r="BG150" i="4"/>
  <c r="AM206" i="4"/>
  <c r="AY157" i="4"/>
  <c r="AK206" i="4"/>
  <c r="AD119" i="4"/>
  <c r="BG173" i="4"/>
  <c r="BD135" i="4"/>
  <c r="AI637" i="4"/>
  <c r="AY551" i="4"/>
  <c r="AY543" i="4"/>
  <c r="BC148" i="4"/>
  <c r="BB637" i="4"/>
  <c r="AL1764" i="4"/>
  <c r="AW1072" i="4"/>
  <c r="AZ943" i="4"/>
  <c r="AI171" i="4"/>
  <c r="BG1112" i="4"/>
  <c r="AG1070" i="4"/>
  <c r="AM771" i="4"/>
  <c r="AY1100" i="4"/>
  <c r="AL755" i="4"/>
  <c r="AK534" i="4"/>
  <c r="BC406" i="4"/>
  <c r="AY260" i="4"/>
  <c r="AY193" i="4"/>
  <c r="AI771" i="4"/>
  <c r="AD511" i="4"/>
  <c r="BC398" i="4"/>
  <c r="AT717" i="4"/>
  <c r="AS173" i="4"/>
  <c r="AT1070" i="4"/>
  <c r="AT171" i="4"/>
  <c r="AO1100" i="4"/>
  <c r="AU446" i="4"/>
  <c r="BA866" i="4"/>
  <c r="AM1070" i="4"/>
  <c r="AM1060" i="4"/>
  <c r="BB771" i="4"/>
  <c r="BA534" i="4"/>
  <c r="AD900" i="4"/>
  <c r="AM866" i="4"/>
  <c r="BB1070" i="4"/>
  <c r="AU300" i="4"/>
  <c r="AI1070" i="4"/>
  <c r="BG538" i="4"/>
  <c r="BB980" i="4"/>
  <c r="AL980" i="4"/>
  <c r="BE1604" i="4"/>
  <c r="AI1604" i="4"/>
  <c r="AF1622" i="4"/>
  <c r="AI1622" i="4"/>
  <c r="BG673" i="4"/>
  <c r="AI673" i="4"/>
  <c r="AL673" i="4"/>
  <c r="BE673" i="4"/>
  <c r="BC673" i="4"/>
  <c r="AH673" i="4"/>
  <c r="AO673" i="4"/>
  <c r="AY673" i="4"/>
  <c r="AW673" i="4"/>
  <c r="BA673" i="4"/>
  <c r="AE673" i="4"/>
  <c r="AX673" i="4"/>
  <c r="AC673" i="4"/>
  <c r="AU673" i="4"/>
  <c r="AD673" i="4"/>
  <c r="BF673" i="4"/>
  <c r="AA673" i="4"/>
  <c r="AT673" i="4"/>
  <c r="BB249" i="4"/>
  <c r="AW249" i="4"/>
  <c r="AE249" i="4"/>
  <c r="AQ249" i="4"/>
  <c r="AT249" i="4"/>
  <c r="BC249" i="4"/>
  <c r="AH249" i="4"/>
  <c r="AU249" i="4"/>
  <c r="BG249" i="4"/>
  <c r="AP249" i="4"/>
  <c r="BD249" i="4"/>
  <c r="AO249" i="4"/>
  <c r="AX249" i="4"/>
  <c r="AC249" i="4"/>
  <c r="BF249" i="4"/>
  <c r="AA249" i="4"/>
  <c r="BA249" i="4"/>
  <c r="BE249" i="4"/>
  <c r="AI249" i="4"/>
  <c r="AS249" i="4"/>
  <c r="Z249" i="4"/>
  <c r="BA86" i="4"/>
  <c r="AG86" i="4"/>
  <c r="AW86" i="4"/>
  <c r="AZ86" i="4"/>
  <c r="AO86" i="4"/>
  <c r="AR86" i="4"/>
  <c r="AJ86" i="4"/>
  <c r="BE86" i="4"/>
  <c r="BB28" i="4"/>
  <c r="BA28" i="4"/>
  <c r="AZ28" i="4"/>
  <c r="AJ28" i="4"/>
  <c r="BF28" i="4"/>
  <c r="AT28" i="4"/>
  <c r="Z28" i="4"/>
  <c r="AO28" i="4"/>
  <c r="BE28" i="4"/>
  <c r="AK28" i="4"/>
  <c r="BE231" i="4"/>
  <c r="AY231" i="4"/>
  <c r="AE231" i="4"/>
  <c r="AT231" i="4"/>
  <c r="BC231" i="4"/>
  <c r="AH231" i="4"/>
  <c r="AW231" i="4"/>
  <c r="AA231" i="4"/>
  <c r="BF231" i="4"/>
  <c r="AP231" i="4"/>
  <c r="AX231" i="4"/>
  <c r="AC231" i="4"/>
  <c r="AQ231" i="4"/>
  <c r="Z231" i="4"/>
  <c r="AD231" i="4"/>
  <c r="BA231" i="4"/>
  <c r="AS231" i="4"/>
  <c r="BG231" i="4"/>
  <c r="AL231" i="4"/>
  <c r="AK231" i="4"/>
  <c r="AJ1369" i="4"/>
  <c r="BF1369" i="4"/>
  <c r="AP1369" i="4"/>
  <c r="Z1369" i="4"/>
  <c r="BB1369" i="4"/>
  <c r="AR1369" i="4"/>
  <c r="AM1741" i="4"/>
  <c r="AQ1112" i="4"/>
  <c r="AQ1060" i="4"/>
  <c r="AI1060" i="4"/>
  <c r="AO810" i="4"/>
  <c r="BA810" i="4"/>
  <c r="AG771" i="4"/>
  <c r="AC717" i="4"/>
  <c r="AU810" i="4"/>
  <c r="AQ771" i="4"/>
  <c r="AM717" i="4"/>
  <c r="BE810" i="4"/>
  <c r="AI398" i="4"/>
  <c r="AT503" i="4"/>
  <c r="AU462" i="4"/>
  <c r="AU438" i="4"/>
  <c r="AI334" i="4"/>
  <c r="AI214" i="4"/>
  <c r="AI390" i="4"/>
  <c r="BE374" i="4"/>
  <c r="AI294" i="4"/>
  <c r="AU206" i="4"/>
  <c r="AH119" i="4"/>
  <c r="AG74" i="4"/>
  <c r="AI173" i="4"/>
  <c r="AL135" i="4"/>
  <c r="AV1750" i="4"/>
  <c r="AT1060" i="4"/>
  <c r="AG717" i="4"/>
  <c r="AQ684" i="4"/>
  <c r="BF511" i="4"/>
  <c r="AX936" i="4"/>
  <c r="AT950" i="4"/>
  <c r="BG135" i="4"/>
  <c r="AD503" i="4"/>
  <c r="AV961" i="4"/>
  <c r="AC1060" i="4"/>
  <c r="AL1112" i="4"/>
  <c r="AK810" i="4"/>
  <c r="AF760" i="4"/>
  <c r="AG810" i="4"/>
  <c r="AC771" i="4"/>
  <c r="AA760" i="4"/>
  <c r="AS810" i="4"/>
  <c r="AP503" i="4"/>
  <c r="AI382" i="4"/>
  <c r="BA538" i="4"/>
  <c r="AP511" i="4"/>
  <c r="Z503" i="4"/>
  <c r="AI446" i="4"/>
  <c r="AM422" i="4"/>
  <c r="AU406" i="4"/>
  <c r="AI358" i="4"/>
  <c r="BC286" i="4"/>
  <c r="AM262" i="4"/>
  <c r="BC390" i="4"/>
  <c r="AM366" i="4"/>
  <c r="AI286" i="4"/>
  <c r="AI222" i="4"/>
  <c r="AD157" i="4"/>
  <c r="BC206" i="4"/>
  <c r="AI119" i="4"/>
  <c r="AO173" i="4"/>
  <c r="AQ135" i="4"/>
  <c r="BC438" i="4"/>
  <c r="BC246" i="4"/>
  <c r="AY637" i="4"/>
  <c r="AM398" i="4"/>
  <c r="AD936" i="4"/>
  <c r="AO637" i="4"/>
  <c r="AU1762" i="4"/>
  <c r="AQ1762" i="4"/>
  <c r="AD1762" i="4"/>
  <c r="AA1762" i="4"/>
  <c r="AM1762" i="4"/>
  <c r="AH1762" i="4"/>
  <c r="BG1762" i="4"/>
  <c r="Z1762" i="4"/>
  <c r="BE1762" i="4"/>
  <c r="AE1762" i="4"/>
  <c r="AY1762" i="4"/>
  <c r="AX1762" i="4"/>
  <c r="BC1762" i="4"/>
  <c r="BB1762" i="4"/>
  <c r="AP1762" i="4"/>
  <c r="BB1757" i="4"/>
  <c r="AG1757" i="4"/>
  <c r="AO1757" i="4"/>
  <c r="AW1757" i="4"/>
  <c r="AA1757" i="4"/>
  <c r="AU1757" i="4"/>
  <c r="BD1757" i="4"/>
  <c r="AQ1757" i="4"/>
  <c r="Z1757" i="4"/>
  <c r="BC1757" i="4"/>
  <c r="AL1757" i="4"/>
  <c r="AH1757" i="4"/>
  <c r="BB1749" i="4"/>
  <c r="AG1749" i="4"/>
  <c r="AM1749" i="4"/>
  <c r="AS1749" i="4"/>
  <c r="AX1749" i="4"/>
  <c r="Z1749" i="4"/>
  <c r="AW1749" i="4"/>
  <c r="AA1749" i="4"/>
  <c r="AE1749" i="4"/>
  <c r="AK1749" i="4"/>
  <c r="AP1749" i="4"/>
  <c r="BC1749" i="4"/>
  <c r="AH1749" i="4"/>
  <c r="AO1749" i="4"/>
  <c r="AU1749" i="4"/>
  <c r="BD1749" i="4"/>
  <c r="AQ1749" i="4"/>
  <c r="BA1749" i="4"/>
  <c r="BF1749" i="4"/>
  <c r="AD1749" i="4"/>
  <c r="AI1749" i="4"/>
  <c r="AL1749" i="4"/>
  <c r="AC1749" i="4"/>
  <c r="AT1749" i="4"/>
  <c r="AY1749" i="4"/>
  <c r="AK1740" i="4"/>
  <c r="BF1740" i="4"/>
  <c r="AH1740" i="4"/>
  <c r="BC1740" i="4"/>
  <c r="AP1740" i="4"/>
  <c r="AM1740" i="4"/>
  <c r="Z1740" i="4"/>
  <c r="AU1740" i="4"/>
  <c r="AS1740" i="4"/>
  <c r="AE1740" i="4"/>
  <c r="AC1740" i="4"/>
  <c r="BA1740" i="4"/>
  <c r="AX1740" i="4"/>
  <c r="AM1748" i="4"/>
  <c r="AE1748" i="4"/>
  <c r="AU1748" i="4"/>
  <c r="AQ1748" i="4"/>
  <c r="AA1748" i="4"/>
  <c r="BC1748" i="4"/>
  <c r="AI1748" i="4"/>
  <c r="BD1748" i="4"/>
  <c r="AY1748" i="4"/>
  <c r="AB1732" i="4"/>
  <c r="AM1732" i="4"/>
  <c r="AG1732" i="4"/>
  <c r="AU1732" i="4"/>
  <c r="AO1732" i="4"/>
  <c r="BA1732" i="4"/>
  <c r="AV1732" i="4"/>
  <c r="AA1732" i="4"/>
  <c r="BB1395" i="4"/>
  <c r="AG1395" i="4"/>
  <c r="AO1395" i="4"/>
  <c r="AW1395" i="4"/>
  <c r="AA1395" i="4"/>
  <c r="AU1395" i="4"/>
  <c r="AX1395" i="4"/>
  <c r="BD1395" i="4"/>
  <c r="AQ1395" i="4"/>
  <c r="Z1395" i="4"/>
  <c r="BC1395" i="4"/>
  <c r="AC1395" i="4"/>
  <c r="BE1395" i="4"/>
  <c r="BG1395" i="4"/>
  <c r="AL1395" i="4"/>
  <c r="AI1395" i="4"/>
  <c r="AH1395" i="4"/>
  <c r="AP1395" i="4"/>
  <c r="AT1002" i="4"/>
  <c r="BG1002" i="4"/>
  <c r="AP1002" i="4"/>
  <c r="AH1002" i="4"/>
  <c r="BB1002" i="4"/>
  <c r="AD1002" i="4"/>
  <c r="AL1002" i="4"/>
  <c r="AX1002" i="4"/>
  <c r="BF1002" i="4"/>
  <c r="Z1002" i="4"/>
  <c r="AH940" i="4"/>
  <c r="AD940" i="4"/>
  <c r="BB940" i="4"/>
  <c r="AT940" i="4"/>
  <c r="AL940" i="4"/>
  <c r="AL904" i="4"/>
  <c r="BB904" i="4"/>
  <c r="AA892" i="4"/>
  <c r="AX892" i="4"/>
  <c r="AK892" i="4"/>
  <c r="BF892" i="4"/>
  <c r="Z892" i="4"/>
  <c r="BA892" i="4"/>
  <c r="AE892" i="4"/>
  <c r="AP892" i="4"/>
  <c r="AU892" i="4"/>
  <c r="AM814" i="4"/>
  <c r="AK814" i="4"/>
  <c r="BG814" i="4"/>
  <c r="BD814" i="4"/>
  <c r="AE814" i="4"/>
  <c r="AC814" i="4"/>
  <c r="BC814" i="4"/>
  <c r="BA814" i="4"/>
  <c r="AA814" i="4"/>
  <c r="AU814" i="4"/>
  <c r="AS814" i="4"/>
  <c r="AQ814" i="4"/>
  <c r="AQ776" i="4"/>
  <c r="AK776" i="4"/>
  <c r="AA744" i="4"/>
  <c r="AB744" i="4"/>
  <c r="BC744" i="4"/>
  <c r="AE733" i="4"/>
  <c r="AK733" i="4"/>
  <c r="BA733" i="4"/>
  <c r="AT643" i="4"/>
  <c r="AP643" i="4"/>
  <c r="AQ643" i="4"/>
  <c r="AK643" i="4"/>
  <c r="BG643" i="4"/>
  <c r="AH631" i="4"/>
  <c r="AK631" i="4"/>
  <c r="AA631" i="4"/>
  <c r="AT631" i="4"/>
  <c r="AW631" i="4"/>
  <c r="AE631" i="4"/>
  <c r="AW620" i="4"/>
  <c r="AM620" i="4"/>
  <c r="AK579" i="4"/>
  <c r="AU579" i="4"/>
  <c r="AJ564" i="4"/>
  <c r="AR564" i="4"/>
  <c r="AK532" i="4"/>
  <c r="AQ532" i="4"/>
  <c r="AA532" i="4"/>
  <c r="AS523" i="4"/>
  <c r="AU523" i="4"/>
  <c r="AU496" i="4"/>
  <c r="BC496" i="4"/>
  <c r="AL496" i="4"/>
  <c r="BB496" i="4"/>
  <c r="Z496" i="4"/>
  <c r="AP496" i="4"/>
  <c r="BF496" i="4"/>
  <c r="AH496" i="4"/>
  <c r="AL488" i="4"/>
  <c r="BB488" i="4"/>
  <c r="Z488" i="4"/>
  <c r="AP488" i="4"/>
  <c r="BF488" i="4"/>
  <c r="AD488" i="4"/>
  <c r="AA480" i="4"/>
  <c r="BG480" i="4"/>
  <c r="AL480" i="4"/>
  <c r="BB480" i="4"/>
  <c r="Z480" i="4"/>
  <c r="AP480" i="4"/>
  <c r="BF480" i="4"/>
  <c r="AX480" i="4"/>
  <c r="AU472" i="4"/>
  <c r="AH472" i="4"/>
  <c r="AX472" i="4"/>
  <c r="AL472" i="4"/>
  <c r="BB472" i="4"/>
  <c r="AP472" i="4"/>
  <c r="AU464" i="4"/>
  <c r="AH464" i="4"/>
  <c r="AX464" i="4"/>
  <c r="AL464" i="4"/>
  <c r="BB464" i="4"/>
  <c r="AP464" i="4"/>
  <c r="AE456" i="4"/>
  <c r="AH456" i="4"/>
  <c r="AX456" i="4"/>
  <c r="AL456" i="4"/>
  <c r="BB456" i="4"/>
  <c r="AP456" i="4"/>
  <c r="BC448" i="4"/>
  <c r="AH448" i="4"/>
  <c r="AX448" i="4"/>
  <c r="AL448" i="4"/>
  <c r="BB448" i="4"/>
  <c r="AP448" i="4"/>
  <c r="BC440" i="4"/>
  <c r="AH440" i="4"/>
  <c r="AX440" i="4"/>
  <c r="AL440" i="4"/>
  <c r="BB440" i="4"/>
  <c r="AP440" i="4"/>
  <c r="AH432" i="4"/>
  <c r="AX432" i="4"/>
  <c r="AL432" i="4"/>
  <c r="BB432" i="4"/>
  <c r="AP432" i="4"/>
  <c r="AM424" i="4"/>
  <c r="BC424" i="4"/>
  <c r="AH424" i="4"/>
  <c r="AX424" i="4"/>
  <c r="AL424" i="4"/>
  <c r="BB424" i="4"/>
  <c r="AP424" i="4"/>
  <c r="AY416" i="4"/>
  <c r="AH416" i="4"/>
  <c r="AX416" i="4"/>
  <c r="AL416" i="4"/>
  <c r="BB416" i="4"/>
  <c r="AP416" i="4"/>
  <c r="BG408" i="4"/>
  <c r="AH408" i="4"/>
  <c r="AX408" i="4"/>
  <c r="AL408" i="4"/>
  <c r="BB408" i="4"/>
  <c r="AD408" i="4"/>
  <c r="AP408" i="4"/>
  <c r="AE400" i="4"/>
  <c r="AH400" i="4"/>
  <c r="AX400" i="4"/>
  <c r="AL400" i="4"/>
  <c r="BB400" i="4"/>
  <c r="AD400" i="4"/>
  <c r="AP400" i="4"/>
  <c r="AA392" i="4"/>
  <c r="AH392" i="4"/>
  <c r="AX392" i="4"/>
  <c r="AL392" i="4"/>
  <c r="BB392" i="4"/>
  <c r="AD392" i="4"/>
  <c r="AP392" i="4"/>
  <c r="AH384" i="4"/>
  <c r="AX384" i="4"/>
  <c r="AL384" i="4"/>
  <c r="BB384" i="4"/>
  <c r="AD384" i="4"/>
  <c r="AP384" i="4"/>
  <c r="AH376" i="4"/>
  <c r="AX376" i="4"/>
  <c r="AL376" i="4"/>
  <c r="BB376" i="4"/>
  <c r="AD376" i="4"/>
  <c r="AP376" i="4"/>
  <c r="AA368" i="4"/>
  <c r="AH368" i="4"/>
  <c r="AX368" i="4"/>
  <c r="AL368" i="4"/>
  <c r="BB368" i="4"/>
  <c r="AD368" i="4"/>
  <c r="AP368" i="4"/>
  <c r="AM360" i="4"/>
  <c r="AH360" i="4"/>
  <c r="AX360" i="4"/>
  <c r="AL360" i="4"/>
  <c r="BB360" i="4"/>
  <c r="AD360" i="4"/>
  <c r="AP360" i="4"/>
  <c r="AH352" i="4"/>
  <c r="AX352" i="4"/>
  <c r="AL352" i="4"/>
  <c r="BB352" i="4"/>
  <c r="Z352" i="4"/>
  <c r="BF352" i="4"/>
  <c r="AD352" i="4"/>
  <c r="AP352" i="4"/>
  <c r="AH344" i="4"/>
  <c r="AX344" i="4"/>
  <c r="AL344" i="4"/>
  <c r="BB344" i="4"/>
  <c r="Z344" i="4"/>
  <c r="BF344" i="4"/>
  <c r="AD344" i="4"/>
  <c r="AP344" i="4"/>
  <c r="AQ336" i="4"/>
  <c r="AI336" i="4"/>
  <c r="AH336" i="4"/>
  <c r="AX336" i="4"/>
  <c r="AL336" i="4"/>
  <c r="BB336" i="4"/>
  <c r="Z336" i="4"/>
  <c r="BF336" i="4"/>
  <c r="AD336" i="4"/>
  <c r="AP336" i="4"/>
  <c r="AQ328" i="4"/>
  <c r="AH328" i="4"/>
  <c r="AX328" i="4"/>
  <c r="AL328" i="4"/>
  <c r="BB328" i="4"/>
  <c r="Z328" i="4"/>
  <c r="BF328" i="4"/>
  <c r="AD328" i="4"/>
  <c r="AP328" i="4"/>
  <c r="AD320" i="4"/>
  <c r="AT320" i="4"/>
  <c r="AH320" i="4"/>
  <c r="AX320" i="4"/>
  <c r="AL320" i="4"/>
  <c r="BB320" i="4"/>
  <c r="BF320" i="4"/>
  <c r="Z320" i="4"/>
  <c r="AD312" i="4"/>
  <c r="AT312" i="4"/>
  <c r="AH312" i="4"/>
  <c r="AX312" i="4"/>
  <c r="AL312" i="4"/>
  <c r="BB312" i="4"/>
  <c r="Z312" i="4"/>
  <c r="AP312" i="4"/>
  <c r="BF312" i="4"/>
  <c r="AD304" i="4"/>
  <c r="AT304" i="4"/>
  <c r="AH304" i="4"/>
  <c r="AX304" i="4"/>
  <c r="AL304" i="4"/>
  <c r="BB304" i="4"/>
  <c r="BF304" i="4"/>
  <c r="Z304" i="4"/>
  <c r="AE296" i="4"/>
  <c r="AD296" i="4"/>
  <c r="AT296" i="4"/>
  <c r="AH296" i="4"/>
  <c r="AX296" i="4"/>
  <c r="AL296" i="4"/>
  <c r="BB296" i="4"/>
  <c r="Z296" i="4"/>
  <c r="AP296" i="4"/>
  <c r="BF296" i="4"/>
  <c r="AY288" i="4"/>
  <c r="AK288" i="4"/>
  <c r="AD288" i="4"/>
  <c r="AT288" i="4"/>
  <c r="BE288" i="4"/>
  <c r="AH288" i="4"/>
  <c r="AX288" i="4"/>
  <c r="AL288" i="4"/>
  <c r="BB288" i="4"/>
  <c r="AC288" i="4"/>
  <c r="BF288" i="4"/>
  <c r="Z288" i="4"/>
  <c r="AU280" i="4"/>
  <c r="AG280" i="4"/>
  <c r="BA280" i="4"/>
  <c r="AD280" i="4"/>
  <c r="AT280" i="4"/>
  <c r="AO280" i="4"/>
  <c r="BE280" i="4"/>
  <c r="AH280" i="4"/>
  <c r="AX280" i="4"/>
  <c r="AS280" i="4"/>
  <c r="AL280" i="4"/>
  <c r="BB280" i="4"/>
  <c r="Z280" i="4"/>
  <c r="AC280" i="4"/>
  <c r="AP280" i="4"/>
  <c r="AW280" i="4"/>
  <c r="BF280" i="4"/>
  <c r="AA272" i="4"/>
  <c r="AS272" i="4"/>
  <c r="AD272" i="4"/>
  <c r="AT272" i="4"/>
  <c r="AC272" i="4"/>
  <c r="AW272" i="4"/>
  <c r="AH272" i="4"/>
  <c r="AX272" i="4"/>
  <c r="AG272" i="4"/>
  <c r="BA272" i="4"/>
  <c r="AL272" i="4"/>
  <c r="BB272" i="4"/>
  <c r="AO272" i="4"/>
  <c r="Z272" i="4"/>
  <c r="BE272" i="4"/>
  <c r="AP272" i="4"/>
  <c r="BF272" i="4"/>
  <c r="AW264" i="4"/>
  <c r="AD264" i="4"/>
  <c r="AT264" i="4"/>
  <c r="AC264" i="4"/>
  <c r="BA264" i="4"/>
  <c r="AH264" i="4"/>
  <c r="AX264" i="4"/>
  <c r="AK264" i="4"/>
  <c r="BE264" i="4"/>
  <c r="AL264" i="4"/>
  <c r="BB264" i="4"/>
  <c r="BF264" i="4"/>
  <c r="AS264" i="4"/>
  <c r="Z264" i="4"/>
  <c r="AY256" i="4"/>
  <c r="BG256" i="4"/>
  <c r="AS256" i="4"/>
  <c r="AD256" i="4"/>
  <c r="AT256" i="4"/>
  <c r="AC256" i="4"/>
  <c r="AW256" i="4"/>
  <c r="AH256" i="4"/>
  <c r="AX256" i="4"/>
  <c r="AG256" i="4"/>
  <c r="BA256" i="4"/>
  <c r="AL256" i="4"/>
  <c r="BB256" i="4"/>
  <c r="Z256" i="4"/>
  <c r="AP256" i="4"/>
  <c r="AO256" i="4"/>
  <c r="BF256" i="4"/>
  <c r="AK248" i="4"/>
  <c r="BE248" i="4"/>
  <c r="AD248" i="4"/>
  <c r="AT248" i="4"/>
  <c r="AO248" i="4"/>
  <c r="AH248" i="4"/>
  <c r="AX248" i="4"/>
  <c r="AW248" i="4"/>
  <c r="AL248" i="4"/>
  <c r="BB248" i="4"/>
  <c r="AG248" i="4"/>
  <c r="BF248" i="4"/>
  <c r="BA248" i="4"/>
  <c r="Z248" i="4"/>
  <c r="AC240" i="4"/>
  <c r="AW240" i="4"/>
  <c r="AD240" i="4"/>
  <c r="AT240" i="4"/>
  <c r="AG240" i="4"/>
  <c r="BA240" i="4"/>
  <c r="AH240" i="4"/>
  <c r="AX240" i="4"/>
  <c r="AO240" i="4"/>
  <c r="BE240" i="4"/>
  <c r="AL240" i="4"/>
  <c r="BB240" i="4"/>
  <c r="BF240" i="4"/>
  <c r="Z240" i="4"/>
  <c r="AO232" i="4"/>
  <c r="BE232" i="4"/>
  <c r="AD232" i="4"/>
  <c r="AT232" i="4"/>
  <c r="AS232" i="4"/>
  <c r="AH232" i="4"/>
  <c r="AX232" i="4"/>
  <c r="AC232" i="4"/>
  <c r="AW232" i="4"/>
  <c r="AL232" i="4"/>
  <c r="BB232" i="4"/>
  <c r="Z232" i="4"/>
  <c r="AP232" i="4"/>
  <c r="AK232" i="4"/>
  <c r="BF232" i="4"/>
  <c r="AY224" i="4"/>
  <c r="BG224" i="4"/>
  <c r="AS224" i="4"/>
  <c r="AD224" i="4"/>
  <c r="AT224" i="4"/>
  <c r="AW224" i="4"/>
  <c r="AH224" i="4"/>
  <c r="AX224" i="4"/>
  <c r="AG224" i="4"/>
  <c r="BA224" i="4"/>
  <c r="AL224" i="4"/>
  <c r="BB224" i="4"/>
  <c r="Z224" i="4"/>
  <c r="AP224" i="4"/>
  <c r="AK224" i="4"/>
  <c r="BF224" i="4"/>
  <c r="AK216" i="4"/>
  <c r="BA216" i="4"/>
  <c r="AD216" i="4"/>
  <c r="AT216" i="4"/>
  <c r="AO216" i="4"/>
  <c r="BE216" i="4"/>
  <c r="AH216" i="4"/>
  <c r="AX216" i="4"/>
  <c r="AC216" i="4"/>
  <c r="AS216" i="4"/>
  <c r="AL216" i="4"/>
  <c r="BB216" i="4"/>
  <c r="AG216" i="4"/>
  <c r="Z216" i="4"/>
  <c r="AW216" i="4"/>
  <c r="AP216" i="4"/>
  <c r="BF216" i="4"/>
  <c r="AY208" i="4"/>
  <c r="AD208" i="4"/>
  <c r="AT208" i="4"/>
  <c r="AG208" i="4"/>
  <c r="AH208" i="4"/>
  <c r="AX208" i="4"/>
  <c r="AL208" i="4"/>
  <c r="BB208" i="4"/>
  <c r="BF208" i="4"/>
  <c r="Z208" i="4"/>
  <c r="AE200" i="4"/>
  <c r="AO200" i="4"/>
  <c r="BE200" i="4"/>
  <c r="AD200" i="4"/>
  <c r="AT200" i="4"/>
  <c r="AS200" i="4"/>
  <c r="AH200" i="4"/>
  <c r="AX200" i="4"/>
  <c r="AC200" i="4"/>
  <c r="AW200" i="4"/>
  <c r="AL200" i="4"/>
  <c r="BB200" i="4"/>
  <c r="Z200" i="4"/>
  <c r="AP200" i="4"/>
  <c r="AG200" i="4"/>
  <c r="BF200" i="4"/>
  <c r="AP183" i="4"/>
  <c r="AA183" i="4"/>
  <c r="BB183" i="4"/>
  <c r="AB183" i="4"/>
  <c r="AR183" i="4"/>
  <c r="AF183" i="4"/>
  <c r="AV183" i="4"/>
  <c r="AJ183" i="4"/>
  <c r="AZ183" i="4"/>
  <c r="AN183" i="4"/>
  <c r="AK167" i="4"/>
  <c r="AH167" i="4"/>
  <c r="AB167" i="4"/>
  <c r="AR167" i="4"/>
  <c r="AF167" i="4"/>
  <c r="AV167" i="4"/>
  <c r="AJ167" i="4"/>
  <c r="AZ167" i="4"/>
  <c r="AN167" i="4"/>
  <c r="AO159" i="4"/>
  <c r="AA159" i="4"/>
  <c r="AB159" i="4"/>
  <c r="AR159" i="4"/>
  <c r="AF159" i="4"/>
  <c r="AV159" i="4"/>
  <c r="AJ159" i="4"/>
  <c r="AZ159" i="4"/>
  <c r="BC152" i="4"/>
  <c r="AA152" i="4"/>
  <c r="BG152" i="4"/>
  <c r="AJ152" i="4"/>
  <c r="AE152" i="4"/>
  <c r="AO152" i="4"/>
  <c r="AX152" i="4"/>
  <c r="AH152" i="4"/>
  <c r="BA152" i="4"/>
  <c r="AC152" i="4"/>
  <c r="BD152" i="4"/>
  <c r="AI152" i="4"/>
  <c r="AR152" i="4"/>
  <c r="AM152" i="4"/>
  <c r="AG152" i="4"/>
  <c r="AT152" i="4"/>
  <c r="AD152" i="4"/>
  <c r="AW152" i="4"/>
  <c r="AF152" i="4"/>
  <c r="AQ152" i="4"/>
  <c r="AZ152" i="4"/>
  <c r="AU152" i="4"/>
  <c r="BF152" i="4"/>
  <c r="AP152" i="4"/>
  <c r="Z152" i="4"/>
  <c r="AS152" i="4"/>
  <c r="AN152" i="4"/>
  <c r="AY152" i="4"/>
  <c r="AB152" i="4"/>
  <c r="BE152" i="4"/>
  <c r="AK152" i="4"/>
  <c r="BB152" i="4"/>
  <c r="AV152" i="4"/>
  <c r="BC144" i="4"/>
  <c r="AI144" i="4"/>
  <c r="AJ144" i="4"/>
  <c r="AE144" i="4"/>
  <c r="BF144" i="4"/>
  <c r="AP144" i="4"/>
  <c r="Z144" i="4"/>
  <c r="AS144" i="4"/>
  <c r="AF144" i="4"/>
  <c r="AQ144" i="4"/>
  <c r="AR144" i="4"/>
  <c r="AM144" i="4"/>
  <c r="BB144" i="4"/>
  <c r="AL144" i="4"/>
  <c r="BE144" i="4"/>
  <c r="AO144" i="4"/>
  <c r="AN144" i="4"/>
  <c r="AY144" i="4"/>
  <c r="AZ144" i="4"/>
  <c r="AU144" i="4"/>
  <c r="AX144" i="4"/>
  <c r="AH144" i="4"/>
  <c r="BA144" i="4"/>
  <c r="AK144" i="4"/>
  <c r="AV144" i="4"/>
  <c r="AC144" i="4"/>
  <c r="AG144" i="4"/>
  <c r="AT144" i="4"/>
  <c r="BD144" i="4"/>
  <c r="AA144" i="4"/>
  <c r="AD144" i="4"/>
  <c r="BG130" i="4"/>
  <c r="AB130" i="4"/>
  <c r="AE130" i="4"/>
  <c r="BB130" i="4"/>
  <c r="AL130" i="4"/>
  <c r="BE130" i="4"/>
  <c r="AO130" i="4"/>
  <c r="AN130" i="4"/>
  <c r="AX130" i="4"/>
  <c r="AH130" i="4"/>
  <c r="BA130" i="4"/>
  <c r="AK130" i="4"/>
  <c r="AV130" i="4"/>
  <c r="AC130" i="4"/>
  <c r="AT130" i="4"/>
  <c r="AD130" i="4"/>
  <c r="AW130" i="4"/>
  <c r="AG130" i="4"/>
  <c r="BD130" i="4"/>
  <c r="AP130" i="4"/>
  <c r="Z130" i="4"/>
  <c r="AS130" i="4"/>
  <c r="AU121" i="4"/>
  <c r="AF121" i="4"/>
  <c r="AV121" i="4"/>
  <c r="AJ121" i="4"/>
  <c r="AZ121" i="4"/>
  <c r="AN121" i="4"/>
  <c r="AB121" i="4"/>
  <c r="AR121" i="4"/>
  <c r="AU111" i="4"/>
  <c r="AF111" i="4"/>
  <c r="AK111" i="4"/>
  <c r="BA111" i="4"/>
  <c r="AN111" i="4"/>
  <c r="AO111" i="4"/>
  <c r="BE111" i="4"/>
  <c r="AV111" i="4"/>
  <c r="AC111" i="4"/>
  <c r="AS111" i="4"/>
  <c r="AG111" i="4"/>
  <c r="AW111" i="4"/>
  <c r="AO106" i="4"/>
  <c r="AB106" i="4"/>
  <c r="AK106" i="4"/>
  <c r="BB106" i="4"/>
  <c r="AL106" i="4"/>
  <c r="BG106" i="4"/>
  <c r="AQ106" i="4"/>
  <c r="AA106" i="4"/>
  <c r="BD106" i="4"/>
  <c r="AS106" i="4"/>
  <c r="AX106" i="4"/>
  <c r="AH106" i="4"/>
  <c r="BC106" i="4"/>
  <c r="AM106" i="4"/>
  <c r="AF106" i="4"/>
  <c r="AT106" i="4"/>
  <c r="AD106" i="4"/>
  <c r="AY106" i="4"/>
  <c r="AI106" i="4"/>
  <c r="AN106" i="4"/>
  <c r="AC106" i="4"/>
  <c r="BF106" i="4"/>
  <c r="AE106" i="4"/>
  <c r="AP106" i="4"/>
  <c r="AV106" i="4"/>
  <c r="Z106" i="4"/>
  <c r="AZ90" i="4"/>
  <c r="AK90" i="4"/>
  <c r="BB90" i="4"/>
  <c r="AL90" i="4"/>
  <c r="BG90" i="4"/>
  <c r="AQ90" i="4"/>
  <c r="AA90" i="4"/>
  <c r="BD90" i="4"/>
  <c r="AS90" i="4"/>
  <c r="AX90" i="4"/>
  <c r="AH90" i="4"/>
  <c r="BC90" i="4"/>
  <c r="AM90" i="4"/>
  <c r="AF90" i="4"/>
  <c r="AT90" i="4"/>
  <c r="AD90" i="4"/>
  <c r="AY90" i="4"/>
  <c r="AI90" i="4"/>
  <c r="AN90" i="4"/>
  <c r="BF90" i="4"/>
  <c r="AE90" i="4"/>
  <c r="AP90" i="4"/>
  <c r="AV90" i="4"/>
  <c r="AC90" i="4"/>
  <c r="Z90" i="4"/>
  <c r="AL76" i="4"/>
  <c r="AU76" i="4"/>
  <c r="AE76" i="4"/>
  <c r="AN76" i="4"/>
  <c r="AR76" i="4"/>
  <c r="BG76" i="4"/>
  <c r="AQ76" i="4"/>
  <c r="AA76" i="4"/>
  <c r="AS76" i="4"/>
  <c r="AB76" i="4"/>
  <c r="AW76" i="4"/>
  <c r="BC76" i="4"/>
  <c r="AM76" i="4"/>
  <c r="AC76" i="4"/>
  <c r="AX76" i="4"/>
  <c r="AI76" i="4"/>
  <c r="AH76" i="4"/>
  <c r="BD76" i="4"/>
  <c r="AL56" i="4"/>
  <c r="BC56" i="4"/>
  <c r="AM56" i="4"/>
  <c r="AC56" i="4"/>
  <c r="AX56" i="4"/>
  <c r="AR56" i="4"/>
  <c r="AY56" i="4"/>
  <c r="AI56" i="4"/>
  <c r="AH56" i="4"/>
  <c r="BD56" i="4"/>
  <c r="AB56" i="4"/>
  <c r="AW56" i="4"/>
  <c r="AU56" i="4"/>
  <c r="AE56" i="4"/>
  <c r="AN56" i="4"/>
  <c r="AS56" i="4"/>
  <c r="BG56" i="4"/>
  <c r="AG56" i="4"/>
  <c r="AQ56" i="4"/>
  <c r="AX50" i="4"/>
  <c r="AD50" i="4"/>
  <c r="AZ50" i="4"/>
  <c r="BG50" i="4"/>
  <c r="AQ50" i="4"/>
  <c r="AA50" i="4"/>
  <c r="Z50" i="4"/>
  <c r="AV50" i="4"/>
  <c r="BD50" i="4"/>
  <c r="AJ50" i="4"/>
  <c r="BC50" i="4"/>
  <c r="AM50" i="4"/>
  <c r="AF50" i="4"/>
  <c r="BA50" i="4"/>
  <c r="AC50" i="4"/>
  <c r="AH50" i="4"/>
  <c r="AO50" i="4"/>
  <c r="AY50" i="4"/>
  <c r="AI50" i="4"/>
  <c r="AK50" i="4"/>
  <c r="BF50" i="4"/>
  <c r="AS50" i="4"/>
  <c r="AN50" i="4"/>
  <c r="AT50" i="4"/>
  <c r="AU50" i="4"/>
  <c r="AE50" i="4"/>
  <c r="AP50" i="4"/>
  <c r="AX43" i="4"/>
  <c r="AP43" i="4"/>
  <c r="BA43" i="4"/>
  <c r="AK43" i="4"/>
  <c r="AI43" i="4"/>
  <c r="BD43" i="4"/>
  <c r="AW43" i="4"/>
  <c r="AG43" i="4"/>
  <c r="AN43" i="4"/>
  <c r="AS43" i="4"/>
  <c r="AC43" i="4"/>
  <c r="AT43" i="4"/>
  <c r="AY43" i="4"/>
  <c r="BE43" i="4"/>
  <c r="AO43" i="4"/>
  <c r="AE35" i="4"/>
  <c r="BE35" i="4"/>
  <c r="AO35" i="4"/>
  <c r="AD35" i="4"/>
  <c r="AY35" i="4"/>
  <c r="BA35" i="4"/>
  <c r="AK35" i="4"/>
  <c r="AI35" i="4"/>
  <c r="BD35" i="4"/>
  <c r="AW35" i="4"/>
  <c r="AG35" i="4"/>
  <c r="AN35" i="4"/>
  <c r="AT35" i="4"/>
  <c r="AS35" i="4"/>
  <c r="BE21" i="4"/>
  <c r="AO21" i="4"/>
  <c r="Z21" i="4"/>
  <c r="AZ21" i="4"/>
  <c r="AL21" i="4"/>
  <c r="BG21" i="4"/>
  <c r="AT21" i="4"/>
  <c r="AM21" i="4"/>
  <c r="BA21" i="4"/>
  <c r="AK21" i="4"/>
  <c r="AE21" i="4"/>
  <c r="BF21" i="4"/>
  <c r="AQ21" i="4"/>
  <c r="AY21" i="4"/>
  <c r="AR21" i="4"/>
  <c r="AD21" i="4"/>
  <c r="AW21" i="4"/>
  <c r="AG21" i="4"/>
  <c r="AJ21" i="4"/>
  <c r="AA21" i="4"/>
  <c r="AV21" i="4"/>
  <c r="AI21" i="4"/>
  <c r="BD21" i="4"/>
  <c r="AB21" i="4"/>
  <c r="AX21" i="4"/>
  <c r="AU21" i="4"/>
  <c r="AC21" i="4"/>
  <c r="AN21" i="4"/>
  <c r="BC21" i="4"/>
  <c r="AF21" i="4"/>
  <c r="AH14" i="4"/>
  <c r="BD14" i="4"/>
  <c r="AO14" i="4"/>
  <c r="BG14" i="4"/>
  <c r="AQ14" i="4"/>
  <c r="AA14" i="4"/>
  <c r="Z14" i="4"/>
  <c r="AV14" i="4"/>
  <c r="AN14" i="4"/>
  <c r="AT14" i="4"/>
  <c r="BC14" i="4"/>
  <c r="AM14" i="4"/>
  <c r="AF14" i="4"/>
  <c r="BA14" i="4"/>
  <c r="AS14" i="4"/>
  <c r="AD14" i="4"/>
  <c r="AZ14" i="4"/>
  <c r="AY14" i="4"/>
  <c r="AI14" i="4"/>
  <c r="AK14" i="4"/>
  <c r="BF14" i="4"/>
  <c r="AC14" i="4"/>
  <c r="AJ14" i="4"/>
  <c r="AU14" i="4"/>
  <c r="BE1505" i="4"/>
  <c r="AX1505" i="4"/>
  <c r="AL1505" i="4"/>
  <c r="BF1505" i="4"/>
  <c r="AH1505" i="4"/>
  <c r="AD1505" i="4"/>
  <c r="AP1505" i="4"/>
  <c r="Z1505" i="4"/>
  <c r="AT1505" i="4"/>
  <c r="BB1505" i="4"/>
  <c r="AF1219" i="4"/>
  <c r="AZ1219" i="4"/>
  <c r="AR1219" i="4"/>
  <c r="AD1122" i="4"/>
  <c r="AP1122" i="4"/>
  <c r="Z1122" i="4"/>
  <c r="AU1122" i="4"/>
  <c r="AE1122" i="4"/>
  <c r="BA1122" i="4"/>
  <c r="AK1122" i="4"/>
  <c r="BF1122" i="4"/>
  <c r="AD916" i="4"/>
  <c r="AL916" i="4"/>
  <c r="BB916" i="4"/>
  <c r="AT916" i="4"/>
  <c r="BB890" i="4"/>
  <c r="AG890" i="4"/>
  <c r="AO890" i="4"/>
  <c r="AP890" i="4"/>
  <c r="BD890" i="4"/>
  <c r="AQ890" i="4"/>
  <c r="Z890" i="4"/>
  <c r="BC890" i="4"/>
  <c r="AC890" i="4"/>
  <c r="BE890" i="4"/>
  <c r="AL890" i="4"/>
  <c r="AI890" i="4"/>
  <c r="AA890" i="4"/>
  <c r="AX890" i="4"/>
  <c r="BG890" i="4"/>
  <c r="AH890" i="4"/>
  <c r="AW890" i="4"/>
  <c r="AA872" i="4"/>
  <c r="AW872" i="4"/>
  <c r="AC872" i="4"/>
  <c r="AX872" i="4"/>
  <c r="AL872" i="4"/>
  <c r="BG872" i="4"/>
  <c r="AM872" i="4"/>
  <c r="AE872" i="4"/>
  <c r="BA872" i="4"/>
  <c r="BB872" i="4"/>
  <c r="AK872" i="4"/>
  <c r="AH872" i="4"/>
  <c r="AP872" i="4"/>
  <c r="AG872" i="4"/>
  <c r="AS872" i="4"/>
  <c r="AU872" i="4"/>
  <c r="BC872" i="4"/>
  <c r="Z872" i="4"/>
  <c r="BF872" i="4"/>
  <c r="AQ872" i="4"/>
  <c r="AY860" i="4"/>
  <c r="BA860" i="4"/>
  <c r="AI860" i="4"/>
  <c r="AK860" i="4"/>
  <c r="BG860" i="4"/>
  <c r="AC860" i="4"/>
  <c r="AS860" i="4"/>
  <c r="AA860" i="4"/>
  <c r="AQ860" i="4"/>
  <c r="BD848" i="4"/>
  <c r="AG848" i="4"/>
  <c r="AE848" i="4"/>
  <c r="AC848" i="4"/>
  <c r="BC848" i="4"/>
  <c r="AQ848" i="4"/>
  <c r="BE848" i="4"/>
  <c r="AU848" i="4"/>
  <c r="BG848" i="4"/>
  <c r="AW848" i="4"/>
  <c r="AM848" i="4"/>
  <c r="AO848" i="4"/>
  <c r="AA848" i="4"/>
  <c r="AG836" i="4"/>
  <c r="AQ836" i="4"/>
  <c r="AS836" i="4"/>
  <c r="AA836" i="4"/>
  <c r="BG836" i="4"/>
  <c r="AC836" i="4"/>
  <c r="AI836" i="4"/>
  <c r="AK836" i="4"/>
  <c r="AY836" i="4"/>
  <c r="BA836" i="4"/>
  <c r="AG824" i="4"/>
  <c r="AQ824" i="4"/>
  <c r="AO824" i="4"/>
  <c r="BG824" i="4"/>
  <c r="AU824" i="4"/>
  <c r="BD824" i="4"/>
  <c r="AM824" i="4"/>
  <c r="AW824" i="4"/>
  <c r="AE824" i="4"/>
  <c r="AY794" i="4"/>
  <c r="AI794" i="4"/>
  <c r="AA794" i="4"/>
  <c r="AQ794" i="4"/>
  <c r="BG794" i="4"/>
  <c r="AU782" i="4"/>
  <c r="AW782" i="4"/>
  <c r="AK782" i="4"/>
  <c r="BC782" i="4"/>
  <c r="AM782" i="4"/>
  <c r="AA782" i="4"/>
  <c r="AI769" i="4"/>
  <c r="AK769" i="4"/>
  <c r="BF769" i="4"/>
  <c r="AY769" i="4"/>
  <c r="Z769" i="4"/>
  <c r="BA769" i="4"/>
  <c r="BE769" i="4"/>
  <c r="AE769" i="4"/>
  <c r="AD769" i="4"/>
  <c r="AP769" i="4"/>
  <c r="AT769" i="4"/>
  <c r="AU769" i="4"/>
  <c r="AX729" i="4"/>
  <c r="AT729" i="4"/>
  <c r="AC729" i="4"/>
  <c r="Z729" i="4"/>
  <c r="AW729" i="4"/>
  <c r="BG729" i="4"/>
  <c r="BE729" i="4"/>
  <c r="AO715" i="4"/>
  <c r="AP715" i="4"/>
  <c r="AT715" i="4"/>
  <c r="Z715" i="4"/>
  <c r="BA715" i="4"/>
  <c r="AE715" i="4"/>
  <c r="BF715" i="4"/>
  <c r="AK715" i="4"/>
  <c r="AU715" i="4"/>
  <c r="AE693" i="4"/>
  <c r="AK693" i="4"/>
  <c r="BA693" i="4"/>
  <c r="BF693" i="4"/>
  <c r="BD679" i="4"/>
  <c r="Z679" i="4"/>
  <c r="AQ679" i="4"/>
  <c r="AA679" i="4"/>
  <c r="AU679" i="4"/>
  <c r="AW679" i="4"/>
  <c r="BC679" i="4"/>
  <c r="AA664" i="4"/>
  <c r="AG664" i="4"/>
  <c r="AF664" i="4"/>
  <c r="BG652" i="4"/>
  <c r="AF652" i="4"/>
  <c r="AV652" i="4"/>
  <c r="AK652" i="4"/>
  <c r="BC652" i="4"/>
  <c r="Z629" i="4"/>
  <c r="AX629" i="4"/>
  <c r="AH629" i="4"/>
  <c r="AE629" i="4"/>
  <c r="BC629" i="4"/>
  <c r="AC629" i="4"/>
  <c r="AO607" i="4"/>
  <c r="AK607" i="4"/>
  <c r="AA607" i="4"/>
  <c r="BE607" i="4"/>
  <c r="BF607" i="4"/>
  <c r="AW607" i="4"/>
  <c r="BB607" i="4"/>
  <c r="AI607" i="4"/>
  <c r="AZ598" i="4"/>
  <c r="BB598" i="4"/>
  <c r="AL598" i="4"/>
  <c r="BC598" i="4"/>
  <c r="AG598" i="4"/>
  <c r="AV598" i="4"/>
  <c r="AA598" i="4"/>
  <c r="AX598" i="4"/>
  <c r="AH598" i="4"/>
  <c r="AW598" i="4"/>
  <c r="AB598" i="4"/>
  <c r="AQ598" i="4"/>
  <c r="AI598" i="4"/>
  <c r="BA590" i="4"/>
  <c r="AS590" i="4"/>
  <c r="AY590" i="4"/>
  <c r="AI590" i="4"/>
  <c r="BB590" i="4"/>
  <c r="AL590" i="4"/>
  <c r="AF590" i="4"/>
  <c r="AU590" i="4"/>
  <c r="AE590" i="4"/>
  <c r="AX590" i="4"/>
  <c r="AH590" i="4"/>
  <c r="AN590" i="4"/>
  <c r="AZ582" i="4"/>
  <c r="AR582" i="4"/>
  <c r="AJ582" i="4"/>
  <c r="AE567" i="4"/>
  <c r="BF567" i="4"/>
  <c r="AH567" i="4"/>
  <c r="AM567" i="4"/>
  <c r="AC562" i="4"/>
  <c r="AB562" i="4"/>
  <c r="AJ562" i="4"/>
  <c r="AW553" i="4"/>
  <c r="AP553" i="4"/>
  <c r="AS553" i="4"/>
  <c r="AU545" i="4"/>
  <c r="AX545" i="4"/>
  <c r="Z545" i="4"/>
  <c r="BC545" i="4"/>
  <c r="BA545" i="4"/>
  <c r="AI188" i="4"/>
  <c r="AU188" i="4"/>
  <c r="AO188" i="4"/>
  <c r="BB188" i="4"/>
  <c r="AL188" i="4"/>
  <c r="BE188" i="4"/>
  <c r="AF188" i="4"/>
  <c r="AG188" i="4"/>
  <c r="AX188" i="4"/>
  <c r="AH188" i="4"/>
  <c r="AW188" i="4"/>
  <c r="AN188" i="4"/>
  <c r="AE188" i="4"/>
  <c r="AC188" i="4"/>
  <c r="AT188" i="4"/>
  <c r="AD188" i="4"/>
  <c r="AS188" i="4"/>
  <c r="AV188" i="4"/>
  <c r="BF188" i="4"/>
  <c r="BD188" i="4"/>
  <c r="AP188" i="4"/>
  <c r="AM188" i="4"/>
  <c r="Z188" i="4"/>
  <c r="AT153" i="4"/>
  <c r="AF153" i="4"/>
  <c r="AV153" i="4"/>
  <c r="AJ153" i="4"/>
  <c r="AZ153" i="4"/>
  <c r="AN153" i="4"/>
  <c r="AR153" i="4"/>
  <c r="AU138" i="4"/>
  <c r="AG138" i="4"/>
  <c r="AT138" i="4"/>
  <c r="AD138" i="4"/>
  <c r="AW138" i="4"/>
  <c r="AF138" i="4"/>
  <c r="BF138" i="4"/>
  <c r="AP138" i="4"/>
  <c r="Z138" i="4"/>
  <c r="AS138" i="4"/>
  <c r="AN138" i="4"/>
  <c r="BB138" i="4"/>
  <c r="AL138" i="4"/>
  <c r="BE138" i="4"/>
  <c r="AK138" i="4"/>
  <c r="AV138" i="4"/>
  <c r="BA138" i="4"/>
  <c r="AO138" i="4"/>
  <c r="AC138" i="4"/>
  <c r="AX138" i="4"/>
  <c r="BD138" i="4"/>
  <c r="AZ126" i="4"/>
  <c r="AI126" i="4"/>
  <c r="AR126" i="4"/>
  <c r="BB126" i="4"/>
  <c r="AL126" i="4"/>
  <c r="BE126" i="4"/>
  <c r="AO126" i="4"/>
  <c r="AM126" i="4"/>
  <c r="AN126" i="4"/>
  <c r="AQ126" i="4"/>
  <c r="AX126" i="4"/>
  <c r="AH126" i="4"/>
  <c r="BA126" i="4"/>
  <c r="AK126" i="4"/>
  <c r="AU126" i="4"/>
  <c r="AV126" i="4"/>
  <c r="AY126" i="4"/>
  <c r="AB126" i="4"/>
  <c r="AG126" i="4"/>
  <c r="AT126" i="4"/>
  <c r="AD126" i="4"/>
  <c r="AW126" i="4"/>
  <c r="AC126" i="4"/>
  <c r="BC126" i="4"/>
  <c r="BD126" i="4"/>
  <c r="AS126" i="4"/>
  <c r="AF126" i="4"/>
  <c r="AA126" i="4"/>
  <c r="AJ126" i="4"/>
  <c r="BF126" i="4"/>
  <c r="AE126" i="4"/>
  <c r="BG126" i="4"/>
  <c r="AP126" i="4"/>
  <c r="AK114" i="4"/>
  <c r="BB114" i="4"/>
  <c r="AL114" i="4"/>
  <c r="BC114" i="4"/>
  <c r="AM114" i="4"/>
  <c r="AD114" i="4"/>
  <c r="BD114" i="4"/>
  <c r="AS114" i="4"/>
  <c r="AX114" i="4"/>
  <c r="AH114" i="4"/>
  <c r="AY114" i="4"/>
  <c r="AI114" i="4"/>
  <c r="AF114" i="4"/>
  <c r="AT114" i="4"/>
  <c r="Z114" i="4"/>
  <c r="AU114" i="4"/>
  <c r="AE114" i="4"/>
  <c r="AN114" i="4"/>
  <c r="AC114" i="4"/>
  <c r="BF114" i="4"/>
  <c r="AA114" i="4"/>
  <c r="AP114" i="4"/>
  <c r="AV114" i="4"/>
  <c r="BG114" i="4"/>
  <c r="AQ97" i="4"/>
  <c r="BF97" i="4"/>
  <c r="AN97" i="4"/>
  <c r="AK97" i="4"/>
  <c r="BA97" i="4"/>
  <c r="AR97" i="4"/>
  <c r="AO97" i="4"/>
  <c r="BE97" i="4"/>
  <c r="AZ97" i="4"/>
  <c r="AC97" i="4"/>
  <c r="AS97" i="4"/>
  <c r="AG97" i="4"/>
  <c r="AF97" i="4"/>
  <c r="AW97" i="4"/>
  <c r="AQ81" i="4"/>
  <c r="AM81" i="4"/>
  <c r="BB81" i="4"/>
  <c r="AK81" i="4"/>
  <c r="BA81" i="4"/>
  <c r="AO81" i="4"/>
  <c r="BE81" i="4"/>
  <c r="AJ81" i="4"/>
  <c r="AC81" i="4"/>
  <c r="AS81" i="4"/>
  <c r="AG81" i="4"/>
  <c r="AW81" i="4"/>
  <c r="AR68" i="4"/>
  <c r="AU68" i="4"/>
  <c r="AE68" i="4"/>
  <c r="AN68" i="4"/>
  <c r="AB68" i="4"/>
  <c r="AW68" i="4"/>
  <c r="BG68" i="4"/>
  <c r="AQ68" i="4"/>
  <c r="AA68" i="4"/>
  <c r="AS68" i="4"/>
  <c r="AG68" i="4"/>
  <c r="BC68" i="4"/>
  <c r="AM68" i="4"/>
  <c r="AC68" i="4"/>
  <c r="AX68" i="4"/>
  <c r="AL68" i="4"/>
  <c r="AH68" i="4"/>
  <c r="BD68" i="4"/>
  <c r="AY68" i="4"/>
  <c r="AY54" i="4"/>
  <c r="AI54" i="4"/>
  <c r="AO54" i="4"/>
  <c r="AC54" i="4"/>
  <c r="Z54" i="4"/>
  <c r="AV54" i="4"/>
  <c r="AX54" i="4"/>
  <c r="AU54" i="4"/>
  <c r="AE54" i="4"/>
  <c r="AT54" i="4"/>
  <c r="AH54" i="4"/>
  <c r="AF54" i="4"/>
  <c r="BA54" i="4"/>
  <c r="BD54" i="4"/>
  <c r="BG54" i="4"/>
  <c r="AQ54" i="4"/>
  <c r="AA54" i="4"/>
  <c r="AD54" i="4"/>
  <c r="AZ54" i="4"/>
  <c r="AS54" i="4"/>
  <c r="AK54" i="4"/>
  <c r="BF54" i="4"/>
  <c r="AP54" i="4"/>
  <c r="BC54" i="4"/>
  <c r="AM54" i="4"/>
  <c r="AJ54" i="4"/>
  <c r="AN54" i="4"/>
  <c r="BF613" i="4"/>
  <c r="AS613" i="4"/>
  <c r="AE613" i="4"/>
  <c r="AM613" i="4"/>
  <c r="BA621" i="4"/>
  <c r="AH621" i="4"/>
  <c r="AE621" i="4"/>
  <c r="BF621" i="4"/>
  <c r="AM621" i="4"/>
  <c r="BC621" i="4"/>
  <c r="AI655" i="4"/>
  <c r="AG655" i="4"/>
  <c r="AD655" i="4"/>
  <c r="AY655" i="4"/>
  <c r="AL655" i="4"/>
  <c r="BF655" i="4"/>
  <c r="AO655" i="4"/>
  <c r="AV672" i="4"/>
  <c r="AQ672" i="4"/>
  <c r="AD685" i="4"/>
  <c r="Z685" i="4"/>
  <c r="BA685" i="4"/>
  <c r="AE685" i="4"/>
  <c r="AU685" i="4"/>
  <c r="AW692" i="4"/>
  <c r="AM692" i="4"/>
  <c r="BC692" i="4"/>
  <c r="AA692" i="4"/>
  <c r="AC705" i="4"/>
  <c r="AA705" i="4"/>
  <c r="AI705" i="4"/>
  <c r="AQ705" i="4"/>
  <c r="AD705" i="4"/>
  <c r="BB705" i="4"/>
  <c r="BF705" i="4"/>
  <c r="BE705" i="4"/>
  <c r="AX719" i="4"/>
  <c r="Z719" i="4"/>
  <c r="AT719" i="4"/>
  <c r="AS719" i="4"/>
  <c r="AO719" i="4"/>
  <c r="BG719" i="4"/>
  <c r="AA719" i="4"/>
  <c r="BE719" i="4"/>
  <c r="AD719" i="4"/>
  <c r="AK728" i="4"/>
  <c r="AM728" i="4"/>
  <c r="AB728" i="4"/>
  <c r="BG728" i="4"/>
  <c r="BA728" i="4"/>
  <c r="AA735" i="4"/>
  <c r="AO735" i="4"/>
  <c r="BE735" i="4"/>
  <c r="AM735" i="4"/>
  <c r="BB735" i="4"/>
  <c r="Z735" i="4"/>
  <c r="AX735" i="4"/>
  <c r="BB743" i="4"/>
  <c r="AE743" i="4"/>
  <c r="BG743" i="4"/>
  <c r="AG743" i="4"/>
  <c r="AX743" i="4"/>
  <c r="Z743" i="4"/>
  <c r="AP743" i="4"/>
  <c r="AH781" i="4"/>
  <c r="AE781" i="4"/>
  <c r="AC781" i="4"/>
  <c r="AD781" i="4"/>
  <c r="AI781" i="4"/>
  <c r="Z781" i="4"/>
  <c r="AO781" i="4"/>
  <c r="BD781" i="4"/>
  <c r="BG781" i="4"/>
  <c r="BF781" i="4"/>
  <c r="BC781" i="4"/>
  <c r="AW789" i="4"/>
  <c r="AD789" i="4"/>
  <c r="BE789" i="4"/>
  <c r="AQ789" i="4"/>
  <c r="AS789" i="4"/>
  <c r="Z789" i="4"/>
  <c r="BB789" i="4"/>
  <c r="AY789" i="4"/>
  <c r="BD789" i="4"/>
  <c r="AM789" i="4"/>
  <c r="AG789" i="4"/>
  <c r="AA789" i="4"/>
  <c r="BC789" i="4"/>
  <c r="AH789" i="4"/>
  <c r="AO789" i="4"/>
  <c r="AX789" i="4"/>
  <c r="AI789" i="4"/>
  <c r="AK789" i="4"/>
  <c r="AC789" i="4"/>
  <c r="AU789" i="4"/>
  <c r="AX797" i="4"/>
  <c r="Z797" i="4"/>
  <c r="AH797" i="4"/>
  <c r="BB797" i="4"/>
  <c r="AC797" i="4"/>
  <c r="BC797" i="4"/>
  <c r="AO797" i="4"/>
  <c r="AU797" i="4"/>
  <c r="AS797" i="4"/>
  <c r="BC805" i="4"/>
  <c r="AL805" i="4"/>
  <c r="AE805" i="4"/>
  <c r="AQ805" i="4"/>
  <c r="AO805" i="4"/>
  <c r="AH805" i="4"/>
  <c r="BE805" i="4"/>
  <c r="AC805" i="4"/>
  <c r="AP805" i="4"/>
  <c r="BB813" i="4"/>
  <c r="BE813" i="4"/>
  <c r="BG813" i="4"/>
  <c r="AP813" i="4"/>
  <c r="AG813" i="4"/>
  <c r="AE813" i="4"/>
  <c r="BC813" i="4"/>
  <c r="AA813" i="4"/>
  <c r="AS813" i="4"/>
  <c r="BF813" i="4"/>
  <c r="BC821" i="4"/>
  <c r="AH821" i="4"/>
  <c r="AW821" i="4"/>
  <c r="AA821" i="4"/>
  <c r="BF821" i="4"/>
  <c r="AY821" i="4"/>
  <c r="AI821" i="4"/>
  <c r="AX821" i="4"/>
  <c r="AC821" i="4"/>
  <c r="AQ821" i="4"/>
  <c r="Z821" i="4"/>
  <c r="AE821" i="4"/>
  <c r="AT821" i="4"/>
  <c r="AS821" i="4"/>
  <c r="BG821" i="4"/>
  <c r="AL821" i="4"/>
  <c r="AK821" i="4"/>
  <c r="AD821" i="4"/>
  <c r="BD821" i="4"/>
  <c r="AU821" i="4"/>
  <c r="AO821" i="4"/>
  <c r="AM821" i="4"/>
  <c r="AP821" i="4"/>
  <c r="BB821" i="4"/>
  <c r="AG821" i="4"/>
  <c r="AT829" i="4"/>
  <c r="AS829" i="4"/>
  <c r="BG829" i="4"/>
  <c r="AL829" i="4"/>
  <c r="AK829" i="4"/>
  <c r="AE829" i="4"/>
  <c r="BD829" i="4"/>
  <c r="AM829" i="4"/>
  <c r="BB829" i="4"/>
  <c r="AG829" i="4"/>
  <c r="AU829" i="4"/>
  <c r="AD829" i="4"/>
  <c r="BA829" i="4"/>
  <c r="BC829" i="4"/>
  <c r="AH829" i="4"/>
  <c r="AW829" i="4"/>
  <c r="AA829" i="4"/>
  <c r="BF829" i="4"/>
  <c r="AO829" i="4"/>
  <c r="AI829" i="4"/>
  <c r="Z829" i="4"/>
  <c r="AX829" i="4"/>
  <c r="AY829" i="4"/>
  <c r="AC829" i="4"/>
  <c r="AQ829" i="4"/>
  <c r="BE837" i="4"/>
  <c r="BA837" i="4"/>
  <c r="BC837" i="4"/>
  <c r="AH837" i="4"/>
  <c r="AW837" i="4"/>
  <c r="AA837" i="4"/>
  <c r="BF837" i="4"/>
  <c r="AD837" i="4"/>
  <c r="AE837" i="4"/>
  <c r="AI837" i="4"/>
  <c r="AX837" i="4"/>
  <c r="AC837" i="4"/>
  <c r="AQ837" i="4"/>
  <c r="Z837" i="4"/>
  <c r="AO837" i="4"/>
  <c r="AP837" i="4"/>
  <c r="AT837" i="4"/>
  <c r="AS837" i="4"/>
  <c r="BG837" i="4"/>
  <c r="AL837" i="4"/>
  <c r="AK837" i="4"/>
  <c r="AY837" i="4"/>
  <c r="AG837" i="4"/>
  <c r="BD837" i="4"/>
  <c r="AU837" i="4"/>
  <c r="AM837" i="4"/>
  <c r="BE845" i="4"/>
  <c r="AP845" i="4"/>
  <c r="AT845" i="4"/>
  <c r="AS845" i="4"/>
  <c r="BG845" i="4"/>
  <c r="AL845" i="4"/>
  <c r="AK845" i="4"/>
  <c r="AO845" i="4"/>
  <c r="AE845" i="4"/>
  <c r="BD845" i="4"/>
  <c r="AM845" i="4"/>
  <c r="BB845" i="4"/>
  <c r="AG845" i="4"/>
  <c r="AU845" i="4"/>
  <c r="BA845" i="4"/>
  <c r="BC845" i="4"/>
  <c r="AH845" i="4"/>
  <c r="AW845" i="4"/>
  <c r="AA845" i="4"/>
  <c r="BF845" i="4"/>
  <c r="AQ845" i="4"/>
  <c r="AI845" i="4"/>
  <c r="Z845" i="4"/>
  <c r="AX845" i="4"/>
  <c r="AD845" i="4"/>
  <c r="AC845" i="4"/>
  <c r="AY845" i="4"/>
  <c r="AT853" i="4"/>
  <c r="AG853" i="4"/>
  <c r="BB853" i="4"/>
  <c r="AC853" i="4"/>
  <c r="AX853" i="4"/>
  <c r="AQ853" i="4"/>
  <c r="AM853" i="4"/>
  <c r="AE853" i="4"/>
  <c r="BA853" i="4"/>
  <c r="AL853" i="4"/>
  <c r="BC853" i="4"/>
  <c r="AP853" i="4"/>
  <c r="AW853" i="4"/>
  <c r="AU853" i="4"/>
  <c r="BG853" i="4"/>
  <c r="AH853" i="4"/>
  <c r="Z853" i="4"/>
  <c r="BF853" i="4"/>
  <c r="AA853" i="4"/>
  <c r="AS853" i="4"/>
  <c r="BD861" i="4"/>
  <c r="AL861" i="4"/>
  <c r="BG861" i="4"/>
  <c r="AS861" i="4"/>
  <c r="AA861" i="4"/>
  <c r="AW861" i="4"/>
  <c r="AH861" i="4"/>
  <c r="BC861" i="4"/>
  <c r="AE861" i="4"/>
  <c r="BA861" i="4"/>
  <c r="AX861" i="4"/>
  <c r="Z861" i="4"/>
  <c r="BF861" i="4"/>
  <c r="AG861" i="4"/>
  <c r="AK861" i="4"/>
  <c r="AQ861" i="4"/>
  <c r="AC861" i="4"/>
  <c r="AP861" i="4"/>
  <c r="AM861" i="4"/>
  <c r="BB861" i="4"/>
  <c r="AU861" i="4"/>
  <c r="AY869" i="4"/>
  <c r="AQ869" i="4"/>
  <c r="AM869" i="4"/>
  <c r="AG869" i="4"/>
  <c r="BB869" i="4"/>
  <c r="AC869" i="4"/>
  <c r="AX869" i="4"/>
  <c r="AE869" i="4"/>
  <c r="BA869" i="4"/>
  <c r="AW869" i="4"/>
  <c r="BC869" i="4"/>
  <c r="AU869" i="4"/>
  <c r="BG869" i="4"/>
  <c r="Z869" i="4"/>
  <c r="BF869" i="4"/>
  <c r="AA869" i="4"/>
  <c r="AH869" i="4"/>
  <c r="AK869" i="4"/>
  <c r="AS869" i="4"/>
  <c r="AL869" i="4"/>
  <c r="AO877" i="4"/>
  <c r="AJ877" i="4"/>
  <c r="AB877" i="4"/>
  <c r="BG877" i="4"/>
  <c r="AU877" i="4"/>
  <c r="AZ877" i="4"/>
  <c r="BC877" i="4"/>
  <c r="AE877" i="4"/>
  <c r="AR877" i="4"/>
  <c r="BE877" i="4"/>
  <c r="AG877" i="4"/>
  <c r="AU885" i="4"/>
  <c r="AJ885" i="4"/>
  <c r="BG885" i="4"/>
  <c r="AB885" i="4"/>
  <c r="AE885" i="4"/>
  <c r="AG885" i="4"/>
  <c r="AO885" i="4"/>
  <c r="BC885" i="4"/>
  <c r="BE885" i="4"/>
  <c r="AR885" i="4"/>
  <c r="AB893" i="4"/>
  <c r="AM893" i="4"/>
  <c r="AB915" i="4"/>
  <c r="AF915" i="4"/>
  <c r="AJ915" i="4"/>
  <c r="BF1028" i="4"/>
  <c r="BB1028" i="4"/>
  <c r="Z1028" i="4"/>
  <c r="AX1028" i="4"/>
  <c r="AL1028" i="4"/>
  <c r="AH1028" i="4"/>
  <c r="BG1028" i="4"/>
  <c r="AD1028" i="4"/>
  <c r="AP1028" i="4"/>
  <c r="AP1044" i="4"/>
  <c r="Z1044" i="4"/>
  <c r="BG1044" i="4"/>
  <c r="AT1044" i="4"/>
  <c r="AD1044" i="4"/>
  <c r="AX1044" i="4"/>
  <c r="BF1044" i="4"/>
  <c r="BB1088" i="4"/>
  <c r="AA1088" i="4"/>
  <c r="BG1088" i="4"/>
  <c r="AP1088" i="4"/>
  <c r="AG1088" i="4"/>
  <c r="BD1088" i="4"/>
  <c r="AO1088" i="4"/>
  <c r="AX1088" i="4"/>
  <c r="AC1088" i="4"/>
  <c r="BF1088" i="4"/>
  <c r="BA1088" i="4"/>
  <c r="AQ1088" i="4"/>
  <c r="BE1088" i="4"/>
  <c r="AI1088" i="4"/>
  <c r="AS1088" i="4"/>
  <c r="Z1088" i="4"/>
  <c r="AL1088" i="4"/>
  <c r="AY1088" i="4"/>
  <c r="AD1088" i="4"/>
  <c r="AM1088" i="4"/>
  <c r="AK1088" i="4"/>
  <c r="AH1088" i="4"/>
  <c r="AU1088" i="4"/>
  <c r="AW1088" i="4"/>
  <c r="AE1088" i="4"/>
  <c r="AT1088" i="4"/>
  <c r="BE1102" i="4"/>
  <c r="AO1102" i="4"/>
  <c r="Z1102" i="4"/>
  <c r="AU1102" i="4"/>
  <c r="AE1102" i="4"/>
  <c r="BA1102" i="4"/>
  <c r="AK1102" i="4"/>
  <c r="BF1102" i="4"/>
  <c r="AP1102" i="4"/>
  <c r="AX1116" i="4"/>
  <c r="Z1116" i="4"/>
  <c r="AU1116" i="4"/>
  <c r="AL1116" i="4"/>
  <c r="BG1116" i="4"/>
  <c r="AE1116" i="4"/>
  <c r="BA1116" i="4"/>
  <c r="AQ1116" i="4"/>
  <c r="AK1116" i="4"/>
  <c r="BF1116" i="4"/>
  <c r="AA1116" i="4"/>
  <c r="AW1116" i="4"/>
  <c r="BB1116" i="4"/>
  <c r="AP1116" i="4"/>
  <c r="AF1151" i="4"/>
  <c r="AB1151" i="4"/>
  <c r="AB1231" i="4"/>
  <c r="AZ1231" i="4"/>
  <c r="BB1371" i="4"/>
  <c r="Z1371" i="4"/>
  <c r="AX1371" i="4"/>
  <c r="AR1371" i="4"/>
  <c r="AZ1371" i="4"/>
  <c r="AH1371" i="4"/>
  <c r="AP1371" i="4"/>
  <c r="AB1371" i="4"/>
  <c r="AR1451" i="4"/>
  <c r="AZ1451" i="4"/>
  <c r="AJ1451" i="4"/>
  <c r="BG1676" i="4"/>
  <c r="AA1676" i="4"/>
  <c r="AL1676" i="4"/>
  <c r="AH1676" i="4"/>
  <c r="AI1676" i="4"/>
  <c r="BB1676" i="4"/>
  <c r="AE1676" i="4"/>
  <c r="AT1676" i="4"/>
  <c r="AX1676" i="4"/>
  <c r="AP1676" i="4"/>
  <c r="AN606" i="4"/>
  <c r="AT606" i="4"/>
  <c r="AD606" i="4"/>
  <c r="AR606" i="4"/>
  <c r="BG606" i="4"/>
  <c r="AK606" i="4"/>
  <c r="AZ606" i="4"/>
  <c r="AE606" i="4"/>
  <c r="BF606" i="4"/>
  <c r="AP606" i="4"/>
  <c r="Z606" i="4"/>
  <c r="AM606" i="4"/>
  <c r="BA606" i="4"/>
  <c r="AF606" i="4"/>
  <c r="AC751" i="4"/>
  <c r="Z751" i="4"/>
  <c r="AO751" i="4"/>
  <c r="AX751" i="4"/>
  <c r="AA751" i="4"/>
  <c r="AH751" i="4"/>
  <c r="BF751" i="4"/>
  <c r="AW751" i="4"/>
  <c r="BC751" i="4"/>
  <c r="AQ751" i="4"/>
  <c r="AT922" i="4"/>
  <c r="BG922" i="4"/>
  <c r="AX922" i="4"/>
  <c r="AP922" i="4"/>
  <c r="BB922" i="4"/>
  <c r="Z922" i="4"/>
  <c r="AH922" i="4"/>
  <c r="BB928" i="4"/>
  <c r="AL928" i="4"/>
  <c r="Z954" i="4"/>
  <c r="BF954" i="4"/>
  <c r="AH954" i="4"/>
  <c r="BG954" i="4"/>
  <c r="AP954" i="4"/>
  <c r="AX954" i="4"/>
  <c r="AL954" i="4"/>
  <c r="BB954" i="4"/>
  <c r="AL962" i="4"/>
  <c r="BG962" i="4"/>
  <c r="AX962" i="4"/>
  <c r="AP962" i="4"/>
  <c r="BB962" i="4"/>
  <c r="BF962" i="4"/>
  <c r="AD962" i="4"/>
  <c r="AT962" i="4"/>
  <c r="Z962" i="4"/>
  <c r="AH962" i="4"/>
  <c r="AL970" i="4"/>
  <c r="AP970" i="4"/>
  <c r="BB970" i="4"/>
  <c r="BG970" i="4"/>
  <c r="AX970" i="4"/>
  <c r="Z970" i="4"/>
  <c r="AH970" i="4"/>
  <c r="AT970" i="4"/>
  <c r="BF970" i="4"/>
  <c r="AD970" i="4"/>
  <c r="BG1058" i="4"/>
  <c r="AL1058" i="4"/>
  <c r="AH1058" i="4"/>
  <c r="BB1058" i="4"/>
  <c r="AG1058" i="4"/>
  <c r="AO1058" i="4"/>
  <c r="AW1058" i="4"/>
  <c r="AA1058" i="4"/>
  <c r="AU1058" i="4"/>
  <c r="BD1058" i="4"/>
  <c r="AQ1058" i="4"/>
  <c r="Z1058" i="4"/>
  <c r="BC1068" i="4"/>
  <c r="AH1068" i="4"/>
  <c r="AW1068" i="4"/>
  <c r="AA1068" i="4"/>
  <c r="BF1068" i="4"/>
  <c r="AX1068" i="4"/>
  <c r="AC1068" i="4"/>
  <c r="AQ1068" i="4"/>
  <c r="Z1068" i="4"/>
  <c r="AS1068" i="4"/>
  <c r="BG1068" i="4"/>
  <c r="AL1068" i="4"/>
  <c r="AK1068" i="4"/>
  <c r="AG1068" i="4"/>
  <c r="BD1068" i="4"/>
  <c r="AU1068" i="4"/>
  <c r="AM1068" i="4"/>
  <c r="Z1130" i="4"/>
  <c r="AU1130" i="4"/>
  <c r="AE1130" i="4"/>
  <c r="BA1130" i="4"/>
  <c r="AK1130" i="4"/>
  <c r="BF1130" i="4"/>
  <c r="AJ1153" i="4"/>
  <c r="AZ1153" i="4"/>
  <c r="AV1153" i="4"/>
  <c r="AF1153" i="4"/>
  <c r="AJ1197" i="4"/>
  <c r="AZ1197" i="4"/>
  <c r="AU1299" i="4"/>
  <c r="Z1299" i="4"/>
  <c r="AF1299" i="4"/>
  <c r="AM1299" i="4"/>
  <c r="AL1315" i="4"/>
  <c r="AQ1315" i="4"/>
  <c r="AM1315" i="4"/>
  <c r="AA1315" i="4"/>
  <c r="AU1315" i="4"/>
  <c r="BG1315" i="4"/>
  <c r="AE1315" i="4"/>
  <c r="AJ1315" i="4"/>
  <c r="BB1315" i="4"/>
  <c r="AP1315" i="4"/>
  <c r="AH1315" i="4"/>
  <c r="AZ1315" i="4"/>
  <c r="BF1315" i="4"/>
  <c r="AB1315" i="4"/>
  <c r="BC1315" i="4"/>
  <c r="AV1315" i="4"/>
  <c r="AR1315" i="4"/>
  <c r="AF1315" i="4"/>
  <c r="AX1315" i="4"/>
  <c r="BG1331" i="4"/>
  <c r="AE1331" i="4"/>
  <c r="AJ1331" i="4"/>
  <c r="BB1331" i="4"/>
  <c r="AZ1331" i="4"/>
  <c r="BF1331" i="4"/>
  <c r="AB1331" i="4"/>
  <c r="AR1331" i="4"/>
  <c r="AX1331" i="4"/>
  <c r="Z1331" i="4"/>
  <c r="AL1331" i="4"/>
  <c r="AQ1331" i="4"/>
  <c r="AM1331" i="4"/>
  <c r="AX1429" i="4"/>
  <c r="AC1429" i="4"/>
  <c r="AL1429" i="4"/>
  <c r="AQ1429" i="4"/>
  <c r="AW1429" i="4"/>
  <c r="Z1429" i="4"/>
  <c r="AO1429" i="4"/>
  <c r="AS1429" i="4"/>
  <c r="BG1429" i="4"/>
  <c r="AE1429" i="4"/>
  <c r="AK1429" i="4"/>
  <c r="AP1429" i="4"/>
  <c r="BB1429" i="4"/>
  <c r="AG1429" i="4"/>
  <c r="BD1429" i="4"/>
  <c r="AM1429" i="4"/>
  <c r="BA1429" i="4"/>
  <c r="BF1429" i="4"/>
  <c r="AD1429" i="4"/>
  <c r="AI1429" i="4"/>
  <c r="AH1429" i="4"/>
  <c r="AA1429" i="4"/>
  <c r="AT1429" i="4"/>
  <c r="AY1429" i="4"/>
  <c r="BD1661" i="4"/>
  <c r="AK1661" i="4"/>
  <c r="BF1661" i="4"/>
  <c r="AQ1661" i="4"/>
  <c r="AH1661" i="4"/>
  <c r="BC1661" i="4"/>
  <c r="AO1661" i="4"/>
  <c r="AP1661" i="4"/>
  <c r="AA1661" i="4"/>
  <c r="AW1661" i="4"/>
  <c r="AM1661" i="4"/>
  <c r="AT1661" i="4"/>
  <c r="Z1661" i="4"/>
  <c r="AU1661" i="4"/>
  <c r="AG1661" i="4"/>
  <c r="BB1661" i="4"/>
  <c r="AS1661" i="4"/>
  <c r="AD1661" i="4"/>
  <c r="AY1661" i="4"/>
  <c r="AJ991" i="4"/>
  <c r="AB991" i="4"/>
  <c r="AV991" i="4"/>
  <c r="AR991" i="4"/>
  <c r="AZ991" i="4"/>
  <c r="Z998" i="4"/>
  <c r="BF998" i="4"/>
  <c r="AH998" i="4"/>
  <c r="BG998" i="4"/>
  <c r="AP998" i="4"/>
  <c r="AX998" i="4"/>
  <c r="AL998" i="4"/>
  <c r="BB998" i="4"/>
  <c r="AM1063" i="4"/>
  <c r="AZ1063" i="4"/>
  <c r="BE1063" i="4"/>
  <c r="AB1063" i="4"/>
  <c r="AF1063" i="4"/>
  <c r="AR1063" i="4"/>
  <c r="AW1063" i="4"/>
  <c r="AA1063" i="4"/>
  <c r="AU1063" i="4"/>
  <c r="AK1063" i="4"/>
  <c r="AQ1063" i="4"/>
  <c r="AO1063" i="4"/>
  <c r="AE1063" i="4"/>
  <c r="AJ1063" i="4"/>
  <c r="BC1063" i="4"/>
  <c r="AG1071" i="4"/>
  <c r="AO1071" i="4"/>
  <c r="AV1071" i="4"/>
  <c r="AA1071" i="4"/>
  <c r="AR1079" i="4"/>
  <c r="AW1079" i="4"/>
  <c r="AA1079" i="4"/>
  <c r="AK1079" i="4"/>
  <c r="AQ1079" i="4"/>
  <c r="AO1079" i="4"/>
  <c r="BG1079" i="4"/>
  <c r="AE1079" i="4"/>
  <c r="AJ1079" i="4"/>
  <c r="BC1079" i="4"/>
  <c r="BE1079" i="4"/>
  <c r="AB1079" i="4"/>
  <c r="BA1087" i="4"/>
  <c r="AG1087" i="4"/>
  <c r="AO1087" i="4"/>
  <c r="AV1087" i="4"/>
  <c r="AA1087" i="4"/>
  <c r="BA1095" i="4"/>
  <c r="AF1095" i="4"/>
  <c r="AV1095" i="4"/>
  <c r="AK1095" i="4"/>
  <c r="AQ1095" i="4"/>
  <c r="AO1095" i="4"/>
  <c r="AU1095" i="4"/>
  <c r="AM1095" i="4"/>
  <c r="BG1095" i="4"/>
  <c r="AE1095" i="4"/>
  <c r="AJ1095" i="4"/>
  <c r="BC1095" i="4"/>
  <c r="AZ1095" i="4"/>
  <c r="BE1095" i="4"/>
  <c r="AB1095" i="4"/>
  <c r="AG1095" i="4"/>
  <c r="AA1095" i="4"/>
  <c r="AR1095" i="4"/>
  <c r="AG1103" i="4"/>
  <c r="AO1103" i="4"/>
  <c r="AV1103" i="4"/>
  <c r="AO1111" i="4"/>
  <c r="AU1111" i="4"/>
  <c r="AS1111" i="4"/>
  <c r="AQ1111" i="4"/>
  <c r="AM1111" i="4"/>
  <c r="AK1111" i="4"/>
  <c r="BG1111" i="4"/>
  <c r="AG1111" i="4"/>
  <c r="BD1111" i="4"/>
  <c r="AE1111" i="4"/>
  <c r="AC1111" i="4"/>
  <c r="AW1111" i="4"/>
  <c r="AA1111" i="4"/>
  <c r="BC1111" i="4"/>
  <c r="AU1119" i="4"/>
  <c r="AS1119" i="4"/>
  <c r="AQ1119" i="4"/>
  <c r="AM1119" i="4"/>
  <c r="AK1119" i="4"/>
  <c r="BG1119" i="4"/>
  <c r="AO1119" i="4"/>
  <c r="BD1119" i="4"/>
  <c r="AE1119" i="4"/>
  <c r="AC1119" i="4"/>
  <c r="AG1119" i="4"/>
  <c r="AW1119" i="4"/>
  <c r="BC1119" i="4"/>
  <c r="BA1119" i="4"/>
  <c r="AO1127" i="4"/>
  <c r="AU1127" i="4"/>
  <c r="AS1127" i="4"/>
  <c r="AQ1127" i="4"/>
  <c r="AW1127" i="4"/>
  <c r="AM1127" i="4"/>
  <c r="AK1127" i="4"/>
  <c r="BG1127" i="4"/>
  <c r="BD1127" i="4"/>
  <c r="AE1127" i="4"/>
  <c r="AC1127" i="4"/>
  <c r="BC1127" i="4"/>
  <c r="AG1127" i="4"/>
  <c r="BA1127" i="4"/>
  <c r="AA1127" i="4"/>
  <c r="AX1136" i="4"/>
  <c r="AL1136" i="4"/>
  <c r="AD1136" i="4"/>
  <c r="BB1136" i="4"/>
  <c r="BF1136" i="4"/>
  <c r="AH1136" i="4"/>
  <c r="BG1136" i="4"/>
  <c r="AP1136" i="4"/>
  <c r="AT1136" i="4"/>
  <c r="Z1136" i="4"/>
  <c r="BB1144" i="4"/>
  <c r="AL1144" i="4"/>
  <c r="BG1152" i="4"/>
  <c r="AH1152" i="4"/>
  <c r="Z1152" i="4"/>
  <c r="AT1152" i="4"/>
  <c r="AX1152" i="4"/>
  <c r="AP1152" i="4"/>
  <c r="AL1152" i="4"/>
  <c r="BF1152" i="4"/>
  <c r="BB1152" i="4"/>
  <c r="AD1152" i="4"/>
  <c r="Z1160" i="4"/>
  <c r="AL1160" i="4"/>
  <c r="BB1160" i="4"/>
  <c r="AL1168" i="4"/>
  <c r="BB1168" i="4"/>
  <c r="AJ1192" i="4"/>
  <c r="AR1192" i="4"/>
  <c r="AZ1192" i="4"/>
  <c r="AB1192" i="4"/>
  <c r="AJ1200" i="4"/>
  <c r="AR1200" i="4"/>
  <c r="AZ1200" i="4"/>
  <c r="AB1200" i="4"/>
  <c r="AJ1208" i="4"/>
  <c r="AR1208" i="4"/>
  <c r="AZ1208" i="4"/>
  <c r="AB1208" i="4"/>
  <c r="AN1325" i="4"/>
  <c r="AD1325" i="4"/>
  <c r="AZ1325" i="4"/>
  <c r="AY1325" i="4"/>
  <c r="BB1367" i="4"/>
  <c r="Z1367" i="4"/>
  <c r="AX1367" i="4"/>
  <c r="AR1367" i="4"/>
  <c r="AZ1367" i="4"/>
  <c r="AH1367" i="4"/>
  <c r="AB1367" i="4"/>
  <c r="AX1375" i="4"/>
  <c r="AH1375" i="4"/>
  <c r="BB1375" i="4"/>
  <c r="BE1403" i="4"/>
  <c r="AX1403" i="4"/>
  <c r="AC1403" i="4"/>
  <c r="AQ1403" i="4"/>
  <c r="Z1403" i="4"/>
  <c r="AS1403" i="4"/>
  <c r="BG1403" i="4"/>
  <c r="AL1403" i="4"/>
  <c r="AK1403" i="4"/>
  <c r="AH1403" i="4"/>
  <c r="AA1403" i="4"/>
  <c r="BD1403" i="4"/>
  <c r="BB1403" i="4"/>
  <c r="AU1403" i="4"/>
  <c r="BC1403" i="4"/>
  <c r="AW1403" i="4"/>
  <c r="BF1403" i="4"/>
  <c r="AL1441" i="4"/>
  <c r="AR1441" i="4"/>
  <c r="AU1441" i="4"/>
  <c r="Z1441" i="4"/>
  <c r="AF1441" i="4"/>
  <c r="AM1441" i="4"/>
  <c r="AB1478" i="4"/>
  <c r="AZ1478" i="4"/>
  <c r="AJ1478" i="4"/>
  <c r="AR1478" i="4"/>
  <c r="AK1513" i="4"/>
  <c r="AY1513" i="4"/>
  <c r="BC1513" i="4"/>
  <c r="AA1513" i="4"/>
  <c r="BG1513" i="4"/>
  <c r="AE1513" i="4"/>
  <c r="AQ1513" i="4"/>
  <c r="AM1513" i="4"/>
  <c r="AI1535" i="4"/>
  <c r="BD1535" i="4"/>
  <c r="AA1547" i="4"/>
  <c r="AD1547" i="4"/>
  <c r="AY1547" i="4"/>
  <c r="AE1547" i="4"/>
  <c r="BA1547" i="4"/>
  <c r="AI1547" i="4"/>
  <c r="BE1547" i="4"/>
  <c r="AT1547" i="4"/>
  <c r="AK1547" i="4"/>
  <c r="AP1547" i="4"/>
  <c r="AU1547" i="4"/>
  <c r="AJ1673" i="4"/>
  <c r="AR1673" i="4"/>
  <c r="AT986" i="4"/>
  <c r="AP986" i="4"/>
  <c r="BB986" i="4"/>
  <c r="AL986" i="4"/>
  <c r="BG986" i="4"/>
  <c r="AX986" i="4"/>
  <c r="Z986" i="4"/>
  <c r="AH986" i="4"/>
  <c r="BF986" i="4"/>
  <c r="AD986" i="4"/>
  <c r="AV995" i="4"/>
  <c r="AB995" i="4"/>
  <c r="AJ995" i="4"/>
  <c r="BE1224" i="4"/>
  <c r="AL1224" i="4"/>
  <c r="BF1224" i="4"/>
  <c r="AD1224" i="4"/>
  <c r="BB1224" i="4"/>
  <c r="AT1224" i="4"/>
  <c r="AH1224" i="4"/>
  <c r="Z1224" i="4"/>
  <c r="AX1224" i="4"/>
  <c r="BE1232" i="4"/>
  <c r="AL1232" i="4"/>
  <c r="Z1232" i="4"/>
  <c r="AH1232" i="4"/>
  <c r="BB1232" i="4"/>
  <c r="AP1232" i="4"/>
  <c r="AX1232" i="4"/>
  <c r="BF1232" i="4"/>
  <c r="AD1232" i="4"/>
  <c r="AT1232" i="4"/>
  <c r="BE1240" i="4"/>
  <c r="AH1240" i="4"/>
  <c r="AL1240" i="4"/>
  <c r="BF1240" i="4"/>
  <c r="AD1240" i="4"/>
  <c r="AX1240" i="4"/>
  <c r="BB1240" i="4"/>
  <c r="AT1240" i="4"/>
  <c r="Z1240" i="4"/>
  <c r="AP1240" i="4"/>
  <c r="BE1248" i="4"/>
  <c r="AX1248" i="4"/>
  <c r="AL1248" i="4"/>
  <c r="Z1248" i="4"/>
  <c r="BB1248" i="4"/>
  <c r="AP1248" i="4"/>
  <c r="BF1248" i="4"/>
  <c r="AD1248" i="4"/>
  <c r="AH1248" i="4"/>
  <c r="AT1248" i="4"/>
  <c r="BE1257" i="4"/>
  <c r="AL1257" i="4"/>
  <c r="BF1257" i="4"/>
  <c r="AD1257" i="4"/>
  <c r="BB1257" i="4"/>
  <c r="AT1257" i="4"/>
  <c r="AH1257" i="4"/>
  <c r="Z1257" i="4"/>
  <c r="AP1265" i="4"/>
  <c r="Z1265" i="4"/>
  <c r="BE1265" i="4"/>
  <c r="AT1265" i="4"/>
  <c r="Z1273" i="4"/>
  <c r="BB1273" i="4"/>
  <c r="BE1273" i="4"/>
  <c r="AT1273" i="4"/>
  <c r="AL1273" i="4"/>
  <c r="BF1273" i="4"/>
  <c r="AP1273" i="4"/>
  <c r="AH1273" i="4"/>
  <c r="AU1296" i="4"/>
  <c r="Z1296" i="4"/>
  <c r="AH1302" i="4"/>
  <c r="BF1302" i="4"/>
  <c r="AP1302" i="4"/>
  <c r="AN1318" i="4"/>
  <c r="BB1318" i="4"/>
  <c r="AX1318" i="4"/>
  <c r="AC1318" i="4"/>
  <c r="AQ1336" i="4"/>
  <c r="AX1336" i="4"/>
  <c r="AM1336" i="4"/>
  <c r="AU1336" i="4"/>
  <c r="AP1336" i="4"/>
  <c r="Z1336" i="4"/>
  <c r="BB1336" i="4"/>
  <c r="AV1336" i="4"/>
  <c r="AH1336" i="4"/>
  <c r="AF1336" i="4"/>
  <c r="AV1349" i="4"/>
  <c r="BB1349" i="4"/>
  <c r="AK1349" i="4"/>
  <c r="BA1349" i="4"/>
  <c r="AZ1349" i="4"/>
  <c r="BE1349" i="4"/>
  <c r="AP1349" i="4"/>
  <c r="Z1349" i="4"/>
  <c r="AO1349" i="4"/>
  <c r="AM1409" i="4"/>
  <c r="BC1409" i="4"/>
  <c r="AK1409" i="4"/>
  <c r="BF1409" i="4"/>
  <c r="AP1409" i="4"/>
  <c r="BA1409" i="4"/>
  <c r="Z1409" i="4"/>
  <c r="AE1409" i="4"/>
  <c r="AX1420" i="4"/>
  <c r="AT1420" i="4"/>
  <c r="BB1420" i="4"/>
  <c r="AD1420" i="4"/>
  <c r="AH1420" i="4"/>
  <c r="AP1420" i="4"/>
  <c r="BF1420" i="4"/>
  <c r="Z1420" i="4"/>
  <c r="BG1420" i="4"/>
  <c r="AL1420" i="4"/>
  <c r="Z1443" i="4"/>
  <c r="AJ1443" i="4"/>
  <c r="AR1458" i="4"/>
  <c r="AZ1458" i="4"/>
  <c r="Z1496" i="4"/>
  <c r="AL1496" i="4"/>
  <c r="BB1496" i="4"/>
  <c r="AD1496" i="4"/>
  <c r="AO1519" i="4"/>
  <c r="AQ1519" i="4"/>
  <c r="AY1519" i="4"/>
  <c r="BG1519" i="4"/>
  <c r="AA1519" i="4"/>
  <c r="AA1525" i="4"/>
  <c r="BG1525" i="4"/>
  <c r="AE1525" i="4"/>
  <c r="AW1525" i="4"/>
  <c r="AI1525" i="4"/>
  <c r="AM1525" i="4"/>
  <c r="BE1525" i="4"/>
  <c r="AY1525" i="4"/>
  <c r="AO1525" i="4"/>
  <c r="AU1525" i="4"/>
  <c r="AI1557" i="4"/>
  <c r="Z1557" i="4"/>
  <c r="AO1557" i="4"/>
  <c r="AY1557" i="4"/>
  <c r="BD1557" i="4"/>
  <c r="AP1557" i="4"/>
  <c r="BG1557" i="4"/>
  <c r="AU1557" i="4"/>
  <c r="AD1557" i="4"/>
  <c r="AE1557" i="4"/>
  <c r="BA1557" i="4"/>
  <c r="AG1605" i="4"/>
  <c r="AK1605" i="4"/>
  <c r="AB1605" i="4"/>
  <c r="AC1605" i="4"/>
  <c r="AO1605" i="4"/>
  <c r="AR1605" i="4"/>
  <c r="AL1665" i="4"/>
  <c r="AS1665" i="4"/>
  <c r="AP1665" i="4"/>
  <c r="AC1665" i="4"/>
  <c r="AX1665" i="4"/>
  <c r="Z1665" i="4"/>
  <c r="AU1665" i="4"/>
  <c r="AH1665" i="4"/>
  <c r="BC1665" i="4"/>
  <c r="AE1665" i="4"/>
  <c r="BA1665" i="4"/>
  <c r="AF1340" i="4"/>
  <c r="AM1340" i="4"/>
  <c r="AP1340" i="4"/>
  <c r="AU1340" i="4"/>
  <c r="AV1340" i="4"/>
  <c r="AA1340" i="4"/>
  <c r="Z1340" i="4"/>
  <c r="AH1340" i="4"/>
  <c r="AL1348" i="4"/>
  <c r="AF1348" i="4"/>
  <c r="BC1348" i="4"/>
  <c r="AM1348" i="4"/>
  <c r="AX1348" i="4"/>
  <c r="AV1348" i="4"/>
  <c r="AU1348" i="4"/>
  <c r="AA1348" i="4"/>
  <c r="BG1348" i="4"/>
  <c r="Z1348" i="4"/>
  <c r="BF1348" i="4"/>
  <c r="AH1348" i="4"/>
  <c r="AP1356" i="4"/>
  <c r="AQ1356" i="4"/>
  <c r="AM1356" i="4"/>
  <c r="AL1356" i="4"/>
  <c r="AH1356" i="4"/>
  <c r="AF1356" i="4"/>
  <c r="AE1356" i="4"/>
  <c r="AB1356" i="4"/>
  <c r="BC1356" i="4"/>
  <c r="AA1356" i="4"/>
  <c r="BG1356" i="4"/>
  <c r="BF1356" i="4"/>
  <c r="Z1356" i="4"/>
  <c r="AX1356" i="4"/>
  <c r="AU1356" i="4"/>
  <c r="AV1356" i="4"/>
  <c r="BF1364" i="4"/>
  <c r="AP1364" i="4"/>
  <c r="BB1364" i="4"/>
  <c r="AX1364" i="4"/>
  <c r="AP1372" i="4"/>
  <c r="BB1372" i="4"/>
  <c r="AX1372" i="4"/>
  <c r="BE1405" i="4"/>
  <c r="AI1405" i="4"/>
  <c r="AS1405" i="4"/>
  <c r="Z1405" i="4"/>
  <c r="AW1405" i="4"/>
  <c r="AY1405" i="4"/>
  <c r="AD1405" i="4"/>
  <c r="AM1405" i="4"/>
  <c r="AK1405" i="4"/>
  <c r="BG1405" i="4"/>
  <c r="BA1405" i="4"/>
  <c r="AT1405" i="4"/>
  <c r="BC1405" i="4"/>
  <c r="AH1405" i="4"/>
  <c r="AU1405" i="4"/>
  <c r="AA1405" i="4"/>
  <c r="AC1405" i="4"/>
  <c r="AL1405" i="4"/>
  <c r="BD1405" i="4"/>
  <c r="BF1405" i="4"/>
  <c r="AE1405" i="4"/>
  <c r="AO1405" i="4"/>
  <c r="AP1405" i="4"/>
  <c r="AS1418" i="4"/>
  <c r="Z1418" i="4"/>
  <c r="BB1418" i="4"/>
  <c r="BD1418" i="4"/>
  <c r="AM1418" i="4"/>
  <c r="AG1418" i="4"/>
  <c r="AC1418" i="4"/>
  <c r="BC1418" i="4"/>
  <c r="AO1418" i="4"/>
  <c r="AX1418" i="4"/>
  <c r="AU1418" i="4"/>
  <c r="AH1439" i="4"/>
  <c r="AJ1439" i="4"/>
  <c r="AE1439" i="4"/>
  <c r="AU1439" i="4"/>
  <c r="Z1439" i="4"/>
  <c r="AZ1439" i="4"/>
  <c r="AP1439" i="4"/>
  <c r="AM1439" i="4"/>
  <c r="BB1461" i="4"/>
  <c r="BF1461" i="4"/>
  <c r="AT1461" i="4"/>
  <c r="AH1461" i="4"/>
  <c r="AL1461" i="4"/>
  <c r="AD1461" i="4"/>
  <c r="AR1461" i="4"/>
  <c r="AE1515" i="4"/>
  <c r="AY1515" i="4"/>
  <c r="AA1515" i="4"/>
  <c r="BG1515" i="4"/>
  <c r="AI1515" i="4"/>
  <c r="AQ1515" i="4"/>
  <c r="AA1551" i="4"/>
  <c r="BE1551" i="4"/>
  <c r="AI1551" i="4"/>
  <c r="AS1551" i="4"/>
  <c r="Z1551" i="4"/>
  <c r="AY1551" i="4"/>
  <c r="AD1551" i="4"/>
  <c r="AM1551" i="4"/>
  <c r="AK1551" i="4"/>
  <c r="BC1551" i="4"/>
  <c r="AU1551" i="4"/>
  <c r="BD1551" i="4"/>
  <c r="AX1551" i="4"/>
  <c r="BF1551" i="4"/>
  <c r="AT1551" i="4"/>
  <c r="AH1551" i="4"/>
  <c r="AY1585" i="4"/>
  <c r="AI1585" i="4"/>
  <c r="AU1585" i="4"/>
  <c r="AS1585" i="4"/>
  <c r="AQ1585" i="4"/>
  <c r="AM1585" i="4"/>
  <c r="AK1585" i="4"/>
  <c r="BG1585" i="4"/>
  <c r="BF1585" i="4"/>
  <c r="AE1585" i="4"/>
  <c r="AC1585" i="4"/>
  <c r="AG1721" i="4"/>
  <c r="AN1721" i="4"/>
  <c r="AV1721" i="4"/>
  <c r="BA1390" i="4"/>
  <c r="BF1390" i="4"/>
  <c r="AE1390" i="4"/>
  <c r="BG1390" i="4"/>
  <c r="BC1390" i="4"/>
  <c r="AA1390" i="4"/>
  <c r="AW1390" i="4"/>
  <c r="AU1390" i="4"/>
  <c r="AM1390" i="4"/>
  <c r="BC1398" i="4"/>
  <c r="AA1398" i="4"/>
  <c r="AC1398" i="4"/>
  <c r="AQ1398" i="4"/>
  <c r="AU1398" i="4"/>
  <c r="AK1398" i="4"/>
  <c r="AO1398" i="4"/>
  <c r="BA1398" i="4"/>
  <c r="AI1398" i="4"/>
  <c r="AM1398" i="4"/>
  <c r="AW1398" i="4"/>
  <c r="AY1398" i="4"/>
  <c r="AS1398" i="4"/>
  <c r="BG1398" i="4"/>
  <c r="BE1398" i="4"/>
  <c r="BF1398" i="4"/>
  <c r="BF1406" i="4"/>
  <c r="AG1406" i="4"/>
  <c r="AE1406" i="4"/>
  <c r="BE1406" i="4"/>
  <c r="BC1406" i="4"/>
  <c r="AA1406" i="4"/>
  <c r="AW1406" i="4"/>
  <c r="AU1406" i="4"/>
  <c r="AQ1406" i="4"/>
  <c r="AC1406" i="4"/>
  <c r="AI1406" i="4"/>
  <c r="BG1406" i="4"/>
  <c r="AS1406" i="4"/>
  <c r="AO1406" i="4"/>
  <c r="BF1415" i="4"/>
  <c r="AI1415" i="4"/>
  <c r="AK1415" i="4"/>
  <c r="AC1415" i="4"/>
  <c r="BG1415" i="4"/>
  <c r="AA1415" i="4"/>
  <c r="BC1415" i="4"/>
  <c r="AW1415" i="4"/>
  <c r="AY1415" i="4"/>
  <c r="BE1415" i="4"/>
  <c r="AS1415" i="4"/>
  <c r="AG1415" i="4"/>
  <c r="BA1415" i="4"/>
  <c r="AQ1415" i="4"/>
  <c r="BE1426" i="4"/>
  <c r="AO1426" i="4"/>
  <c r="AY1426" i="4"/>
  <c r="AA1426" i="4"/>
  <c r="BG1426" i="4"/>
  <c r="AQ1426" i="4"/>
  <c r="BA1434" i="4"/>
  <c r="Z1434" i="4"/>
  <c r="AF1434" i="4"/>
  <c r="BF1434" i="4"/>
  <c r="AP1434" i="4"/>
  <c r="AV1434" i="4"/>
  <c r="AK1434" i="4"/>
  <c r="Z1442" i="4"/>
  <c r="BA1442" i="4"/>
  <c r="AF1442" i="4"/>
  <c r="AK1442" i="4"/>
  <c r="AV1442" i="4"/>
  <c r="AC1502" i="4"/>
  <c r="AY1502" i="4"/>
  <c r="AA1502" i="4"/>
  <c r="BG1502" i="4"/>
  <c r="AI1502" i="4"/>
  <c r="AQ1502" i="4"/>
  <c r="AY1566" i="4"/>
  <c r="BF1566" i="4"/>
  <c r="AE1566" i="4"/>
  <c r="AA1566" i="4"/>
  <c r="BA1566" i="4"/>
  <c r="BC1566" i="4"/>
  <c r="BG1566" i="4"/>
  <c r="BE1566" i="4"/>
  <c r="AQ1566" i="4"/>
  <c r="AW1566" i="4"/>
  <c r="AG1566" i="4"/>
  <c r="AK1566" i="4"/>
  <c r="AC1566" i="4"/>
  <c r="AU1566" i="4"/>
  <c r="AS1566" i="4"/>
  <c r="BG1575" i="4"/>
  <c r="BC1575" i="4"/>
  <c r="BE1575" i="4"/>
  <c r="AQ1575" i="4"/>
  <c r="AC1575" i="4"/>
  <c r="AK1575" i="4"/>
  <c r="AU1575" i="4"/>
  <c r="AS1575" i="4"/>
  <c r="AG1575" i="4"/>
  <c r="AA1575" i="4"/>
  <c r="AI1575" i="4"/>
  <c r="BF1575" i="4"/>
  <c r="BA1575" i="4"/>
  <c r="AM1575" i="4"/>
  <c r="AY1575" i="4"/>
  <c r="BE1465" i="4"/>
  <c r="AP1465" i="4"/>
  <c r="AX1465" i="4"/>
  <c r="Z1465" i="4"/>
  <c r="AH1465" i="4"/>
  <c r="BF1465" i="4"/>
  <c r="BE1473" i="4"/>
  <c r="AP1473" i="4"/>
  <c r="AX1473" i="4"/>
  <c r="Z1473" i="4"/>
  <c r="AH1473" i="4"/>
  <c r="BF1473" i="4"/>
  <c r="BE1481" i="4"/>
  <c r="AP1481" i="4"/>
  <c r="AX1481" i="4"/>
  <c r="Z1481" i="4"/>
  <c r="AH1481" i="4"/>
  <c r="BF1481" i="4"/>
  <c r="BE1489" i="4"/>
  <c r="AP1489" i="4"/>
  <c r="AX1489" i="4"/>
  <c r="Z1489" i="4"/>
  <c r="AH1489" i="4"/>
  <c r="BF1489" i="4"/>
  <c r="BF1498" i="4"/>
  <c r="AD1498" i="4"/>
  <c r="AT1498" i="4"/>
  <c r="BE1498" i="4"/>
  <c r="AP1498" i="4"/>
  <c r="BB1498" i="4"/>
  <c r="AL1498" i="4"/>
  <c r="AX1498" i="4"/>
  <c r="AH1498" i="4"/>
  <c r="BE1510" i="4"/>
  <c r="BA1510" i="4"/>
  <c r="AA1510" i="4"/>
  <c r="AE1510" i="4"/>
  <c r="BC1510" i="4"/>
  <c r="AW1510" i="4"/>
  <c r="AS1510" i="4"/>
  <c r="AQ1510" i="4"/>
  <c r="AU1510" i="4"/>
  <c r="AI1510" i="4"/>
  <c r="BD1510" i="4"/>
  <c r="AC1510" i="4"/>
  <c r="AO1510" i="4"/>
  <c r="BG1510" i="4"/>
  <c r="AY1510" i="4"/>
  <c r="AG1510" i="4"/>
  <c r="BD1518" i="4"/>
  <c r="AG1518" i="4"/>
  <c r="AE1518" i="4"/>
  <c r="AC1518" i="4"/>
  <c r="BE1518" i="4"/>
  <c r="BC1518" i="4"/>
  <c r="BA1518" i="4"/>
  <c r="AA1518" i="4"/>
  <c r="AO1518" i="4"/>
  <c r="AK1518" i="4"/>
  <c r="AU1518" i="4"/>
  <c r="BG1518" i="4"/>
  <c r="AI1518" i="4"/>
  <c r="AM1518" i="4"/>
  <c r="AG1526" i="4"/>
  <c r="AS1526" i="4"/>
  <c r="BC1526" i="4"/>
  <c r="AO1526" i="4"/>
  <c r="AA1526" i="4"/>
  <c r="AQ1526" i="4"/>
  <c r="BD1526" i="4"/>
  <c r="BA1526" i="4"/>
  <c r="AZ1536" i="4"/>
  <c r="BE1536" i="4"/>
  <c r="AJ1536" i="4"/>
  <c r="AG1649" i="4"/>
  <c r="AR1649" i="4"/>
  <c r="AV1649" i="4"/>
  <c r="AB1649" i="4"/>
  <c r="BG1649" i="4"/>
  <c r="AM1649" i="4"/>
  <c r="AA1649" i="4"/>
  <c r="AG1754" i="4"/>
  <c r="AF1754" i="4"/>
  <c r="AA1754" i="4"/>
  <c r="AW1754" i="4"/>
  <c r="BG1754" i="4"/>
  <c r="BC1754" i="4"/>
  <c r="AK1754" i="4"/>
  <c r="AQ1754" i="4"/>
  <c r="BB1604" i="4"/>
  <c r="BG1604" i="4"/>
  <c r="AA1604" i="4"/>
  <c r="BF1604" i="4"/>
  <c r="AY1604" i="4"/>
  <c r="Z1604" i="4"/>
  <c r="AQ1604" i="4"/>
  <c r="AL1604" i="4"/>
  <c r="AB1616" i="4"/>
  <c r="AK1616" i="4"/>
  <c r="AZ1616" i="4"/>
  <c r="AJ1616" i="4"/>
  <c r="AS1616" i="4"/>
  <c r="AC1616" i="4"/>
  <c r="AR1645" i="4"/>
  <c r="AF1645" i="4"/>
  <c r="AK1645" i="4"/>
  <c r="AG1645" i="4"/>
  <c r="AA1645" i="4"/>
  <c r="BA1645" i="4"/>
  <c r="AV1645" i="4"/>
  <c r="AQ1670" i="4"/>
  <c r="AO1670" i="4"/>
  <c r="AS1670" i="4"/>
  <c r="AP1670" i="4"/>
  <c r="AC1670" i="4"/>
  <c r="AX1670" i="4"/>
  <c r="Z1670" i="4"/>
  <c r="AU1670" i="4"/>
  <c r="AH1670" i="4"/>
  <c r="BC1670" i="4"/>
  <c r="AE1670" i="4"/>
  <c r="BA1670" i="4"/>
  <c r="BA1686" i="4"/>
  <c r="AF1686" i="4"/>
  <c r="AQ1686" i="4"/>
  <c r="BG1686" i="4"/>
  <c r="AV1686" i="4"/>
  <c r="AP1703" i="4"/>
  <c r="BA1703" i="4"/>
  <c r="Z1703" i="4"/>
  <c r="AQ1622" i="4"/>
  <c r="BD1622" i="4"/>
  <c r="BG1622" i="4"/>
  <c r="AN1622" i="4"/>
  <c r="AA1622" i="4"/>
  <c r="AV1622" i="4"/>
  <c r="AY1622" i="4"/>
  <c r="BE1671" i="4"/>
  <c r="AB1671" i="4"/>
  <c r="AO1671" i="4"/>
  <c r="AJ1671" i="4"/>
  <c r="AZ1671" i="4"/>
  <c r="AS1671" i="4"/>
  <c r="AG1687" i="4"/>
  <c r="AA1687" i="4"/>
  <c r="BD1687" i="4"/>
  <c r="AO1687" i="4"/>
  <c r="AX1687" i="4"/>
  <c r="AC1687" i="4"/>
  <c r="BF1687" i="4"/>
  <c r="AE1687" i="4"/>
  <c r="BE1687" i="4"/>
  <c r="AI1687" i="4"/>
  <c r="AS1687" i="4"/>
  <c r="Z1687" i="4"/>
  <c r="AP1687" i="4"/>
  <c r="AY1687" i="4"/>
  <c r="AD1687" i="4"/>
  <c r="AM1687" i="4"/>
  <c r="AK1687" i="4"/>
  <c r="AQ1715" i="4"/>
  <c r="BD1715" i="4"/>
  <c r="AH1715" i="4"/>
  <c r="BC1715" i="4"/>
  <c r="AT1715" i="4"/>
  <c r="AK1715" i="4"/>
  <c r="BF1715" i="4"/>
  <c r="AM1715" i="4"/>
  <c r="AD1715" i="4"/>
  <c r="AY1715" i="4"/>
  <c r="AP1715" i="4"/>
  <c r="AS1715" i="4"/>
  <c r="AI1715" i="4"/>
  <c r="BE1715" i="4"/>
  <c r="Z1715" i="4"/>
  <c r="AU1715" i="4"/>
  <c r="AT1615" i="4"/>
  <c r="AH1615" i="4"/>
  <c r="BB1615" i="4"/>
  <c r="AP1615" i="4"/>
  <c r="AD1615" i="4"/>
  <c r="AX1615" i="4"/>
  <c r="AA1628" i="4"/>
  <c r="AQ1628" i="4"/>
  <c r="AA1636" i="4"/>
  <c r="AD1636" i="4"/>
  <c r="BD1636" i="4"/>
  <c r="AH1636" i="4"/>
  <c r="AK1636" i="4"/>
  <c r="BF1636" i="4"/>
  <c r="AP1636" i="4"/>
  <c r="Z1636" i="4"/>
  <c r="AU1636" i="4"/>
  <c r="BF1644" i="4"/>
  <c r="AY1644" i="4"/>
  <c r="BD1644" i="4"/>
  <c r="AE1644" i="4"/>
  <c r="BA1644" i="4"/>
  <c r="BE1644" i="4"/>
  <c r="AK1644" i="4"/>
  <c r="BC1644" i="4"/>
  <c r="AP1644" i="4"/>
  <c r="AP1652" i="4"/>
  <c r="AA1652" i="4"/>
  <c r="BD1652" i="4"/>
  <c r="AO1652" i="4"/>
  <c r="AX1652" i="4"/>
  <c r="AC1652" i="4"/>
  <c r="BF1652" i="4"/>
  <c r="BE1652" i="4"/>
  <c r="AI1652" i="4"/>
  <c r="AS1652" i="4"/>
  <c r="Z1652" i="4"/>
  <c r="AY1652" i="4"/>
  <c r="AD1652" i="4"/>
  <c r="AM1652" i="4"/>
  <c r="AK1652" i="4"/>
  <c r="AA1694" i="4"/>
  <c r="AQ1694" i="4"/>
  <c r="AS1694" i="4"/>
  <c r="AT1694" i="4"/>
  <c r="AK1694" i="4"/>
  <c r="BF1694" i="4"/>
  <c r="AC1694" i="4"/>
  <c r="AX1694" i="4"/>
  <c r="AD1694" i="4"/>
  <c r="AY1694" i="4"/>
  <c r="AP1694" i="4"/>
  <c r="AH1694" i="4"/>
  <c r="BC1694" i="4"/>
  <c r="AI1694" i="4"/>
  <c r="BE1694" i="4"/>
  <c r="Z1694" i="4"/>
  <c r="AU1694" i="4"/>
  <c r="AW1709" i="4"/>
  <c r="AI1709" i="4"/>
  <c r="BE1709" i="4"/>
  <c r="AP1709" i="4"/>
  <c r="AO1709" i="4"/>
  <c r="Z1709" i="4"/>
  <c r="AU1709" i="4"/>
  <c r="AT1709" i="4"/>
  <c r="AE1709" i="4"/>
  <c r="BA1709" i="4"/>
  <c r="BD381" i="4"/>
  <c r="AX381" i="4"/>
  <c r="AG381" i="4"/>
  <c r="BE381" i="4"/>
  <c r="AO381" i="4"/>
  <c r="AS381" i="4"/>
  <c r="AI381" i="4"/>
  <c r="AQ381" i="4"/>
  <c r="AC381" i="4"/>
  <c r="AW381" i="4"/>
  <c r="BB381" i="4"/>
  <c r="BG381" i="4"/>
  <c r="AY381" i="4"/>
  <c r="AL381" i="4"/>
  <c r="AT381" i="4"/>
  <c r="BC381" i="4"/>
  <c r="AD381" i="4"/>
  <c r="AA381" i="4"/>
  <c r="AE381" i="4"/>
  <c r="BA381" i="4"/>
  <c r="AH381" i="4"/>
  <c r="AM381" i="4"/>
  <c r="AU381" i="4"/>
  <c r="Z381" i="4"/>
  <c r="BF381" i="4"/>
  <c r="AK381" i="4"/>
  <c r="AF381" i="4"/>
  <c r="AV381" i="4"/>
  <c r="AP381" i="4"/>
  <c r="AJ381" i="4"/>
  <c r="AZ381" i="4"/>
  <c r="BD275" i="4"/>
  <c r="AG275" i="4"/>
  <c r="AQ275" i="4"/>
  <c r="AL275" i="4"/>
  <c r="AS275" i="4"/>
  <c r="AX275" i="4"/>
  <c r="BC275" i="4"/>
  <c r="AW275" i="4"/>
  <c r="AM275" i="4"/>
  <c r="AC275" i="4"/>
  <c r="AA275" i="4"/>
  <c r="AH275" i="4"/>
  <c r="BB275" i="4"/>
  <c r="BG275" i="4"/>
  <c r="AD275" i="4"/>
  <c r="AY275" i="4"/>
  <c r="Z275" i="4"/>
  <c r="AU275" i="4"/>
  <c r="AI275" i="4"/>
  <c r="AK275" i="4"/>
  <c r="AO275" i="4"/>
  <c r="AP275" i="4"/>
  <c r="AT275" i="4"/>
  <c r="BA275" i="4"/>
  <c r="BE275" i="4"/>
  <c r="AE275" i="4"/>
  <c r="BF275" i="4"/>
  <c r="AB275" i="4"/>
  <c r="AR275" i="4"/>
  <c r="AF275" i="4"/>
  <c r="AV275" i="4"/>
  <c r="AJ275" i="4"/>
  <c r="AZ275" i="4"/>
  <c r="AI229" i="4"/>
  <c r="AX229" i="4"/>
  <c r="BB229" i="4"/>
  <c r="AH229" i="4"/>
  <c r="AY229" i="4"/>
  <c r="AG229" i="4"/>
  <c r="AO229" i="4"/>
  <c r="AD229" i="4"/>
  <c r="BG229" i="4"/>
  <c r="BD229" i="4"/>
  <c r="AC229" i="4"/>
  <c r="AQ229" i="4"/>
  <c r="BE229" i="4"/>
  <c r="AM229" i="4"/>
  <c r="AW229" i="4"/>
  <c r="AL229" i="4"/>
  <c r="BC229" i="4"/>
  <c r="AS229" i="4"/>
  <c r="Z229" i="4"/>
  <c r="AU229" i="4"/>
  <c r="AT229" i="4"/>
  <c r="AA229" i="4"/>
  <c r="AE229" i="4"/>
  <c r="BF229" i="4"/>
  <c r="AK229" i="4"/>
  <c r="AP229" i="4"/>
  <c r="BA229" i="4"/>
  <c r="AB229" i="4"/>
  <c r="AR229" i="4"/>
  <c r="AF229" i="4"/>
  <c r="AV229" i="4"/>
  <c r="AJ229" i="4"/>
  <c r="AZ229" i="4"/>
  <c r="BA207" i="4"/>
  <c r="AK207" i="4"/>
  <c r="AC207" i="4"/>
  <c r="AS207" i="4"/>
  <c r="AI207" i="4"/>
  <c r="AP207" i="4"/>
  <c r="AY207" i="4"/>
  <c r="BF207" i="4"/>
  <c r="AD207" i="4"/>
  <c r="AM207" i="4"/>
  <c r="BB207" i="4"/>
  <c r="AG207" i="4"/>
  <c r="AO207" i="4"/>
  <c r="AX207" i="4"/>
  <c r="BE207" i="4"/>
  <c r="BD207" i="4"/>
  <c r="AL207" i="4"/>
  <c r="AU207" i="4"/>
  <c r="BG207" i="4"/>
  <c r="AA207" i="4"/>
  <c r="BC207" i="4"/>
  <c r="AT207" i="4"/>
  <c r="AQ207" i="4"/>
  <c r="Z207" i="4"/>
  <c r="AH207" i="4"/>
  <c r="AE207" i="4"/>
  <c r="AW207" i="4"/>
  <c r="AB207" i="4"/>
  <c r="AR207" i="4"/>
  <c r="AF207" i="4"/>
  <c r="AV207" i="4"/>
  <c r="AJ207" i="4"/>
  <c r="AZ207" i="4"/>
  <c r="BD103" i="4"/>
  <c r="AU103" i="4"/>
  <c r="BC103" i="4"/>
  <c r="AM103" i="4"/>
  <c r="AY103" i="4"/>
  <c r="Z103" i="4"/>
  <c r="AL103" i="4"/>
  <c r="AE103" i="4"/>
  <c r="AI103" i="4"/>
  <c r="AX103" i="4"/>
  <c r="BB103" i="4"/>
  <c r="AA103" i="4"/>
  <c r="AH103" i="4"/>
  <c r="AQ103" i="4"/>
  <c r="AP103" i="4"/>
  <c r="AD103" i="4"/>
  <c r="BF103" i="4"/>
  <c r="AT103" i="4"/>
  <c r="BG103" i="4"/>
  <c r="AK103" i="4"/>
  <c r="BA103" i="4"/>
  <c r="AO103" i="4"/>
  <c r="BE103" i="4"/>
  <c r="AF103" i="4"/>
  <c r="AC103" i="4"/>
  <c r="AS103" i="4"/>
  <c r="BC71" i="4"/>
  <c r="AR71" i="4"/>
  <c r="AQ71" i="4"/>
  <c r="BG71" i="4"/>
  <c r="BF71" i="4"/>
  <c r="AZ71" i="4"/>
  <c r="AX71" i="4"/>
  <c r="AF71" i="4"/>
  <c r="AA71" i="4"/>
  <c r="AL71" i="4"/>
  <c r="AB71" i="4"/>
  <c r="AU71" i="4"/>
  <c r="AP71" i="4"/>
  <c r="AJ71" i="4"/>
  <c r="Z71" i="4"/>
  <c r="AE71" i="4"/>
  <c r="AM71" i="4"/>
  <c r="AH71" i="4"/>
  <c r="AV71" i="4"/>
  <c r="BB71" i="4"/>
  <c r="AW71" i="4"/>
  <c r="AG71" i="4"/>
  <c r="AN71" i="4"/>
  <c r="AS71" i="4"/>
  <c r="AC71" i="4"/>
  <c r="AT71" i="4"/>
  <c r="BE71" i="4"/>
  <c r="AO71" i="4"/>
  <c r="AD71" i="4"/>
  <c r="AY71" i="4"/>
  <c r="AR58" i="4"/>
  <c r="AG58" i="4"/>
  <c r="AB58" i="4"/>
  <c r="AW58" i="4"/>
  <c r="BB58" i="4"/>
  <c r="AL58" i="4"/>
  <c r="BC58" i="4"/>
  <c r="AM58" i="4"/>
  <c r="AC58" i="4"/>
  <c r="AO58" i="4"/>
  <c r="AH58" i="4"/>
  <c r="Z58" i="4"/>
  <c r="AV58" i="4"/>
  <c r="AY58" i="4"/>
  <c r="AI58" i="4"/>
  <c r="AN58" i="4"/>
  <c r="AT58" i="4"/>
  <c r="AS58" i="4"/>
  <c r="AF58" i="4"/>
  <c r="BA58" i="4"/>
  <c r="AU58" i="4"/>
  <c r="AE58" i="4"/>
  <c r="AX58" i="4"/>
  <c r="AD58" i="4"/>
  <c r="AZ58" i="4"/>
  <c r="BD58" i="4"/>
  <c r="AK58" i="4"/>
  <c r="BF58" i="4"/>
  <c r="BF26" i="4"/>
  <c r="AG26" i="4"/>
  <c r="AL26" i="4"/>
  <c r="AW26" i="4"/>
  <c r="BB26" i="4"/>
  <c r="AB26" i="4"/>
  <c r="AR26" i="4"/>
  <c r="AD26" i="4"/>
  <c r="AZ26" i="4"/>
  <c r="AN26" i="4"/>
  <c r="Z26" i="4"/>
  <c r="AV26" i="4"/>
  <c r="BC26" i="4"/>
  <c r="AM26" i="4"/>
  <c r="AS26" i="4"/>
  <c r="AC26" i="4"/>
  <c r="AJ26" i="4"/>
  <c r="BE26" i="4"/>
  <c r="AX26" i="4"/>
  <c r="AF26" i="4"/>
  <c r="BA26" i="4"/>
  <c r="AY26" i="4"/>
  <c r="AI26" i="4"/>
  <c r="AO26" i="4"/>
  <c r="BD26" i="4"/>
  <c r="AK26" i="4"/>
  <c r="AU26" i="4"/>
  <c r="AE26" i="4"/>
  <c r="BC11" i="4"/>
  <c r="AB11" i="4"/>
  <c r="BF11" i="4"/>
  <c r="AZ11" i="4"/>
  <c r="AQ11" i="4"/>
  <c r="AL11" i="4"/>
  <c r="AA11" i="4"/>
  <c r="AX11" i="4"/>
  <c r="AE11" i="4"/>
  <c r="Z11" i="4"/>
  <c r="BB11" i="4"/>
  <c r="AH11" i="4"/>
  <c r="AR11" i="4"/>
  <c r="AF11" i="4"/>
  <c r="AP11" i="4"/>
  <c r="AV11" i="4"/>
  <c r="BG11" i="4"/>
  <c r="AJ11" i="4"/>
  <c r="AM11" i="4"/>
  <c r="AU11" i="4"/>
  <c r="AS11" i="4"/>
  <c r="AC11" i="4"/>
  <c r="AT11" i="4"/>
  <c r="BE11" i="4"/>
  <c r="AO11" i="4"/>
  <c r="AD11" i="4"/>
  <c r="AY11" i="4"/>
  <c r="BA11" i="4"/>
  <c r="AK11" i="4"/>
  <c r="AI11" i="4"/>
  <c r="BD11" i="4"/>
  <c r="AR34" i="4"/>
  <c r="AB34" i="4"/>
  <c r="AL34" i="4"/>
  <c r="AW34" i="4"/>
  <c r="AG34" i="4"/>
  <c r="BB34" i="4"/>
  <c r="BG34" i="4"/>
  <c r="AQ34" i="4"/>
  <c r="AA34" i="4"/>
  <c r="BD34" i="4"/>
  <c r="AO34" i="4"/>
  <c r="AF34" i="4"/>
  <c r="BA34" i="4"/>
  <c r="AN34" i="4"/>
  <c r="BC34" i="4"/>
  <c r="AM34" i="4"/>
  <c r="AC34" i="4"/>
  <c r="AT34" i="4"/>
  <c r="AK34" i="4"/>
  <c r="BF34" i="4"/>
  <c r="AX34" i="4"/>
  <c r="AY34" i="4"/>
  <c r="AI34" i="4"/>
  <c r="AH34" i="4"/>
  <c r="AD34" i="4"/>
  <c r="AZ34" i="4"/>
  <c r="AP34" i="4"/>
  <c r="BC65" i="4"/>
  <c r="AY65" i="4"/>
  <c r="AU65" i="4"/>
  <c r="AL65" i="4"/>
  <c r="BG65" i="4"/>
  <c r="BD65" i="4"/>
  <c r="AM65" i="4"/>
  <c r="BE65" i="4"/>
  <c r="AO65" i="4"/>
  <c r="AN65" i="4"/>
  <c r="Z65" i="4"/>
  <c r="AZ65" i="4"/>
  <c r="AQ65" i="4"/>
  <c r="AJ65" i="4"/>
  <c r="AR65" i="4"/>
  <c r="BA65" i="4"/>
  <c r="AK65" i="4"/>
  <c r="AI65" i="4"/>
  <c r="AE65" i="4"/>
  <c r="BF65" i="4"/>
  <c r="AA65" i="4"/>
  <c r="AV65" i="4"/>
  <c r="AB65" i="4"/>
  <c r="AX65" i="4"/>
  <c r="AW65" i="4"/>
  <c r="AG65" i="4"/>
  <c r="BG77" i="4"/>
  <c r="AF77" i="4"/>
  <c r="BB77" i="4"/>
  <c r="AW77" i="4"/>
  <c r="AG77" i="4"/>
  <c r="AN77" i="4"/>
  <c r="AP77" i="4"/>
  <c r="AB77" i="4"/>
  <c r="AX77" i="4"/>
  <c r="AL77" i="4"/>
  <c r="AS77" i="4"/>
  <c r="AC77" i="4"/>
  <c r="AT77" i="4"/>
  <c r="AU77" i="4"/>
  <c r="AH77" i="4"/>
  <c r="BC77" i="4"/>
  <c r="AQ77" i="4"/>
  <c r="BE77" i="4"/>
  <c r="AO77" i="4"/>
  <c r="AD77" i="4"/>
  <c r="AY77" i="4"/>
  <c r="Z77" i="4"/>
  <c r="AZ77" i="4"/>
  <c r="AM77" i="4"/>
  <c r="BC156" i="4"/>
  <c r="AR156" i="4"/>
  <c r="AI156" i="4"/>
  <c r="AY156" i="4"/>
  <c r="AJ156" i="4"/>
  <c r="AQ156" i="4"/>
  <c r="AZ156" i="4"/>
  <c r="AB156" i="4"/>
  <c r="AA156" i="4"/>
  <c r="BG156" i="4"/>
  <c r="AU156" i="4"/>
  <c r="AG156" i="4"/>
  <c r="AT156" i="4"/>
  <c r="AD156" i="4"/>
  <c r="AW156" i="4"/>
  <c r="AF156" i="4"/>
  <c r="BF156" i="4"/>
  <c r="AP156" i="4"/>
  <c r="Z156" i="4"/>
  <c r="AO156" i="4"/>
  <c r="AN156" i="4"/>
  <c r="AE156" i="4"/>
  <c r="BB156" i="4"/>
  <c r="AL156" i="4"/>
  <c r="BE156" i="4"/>
  <c r="AK156" i="4"/>
  <c r="AV156" i="4"/>
  <c r="BC166" i="4"/>
  <c r="BG166" i="4"/>
  <c r="AI166" i="4"/>
  <c r="AA166" i="4"/>
  <c r="AQ166" i="4"/>
  <c r="AY166" i="4"/>
  <c r="AR166" i="4"/>
  <c r="AE166" i="4"/>
  <c r="BF166" i="4"/>
  <c r="AP166" i="4"/>
  <c r="Z166" i="4"/>
  <c r="AS166" i="4"/>
  <c r="AF166" i="4"/>
  <c r="AZ166" i="4"/>
  <c r="AM166" i="4"/>
  <c r="BB166" i="4"/>
  <c r="AL166" i="4"/>
  <c r="BE166" i="4"/>
  <c r="AO166" i="4"/>
  <c r="AN166" i="4"/>
  <c r="AB166" i="4"/>
  <c r="AU166" i="4"/>
  <c r="AX166" i="4"/>
  <c r="AH166" i="4"/>
  <c r="BA166" i="4"/>
  <c r="AK166" i="4"/>
  <c r="AV166" i="4"/>
  <c r="BA179" i="4"/>
  <c r="AX179" i="4"/>
  <c r="AY179" i="4"/>
  <c r="AE179" i="4"/>
  <c r="BD179" i="4"/>
  <c r="AQ179" i="4"/>
  <c r="Z179" i="4"/>
  <c r="BC179" i="4"/>
  <c r="AC179" i="4"/>
  <c r="AK179" i="4"/>
  <c r="AT179" i="4"/>
  <c r="AI179" i="4"/>
  <c r="AW179" i="4"/>
  <c r="AH179" i="4"/>
  <c r="AD179" i="4"/>
  <c r="AM179" i="4"/>
  <c r="AL179" i="4"/>
  <c r="AO179" i="4"/>
  <c r="AP179" i="4"/>
  <c r="AS179" i="4"/>
  <c r="BG179" i="4"/>
  <c r="AU179" i="4"/>
  <c r="BF179" i="4"/>
  <c r="BB179" i="4"/>
  <c r="AG179" i="4"/>
  <c r="BE179" i="4"/>
  <c r="AA179" i="4"/>
  <c r="AJ179" i="4"/>
  <c r="AZ179" i="4"/>
  <c r="AN179" i="4"/>
  <c r="AB179" i="4"/>
  <c r="AR179" i="4"/>
  <c r="BG221" i="4"/>
  <c r="AS221" i="4"/>
  <c r="AG221" i="4"/>
  <c r="BE221" i="4"/>
  <c r="AW221" i="4"/>
  <c r="AI221" i="4"/>
  <c r="AC221" i="4"/>
  <c r="AA221" i="4"/>
  <c r="BC221" i="4"/>
  <c r="AM221" i="4"/>
  <c r="BD221" i="4"/>
  <c r="AY221" i="4"/>
  <c r="AT221" i="4"/>
  <c r="AD221" i="4"/>
  <c r="BB221" i="4"/>
  <c r="AL221" i="4"/>
  <c r="AO221" i="4"/>
  <c r="AQ221" i="4"/>
  <c r="AX221" i="4"/>
  <c r="AK221" i="4"/>
  <c r="BF221" i="4"/>
  <c r="AH221" i="4"/>
  <c r="Z221" i="4"/>
  <c r="BA221" i="4"/>
  <c r="AE221" i="4"/>
  <c r="AP221" i="4"/>
  <c r="AU221" i="4"/>
  <c r="AB221" i="4"/>
  <c r="AR221" i="4"/>
  <c r="AF221" i="4"/>
  <c r="AV221" i="4"/>
  <c r="AJ221" i="4"/>
  <c r="AZ221" i="4"/>
  <c r="BD261" i="4"/>
  <c r="AY261" i="4"/>
  <c r="AG261" i="4"/>
  <c r="AA261" i="4"/>
  <c r="BC261" i="4"/>
  <c r="AI261" i="4"/>
  <c r="AD261" i="4"/>
  <c r="BG261" i="4"/>
  <c r="AM261" i="4"/>
  <c r="AH261" i="4"/>
  <c r="AQ261" i="4"/>
  <c r="AO261" i="4"/>
  <c r="AX261" i="4"/>
  <c r="AS261" i="4"/>
  <c r="AT261" i="4"/>
  <c r="AW261" i="4"/>
  <c r="BE261" i="4"/>
  <c r="Z261" i="4"/>
  <c r="AU261" i="4"/>
  <c r="AL261" i="4"/>
  <c r="BB261" i="4"/>
  <c r="AP261" i="4"/>
  <c r="BA261" i="4"/>
  <c r="AE261" i="4"/>
  <c r="BF261" i="4"/>
  <c r="AC261" i="4"/>
  <c r="AK261" i="4"/>
  <c r="AB261" i="4"/>
  <c r="AR261" i="4"/>
  <c r="AF261" i="4"/>
  <c r="AV261" i="4"/>
  <c r="AJ261" i="4"/>
  <c r="AZ261" i="4"/>
  <c r="BD317" i="4"/>
  <c r="BG317" i="4"/>
  <c r="AX317" i="4"/>
  <c r="AT317" i="4"/>
  <c r="AO317" i="4"/>
  <c r="AC317" i="4"/>
  <c r="BB317" i="4"/>
  <c r="AQ317" i="4"/>
  <c r="AD317" i="4"/>
  <c r="AL317" i="4"/>
  <c r="AS317" i="4"/>
  <c r="AA317" i="4"/>
  <c r="BE317" i="4"/>
  <c r="AM317" i="4"/>
  <c r="AW317" i="4"/>
  <c r="BC317" i="4"/>
  <c r="AK317" i="4"/>
  <c r="BF317" i="4"/>
  <c r="AI317" i="4"/>
  <c r="AY317" i="4"/>
  <c r="AG317" i="4"/>
  <c r="AH317" i="4"/>
  <c r="AU317" i="4"/>
  <c r="Z317" i="4"/>
  <c r="BA317" i="4"/>
  <c r="AE317" i="4"/>
  <c r="AP317" i="4"/>
  <c r="AB317" i="4"/>
  <c r="AR317" i="4"/>
  <c r="AF317" i="4"/>
  <c r="AV317" i="4"/>
  <c r="AJ317" i="4"/>
  <c r="AZ317" i="4"/>
  <c r="AP345" i="4"/>
  <c r="AE345" i="4"/>
  <c r="BA345" i="4"/>
  <c r="BF345" i="4"/>
  <c r="BD345" i="4"/>
  <c r="AO345" i="4"/>
  <c r="AX345" i="4"/>
  <c r="AC345" i="4"/>
  <c r="AQ345" i="4"/>
  <c r="Z345" i="4"/>
  <c r="AY345" i="4"/>
  <c r="BC345" i="4"/>
  <c r="BG345" i="4"/>
  <c r="AG345" i="4"/>
  <c r="AK345" i="4"/>
  <c r="AT345" i="4"/>
  <c r="AS345" i="4"/>
  <c r="BB345" i="4"/>
  <c r="AA345" i="4"/>
  <c r="AI345" i="4"/>
  <c r="AM345" i="4"/>
  <c r="AW345" i="4"/>
  <c r="AU345" i="4"/>
  <c r="BE345" i="4"/>
  <c r="AD345" i="4"/>
  <c r="AH345" i="4"/>
  <c r="AL345" i="4"/>
  <c r="AF345" i="4"/>
  <c r="AV345" i="4"/>
  <c r="AJ345" i="4"/>
  <c r="AZ345" i="4"/>
  <c r="AU377" i="4"/>
  <c r="AG377" i="4"/>
  <c r="AO377" i="4"/>
  <c r="BD377" i="4"/>
  <c r="AM377" i="4"/>
  <c r="BA377" i="4"/>
  <c r="BF377" i="4"/>
  <c r="AD377" i="4"/>
  <c r="AI377" i="4"/>
  <c r="BC377" i="4"/>
  <c r="AH377" i="4"/>
  <c r="AT377" i="4"/>
  <c r="AY377" i="4"/>
  <c r="BE377" i="4"/>
  <c r="AA377" i="4"/>
  <c r="AC377" i="4"/>
  <c r="AQ377" i="4"/>
  <c r="Z377" i="4"/>
  <c r="BG377" i="4"/>
  <c r="AK377" i="4"/>
  <c r="BB377" i="4"/>
  <c r="AX377" i="4"/>
  <c r="AL377" i="4"/>
  <c r="AW377" i="4"/>
  <c r="AE377" i="4"/>
  <c r="AP377" i="4"/>
  <c r="AS377" i="4"/>
  <c r="AF377" i="4"/>
  <c r="AV377" i="4"/>
  <c r="AJ377" i="4"/>
  <c r="AZ377" i="4"/>
  <c r="BC471" i="4"/>
  <c r="AP471" i="4"/>
  <c r="AE471" i="4"/>
  <c r="AM471" i="4"/>
  <c r="AX471" i="4"/>
  <c r="BB471" i="4"/>
  <c r="AG471" i="4"/>
  <c r="AT471" i="4"/>
  <c r="Z471" i="4"/>
  <c r="BA471" i="4"/>
  <c r="AC471" i="4"/>
  <c r="BG471" i="4"/>
  <c r="AA471" i="4"/>
  <c r="AI471" i="4"/>
  <c r="BF471" i="4"/>
  <c r="AH471" i="4"/>
  <c r="AW471" i="4"/>
  <c r="BE471" i="4"/>
  <c r="AD471" i="4"/>
  <c r="AS471" i="4"/>
  <c r="AQ471" i="4"/>
  <c r="AY471" i="4"/>
  <c r="AK471" i="4"/>
  <c r="AU471" i="4"/>
  <c r="BD471" i="4"/>
  <c r="AL471" i="4"/>
  <c r="AO471" i="4"/>
  <c r="AF471" i="4"/>
  <c r="AV471" i="4"/>
  <c r="AJ471" i="4"/>
  <c r="AZ471" i="4"/>
  <c r="BF383" i="4"/>
  <c r="AD383" i="4"/>
  <c r="AS383" i="4"/>
  <c r="AK383" i="4"/>
  <c r="AP383" i="4"/>
  <c r="BA383" i="4"/>
  <c r="AY383" i="4"/>
  <c r="AX383" i="4"/>
  <c r="AC383" i="4"/>
  <c r="AI383" i="4"/>
  <c r="AT383" i="4"/>
  <c r="AW383" i="4"/>
  <c r="AA383" i="4"/>
  <c r="AU383" i="4"/>
  <c r="BE383" i="4"/>
  <c r="BB383" i="4"/>
  <c r="Z383" i="4"/>
  <c r="AE383" i="4"/>
  <c r="AQ383" i="4"/>
  <c r="AH383" i="4"/>
  <c r="AM383" i="4"/>
  <c r="BD383" i="4"/>
  <c r="AL383" i="4"/>
  <c r="AO383" i="4"/>
  <c r="BG383" i="4"/>
  <c r="AG383" i="4"/>
  <c r="BC383" i="4"/>
  <c r="AF383" i="4"/>
  <c r="AV383" i="4"/>
  <c r="AJ383" i="4"/>
  <c r="AZ383" i="4"/>
  <c r="BD429" i="4"/>
  <c r="AQ429" i="4"/>
  <c r="BE429" i="4"/>
  <c r="AS429" i="4"/>
  <c r="AT429" i="4"/>
  <c r="AA429" i="4"/>
  <c r="BC429" i="4"/>
  <c r="AI429" i="4"/>
  <c r="AY429" i="4"/>
  <c r="AX429" i="4"/>
  <c r="AO429" i="4"/>
  <c r="AL429" i="4"/>
  <c r="AM429" i="4"/>
  <c r="BB429" i="4"/>
  <c r="AH429" i="4"/>
  <c r="AE429" i="4"/>
  <c r="BA429" i="4"/>
  <c r="AC429" i="4"/>
  <c r="AD429" i="4"/>
  <c r="AW429" i="4"/>
  <c r="BG429" i="4"/>
  <c r="AK429" i="4"/>
  <c r="AG429" i="4"/>
  <c r="AP429" i="4"/>
  <c r="AU429" i="4"/>
  <c r="Z429" i="4"/>
  <c r="BF429" i="4"/>
  <c r="AF429" i="4"/>
  <c r="AV429" i="4"/>
  <c r="AJ429" i="4"/>
  <c r="AZ429" i="4"/>
  <c r="BG483" i="4"/>
  <c r="AH483" i="4"/>
  <c r="Z483" i="4"/>
  <c r="AX483" i="4"/>
  <c r="AD483" i="4"/>
  <c r="AC483" i="4"/>
  <c r="AL483" i="4"/>
  <c r="AS483" i="4"/>
  <c r="AT483" i="4"/>
  <c r="BA483" i="4"/>
  <c r="AG483" i="4"/>
  <c r="AP483" i="4"/>
  <c r="BB483" i="4"/>
  <c r="AK483" i="4"/>
  <c r="BF483" i="4"/>
  <c r="AW483" i="4"/>
  <c r="BE483" i="4"/>
  <c r="AO483" i="4"/>
  <c r="AF483" i="4"/>
  <c r="AV483" i="4"/>
  <c r="AJ483" i="4"/>
  <c r="AZ483" i="4"/>
  <c r="AZ568" i="4"/>
  <c r="AC568" i="4"/>
  <c r="AS568" i="4"/>
  <c r="AK568" i="4"/>
  <c r="BA568" i="4"/>
  <c r="AB568" i="4"/>
  <c r="BD277" i="4"/>
  <c r="AQ277" i="4"/>
  <c r="AI277" i="4"/>
  <c r="AC277" i="4"/>
  <c r="AM277" i="4"/>
  <c r="AW277" i="4"/>
  <c r="AS277" i="4"/>
  <c r="BE277" i="4"/>
  <c r="AT277" i="4"/>
  <c r="AA277" i="4"/>
  <c r="BC277" i="4"/>
  <c r="AY277" i="4"/>
  <c r="AX277" i="4"/>
  <c r="AD277" i="4"/>
  <c r="AG277" i="4"/>
  <c r="AO277" i="4"/>
  <c r="BG277" i="4"/>
  <c r="AH277" i="4"/>
  <c r="Z277" i="4"/>
  <c r="AU277" i="4"/>
  <c r="BB277" i="4"/>
  <c r="AP277" i="4"/>
  <c r="BA277" i="4"/>
  <c r="AL277" i="4"/>
  <c r="AE277" i="4"/>
  <c r="BF277" i="4"/>
  <c r="AB277" i="4"/>
  <c r="AR277" i="4"/>
  <c r="AK277" i="4"/>
  <c r="AF277" i="4"/>
  <c r="AV277" i="4"/>
  <c r="AJ277" i="4"/>
  <c r="AZ277" i="4"/>
  <c r="AW299" i="4"/>
  <c r="AL299" i="4"/>
  <c r="AG299" i="4"/>
  <c r="AH299" i="4"/>
  <c r="AX299" i="4"/>
  <c r="BG299" i="4"/>
  <c r="BD299" i="4"/>
  <c r="AA299" i="4"/>
  <c r="BC299" i="4"/>
  <c r="AC299" i="4"/>
  <c r="AM299" i="4"/>
  <c r="AQ299" i="4"/>
  <c r="AO299" i="4"/>
  <c r="AK299" i="4"/>
  <c r="BF299" i="4"/>
  <c r="AS299" i="4"/>
  <c r="BB299" i="4"/>
  <c r="AY299" i="4"/>
  <c r="AU299" i="4"/>
  <c r="AD299" i="4"/>
  <c r="BE299" i="4"/>
  <c r="Z299" i="4"/>
  <c r="BA299" i="4"/>
  <c r="AI299" i="4"/>
  <c r="AE299" i="4"/>
  <c r="AT299" i="4"/>
  <c r="AP299" i="4"/>
  <c r="AB299" i="4"/>
  <c r="AR299" i="4"/>
  <c r="AF299" i="4"/>
  <c r="AV299" i="4"/>
  <c r="AJ299" i="4"/>
  <c r="AZ299" i="4"/>
  <c r="BB8" i="4"/>
  <c r="AK8" i="4"/>
  <c r="BA8" i="4"/>
  <c r="AT8" i="4"/>
  <c r="AD8" i="4"/>
  <c r="BF8" i="4"/>
  <c r="AF8" i="4"/>
  <c r="AJ8" i="4"/>
  <c r="AV8" i="4"/>
  <c r="AP8" i="4"/>
  <c r="AO8" i="4"/>
  <c r="AZ8" i="4"/>
  <c r="BE8" i="4"/>
  <c r="Z8" i="4"/>
  <c r="AB8" i="4"/>
  <c r="AW8" i="4"/>
  <c r="BC8" i="4"/>
  <c r="AM8" i="4"/>
  <c r="AC8" i="4"/>
  <c r="AX8" i="4"/>
  <c r="AG8" i="4"/>
  <c r="AY8" i="4"/>
  <c r="AI8" i="4"/>
  <c r="AH8" i="4"/>
  <c r="BD8" i="4"/>
  <c r="AL8" i="4"/>
  <c r="AU8" i="4"/>
  <c r="AE8" i="4"/>
  <c r="AN8" i="4"/>
  <c r="BB24" i="4"/>
  <c r="AK24" i="4"/>
  <c r="AF24" i="4"/>
  <c r="AJ24" i="4"/>
  <c r="AO24" i="4"/>
  <c r="BF24" i="4"/>
  <c r="AZ24" i="4"/>
  <c r="BA24" i="4"/>
  <c r="Z24" i="4"/>
  <c r="AV24" i="4"/>
  <c r="AD24" i="4"/>
  <c r="AP24" i="4"/>
  <c r="AT24" i="4"/>
  <c r="BE24" i="4"/>
  <c r="AB24" i="4"/>
  <c r="AW24" i="4"/>
  <c r="BC24" i="4"/>
  <c r="AM24" i="4"/>
  <c r="AC24" i="4"/>
  <c r="AX24" i="4"/>
  <c r="AG24" i="4"/>
  <c r="AY24" i="4"/>
  <c r="AI24" i="4"/>
  <c r="AH24" i="4"/>
  <c r="BD24" i="4"/>
  <c r="AL24" i="4"/>
  <c r="AU24" i="4"/>
  <c r="AE24" i="4"/>
  <c r="AN24" i="4"/>
  <c r="BF42" i="4"/>
  <c r="BB42" i="4"/>
  <c r="AL42" i="4"/>
  <c r="AW42" i="4"/>
  <c r="AG42" i="4"/>
  <c r="AR42" i="4"/>
  <c r="AB42" i="4"/>
  <c r="AC42" i="4"/>
  <c r="AX42" i="4"/>
  <c r="AT42" i="4"/>
  <c r="AK42" i="4"/>
  <c r="BG42" i="4"/>
  <c r="AQ42" i="4"/>
  <c r="AA42" i="4"/>
  <c r="AH42" i="4"/>
  <c r="BD42" i="4"/>
  <c r="AD42" i="4"/>
  <c r="AZ42" i="4"/>
  <c r="AP42" i="4"/>
  <c r="BC42" i="4"/>
  <c r="AM42" i="4"/>
  <c r="AN42" i="4"/>
  <c r="AJ42" i="4"/>
  <c r="BE42" i="4"/>
  <c r="Z42" i="4"/>
  <c r="AV42" i="4"/>
  <c r="AY42" i="4"/>
  <c r="AI42" i="4"/>
  <c r="BD89" i="4"/>
  <c r="AT89" i="4"/>
  <c r="AA89" i="4"/>
  <c r="AU89" i="4"/>
  <c r="AD89" i="4"/>
  <c r="AY89" i="4"/>
  <c r="AE89" i="4"/>
  <c r="BB89" i="4"/>
  <c r="AQ89" i="4"/>
  <c r="BC89" i="4"/>
  <c r="AX89" i="4"/>
  <c r="AI89" i="4"/>
  <c r="BG89" i="4"/>
  <c r="Z89" i="4"/>
  <c r="BF89" i="4"/>
  <c r="AH89" i="4"/>
  <c r="AM89" i="4"/>
  <c r="AP89" i="4"/>
  <c r="AL89" i="4"/>
  <c r="AK89" i="4"/>
  <c r="BA89" i="4"/>
  <c r="AB89" i="4"/>
  <c r="AO89" i="4"/>
  <c r="BE89" i="4"/>
  <c r="AJ89" i="4"/>
  <c r="AC89" i="4"/>
  <c r="AS89" i="4"/>
  <c r="AW110" i="4"/>
  <c r="BA110" i="4"/>
  <c r="AJ110" i="4"/>
  <c r="AZ110" i="4"/>
  <c r="AG110" i="4"/>
  <c r="BE110" i="4"/>
  <c r="AR110" i="4"/>
  <c r="AB110" i="4"/>
  <c r="AO110" i="4"/>
  <c r="BG110" i="4"/>
  <c r="AQ110" i="4"/>
  <c r="AA110" i="4"/>
  <c r="AT110" i="4"/>
  <c r="AD110" i="4"/>
  <c r="BD110" i="4"/>
  <c r="AC110" i="4"/>
  <c r="BC110" i="4"/>
  <c r="AM110" i="4"/>
  <c r="BF110" i="4"/>
  <c r="AP110" i="4"/>
  <c r="AF110" i="4"/>
  <c r="AK110" i="4"/>
  <c r="AY110" i="4"/>
  <c r="AI110" i="4"/>
  <c r="BB110" i="4"/>
  <c r="AL110" i="4"/>
  <c r="AN110" i="4"/>
  <c r="AM120" i="4"/>
  <c r="AU120" i="4"/>
  <c r="BC120" i="4"/>
  <c r="AE120" i="4"/>
  <c r="BB120" i="4"/>
  <c r="AL120" i="4"/>
  <c r="BE120" i="4"/>
  <c r="AO120" i="4"/>
  <c r="AN120" i="4"/>
  <c r="AY120" i="4"/>
  <c r="AR120" i="4"/>
  <c r="AX120" i="4"/>
  <c r="AH120" i="4"/>
  <c r="BA120" i="4"/>
  <c r="AK120" i="4"/>
  <c r="AV120" i="4"/>
  <c r="AA120" i="4"/>
  <c r="BG120" i="4"/>
  <c r="AZ120" i="4"/>
  <c r="AG120" i="4"/>
  <c r="AT120" i="4"/>
  <c r="AD120" i="4"/>
  <c r="AW120" i="4"/>
  <c r="AC120" i="4"/>
  <c r="BD120" i="4"/>
  <c r="AI120" i="4"/>
  <c r="AB120" i="4"/>
  <c r="BG170" i="4"/>
  <c r="AE170" i="4"/>
  <c r="AY170" i="4"/>
  <c r="AR170" i="4"/>
  <c r="AM170" i="4"/>
  <c r="AB170" i="4"/>
  <c r="AZ170" i="4"/>
  <c r="AQ170" i="4"/>
  <c r="AJ170" i="4"/>
  <c r="BC170" i="4"/>
  <c r="AI170" i="4"/>
  <c r="AA170" i="4"/>
  <c r="AU170" i="4"/>
  <c r="BF170" i="4"/>
  <c r="AP170" i="4"/>
  <c r="Z170" i="4"/>
  <c r="AS170" i="4"/>
  <c r="AF170" i="4"/>
  <c r="BB170" i="4"/>
  <c r="AL170" i="4"/>
  <c r="BE170" i="4"/>
  <c r="AO170" i="4"/>
  <c r="AN170" i="4"/>
  <c r="AX170" i="4"/>
  <c r="AH170" i="4"/>
  <c r="BA170" i="4"/>
  <c r="AK170" i="4"/>
  <c r="AV170" i="4"/>
  <c r="AL189" i="4"/>
  <c r="AC189" i="4"/>
  <c r="BA189" i="4"/>
  <c r="BC189" i="4"/>
  <c r="AX189" i="4"/>
  <c r="BG189" i="4"/>
  <c r="AA189" i="4"/>
  <c r="BF189" i="4"/>
  <c r="AS189" i="4"/>
  <c r="BD189" i="4"/>
  <c r="AO189" i="4"/>
  <c r="AG189" i="4"/>
  <c r="AH189" i="4"/>
  <c r="AP189" i="4"/>
  <c r="AY189" i="4"/>
  <c r="AD189" i="4"/>
  <c r="AU189" i="4"/>
  <c r="AW189" i="4"/>
  <c r="AE189" i="4"/>
  <c r="AT189" i="4"/>
  <c r="BB189" i="4"/>
  <c r="AI189" i="4"/>
  <c r="AQ189" i="4"/>
  <c r="AK189" i="4"/>
  <c r="AM189" i="4"/>
  <c r="BE189" i="4"/>
  <c r="AN189" i="4"/>
  <c r="AB189" i="4"/>
  <c r="AR189" i="4"/>
  <c r="AF189" i="4"/>
  <c r="AV189" i="4"/>
  <c r="BD259" i="4"/>
  <c r="AC259" i="4"/>
  <c r="BC259" i="4"/>
  <c r="AA259" i="4"/>
  <c r="AG259" i="4"/>
  <c r="AM259" i="4"/>
  <c r="AL259" i="4"/>
  <c r="AQ259" i="4"/>
  <c r="AS259" i="4"/>
  <c r="AW259" i="4"/>
  <c r="BB259" i="4"/>
  <c r="AD259" i="4"/>
  <c r="AY259" i="4"/>
  <c r="Z259" i="4"/>
  <c r="AU259" i="4"/>
  <c r="AX259" i="4"/>
  <c r="AH259" i="4"/>
  <c r="BG259" i="4"/>
  <c r="AI259" i="4"/>
  <c r="BA259" i="4"/>
  <c r="AO259" i="4"/>
  <c r="AE259" i="4"/>
  <c r="BF259" i="4"/>
  <c r="AT259" i="4"/>
  <c r="AK259" i="4"/>
  <c r="AP259" i="4"/>
  <c r="AB259" i="4"/>
  <c r="AR259" i="4"/>
  <c r="AF259" i="4"/>
  <c r="AV259" i="4"/>
  <c r="AJ259" i="4"/>
  <c r="AZ259" i="4"/>
  <c r="BA273" i="4"/>
  <c r="AQ273" i="4"/>
  <c r="BB273" i="4"/>
  <c r="AG273" i="4"/>
  <c r="AP273" i="4"/>
  <c r="AT273" i="4"/>
  <c r="BC273" i="4"/>
  <c r="AH273" i="4"/>
  <c r="AU273" i="4"/>
  <c r="AL273" i="4"/>
  <c r="BE273" i="4"/>
  <c r="AI273" i="4"/>
  <c r="AS273" i="4"/>
  <c r="Z273" i="4"/>
  <c r="AY273" i="4"/>
  <c r="AM273" i="4"/>
  <c r="BG273" i="4"/>
  <c r="AO273" i="4"/>
  <c r="AC273" i="4"/>
  <c r="BD273" i="4"/>
  <c r="BF273" i="4"/>
  <c r="AE273" i="4"/>
  <c r="AD273" i="4"/>
  <c r="AX273" i="4"/>
  <c r="AA273" i="4"/>
  <c r="AK273" i="4"/>
  <c r="AW273" i="4"/>
  <c r="AB273" i="4"/>
  <c r="AR273" i="4"/>
  <c r="AF273" i="4"/>
  <c r="AV273" i="4"/>
  <c r="AJ273" i="4"/>
  <c r="AZ273" i="4"/>
  <c r="BB301" i="4"/>
  <c r="AW301" i="4"/>
  <c r="AH301" i="4"/>
  <c r="BG301" i="4"/>
  <c r="AD301" i="4"/>
  <c r="BC301" i="4"/>
  <c r="AC301" i="4"/>
  <c r="AQ301" i="4"/>
  <c r="AY301" i="4"/>
  <c r="AA301" i="4"/>
  <c r="AG301" i="4"/>
  <c r="BE301" i="4"/>
  <c r="AS301" i="4"/>
  <c r="AM301" i="4"/>
  <c r="AI301" i="4"/>
  <c r="AO301" i="4"/>
  <c r="BD301" i="4"/>
  <c r="AK301" i="4"/>
  <c r="BF301" i="4"/>
  <c r="AL301" i="4"/>
  <c r="AT301" i="4"/>
  <c r="AX301" i="4"/>
  <c r="Z301" i="4"/>
  <c r="BA301" i="4"/>
  <c r="AE301" i="4"/>
  <c r="AP301" i="4"/>
  <c r="AU301" i="4"/>
  <c r="AB301" i="4"/>
  <c r="AR301" i="4"/>
  <c r="AF301" i="4"/>
  <c r="AV301" i="4"/>
  <c r="AJ301" i="4"/>
  <c r="AZ301" i="4"/>
  <c r="BD315" i="4"/>
  <c r="AC315" i="4"/>
  <c r="AW315" i="4"/>
  <c r="AS315" i="4"/>
  <c r="AQ315" i="4"/>
  <c r="BG315" i="4"/>
  <c r="AG315" i="4"/>
  <c r="AH315" i="4"/>
  <c r="BC315" i="4"/>
  <c r="AL315" i="4"/>
  <c r="AX315" i="4"/>
  <c r="BB315" i="4"/>
  <c r="AO315" i="4"/>
  <c r="AK315" i="4"/>
  <c r="BF315" i="4"/>
  <c r="AA315" i="4"/>
  <c r="AM315" i="4"/>
  <c r="AT315" i="4"/>
  <c r="AE315" i="4"/>
  <c r="AY315" i="4"/>
  <c r="AP315" i="4"/>
  <c r="AD315" i="4"/>
  <c r="BE315" i="4"/>
  <c r="AU315" i="4"/>
  <c r="Z315" i="4"/>
  <c r="BA315" i="4"/>
  <c r="AB315" i="4"/>
  <c r="AR315" i="4"/>
  <c r="AF315" i="4"/>
  <c r="AV315" i="4"/>
  <c r="AJ315" i="4"/>
  <c r="AZ315" i="4"/>
  <c r="AP329" i="4"/>
  <c r="AE329" i="4"/>
  <c r="BF329" i="4"/>
  <c r="BD329" i="4"/>
  <c r="AO329" i="4"/>
  <c r="AX329" i="4"/>
  <c r="AC329" i="4"/>
  <c r="AQ329" i="4"/>
  <c r="Z329" i="4"/>
  <c r="BA329" i="4"/>
  <c r="AI329" i="4"/>
  <c r="AM329" i="4"/>
  <c r="AW329" i="4"/>
  <c r="AU329" i="4"/>
  <c r="BE329" i="4"/>
  <c r="AD329" i="4"/>
  <c r="AH329" i="4"/>
  <c r="AL329" i="4"/>
  <c r="AK329" i="4"/>
  <c r="AY329" i="4"/>
  <c r="BC329" i="4"/>
  <c r="BG329" i="4"/>
  <c r="AG329" i="4"/>
  <c r="BB329" i="4"/>
  <c r="AA329" i="4"/>
  <c r="AT329" i="4"/>
  <c r="AS329" i="4"/>
  <c r="AF329" i="4"/>
  <c r="AV329" i="4"/>
  <c r="AJ329" i="4"/>
  <c r="AZ329" i="4"/>
  <c r="AI343" i="4"/>
  <c r="AO343" i="4"/>
  <c r="AY343" i="4"/>
  <c r="BE343" i="4"/>
  <c r="AD343" i="4"/>
  <c r="BD343" i="4"/>
  <c r="AP343" i="4"/>
  <c r="AA343" i="4"/>
  <c r="AW343" i="4"/>
  <c r="AH343" i="4"/>
  <c r="BC343" i="4"/>
  <c r="AT343" i="4"/>
  <c r="Z343" i="4"/>
  <c r="BA343" i="4"/>
  <c r="BB343" i="4"/>
  <c r="AX343" i="4"/>
  <c r="AE343" i="4"/>
  <c r="BF343" i="4"/>
  <c r="AG343" i="4"/>
  <c r="BG343" i="4"/>
  <c r="AC343" i="4"/>
  <c r="AK343" i="4"/>
  <c r="AL343" i="4"/>
  <c r="AM343" i="4"/>
  <c r="AU343" i="4"/>
  <c r="AQ343" i="4"/>
  <c r="AS343" i="4"/>
  <c r="AF343" i="4"/>
  <c r="AV343" i="4"/>
  <c r="AJ343" i="4"/>
  <c r="AZ343" i="4"/>
  <c r="BC355" i="4"/>
  <c r="AW355" i="4"/>
  <c r="BB355" i="4"/>
  <c r="AG355" i="4"/>
  <c r="AU355" i="4"/>
  <c r="BF355" i="4"/>
  <c r="AC355" i="4"/>
  <c r="AM355" i="4"/>
  <c r="AH355" i="4"/>
  <c r="AP355" i="4"/>
  <c r="AD355" i="4"/>
  <c r="AT355" i="4"/>
  <c r="AE355" i="4"/>
  <c r="BG355" i="4"/>
  <c r="AQ355" i="4"/>
  <c r="AO355" i="4"/>
  <c r="AS355" i="4"/>
  <c r="AA355" i="4"/>
  <c r="AX355" i="4"/>
  <c r="BD355" i="4"/>
  <c r="AI355" i="4"/>
  <c r="BA355" i="4"/>
  <c r="BE355" i="4"/>
  <c r="Z355" i="4"/>
  <c r="AK355" i="4"/>
  <c r="AY355" i="4"/>
  <c r="AL355" i="4"/>
  <c r="AF355" i="4"/>
  <c r="AV355" i="4"/>
  <c r="AJ355" i="4"/>
  <c r="AZ355" i="4"/>
  <c r="BG385" i="4"/>
  <c r="AE385" i="4"/>
  <c r="BA385" i="4"/>
  <c r="AL385" i="4"/>
  <c r="AX385" i="4"/>
  <c r="AC385" i="4"/>
  <c r="AU385" i="4"/>
  <c r="AW385" i="4"/>
  <c r="AQ385" i="4"/>
  <c r="AT385" i="4"/>
  <c r="BD385" i="4"/>
  <c r="AH385" i="4"/>
  <c r="BB385" i="4"/>
  <c r="AI385" i="4"/>
  <c r="AD385" i="4"/>
  <c r="BC385" i="4"/>
  <c r="Z385" i="4"/>
  <c r="AP385" i="4"/>
  <c r="AK385" i="4"/>
  <c r="AS385" i="4"/>
  <c r="AG385" i="4"/>
  <c r="BE385" i="4"/>
  <c r="AY385" i="4"/>
  <c r="AM385" i="4"/>
  <c r="BF385" i="4"/>
  <c r="AO385" i="4"/>
  <c r="AA385" i="4"/>
  <c r="AF385" i="4"/>
  <c r="AV385" i="4"/>
  <c r="AJ385" i="4"/>
  <c r="AZ385" i="4"/>
  <c r="AY490" i="4"/>
  <c r="BE490" i="4"/>
  <c r="AE490" i="4"/>
  <c r="AQ490" i="4"/>
  <c r="BC490" i="4"/>
  <c r="BG490" i="4"/>
  <c r="AM490" i="4"/>
  <c r="AI490" i="4"/>
  <c r="AU490" i="4"/>
  <c r="AA490" i="4"/>
  <c r="AH490" i="4"/>
  <c r="AX490" i="4"/>
  <c r="AL490" i="4"/>
  <c r="BB490" i="4"/>
  <c r="BD834" i="4"/>
  <c r="AU834" i="4"/>
  <c r="AK834" i="4"/>
  <c r="BA834" i="4"/>
  <c r="BE834" i="4"/>
  <c r="AO834" i="4"/>
  <c r="AG834" i="4"/>
  <c r="AM834" i="4"/>
  <c r="BC834" i="4"/>
  <c r="AE834" i="4"/>
  <c r="AS834" i="4"/>
  <c r="AC834" i="4"/>
  <c r="AW834" i="4"/>
  <c r="AQ834" i="4"/>
  <c r="AA834" i="4"/>
  <c r="BG834" i="4"/>
  <c r="AY834" i="4"/>
  <c r="AI834" i="4"/>
  <c r="AX884" i="4"/>
  <c r="AI884" i="4"/>
  <c r="AS884" i="4"/>
  <c r="AT884" i="4"/>
  <c r="AH884" i="4"/>
  <c r="AY884" i="4"/>
  <c r="BF884" i="4"/>
  <c r="AO884" i="4"/>
  <c r="AM884" i="4"/>
  <c r="BE884" i="4"/>
  <c r="AC884" i="4"/>
  <c r="Z884" i="4"/>
  <c r="AU884" i="4"/>
  <c r="AA884" i="4"/>
  <c r="AW884" i="4"/>
  <c r="AD884" i="4"/>
  <c r="BD884" i="4"/>
  <c r="AK884" i="4"/>
  <c r="BG884" i="4"/>
  <c r="AL884" i="4"/>
  <c r="BC884" i="4"/>
  <c r="BB884" i="4"/>
  <c r="AE884" i="4"/>
  <c r="AP884" i="4"/>
  <c r="AG884" i="4"/>
  <c r="BA884" i="4"/>
  <c r="AQ884" i="4"/>
  <c r="AP924" i="4"/>
  <c r="Z924" i="4"/>
  <c r="BG924" i="4"/>
  <c r="AH924" i="4"/>
  <c r="BF924" i="4"/>
  <c r="AX924" i="4"/>
  <c r="AD924" i="4"/>
  <c r="BB924" i="4"/>
  <c r="AT924" i="4"/>
  <c r="AL924" i="4"/>
  <c r="BG387" i="4"/>
  <c r="AP387" i="4"/>
  <c r="AQ387" i="4"/>
  <c r="AE387" i="4"/>
  <c r="AY387" i="4"/>
  <c r="AD387" i="4"/>
  <c r="AU387" i="4"/>
  <c r="BC387" i="4"/>
  <c r="AK387" i="4"/>
  <c r="AT387" i="4"/>
  <c r="AG387" i="4"/>
  <c r="AA387" i="4"/>
  <c r="AX387" i="4"/>
  <c r="AL387" i="4"/>
  <c r="AO387" i="4"/>
  <c r="AM387" i="4"/>
  <c r="AH387" i="4"/>
  <c r="BF387" i="4"/>
  <c r="AS387" i="4"/>
  <c r="BD387" i="4"/>
  <c r="AI387" i="4"/>
  <c r="BB387" i="4"/>
  <c r="AW387" i="4"/>
  <c r="AC387" i="4"/>
  <c r="BA387" i="4"/>
  <c r="BE387" i="4"/>
  <c r="AF387" i="4"/>
  <c r="AV387" i="4"/>
  <c r="AJ387" i="4"/>
  <c r="AZ387" i="4"/>
  <c r="BG401" i="4"/>
  <c r="AW401" i="4"/>
  <c r="AQ401" i="4"/>
  <c r="BF401" i="4"/>
  <c r="AK401" i="4"/>
  <c r="AA401" i="4"/>
  <c r="AY401" i="4"/>
  <c r="AI401" i="4"/>
  <c r="AD401" i="4"/>
  <c r="AP401" i="4"/>
  <c r="BE401" i="4"/>
  <c r="AT401" i="4"/>
  <c r="AX401" i="4"/>
  <c r="AC401" i="4"/>
  <c r="AU401" i="4"/>
  <c r="BA401" i="4"/>
  <c r="AS401" i="4"/>
  <c r="AG401" i="4"/>
  <c r="AM401" i="4"/>
  <c r="AO401" i="4"/>
  <c r="AE401" i="4"/>
  <c r="BD401" i="4"/>
  <c r="AH401" i="4"/>
  <c r="BB401" i="4"/>
  <c r="AL401" i="4"/>
  <c r="BC401" i="4"/>
  <c r="Z401" i="4"/>
  <c r="AF401" i="4"/>
  <c r="AV401" i="4"/>
  <c r="AJ401" i="4"/>
  <c r="AZ401" i="4"/>
  <c r="BG417" i="4"/>
  <c r="AT417" i="4"/>
  <c r="BA417" i="4"/>
  <c r="AL417" i="4"/>
  <c r="AE417" i="4"/>
  <c r="AS417" i="4"/>
  <c r="Z417" i="4"/>
  <c r="BB417" i="4"/>
  <c r="AP417" i="4"/>
  <c r="AK417" i="4"/>
  <c r="AX417" i="4"/>
  <c r="AG417" i="4"/>
  <c r="AW417" i="4"/>
  <c r="AD417" i="4"/>
  <c r="AM417" i="4"/>
  <c r="AO417" i="4"/>
  <c r="BE417" i="4"/>
  <c r="AQ417" i="4"/>
  <c r="BD417" i="4"/>
  <c r="AH417" i="4"/>
  <c r="AU417" i="4"/>
  <c r="AA417" i="4"/>
  <c r="AY417" i="4"/>
  <c r="BC417" i="4"/>
  <c r="BF417" i="4"/>
  <c r="AC417" i="4"/>
  <c r="AF417" i="4"/>
  <c r="AV417" i="4"/>
  <c r="AI417" i="4"/>
  <c r="AJ417" i="4"/>
  <c r="AZ417" i="4"/>
  <c r="BD437" i="4"/>
  <c r="AC437" i="4"/>
  <c r="BE437" i="4"/>
  <c r="AY437" i="4"/>
  <c r="AG437" i="4"/>
  <c r="AH437" i="4"/>
  <c r="AI437" i="4"/>
  <c r="AL437" i="4"/>
  <c r="AO437" i="4"/>
  <c r="AX437" i="4"/>
  <c r="BG437" i="4"/>
  <c r="AT437" i="4"/>
  <c r="BC437" i="4"/>
  <c r="AQ437" i="4"/>
  <c r="AD437" i="4"/>
  <c r="AP437" i="4"/>
  <c r="AS437" i="4"/>
  <c r="AM437" i="4"/>
  <c r="BB437" i="4"/>
  <c r="AA437" i="4"/>
  <c r="AE437" i="4"/>
  <c r="BF437" i="4"/>
  <c r="AK437" i="4"/>
  <c r="AW437" i="4"/>
  <c r="AU437" i="4"/>
  <c r="Z437" i="4"/>
  <c r="AF437" i="4"/>
  <c r="AV437" i="4"/>
  <c r="AJ437" i="4"/>
  <c r="AZ437" i="4"/>
  <c r="AH463" i="4"/>
  <c r="AS463" i="4"/>
  <c r="BD463" i="4"/>
  <c r="AQ463" i="4"/>
  <c r="BE463" i="4"/>
  <c r="AI463" i="4"/>
  <c r="AU463" i="4"/>
  <c r="AC463" i="4"/>
  <c r="BA463" i="4"/>
  <c r="BC463" i="4"/>
  <c r="AL463" i="4"/>
  <c r="AT463" i="4"/>
  <c r="AK463" i="4"/>
  <c r="AM463" i="4"/>
  <c r="AE463" i="4"/>
  <c r="BG463" i="4"/>
  <c r="AG463" i="4"/>
  <c r="AO463" i="4"/>
  <c r="BF463" i="4"/>
  <c r="AX463" i="4"/>
  <c r="AP463" i="4"/>
  <c r="BB463" i="4"/>
  <c r="AA463" i="4"/>
  <c r="AD463" i="4"/>
  <c r="Z463" i="4"/>
  <c r="AW463" i="4"/>
  <c r="AY463" i="4"/>
  <c r="AF463" i="4"/>
  <c r="AV463" i="4"/>
  <c r="AJ463" i="4"/>
  <c r="AZ463" i="4"/>
  <c r="BG477" i="4"/>
  <c r="AK477" i="4"/>
  <c r="AW477" i="4"/>
  <c r="AC477" i="4"/>
  <c r="BE477" i="4"/>
  <c r="AO477" i="4"/>
  <c r="AS477" i="4"/>
  <c r="AP477" i="4"/>
  <c r="AL477" i="4"/>
  <c r="AG477" i="4"/>
  <c r="AX477" i="4"/>
  <c r="AD477" i="4"/>
  <c r="BF477" i="4"/>
  <c r="AT477" i="4"/>
  <c r="BA477" i="4"/>
  <c r="Z477" i="4"/>
  <c r="BB477" i="4"/>
  <c r="AH477" i="4"/>
  <c r="AB477" i="4"/>
  <c r="AR477" i="4"/>
  <c r="AF477" i="4"/>
  <c r="AV477" i="4"/>
  <c r="AT499" i="4"/>
  <c r="BB499" i="4"/>
  <c r="Z499" i="4"/>
  <c r="AK499" i="4"/>
  <c r="BF499" i="4"/>
  <c r="AC499" i="4"/>
  <c r="AX499" i="4"/>
  <c r="AD499" i="4"/>
  <c r="AH499" i="4"/>
  <c r="BG499" i="4"/>
  <c r="BA499" i="4"/>
  <c r="AP499" i="4"/>
  <c r="AW499" i="4"/>
  <c r="AS499" i="4"/>
  <c r="AL499" i="4"/>
  <c r="AG499" i="4"/>
  <c r="AO499" i="4"/>
  <c r="BE499" i="4"/>
  <c r="AF499" i="4"/>
  <c r="AV499" i="4"/>
  <c r="AJ499" i="4"/>
  <c r="AZ499" i="4"/>
  <c r="BF516" i="4"/>
  <c r="BC516" i="4"/>
  <c r="AI516" i="4"/>
  <c r="AY516" i="4"/>
  <c r="AM516" i="4"/>
  <c r="AU516" i="4"/>
  <c r="AA516" i="4"/>
  <c r="AQ516" i="4"/>
  <c r="AE516" i="4"/>
  <c r="AD516" i="4"/>
  <c r="AT516" i="4"/>
  <c r="AH516" i="4"/>
  <c r="AX516" i="4"/>
  <c r="BD778" i="4"/>
  <c r="BE778" i="4"/>
  <c r="AM778" i="4"/>
  <c r="AE778" i="4"/>
  <c r="AG778" i="4"/>
  <c r="AK778" i="4"/>
  <c r="BA778" i="4"/>
  <c r="BC778" i="4"/>
  <c r="AS778" i="4"/>
  <c r="AO778" i="4"/>
  <c r="AC778" i="4"/>
  <c r="AU778" i="4"/>
  <c r="AY778" i="4"/>
  <c r="AW778" i="4"/>
  <c r="AI778" i="4"/>
  <c r="AA778" i="4"/>
  <c r="AQ778" i="4"/>
  <c r="BG778" i="4"/>
  <c r="BG992" i="4"/>
  <c r="AX992" i="4"/>
  <c r="AH992" i="4"/>
  <c r="AP992" i="4"/>
  <c r="Z992" i="4"/>
  <c r="BF992" i="4"/>
  <c r="AL992" i="4"/>
  <c r="AD992" i="4"/>
  <c r="BB992" i="4"/>
  <c r="AT992" i="4"/>
  <c r="BA1603" i="4"/>
  <c r="AK1603" i="4"/>
  <c r="AC1603" i="4"/>
  <c r="BE1603" i="4"/>
  <c r="AG1603" i="4"/>
  <c r="AW1603" i="4"/>
  <c r="AR1603" i="4"/>
  <c r="AB1603" i="4"/>
  <c r="AO1603" i="4"/>
  <c r="AZ1603" i="4"/>
  <c r="AJ1603" i="4"/>
  <c r="AR1681" i="4"/>
  <c r="AZ1681" i="4"/>
  <c r="AB1681" i="4"/>
  <c r="AV1681" i="4"/>
  <c r="AO862" i="4"/>
  <c r="BE862" i="4"/>
  <c r="AW862" i="4"/>
  <c r="BD862" i="4"/>
  <c r="BA862" i="4"/>
  <c r="AM862" i="4"/>
  <c r="AG862" i="4"/>
  <c r="AK862" i="4"/>
  <c r="BC862" i="4"/>
  <c r="AQ862" i="4"/>
  <c r="AC862" i="4"/>
  <c r="BG862" i="4"/>
  <c r="AS862" i="4"/>
  <c r="AE862" i="4"/>
  <c r="AA862" i="4"/>
  <c r="AU862" i="4"/>
  <c r="AI862" i="4"/>
  <c r="AY862" i="4"/>
  <c r="BG960" i="4"/>
  <c r="AH960" i="4"/>
  <c r="AT960" i="4"/>
  <c r="BF960" i="4"/>
  <c r="Z960" i="4"/>
  <c r="AD960" i="4"/>
  <c r="AP960" i="4"/>
  <c r="AL960" i="4"/>
  <c r="AX960" i="4"/>
  <c r="BB960" i="4"/>
  <c r="BD1064" i="4"/>
  <c r="BE1064" i="4"/>
  <c r="AM1064" i="4"/>
  <c r="AO1064" i="4"/>
  <c r="BC1064" i="4"/>
  <c r="AI1064" i="4"/>
  <c r="AH1064" i="4"/>
  <c r="AX1064" i="4"/>
  <c r="AD1064" i="4"/>
  <c r="AS1064" i="4"/>
  <c r="AT1064" i="4"/>
  <c r="AY1064" i="4"/>
  <c r="AC1064" i="4"/>
  <c r="AK1064" i="4"/>
  <c r="BF1064" i="4"/>
  <c r="AG1064" i="4"/>
  <c r="BB1064" i="4"/>
  <c r="AP1064" i="4"/>
  <c r="AL1064" i="4"/>
  <c r="BG1064" i="4"/>
  <c r="Z1064" i="4"/>
  <c r="AU1064" i="4"/>
  <c r="AQ1064" i="4"/>
  <c r="AA1064" i="4"/>
  <c r="AE1064" i="4"/>
  <c r="AW1064" i="4"/>
  <c r="AM407" i="4"/>
  <c r="BA407" i="4"/>
  <c r="AC407" i="4"/>
  <c r="BE407" i="4"/>
  <c r="AI407" i="4"/>
  <c r="BF407" i="4"/>
  <c r="AK407" i="4"/>
  <c r="AY407" i="4"/>
  <c r="AE407" i="4"/>
  <c r="AD407" i="4"/>
  <c r="AS407" i="4"/>
  <c r="AP407" i="4"/>
  <c r="AT407" i="4"/>
  <c r="BB407" i="4"/>
  <c r="AG407" i="4"/>
  <c r="AO407" i="4"/>
  <c r="AQ407" i="4"/>
  <c r="AH407" i="4"/>
  <c r="AX407" i="4"/>
  <c r="BD407" i="4"/>
  <c r="AL407" i="4"/>
  <c r="AU407" i="4"/>
  <c r="BG407" i="4"/>
  <c r="AA407" i="4"/>
  <c r="BC407" i="4"/>
  <c r="AW407" i="4"/>
  <c r="AF407" i="4"/>
  <c r="AV407" i="4"/>
  <c r="Z407" i="4"/>
  <c r="AJ407" i="4"/>
  <c r="AZ407" i="4"/>
  <c r="BC435" i="4"/>
  <c r="AX435" i="4"/>
  <c r="AP435" i="4"/>
  <c r="AS435" i="4"/>
  <c r="BD435" i="4"/>
  <c r="AO435" i="4"/>
  <c r="BB435" i="4"/>
  <c r="AG435" i="4"/>
  <c r="AU435" i="4"/>
  <c r="AC435" i="4"/>
  <c r="AI435" i="4"/>
  <c r="AQ435" i="4"/>
  <c r="AK435" i="4"/>
  <c r="AM435" i="4"/>
  <c r="BE435" i="4"/>
  <c r="AD435" i="4"/>
  <c r="AL435" i="4"/>
  <c r="BF435" i="4"/>
  <c r="AE435" i="4"/>
  <c r="AH435" i="4"/>
  <c r="AY435" i="4"/>
  <c r="BG435" i="4"/>
  <c r="AA435" i="4"/>
  <c r="AT435" i="4"/>
  <c r="AW435" i="4"/>
  <c r="Z435" i="4"/>
  <c r="AF435" i="4"/>
  <c r="AV435" i="4"/>
  <c r="BA435" i="4"/>
  <c r="AJ435" i="4"/>
  <c r="AZ435" i="4"/>
  <c r="BG481" i="4"/>
  <c r="AW481" i="4"/>
  <c r="BE481" i="4"/>
  <c r="BA481" i="4"/>
  <c r="AK481" i="4"/>
  <c r="AG481" i="4"/>
  <c r="AO481" i="4"/>
  <c r="AC481" i="4"/>
  <c r="AS481" i="4"/>
  <c r="AH481" i="4"/>
  <c r="AD481" i="4"/>
  <c r="AX481" i="4"/>
  <c r="AL481" i="4"/>
  <c r="BF481" i="4"/>
  <c r="AT481" i="4"/>
  <c r="Z481" i="4"/>
  <c r="BB481" i="4"/>
  <c r="AP481" i="4"/>
  <c r="AJ481" i="4"/>
  <c r="AZ481" i="4"/>
  <c r="AN481" i="4"/>
  <c r="BD481" i="4"/>
  <c r="BE508" i="4"/>
  <c r="AI508" i="4"/>
  <c r="AU508" i="4"/>
  <c r="AE508" i="4"/>
  <c r="AM508" i="4"/>
  <c r="BC508" i="4"/>
  <c r="AY508" i="4"/>
  <c r="AQ508" i="4"/>
  <c r="AA508" i="4"/>
  <c r="BG508" i="4"/>
  <c r="AD508" i="4"/>
  <c r="AT508" i="4"/>
  <c r="AH508" i="4"/>
  <c r="AX508" i="4"/>
  <c r="AZ586" i="4"/>
  <c r="AK586" i="4"/>
  <c r="BA586" i="4"/>
  <c r="AS586" i="4"/>
  <c r="AC586" i="4"/>
  <c r="AB586" i="4"/>
  <c r="AJ586" i="4"/>
  <c r="BD844" i="4"/>
  <c r="AU844" i="4"/>
  <c r="BE844" i="4"/>
  <c r="AW844" i="4"/>
  <c r="AM844" i="4"/>
  <c r="AO844" i="4"/>
  <c r="AE844" i="4"/>
  <c r="AG844" i="4"/>
  <c r="BC844" i="4"/>
  <c r="AQ844" i="4"/>
  <c r="BA844" i="4"/>
  <c r="AA844" i="4"/>
  <c r="BG844" i="4"/>
  <c r="AK844" i="4"/>
  <c r="AI844" i="4"/>
  <c r="AC844" i="4"/>
  <c r="AY844" i="4"/>
  <c r="AS844" i="4"/>
  <c r="BE894" i="4"/>
  <c r="BG894" i="4"/>
  <c r="BF894" i="4"/>
  <c r="BA894" i="4"/>
  <c r="AT894" i="4"/>
  <c r="AE894" i="4"/>
  <c r="AL894" i="4"/>
  <c r="AI894" i="4"/>
  <c r="AP894" i="4"/>
  <c r="AA894" i="4"/>
  <c r="AW894" i="4"/>
  <c r="AK894" i="4"/>
  <c r="AQ894" i="4"/>
  <c r="AY894" i="4"/>
  <c r="BD894" i="4"/>
  <c r="AM894" i="4"/>
  <c r="AG894" i="4"/>
  <c r="AX894" i="4"/>
  <c r="AC894" i="4"/>
  <c r="AU894" i="4"/>
  <c r="AS894" i="4"/>
  <c r="BB894" i="4"/>
  <c r="AD894" i="4"/>
  <c r="AH894" i="4"/>
  <c r="Z894" i="4"/>
  <c r="AO894" i="4"/>
  <c r="AZ526" i="4"/>
  <c r="AV526" i="4"/>
  <c r="BA526" i="4"/>
  <c r="AK526" i="4"/>
  <c r="AQ526" i="4"/>
  <c r="AA526" i="4"/>
  <c r="BG526" i="4"/>
  <c r="AU526" i="4"/>
  <c r="AE526" i="4"/>
  <c r="AF526" i="4"/>
  <c r="BE526" i="4"/>
  <c r="AO526" i="4"/>
  <c r="AJ526" i="4"/>
  <c r="AX526" i="4"/>
  <c r="AH526" i="4"/>
  <c r="AI526" i="4"/>
  <c r="BD526" i="4"/>
  <c r="AT526" i="4"/>
  <c r="AD526" i="4"/>
  <c r="AN526" i="4"/>
  <c r="BG548" i="4"/>
  <c r="BC548" i="4"/>
  <c r="AR548" i="4"/>
  <c r="AB548" i="4"/>
  <c r="AG548" i="4"/>
  <c r="AW548" i="4"/>
  <c r="AM548" i="4"/>
  <c r="AK548" i="4"/>
  <c r="AQ548" i="4"/>
  <c r="AO695" i="4"/>
  <c r="AI695" i="4"/>
  <c r="AE695" i="4"/>
  <c r="AP695" i="4"/>
  <c r="BE695" i="4"/>
  <c r="AT695" i="4"/>
  <c r="AY695" i="4"/>
  <c r="BA695" i="4"/>
  <c r="AS695" i="4"/>
  <c r="BG695" i="4"/>
  <c r="AL695" i="4"/>
  <c r="AK695" i="4"/>
  <c r="BD695" i="4"/>
  <c r="AH695" i="4"/>
  <c r="AQ695" i="4"/>
  <c r="AU695" i="4"/>
  <c r="BC695" i="4"/>
  <c r="AC695" i="4"/>
  <c r="AG695" i="4"/>
  <c r="BF695" i="4"/>
  <c r="AX695" i="4"/>
  <c r="BB695" i="4"/>
  <c r="AA695" i="4"/>
  <c r="Z695" i="4"/>
  <c r="AM695" i="4"/>
  <c r="AD695" i="4"/>
  <c r="AW695" i="4"/>
  <c r="AP757" i="4"/>
  <c r="BG757" i="4"/>
  <c r="AL757" i="4"/>
  <c r="AY757" i="4"/>
  <c r="AD757" i="4"/>
  <c r="AM757" i="4"/>
  <c r="AU757" i="4"/>
  <c r="BB757" i="4"/>
  <c r="AA757" i="4"/>
  <c r="AI757" i="4"/>
  <c r="AH757" i="4"/>
  <c r="AK757" i="4"/>
  <c r="AW757" i="4"/>
  <c r="BE757" i="4"/>
  <c r="BC757" i="4"/>
  <c r="AC757" i="4"/>
  <c r="BF757" i="4"/>
  <c r="AQ757" i="4"/>
  <c r="AT757" i="4"/>
  <c r="AX757" i="4"/>
  <c r="Z757" i="4"/>
  <c r="AE757" i="4"/>
  <c r="AO757" i="4"/>
  <c r="AS757" i="4"/>
  <c r="BD757" i="4"/>
  <c r="BA757" i="4"/>
  <c r="AG757" i="4"/>
  <c r="AG786" i="4"/>
  <c r="BD786" i="4"/>
  <c r="BC786" i="4"/>
  <c r="BA786" i="4"/>
  <c r="AU786" i="4"/>
  <c r="AW786" i="4"/>
  <c r="AE786" i="4"/>
  <c r="AC786" i="4"/>
  <c r="AM786" i="4"/>
  <c r="AO786" i="4"/>
  <c r="AS786" i="4"/>
  <c r="AK786" i="4"/>
  <c r="AY786" i="4"/>
  <c r="BE786" i="4"/>
  <c r="AI786" i="4"/>
  <c r="BG786" i="4"/>
  <c r="AA786" i="4"/>
  <c r="AQ786" i="4"/>
  <c r="AW798" i="4"/>
  <c r="BC798" i="4"/>
  <c r="AY798" i="4"/>
  <c r="AS798" i="4"/>
  <c r="AG798" i="4"/>
  <c r="AK798" i="4"/>
  <c r="AU798" i="4"/>
  <c r="AC798" i="4"/>
  <c r="AQ798" i="4"/>
  <c r="AM798" i="4"/>
  <c r="BE798" i="4"/>
  <c r="AA798" i="4"/>
  <c r="AE798" i="4"/>
  <c r="AI798" i="4"/>
  <c r="BD798" i="4"/>
  <c r="AO798" i="4"/>
  <c r="BG798" i="4"/>
  <c r="BA798" i="4"/>
  <c r="AZ937" i="4"/>
  <c r="AF937" i="4"/>
  <c r="AV937" i="4"/>
  <c r="BA588" i="4"/>
  <c r="AK588" i="4"/>
  <c r="BG588" i="4"/>
  <c r="AQ588" i="4"/>
  <c r="AA588" i="4"/>
  <c r="AT588" i="4"/>
  <c r="AD588" i="4"/>
  <c r="AV588" i="4"/>
  <c r="AS588" i="4"/>
  <c r="BC588" i="4"/>
  <c r="AM588" i="4"/>
  <c r="BF588" i="4"/>
  <c r="AP588" i="4"/>
  <c r="Z588" i="4"/>
  <c r="BD588" i="4"/>
  <c r="AX669" i="4"/>
  <c r="BG669" i="4"/>
  <c r="AD669" i="4"/>
  <c r="AT669" i="4"/>
  <c r="AO669" i="4"/>
  <c r="AM669" i="4"/>
  <c r="AI669" i="4"/>
  <c r="BE669" i="4"/>
  <c r="BD669" i="4"/>
  <c r="AY669" i="4"/>
  <c r="AQ669" i="4"/>
  <c r="AA669" i="4"/>
  <c r="AG669" i="4"/>
  <c r="BB669" i="4"/>
  <c r="AL669" i="4"/>
  <c r="AW669" i="4"/>
  <c r="BC669" i="4"/>
  <c r="AK669" i="4"/>
  <c r="BF669" i="4"/>
  <c r="AS669" i="4"/>
  <c r="AC669" i="4"/>
  <c r="AP669" i="4"/>
  <c r="AU669" i="4"/>
  <c r="AH669" i="4"/>
  <c r="Z669" i="4"/>
  <c r="BA669" i="4"/>
  <c r="AE669" i="4"/>
  <c r="BC691" i="4"/>
  <c r="AE691" i="4"/>
  <c r="AA691" i="4"/>
  <c r="AP691" i="4"/>
  <c r="BA691" i="4"/>
  <c r="BG691" i="4"/>
  <c r="AT691" i="4"/>
  <c r="Z691" i="4"/>
  <c r="BB691" i="4"/>
  <c r="AX691" i="4"/>
  <c r="AL691" i="4"/>
  <c r="AW691" i="4"/>
  <c r="AS691" i="4"/>
  <c r="BE691" i="4"/>
  <c r="AD691" i="4"/>
  <c r="AQ691" i="4"/>
  <c r="AH691" i="4"/>
  <c r="AY691" i="4"/>
  <c r="AG691" i="4"/>
  <c r="BF691" i="4"/>
  <c r="AO691" i="4"/>
  <c r="AM691" i="4"/>
  <c r="AC691" i="4"/>
  <c r="AU691" i="4"/>
  <c r="AK691" i="4"/>
  <c r="BD691" i="4"/>
  <c r="AI691" i="4"/>
  <c r="BE711" i="4"/>
  <c r="BA711" i="4"/>
  <c r="AS711" i="4"/>
  <c r="BG711" i="4"/>
  <c r="AL711" i="4"/>
  <c r="AK711" i="4"/>
  <c r="AO711" i="4"/>
  <c r="AP711" i="4"/>
  <c r="AT711" i="4"/>
  <c r="AX711" i="4"/>
  <c r="BB711" i="4"/>
  <c r="AA711" i="4"/>
  <c r="AM711" i="4"/>
  <c r="AW711" i="4"/>
  <c r="Z711" i="4"/>
  <c r="BD711" i="4"/>
  <c r="AH711" i="4"/>
  <c r="AQ711" i="4"/>
  <c r="AU711" i="4"/>
  <c r="AD711" i="4"/>
  <c r="AI711" i="4"/>
  <c r="AG711" i="4"/>
  <c r="BF711" i="4"/>
  <c r="AE711" i="4"/>
  <c r="BC711" i="4"/>
  <c r="AY711" i="4"/>
  <c r="AC711" i="4"/>
  <c r="AT910" i="4"/>
  <c r="AL910" i="4"/>
  <c r="BG910" i="4"/>
  <c r="AX910" i="4"/>
  <c r="AP910" i="4"/>
  <c r="BB910" i="4"/>
  <c r="BF910" i="4"/>
  <c r="Z910" i="4"/>
  <c r="AH910" i="4"/>
  <c r="AD910" i="4"/>
  <c r="AH1008" i="4"/>
  <c r="AD1008" i="4"/>
  <c r="BG1008" i="4"/>
  <c r="AL1008" i="4"/>
  <c r="Z1008" i="4"/>
  <c r="BB1008" i="4"/>
  <c r="AT1008" i="4"/>
  <c r="AP1008" i="4"/>
  <c r="AX1008" i="4"/>
  <c r="BF1008" i="4"/>
  <c r="AG1128" i="4"/>
  <c r="BB1128" i="4"/>
  <c r="AQ1128" i="4"/>
  <c r="AT1128" i="4"/>
  <c r="BC1128" i="4"/>
  <c r="AH1128" i="4"/>
  <c r="AU1128" i="4"/>
  <c r="AW1128" i="4"/>
  <c r="BD1128" i="4"/>
  <c r="AO1128" i="4"/>
  <c r="AX1128" i="4"/>
  <c r="AC1128" i="4"/>
  <c r="BF1128" i="4"/>
  <c r="BG1128" i="4"/>
  <c r="AE1128" i="4"/>
  <c r="BE1128" i="4"/>
  <c r="AI1128" i="4"/>
  <c r="AS1128" i="4"/>
  <c r="Z1128" i="4"/>
  <c r="AA1128" i="4"/>
  <c r="AP1128" i="4"/>
  <c r="AD1128" i="4"/>
  <c r="AM1128" i="4"/>
  <c r="BA1128" i="4"/>
  <c r="AK1128" i="4"/>
  <c r="AJ1466" i="4"/>
  <c r="AZ1466" i="4"/>
  <c r="AB1466" i="4"/>
  <c r="AV1466" i="4"/>
  <c r="AR1470" i="4"/>
  <c r="AJ1470" i="4"/>
  <c r="AZ1470" i="4"/>
  <c r="AB1470" i="4"/>
  <c r="BG605" i="4"/>
  <c r="BD605" i="4"/>
  <c r="BE605" i="4"/>
  <c r="AQ605" i="4"/>
  <c r="AW605" i="4"/>
  <c r="AD605" i="4"/>
  <c r="AG605" i="4"/>
  <c r="AY605" i="4"/>
  <c r="AI605" i="4"/>
  <c r="AT605" i="4"/>
  <c r="AK605" i="4"/>
  <c r="BF605" i="4"/>
  <c r="AS605" i="4"/>
  <c r="BB605" i="4"/>
  <c r="AA605" i="4"/>
  <c r="AL605" i="4"/>
  <c r="AO605" i="4"/>
  <c r="AE605" i="4"/>
  <c r="AM605" i="4"/>
  <c r="AP605" i="4"/>
  <c r="AX605" i="4"/>
  <c r="AU605" i="4"/>
  <c r="AC605" i="4"/>
  <c r="BC605" i="4"/>
  <c r="Z605" i="4"/>
  <c r="AH605" i="4"/>
  <c r="BA605" i="4"/>
  <c r="BC624" i="4"/>
  <c r="AQ624" i="4"/>
  <c r="BA624" i="4"/>
  <c r="BG624" i="4"/>
  <c r="AF624" i="4"/>
  <c r="AA624" i="4"/>
  <c r="AW624" i="4"/>
  <c r="AK624" i="4"/>
  <c r="AV624" i="4"/>
  <c r="AB624" i="4"/>
  <c r="AG624" i="4"/>
  <c r="AR624" i="4"/>
  <c r="AM624" i="4"/>
  <c r="AM878" i="4"/>
  <c r="AD878" i="4"/>
  <c r="AX878" i="4"/>
  <c r="AY878" i="4"/>
  <c r="AS878" i="4"/>
  <c r="BE878" i="4"/>
  <c r="AO878" i="4"/>
  <c r="AH878" i="4"/>
  <c r="AI878" i="4"/>
  <c r="AT878" i="4"/>
  <c r="AC878" i="4"/>
  <c r="BC878" i="4"/>
  <c r="AK878" i="4"/>
  <c r="BF878" i="4"/>
  <c r="AA878" i="4"/>
  <c r="AW878" i="4"/>
  <c r="Z878" i="4"/>
  <c r="AU878" i="4"/>
  <c r="AL878" i="4"/>
  <c r="BG878" i="4"/>
  <c r="AE878" i="4"/>
  <c r="BB878" i="4"/>
  <c r="AP878" i="4"/>
  <c r="BD878" i="4"/>
  <c r="BA878" i="4"/>
  <c r="AG878" i="4"/>
  <c r="AQ878" i="4"/>
  <c r="AT901" i="4"/>
  <c r="BF901" i="4"/>
  <c r="AB901" i="4"/>
  <c r="AD901" i="4"/>
  <c r="AH901" i="4"/>
  <c r="AX901" i="4"/>
  <c r="AZ901" i="4"/>
  <c r="Z901" i="4"/>
  <c r="AL901" i="4"/>
  <c r="AP901" i="4"/>
  <c r="BB901" i="4"/>
  <c r="AJ901" i="4"/>
  <c r="BG956" i="4"/>
  <c r="Z956" i="4"/>
  <c r="BF956" i="4"/>
  <c r="AP956" i="4"/>
  <c r="AX956" i="4"/>
  <c r="AH956" i="4"/>
  <c r="AD956" i="4"/>
  <c r="AT956" i="4"/>
  <c r="BB956" i="4"/>
  <c r="AL956" i="4"/>
  <c r="BE1096" i="4"/>
  <c r="AT1096" i="4"/>
  <c r="AI1096" i="4"/>
  <c r="AD1096" i="4"/>
  <c r="AO1096" i="4"/>
  <c r="AY1096" i="4"/>
  <c r="AS1096" i="4"/>
  <c r="AM1096" i="4"/>
  <c r="AH1096" i="4"/>
  <c r="BD1096" i="4"/>
  <c r="BC1096" i="4"/>
  <c r="AC1096" i="4"/>
  <c r="AX1096" i="4"/>
  <c r="AK1096" i="4"/>
  <c r="BF1096" i="4"/>
  <c r="AG1096" i="4"/>
  <c r="BB1096" i="4"/>
  <c r="AP1096" i="4"/>
  <c r="AL1096" i="4"/>
  <c r="BG1096" i="4"/>
  <c r="Z1096" i="4"/>
  <c r="AU1096" i="4"/>
  <c r="AQ1096" i="4"/>
  <c r="AE1096" i="4"/>
  <c r="BA1096" i="4"/>
  <c r="AA1096" i="4"/>
  <c r="AJ1243" i="4"/>
  <c r="AB1243" i="4"/>
  <c r="AV1243" i="4"/>
  <c r="AR1243" i="4"/>
  <c r="AZ1243" i="4"/>
  <c r="AF1243" i="4"/>
  <c r="AV1256" i="4"/>
  <c r="AJ1256" i="4"/>
  <c r="AR1256" i="4"/>
  <c r="AZ1256" i="4"/>
  <c r="AB1256" i="4"/>
  <c r="AQ361" i="4"/>
  <c r="AP361" i="4"/>
  <c r="AL361" i="4"/>
  <c r="BA361" i="4"/>
  <c r="AK361" i="4"/>
  <c r="AE361" i="4"/>
  <c r="AD361" i="4"/>
  <c r="BE361" i="4"/>
  <c r="AY361" i="4"/>
  <c r="AT361" i="4"/>
  <c r="AW361" i="4"/>
  <c r="AA361" i="4"/>
  <c r="AS361" i="4"/>
  <c r="Z361" i="4"/>
  <c r="BB361" i="4"/>
  <c r="BG361" i="4"/>
  <c r="BC361" i="4"/>
  <c r="AC361" i="4"/>
  <c r="BF361" i="4"/>
  <c r="AX361" i="4"/>
  <c r="AG361" i="4"/>
  <c r="AM361" i="4"/>
  <c r="AO361" i="4"/>
  <c r="AI361" i="4"/>
  <c r="AU361" i="4"/>
  <c r="BD361" i="4"/>
  <c r="AF361" i="4"/>
  <c r="AV361" i="4"/>
  <c r="AJ361" i="4"/>
  <c r="AZ361" i="4"/>
  <c r="AY287" i="4"/>
  <c r="AT287" i="4"/>
  <c r="BA287" i="4"/>
  <c r="BE287" i="4"/>
  <c r="AI287" i="4"/>
  <c r="AE287" i="4"/>
  <c r="AP287" i="4"/>
  <c r="AS287" i="4"/>
  <c r="BG287" i="4"/>
  <c r="AL287" i="4"/>
  <c r="AK287" i="4"/>
  <c r="BC287" i="4"/>
  <c r="AH287" i="4"/>
  <c r="AW287" i="4"/>
  <c r="AA287" i="4"/>
  <c r="BF287" i="4"/>
  <c r="AO287" i="4"/>
  <c r="AX287" i="4"/>
  <c r="AQ287" i="4"/>
  <c r="AD287" i="4"/>
  <c r="AM287" i="4"/>
  <c r="AG287" i="4"/>
  <c r="AC287" i="4"/>
  <c r="BB287" i="4"/>
  <c r="Z287" i="4"/>
  <c r="AU287" i="4"/>
  <c r="AB287" i="4"/>
  <c r="AR287" i="4"/>
  <c r="BD287" i="4"/>
  <c r="AF287" i="4"/>
  <c r="AV287" i="4"/>
  <c r="AJ287" i="4"/>
  <c r="AZ287" i="4"/>
  <c r="BD245" i="4"/>
  <c r="AD245" i="4"/>
  <c r="AG245" i="4"/>
  <c r="AS245" i="4"/>
  <c r="AL245" i="4"/>
  <c r="AO245" i="4"/>
  <c r="BG245" i="4"/>
  <c r="AX245" i="4"/>
  <c r="AQ245" i="4"/>
  <c r="BB245" i="4"/>
  <c r="AT245" i="4"/>
  <c r="AW245" i="4"/>
  <c r="AY245" i="4"/>
  <c r="BE245" i="4"/>
  <c r="AC245" i="4"/>
  <c r="AI245" i="4"/>
  <c r="AH245" i="4"/>
  <c r="AA245" i="4"/>
  <c r="Z245" i="4"/>
  <c r="AU245" i="4"/>
  <c r="AM245" i="4"/>
  <c r="BC245" i="4"/>
  <c r="AP245" i="4"/>
  <c r="BA245" i="4"/>
  <c r="AE245" i="4"/>
  <c r="BF245" i="4"/>
  <c r="AK245" i="4"/>
  <c r="AB245" i="4"/>
  <c r="AR245" i="4"/>
  <c r="AF245" i="4"/>
  <c r="AV245" i="4"/>
  <c r="AJ245" i="4"/>
  <c r="AZ245" i="4"/>
  <c r="BC134" i="4"/>
  <c r="BG134" i="4"/>
  <c r="AQ134" i="4"/>
  <c r="AA134" i="4"/>
  <c r="AY134" i="4"/>
  <c r="AI134" i="4"/>
  <c r="AR134" i="4"/>
  <c r="AE134" i="4"/>
  <c r="BA134" i="4"/>
  <c r="AK134" i="4"/>
  <c r="AX134" i="4"/>
  <c r="AH134" i="4"/>
  <c r="AF134" i="4"/>
  <c r="AZ134" i="4"/>
  <c r="AM134" i="4"/>
  <c r="AW134" i="4"/>
  <c r="AC134" i="4"/>
  <c r="AT134" i="4"/>
  <c r="AD134" i="4"/>
  <c r="AN134" i="4"/>
  <c r="AB134" i="4"/>
  <c r="AU134" i="4"/>
  <c r="AS134" i="4"/>
  <c r="BF134" i="4"/>
  <c r="AP134" i="4"/>
  <c r="Z134" i="4"/>
  <c r="AV134" i="4"/>
  <c r="BA84" i="4"/>
  <c r="AR84" i="4"/>
  <c r="AG84" i="4"/>
  <c r="AJ84" i="4"/>
  <c r="AB84" i="4"/>
  <c r="BE84" i="4"/>
  <c r="AZ84" i="4"/>
  <c r="AO84" i="4"/>
  <c r="AW84" i="4"/>
  <c r="AS84" i="4"/>
  <c r="AU84" i="4"/>
  <c r="AE84" i="4"/>
  <c r="AX84" i="4"/>
  <c r="AH84" i="4"/>
  <c r="AN84" i="4"/>
  <c r="BG84" i="4"/>
  <c r="AQ84" i="4"/>
  <c r="AA84" i="4"/>
  <c r="AT84" i="4"/>
  <c r="AD84" i="4"/>
  <c r="AV84" i="4"/>
  <c r="AC84" i="4"/>
  <c r="BC84" i="4"/>
  <c r="AM84" i="4"/>
  <c r="BF84" i="4"/>
  <c r="AP84" i="4"/>
  <c r="Z84" i="4"/>
  <c r="BD84" i="4"/>
  <c r="BB36" i="4"/>
  <c r="AF36" i="4"/>
  <c r="AP36" i="4"/>
  <c r="AD36" i="4"/>
  <c r="AO36" i="4"/>
  <c r="BA36" i="4"/>
  <c r="AK36" i="4"/>
  <c r="AZ36" i="4"/>
  <c r="AT36" i="4"/>
  <c r="BF36" i="4"/>
  <c r="AJ36" i="4"/>
  <c r="BE36" i="4"/>
  <c r="Z36" i="4"/>
  <c r="AV36" i="4"/>
  <c r="AL36" i="4"/>
  <c r="AY36" i="4"/>
  <c r="AI36" i="4"/>
  <c r="AH36" i="4"/>
  <c r="BD36" i="4"/>
  <c r="AR36" i="4"/>
  <c r="AU36" i="4"/>
  <c r="AE36" i="4"/>
  <c r="AN36" i="4"/>
  <c r="AB36" i="4"/>
  <c r="AW36" i="4"/>
  <c r="BG36" i="4"/>
  <c r="AQ36" i="4"/>
  <c r="AA36" i="4"/>
  <c r="AS36" i="4"/>
  <c r="BD561" i="4"/>
  <c r="AH561" i="4"/>
  <c r="BC561" i="4"/>
  <c r="AC561" i="4"/>
  <c r="AM561" i="4"/>
  <c r="AK561" i="4"/>
  <c r="BF561" i="4"/>
  <c r="AA561" i="4"/>
  <c r="AW561" i="4"/>
  <c r="AD561" i="4"/>
  <c r="AY561" i="4"/>
  <c r="AS561" i="4"/>
  <c r="AX561" i="4"/>
  <c r="Z561" i="4"/>
  <c r="BA561" i="4"/>
  <c r="AG561" i="4"/>
  <c r="BG561" i="4"/>
  <c r="AO561" i="4"/>
  <c r="AE561" i="4"/>
  <c r="AL561" i="4"/>
  <c r="AT561" i="4"/>
  <c r="AP561" i="4"/>
  <c r="AQ561" i="4"/>
  <c r="BE561" i="4"/>
  <c r="BB561" i="4"/>
  <c r="AI561" i="4"/>
  <c r="AU561" i="4"/>
  <c r="AW357" i="4"/>
  <c r="AH357" i="4"/>
  <c r="BG357" i="4"/>
  <c r="AD357" i="4"/>
  <c r="AI357" i="4"/>
  <c r="BC357" i="4"/>
  <c r="AT357" i="4"/>
  <c r="AY357" i="4"/>
  <c r="BE357" i="4"/>
  <c r="AC357" i="4"/>
  <c r="AG357" i="4"/>
  <c r="AX357" i="4"/>
  <c r="BB357" i="4"/>
  <c r="AM357" i="4"/>
  <c r="AS357" i="4"/>
  <c r="AA357" i="4"/>
  <c r="BD357" i="4"/>
  <c r="AP357" i="4"/>
  <c r="AL357" i="4"/>
  <c r="AQ357" i="4"/>
  <c r="AO357" i="4"/>
  <c r="Z357" i="4"/>
  <c r="BA357" i="4"/>
  <c r="AE357" i="4"/>
  <c r="BF357" i="4"/>
  <c r="AK357" i="4"/>
  <c r="AF357" i="4"/>
  <c r="AV357" i="4"/>
  <c r="AU357" i="4"/>
  <c r="AJ357" i="4"/>
  <c r="AZ357" i="4"/>
  <c r="BD283" i="4"/>
  <c r="AL283" i="4"/>
  <c r="AH283" i="4"/>
  <c r="AQ283" i="4"/>
  <c r="AC283" i="4"/>
  <c r="AW283" i="4"/>
  <c r="BC283" i="4"/>
  <c r="AS283" i="4"/>
  <c r="AG283" i="4"/>
  <c r="BG283" i="4"/>
  <c r="BB283" i="4"/>
  <c r="AM283" i="4"/>
  <c r="AX283" i="4"/>
  <c r="AA283" i="4"/>
  <c r="AO283" i="4"/>
  <c r="AK283" i="4"/>
  <c r="BF283" i="4"/>
  <c r="AT283" i="4"/>
  <c r="AE283" i="4"/>
  <c r="AY283" i="4"/>
  <c r="AP283" i="4"/>
  <c r="AD283" i="4"/>
  <c r="BE283" i="4"/>
  <c r="AU283" i="4"/>
  <c r="BA283" i="4"/>
  <c r="Z283" i="4"/>
  <c r="AB283" i="4"/>
  <c r="AR283" i="4"/>
  <c r="AI283" i="4"/>
  <c r="AF283" i="4"/>
  <c r="AV283" i="4"/>
  <c r="AJ283" i="4"/>
  <c r="AZ283" i="4"/>
  <c r="BG203" i="4"/>
  <c r="AQ203" i="4"/>
  <c r="AX203" i="4"/>
  <c r="AA203" i="4"/>
  <c r="AC203" i="4"/>
  <c r="AP203" i="4"/>
  <c r="AH203" i="4"/>
  <c r="BF203" i="4"/>
  <c r="BC203" i="4"/>
  <c r="AS203" i="4"/>
  <c r="BD203" i="4"/>
  <c r="AO203" i="4"/>
  <c r="AG203" i="4"/>
  <c r="AK203" i="4"/>
  <c r="AE203" i="4"/>
  <c r="BA203" i="4"/>
  <c r="AI203" i="4"/>
  <c r="AU203" i="4"/>
  <c r="AW203" i="4"/>
  <c r="BE203" i="4"/>
  <c r="AD203" i="4"/>
  <c r="BB203" i="4"/>
  <c r="AM203" i="4"/>
  <c r="AL203" i="4"/>
  <c r="AY203" i="4"/>
  <c r="AT203" i="4"/>
  <c r="AB203" i="4"/>
  <c r="AR203" i="4"/>
  <c r="AF203" i="4"/>
  <c r="AV203" i="4"/>
  <c r="AJ203" i="4"/>
  <c r="AZ203" i="4"/>
  <c r="BF175" i="4"/>
  <c r="AE175" i="4"/>
  <c r="BC175" i="4"/>
  <c r="AL175" i="4"/>
  <c r="AP175" i="4"/>
  <c r="AH175" i="4"/>
  <c r="AA175" i="4"/>
  <c r="AW175" i="4"/>
  <c r="AS175" i="4"/>
  <c r="AC175" i="4"/>
  <c r="BD175" i="4"/>
  <c r="AO175" i="4"/>
  <c r="AG175" i="4"/>
  <c r="AX175" i="4"/>
  <c r="BA175" i="4"/>
  <c r="AY175" i="4"/>
  <c r="AD175" i="4"/>
  <c r="AU175" i="4"/>
  <c r="AT175" i="4"/>
  <c r="BB175" i="4"/>
  <c r="AK175" i="4"/>
  <c r="AI175" i="4"/>
  <c r="AQ175" i="4"/>
  <c r="BG175" i="4"/>
  <c r="AM175" i="4"/>
  <c r="BE175" i="4"/>
  <c r="Z175" i="4"/>
  <c r="AB175" i="4"/>
  <c r="AR175" i="4"/>
  <c r="AF175" i="4"/>
  <c r="AV175" i="4"/>
  <c r="AJ175" i="4"/>
  <c r="AZ175" i="4"/>
  <c r="AY79" i="4"/>
  <c r="AL79" i="4"/>
  <c r="AE79" i="4"/>
  <c r="AQ79" i="4"/>
  <c r="BB79" i="4"/>
  <c r="AT79" i="4"/>
  <c r="BF79" i="4"/>
  <c r="AB79" i="4"/>
  <c r="AM79" i="4"/>
  <c r="AP79" i="4"/>
  <c r="AJ79" i="4"/>
  <c r="Z79" i="4"/>
  <c r="BG79" i="4"/>
  <c r="AA79" i="4"/>
  <c r="AF79" i="4"/>
  <c r="AH79" i="4"/>
  <c r="AX79" i="4"/>
  <c r="BE79" i="4"/>
  <c r="AO79" i="4"/>
  <c r="BD79" i="4"/>
  <c r="AI79" i="4"/>
  <c r="BA79" i="4"/>
  <c r="AK79" i="4"/>
  <c r="AZ79" i="4"/>
  <c r="AN79" i="4"/>
  <c r="AW79" i="4"/>
  <c r="AG79" i="4"/>
  <c r="AR79" i="4"/>
  <c r="AU79" i="4"/>
  <c r="BB40" i="4"/>
  <c r="AK40" i="4"/>
  <c r="AO40" i="4"/>
  <c r="AJ40" i="4"/>
  <c r="BF40" i="4"/>
  <c r="AP40" i="4"/>
  <c r="AT40" i="4"/>
  <c r="AF40" i="4"/>
  <c r="BE40" i="4"/>
  <c r="Z40" i="4"/>
  <c r="AZ40" i="4"/>
  <c r="AV40" i="4"/>
  <c r="BA40" i="4"/>
  <c r="AD40" i="4"/>
  <c r="AL40" i="4"/>
  <c r="AU40" i="4"/>
  <c r="AE40" i="4"/>
  <c r="AN40" i="4"/>
  <c r="AR40" i="4"/>
  <c r="BG40" i="4"/>
  <c r="AQ40" i="4"/>
  <c r="AA40" i="4"/>
  <c r="AS40" i="4"/>
  <c r="AB40" i="4"/>
  <c r="AW40" i="4"/>
  <c r="BC40" i="4"/>
  <c r="AM40" i="4"/>
  <c r="AC40" i="4"/>
  <c r="AX40" i="4"/>
  <c r="AB1673" i="4"/>
  <c r="AI1661" i="4"/>
  <c r="AX1661" i="4"/>
  <c r="BA1661" i="4"/>
  <c r="BC1585" i="4"/>
  <c r="AK1557" i="4"/>
  <c r="AT1557" i="4"/>
  <c r="AM1566" i="4"/>
  <c r="BC1525" i="4"/>
  <c r="AT1496" i="4"/>
  <c r="AE1575" i="4"/>
  <c r="AI1513" i="4"/>
  <c r="BC1439" i="4"/>
  <c r="BB1481" i="4"/>
  <c r="BG1461" i="4"/>
  <c r="AB1451" i="4"/>
  <c r="AH1418" i="4"/>
  <c r="AG1403" i="4"/>
  <c r="AH1372" i="4"/>
  <c r="AG1398" i="4"/>
  <c r="AP1367" i="4"/>
  <c r="BC1429" i="4"/>
  <c r="AZ1356" i="4"/>
  <c r="AP1224" i="4"/>
  <c r="AZ1079" i="4"/>
  <c r="BC1058" i="4"/>
  <c r="BG1063" i="4"/>
  <c r="AW893" i="4"/>
  <c r="BF922" i="4"/>
  <c r="BF1665" i="4"/>
  <c r="AD1676" i="4"/>
  <c r="AM1665" i="4"/>
  <c r="AC1661" i="4"/>
  <c r="AE1661" i="4"/>
  <c r="AS1620" i="4"/>
  <c r="BA1605" i="4"/>
  <c r="BF1547" i="4"/>
  <c r="AO1566" i="4"/>
  <c r="AG1525" i="4"/>
  <c r="AC1551" i="4"/>
  <c r="AQ1525" i="4"/>
  <c r="BB1473" i="4"/>
  <c r="AU1409" i="4"/>
  <c r="AK1510" i="4"/>
  <c r="AE1415" i="4"/>
  <c r="AY1406" i="4"/>
  <c r="AM1403" i="4"/>
  <c r="AP1375" i="4"/>
  <c r="AH1364" i="4"/>
  <c r="AJ1296" i="4"/>
  <c r="AF1349" i="4"/>
  <c r="AP1130" i="4"/>
  <c r="AW1095" i="4"/>
  <c r="AA1119" i="4"/>
  <c r="AP869" i="4"/>
  <c r="AS743" i="4"/>
  <c r="BF1676" i="4"/>
  <c r="AK1665" i="4"/>
  <c r="BG1661" i="4"/>
  <c r="BE1605" i="4"/>
  <c r="AW1605" i="4"/>
  <c r="AA1585" i="4"/>
  <c r="Z1547" i="4"/>
  <c r="AO1547" i="4"/>
  <c r="AO1551" i="4"/>
  <c r="AI1519" i="4"/>
  <c r="AN1535" i="4"/>
  <c r="BB1489" i="4"/>
  <c r="BB1465" i="4"/>
  <c r="AU1429" i="4"/>
  <c r="AP1348" i="4"/>
  <c r="AA1336" i="4"/>
  <c r="AX1309" i="4"/>
  <c r="AM1406" i="4"/>
  <c r="BF1265" i="4"/>
  <c r="AG1116" i="4"/>
  <c r="AA1103" i="4"/>
  <c r="AV1151" i="4"/>
  <c r="Z1315" i="4"/>
  <c r="BC1088" i="4"/>
  <c r="BB1068" i="4"/>
  <c r="BA1111" i="4"/>
  <c r="AM406" i="4"/>
  <c r="BB1060" i="4"/>
  <c r="AM382" i="4"/>
  <c r="Z511" i="4"/>
  <c r="AH511" i="4"/>
  <c r="BC214" i="4"/>
  <c r="Z936" i="4"/>
  <c r="BG936" i="4"/>
  <c r="AY1755" i="4"/>
  <c r="AX503" i="4"/>
  <c r="AW1112" i="4"/>
  <c r="BE1060" i="4"/>
  <c r="AX1060" i="4"/>
  <c r="AT936" i="4"/>
  <c r="BF996" i="4"/>
  <c r="BE358" i="4"/>
  <c r="AI342" i="4"/>
  <c r="AI326" i="4"/>
  <c r="AI318" i="4"/>
  <c r="AS119" i="4"/>
  <c r="AO119" i="4"/>
  <c r="AT119" i="4"/>
  <c r="BA173" i="4"/>
  <c r="AG135" i="4"/>
  <c r="AL1755" i="4"/>
  <c r="AV684" i="4"/>
  <c r="BC462" i="4"/>
  <c r="AU422" i="4"/>
  <c r="AG1060" i="4"/>
  <c r="AM438" i="4"/>
  <c r="AX717" i="4"/>
  <c r="BC446" i="4"/>
  <c r="AT173" i="4"/>
  <c r="AX511" i="4"/>
  <c r="BG511" i="4"/>
  <c r="AV760" i="4"/>
  <c r="AU270" i="4"/>
  <c r="AX771" i="4"/>
  <c r="AT1762" i="4"/>
  <c r="BF1762" i="4"/>
  <c r="BE1757" i="4"/>
  <c r="AY1757" i="4"/>
  <c r="AX1757" i="4"/>
  <c r="AT1757" i="4"/>
  <c r="BD1740" i="4"/>
  <c r="AT1740" i="4"/>
  <c r="AI1740" i="4"/>
  <c r="AG1740" i="4"/>
  <c r="BE1740" i="4"/>
  <c r="BC1732" i="4"/>
  <c r="AW1732" i="4"/>
  <c r="AZ1732" i="4"/>
  <c r="AK1732" i="4"/>
  <c r="AR1732" i="4"/>
  <c r="AJ1732" i="4"/>
  <c r="BG1732" i="4"/>
  <c r="AQ1732" i="4"/>
  <c r="BE1732" i="4"/>
  <c r="AE1732" i="4"/>
  <c r="AY1395" i="4"/>
  <c r="AE1395" i="4"/>
  <c r="BF1395" i="4"/>
  <c r="BA1395" i="4"/>
  <c r="AS1395" i="4"/>
  <c r="AD1395" i="4"/>
  <c r="AT1395" i="4"/>
  <c r="BG940" i="4"/>
  <c r="BF940" i="4"/>
  <c r="AP940" i="4"/>
  <c r="Z940" i="4"/>
  <c r="BG904" i="4"/>
  <c r="Z904" i="4"/>
  <c r="AH904" i="4"/>
  <c r="AD904" i="4"/>
  <c r="AT904" i="4"/>
  <c r="BF904" i="4"/>
  <c r="AX904" i="4"/>
  <c r="BG892" i="4"/>
  <c r="AH892" i="4"/>
  <c r="BD892" i="4"/>
  <c r="AI892" i="4"/>
  <c r="AM892" i="4"/>
  <c r="BC892" i="4"/>
  <c r="AL892" i="4"/>
  <c r="AW892" i="4"/>
  <c r="AD892" i="4"/>
  <c r="BE892" i="4"/>
  <c r="AC892" i="4"/>
  <c r="AG892" i="4"/>
  <c r="AS892" i="4"/>
  <c r="AQ892" i="4"/>
  <c r="AO892" i="4"/>
  <c r="AY892" i="4"/>
  <c r="BB892" i="4"/>
  <c r="AT892" i="4"/>
  <c r="BE814" i="4"/>
  <c r="AI814" i="4"/>
  <c r="AW814" i="4"/>
  <c r="AG814" i="4"/>
  <c r="AY814" i="4"/>
  <c r="AO814" i="4"/>
  <c r="BC776" i="4"/>
  <c r="AV776" i="4"/>
  <c r="AA776" i="4"/>
  <c r="AK744" i="4"/>
  <c r="BG744" i="4"/>
  <c r="BA744" i="4"/>
  <c r="AM744" i="4"/>
  <c r="AF744" i="4"/>
  <c r="AV744" i="4"/>
  <c r="AW744" i="4"/>
  <c r="AR744" i="4"/>
  <c r="BD733" i="4"/>
  <c r="AQ733" i="4"/>
  <c r="AY733" i="4"/>
  <c r="AX733" i="4"/>
  <c r="AG733" i="4"/>
  <c r="AS733" i="4"/>
  <c r="AL733" i="4"/>
  <c r="AO733" i="4"/>
  <c r="BG733" i="4"/>
  <c r="BB733" i="4"/>
  <c r="AT733" i="4"/>
  <c r="AW733" i="4"/>
  <c r="BE733" i="4"/>
  <c r="AI733" i="4"/>
  <c r="AC733" i="4"/>
  <c r="AH733" i="4"/>
  <c r="BC733" i="4"/>
  <c r="AP733" i="4"/>
  <c r="AM733" i="4"/>
  <c r="AD733" i="4"/>
  <c r="Z733" i="4"/>
  <c r="AU733" i="4"/>
  <c r="BD643" i="4"/>
  <c r="AH643" i="4"/>
  <c r="BC643" i="4"/>
  <c r="AD643" i="4"/>
  <c r="AY643" i="4"/>
  <c r="Z643" i="4"/>
  <c r="AU643" i="4"/>
  <c r="AS643" i="4"/>
  <c r="BE643" i="4"/>
  <c r="BA643" i="4"/>
  <c r="AA643" i="4"/>
  <c r="AW643" i="4"/>
  <c r="AX643" i="4"/>
  <c r="AI643" i="4"/>
  <c r="AE643" i="4"/>
  <c r="BF643" i="4"/>
  <c r="AG643" i="4"/>
  <c r="BB643" i="4"/>
  <c r="BD631" i="4"/>
  <c r="AS631" i="4"/>
  <c r="AC631" i="4"/>
  <c r="AP631" i="4"/>
  <c r="AQ631" i="4"/>
  <c r="AM631" i="4"/>
  <c r="AX631" i="4"/>
  <c r="BC631" i="4"/>
  <c r="AU631" i="4"/>
  <c r="AG631" i="4"/>
  <c r="BG631" i="4"/>
  <c r="AD631" i="4"/>
  <c r="AY631" i="4"/>
  <c r="Z631" i="4"/>
  <c r="BA631" i="4"/>
  <c r="AL631" i="4"/>
  <c r="AI631" i="4"/>
  <c r="BE631" i="4"/>
  <c r="BG620" i="4"/>
  <c r="AV620" i="4"/>
  <c r="AB620" i="4"/>
  <c r="BA620" i="4"/>
  <c r="AK620" i="4"/>
  <c r="BC620" i="4"/>
  <c r="AF620" i="4"/>
  <c r="AR620" i="4"/>
  <c r="AA620" i="4"/>
  <c r="AM587" i="4"/>
  <c r="AI587" i="4"/>
  <c r="BC587" i="4"/>
  <c r="AC587" i="4"/>
  <c r="AP587" i="4"/>
  <c r="AE587" i="4"/>
  <c r="BG587" i="4"/>
  <c r="BE587" i="4"/>
  <c r="AG587" i="4"/>
  <c r="AL587" i="4"/>
  <c r="BB587" i="4"/>
  <c r="AU587" i="4"/>
  <c r="AD587" i="4"/>
  <c r="AX587" i="4"/>
  <c r="AA587" i="4"/>
  <c r="AH587" i="4"/>
  <c r="AY587" i="4"/>
  <c r="BF587" i="4"/>
  <c r="Z587" i="4"/>
  <c r="AM579" i="4"/>
  <c r="BB579" i="4"/>
  <c r="BG579" i="4"/>
  <c r="AD579" i="4"/>
  <c r="AI579" i="4"/>
  <c r="BC579" i="4"/>
  <c r="AP579" i="4"/>
  <c r="AY579" i="4"/>
  <c r="BE579" i="4"/>
  <c r="AC579" i="4"/>
  <c r="AT579" i="4"/>
  <c r="AG579" i="4"/>
  <c r="AS579" i="4"/>
  <c r="AX579" i="4"/>
  <c r="AA579" i="4"/>
  <c r="AL579" i="4"/>
  <c r="AW579" i="4"/>
  <c r="AQ579" i="4"/>
  <c r="Z579" i="4"/>
  <c r="BA579" i="4"/>
  <c r="AO579" i="4"/>
  <c r="AE579" i="4"/>
  <c r="BF579" i="4"/>
  <c r="AZ564" i="4"/>
  <c r="AS564" i="4"/>
  <c r="BA564" i="4"/>
  <c r="AK564" i="4"/>
  <c r="AC564" i="4"/>
  <c r="BG532" i="4"/>
  <c r="BC532" i="4"/>
  <c r="AM532" i="4"/>
  <c r="AG532" i="4"/>
  <c r="AB532" i="4"/>
  <c r="AR532" i="4"/>
  <c r="AW532" i="4"/>
  <c r="BD523" i="4"/>
  <c r="AY523" i="4"/>
  <c r="AT523" i="4"/>
  <c r="AL523" i="4"/>
  <c r="AP523" i="4"/>
  <c r="AC523" i="4"/>
  <c r="AX523" i="4"/>
  <c r="AG523" i="4"/>
  <c r="BE523" i="4"/>
  <c r="AW523" i="4"/>
  <c r="AD523" i="4"/>
  <c r="AQ523" i="4"/>
  <c r="BG523" i="4"/>
  <c r="AA523" i="4"/>
  <c r="Z523" i="4"/>
  <c r="BA523" i="4"/>
  <c r="AH523" i="4"/>
  <c r="AO523" i="4"/>
  <c r="BB523" i="4"/>
  <c r="AI523" i="4"/>
  <c r="AE523" i="4"/>
  <c r="BF523" i="4"/>
  <c r="AM523" i="4"/>
  <c r="BE496" i="4"/>
  <c r="AE496" i="4"/>
  <c r="AQ496" i="4"/>
  <c r="AY496" i="4"/>
  <c r="BG496" i="4"/>
  <c r="AI496" i="4"/>
  <c r="AM496" i="4"/>
  <c r="BE488" i="4"/>
  <c r="AU488" i="4"/>
  <c r="AA488" i="4"/>
  <c r="AE488" i="4"/>
  <c r="BC488" i="4"/>
  <c r="AM488" i="4"/>
  <c r="AY488" i="4"/>
  <c r="AQ488" i="4"/>
  <c r="AY480" i="4"/>
  <c r="BC480" i="4"/>
  <c r="AQ480" i="4"/>
  <c r="AE480" i="4"/>
  <c r="AI480" i="4"/>
  <c r="AM480" i="4"/>
  <c r="AI472" i="4"/>
  <c r="AQ472" i="4"/>
  <c r="AY472" i="4"/>
  <c r="AE472" i="4"/>
  <c r="BG472" i="4"/>
  <c r="BC472" i="4"/>
  <c r="AM472" i="4"/>
  <c r="BE472" i="4"/>
  <c r="AA472" i="4"/>
  <c r="AY464" i="4"/>
  <c r="AQ464" i="4"/>
  <c r="BE464" i="4"/>
  <c r="AM464" i="4"/>
  <c r="AE464" i="4"/>
  <c r="AI464" i="4"/>
  <c r="BC464" i="4"/>
  <c r="AI456" i="4"/>
  <c r="AQ456" i="4"/>
  <c r="AU456" i="4"/>
  <c r="AA456" i="4"/>
  <c r="AY456" i="4"/>
  <c r="BC456" i="4"/>
  <c r="AM456" i="4"/>
  <c r="BE456" i="4"/>
  <c r="BG456" i="4"/>
  <c r="AY448" i="4"/>
  <c r="AI448" i="4"/>
  <c r="AU448" i="4"/>
  <c r="AA448" i="4"/>
  <c r="AQ448" i="4"/>
  <c r="BE448" i="4"/>
  <c r="BG448" i="4"/>
  <c r="AE448" i="4"/>
  <c r="AQ440" i="4"/>
  <c r="BE440" i="4"/>
  <c r="AM440" i="4"/>
  <c r="AI440" i="4"/>
  <c r="AY440" i="4"/>
  <c r="AA440" i="4"/>
  <c r="AU440" i="4"/>
  <c r="BG440" i="4"/>
  <c r="AE440" i="4"/>
  <c r="BG432" i="4"/>
  <c r="AI432" i="4"/>
  <c r="AE432" i="4"/>
  <c r="AQ432" i="4"/>
  <c r="BC432" i="4"/>
  <c r="AM432" i="4"/>
  <c r="BE432" i="4"/>
  <c r="AU432" i="4"/>
  <c r="AA432" i="4"/>
  <c r="AQ424" i="4"/>
  <c r="BE424" i="4"/>
  <c r="AY424" i="4"/>
  <c r="AI424" i="4"/>
  <c r="AU424" i="4"/>
  <c r="BG424" i="4"/>
  <c r="AE424" i="4"/>
  <c r="AA424" i="4"/>
  <c r="AQ416" i="4"/>
  <c r="AI416" i="4"/>
  <c r="AE416" i="4"/>
  <c r="BC416" i="4"/>
  <c r="AM416" i="4"/>
  <c r="BE416" i="4"/>
  <c r="BG416" i="4"/>
  <c r="AU416" i="4"/>
  <c r="AQ408" i="4"/>
  <c r="BC408" i="4"/>
  <c r="AM408" i="4"/>
  <c r="BE408" i="4"/>
  <c r="AY408" i="4"/>
  <c r="AU408" i="4"/>
  <c r="AI408" i="4"/>
  <c r="AE408" i="4"/>
  <c r="AA408" i="4"/>
  <c r="BG400" i="4"/>
  <c r="AA400" i="4"/>
  <c r="BC400" i="4"/>
  <c r="AY400" i="4"/>
  <c r="AQ400" i="4"/>
  <c r="BE400" i="4"/>
  <c r="AU400" i="4"/>
  <c r="AQ392" i="4"/>
  <c r="AU392" i="4"/>
  <c r="BC392" i="4"/>
  <c r="AY392" i="4"/>
  <c r="AI392" i="4"/>
  <c r="BE392" i="4"/>
  <c r="AM392" i="4"/>
  <c r="AE392" i="4"/>
  <c r="BG392" i="4"/>
  <c r="AQ384" i="4"/>
  <c r="BC384" i="4"/>
  <c r="AE384" i="4"/>
  <c r="AA384" i="4"/>
  <c r="AY384" i="4"/>
  <c r="AI384" i="4"/>
  <c r="AM384" i="4"/>
  <c r="BE384" i="4"/>
  <c r="BC376" i="4"/>
  <c r="AI376" i="4"/>
  <c r="BE376" i="4"/>
  <c r="AY376" i="4"/>
  <c r="AM376" i="4"/>
  <c r="BG376" i="4"/>
  <c r="AA376" i="4"/>
  <c r="AU376" i="4"/>
  <c r="BC368" i="4"/>
  <c r="AQ368" i="4"/>
  <c r="AU368" i="4"/>
  <c r="AM368" i="4"/>
  <c r="AI368" i="4"/>
  <c r="AY368" i="4"/>
  <c r="BE368" i="4"/>
  <c r="BG368" i="4"/>
  <c r="AE368" i="4"/>
  <c r="AQ360" i="4"/>
  <c r="AU360" i="4"/>
  <c r="BC360" i="4"/>
  <c r="AE360" i="4"/>
  <c r="BG360" i="4"/>
  <c r="AA360" i="4"/>
  <c r="AY360" i="4"/>
  <c r="AI360" i="4"/>
  <c r="BE352" i="4"/>
  <c r="BC352" i="4"/>
  <c r="AA352" i="4"/>
  <c r="AE352" i="4"/>
  <c r="AY352" i="4"/>
  <c r="AM352" i="4"/>
  <c r="AU352" i="4"/>
  <c r="AQ352" i="4"/>
  <c r="BG352" i="4"/>
  <c r="AI352" i="4"/>
  <c r="BE344" i="4"/>
  <c r="AM344" i="4"/>
  <c r="BG344" i="4"/>
  <c r="AA344" i="4"/>
  <c r="AI344" i="4"/>
  <c r="AQ344" i="4"/>
  <c r="AE344" i="4"/>
  <c r="AY344" i="4"/>
  <c r="AU344" i="4"/>
  <c r="BE336" i="4"/>
  <c r="BC336" i="4"/>
  <c r="AA336" i="4"/>
  <c r="AY336" i="4"/>
  <c r="AM336" i="4"/>
  <c r="BG336" i="4"/>
  <c r="AE336" i="4"/>
  <c r="BE328" i="4"/>
  <c r="BG328" i="4"/>
  <c r="AU328" i="4"/>
  <c r="BC328" i="4"/>
  <c r="AM328" i="4"/>
  <c r="AE328" i="4"/>
  <c r="AI328" i="4"/>
  <c r="AA328" i="4"/>
  <c r="AY328" i="4"/>
  <c r="BC320" i="4"/>
  <c r="AM320" i="4"/>
  <c r="AQ320" i="4"/>
  <c r="AY320" i="4"/>
  <c r="AA320" i="4"/>
  <c r="AE320" i="4"/>
  <c r="BE320" i="4"/>
  <c r="BG320" i="4"/>
  <c r="AI320" i="4"/>
  <c r="AM312" i="4"/>
  <c r="AI312" i="4"/>
  <c r="BG312" i="4"/>
  <c r="BC312" i="4"/>
  <c r="AE312" i="4"/>
  <c r="BE312" i="4"/>
  <c r="AA312" i="4"/>
  <c r="AY312" i="4"/>
  <c r="BC304" i="4"/>
  <c r="AY304" i="4"/>
  <c r="AA304" i="4"/>
  <c r="AQ304" i="4"/>
  <c r="BE304" i="4"/>
  <c r="BG304" i="4"/>
  <c r="AI304" i="4"/>
  <c r="AU304" i="4"/>
  <c r="BC296" i="4"/>
  <c r="AY296" i="4"/>
  <c r="AA296" i="4"/>
  <c r="AM296" i="4"/>
  <c r="BE296" i="4"/>
  <c r="BG296" i="4"/>
  <c r="AQ296" i="4"/>
  <c r="AI296" i="4"/>
  <c r="AU296" i="4"/>
  <c r="BC288" i="4"/>
  <c r="AI288" i="4"/>
  <c r="BG288" i="4"/>
  <c r="AQ288" i="4"/>
  <c r="AU288" i="4"/>
  <c r="AM288" i="4"/>
  <c r="AE288" i="4"/>
  <c r="BA288" i="4"/>
  <c r="AA288" i="4"/>
  <c r="AQ280" i="4"/>
  <c r="AK280" i="4"/>
  <c r="AE280" i="4"/>
  <c r="AM280" i="4"/>
  <c r="BC280" i="4"/>
  <c r="AA280" i="4"/>
  <c r="AY280" i="4"/>
  <c r="BG280" i="4"/>
  <c r="AI280" i="4"/>
  <c r="BC272" i="4"/>
  <c r="AQ272" i="4"/>
  <c r="AU272" i="4"/>
  <c r="AM272" i="4"/>
  <c r="AY272" i="4"/>
  <c r="BG272" i="4"/>
  <c r="AI272" i="4"/>
  <c r="AE272" i="4"/>
  <c r="BC264" i="4"/>
  <c r="AQ264" i="4"/>
  <c r="AI264" i="4"/>
  <c r="BG264" i="4"/>
  <c r="AE264" i="4"/>
  <c r="AM264" i="4"/>
  <c r="AO264" i="4"/>
  <c r="AA264" i="4"/>
  <c r="AY264" i="4"/>
  <c r="BC256" i="4"/>
  <c r="AM256" i="4"/>
  <c r="AU256" i="4"/>
  <c r="AI256" i="4"/>
  <c r="AE256" i="4"/>
  <c r="AK256" i="4"/>
  <c r="AA256" i="4"/>
  <c r="AQ248" i="4"/>
  <c r="AI248" i="4"/>
  <c r="BG248" i="4"/>
  <c r="BC248" i="4"/>
  <c r="AY248" i="4"/>
  <c r="AU248" i="4"/>
  <c r="AE248" i="4"/>
  <c r="BC240" i="4"/>
  <c r="AM240" i="4"/>
  <c r="AY240" i="4"/>
  <c r="AA240" i="4"/>
  <c r="AQ240" i="4"/>
  <c r="AI240" i="4"/>
  <c r="AU240" i="4"/>
  <c r="AE240" i="4"/>
  <c r="BC232" i="4"/>
  <c r="AQ232" i="4"/>
  <c r="AU232" i="4"/>
  <c r="AM232" i="4"/>
  <c r="AE232" i="4"/>
  <c r="AG232" i="4"/>
  <c r="AA232" i="4"/>
  <c r="AY232" i="4"/>
  <c r="BG232" i="4"/>
  <c r="BC224" i="4"/>
  <c r="AM224" i="4"/>
  <c r="AO224" i="4"/>
  <c r="AE224" i="4"/>
  <c r="AI224" i="4"/>
  <c r="AU224" i="4"/>
  <c r="AA224" i="4"/>
  <c r="BC216" i="4"/>
  <c r="AA216" i="4"/>
  <c r="AQ216" i="4"/>
  <c r="AY216" i="4"/>
  <c r="BD216" i="4"/>
  <c r="AM216" i="4"/>
  <c r="AI216" i="4"/>
  <c r="AU216" i="4"/>
  <c r="BG216" i="4"/>
  <c r="AQ208" i="4"/>
  <c r="BC208" i="4"/>
  <c r="AE208" i="4"/>
  <c r="AI208" i="4"/>
  <c r="AM208" i="4"/>
  <c r="BE208" i="4"/>
  <c r="BG208" i="4"/>
  <c r="AU208" i="4"/>
  <c r="AA208" i="4"/>
  <c r="AQ200" i="4"/>
  <c r="AI200" i="4"/>
  <c r="AK200" i="4"/>
  <c r="AY200" i="4"/>
  <c r="BG200" i="4"/>
  <c r="BC200" i="4"/>
  <c r="AM200" i="4"/>
  <c r="AA200" i="4"/>
  <c r="AU200" i="4"/>
  <c r="BA183" i="4"/>
  <c r="AX183" i="4"/>
  <c r="AY183" i="4"/>
  <c r="AE183" i="4"/>
  <c r="BG183" i="4"/>
  <c r="AL183" i="4"/>
  <c r="AH183" i="4"/>
  <c r="BE183" i="4"/>
  <c r="AD183" i="4"/>
  <c r="AM183" i="4"/>
  <c r="AW183" i="4"/>
  <c r="Z183" i="4"/>
  <c r="AC183" i="4"/>
  <c r="AK183" i="4"/>
  <c r="AT183" i="4"/>
  <c r="AQ183" i="4"/>
  <c r="AO183" i="4"/>
  <c r="AI183" i="4"/>
  <c r="AS183" i="4"/>
  <c r="BD183" i="4"/>
  <c r="AG183" i="4"/>
  <c r="AU183" i="4"/>
  <c r="BG167" i="4"/>
  <c r="BB167" i="4"/>
  <c r="AQ167" i="4"/>
  <c r="AS167" i="4"/>
  <c r="AD167" i="4"/>
  <c r="AY167" i="4"/>
  <c r="Z167" i="4"/>
  <c r="AU167" i="4"/>
  <c r="AL167" i="4"/>
  <c r="AG167" i="4"/>
  <c r="AA167" i="4"/>
  <c r="AM167" i="4"/>
  <c r="BE167" i="4"/>
  <c r="AP167" i="4"/>
  <c r="AW167" i="4"/>
  <c r="AX167" i="4"/>
  <c r="AI167" i="4"/>
  <c r="BA167" i="4"/>
  <c r="AC167" i="4"/>
  <c r="BC167" i="4"/>
  <c r="AO167" i="4"/>
  <c r="AE167" i="4"/>
  <c r="BF167" i="4"/>
  <c r="BE159" i="4"/>
  <c r="BC159" i="4"/>
  <c r="AT159" i="4"/>
  <c r="AY159" i="4"/>
  <c r="AC159" i="4"/>
  <c r="AP159" i="4"/>
  <c r="AQ159" i="4"/>
  <c r="AI159" i="4"/>
  <c r="AS159" i="4"/>
  <c r="AM159" i="4"/>
  <c r="AH159" i="4"/>
  <c r="AD159" i="4"/>
  <c r="AX159" i="4"/>
  <c r="AE159" i="4"/>
  <c r="BF159" i="4"/>
  <c r="AG159" i="4"/>
  <c r="BG159" i="4"/>
  <c r="AK159" i="4"/>
  <c r="AL159" i="4"/>
  <c r="BD159" i="4"/>
  <c r="AU159" i="4"/>
  <c r="AW159" i="4"/>
  <c r="BC130" i="4"/>
  <c r="AZ130" i="4"/>
  <c r="AR130" i="4"/>
  <c r="AM130" i="4"/>
  <c r="AQ130" i="4"/>
  <c r="AJ130" i="4"/>
  <c r="AY130" i="4"/>
  <c r="AA130" i="4"/>
  <c r="AU130" i="4"/>
  <c r="AI130" i="4"/>
  <c r="BD121" i="4"/>
  <c r="AQ121" i="4"/>
  <c r="AM121" i="4"/>
  <c r="AD121" i="4"/>
  <c r="AY121" i="4"/>
  <c r="AE121" i="4"/>
  <c r="BA121" i="4"/>
  <c r="AA121" i="4"/>
  <c r="AL121" i="4"/>
  <c r="AW121" i="4"/>
  <c r="BG121" i="4"/>
  <c r="AG121" i="4"/>
  <c r="AX121" i="4"/>
  <c r="AO121" i="4"/>
  <c r="Z121" i="4"/>
  <c r="BF121" i="4"/>
  <c r="AC121" i="4"/>
  <c r="BC121" i="4"/>
  <c r="AT121" i="4"/>
  <c r="AK121" i="4"/>
  <c r="AH121" i="4"/>
  <c r="BE121" i="4"/>
  <c r="AP121" i="4"/>
  <c r="AZ111" i="4"/>
  <c r="AY111" i="4"/>
  <c r="Z111" i="4"/>
  <c r="BF111" i="4"/>
  <c r="AD111" i="4"/>
  <c r="AE111" i="4"/>
  <c r="BC111" i="4"/>
  <c r="AQ111" i="4"/>
  <c r="AX111" i="4"/>
  <c r="AL111" i="4"/>
  <c r="BG111" i="4"/>
  <c r="AT111" i="4"/>
  <c r="AA111" i="4"/>
  <c r="AH111" i="4"/>
  <c r="BB111" i="4"/>
  <c r="BA106" i="4"/>
  <c r="AG106" i="4"/>
  <c r="AJ106" i="4"/>
  <c r="BE106" i="4"/>
  <c r="AZ106" i="4"/>
  <c r="AW106" i="4"/>
  <c r="BA90" i="4"/>
  <c r="AG90" i="4"/>
  <c r="AJ90" i="4"/>
  <c r="AB90" i="4"/>
  <c r="AW90" i="4"/>
  <c r="BE90" i="4"/>
  <c r="AO90" i="4"/>
  <c r="AR90" i="4"/>
  <c r="BB76" i="4"/>
  <c r="AO76" i="4"/>
  <c r="AZ76" i="4"/>
  <c r="AF76" i="4"/>
  <c r="AJ76" i="4"/>
  <c r="Z76" i="4"/>
  <c r="AP76" i="4"/>
  <c r="AD76" i="4"/>
  <c r="BA76" i="4"/>
  <c r="AK76" i="4"/>
  <c r="AT76" i="4"/>
  <c r="AV76" i="4"/>
  <c r="BB56" i="4"/>
  <c r="Z56" i="4"/>
  <c r="AP56" i="4"/>
  <c r="AD56" i="4"/>
  <c r="AJ56" i="4"/>
  <c r="AO56" i="4"/>
  <c r="AK56" i="4"/>
  <c r="BE56" i="4"/>
  <c r="AT56" i="4"/>
  <c r="AZ56" i="4"/>
  <c r="AV56" i="4"/>
  <c r="AF56" i="4"/>
  <c r="BE50" i="4"/>
  <c r="AL50" i="4"/>
  <c r="BB50" i="4"/>
  <c r="AG50" i="4"/>
  <c r="AW50" i="4"/>
  <c r="AB50" i="4"/>
  <c r="AR50" i="4"/>
  <c r="BC43" i="4"/>
  <c r="AQ43" i="4"/>
  <c r="AZ43" i="4"/>
  <c r="AM43" i="4"/>
  <c r="BF43" i="4"/>
  <c r="BG43" i="4"/>
  <c r="AV43" i="4"/>
  <c r="AU43" i="4"/>
  <c r="AB43" i="4"/>
  <c r="AE43" i="4"/>
  <c r="AF43" i="4"/>
  <c r="BB43" i="4"/>
  <c r="AA43" i="4"/>
  <c r="AJ43" i="4"/>
  <c r="AL43" i="4"/>
  <c r="AH43" i="4"/>
  <c r="AP35" i="4"/>
  <c r="AQ35" i="4"/>
  <c r="BB35" i="4"/>
  <c r="AA35" i="4"/>
  <c r="AR35" i="4"/>
  <c r="AM35" i="4"/>
  <c r="AX35" i="4"/>
  <c r="BC35" i="4"/>
  <c r="AL35" i="4"/>
  <c r="BF35" i="4"/>
  <c r="Z35" i="4"/>
  <c r="AZ35" i="4"/>
  <c r="AB35" i="4"/>
  <c r="AF35" i="4"/>
  <c r="AH35" i="4"/>
  <c r="BG35" i="4"/>
  <c r="BE14" i="4"/>
  <c r="AL14" i="4"/>
  <c r="AG14" i="4"/>
  <c r="AR14" i="4"/>
  <c r="AB14" i="4"/>
  <c r="BB14" i="4"/>
  <c r="AV1264" i="4"/>
  <c r="AR1264" i="4"/>
  <c r="AB1264" i="4"/>
  <c r="AJ1264" i="4"/>
  <c r="AJ1219" i="4"/>
  <c r="AB1219" i="4"/>
  <c r="AV1219" i="4"/>
  <c r="AB1199" i="4"/>
  <c r="AJ1199" i="4"/>
  <c r="AR1199" i="4"/>
  <c r="BE1122" i="4"/>
  <c r="BG1122" i="4"/>
  <c r="BB1122" i="4"/>
  <c r="AT1122" i="4"/>
  <c r="AW1122" i="4"/>
  <c r="AL1122" i="4"/>
  <c r="AX1122" i="4"/>
  <c r="AS1122" i="4"/>
  <c r="AA1122" i="4"/>
  <c r="BC1122" i="4"/>
  <c r="AQ1122" i="4"/>
  <c r="AG1122" i="4"/>
  <c r="AM1122" i="4"/>
  <c r="AI1122" i="4"/>
  <c r="AC1122" i="4"/>
  <c r="BD1122" i="4"/>
  <c r="AH1122" i="4"/>
  <c r="BG916" i="4"/>
  <c r="BF916" i="4"/>
  <c r="Z916" i="4"/>
  <c r="AH916" i="4"/>
  <c r="AP916" i="4"/>
  <c r="AT890" i="4"/>
  <c r="AE890" i="4"/>
  <c r="AK890" i="4"/>
  <c r="BF890" i="4"/>
  <c r="AY890" i="4"/>
  <c r="AD890" i="4"/>
  <c r="BA890" i="4"/>
  <c r="AS890" i="4"/>
  <c r="AM890" i="4"/>
  <c r="BD872" i="4"/>
  <c r="BE872" i="4"/>
  <c r="AO872" i="4"/>
  <c r="AD872" i="4"/>
  <c r="AT872" i="4"/>
  <c r="AI872" i="4"/>
  <c r="AY872" i="4"/>
  <c r="AO860" i="4"/>
  <c r="AW860" i="4"/>
  <c r="AG860" i="4"/>
  <c r="BD860" i="4"/>
  <c r="BC860" i="4"/>
  <c r="BE860" i="4"/>
  <c r="AM860" i="4"/>
  <c r="AU860" i="4"/>
  <c r="AE860" i="4"/>
  <c r="AY848" i="4"/>
  <c r="BA848" i="4"/>
  <c r="AK848" i="4"/>
  <c r="AI848" i="4"/>
  <c r="AS848" i="4"/>
  <c r="BD836" i="4"/>
  <c r="AM836" i="4"/>
  <c r="BE836" i="4"/>
  <c r="BC836" i="4"/>
  <c r="AE836" i="4"/>
  <c r="AW836" i="4"/>
  <c r="AO836" i="4"/>
  <c r="AY824" i="4"/>
  <c r="BA824" i="4"/>
  <c r="AK824" i="4"/>
  <c r="AI824" i="4"/>
  <c r="AC824" i="4"/>
  <c r="AS824" i="4"/>
  <c r="BE824" i="4"/>
  <c r="BC824" i="4"/>
  <c r="AA824" i="4"/>
  <c r="BD794" i="4"/>
  <c r="BE794" i="4"/>
  <c r="BA794" i="4"/>
  <c r="AC794" i="4"/>
  <c r="AG794" i="4"/>
  <c r="AM794" i="4"/>
  <c r="AE794" i="4"/>
  <c r="AS794" i="4"/>
  <c r="AK794" i="4"/>
  <c r="AW794" i="4"/>
  <c r="AO794" i="4"/>
  <c r="BC794" i="4"/>
  <c r="AU794" i="4"/>
  <c r="BE782" i="4"/>
  <c r="AS782" i="4"/>
  <c r="AG782" i="4"/>
  <c r="AI782" i="4"/>
  <c r="AC782" i="4"/>
  <c r="AO782" i="4"/>
  <c r="AY782" i="4"/>
  <c r="BA782" i="4"/>
  <c r="AQ782" i="4"/>
  <c r="BD782" i="4"/>
  <c r="AE782" i="4"/>
  <c r="BG782" i="4"/>
  <c r="BD769" i="4"/>
  <c r="AX769" i="4"/>
  <c r="AM769" i="4"/>
  <c r="AC769" i="4"/>
  <c r="AL769" i="4"/>
  <c r="AS769" i="4"/>
  <c r="BB769" i="4"/>
  <c r="AQ769" i="4"/>
  <c r="AW769" i="4"/>
  <c r="AG769" i="4"/>
  <c r="BC769" i="4"/>
  <c r="AH769" i="4"/>
  <c r="AA769" i="4"/>
  <c r="AO769" i="4"/>
  <c r="BB729" i="4"/>
  <c r="BA729" i="4"/>
  <c r="AY729" i="4"/>
  <c r="AD729" i="4"/>
  <c r="AM729" i="4"/>
  <c r="AK729" i="4"/>
  <c r="AO729" i="4"/>
  <c r="AS729" i="4"/>
  <c r="AU729" i="4"/>
  <c r="AA729" i="4"/>
  <c r="AG729" i="4"/>
  <c r="BD729" i="4"/>
  <c r="AI729" i="4"/>
  <c r="AH729" i="4"/>
  <c r="BF729" i="4"/>
  <c r="AL729" i="4"/>
  <c r="AQ715" i="4"/>
  <c r="BG715" i="4"/>
  <c r="BD715" i="4"/>
  <c r="AX715" i="4"/>
  <c r="AW715" i="4"/>
  <c r="AG715" i="4"/>
  <c r="BC715" i="4"/>
  <c r="AM715" i="4"/>
  <c r="BB715" i="4"/>
  <c r="AC715" i="4"/>
  <c r="AA715" i="4"/>
  <c r="AD715" i="4"/>
  <c r="AY715" i="4"/>
  <c r="AL715" i="4"/>
  <c r="AS715" i="4"/>
  <c r="AI715" i="4"/>
  <c r="BE715" i="4"/>
  <c r="BB693" i="4"/>
  <c r="AW693" i="4"/>
  <c r="BE693" i="4"/>
  <c r="AQ693" i="4"/>
  <c r="BD693" i="4"/>
  <c r="AL693" i="4"/>
  <c r="AT693" i="4"/>
  <c r="AM693" i="4"/>
  <c r="BG693" i="4"/>
  <c r="AD693" i="4"/>
  <c r="BC693" i="4"/>
  <c r="AH693" i="4"/>
  <c r="AX693" i="4"/>
  <c r="AC693" i="4"/>
  <c r="AY693" i="4"/>
  <c r="AA693" i="4"/>
  <c r="AS693" i="4"/>
  <c r="AO693" i="4"/>
  <c r="AI693" i="4"/>
  <c r="AP693" i="4"/>
  <c r="Z693" i="4"/>
  <c r="AU693" i="4"/>
  <c r="BF679" i="4"/>
  <c r="AI679" i="4"/>
  <c r="AK679" i="4"/>
  <c r="AD679" i="4"/>
  <c r="AE679" i="4"/>
  <c r="AS679" i="4"/>
  <c r="BE679" i="4"/>
  <c r="AX679" i="4"/>
  <c r="AM679" i="4"/>
  <c r="AP679" i="4"/>
  <c r="AT679" i="4"/>
  <c r="AY679" i="4"/>
  <c r="BA679" i="4"/>
  <c r="BG679" i="4"/>
  <c r="AL679" i="4"/>
  <c r="AH679" i="4"/>
  <c r="BB679" i="4"/>
  <c r="AG679" i="4"/>
  <c r="AO679" i="4"/>
  <c r="BA664" i="4"/>
  <c r="AM664" i="4"/>
  <c r="BC664" i="4"/>
  <c r="AV664" i="4"/>
  <c r="AK664" i="4"/>
  <c r="AW664" i="4"/>
  <c r="AR664" i="4"/>
  <c r="AB664" i="4"/>
  <c r="BG664" i="4"/>
  <c r="AW652" i="4"/>
  <c r="AR652" i="4"/>
  <c r="BA652" i="4"/>
  <c r="AA652" i="4"/>
  <c r="AB652" i="4"/>
  <c r="AM652" i="4"/>
  <c r="AQ652" i="4"/>
  <c r="AT629" i="4"/>
  <c r="BD629" i="4"/>
  <c r="AI629" i="4"/>
  <c r="AQ629" i="4"/>
  <c r="AA629" i="4"/>
  <c r="AK629" i="4"/>
  <c r="BF629" i="4"/>
  <c r="BB629" i="4"/>
  <c r="AD629" i="4"/>
  <c r="AL629" i="4"/>
  <c r="AO629" i="4"/>
  <c r="BE629" i="4"/>
  <c r="AW629" i="4"/>
  <c r="BG629" i="4"/>
  <c r="AY629" i="4"/>
  <c r="AP629" i="4"/>
  <c r="AM629" i="4"/>
  <c r="AG629" i="4"/>
  <c r="AU629" i="4"/>
  <c r="AS629" i="4"/>
  <c r="BD607" i="4"/>
  <c r="Z607" i="4"/>
  <c r="AU607" i="4"/>
  <c r="AL607" i="4"/>
  <c r="BG607" i="4"/>
  <c r="AS607" i="4"/>
  <c r="AC607" i="4"/>
  <c r="AH607" i="4"/>
  <c r="AM607" i="4"/>
  <c r="AX607" i="4"/>
  <c r="AP607" i="4"/>
  <c r="AG607" i="4"/>
  <c r="AT607" i="4"/>
  <c r="BC607" i="4"/>
  <c r="BA607" i="4"/>
  <c r="AQ607" i="4"/>
  <c r="AD607" i="4"/>
  <c r="AY607" i="4"/>
  <c r="AK582" i="4"/>
  <c r="BA582" i="4"/>
  <c r="AC582" i="4"/>
  <c r="AS582" i="4"/>
  <c r="BD567" i="4"/>
  <c r="BB567" i="4"/>
  <c r="AA567" i="4"/>
  <c r="Z567" i="4"/>
  <c r="AU567" i="4"/>
  <c r="AS567" i="4"/>
  <c r="AD567" i="4"/>
  <c r="AI567" i="4"/>
  <c r="AL567" i="4"/>
  <c r="AO567" i="4"/>
  <c r="AG567" i="4"/>
  <c r="AT567" i="4"/>
  <c r="AW567" i="4"/>
  <c r="AY567" i="4"/>
  <c r="AQ567" i="4"/>
  <c r="BE567" i="4"/>
  <c r="AK567" i="4"/>
  <c r="AX567" i="4"/>
  <c r="BG567" i="4"/>
  <c r="AP567" i="4"/>
  <c r="AC567" i="4"/>
  <c r="BC567" i="4"/>
  <c r="AZ562" i="4"/>
  <c r="AS562" i="4"/>
  <c r="AK562" i="4"/>
  <c r="BA562" i="4"/>
  <c r="AY553" i="4"/>
  <c r="AQ553" i="4"/>
  <c r="AT553" i="4"/>
  <c r="BG553" i="4"/>
  <c r="AE553" i="4"/>
  <c r="BA553" i="4"/>
  <c r="AC553" i="4"/>
  <c r="AX553" i="4"/>
  <c r="AO553" i="4"/>
  <c r="BB553" i="4"/>
  <c r="BE553" i="4"/>
  <c r="AA553" i="4"/>
  <c r="AD553" i="4"/>
  <c r="AL553" i="4"/>
  <c r="AI553" i="4"/>
  <c r="Z553" i="4"/>
  <c r="BF553" i="4"/>
  <c r="AH553" i="4"/>
  <c r="BD553" i="4"/>
  <c r="AG553" i="4"/>
  <c r="AK553" i="4"/>
  <c r="AM553" i="4"/>
  <c r="AY545" i="4"/>
  <c r="BG545" i="4"/>
  <c r="AP545" i="4"/>
  <c r="AM545" i="4"/>
  <c r="AO545" i="4"/>
  <c r="AG545" i="4"/>
  <c r="AI545" i="4"/>
  <c r="AA545" i="4"/>
  <c r="AD545" i="4"/>
  <c r="AQ545" i="4"/>
  <c r="AT545" i="4"/>
  <c r="AL545" i="4"/>
  <c r="BE545" i="4"/>
  <c r="BD545" i="4"/>
  <c r="AE545" i="4"/>
  <c r="BF545" i="4"/>
  <c r="AH545" i="4"/>
  <c r="BB545" i="4"/>
  <c r="AW545" i="4"/>
  <c r="AK545" i="4"/>
  <c r="AS545" i="4"/>
  <c r="BG188" i="4"/>
  <c r="AJ188" i="4"/>
  <c r="AQ188" i="4"/>
  <c r="AZ188" i="4"/>
  <c r="AA188" i="4"/>
  <c r="BC188" i="4"/>
  <c r="AR188" i="4"/>
  <c r="AY188" i="4"/>
  <c r="BG153" i="4"/>
  <c r="AX153" i="4"/>
  <c r="BD153" i="4"/>
  <c r="AG153" i="4"/>
  <c r="AD153" i="4"/>
  <c r="AS153" i="4"/>
  <c r="BE153" i="4"/>
  <c r="AH153" i="4"/>
  <c r="Z153" i="4"/>
  <c r="AU153" i="4"/>
  <c r="AM153" i="4"/>
  <c r="BB153" i="4"/>
  <c r="AC153" i="4"/>
  <c r="AO153" i="4"/>
  <c r="AQ153" i="4"/>
  <c r="AL153" i="4"/>
  <c r="AW153" i="4"/>
  <c r="BC153" i="4"/>
  <c r="AE153" i="4"/>
  <c r="BF153" i="4"/>
  <c r="AY153" i="4"/>
  <c r="AK153" i="4"/>
  <c r="AP153" i="4"/>
  <c r="BG138" i="4"/>
  <c r="AR138" i="4"/>
  <c r="AE138" i="4"/>
  <c r="AZ138" i="4"/>
  <c r="AQ138" i="4"/>
  <c r="AY138" i="4"/>
  <c r="BC138" i="4"/>
  <c r="AM138" i="4"/>
  <c r="AB138" i="4"/>
  <c r="AA138" i="4"/>
  <c r="AJ138" i="4"/>
  <c r="BA114" i="4"/>
  <c r="AG114" i="4"/>
  <c r="AR114" i="4"/>
  <c r="AW114" i="4"/>
  <c r="AJ114" i="4"/>
  <c r="AZ114" i="4"/>
  <c r="AO114" i="4"/>
  <c r="BD97" i="4"/>
  <c r="AD97" i="4"/>
  <c r="AA97" i="4"/>
  <c r="AU97" i="4"/>
  <c r="AP97" i="4"/>
  <c r="AT97" i="4"/>
  <c r="BG97" i="4"/>
  <c r="AE97" i="4"/>
  <c r="Z97" i="4"/>
  <c r="BB97" i="4"/>
  <c r="AM97" i="4"/>
  <c r="AH97" i="4"/>
  <c r="AI97" i="4"/>
  <c r="BC97" i="4"/>
  <c r="AX97" i="4"/>
  <c r="AY97" i="4"/>
  <c r="BD81" i="4"/>
  <c r="AY81" i="4"/>
  <c r="AD81" i="4"/>
  <c r="AH81" i="4"/>
  <c r="BG81" i="4"/>
  <c r="AU81" i="4"/>
  <c r="AX81" i="4"/>
  <c r="BC81" i="4"/>
  <c r="AL81" i="4"/>
  <c r="BF81" i="4"/>
  <c r="AA81" i="4"/>
  <c r="AT81" i="4"/>
  <c r="Z81" i="4"/>
  <c r="AI81" i="4"/>
  <c r="AE81" i="4"/>
  <c r="BB68" i="4"/>
  <c r="BE68" i="4"/>
  <c r="BF68" i="4"/>
  <c r="AD68" i="4"/>
  <c r="AZ68" i="4"/>
  <c r="AO68" i="4"/>
  <c r="AP68" i="4"/>
  <c r="AF68" i="4"/>
  <c r="AK68" i="4"/>
  <c r="AJ68" i="4"/>
  <c r="AV68" i="4"/>
  <c r="AT68" i="4"/>
  <c r="AR54" i="4"/>
  <c r="AL54" i="4"/>
  <c r="AB54" i="4"/>
  <c r="AG54" i="4"/>
  <c r="AW54" i="4"/>
  <c r="BB54" i="4"/>
  <c r="BD613" i="4"/>
  <c r="AQ613" i="4"/>
  <c r="AG613" i="4"/>
  <c r="AI613" i="4"/>
  <c r="AA613" i="4"/>
  <c r="Z613" i="4"/>
  <c r="AU613" i="4"/>
  <c r="BB613" i="4"/>
  <c r="AT613" i="4"/>
  <c r="AL613" i="4"/>
  <c r="AD613" i="4"/>
  <c r="BE613" i="4"/>
  <c r="AW613" i="4"/>
  <c r="AY613" i="4"/>
  <c r="BG613" i="4"/>
  <c r="AK613" i="4"/>
  <c r="AC613" i="4"/>
  <c r="AX613" i="4"/>
  <c r="AP613" i="4"/>
  <c r="AH613" i="4"/>
  <c r="BC613" i="4"/>
  <c r="AT621" i="4"/>
  <c r="AI621" i="4"/>
  <c r="BB621" i="4"/>
  <c r="BG621" i="4"/>
  <c r="AP621" i="4"/>
  <c r="AD621" i="4"/>
  <c r="AA621" i="4"/>
  <c r="BD621" i="4"/>
  <c r="AO621" i="4"/>
  <c r="AG621" i="4"/>
  <c r="AQ621" i="4"/>
  <c r="AL621" i="4"/>
  <c r="AY621" i="4"/>
  <c r="AW621" i="4"/>
  <c r="AK621" i="4"/>
  <c r="AS621" i="4"/>
  <c r="AU621" i="4"/>
  <c r="AC621" i="4"/>
  <c r="AX621" i="4"/>
  <c r="BE655" i="4"/>
  <c r="AE655" i="4"/>
  <c r="BD655" i="4"/>
  <c r="AQ655" i="4"/>
  <c r="Z655" i="4"/>
  <c r="BC655" i="4"/>
  <c r="AM655" i="4"/>
  <c r="AX655" i="4"/>
  <c r="BA655" i="4"/>
  <c r="AC655" i="4"/>
  <c r="BB655" i="4"/>
  <c r="AA655" i="4"/>
  <c r="AK655" i="4"/>
  <c r="AT655" i="4"/>
  <c r="AP655" i="4"/>
  <c r="AW655" i="4"/>
  <c r="AH655" i="4"/>
  <c r="AS655" i="4"/>
  <c r="BG672" i="4"/>
  <c r="AK672" i="4"/>
  <c r="AR672" i="4"/>
  <c r="AF672" i="4"/>
  <c r="AA672" i="4"/>
  <c r="BA672" i="4"/>
  <c r="AW672" i="4"/>
  <c r="BC672" i="4"/>
  <c r="AM672" i="4"/>
  <c r="AG672" i="4"/>
  <c r="AY685" i="4"/>
  <c r="AX685" i="4"/>
  <c r="AA685" i="4"/>
  <c r="AM685" i="4"/>
  <c r="AG685" i="4"/>
  <c r="AQ685" i="4"/>
  <c r="AL685" i="4"/>
  <c r="AW685" i="4"/>
  <c r="BB685" i="4"/>
  <c r="AH685" i="4"/>
  <c r="BD685" i="4"/>
  <c r="AI685" i="4"/>
  <c r="AT685" i="4"/>
  <c r="BG685" i="4"/>
  <c r="BE685" i="4"/>
  <c r="AC685" i="4"/>
  <c r="AK685" i="4"/>
  <c r="BF685" i="4"/>
  <c r="AS685" i="4"/>
  <c r="BC685" i="4"/>
  <c r="AP685" i="4"/>
  <c r="BG692" i="4"/>
  <c r="AK692" i="4"/>
  <c r="AF692" i="4"/>
  <c r="AQ692" i="4"/>
  <c r="AB692" i="4"/>
  <c r="AV692" i="4"/>
  <c r="AR692" i="4"/>
  <c r="BA692" i="4"/>
  <c r="AG692" i="4"/>
  <c r="AP705" i="4"/>
  <c r="AT705" i="4"/>
  <c r="BC705" i="4"/>
  <c r="AH705" i="4"/>
  <c r="AU705" i="4"/>
  <c r="BG705" i="4"/>
  <c r="AE705" i="4"/>
  <c r="BA705" i="4"/>
  <c r="AY705" i="4"/>
  <c r="AX705" i="4"/>
  <c r="Z705" i="4"/>
  <c r="AL705" i="4"/>
  <c r="AO705" i="4"/>
  <c r="AS705" i="4"/>
  <c r="AK705" i="4"/>
  <c r="AW705" i="4"/>
  <c r="AG705" i="4"/>
  <c r="AE719" i="4"/>
  <c r="BD719" i="4"/>
  <c r="AM719" i="4"/>
  <c r="BB719" i="4"/>
  <c r="AG719" i="4"/>
  <c r="AU719" i="4"/>
  <c r="AP719" i="4"/>
  <c r="BA719" i="4"/>
  <c r="AH719" i="4"/>
  <c r="AQ719" i="4"/>
  <c r="AK719" i="4"/>
  <c r="AY719" i="4"/>
  <c r="BC719" i="4"/>
  <c r="AC719" i="4"/>
  <c r="AL719" i="4"/>
  <c r="BF719" i="4"/>
  <c r="AI719" i="4"/>
  <c r="AR728" i="4"/>
  <c r="AF728" i="4"/>
  <c r="AA728" i="4"/>
  <c r="AG728" i="4"/>
  <c r="BC728" i="4"/>
  <c r="AQ728" i="4"/>
  <c r="AV728" i="4"/>
  <c r="AW728" i="4"/>
  <c r="AE735" i="4"/>
  <c r="AS735" i="4"/>
  <c r="BG735" i="4"/>
  <c r="AL735" i="4"/>
  <c r="AK735" i="4"/>
  <c r="AD735" i="4"/>
  <c r="AP735" i="4"/>
  <c r="BA735" i="4"/>
  <c r="BD735" i="4"/>
  <c r="AH735" i="4"/>
  <c r="AQ735" i="4"/>
  <c r="AU735" i="4"/>
  <c r="AY735" i="4"/>
  <c r="AI735" i="4"/>
  <c r="BC735" i="4"/>
  <c r="AC735" i="4"/>
  <c r="AG735" i="4"/>
  <c r="BF735" i="4"/>
  <c r="AT735" i="4"/>
  <c r="AY743" i="4"/>
  <c r="BC743" i="4"/>
  <c r="AH743" i="4"/>
  <c r="AW743" i="4"/>
  <c r="AA743" i="4"/>
  <c r="BF743" i="4"/>
  <c r="BE743" i="4"/>
  <c r="AI743" i="4"/>
  <c r="AT743" i="4"/>
  <c r="AD743" i="4"/>
  <c r="AO743" i="4"/>
  <c r="AM743" i="4"/>
  <c r="AQ743" i="4"/>
  <c r="AK743" i="4"/>
  <c r="BA743" i="4"/>
  <c r="BD743" i="4"/>
  <c r="AC743" i="4"/>
  <c r="AL743" i="4"/>
  <c r="AU743" i="4"/>
  <c r="AG781" i="4"/>
  <c r="AU781" i="4"/>
  <c r="AS781" i="4"/>
  <c r="BE781" i="4"/>
  <c r="AA781" i="4"/>
  <c r="AL781" i="4"/>
  <c r="AQ781" i="4"/>
  <c r="BB781" i="4"/>
  <c r="AX781" i="4"/>
  <c r="AW781" i="4"/>
  <c r="BA781" i="4"/>
  <c r="AY781" i="4"/>
  <c r="AM781" i="4"/>
  <c r="AP781" i="4"/>
  <c r="AT781" i="4"/>
  <c r="AK781" i="4"/>
  <c r="BF789" i="4"/>
  <c r="AT789" i="4"/>
  <c r="BA789" i="4"/>
  <c r="AE789" i="4"/>
  <c r="AL789" i="4"/>
  <c r="BG789" i="4"/>
  <c r="AP789" i="4"/>
  <c r="BE797" i="4"/>
  <c r="AY797" i="4"/>
  <c r="AL797" i="4"/>
  <c r="BG797" i="4"/>
  <c r="AE797" i="4"/>
  <c r="AW797" i="4"/>
  <c r="AI797" i="4"/>
  <c r="AA797" i="4"/>
  <c r="AP797" i="4"/>
  <c r="AT797" i="4"/>
  <c r="AD797" i="4"/>
  <c r="BF797" i="4"/>
  <c r="AQ797" i="4"/>
  <c r="BD797" i="4"/>
  <c r="AM797" i="4"/>
  <c r="AG797" i="4"/>
  <c r="BF805" i="4"/>
  <c r="BD805" i="4"/>
  <c r="AM805" i="4"/>
  <c r="BB805" i="4"/>
  <c r="AG805" i="4"/>
  <c r="AD805" i="4"/>
  <c r="BA805" i="4"/>
  <c r="AX805" i="4"/>
  <c r="BG805" i="4"/>
  <c r="AA805" i="4"/>
  <c r="AT805" i="4"/>
  <c r="Z805" i="4"/>
  <c r="AS805" i="4"/>
  <c r="AW805" i="4"/>
  <c r="AY805" i="4"/>
  <c r="AI805" i="4"/>
  <c r="AK805" i="4"/>
  <c r="AK813" i="4"/>
  <c r="AX813" i="4"/>
  <c r="AC813" i="4"/>
  <c r="AQ813" i="4"/>
  <c r="AY813" i="4"/>
  <c r="AU813" i="4"/>
  <c r="BA813" i="4"/>
  <c r="AM813" i="4"/>
  <c r="AW813" i="4"/>
  <c r="AO813" i="4"/>
  <c r="AT813" i="4"/>
  <c r="Z813" i="4"/>
  <c r="BD813" i="4"/>
  <c r="AH813" i="4"/>
  <c r="AL813" i="4"/>
  <c r="AD813" i="4"/>
  <c r="AI813" i="4"/>
  <c r="BE821" i="4"/>
  <c r="BA821" i="4"/>
  <c r="BE829" i="4"/>
  <c r="AP829" i="4"/>
  <c r="BD853" i="4"/>
  <c r="AY853" i="4"/>
  <c r="BE853" i="4"/>
  <c r="AI853" i="4"/>
  <c r="AD853" i="4"/>
  <c r="AO853" i="4"/>
  <c r="AY861" i="4"/>
  <c r="AD861" i="4"/>
  <c r="BE861" i="4"/>
  <c r="AI861" i="4"/>
  <c r="AO861" i="4"/>
  <c r="AT861" i="4"/>
  <c r="AT869" i="4"/>
  <c r="BD869" i="4"/>
  <c r="BE869" i="4"/>
  <c r="AO869" i="4"/>
  <c r="AI869" i="4"/>
  <c r="AD869" i="4"/>
  <c r="AM877" i="4"/>
  <c r="AW877" i="4"/>
  <c r="AW885" i="4"/>
  <c r="AZ885" i="4"/>
  <c r="AM885" i="4"/>
  <c r="BC893" i="4"/>
  <c r="AU893" i="4"/>
  <c r="AG893" i="4"/>
  <c r="AR893" i="4"/>
  <c r="AO893" i="4"/>
  <c r="BE893" i="4"/>
  <c r="AZ893" i="4"/>
  <c r="AE893" i="4"/>
  <c r="BG893" i="4"/>
  <c r="AR915" i="4"/>
  <c r="AZ915" i="4"/>
  <c r="AL1044" i="4"/>
  <c r="BB1044" i="4"/>
  <c r="AH1044" i="4"/>
  <c r="BD1102" i="4"/>
  <c r="AI1102" i="4"/>
  <c r="AL1102" i="4"/>
  <c r="AW1102" i="4"/>
  <c r="AC1102" i="4"/>
  <c r="AS1102" i="4"/>
  <c r="AA1102" i="4"/>
  <c r="BC1102" i="4"/>
  <c r="BB1102" i="4"/>
  <c r="AG1102" i="4"/>
  <c r="AQ1102" i="4"/>
  <c r="AY1102" i="4"/>
  <c r="AM1102" i="4"/>
  <c r="AX1102" i="4"/>
  <c r="BG1102" i="4"/>
  <c r="AT1102" i="4"/>
  <c r="AH1102" i="4"/>
  <c r="AO1116" i="4"/>
  <c r="AD1116" i="4"/>
  <c r="AH1116" i="4"/>
  <c r="AY1116" i="4"/>
  <c r="BE1116" i="4"/>
  <c r="AS1116" i="4"/>
  <c r="AC1116" i="4"/>
  <c r="AI1116" i="4"/>
  <c r="BD1116" i="4"/>
  <c r="AT1116" i="4"/>
  <c r="AM1116" i="4"/>
  <c r="AZ1151" i="4"/>
  <c r="AR1151" i="4"/>
  <c r="AB1187" i="4"/>
  <c r="AR1187" i="4"/>
  <c r="AV1231" i="4"/>
  <c r="AR1231" i="4"/>
  <c r="AJ1231" i="4"/>
  <c r="BF1371" i="4"/>
  <c r="AJ1371" i="4"/>
  <c r="BE751" i="4"/>
  <c r="AE751" i="4"/>
  <c r="AY751" i="4"/>
  <c r="BA751" i="4"/>
  <c r="AD751" i="4"/>
  <c r="AP751" i="4"/>
  <c r="AI751" i="4"/>
  <c r="AS751" i="4"/>
  <c r="BG751" i="4"/>
  <c r="AL751" i="4"/>
  <c r="AK751" i="4"/>
  <c r="AT751" i="4"/>
  <c r="BD751" i="4"/>
  <c r="AM751" i="4"/>
  <c r="BB751" i="4"/>
  <c r="AG751" i="4"/>
  <c r="AU751" i="4"/>
  <c r="AL922" i="4"/>
  <c r="AD922" i="4"/>
  <c r="BF928" i="4"/>
  <c r="BG928" i="4"/>
  <c r="AD928" i="4"/>
  <c r="AX928" i="4"/>
  <c r="AP928" i="4"/>
  <c r="AH928" i="4"/>
  <c r="AT928" i="4"/>
  <c r="AD954" i="4"/>
  <c r="AT954" i="4"/>
  <c r="BG980" i="4"/>
  <c r="BF980" i="4"/>
  <c r="AP980" i="4"/>
  <c r="Z980" i="4"/>
  <c r="AT980" i="4"/>
  <c r="AD980" i="4"/>
  <c r="AH980" i="4"/>
  <c r="AX980" i="4"/>
  <c r="BE1058" i="4"/>
  <c r="AI1058" i="4"/>
  <c r="AX1058" i="4"/>
  <c r="AP1058" i="4"/>
  <c r="AY1058" i="4"/>
  <c r="AE1058" i="4"/>
  <c r="BA1058" i="4"/>
  <c r="AC1058" i="4"/>
  <c r="AS1058" i="4"/>
  <c r="BF1058" i="4"/>
  <c r="AD1058" i="4"/>
  <c r="AK1058" i="4"/>
  <c r="AT1058" i="4"/>
  <c r="AM1058" i="4"/>
  <c r="BE1068" i="4"/>
  <c r="AI1068" i="4"/>
  <c r="BA1068" i="4"/>
  <c r="AO1068" i="4"/>
  <c r="AE1068" i="4"/>
  <c r="AD1068" i="4"/>
  <c r="AT1068" i="4"/>
  <c r="AY1068" i="4"/>
  <c r="AY1130" i="4"/>
  <c r="AX1130" i="4"/>
  <c r="AH1130" i="4"/>
  <c r="AM1130" i="4"/>
  <c r="AS1130" i="4"/>
  <c r="AW1130" i="4"/>
  <c r="AO1130" i="4"/>
  <c r="AQ1130" i="4"/>
  <c r="BD1130" i="4"/>
  <c r="AG1130" i="4"/>
  <c r="BC1130" i="4"/>
  <c r="BE1130" i="4"/>
  <c r="AD1130" i="4"/>
  <c r="BG1130" i="4"/>
  <c r="AT1130" i="4"/>
  <c r="AA1130" i="4"/>
  <c r="AI1130" i="4"/>
  <c r="AC1130" i="4"/>
  <c r="AR1197" i="4"/>
  <c r="AB1197" i="4"/>
  <c r="AB1212" i="4"/>
  <c r="AR1212" i="4"/>
  <c r="AJ1212" i="4"/>
  <c r="BG1299" i="4"/>
  <c r="BB1299" i="4"/>
  <c r="AH1299" i="4"/>
  <c r="BF1299" i="4"/>
  <c r="AP1299" i="4"/>
  <c r="BC1299" i="4"/>
  <c r="AV1299" i="4"/>
  <c r="AL1299" i="4"/>
  <c r="AZ1299" i="4"/>
  <c r="AA1299" i="4"/>
  <c r="AQ1299" i="4"/>
  <c r="AX1299" i="4"/>
  <c r="AB1299" i="4"/>
  <c r="AJ1299" i="4"/>
  <c r="AE1299" i="4"/>
  <c r="AR1299" i="4"/>
  <c r="AV1331" i="4"/>
  <c r="AP1331" i="4"/>
  <c r="AA1331" i="4"/>
  <c r="BC1331" i="4"/>
  <c r="AH1331" i="4"/>
  <c r="AU1331" i="4"/>
  <c r="AF1331" i="4"/>
  <c r="AT998" i="4"/>
  <c r="AD998" i="4"/>
  <c r="AZ1007" i="4"/>
  <c r="AB1007" i="4"/>
  <c r="AR1007" i="4"/>
  <c r="BA1063" i="4"/>
  <c r="AG1063" i="4"/>
  <c r="BC1071" i="4"/>
  <c r="AQ1071" i="4"/>
  <c r="AE1071" i="4"/>
  <c r="AR1071" i="4"/>
  <c r="BE1071" i="4"/>
  <c r="AF1071" i="4"/>
  <c r="AZ1071" i="4"/>
  <c r="AM1071" i="4"/>
  <c r="BA1071" i="4"/>
  <c r="AB1071" i="4"/>
  <c r="AJ1071" i="4"/>
  <c r="AK1071" i="4"/>
  <c r="AW1071" i="4"/>
  <c r="AU1071" i="4"/>
  <c r="BG1071" i="4"/>
  <c r="AV1079" i="4"/>
  <c r="BA1079" i="4"/>
  <c r="AM1079" i="4"/>
  <c r="AF1079" i="4"/>
  <c r="AU1079" i="4"/>
  <c r="AG1079" i="4"/>
  <c r="BC1087" i="4"/>
  <c r="AW1087" i="4"/>
  <c r="AJ1087" i="4"/>
  <c r="AB1087" i="4"/>
  <c r="AQ1087" i="4"/>
  <c r="BG1087" i="4"/>
  <c r="AR1087" i="4"/>
  <c r="AK1087" i="4"/>
  <c r="AZ1087" i="4"/>
  <c r="AF1087" i="4"/>
  <c r="AE1087" i="4"/>
  <c r="AM1087" i="4"/>
  <c r="AU1087" i="4"/>
  <c r="BE1087" i="4"/>
  <c r="BC1103" i="4"/>
  <c r="AE1103" i="4"/>
  <c r="AF1103" i="4"/>
  <c r="BA1103" i="4"/>
  <c r="AK1103" i="4"/>
  <c r="AM1103" i="4"/>
  <c r="AQ1103" i="4"/>
  <c r="AU1103" i="4"/>
  <c r="AZ1103" i="4"/>
  <c r="AJ1103" i="4"/>
  <c r="AR1103" i="4"/>
  <c r="AW1103" i="4"/>
  <c r="AB1103" i="4"/>
  <c r="BE1111" i="4"/>
  <c r="AI1111" i="4"/>
  <c r="AY1111" i="4"/>
  <c r="BE1119" i="4"/>
  <c r="AI1119" i="4"/>
  <c r="AY1119" i="4"/>
  <c r="BE1127" i="4"/>
  <c r="AY1127" i="4"/>
  <c r="AI1127" i="4"/>
  <c r="AT1144" i="4"/>
  <c r="AD1144" i="4"/>
  <c r="Z1144" i="4"/>
  <c r="AP1144" i="4"/>
  <c r="AX1144" i="4"/>
  <c r="AH1144" i="4"/>
  <c r="BF1144" i="4"/>
  <c r="BF1160" i="4"/>
  <c r="AP1160" i="4"/>
  <c r="AH1160" i="4"/>
  <c r="AX1160" i="4"/>
  <c r="AT1160" i="4"/>
  <c r="BG1160" i="4"/>
  <c r="AD1160" i="4"/>
  <c r="AT1168" i="4"/>
  <c r="AX1168" i="4"/>
  <c r="BF1168" i="4"/>
  <c r="AD1168" i="4"/>
  <c r="AH1168" i="4"/>
  <c r="AP1168" i="4"/>
  <c r="Z1168" i="4"/>
  <c r="BF1309" i="4"/>
  <c r="AP1309" i="4"/>
  <c r="AI1309" i="4"/>
  <c r="AB1309" i="4"/>
  <c r="AJ1367" i="4"/>
  <c r="BF1367" i="4"/>
  <c r="BF1375" i="4"/>
  <c r="Z1375" i="4"/>
  <c r="AB1375" i="4"/>
  <c r="AZ1375" i="4"/>
  <c r="AR1375" i="4"/>
  <c r="AO1403" i="4"/>
  <c r="AT1403" i="4"/>
  <c r="AD1403" i="4"/>
  <c r="AE1403" i="4"/>
  <c r="AP1403" i="4"/>
  <c r="AI1403" i="4"/>
  <c r="AY1403" i="4"/>
  <c r="BA1403" i="4"/>
  <c r="AV1441" i="4"/>
  <c r="BG1441" i="4"/>
  <c r="AX1441" i="4"/>
  <c r="AB1441" i="4"/>
  <c r="AA1441" i="4"/>
  <c r="AQ1441" i="4"/>
  <c r="AH1441" i="4"/>
  <c r="AP1441" i="4"/>
  <c r="AJ1441" i="4"/>
  <c r="BF1441" i="4"/>
  <c r="AE1441" i="4"/>
  <c r="AZ1441" i="4"/>
  <c r="BC1441" i="4"/>
  <c r="BB1441" i="4"/>
  <c r="AS1513" i="4"/>
  <c r="BE1513" i="4"/>
  <c r="AW1513" i="4"/>
  <c r="AO1513" i="4"/>
  <c r="AG1513" i="4"/>
  <c r="AC1513" i="4"/>
  <c r="BF1513" i="4"/>
  <c r="BA1513" i="4"/>
  <c r="BB1547" i="4"/>
  <c r="AM1547" i="4"/>
  <c r="BC1547" i="4"/>
  <c r="BG1547" i="4"/>
  <c r="AH1547" i="4"/>
  <c r="BD1547" i="4"/>
  <c r="AQ1547" i="4"/>
  <c r="AG1547" i="4"/>
  <c r="AL1547" i="4"/>
  <c r="AX1547" i="4"/>
  <c r="AS1547" i="4"/>
  <c r="AW1547" i="4"/>
  <c r="AC1547" i="4"/>
  <c r="BE1620" i="4"/>
  <c r="AB1620" i="4"/>
  <c r="AR1620" i="4"/>
  <c r="AG1620" i="4"/>
  <c r="AK1620" i="4"/>
  <c r="BA1620" i="4"/>
  <c r="AO1620" i="4"/>
  <c r="AC1620" i="4"/>
  <c r="AZ1620" i="4"/>
  <c r="AV1673" i="4"/>
  <c r="AZ1673" i="4"/>
  <c r="AF1673" i="4"/>
  <c r="AF995" i="4"/>
  <c r="AR995" i="4"/>
  <c r="AZ995" i="4"/>
  <c r="BB1265" i="4"/>
  <c r="AX1265" i="4"/>
  <c r="AL1265" i="4"/>
  <c r="AD1265" i="4"/>
  <c r="AH1265" i="4"/>
  <c r="AX1273" i="4"/>
  <c r="AD1273" i="4"/>
  <c r="BF1296" i="4"/>
  <c r="AE1296" i="4"/>
  <c r="AX1296" i="4"/>
  <c r="AB1296" i="4"/>
  <c r="AR1296" i="4"/>
  <c r="AP1296" i="4"/>
  <c r="AM1296" i="4"/>
  <c r="BC1296" i="4"/>
  <c r="AZ1296" i="4"/>
  <c r="AH1296" i="4"/>
  <c r="BD1302" i="4"/>
  <c r="AB1302" i="4"/>
  <c r="AW1302" i="4"/>
  <c r="BC1336" i="4"/>
  <c r="AR1336" i="4"/>
  <c r="BG1336" i="4"/>
  <c r="AB1336" i="4"/>
  <c r="AL1336" i="4"/>
  <c r="BF1336" i="4"/>
  <c r="AZ1336" i="4"/>
  <c r="AE1336" i="4"/>
  <c r="AJ1336" i="4"/>
  <c r="AJ1349" i="4"/>
  <c r="AD1349" i="4"/>
  <c r="AT1349" i="4"/>
  <c r="BF1349" i="4"/>
  <c r="BD1409" i="4"/>
  <c r="AS1409" i="4"/>
  <c r="BG1409" i="4"/>
  <c r="AI1409" i="4"/>
  <c r="AT1409" i="4"/>
  <c r="AH1409" i="4"/>
  <c r="AY1409" i="4"/>
  <c r="AQ1409" i="4"/>
  <c r="BB1409" i="4"/>
  <c r="AO1409" i="4"/>
  <c r="AL1409" i="4"/>
  <c r="AD1409" i="4"/>
  <c r="AC1409" i="4"/>
  <c r="AX1409" i="4"/>
  <c r="AA1409" i="4"/>
  <c r="BE1409" i="4"/>
  <c r="AG1409" i="4"/>
  <c r="AW1409" i="4"/>
  <c r="BF1443" i="4"/>
  <c r="AZ1443" i="4"/>
  <c r="AB1443" i="4"/>
  <c r="AH1443" i="4"/>
  <c r="AP1443" i="4"/>
  <c r="AX1443" i="4"/>
  <c r="AM1443" i="4"/>
  <c r="AR1443" i="4"/>
  <c r="BC1443" i="4"/>
  <c r="AE1443" i="4"/>
  <c r="AB1458" i="4"/>
  <c r="AJ1458" i="4"/>
  <c r="BE1496" i="4"/>
  <c r="AP1496" i="4"/>
  <c r="BF1496" i="4"/>
  <c r="AH1496" i="4"/>
  <c r="AX1496" i="4"/>
  <c r="BF1519" i="4"/>
  <c r="AU1519" i="4"/>
  <c r="BA1519" i="4"/>
  <c r="AS1519" i="4"/>
  <c r="BE1519" i="4"/>
  <c r="AC1519" i="4"/>
  <c r="BC1519" i="4"/>
  <c r="AM1519" i="4"/>
  <c r="AK1519" i="4"/>
  <c r="AW1519" i="4"/>
  <c r="AE1519" i="4"/>
  <c r="BF1525" i="4"/>
  <c r="BA1525" i="4"/>
  <c r="AS1525" i="4"/>
  <c r="AK1525" i="4"/>
  <c r="AC1525" i="4"/>
  <c r="BE1557" i="4"/>
  <c r="BB1557" i="4"/>
  <c r="AG1557" i="4"/>
  <c r="AA1557" i="4"/>
  <c r="AX1557" i="4"/>
  <c r="AC1557" i="4"/>
  <c r="AS1557" i="4"/>
  <c r="AM1557" i="4"/>
  <c r="AQ1557" i="4"/>
  <c r="AL1557" i="4"/>
  <c r="AH1557" i="4"/>
  <c r="BC1557" i="4"/>
  <c r="AW1557" i="4"/>
  <c r="AJ1605" i="4"/>
  <c r="AZ1605" i="4"/>
  <c r="AS1605" i="4"/>
  <c r="BE1665" i="4"/>
  <c r="AY1665" i="4"/>
  <c r="AD1665" i="4"/>
  <c r="AW1665" i="4"/>
  <c r="BD1665" i="4"/>
  <c r="AI1665" i="4"/>
  <c r="BB1665" i="4"/>
  <c r="AT1665" i="4"/>
  <c r="BG1665" i="4"/>
  <c r="AQ1665" i="4"/>
  <c r="AO1665" i="4"/>
  <c r="AG1665" i="4"/>
  <c r="AA1665" i="4"/>
  <c r="BC1340" i="4"/>
  <c r="AX1340" i="4"/>
  <c r="AZ1340" i="4"/>
  <c r="AE1340" i="4"/>
  <c r="AB1340" i="4"/>
  <c r="AR1340" i="4"/>
  <c r="AJ1340" i="4"/>
  <c r="AL1340" i="4"/>
  <c r="AQ1340" i="4"/>
  <c r="BF1340" i="4"/>
  <c r="BG1340" i="4"/>
  <c r="AQ1348" i="4"/>
  <c r="AE1348" i="4"/>
  <c r="AJ1348" i="4"/>
  <c r="BB1348" i="4"/>
  <c r="AB1348" i="4"/>
  <c r="AR1348" i="4"/>
  <c r="AZ1348" i="4"/>
  <c r="BB1356" i="4"/>
  <c r="AJ1356" i="4"/>
  <c r="AR1356" i="4"/>
  <c r="AR1364" i="4"/>
  <c r="AJ1364" i="4"/>
  <c r="AZ1364" i="4"/>
  <c r="AB1364" i="4"/>
  <c r="Z1364" i="4"/>
  <c r="AR1372" i="4"/>
  <c r="AB1372" i="4"/>
  <c r="Z1372" i="4"/>
  <c r="AJ1372" i="4"/>
  <c r="BF1372" i="4"/>
  <c r="AZ1372" i="4"/>
  <c r="AQ1405" i="4"/>
  <c r="AG1405" i="4"/>
  <c r="BB1405" i="4"/>
  <c r="BA1418" i="4"/>
  <c r="BF1418" i="4"/>
  <c r="BE1418" i="4"/>
  <c r="AE1418" i="4"/>
  <c r="AL1418" i="4"/>
  <c r="AD1418" i="4"/>
  <c r="AA1418" i="4"/>
  <c r="AP1418" i="4"/>
  <c r="AQ1418" i="4"/>
  <c r="AW1418" i="4"/>
  <c r="AI1418" i="4"/>
  <c r="AK1418" i="4"/>
  <c r="AT1418" i="4"/>
  <c r="BG1418" i="4"/>
  <c r="AY1418" i="4"/>
  <c r="AX1439" i="4"/>
  <c r="BF1439" i="4"/>
  <c r="AR1439" i="4"/>
  <c r="AB1439" i="4"/>
  <c r="AP1461" i="4"/>
  <c r="AB1461" i="4"/>
  <c r="AF1461" i="4"/>
  <c r="AJ1461" i="4"/>
  <c r="Z1461" i="4"/>
  <c r="AZ1461" i="4"/>
  <c r="AV1461" i="4"/>
  <c r="AX1461" i="4"/>
  <c r="AN1461" i="4"/>
  <c r="BF1515" i="4"/>
  <c r="AS1515" i="4"/>
  <c r="AG1515" i="4"/>
  <c r="BE1515" i="4"/>
  <c r="AU1515" i="4"/>
  <c r="AC1515" i="4"/>
  <c r="AK1515" i="4"/>
  <c r="AO1515" i="4"/>
  <c r="BC1515" i="4"/>
  <c r="AM1515" i="4"/>
  <c r="AW1515" i="4"/>
  <c r="BG1551" i="4"/>
  <c r="AL1551" i="4"/>
  <c r="AW1551" i="4"/>
  <c r="AQ1551" i="4"/>
  <c r="AP1551" i="4"/>
  <c r="BA1551" i="4"/>
  <c r="AG1551" i="4"/>
  <c r="AE1551" i="4"/>
  <c r="BB1551" i="4"/>
  <c r="BE1585" i="4"/>
  <c r="AG1585" i="4"/>
  <c r="AW1585" i="4"/>
  <c r="AB1721" i="4"/>
  <c r="BA1721" i="4"/>
  <c r="BD1721" i="4"/>
  <c r="AY1390" i="4"/>
  <c r="AS1390" i="4"/>
  <c r="AC1390" i="4"/>
  <c r="AI1390" i="4"/>
  <c r="AG1390" i="4"/>
  <c r="BE1390" i="4"/>
  <c r="AQ1390" i="4"/>
  <c r="AO1390" i="4"/>
  <c r="AK1406" i="4"/>
  <c r="BA1406" i="4"/>
  <c r="AM1415" i="4"/>
  <c r="AO1415" i="4"/>
  <c r="AG1426" i="4"/>
  <c r="AC1426" i="4"/>
  <c r="BA1426" i="4"/>
  <c r="AS1426" i="4"/>
  <c r="AK1426" i="4"/>
  <c r="AM1426" i="4"/>
  <c r="BF1426" i="4"/>
  <c r="AW1426" i="4"/>
  <c r="BC1426" i="4"/>
  <c r="AU1426" i="4"/>
  <c r="AE1426" i="4"/>
  <c r="AP1442" i="4"/>
  <c r="BF1442" i="4"/>
  <c r="AJ1450" i="4"/>
  <c r="AR1450" i="4"/>
  <c r="AB1450" i="4"/>
  <c r="AS1502" i="4"/>
  <c r="BD1502" i="4"/>
  <c r="BE1502" i="4"/>
  <c r="AW1502" i="4"/>
  <c r="AG1502" i="4"/>
  <c r="BA1502" i="4"/>
  <c r="AU1502" i="4"/>
  <c r="AM1502" i="4"/>
  <c r="AO1502" i="4"/>
  <c r="AE1502" i="4"/>
  <c r="BC1502" i="4"/>
  <c r="AK1502" i="4"/>
  <c r="AT1465" i="4"/>
  <c r="AL1465" i="4"/>
  <c r="AD1465" i="4"/>
  <c r="AT1473" i="4"/>
  <c r="AD1473" i="4"/>
  <c r="AL1473" i="4"/>
  <c r="AT1481" i="4"/>
  <c r="AL1481" i="4"/>
  <c r="AD1481" i="4"/>
  <c r="AT1489" i="4"/>
  <c r="AD1489" i="4"/>
  <c r="AL1489" i="4"/>
  <c r="AY1518" i="4"/>
  <c r="AQ1518" i="4"/>
  <c r="AY1526" i="4"/>
  <c r="BG1526" i="4"/>
  <c r="AM1526" i="4"/>
  <c r="AW1526" i="4"/>
  <c r="BE1526" i="4"/>
  <c r="AK1526" i="4"/>
  <c r="AC1526" i="4"/>
  <c r="AE1526" i="4"/>
  <c r="AU1526" i="4"/>
  <c r="BF1536" i="4"/>
  <c r="BB1536" i="4"/>
  <c r="AB1536" i="4"/>
  <c r="AL1536" i="4"/>
  <c r="AD1536" i="4"/>
  <c r="AO1536" i="4"/>
  <c r="AW1536" i="4"/>
  <c r="AG1536" i="4"/>
  <c r="AR1536" i="4"/>
  <c r="AF1649" i="4"/>
  <c r="AQ1649" i="4"/>
  <c r="BA1649" i="4"/>
  <c r="BC1649" i="4"/>
  <c r="AW1649" i="4"/>
  <c r="BA1754" i="4"/>
  <c r="AM1754" i="4"/>
  <c r="BC1604" i="4"/>
  <c r="AT1604" i="4"/>
  <c r="AX1604" i="4"/>
  <c r="AM1604" i="4"/>
  <c r="AD1604" i="4"/>
  <c r="AH1604" i="4"/>
  <c r="AP1604" i="4"/>
  <c r="AE1604" i="4"/>
  <c r="BE1616" i="4"/>
  <c r="BA1616" i="4"/>
  <c r="AG1616" i="4"/>
  <c r="AR1616" i="4"/>
  <c r="AW1616" i="4"/>
  <c r="AB1645" i="4"/>
  <c r="AM1645" i="4"/>
  <c r="BG1645" i="4"/>
  <c r="AW1645" i="4"/>
  <c r="BD1670" i="4"/>
  <c r="AW1670" i="4"/>
  <c r="AG1670" i="4"/>
  <c r="BE1670" i="4"/>
  <c r="AI1670" i="4"/>
  <c r="AT1670" i="4"/>
  <c r="AA1670" i="4"/>
  <c r="AY1670" i="4"/>
  <c r="BB1670" i="4"/>
  <c r="AL1670" i="4"/>
  <c r="BG1670" i="4"/>
  <c r="AD1670" i="4"/>
  <c r="BF1703" i="4"/>
  <c r="AK1703" i="4"/>
  <c r="AE1703" i="4"/>
  <c r="AU1703" i="4"/>
  <c r="AW1671" i="4"/>
  <c r="AK1671" i="4"/>
  <c r="AR1671" i="4"/>
  <c r="BA1671" i="4"/>
  <c r="AG1671" i="4"/>
  <c r="BA1687" i="4"/>
  <c r="AL1687" i="4"/>
  <c r="AQ1687" i="4"/>
  <c r="AW1687" i="4"/>
  <c r="BB1687" i="4"/>
  <c r="BG1687" i="4"/>
  <c r="AW1715" i="4"/>
  <c r="AL1715" i="4"/>
  <c r="BG1715" i="4"/>
  <c r="AA1715" i="4"/>
  <c r="BB1715" i="4"/>
  <c r="AG1715" i="4"/>
  <c r="BE1615" i="4"/>
  <c r="BC1615" i="4"/>
  <c r="AI1615" i="4"/>
  <c r="AU1615" i="4"/>
  <c r="BG1615" i="4"/>
  <c r="AM1615" i="4"/>
  <c r="AE1615" i="4"/>
  <c r="AY1615" i="4"/>
  <c r="AA1615" i="4"/>
  <c r="AQ1615" i="4"/>
  <c r="BF1628" i="4"/>
  <c r="AE1628" i="4"/>
  <c r="BC1628" i="4"/>
  <c r="AM1628" i="4"/>
  <c r="AU1628" i="4"/>
  <c r="AY1628" i="4"/>
  <c r="AI1628" i="4"/>
  <c r="BE1636" i="4"/>
  <c r="AC1636" i="4"/>
  <c r="BC1636" i="4"/>
  <c r="BG1636" i="4"/>
  <c r="AS1636" i="4"/>
  <c r="AX1636" i="4"/>
  <c r="AL1636" i="4"/>
  <c r="AM1636" i="4"/>
  <c r="AG1636" i="4"/>
  <c r="BB1636" i="4"/>
  <c r="AQ1636" i="4"/>
  <c r="AT1636" i="4"/>
  <c r="AW1636" i="4"/>
  <c r="AO1636" i="4"/>
  <c r="AI1636" i="4"/>
  <c r="AY1636" i="4"/>
  <c r="AI1644" i="4"/>
  <c r="AT1644" i="4"/>
  <c r="AS1644" i="4"/>
  <c r="AO1644" i="4"/>
  <c r="AW1644" i="4"/>
  <c r="AX1644" i="4"/>
  <c r="BB1644" i="4"/>
  <c r="AL1644" i="4"/>
  <c r="AC1644" i="4"/>
  <c r="AM1644" i="4"/>
  <c r="AD1644" i="4"/>
  <c r="AQ1644" i="4"/>
  <c r="AG1644" i="4"/>
  <c r="AA1644" i="4"/>
  <c r="BG1644" i="4"/>
  <c r="AH1644" i="4"/>
  <c r="AQ1652" i="4"/>
  <c r="AL1652" i="4"/>
  <c r="BB1652" i="4"/>
  <c r="BG1652" i="4"/>
  <c r="BA1652" i="4"/>
  <c r="AW1652" i="4"/>
  <c r="AE1652" i="4"/>
  <c r="AG1652" i="4"/>
  <c r="BD1694" i="4"/>
  <c r="BB1694" i="4"/>
  <c r="BG1694" i="4"/>
  <c r="AL1694" i="4"/>
  <c r="AW1694" i="4"/>
  <c r="AG1694" i="4"/>
  <c r="AX1709" i="4"/>
  <c r="BB1709" i="4"/>
  <c r="BC1709" i="4"/>
  <c r="AL1709" i="4"/>
  <c r="BD1709" i="4"/>
  <c r="AH1709" i="4"/>
  <c r="AS1709" i="4"/>
  <c r="AG1709" i="4"/>
  <c r="AC1709" i="4"/>
  <c r="BG1709" i="4"/>
  <c r="AM1709" i="4"/>
  <c r="AQ1709" i="4"/>
  <c r="AA1709" i="4"/>
  <c r="BG776" i="4"/>
  <c r="BF733" i="4"/>
  <c r="AL643" i="4"/>
  <c r="AO631" i="4"/>
  <c r="AQ587" i="4"/>
  <c r="BC553" i="4"/>
  <c r="AC545" i="4"/>
  <c r="BC523" i="4"/>
  <c r="AI488" i="4"/>
  <c r="BC729" i="4"/>
  <c r="AQ664" i="4"/>
  <c r="AG652" i="4"/>
  <c r="AG744" i="4"/>
  <c r="AQ729" i="4"/>
  <c r="AB672" i="4"/>
  <c r="AU655" i="4"/>
  <c r="BG655" i="4"/>
  <c r="AO643" i="4"/>
  <c r="BA629" i="4"/>
  <c r="Z621" i="4"/>
  <c r="BA613" i="4"/>
  <c r="BA567" i="4"/>
  <c r="AU553" i="4"/>
  <c r="AK523" i="4"/>
  <c r="AA496" i="4"/>
  <c r="AU805" i="4"/>
  <c r="AQ744" i="4"/>
  <c r="AW735" i="4"/>
  <c r="AP729" i="4"/>
  <c r="AW719" i="4"/>
  <c r="AM705" i="4"/>
  <c r="BD705" i="4"/>
  <c r="AM643" i="4"/>
  <c r="AE607" i="4"/>
  <c r="AQ620" i="4"/>
  <c r="AU480" i="4"/>
  <c r="BG464" i="4"/>
  <c r="AA416" i="4"/>
  <c r="AU384" i="4"/>
  <c r="AE376" i="4"/>
  <c r="BG384" i="4"/>
  <c r="AU336" i="4"/>
  <c r="BE360" i="4"/>
  <c r="AU320" i="4"/>
  <c r="AI232" i="4"/>
  <c r="BE114" i="4"/>
  <c r="AE304" i="4"/>
  <c r="AK272" i="4"/>
  <c r="AQ256" i="4"/>
  <c r="AM248" i="4"/>
  <c r="BG240" i="4"/>
  <c r="AB188" i="4"/>
  <c r="BF183" i="4"/>
  <c r="AT167" i="4"/>
  <c r="AI121" i="4"/>
  <c r="AR43" i="4"/>
  <c r="AE216" i="4"/>
  <c r="AP111" i="4"/>
  <c r="BF56" i="4"/>
  <c r="AV35" i="4"/>
  <c r="AP81" i="4"/>
  <c r="AU35" i="4"/>
  <c r="AU312" i="4"/>
  <c r="AA248" i="4"/>
  <c r="BA159" i="4"/>
  <c r="AI111" i="4"/>
  <c r="AL97" i="4"/>
  <c r="AW14" i="4"/>
  <c r="AA1740" i="4"/>
  <c r="AJ1375" i="4"/>
  <c r="AM1395" i="4"/>
  <c r="AL1130" i="4"/>
  <c r="BG1144" i="4"/>
  <c r="BC1116" i="4"/>
  <c r="BG1103" i="4"/>
  <c r="AJ893" i="4"/>
  <c r="BA776" i="4"/>
  <c r="BG769" i="4"/>
  <c r="AA733" i="4"/>
  <c r="AC679" i="4"/>
  <c r="AI400" i="4"/>
  <c r="BD579" i="4"/>
  <c r="AM111" i="4"/>
  <c r="BA1515" i="4"/>
  <c r="AG1519" i="4"/>
  <c r="AY1122" i="4"/>
  <c r="AQ376" i="4"/>
  <c r="BC344" i="4"/>
  <c r="AI153" i="4"/>
  <c r="AM400" i="4"/>
  <c r="BD167" i="4"/>
  <c r="AF776" i="4"/>
  <c r="AG693" i="4"/>
  <c r="AT587" i="4"/>
  <c r="BB631" i="4"/>
  <c r="BG488" i="4"/>
  <c r="AE729" i="4"/>
  <c r="AC643" i="4"/>
  <c r="BF631" i="4"/>
  <c r="AG620" i="4"/>
  <c r="BE480" i="4"/>
  <c r="AA464" i="4"/>
  <c r="AM448" i="4"/>
  <c r="AY432" i="4"/>
  <c r="BC183" i="4"/>
  <c r="AU264" i="4"/>
  <c r="Z43" i="4"/>
  <c r="AK240" i="4"/>
  <c r="AQ224" i="4"/>
  <c r="BB159" i="4"/>
  <c r="BA153" i="4"/>
  <c r="BF76" i="4"/>
  <c r="Z68" i="4"/>
  <c r="BA56" i="4"/>
  <c r="AB114" i="4"/>
  <c r="AS248" i="4"/>
  <c r="Z159" i="4"/>
  <c r="AS121" i="4"/>
  <c r="BE76" i="4"/>
  <c r="AJ35" i="4"/>
  <c r="AR106" i="4"/>
  <c r="AK1395" i="4"/>
  <c r="AJ1187" i="4"/>
  <c r="BE1103" i="4"/>
  <c r="AV1063" i="4"/>
  <c r="AX940" i="4"/>
  <c r="BB1130" i="4"/>
  <c r="BG1168" i="4"/>
  <c r="AO1122" i="4"/>
  <c r="AD1102" i="4"/>
  <c r="AP1068" i="4"/>
  <c r="Z928" i="4"/>
  <c r="AX916" i="4"/>
  <c r="AP904" i="4"/>
  <c r="AK797" i="4"/>
  <c r="AU836" i="4"/>
  <c r="BA797" i="4"/>
  <c r="AH715" i="4"/>
  <c r="AM304" i="4"/>
  <c r="AQ312" i="4"/>
  <c r="AI138" i="4"/>
  <c r="BB121" i="4"/>
  <c r="BA68" i="4"/>
  <c r="AA153" i="4"/>
  <c r="AO613" i="4"/>
  <c r="BE621" i="4"/>
  <c r="AH579" i="4"/>
  <c r="AO685" i="4"/>
  <c r="BE484" i="4"/>
  <c r="BC484" i="4"/>
  <c r="AQ396" i="4"/>
  <c r="AY396" i="4"/>
  <c r="BG356" i="4"/>
  <c r="AQ356" i="4"/>
  <c r="BE228" i="4"/>
  <c r="AY228" i="4"/>
  <c r="BD171" i="4"/>
  <c r="AH171" i="4"/>
  <c r="AI117" i="4"/>
  <c r="BE117" i="4"/>
  <c r="BC39" i="4"/>
  <c r="AX39" i="4"/>
  <c r="AX880" i="4"/>
  <c r="BB880" i="4"/>
  <c r="AM880" i="4"/>
  <c r="AM765" i="4"/>
  <c r="AD765" i="4"/>
  <c r="AS577" i="4"/>
  <c r="AX577" i="4"/>
  <c r="BD519" i="4"/>
  <c r="AO519" i="4"/>
  <c r="BD739" i="4"/>
  <c r="AG739" i="4"/>
  <c r="AS793" i="4"/>
  <c r="AG793" i="4"/>
  <c r="AY793" i="4"/>
  <c r="BD801" i="4"/>
  <c r="BG801" i="4"/>
  <c r="AD801" i="4"/>
  <c r="BD809" i="4"/>
  <c r="AY809" i="4"/>
  <c r="BD825" i="4"/>
  <c r="AT825" i="4"/>
  <c r="AG825" i="4"/>
  <c r="AM841" i="4"/>
  <c r="AD841" i="4"/>
  <c r="BD849" i="4"/>
  <c r="AS849" i="4"/>
  <c r="BD1080" i="4"/>
  <c r="AT1080" i="4"/>
  <c r="AI1080" i="4"/>
  <c r="AH1080" i="4"/>
  <c r="BC756" i="4"/>
  <c r="AV756" i="4"/>
  <c r="BG984" i="4"/>
  <c r="AP984" i="4"/>
  <c r="BG1323" i="4"/>
  <c r="BC1323" i="4"/>
  <c r="AX1600" i="4"/>
  <c r="BC1600" i="4"/>
  <c r="BG1578" i="4"/>
  <c r="Z1578" i="4"/>
  <c r="AC1578" i="4"/>
  <c r="AR1578" i="4"/>
  <c r="AI468" i="4"/>
  <c r="AG559" i="4"/>
  <c r="AZ576" i="4"/>
  <c r="AO559" i="4"/>
  <c r="AE428" i="4"/>
  <c r="AE420" i="4"/>
  <c r="BG396" i="4"/>
  <c r="AW163" i="4"/>
  <c r="BG117" i="4"/>
  <c r="AD117" i="4"/>
  <c r="AT85" i="4"/>
  <c r="AZ80" i="4"/>
  <c r="AQ39" i="4"/>
  <c r="AA133" i="4"/>
  <c r="AE348" i="4"/>
  <c r="BE340" i="4"/>
  <c r="AU332" i="4"/>
  <c r="AI324" i="4"/>
  <c r="AI316" i="4"/>
  <c r="AY284" i="4"/>
  <c r="BC191" i="4"/>
  <c r="AH117" i="4"/>
  <c r="AI276" i="4"/>
  <c r="AE260" i="4"/>
  <c r="AU244" i="4"/>
  <c r="AI228" i="4"/>
  <c r="AM171" i="4"/>
  <c r="AT117" i="4"/>
  <c r="AL109" i="4"/>
  <c r="AL101" i="4"/>
  <c r="AE93" i="4"/>
  <c r="AE39" i="4"/>
  <c r="AS1393" i="4"/>
  <c r="AR1247" i="4"/>
  <c r="AS1080" i="4"/>
  <c r="AD865" i="4"/>
  <c r="AY857" i="4"/>
  <c r="AC825" i="4"/>
  <c r="AC765" i="4"/>
  <c r="BC881" i="4"/>
  <c r="BG865" i="4"/>
  <c r="AC841" i="4"/>
  <c r="AL809" i="4"/>
  <c r="AT801" i="4"/>
  <c r="BG793" i="4"/>
  <c r="AT785" i="4"/>
  <c r="AI765" i="4"/>
  <c r="AY755" i="4"/>
  <c r="AC739" i="4"/>
  <c r="AS841" i="4"/>
  <c r="AI825" i="4"/>
  <c r="AL793" i="4"/>
  <c r="AC785" i="4"/>
  <c r="AQ765" i="4"/>
  <c r="BG756" i="4"/>
  <c r="AC747" i="4"/>
  <c r="BB739" i="4"/>
  <c r="AD857" i="4"/>
  <c r="AS572" i="4"/>
  <c r="AY725" i="4"/>
  <c r="AG617" i="4"/>
  <c r="AC572" i="4"/>
  <c r="AI356" i="4"/>
  <c r="AQ468" i="4"/>
  <c r="AI300" i="4"/>
  <c r="AS171" i="4"/>
  <c r="AA148" i="4"/>
  <c r="AU276" i="4"/>
  <c r="AL163" i="4"/>
  <c r="AJ39" i="4"/>
  <c r="AQ117" i="4"/>
  <c r="AM93" i="4"/>
  <c r="AI1623" i="4"/>
  <c r="AY1509" i="4"/>
  <c r="AD1393" i="4"/>
  <c r="AL1052" i="4"/>
  <c r="AR1323" i="4"/>
  <c r="BD1407" i="4"/>
  <c r="AR889" i="4"/>
  <c r="AW1066" i="4"/>
  <c r="BD841" i="4"/>
  <c r="AM785" i="4"/>
  <c r="BA659" i="4"/>
  <c r="Z1131" i="4"/>
  <c r="BB785" i="4"/>
  <c r="AY252" i="4"/>
  <c r="BD817" i="4"/>
  <c r="AQ793" i="4"/>
  <c r="BG428" i="4"/>
  <c r="AQ148" i="4"/>
  <c r="AG801" i="4"/>
  <c r="BB1623" i="4"/>
  <c r="AM1393" i="4"/>
  <c r="AY519" i="4"/>
  <c r="AY420" i="4"/>
  <c r="AY356" i="4"/>
  <c r="AQ801" i="4"/>
  <c r="AZ1323" i="4"/>
  <c r="BD765" i="4"/>
  <c r="AX841" i="4"/>
  <c r="AQ1393" i="4"/>
  <c r="AQ886" i="4"/>
  <c r="BE886" i="4"/>
  <c r="BE649" i="4"/>
  <c r="AY649" i="4"/>
  <c r="AL649" i="4"/>
  <c r="BG169" i="4"/>
  <c r="AL193" i="4"/>
  <c r="AK1760" i="4"/>
  <c r="AW1760" i="4"/>
  <c r="AA1753" i="4"/>
  <c r="Z1753" i="4"/>
  <c r="AL1744" i="4"/>
  <c r="AP1736" i="4"/>
  <c r="AH1724" i="4"/>
  <c r="AV1700" i="4"/>
  <c r="Z1700" i="4"/>
  <c r="AO1700" i="4"/>
  <c r="AD1724" i="4"/>
  <c r="AL1724" i="4"/>
  <c r="BE1724" i="4"/>
  <c r="AB1700" i="4"/>
  <c r="AW1700" i="4"/>
  <c r="AR1700" i="4"/>
  <c r="AK1744" i="4"/>
  <c r="AI1744" i="4"/>
  <c r="AT1753" i="4"/>
  <c r="AM1744" i="4"/>
  <c r="AC1736" i="4"/>
  <c r="BF1724" i="4"/>
  <c r="Z1724" i="4"/>
  <c r="AP1700" i="4"/>
  <c r="BE1700" i="4"/>
  <c r="AJ1700" i="4"/>
  <c r="AD1736" i="4"/>
  <c r="BB1744" i="4"/>
  <c r="AX1753" i="4"/>
  <c r="AQ1724" i="4"/>
  <c r="BB1724" i="4"/>
  <c r="AC1700" i="4"/>
  <c r="AL1700" i="4"/>
  <c r="BB1700" i="4"/>
  <c r="AN1700" i="4"/>
  <c r="AU1744" i="4"/>
  <c r="BA1753" i="4"/>
  <c r="BD1744" i="4"/>
  <c r="AX1736" i="4"/>
  <c r="AX1724" i="4"/>
  <c r="BF1700" i="4"/>
  <c r="AK1700" i="4"/>
  <c r="BC1724" i="4"/>
  <c r="AZ1700" i="4"/>
  <c r="AD1700" i="4"/>
  <c r="AD1744" i="4"/>
  <c r="AE1724" i="4"/>
  <c r="AI1724" i="4"/>
  <c r="AS1700" i="4"/>
  <c r="AX1700" i="4"/>
  <c r="BG1700" i="4"/>
  <c r="AM1724" i="4"/>
  <c r="AW1753" i="4"/>
  <c r="BE1744" i="4"/>
  <c r="AC1744" i="4"/>
  <c r="AU1753" i="4"/>
  <c r="AD1753" i="4"/>
  <c r="AY1753" i="4"/>
  <c r="AS1753" i="4"/>
  <c r="BG1744" i="4"/>
  <c r="AE1744" i="4"/>
  <c r="AS1744" i="4"/>
  <c r="BG1736" i="4"/>
  <c r="Z1736" i="4"/>
  <c r="AU1736" i="4"/>
  <c r="AH1736" i="4"/>
  <c r="BC1736" i="4"/>
  <c r="AO1744" i="4"/>
  <c r="BG1753" i="4"/>
  <c r="BB1736" i="4"/>
  <c r="AK1753" i="4"/>
  <c r="AA1768" i="4"/>
  <c r="AP1753" i="4"/>
  <c r="AW1744" i="4"/>
  <c r="AM1753" i="4"/>
  <c r="AI1753" i="4"/>
  <c r="BE1753" i="4"/>
  <c r="AL1753" i="4"/>
  <c r="BA1744" i="4"/>
  <c r="Z1744" i="4"/>
  <c r="AX1744" i="4"/>
  <c r="AW1736" i="4"/>
  <c r="AE1736" i="4"/>
  <c r="BA1736" i="4"/>
  <c r="AM1736" i="4"/>
  <c r="BD1736" i="4"/>
  <c r="AA1744" i="4"/>
  <c r="AC1753" i="4"/>
  <c r="AO1736" i="4"/>
  <c r="AG1744" i="4"/>
  <c r="BF1760" i="4"/>
  <c r="AH1753" i="4"/>
  <c r="AP1744" i="4"/>
  <c r="AT1768" i="4"/>
  <c r="AG1753" i="4"/>
  <c r="AO1753" i="4"/>
  <c r="BD1753" i="4"/>
  <c r="AE1753" i="4"/>
  <c r="AT1744" i="4"/>
  <c r="AH1744" i="4"/>
  <c r="BC1744" i="4"/>
  <c r="AL1736" i="4"/>
  <c r="AK1736" i="4"/>
  <c r="BF1736" i="4"/>
  <c r="AS1736" i="4"/>
  <c r="AT1736" i="4"/>
  <c r="AQ1744" i="4"/>
  <c r="AY1736" i="4"/>
  <c r="AQ1753" i="4"/>
  <c r="AG1736" i="4"/>
  <c r="AY1744" i="4"/>
  <c r="AQ1736" i="4"/>
  <c r="BG1740" i="4"/>
  <c r="AC1757" i="4"/>
  <c r="BF1757" i="4"/>
  <c r="AQ1740" i="4"/>
  <c r="AW1740" i="4"/>
  <c r="AD1757" i="4"/>
  <c r="AE1757" i="4"/>
  <c r="AI1762" i="4"/>
  <c r="AI1757" i="4"/>
  <c r="AD1740" i="4"/>
  <c r="AK1757" i="4"/>
  <c r="AO1740" i="4"/>
  <c r="BA1757" i="4"/>
  <c r="AL1740" i="4"/>
  <c r="AM1757" i="4"/>
  <c r="AP1757" i="4"/>
  <c r="AY1740" i="4"/>
  <c r="AS1757" i="4"/>
  <c r="BB1740" i="4"/>
  <c r="BF1764" i="4"/>
  <c r="AL1768" i="4"/>
  <c r="AE1768" i="4"/>
  <c r="BE1768" i="4"/>
  <c r="AU1768" i="4"/>
  <c r="AW1768" i="4"/>
  <c r="AY1768" i="4"/>
  <c r="AR1768" i="4"/>
  <c r="AB1768" i="4"/>
  <c r="AH1768" i="4"/>
  <c r="BG1768" i="4"/>
  <c r="AK1768" i="4"/>
  <c r="AO1768" i="4"/>
  <c r="AG1768" i="4"/>
  <c r="BB1768" i="4"/>
  <c r="AM1768" i="4"/>
  <c r="AS1768" i="4"/>
  <c r="BC1768" i="4"/>
  <c r="Z1768" i="4"/>
  <c r="AQ1768" i="4"/>
  <c r="BD1768" i="4"/>
  <c r="BF1768" i="4"/>
  <c r="AD1768" i="4"/>
  <c r="AC1768" i="4"/>
  <c r="BA1768" i="4"/>
  <c r="AX1768" i="4"/>
  <c r="AP1768" i="4"/>
  <c r="BC1770" i="4"/>
  <c r="AP1770" i="4"/>
  <c r="AC1770" i="4"/>
  <c r="AY1770" i="4"/>
  <c r="AK1770" i="4"/>
  <c r="AD1770" i="4"/>
  <c r="AX1770" i="4"/>
  <c r="AS1770" i="4"/>
  <c r="AI1770" i="4"/>
  <c r="V1714" i="4" l="1"/>
  <c r="V1237" i="4"/>
  <c r="V1530" i="4"/>
  <c r="V1599" i="4"/>
  <c r="V1550" i="4"/>
  <c r="V1176" i="4"/>
  <c r="V1492" i="4"/>
  <c r="V997" i="4"/>
  <c r="V1023" i="4"/>
  <c r="V1053" i="4"/>
  <c r="V1656" i="4"/>
  <c r="V1488" i="4"/>
  <c r="V1594" i="4"/>
  <c r="V1258" i="4"/>
  <c r="V1651" i="4"/>
  <c r="V1421" i="4"/>
  <c r="V1021" i="4"/>
  <c r="V1339" i="4"/>
  <c r="V1771" i="4"/>
  <c r="V1381" i="4"/>
  <c r="V1558" i="4"/>
  <c r="V1590" i="4"/>
  <c r="V1688" i="4"/>
  <c r="V1692" i="4"/>
  <c r="V1249" i="4"/>
  <c r="V1169" i="4"/>
  <c r="V1241" i="4"/>
  <c r="V1490" i="4"/>
  <c r="V1701" i="4"/>
  <c r="V1710" i="4"/>
  <c r="V1141" i="4"/>
  <c r="V1045" i="4"/>
  <c r="V981" i="4"/>
  <c r="V1011" i="4"/>
  <c r="V1180" i="4"/>
  <c r="V1301" i="4"/>
  <c r="V1037" i="4"/>
  <c r="V1029" i="4"/>
  <c r="V1167" i="4"/>
  <c r="V1310" i="4"/>
  <c r="V1476" i="4"/>
  <c r="V1708" i="4"/>
  <c r="V1735" i="4"/>
  <c r="V1601" i="4"/>
  <c r="V1508" i="4"/>
  <c r="V1423" i="4"/>
  <c r="V1354" i="4"/>
  <c r="V1767" i="4"/>
  <c r="V1440" i="4"/>
  <c r="V1591" i="4"/>
  <c r="V1484" i="4"/>
  <c r="V917" i="4"/>
  <c r="V1468" i="4"/>
  <c r="V1289" i="4"/>
  <c r="V1592" i="4"/>
  <c r="V1582" i="4"/>
  <c r="V1539" i="4"/>
  <c r="V1506" i="4"/>
  <c r="V1562" i="4"/>
  <c r="V1554" i="4"/>
  <c r="V1499" i="4"/>
  <c r="V1581" i="4"/>
  <c r="V1266" i="4"/>
  <c r="V1712" i="4"/>
  <c r="V1546" i="4"/>
  <c r="V1579" i="4"/>
  <c r="V1596" i="4"/>
  <c r="V1593" i="4"/>
  <c r="V1387" i="4"/>
  <c r="V1281" i="4"/>
  <c r="V1495" i="4"/>
  <c r="V1684" i="4"/>
  <c r="V1723" i="4"/>
  <c r="V1765" i="4"/>
  <c r="V1031" i="4"/>
  <c r="V1184" i="4"/>
  <c r="V1542" i="4"/>
  <c r="V1639" i="4"/>
  <c r="V1635" i="4"/>
  <c r="V1055" i="4"/>
  <c r="V1285" i="4"/>
  <c r="V1217" i="4"/>
  <c r="V1597" i="4"/>
  <c r="V1480" i="4"/>
  <c r="V1270" i="4"/>
  <c r="V1225" i="4"/>
  <c r="V1739" i="4"/>
  <c r="V1643" i="4"/>
  <c r="V1756" i="4"/>
  <c r="V1595" i="4"/>
  <c r="V1588" i="4"/>
  <c r="V1598" i="4"/>
  <c r="V1716" i="4"/>
  <c r="V1647" i="4"/>
  <c r="V1697" i="4"/>
  <c r="V1743" i="4"/>
  <c r="V1679" i="4"/>
  <c r="V1330" i="4"/>
  <c r="V1312" i="4"/>
  <c r="V1436" i="4"/>
  <c r="V1497" i="4"/>
  <c r="V1019" i="4"/>
  <c r="V1321" i="4"/>
  <c r="V957" i="4"/>
  <c r="V1178" i="4"/>
  <c r="V746" i="4"/>
  <c r="V722" i="4"/>
  <c r="V634" i="4"/>
  <c r="V1274" i="4"/>
  <c r="V955" i="4"/>
  <c r="V1763" i="4"/>
  <c r="V1245" i="4"/>
  <c r="V1632" i="4"/>
  <c r="V718" i="4"/>
  <c r="V646" i="4"/>
  <c r="V706" i="4"/>
  <c r="V1272" i="4"/>
  <c r="V1322" i="4"/>
  <c r="V1051" i="4"/>
  <c r="V1149" i="4"/>
  <c r="V1444" i="4"/>
  <c r="V1350" i="4"/>
  <c r="V1329" i="4"/>
  <c r="V1295" i="4"/>
  <c r="V1003" i="4"/>
  <c r="V1262" i="4"/>
  <c r="V1452" i="4"/>
  <c r="V160" i="4"/>
  <c r="V1654" i="4"/>
  <c r="V1139" i="4"/>
  <c r="V982" i="4"/>
  <c r="V49" i="4"/>
  <c r="V1699" i="4"/>
  <c r="V682" i="4"/>
  <c r="V233" i="4"/>
  <c r="V731" i="4"/>
  <c r="V411" i="4"/>
  <c r="V113" i="4"/>
  <c r="V1638" i="4"/>
  <c r="V1666" i="4"/>
  <c r="V1357" i="4"/>
  <c r="V658" i="4"/>
  <c r="V1758" i="4"/>
  <c r="V5" i="4"/>
  <c r="V1662" i="4"/>
  <c r="V770" i="4"/>
  <c r="V1233" i="4"/>
  <c r="V1165" i="4"/>
  <c r="V762" i="4"/>
  <c r="V622" i="4"/>
  <c r="V529" i="4"/>
  <c r="V1467" i="4"/>
  <c r="V1207" i="4"/>
  <c r="V1682" i="4"/>
  <c r="V1194" i="4"/>
  <c r="V1143" i="4"/>
  <c r="V319" i="4"/>
  <c r="V102" i="4"/>
  <c r="V492" i="4"/>
  <c r="V1719" i="4"/>
  <c r="V1668" i="4"/>
  <c r="V1275" i="4"/>
  <c r="V993" i="4"/>
  <c r="V979" i="4"/>
  <c r="V973" i="4"/>
  <c r="V1460" i="4"/>
  <c r="V1229" i="4"/>
  <c r="V1769" i="4"/>
  <c r="V935" i="4"/>
  <c r="V1282" i="4"/>
  <c r="V1337" i="4"/>
  <c r="V1675" i="4"/>
  <c r="V1745" i="4"/>
  <c r="V1027" i="4"/>
  <c r="V750" i="4"/>
  <c r="V1017" i="4"/>
  <c r="V1026" i="4"/>
  <c r="V125" i="4"/>
  <c r="V1569" i="4"/>
  <c r="V139" i="4"/>
  <c r="V1691" i="4"/>
  <c r="V871" i="4"/>
  <c r="V1062" i="4"/>
  <c r="V1234" i="4"/>
  <c r="V128" i="4"/>
  <c r="V505" i="4"/>
  <c r="V838" i="4"/>
  <c r="V627" i="4"/>
  <c r="V369" i="4"/>
  <c r="V1552" i="4"/>
  <c r="V1284" i="4"/>
  <c r="V1618" i="4"/>
  <c r="V1610" i="4"/>
  <c r="V162" i="4"/>
  <c r="V33" i="4"/>
  <c r="V192" i="4"/>
  <c r="V1576" i="4"/>
  <c r="V1633" i="4"/>
  <c r="V1659" i="4"/>
  <c r="V1713" i="4"/>
  <c r="V151" i="4"/>
  <c r="V297" i="4"/>
  <c r="V18" i="4"/>
  <c r="V609" i="4"/>
  <c r="V1286" i="4"/>
  <c r="V599" i="4"/>
  <c r="V558" i="4"/>
  <c r="V513" i="4"/>
  <c r="V1347" i="4"/>
  <c r="V944" i="4"/>
  <c r="V927" i="4"/>
  <c r="V764" i="4"/>
  <c r="V597" i="4"/>
  <c r="V948" i="4"/>
  <c r="V898" i="4"/>
  <c r="V856" i="4"/>
  <c r="V441" i="4"/>
  <c r="V405" i="4"/>
  <c r="V451" i="4"/>
  <c r="V307" i="4"/>
  <c r="V219" i="4"/>
  <c r="V281" i="4"/>
  <c r="V535" i="4"/>
  <c r="V465" i="4"/>
  <c r="V363" i="4"/>
  <c r="V158" i="4"/>
  <c r="V1726" i="4"/>
  <c r="V1580" i="4"/>
  <c r="V1528" i="4"/>
  <c r="V1512" i="4"/>
  <c r="V1717" i="4"/>
  <c r="V1707" i="4"/>
  <c r="V1218" i="4"/>
  <c r="V1549" i="4"/>
  <c r="V1292" i="4"/>
  <c r="V1252" i="4"/>
  <c r="V1129" i="4"/>
  <c r="V1057" i="4"/>
  <c r="V702" i="4"/>
  <c r="V1454" i="4"/>
  <c r="V766" i="4"/>
  <c r="V730" i="4"/>
  <c r="V694" i="4"/>
  <c r="V674" i="4"/>
  <c r="V618" i="4"/>
  <c r="V726" i="4"/>
  <c r="V41" i="4"/>
  <c r="V1276" i="4"/>
  <c r="V1720" i="4"/>
  <c r="V1704" i="4"/>
  <c r="V1761" i="4"/>
  <c r="V13" i="4"/>
  <c r="V168" i="4"/>
  <c r="V602" i="4"/>
  <c r="V594" i="4"/>
  <c r="V1161" i="4"/>
  <c r="V1174" i="4"/>
  <c r="V989" i="4"/>
  <c r="V1039" i="4"/>
  <c r="V686" i="4"/>
  <c r="V1047" i="4"/>
  <c r="V1015" i="4"/>
  <c r="V1346" i="4"/>
  <c r="V1338" i="4"/>
  <c r="V1182" i="4"/>
  <c r="V913" i="4"/>
  <c r="V22" i="4"/>
  <c r="V654" i="4"/>
  <c r="V806" i="4"/>
  <c r="V69" i="4"/>
  <c r="V941" i="4"/>
  <c r="V1172" i="4"/>
  <c r="V1472" i="4"/>
  <c r="V1335" i="4"/>
  <c r="V1486" i="4"/>
  <c r="V1186" i="4"/>
  <c r="V1009" i="4"/>
  <c r="V1189" i="4"/>
  <c r="V1355" i="4"/>
  <c r="V1268" i="4"/>
  <c r="V1132" i="4"/>
  <c r="V949" i="4"/>
  <c r="V923" i="4"/>
  <c r="V1343" i="4"/>
  <c r="V742" i="4"/>
  <c r="V740" i="4"/>
  <c r="V575" i="4"/>
  <c r="V645" i="4"/>
  <c r="V473" i="4"/>
  <c r="V1520" i="4"/>
  <c r="V1568" i="4"/>
  <c r="V1428" i="4"/>
  <c r="V1400" i="4"/>
  <c r="V1507" i="4"/>
  <c r="V1298" i="4"/>
  <c r="V1251" i="4"/>
  <c r="V1113" i="4"/>
  <c r="V1545" i="4"/>
  <c r="V190" i="4"/>
  <c r="V239" i="4"/>
  <c r="V1540" i="4"/>
  <c r="V1730" i="4"/>
  <c r="V657" i="4"/>
  <c r="V990" i="4"/>
  <c r="V999" i="4"/>
  <c r="V184" i="4"/>
  <c r="V768" i="4"/>
  <c r="V1254" i="4"/>
  <c r="V596" i="4"/>
  <c r="V367" i="4"/>
  <c r="V1607" i="4"/>
  <c r="V1209" i="4"/>
  <c r="V1702" i="4"/>
  <c r="V704" i="4"/>
  <c r="V1384" i="4"/>
  <c r="V1012" i="4"/>
  <c r="V1005" i="4"/>
  <c r="V1035" i="4"/>
  <c r="V1537" i="4"/>
  <c r="V533" i="4"/>
  <c r="V47" i="4"/>
  <c r="V1097" i="4"/>
  <c r="V1611" i="4"/>
  <c r="V1084" i="4"/>
  <c r="V1040" i="4"/>
  <c r="V907" i="4"/>
  <c r="V864" i="4"/>
  <c r="V908" i="4"/>
  <c r="V1049" i="4"/>
  <c r="V1202" i="4"/>
  <c r="V467" i="4"/>
  <c r="V409" i="4"/>
  <c r="V311" i="4"/>
  <c r="V1619" i="4"/>
  <c r="V380" i="4"/>
  <c r="V460" i="4"/>
  <c r="V45" i="4"/>
  <c r="V1449" i="4"/>
  <c r="V1279" i="4"/>
  <c r="V1359" i="4"/>
  <c r="V938" i="4"/>
  <c r="V666" i="4"/>
  <c r="V738" i="4"/>
  <c r="V73" i="4"/>
  <c r="V1667" i="4"/>
  <c r="V1532" i="4"/>
  <c r="V1463" i="4"/>
  <c r="V614" i="4"/>
  <c r="V626" i="4"/>
  <c r="V1025" i="4"/>
  <c r="V1041" i="4"/>
  <c r="V1033" i="4"/>
  <c r="V933" i="4"/>
  <c r="V164" i="4"/>
  <c r="V1483" i="4"/>
  <c r="V1544" i="4"/>
  <c r="V1297" i="4"/>
  <c r="V1154" i="4"/>
  <c r="V1001" i="4"/>
  <c r="V1065" i="4"/>
  <c r="V391" i="4"/>
  <c r="V129" i="4"/>
  <c r="V124" i="4"/>
  <c r="V1332" i="4"/>
  <c r="V1162" i="4"/>
  <c r="V1696" i="4"/>
  <c r="V303" i="4"/>
  <c r="V696" i="4"/>
  <c r="V971" i="4"/>
  <c r="V1082" i="4"/>
  <c r="V1089" i="4"/>
  <c r="V1411" i="4"/>
  <c r="V592" i="4"/>
  <c r="V977" i="4"/>
  <c r="V520" i="4"/>
  <c r="V1227" i="4"/>
  <c r="V2" i="4"/>
  <c r="V573" i="4"/>
  <c r="V265" i="4"/>
  <c r="V1646" i="4"/>
  <c r="V1695" i="4"/>
  <c r="V1408" i="4"/>
  <c r="V1397" i="4"/>
  <c r="V1314" i="4"/>
  <c r="V644" i="4"/>
  <c r="V942" i="4"/>
  <c r="V1211" i="4"/>
  <c r="V1259" i="4"/>
  <c r="V1462" i="4"/>
  <c r="V1606" i="4"/>
  <c r="V427" i="4"/>
  <c r="V1589" i="4"/>
  <c r="V82" i="4"/>
  <c r="V141" i="4"/>
  <c r="V75" i="4"/>
  <c r="V1706" i="4"/>
  <c r="V964" i="4"/>
  <c r="V816" i="4"/>
  <c r="V595" i="4"/>
  <c r="V1193" i="4"/>
  <c r="V1086" i="4"/>
  <c r="V932" i="4"/>
  <c r="V510" i="4"/>
  <c r="V1560" i="4"/>
  <c r="V1342" i="4"/>
  <c r="V1216" i="4"/>
  <c r="V909" i="4"/>
  <c r="V1677" i="4"/>
  <c r="V662" i="4"/>
  <c r="V690" i="4"/>
  <c r="V1752" i="4"/>
  <c r="V734" i="4"/>
  <c r="V698" i="4"/>
  <c r="V610" i="4"/>
  <c r="V754" i="4"/>
  <c r="V1013" i="4"/>
  <c r="V1157" i="4"/>
  <c r="V1283" i="4"/>
  <c r="V925" i="4"/>
  <c r="V1267" i="4"/>
  <c r="V700" i="4"/>
  <c r="V425" i="4"/>
  <c r="V321" i="4"/>
  <c r="V1731" i="4"/>
  <c r="V1377" i="4"/>
  <c r="V1034" i="4"/>
  <c r="V118" i="4"/>
  <c r="V61" i="4"/>
  <c r="V475" i="4"/>
  <c r="V727" i="4"/>
  <c r="V583" i="4"/>
  <c r="V753" i="4"/>
  <c r="V1114" i="4"/>
  <c r="V767" i="4"/>
  <c r="V565" i="4"/>
  <c r="V497" i="4"/>
  <c r="V846" i="4"/>
  <c r="V518" i="4"/>
  <c r="V455" i="4"/>
  <c r="V263" i="4"/>
  <c r="V177" i="4"/>
  <c r="V149" i="4"/>
  <c r="V395" i="4"/>
  <c r="V16" i="4"/>
  <c r="V174" i="4"/>
  <c r="V1729" i="4"/>
  <c r="V1705" i="4"/>
  <c r="V1657" i="4"/>
  <c r="V1612" i="4"/>
  <c r="V1475" i="4"/>
  <c r="V1737" i="4"/>
  <c r="V1504" i="4"/>
  <c r="V1392" i="4"/>
  <c r="V1538" i="4"/>
  <c r="V1226" i="4"/>
  <c r="V1105" i="4"/>
  <c r="V974" i="4"/>
  <c r="V1303" i="4"/>
  <c r="V1163" i="4"/>
  <c r="V1629" i="4"/>
  <c r="V1043" i="4"/>
  <c r="V919" i="4"/>
  <c r="V758" i="4"/>
  <c r="V939" i="4"/>
  <c r="V29" i="4"/>
  <c r="V1655" i="4"/>
  <c r="V670" i="4"/>
  <c r="V788" i="4"/>
  <c r="V950" i="4"/>
  <c r="V903" i="4"/>
  <c r="V963" i="4"/>
  <c r="V680" i="4"/>
  <c r="V469" i="4"/>
  <c r="V1146" i="4"/>
  <c r="V1474" i="4"/>
  <c r="V1121" i="4"/>
  <c r="V439" i="4"/>
  <c r="V1630" i="4"/>
  <c r="V1358" i="4"/>
  <c r="V1455" i="4"/>
  <c r="V1376" i="4"/>
  <c r="V978" i="4"/>
  <c r="V803" i="4"/>
  <c r="V6" i="4"/>
  <c r="V926" i="4"/>
  <c r="V1083" i="4"/>
  <c r="V251" i="4"/>
  <c r="V812" i="4"/>
  <c r="V1624" i="4"/>
  <c r="V1360" i="4"/>
  <c r="V584" i="4"/>
  <c r="V1120" i="4"/>
  <c r="V1179" i="4"/>
  <c r="V1247" i="4"/>
  <c r="V131" i="4"/>
  <c r="V1548" i="4"/>
  <c r="V1388" i="4"/>
  <c r="V1004" i="4"/>
  <c r="V72" i="4"/>
  <c r="V204" i="4"/>
  <c r="V1328" i="4"/>
  <c r="V1300" i="4"/>
  <c r="V601" i="4"/>
  <c r="V951" i="4"/>
  <c r="V773" i="4"/>
  <c r="V347" i="4"/>
  <c r="V708" i="4"/>
  <c r="V269" i="4"/>
  <c r="V38" i="4"/>
  <c r="V1640" i="4"/>
  <c r="V1269" i="4"/>
  <c r="V1204" i="4"/>
  <c r="V665" i="4"/>
  <c r="V1457" i="4"/>
  <c r="V1445" i="4"/>
  <c r="V1050" i="4"/>
  <c r="V140" i="4"/>
  <c r="V650" i="4"/>
  <c r="V714" i="4"/>
  <c r="V531" i="4"/>
  <c r="V31" i="4"/>
  <c r="V1135" i="4"/>
  <c r="V1401" i="4"/>
  <c r="V1278" i="4"/>
  <c r="V370" i="4"/>
  <c r="V1159" i="4"/>
  <c r="V250" i="4"/>
  <c r="V713" i="4"/>
  <c r="V1171" i="4"/>
  <c r="V1527" i="4"/>
  <c r="V723" i="4"/>
  <c r="V51" i="4"/>
  <c r="V267" i="4"/>
  <c r="V57" i="4"/>
  <c r="V994" i="4"/>
  <c r="V1140" i="4"/>
  <c r="V1236" i="4"/>
  <c r="V30" i="4"/>
  <c r="V176" i="4"/>
  <c r="V194" i="4"/>
  <c r="V279" i="4"/>
  <c r="V185" i="4"/>
  <c r="V3" i="4"/>
  <c r="V399" i="4"/>
  <c r="V580" i="4"/>
  <c r="V1134" i="4"/>
  <c r="V1416" i="4"/>
  <c r="V1175" i="4"/>
  <c r="V972" i="4"/>
  <c r="V818" i="4"/>
  <c r="V633" i="4"/>
  <c r="V1563" i="4"/>
  <c r="V1155" i="4"/>
  <c r="V1094" i="4"/>
  <c r="V603" i="4"/>
  <c r="V560" i="4"/>
  <c r="V515" i="4"/>
  <c r="V1118" i="4"/>
  <c r="V1078" i="4"/>
  <c r="V639" i="4"/>
  <c r="V591" i="4"/>
  <c r="V868" i="4"/>
  <c r="V792" i="4"/>
  <c r="V724" i="4"/>
  <c r="V570" i="4"/>
  <c r="V500" i="4"/>
  <c r="V487" i="4"/>
  <c r="V443" i="4"/>
  <c r="V403" i="4"/>
  <c r="V953" i="4"/>
  <c r="V874" i="4"/>
  <c r="V850" i="4"/>
  <c r="V1625" i="4"/>
  <c r="V934" i="4"/>
  <c r="V921" i="4"/>
  <c r="V544" i="4"/>
  <c r="V688" i="4"/>
  <c r="V389" i="4"/>
  <c r="V323" i="4"/>
  <c r="V223" i="4"/>
  <c r="V154" i="4"/>
  <c r="V105" i="4"/>
  <c r="V63" i="4"/>
  <c r="V289" i="4"/>
  <c r="V524" i="4"/>
  <c r="V461" i="4"/>
  <c r="V373" i="4"/>
  <c r="V353" i="4"/>
  <c r="V309" i="4"/>
  <c r="V98" i="4"/>
  <c r="V145" i="4"/>
  <c r="V199" i="4"/>
  <c r="V421" i="4"/>
  <c r="V1698" i="4"/>
  <c r="V1648" i="4"/>
  <c r="V1663" i="4"/>
  <c r="V1678" i="4"/>
  <c r="V1621" i="4"/>
  <c r="V1570" i="4"/>
  <c r="V1456" i="4"/>
  <c r="V1567" i="4"/>
  <c r="V1385" i="4"/>
  <c r="V1288" i="4"/>
  <c r="V1277" i="4"/>
  <c r="V1228" i="4"/>
  <c r="V1577" i="4"/>
  <c r="V1334" i="4"/>
  <c r="V1317" i="4"/>
  <c r="V1196" i="4"/>
  <c r="V1188" i="4"/>
  <c r="V1059" i="4"/>
  <c r="V987" i="4"/>
  <c r="V1361" i="4"/>
  <c r="V1253" i="4"/>
  <c r="V1181" i="4"/>
  <c r="V975" i="4"/>
  <c r="V966" i="4"/>
  <c r="V911" i="4"/>
  <c r="V689" i="4"/>
  <c r="V1138" i="4"/>
  <c r="V1213" i="4"/>
  <c r="V1221" i="4"/>
  <c r="V372" i="4"/>
  <c r="V404" i="4"/>
  <c r="V412" i="4"/>
  <c r="V444" i="4"/>
  <c r="V493" i="4"/>
  <c r="V1464" i="4"/>
  <c r="V1631" i="4"/>
  <c r="V1728" i="4"/>
  <c r="V1738" i="4"/>
  <c r="V635" i="4"/>
  <c r="V581" i="4"/>
  <c r="V459" i="4"/>
  <c r="V215" i="4"/>
  <c r="V800" i="4"/>
  <c r="V959" i="4"/>
  <c r="V37" i="4"/>
  <c r="V1101" i="4"/>
  <c r="V1173" i="4"/>
  <c r="V1280" i="4"/>
  <c r="V1327" i="4"/>
  <c r="V1642" i="4"/>
  <c r="V1626" i="4"/>
  <c r="V1683" i="4"/>
  <c r="V1524" i="4"/>
  <c r="V1559" i="4"/>
  <c r="V1664" i="4"/>
  <c r="V983" i="4"/>
  <c r="V1061" i="4"/>
  <c r="V1030" i="4"/>
  <c r="V1660" i="4"/>
  <c r="V969" i="4"/>
  <c r="V1183" i="4"/>
  <c r="V9" i="4"/>
  <c r="V943" i="4"/>
  <c r="V1320" i="4"/>
  <c r="V826" i="4"/>
  <c r="V965" i="4"/>
  <c r="V436" i="4"/>
  <c r="V1482" i="4"/>
  <c r="V220" i="4"/>
  <c r="V895" i="4"/>
  <c r="V632" i="4"/>
  <c r="V1417" i="4"/>
  <c r="V1081" i="4"/>
  <c r="V333" i="4"/>
  <c r="V112" i="4"/>
  <c r="V4" i="4"/>
  <c r="V1543" i="4"/>
  <c r="V1242" i="4"/>
  <c r="V752" i="4"/>
  <c r="V1378" i="4"/>
  <c r="V213" i="4"/>
  <c r="V578" i="4"/>
  <c r="V371" i="4"/>
  <c r="V1479" i="4"/>
  <c r="V1617" i="4"/>
  <c r="V1503" i="4"/>
  <c r="V1142" i="4"/>
  <c r="V967" i="4"/>
  <c r="V876" i="4"/>
  <c r="V1363" i="4"/>
  <c r="V930" i="4"/>
  <c r="V1066" i="4"/>
  <c r="V1430" i="4"/>
  <c r="V1669" i="4"/>
  <c r="V870" i="4"/>
  <c r="V1042" i="4"/>
  <c r="V1685" i="4"/>
  <c r="V1073" i="4"/>
  <c r="V1366" i="4"/>
  <c r="V835" i="4"/>
  <c r="V234" i="4"/>
  <c r="V1448" i="4"/>
  <c r="V1500" i="4"/>
  <c r="V1150" i="4"/>
  <c r="V914" i="4"/>
  <c r="V611" i="4"/>
  <c r="V458" i="4"/>
  <c r="V136" i="4"/>
  <c r="V1014" i="4"/>
  <c r="V1494" i="4"/>
  <c r="V55" i="4"/>
  <c r="V225" i="4"/>
  <c r="V44" i="4"/>
  <c r="V115" i="4"/>
  <c r="V187" i="4"/>
  <c r="V888" i="4"/>
  <c r="V7" i="4"/>
  <c r="V209" i="4"/>
  <c r="V1404" i="4"/>
  <c r="V1555" i="4"/>
  <c r="V1672" i="4"/>
  <c r="V1383" i="4"/>
  <c r="V1305" i="4"/>
  <c r="V763" i="4"/>
  <c r="V779" i="4"/>
  <c r="V703" i="4"/>
  <c r="V852" i="4"/>
  <c r="V78" i="4"/>
  <c r="V394" i="4"/>
  <c r="V830" i="4"/>
  <c r="V32" i="4"/>
  <c r="V415" i="4"/>
  <c r="V550" i="4"/>
  <c r="V656" i="4"/>
  <c r="V1110" i="4"/>
  <c r="V1091" i="4"/>
  <c r="V1107" i="4"/>
  <c r="V1344" i="4"/>
  <c r="V1531" i="4"/>
  <c r="V59" i="4"/>
  <c r="V25" i="4"/>
  <c r="V337" i="4"/>
  <c r="V1156" i="4"/>
  <c r="V1261" i="4"/>
  <c r="V1164" i="4"/>
  <c r="V1382" i="4"/>
  <c r="V1584" i="4"/>
  <c r="V647" i="4"/>
  <c r="V896" i="4"/>
  <c r="V290" i="4"/>
  <c r="V1637" i="4"/>
  <c r="V172" i="4"/>
  <c r="V1316" i="4"/>
  <c r="V1414" i="4"/>
  <c r="V1246" i="4"/>
  <c r="V1190" i="4"/>
  <c r="V1038" i="4"/>
  <c r="V566" i="4"/>
  <c r="V418" i="4"/>
  <c r="V1239" i="4"/>
  <c r="V1195" i="4"/>
  <c r="V988" i="4"/>
  <c r="V931" i="4"/>
  <c r="V314" i="4"/>
  <c r="V498" i="4"/>
  <c r="V1147" i="4"/>
  <c r="V1380" i="4"/>
  <c r="V552" i="4"/>
  <c r="V507" i="4"/>
  <c r="V1352" i="4"/>
  <c r="V1399" i="4"/>
  <c r="V1514" i="4"/>
  <c r="V17" i="4"/>
  <c r="V64" i="4"/>
  <c r="V180" i="4"/>
  <c r="V677" i="4"/>
  <c r="V1220" i="4"/>
  <c r="V1427" i="4"/>
  <c r="V452" i="4"/>
  <c r="V985" i="4"/>
  <c r="V1509" i="4"/>
  <c r="V1137" i="4"/>
  <c r="V897" i="4"/>
  <c r="V1260" i="4"/>
  <c r="V721" i="4"/>
  <c r="V1485" i="4"/>
  <c r="V1326" i="4"/>
  <c r="V902" i="4"/>
  <c r="V1614" i="4"/>
  <c r="V1313" i="4"/>
  <c r="V268" i="4"/>
  <c r="V350" i="4"/>
  <c r="V27" i="4"/>
  <c r="V671" i="4"/>
  <c r="V737" i="4"/>
  <c r="V46" i="4"/>
  <c r="V88" i="4"/>
  <c r="V947" i="4"/>
  <c r="V1435" i="4"/>
  <c r="V495" i="4"/>
  <c r="V127" i="4"/>
  <c r="V197" i="4"/>
  <c r="V100" i="4"/>
  <c r="V1491" i="4"/>
  <c r="V1722" i="4"/>
  <c r="V1431" i="4"/>
  <c r="V1214" i="4"/>
  <c r="V1609" i="4"/>
  <c r="V810" i="4"/>
  <c r="V820" i="4"/>
  <c r="V1368" i="4"/>
  <c r="V817" i="4"/>
  <c r="V576" i="4"/>
  <c r="V438" i="4"/>
  <c r="V1741" i="4"/>
  <c r="V534" i="4"/>
  <c r="V866" i="4"/>
  <c r="V1766" i="4"/>
  <c r="V10" i="4"/>
  <c r="V873" i="4"/>
  <c r="V476" i="4"/>
  <c r="V783" i="4"/>
  <c r="V1522" i="4"/>
  <c r="V528" i="4"/>
  <c r="V1394" i="4"/>
  <c r="V1521" i="4"/>
  <c r="V1511" i="4"/>
  <c r="V1075" i="4"/>
  <c r="V668" i="4"/>
  <c r="V1104" i="4"/>
  <c r="V1747" i="4"/>
  <c r="V201" i="4"/>
  <c r="V1074" i="4"/>
  <c r="V1223" i="4"/>
  <c r="V623" i="4"/>
  <c r="V716" i="4"/>
  <c r="V732" i="4"/>
  <c r="V19" i="4"/>
  <c r="V48" i="4"/>
  <c r="V235" i="4"/>
  <c r="V365" i="4"/>
  <c r="V285" i="4"/>
  <c r="V349" i="4"/>
  <c r="V305" i="4"/>
  <c r="V293" i="4"/>
  <c r="V952" i="4"/>
  <c r="V772" i="4"/>
  <c r="V867" i="4"/>
  <c r="V859" i="4"/>
  <c r="V843" i="4"/>
  <c r="V683" i="4"/>
  <c r="V653" i="4"/>
  <c r="V619" i="4"/>
  <c r="V107" i="4"/>
  <c r="V181" i="4"/>
  <c r="V501" i="4"/>
  <c r="V517" i="4"/>
  <c r="V667" i="4"/>
  <c r="V840" i="4"/>
  <c r="V1090" i="4"/>
  <c r="V132" i="4"/>
  <c r="V210" i="4"/>
  <c r="V258" i="4"/>
  <c r="V386" i="4"/>
  <c r="V466" i="4"/>
  <c r="V474" i="4"/>
  <c r="V525" i="4"/>
  <c r="V1353" i="4"/>
  <c r="V608" i="4"/>
  <c r="V330" i="4"/>
  <c r="V378" i="4"/>
  <c r="V322" i="4"/>
  <c r="V1235" i="4"/>
  <c r="V325" i="4"/>
  <c r="V237" i="4"/>
  <c r="V453" i="4"/>
  <c r="V1263" i="4"/>
  <c r="V1529" i="4"/>
  <c r="V1572" i="4"/>
  <c r="V1650" i="4"/>
  <c r="V447" i="4"/>
  <c r="V502" i="4"/>
  <c r="V327" i="4"/>
  <c r="V341" i="4"/>
  <c r="V1306" i="4"/>
  <c r="V1602" i="4"/>
  <c r="V1564" i="4"/>
  <c r="V1680" i="4"/>
  <c r="V196" i="4"/>
  <c r="V116" i="4"/>
  <c r="V419" i="4"/>
  <c r="V431" i="4"/>
  <c r="V423" i="4"/>
  <c r="V227" i="4"/>
  <c r="V1641" i="4"/>
  <c r="V92" i="4"/>
  <c r="V822" i="4"/>
  <c r="V1386" i="4"/>
  <c r="V968" i="4"/>
  <c r="V780" i="4"/>
  <c r="V660" i="4"/>
  <c r="V542" i="4"/>
  <c r="V929" i="4"/>
  <c r="V616" i="4"/>
  <c r="V556" i="4"/>
  <c r="V537" i="4"/>
  <c r="V905" i="4"/>
  <c r="V554" i="4"/>
  <c r="V1191" i="4"/>
  <c r="V681" i="4"/>
  <c r="V546" i="4"/>
  <c r="V485" i="4"/>
  <c r="V433" i="4"/>
  <c r="V589" i="4"/>
  <c r="V540" i="4"/>
  <c r="V1690" i="4"/>
  <c r="V1487" i="4"/>
  <c r="V1471" i="4"/>
  <c r="V1556" i="4"/>
  <c r="V1432" i="4"/>
  <c r="V1424" i="4"/>
  <c r="V1412" i="4"/>
  <c r="V1447" i="4"/>
  <c r="V1379" i="4"/>
  <c r="V1362" i="4"/>
  <c r="V1374" i="4"/>
  <c r="V1341" i="4"/>
  <c r="V1255" i="4"/>
  <c r="V1238" i="4"/>
  <c r="V1222" i="4"/>
  <c r="V1000" i="4"/>
  <c r="V976" i="4"/>
  <c r="V1215" i="4"/>
  <c r="V1206" i="4"/>
  <c r="V1198" i="4"/>
  <c r="V1166" i="4"/>
  <c r="V1158" i="4"/>
  <c r="V1085" i="4"/>
  <c r="V1069" i="4"/>
  <c r="V1046" i="4"/>
  <c r="V1345" i="4"/>
  <c r="V1205" i="4"/>
  <c r="V282" i="4"/>
  <c r="V362" i="4"/>
  <c r="V161" i="4"/>
  <c r="V945" i="4"/>
  <c r="V906" i="4"/>
  <c r="V676" i="4"/>
  <c r="V640" i="4"/>
  <c r="V604" i="4"/>
  <c r="V1024" i="4"/>
  <c r="V946" i="4"/>
  <c r="V883" i="4"/>
  <c r="V787" i="4"/>
  <c r="V712" i="4"/>
  <c r="V62" i="4"/>
  <c r="V1201" i="4"/>
  <c r="V146" i="4"/>
  <c r="V1534" i="4"/>
  <c r="V1244" i="4"/>
  <c r="V1307" i="4"/>
  <c r="V1422" i="4"/>
  <c r="V195" i="4"/>
  <c r="V961" i="4"/>
  <c r="V222" i="4"/>
  <c r="V478" i="4"/>
  <c r="V186" i="4"/>
  <c r="V549" i="4"/>
  <c r="V1016" i="4"/>
  <c r="V887" i="4"/>
  <c r="V547" i="4"/>
  <c r="V306" i="4"/>
  <c r="V514" i="4"/>
  <c r="V854" i="4"/>
  <c r="V266" i="4"/>
  <c r="V663" i="4"/>
  <c r="V1391" i="4"/>
  <c r="V774" i="4"/>
  <c r="V710" i="4"/>
  <c r="V450" i="4"/>
  <c r="V851" i="4"/>
  <c r="V351" i="4"/>
  <c r="V94" i="4"/>
  <c r="V52" i="4"/>
  <c r="V96" i="4"/>
  <c r="V122" i="4"/>
  <c r="V182" i="4"/>
  <c r="V211" i="4"/>
  <c r="V243" i="4"/>
  <c r="V748" i="4"/>
  <c r="V87" i="4"/>
  <c r="V1433" i="4"/>
  <c r="V802" i="4"/>
  <c r="V1571" i="4"/>
  <c r="V1291" i="4"/>
  <c r="V1108" i="4"/>
  <c r="V1006" i="4"/>
  <c r="V882" i="4"/>
  <c r="V832" i="4"/>
  <c r="V1565" i="4"/>
  <c r="V457" i="4"/>
  <c r="V379" i="4"/>
  <c r="V271" i="4"/>
  <c r="V449" i="4"/>
  <c r="V489" i="4"/>
  <c r="V108" i="4"/>
  <c r="V1634" i="4"/>
  <c r="V1727" i="4"/>
  <c r="V1586" i="4"/>
  <c r="V1583" i="4"/>
  <c r="V1541" i="4"/>
  <c r="V1516" i="4"/>
  <c r="V1370" i="4"/>
  <c r="V1271" i="4"/>
  <c r="V1230" i="4"/>
  <c r="V1054" i="4"/>
  <c r="V1022" i="4"/>
  <c r="V1574" i="4"/>
  <c r="V1126" i="4"/>
  <c r="V338" i="4"/>
  <c r="V494" i="4"/>
  <c r="V506" i="4"/>
  <c r="V1056" i="4"/>
  <c r="V1010" i="4"/>
  <c r="V827" i="4"/>
  <c r="V819" i="4"/>
  <c r="V761" i="4"/>
  <c r="V741" i="4"/>
  <c r="V628" i="4"/>
  <c r="V828" i="4"/>
  <c r="V70" i="4"/>
  <c r="V202" i="4"/>
  <c r="V218" i="4"/>
  <c r="V226" i="4"/>
  <c r="V242" i="4"/>
  <c r="V274" i="4"/>
  <c r="V346" i="4"/>
  <c r="V402" i="4"/>
  <c r="V426" i="4"/>
  <c r="V574" i="4"/>
  <c r="V612" i="4"/>
  <c r="V842" i="4"/>
  <c r="V1098" i="4"/>
  <c r="V335" i="4"/>
  <c r="V53" i="4"/>
  <c r="V1608" i="4"/>
  <c r="V707" i="4"/>
  <c r="V687" i="4"/>
  <c r="V879" i="4"/>
  <c r="V678" i="4"/>
  <c r="V630" i="4"/>
  <c r="V1742" i="4"/>
  <c r="V1751" i="4"/>
  <c r="V899" i="4"/>
  <c r="V641" i="4"/>
  <c r="V1402" i="4"/>
  <c r="V1124" i="4"/>
  <c r="V137" i="4"/>
  <c r="V241" i="4"/>
  <c r="V147" i="4"/>
  <c r="V67" i="4"/>
  <c r="V205" i="4"/>
  <c r="V375" i="4"/>
  <c r="V1177" i="4"/>
  <c r="V593" i="4"/>
  <c r="V571" i="4"/>
  <c r="V799" i="4"/>
  <c r="V642" i="4"/>
  <c r="V638" i="4"/>
  <c r="V178" i="4"/>
  <c r="V1077" i="4"/>
  <c r="V295" i="4"/>
  <c r="V247" i="4"/>
  <c r="V359" i="4"/>
  <c r="V313" i="4"/>
  <c r="V255" i="4"/>
  <c r="V60" i="4"/>
  <c r="V445" i="4"/>
  <c r="V253" i="4"/>
  <c r="V527" i="4"/>
  <c r="V858" i="4"/>
  <c r="V522" i="4"/>
  <c r="V413" i="4"/>
  <c r="V479" i="4"/>
  <c r="V397" i="4"/>
  <c r="V339" i="4"/>
  <c r="V143" i="4"/>
  <c r="V563" i="4"/>
  <c r="V393" i="4"/>
  <c r="V331" i="4"/>
  <c r="V257" i="4"/>
  <c r="V217" i="4"/>
  <c r="V20" i="4"/>
  <c r="V291" i="4"/>
  <c r="V1725" i="4"/>
  <c r="V1627" i="4"/>
  <c r="V1711" i="4"/>
  <c r="V1674" i="4"/>
  <c r="V1658" i="4"/>
  <c r="V1734" i="4"/>
  <c r="V1459" i="4"/>
  <c r="V1396" i="4"/>
  <c r="V1523" i="4"/>
  <c r="V1501" i="4"/>
  <c r="V1689" i="4"/>
  <c r="V1294" i="4"/>
  <c r="V1553" i="4"/>
  <c r="V1125" i="4"/>
  <c r="V1117" i="4"/>
  <c r="V1109" i="4"/>
  <c r="V1093" i="4"/>
  <c r="V1311" i="4"/>
  <c r="V1076" i="4"/>
  <c r="V434" i="4"/>
  <c r="V675" i="4"/>
  <c r="V410" i="4"/>
  <c r="V920" i="4"/>
  <c r="V648" i="4"/>
  <c r="V795" i="4"/>
  <c r="V749" i="4"/>
  <c r="V661" i="4"/>
  <c r="V636" i="4"/>
  <c r="V99" i="4"/>
  <c r="V509" i="4"/>
  <c r="V539" i="4"/>
  <c r="V298" i="4"/>
  <c r="V354" i="4"/>
  <c r="V442" i="4"/>
  <c r="V482" i="4"/>
  <c r="V736" i="4"/>
  <c r="V1020" i="4"/>
  <c r="V891" i="4"/>
  <c r="V875" i="4"/>
  <c r="V811" i="4"/>
  <c r="V83" i="4"/>
  <c r="V155" i="4"/>
  <c r="V600" i="4"/>
  <c r="V1324" i="4"/>
  <c r="V1425" i="4"/>
  <c r="V23" i="4"/>
  <c r="V1052" i="4"/>
  <c r="V260" i="4"/>
  <c r="V340" i="4"/>
  <c r="V104" i="4"/>
  <c r="V91" i="4"/>
  <c r="V555" i="4"/>
  <c r="V720" i="4"/>
  <c r="V300" i="4"/>
  <c r="V617" i="4"/>
  <c r="V109" i="4"/>
  <c r="V244" i="4"/>
  <c r="V191" i="4"/>
  <c r="V332" i="4"/>
  <c r="V1002" i="4"/>
  <c r="V918" i="4"/>
  <c r="V198" i="4"/>
  <c r="V958" i="4"/>
  <c r="V212" i="4"/>
  <c r="V1304" i="4"/>
  <c r="V66" i="4"/>
  <c r="V486" i="4"/>
  <c r="V157" i="4"/>
  <c r="V512" i="4"/>
  <c r="V142" i="4"/>
  <c r="V1145" i="4"/>
  <c r="V1203" i="4"/>
  <c r="V1469" i="4"/>
  <c r="V815" i="4"/>
  <c r="V1750" i="4"/>
  <c r="V150" i="4"/>
  <c r="V1517" i="4"/>
  <c r="V1036" i="4"/>
  <c r="V310" i="4"/>
  <c r="V790" i="4"/>
  <c r="V1477" i="4"/>
  <c r="V804" i="4"/>
  <c r="V1185" i="4"/>
  <c r="V1389" i="4"/>
  <c r="V1319" i="4"/>
  <c r="V1369" i="4"/>
  <c r="V28" i="4"/>
  <c r="V1070" i="4"/>
  <c r="V308" i="4"/>
  <c r="V430" i="4"/>
  <c r="V847" i="4"/>
  <c r="V521" i="4"/>
  <c r="V74" i="4"/>
  <c r="V238" i="4"/>
  <c r="V454" i="4"/>
  <c r="V470" i="4"/>
  <c r="V1446" i="4"/>
  <c r="V1419" i="4"/>
  <c r="V1718" i="4"/>
  <c r="V1365" i="4"/>
  <c r="V1287" i="4"/>
  <c r="V1123" i="4"/>
  <c r="V1018" i="4"/>
  <c r="V709" i="4"/>
  <c r="V625" i="4"/>
  <c r="V833" i="4"/>
  <c r="V123" i="4"/>
  <c r="V1032" i="4"/>
  <c r="V1622" i="4"/>
  <c r="V1478" i="4"/>
  <c r="V991" i="4"/>
  <c r="V606" i="4"/>
  <c r="V1505" i="4"/>
  <c r="V144" i="4"/>
  <c r="V152" i="4"/>
  <c r="V1748" i="4"/>
  <c r="V1749" i="4"/>
  <c r="V390" i="4"/>
  <c r="V231" i="4"/>
  <c r="V86" i="4"/>
  <c r="V249" i="4"/>
  <c r="V1100" i="4"/>
  <c r="V551" i="4"/>
  <c r="V557" i="4"/>
  <c r="V697" i="4"/>
  <c r="V1308" i="4"/>
  <c r="V777" i="4"/>
  <c r="V15" i="4"/>
  <c r="V651" i="4"/>
  <c r="V236" i="4"/>
  <c r="V292" i="4"/>
  <c r="V364" i="4"/>
  <c r="V388" i="4"/>
  <c r="V536" i="4"/>
  <c r="V784" i="4"/>
  <c r="V796" i="4"/>
  <c r="V1092" i="4"/>
  <c r="V839" i="4"/>
  <c r="V1106" i="4"/>
  <c r="V808" i="4"/>
  <c r="V699" i="4"/>
  <c r="V398" i="4"/>
  <c r="V12" i="4"/>
  <c r="V165" i="4"/>
  <c r="V206" i="4"/>
  <c r="V246" i="4"/>
  <c r="V254" i="4"/>
  <c r="V278" i="4"/>
  <c r="V286" i="4"/>
  <c r="V294" i="4"/>
  <c r="V334" i="4"/>
  <c r="V366" i="4"/>
  <c r="V374" i="4"/>
  <c r="V569" i="4"/>
  <c r="V912" i="4"/>
  <c r="V900" i="4"/>
  <c r="V831" i="4"/>
  <c r="V823" i="4"/>
  <c r="V807" i="4"/>
  <c r="V791" i="4"/>
  <c r="V775" i="4"/>
  <c r="V745" i="4"/>
  <c r="V491" i="4"/>
  <c r="V504" i="4"/>
  <c r="V530" i="4"/>
  <c r="V543" i="4"/>
  <c r="V214" i="4"/>
  <c r="V414" i="4"/>
  <c r="V1438" i="4"/>
  <c r="V1410" i="4"/>
  <c r="V1587" i="4"/>
  <c r="V1561" i="4"/>
  <c r="V1437" i="4"/>
  <c r="V1351" i="4"/>
  <c r="V1148" i="4"/>
  <c r="V1115" i="4"/>
  <c r="V1099" i="4"/>
  <c r="V1067" i="4"/>
  <c r="V701" i="4"/>
  <c r="V541" i="4"/>
  <c r="V585" i="4"/>
  <c r="V759" i="4"/>
  <c r="V1072" i="4"/>
  <c r="V863" i="4"/>
  <c r="V855" i="4"/>
  <c r="V1048" i="4"/>
  <c r="V169" i="4"/>
  <c r="V684" i="4"/>
  <c r="V538" i="4"/>
  <c r="V230" i="4"/>
  <c r="V302" i="4"/>
  <c r="V1764" i="4"/>
  <c r="V193" i="4"/>
  <c r="V1131" i="4"/>
  <c r="V725" i="4"/>
  <c r="V747" i="4"/>
  <c r="V755" i="4"/>
  <c r="V881" i="4"/>
  <c r="V284" i="4"/>
  <c r="V80" i="4"/>
  <c r="V717" i="4"/>
  <c r="V462" i="4"/>
  <c r="V318" i="4"/>
  <c r="V996" i="4"/>
  <c r="V1112" i="4"/>
  <c r="V382" i="4"/>
  <c r="V1434" i="4"/>
  <c r="V1248" i="4"/>
  <c r="V837" i="4"/>
  <c r="V262" i="4"/>
  <c r="V615" i="4"/>
  <c r="V95" i="4"/>
  <c r="V637" i="4"/>
  <c r="V316" i="4"/>
  <c r="V348" i="4"/>
  <c r="V85" i="4"/>
  <c r="V252" i="4"/>
  <c r="V1407" i="4"/>
  <c r="V324" i="4"/>
  <c r="V133" i="4"/>
  <c r="V1535" i="4"/>
  <c r="V1686" i="4"/>
  <c r="V1510" i="4"/>
  <c r="V1498" i="4"/>
  <c r="V1420" i="4"/>
  <c r="V1318" i="4"/>
  <c r="V1257" i="4"/>
  <c r="V1240" i="4"/>
  <c r="V1232" i="4"/>
  <c r="V986" i="4"/>
  <c r="V1325" i="4"/>
  <c r="V1208" i="4"/>
  <c r="V1200" i="4"/>
  <c r="V1192" i="4"/>
  <c r="V1152" i="4"/>
  <c r="V1136" i="4"/>
  <c r="V1153" i="4"/>
  <c r="V970" i="4"/>
  <c r="V962" i="4"/>
  <c r="V1088" i="4"/>
  <c r="V1028" i="4"/>
  <c r="V845" i="4"/>
  <c r="V126" i="4"/>
  <c r="V590" i="4"/>
  <c r="V598" i="4"/>
  <c r="V21" i="4"/>
  <c r="V673" i="4"/>
  <c r="V760" i="4"/>
  <c r="V446" i="4"/>
  <c r="V422" i="4"/>
  <c r="V135" i="4"/>
  <c r="V358" i="4"/>
  <c r="V771" i="4"/>
  <c r="V326" i="4"/>
  <c r="V503" i="4"/>
  <c r="V101" i="4"/>
  <c r="V270" i="4"/>
  <c r="V1755" i="4"/>
  <c r="V342" i="4"/>
  <c r="V406" i="4"/>
  <c r="V691" i="4"/>
  <c r="V1095" i="4"/>
  <c r="V586" i="4"/>
  <c r="V407" i="4"/>
  <c r="V1681" i="4"/>
  <c r="V42" i="4"/>
  <c r="V24" i="4"/>
  <c r="V383" i="4"/>
  <c r="V471" i="4"/>
  <c r="V1470" i="4"/>
  <c r="V463" i="4"/>
  <c r="V343" i="4"/>
  <c r="V259" i="4"/>
  <c r="V189" i="4"/>
  <c r="V170" i="4"/>
  <c r="V120" i="4"/>
  <c r="V89" i="4"/>
  <c r="V8" i="4"/>
  <c r="V299" i="4"/>
  <c r="V568" i="4"/>
  <c r="V317" i="4"/>
  <c r="V166" i="4"/>
  <c r="V156" i="4"/>
  <c r="V65" i="4"/>
  <c r="V34" i="4"/>
  <c r="V58" i="4"/>
  <c r="V103" i="4"/>
  <c r="V207" i="4"/>
  <c r="V229" i="4"/>
  <c r="V275" i="4"/>
  <c r="V381" i="4"/>
  <c r="V1224" i="4"/>
  <c r="V1451" i="4"/>
  <c r="V894" i="4"/>
  <c r="V1458" i="4"/>
  <c r="V1273" i="4"/>
  <c r="V1398" i="4"/>
  <c r="AN1806" i="4"/>
  <c r="V605" i="4"/>
  <c r="V1466" i="4"/>
  <c r="V960" i="4"/>
  <c r="V228" i="4"/>
  <c r="V1315" i="4"/>
  <c r="V1575" i="4"/>
  <c r="V163" i="4"/>
  <c r="V1429" i="4"/>
  <c r="V860" i="4"/>
  <c r="V1199" i="4"/>
  <c r="V865" i="4"/>
  <c r="V577" i="4"/>
  <c r="V1518" i="4"/>
  <c r="V1197" i="4"/>
  <c r="V877" i="4"/>
  <c r="V829" i="4"/>
  <c r="V1676" i="4"/>
  <c r="V1406" i="4"/>
  <c r="V1111" i="4"/>
  <c r="V1231" i="4"/>
  <c r="V936" i="4"/>
  <c r="V1390" i="4"/>
  <c r="V1513" i="4"/>
  <c r="V14" i="4"/>
  <c r="V50" i="4"/>
  <c r="V280" i="4"/>
  <c r="V288" i="4"/>
  <c r="V296" i="4"/>
  <c r="V360" i="4"/>
  <c r="V368" i="4"/>
  <c r="V376" i="4"/>
  <c r="V384" i="4"/>
  <c r="V392" i="4"/>
  <c r="V357" i="4"/>
  <c r="V84" i="4"/>
  <c r="V245" i="4"/>
  <c r="V361" i="4"/>
  <c r="V1256" i="4"/>
  <c r="V1243" i="4"/>
  <c r="V878" i="4"/>
  <c r="V1008" i="4"/>
  <c r="V711" i="4"/>
  <c r="V937" i="4"/>
  <c r="V786" i="4"/>
  <c r="V695" i="4"/>
  <c r="V526" i="4"/>
  <c r="V844" i="4"/>
  <c r="V481" i="4"/>
  <c r="V435" i="4"/>
  <c r="V1064" i="4"/>
  <c r="V862" i="4"/>
  <c r="V1603" i="4"/>
  <c r="V992" i="4"/>
  <c r="V778" i="4"/>
  <c r="V516" i="4"/>
  <c r="V499" i="4"/>
  <c r="V477" i="4"/>
  <c r="V437" i="4"/>
  <c r="V417" i="4"/>
  <c r="V401" i="4"/>
  <c r="V387" i="4"/>
  <c r="V924" i="4"/>
  <c r="V884" i="4"/>
  <c r="V834" i="4"/>
  <c r="V490" i="4"/>
  <c r="V385" i="4"/>
  <c r="V355" i="4"/>
  <c r="V329" i="4"/>
  <c r="V315" i="4"/>
  <c r="V301" i="4"/>
  <c r="V273" i="4"/>
  <c r="V110" i="4"/>
  <c r="V277" i="4"/>
  <c r="V483" i="4"/>
  <c r="V429" i="4"/>
  <c r="V377" i="4"/>
  <c r="V345" i="4"/>
  <c r="V261" i="4"/>
  <c r="V221" i="4"/>
  <c r="V179" i="4"/>
  <c r="V77" i="4"/>
  <c r="V11" i="4"/>
  <c r="V26" i="4"/>
  <c r="V71" i="4"/>
  <c r="V559" i="4"/>
  <c r="V1461" i="4"/>
  <c r="V1673" i="4"/>
  <c r="V1130" i="4"/>
  <c r="V54" i="4"/>
  <c r="V652" i="4"/>
  <c r="V836" i="4"/>
  <c r="V1264" i="4"/>
  <c r="V90" i="4"/>
  <c r="V130" i="4"/>
  <c r="V272" i="4"/>
  <c r="V328" i="4"/>
  <c r="V408" i="4"/>
  <c r="V532" i="4"/>
  <c r="V620" i="4"/>
  <c r="V892" i="4"/>
  <c r="V511" i="4"/>
  <c r="V40" i="4"/>
  <c r="V276" i="4"/>
  <c r="V1442" i="4"/>
  <c r="V396" i="4"/>
  <c r="V631" i="4"/>
  <c r="V312" i="4"/>
  <c r="V304" i="4"/>
  <c r="V468" i="4"/>
  <c r="V809" i="4"/>
  <c r="V1473" i="4"/>
  <c r="V1605" i="4"/>
  <c r="V1302" i="4"/>
  <c r="V995" i="4"/>
  <c r="V1415" i="4"/>
  <c r="V1079" i="4"/>
  <c r="V1007" i="4"/>
  <c r="V1212" i="4"/>
  <c r="V928" i="4"/>
  <c r="V1371" i="4"/>
  <c r="V1116" i="4"/>
  <c r="V915" i="4"/>
  <c r="V885" i="4"/>
  <c r="V735" i="4"/>
  <c r="V728" i="4"/>
  <c r="V188" i="4"/>
  <c r="V715" i="4"/>
  <c r="V794" i="4"/>
  <c r="V824" i="4"/>
  <c r="V848" i="4"/>
  <c r="AU1805" i="4"/>
  <c r="V200" i="4"/>
  <c r="V208" i="4"/>
  <c r="V216" i="4"/>
  <c r="V224" i="4"/>
  <c r="V232" i="4"/>
  <c r="V240" i="4"/>
  <c r="V320" i="4"/>
  <c r="V564" i="4"/>
  <c r="V669" i="4"/>
  <c r="V757" i="4"/>
  <c r="V39" i="4"/>
  <c r="AO1806" i="4"/>
  <c r="V106" i="4"/>
  <c r="V81" i="4"/>
  <c r="V256" i="4"/>
  <c r="V643" i="4"/>
  <c r="V496" i="4"/>
  <c r="V488" i="4"/>
  <c r="V1615" i="4"/>
  <c r="V1703" i="4"/>
  <c r="AP1805" i="4"/>
  <c r="V1349" i="4"/>
  <c r="V1296" i="4"/>
  <c r="V1547" i="4"/>
  <c r="V1441" i="4"/>
  <c r="V1103" i="4"/>
  <c r="V1087" i="4"/>
  <c r="V1071" i="4"/>
  <c r="V1331" i="4"/>
  <c r="V1058" i="4"/>
  <c r="V813" i="4"/>
  <c r="V781" i="4"/>
  <c r="V743" i="4"/>
  <c r="V692" i="4"/>
  <c r="V685" i="4"/>
  <c r="V562" i="4"/>
  <c r="V582" i="4"/>
  <c r="AV1805" i="4"/>
  <c r="V782" i="4"/>
  <c r="V1219" i="4"/>
  <c r="V35" i="4"/>
  <c r="V56" i="4"/>
  <c r="V76" i="4"/>
  <c r="V121" i="4"/>
  <c r="V344" i="4"/>
  <c r="V352" i="4"/>
  <c r="V424" i="4"/>
  <c r="V432" i="4"/>
  <c r="V440" i="4"/>
  <c r="V448" i="4"/>
  <c r="V456" i="4"/>
  <c r="V472" i="4"/>
  <c r="V814" i="4"/>
  <c r="V1732" i="4"/>
  <c r="V119" i="4"/>
  <c r="V1151" i="4"/>
  <c r="V1566" i="4"/>
  <c r="V1661" i="4"/>
  <c r="V203" i="4"/>
  <c r="V283" i="4"/>
  <c r="V36" i="4"/>
  <c r="V134" i="4"/>
  <c r="V287" i="4"/>
  <c r="V1096" i="4"/>
  <c r="V624" i="4"/>
  <c r="V1128" i="4"/>
  <c r="V910" i="4"/>
  <c r="V588" i="4"/>
  <c r="V798" i="4"/>
  <c r="V548" i="4"/>
  <c r="V508" i="4"/>
  <c r="V739" i="4"/>
  <c r="V428" i="4"/>
  <c r="V693" i="4"/>
  <c r="AJ1805" i="4"/>
  <c r="AO1805" i="4"/>
  <c r="V183" i="4"/>
  <c r="V464" i="4"/>
  <c r="V480" i="4"/>
  <c r="V776" i="4"/>
  <c r="V1536" i="4"/>
  <c r="V1372" i="4"/>
  <c r="V613" i="4"/>
  <c r="V153" i="4"/>
  <c r="V649" i="4"/>
  <c r="V1323" i="4"/>
  <c r="V519" i="4"/>
  <c r="V785" i="4"/>
  <c r="AJ1806" i="4"/>
  <c r="V857" i="4"/>
  <c r="V825" i="4"/>
  <c r="V756" i="4"/>
  <c r="V793" i="4"/>
  <c r="V484" i="4"/>
  <c r="V621" i="4"/>
  <c r="V904" i="4"/>
  <c r="V1102" i="4"/>
  <c r="V1395" i="4"/>
  <c r="V264" i="4"/>
  <c r="V400" i="4"/>
  <c r="V1122" i="4"/>
  <c r="V769" i="4"/>
  <c r="V1375" i="4"/>
  <c r="V248" i="4"/>
  <c r="V114" i="4"/>
  <c r="V336" i="4"/>
  <c r="V416" i="4"/>
  <c r="V607" i="4"/>
  <c r="V729" i="4"/>
  <c r="V1709" i="4"/>
  <c r="V1694" i="4"/>
  <c r="V1628" i="4"/>
  <c r="V1715" i="4"/>
  <c r="V1671" i="4"/>
  <c r="V1645" i="4"/>
  <c r="V1616" i="4"/>
  <c r="V1604" i="4"/>
  <c r="V1754" i="4"/>
  <c r="V1649" i="4"/>
  <c r="V1526" i="4"/>
  <c r="V1489" i="4"/>
  <c r="V1481" i="4"/>
  <c r="V1465" i="4"/>
  <c r="V1450" i="4"/>
  <c r="V1426" i="4"/>
  <c r="V1721" i="4"/>
  <c r="V1585" i="4"/>
  <c r="V1439" i="4"/>
  <c r="V1364" i="4"/>
  <c r="V1356" i="4"/>
  <c r="V1348" i="4"/>
  <c r="V1665" i="4"/>
  <c r="V1525" i="4"/>
  <c r="V1519" i="4"/>
  <c r="V1496" i="4"/>
  <c r="V1443" i="4"/>
  <c r="V1336" i="4"/>
  <c r="V1265" i="4"/>
  <c r="AF1805" i="4"/>
  <c r="Z1806" i="4"/>
  <c r="Z1814" i="4" s="1"/>
  <c r="AA1810" i="4" s="1"/>
  <c r="V1762" i="4"/>
  <c r="V1740" i="4"/>
  <c r="BF1805" i="4"/>
  <c r="AQ1805" i="4"/>
  <c r="AK1806" i="4"/>
  <c r="AN1805" i="4"/>
  <c r="V998" i="4"/>
  <c r="V1405" i="4"/>
  <c r="V954" i="4"/>
  <c r="V821" i="4"/>
  <c r="V679" i="4"/>
  <c r="V1367" i="4"/>
  <c r="V1127" i="4"/>
  <c r="V922" i="4"/>
  <c r="V1060" i="4"/>
  <c r="V1502" i="4"/>
  <c r="V1644" i="4"/>
  <c r="V1409" i="4"/>
  <c r="AL1806" i="4"/>
  <c r="AK1805" i="4"/>
  <c r="AT1805" i="4"/>
  <c r="BC1806" i="4"/>
  <c r="V1623" i="4"/>
  <c r="V1652" i="4"/>
  <c r="V1620" i="4"/>
  <c r="V1309" i="4"/>
  <c r="V1160" i="4"/>
  <c r="V1119" i="4"/>
  <c r="V980" i="4"/>
  <c r="V1044" i="4"/>
  <c r="V869" i="4"/>
  <c r="V861" i="4"/>
  <c r="V853" i="4"/>
  <c r="V890" i="4"/>
  <c r="V173" i="4"/>
  <c r="V1687" i="4"/>
  <c r="V1418" i="4"/>
  <c r="AA1805" i="4"/>
  <c r="AD1806" i="4"/>
  <c r="V1393" i="4"/>
  <c r="V93" i="4"/>
  <c r="V1600" i="4"/>
  <c r="V984" i="4"/>
  <c r="V849" i="4"/>
  <c r="V880" i="4"/>
  <c r="V841" i="4"/>
  <c r="AW1806" i="4"/>
  <c r="V1636" i="4"/>
  <c r="V1670" i="4"/>
  <c r="V1551" i="4"/>
  <c r="V1515" i="4"/>
  <c r="V1340" i="4"/>
  <c r="V1557" i="4"/>
  <c r="V1403" i="4"/>
  <c r="V1168" i="4"/>
  <c r="V1144" i="4"/>
  <c r="V1063" i="4"/>
  <c r="V1299" i="4"/>
  <c r="V751" i="4"/>
  <c r="V1187" i="4"/>
  <c r="V893" i="4"/>
  <c r="V805" i="4"/>
  <c r="V789" i="4"/>
  <c r="V719" i="4"/>
  <c r="V672" i="4"/>
  <c r="V655" i="4"/>
  <c r="V138" i="4"/>
  <c r="V567" i="4"/>
  <c r="V872" i="4"/>
  <c r="V916" i="4"/>
  <c r="AF1806" i="4"/>
  <c r="AR1805" i="4"/>
  <c r="V159" i="4"/>
  <c r="V523" i="4"/>
  <c r="V587" i="4"/>
  <c r="V940" i="4"/>
  <c r="V79" i="4"/>
  <c r="V175" i="4"/>
  <c r="V561" i="4"/>
  <c r="AV1806" i="4"/>
  <c r="V956" i="4"/>
  <c r="V901" i="4"/>
  <c r="AZ1805" i="4"/>
  <c r="AW1805" i="4"/>
  <c r="AH1805" i="4"/>
  <c r="V886" i="4"/>
  <c r="BD1806" i="4"/>
  <c r="AY1806" i="4"/>
  <c r="AG1806" i="4"/>
  <c r="BA1806" i="4"/>
  <c r="AR1806" i="4"/>
  <c r="AA1806" i="4"/>
  <c r="V356" i="4"/>
  <c r="AS1806" i="4"/>
  <c r="V171" i="4"/>
  <c r="AZ1806" i="4"/>
  <c r="V1578" i="4"/>
  <c r="V579" i="4"/>
  <c r="V68" i="4"/>
  <c r="V797" i="4"/>
  <c r="V1068" i="4"/>
  <c r="BB1806" i="4"/>
  <c r="AB1806" i="4"/>
  <c r="V43" i="4"/>
  <c r="V167" i="4"/>
  <c r="V111" i="4"/>
  <c r="V733" i="4"/>
  <c r="V97" i="4"/>
  <c r="V744" i="4"/>
  <c r="V553" i="4"/>
  <c r="V629" i="4"/>
  <c r="V664" i="4"/>
  <c r="V545" i="4"/>
  <c r="V659" i="4"/>
  <c r="AU1806" i="4"/>
  <c r="V705" i="4"/>
  <c r="AI1806" i="4"/>
  <c r="AT1806" i="4"/>
  <c r="BG1806" i="4"/>
  <c r="Z1805" i="4"/>
  <c r="Z1813" i="4" s="1"/>
  <c r="AA1809" i="4" s="1"/>
  <c r="V420" i="4"/>
  <c r="AM1805" i="4"/>
  <c r="AS1805" i="4"/>
  <c r="V765" i="4"/>
  <c r="V1080" i="4"/>
  <c r="BE1806" i="4"/>
  <c r="V801" i="4"/>
  <c r="AX1806" i="4"/>
  <c r="AD1805" i="4"/>
  <c r="BD1805" i="4"/>
  <c r="V572" i="4"/>
  <c r="AP1806" i="4"/>
  <c r="AH1806" i="4"/>
  <c r="V1700" i="4"/>
  <c r="V117" i="4"/>
  <c r="AB1805" i="4"/>
  <c r="AL1805" i="4"/>
  <c r="AM1806" i="4"/>
  <c r="AG1805" i="4"/>
  <c r="V148" i="4"/>
  <c r="V889" i="4"/>
  <c r="AE1806" i="4"/>
  <c r="BB1805" i="4"/>
  <c r="AQ1806" i="4"/>
  <c r="BF1806" i="4"/>
  <c r="AC1806" i="4"/>
  <c r="V1724" i="4"/>
  <c r="V1760" i="4"/>
  <c r="BA1805" i="4"/>
  <c r="BE1805" i="4"/>
  <c r="V1757" i="4"/>
  <c r="AX1805" i="4"/>
  <c r="BC1805" i="4"/>
  <c r="AE1805" i="4"/>
  <c r="V1753" i="4"/>
  <c r="V1744" i="4"/>
  <c r="AI1805" i="4"/>
  <c r="V1736" i="4"/>
  <c r="BG1805" i="4"/>
  <c r="AY1805" i="4"/>
  <c r="V1770" i="4"/>
  <c r="V1768" i="4"/>
  <c r="AC1805" i="4"/>
  <c r="F1821" i="4" l="1"/>
  <c r="AA1813" i="4"/>
  <c r="AB1809" i="4" s="1"/>
  <c r="AB1813" i="4" s="1"/>
  <c r="AC1809" i="4" s="1"/>
  <c r="AC1813" i="4" s="1"/>
  <c r="AD1809" i="4" s="1"/>
  <c r="AD1813" i="4" s="1"/>
  <c r="AE1809" i="4" s="1"/>
  <c r="AE1813" i="4" s="1"/>
  <c r="AF1809" i="4" s="1"/>
  <c r="AF1813" i="4" s="1"/>
  <c r="AG1809" i="4" s="1"/>
  <c r="AG1813" i="4" s="1"/>
  <c r="AH1809" i="4" s="1"/>
  <c r="AH1813" i="4" s="1"/>
  <c r="AI1809" i="4" s="1"/>
  <c r="AI1813" i="4" s="1"/>
  <c r="AJ1809" i="4" s="1"/>
  <c r="AJ1813" i="4" s="1"/>
  <c r="AK1809" i="4" s="1"/>
  <c r="AK1813" i="4" s="1"/>
  <c r="AL1809" i="4" s="1"/>
  <c r="AL1813" i="4" s="1"/>
  <c r="AM1809" i="4" s="1"/>
  <c r="AM1813" i="4" s="1"/>
  <c r="AN1809" i="4" s="1"/>
  <c r="AN1813" i="4" s="1"/>
  <c r="AO1809" i="4" s="1"/>
  <c r="AO1813" i="4" s="1"/>
  <c r="AP1809" i="4" s="1"/>
  <c r="AP1813" i="4" s="1"/>
  <c r="AQ1809" i="4" s="1"/>
  <c r="AQ1813" i="4" s="1"/>
  <c r="AR1809" i="4" s="1"/>
  <c r="AR1813" i="4" s="1"/>
  <c r="AS1809" i="4" s="1"/>
  <c r="AS1813" i="4" s="1"/>
  <c r="AT1809" i="4" s="1"/>
  <c r="AT1813" i="4" s="1"/>
  <c r="AU1809" i="4" s="1"/>
  <c r="AU1813" i="4" s="1"/>
  <c r="AV1809" i="4" s="1"/>
  <c r="AV1813" i="4" s="1"/>
  <c r="AW1809" i="4" s="1"/>
  <c r="AW1813" i="4" s="1"/>
  <c r="AX1809" i="4" s="1"/>
  <c r="AX1813" i="4" s="1"/>
  <c r="AY1809" i="4" s="1"/>
  <c r="AY1813" i="4" s="1"/>
  <c r="AZ1809" i="4" s="1"/>
  <c r="AZ1813" i="4" s="1"/>
  <c r="BA1809" i="4" s="1"/>
  <c r="BA1813" i="4" s="1"/>
  <c r="BB1809" i="4" s="1"/>
  <c r="BB1813" i="4" s="1"/>
  <c r="BC1809" i="4" s="1"/>
  <c r="BC1813" i="4" s="1"/>
  <c r="BD1809" i="4" s="1"/>
  <c r="BD1813" i="4" s="1"/>
  <c r="BE1809" i="4" s="1"/>
  <c r="BE1813" i="4" s="1"/>
  <c r="BF1809" i="4" s="1"/>
  <c r="BF1813" i="4" s="1"/>
  <c r="BG1809" i="4" s="1"/>
  <c r="BG1813" i="4" s="1"/>
  <c r="AA1814" i="4"/>
  <c r="AB1810" i="4" s="1"/>
  <c r="AB1814" i="4" s="1"/>
  <c r="R1153" i="4"/>
  <c r="R195" i="4"/>
  <c r="R1597" i="4"/>
  <c r="R1460" i="4"/>
  <c r="R1623" i="4"/>
  <c r="R788" i="4"/>
  <c r="R1682" i="4"/>
  <c r="R1481" i="4"/>
  <c r="R516" i="4"/>
  <c r="R557" i="4"/>
  <c r="R787" i="4"/>
  <c r="R1340" i="4"/>
  <c r="R1646" i="4"/>
  <c r="R1546" i="4"/>
  <c r="R843" i="4"/>
  <c r="R387" i="4"/>
  <c r="R1502" i="4"/>
  <c r="R1306" i="4"/>
  <c r="R420" i="4"/>
  <c r="R144" i="4"/>
  <c r="R1019" i="4"/>
  <c r="R1633" i="4"/>
  <c r="R1659" i="4"/>
  <c r="R1200" i="4"/>
  <c r="R166" i="4"/>
  <c r="R988" i="4"/>
  <c r="R1166" i="4"/>
  <c r="R1764" i="4"/>
  <c r="R933" i="4"/>
  <c r="R1676" i="4"/>
  <c r="R1187" i="4"/>
  <c r="R1398" i="4"/>
  <c r="R1560" i="4"/>
  <c r="R1190" i="4"/>
  <c r="R1300" i="4"/>
  <c r="R1365" i="4"/>
  <c r="R217" i="4"/>
  <c r="R659" i="4"/>
  <c r="R1244" i="4"/>
  <c r="R1339" i="4"/>
  <c r="R127" i="4"/>
  <c r="R1422" i="4"/>
  <c r="R1351" i="4"/>
  <c r="R1390" i="4"/>
  <c r="R1690" i="4"/>
  <c r="R1658" i="4"/>
  <c r="R17" i="4"/>
  <c r="R780" i="4"/>
  <c r="R478" i="4"/>
  <c r="R1066" i="4"/>
  <c r="R224" i="4"/>
  <c r="R1636" i="4"/>
  <c r="R141" i="4"/>
  <c r="R1571" i="4"/>
  <c r="R1602" i="4"/>
  <c r="R628" i="4"/>
  <c r="R613" i="4"/>
  <c r="R473" i="4"/>
  <c r="R618" i="4"/>
  <c r="R834" i="4"/>
  <c r="R639" i="4"/>
  <c r="R1508" i="4"/>
  <c r="R76" i="4"/>
  <c r="R461" i="4"/>
  <c r="R547" i="4"/>
  <c r="R594" i="4"/>
  <c r="R716" i="4"/>
  <c r="R633" i="4"/>
  <c r="R1248" i="4"/>
  <c r="R138" i="4"/>
  <c r="R130" i="4"/>
  <c r="R911" i="4"/>
  <c r="R784" i="4"/>
  <c r="R1432" i="4"/>
  <c r="R1708" i="4"/>
  <c r="R1491" i="4"/>
  <c r="R464" i="4"/>
  <c r="R203" i="4"/>
  <c r="R77" i="4"/>
  <c r="R1362" i="4"/>
  <c r="R1265" i="4"/>
  <c r="R48" i="4"/>
  <c r="R337" i="4"/>
  <c r="R1715" i="4"/>
  <c r="R1710" i="4"/>
  <c r="R476" i="4"/>
  <c r="R1563" i="4"/>
  <c r="R426" i="4"/>
  <c r="R976" i="4"/>
  <c r="R863" i="4"/>
  <c r="R1667" i="4"/>
  <c r="R151" i="4"/>
  <c r="R272" i="4"/>
  <c r="R1006" i="4"/>
  <c r="R856" i="4"/>
  <c r="R1519" i="4"/>
  <c r="R907" i="4"/>
  <c r="R1766" i="4"/>
  <c r="R1400" i="4"/>
  <c r="R226" i="4"/>
  <c r="R444" i="4"/>
  <c r="R1077" i="4"/>
  <c r="R1068" i="4"/>
  <c r="R1180" i="4"/>
  <c r="R1267" i="4"/>
  <c r="R1163" i="4"/>
  <c r="R1281" i="4"/>
  <c r="R1483" i="4"/>
  <c r="R1445" i="4"/>
  <c r="R1462" i="4"/>
  <c r="R75" i="4"/>
  <c r="R592" i="4"/>
  <c r="R1769" i="4"/>
  <c r="R163" i="4"/>
  <c r="R1719" i="4"/>
  <c r="R829" i="4"/>
  <c r="R1503" i="4"/>
  <c r="R1355" i="4"/>
  <c r="R865" i="4"/>
  <c r="R1366" i="4"/>
  <c r="R44" i="4"/>
  <c r="R1512" i="4"/>
  <c r="R595" i="4"/>
  <c r="R1745" i="4"/>
  <c r="R1593" i="4"/>
  <c r="R632" i="4"/>
  <c r="R1672" i="4"/>
  <c r="R1312" i="4"/>
  <c r="R1515" i="4"/>
  <c r="R1173" i="4"/>
  <c r="R1443" i="4"/>
  <c r="R886" i="4"/>
  <c r="R550" i="4"/>
  <c r="R869" i="4"/>
  <c r="R1270" i="4"/>
  <c r="R1724" i="4"/>
  <c r="R1661" i="4"/>
  <c r="R171" i="4"/>
  <c r="R1607" i="4"/>
  <c r="R1582" i="4"/>
  <c r="R462" i="4"/>
  <c r="R1700" i="4"/>
  <c r="R544" i="4"/>
  <c r="R1594" i="4"/>
  <c r="R1669" i="4"/>
  <c r="R1554" i="4"/>
  <c r="R925" i="4"/>
  <c r="R1357" i="4"/>
  <c r="R635" i="4"/>
  <c r="R899" i="4"/>
  <c r="R1507" i="4"/>
  <c r="R172" i="4"/>
  <c r="R1204" i="4"/>
  <c r="R1391" i="4"/>
  <c r="R1284" i="4"/>
  <c r="R1167" i="4"/>
  <c r="R1161" i="4"/>
  <c r="R590" i="4"/>
  <c r="R1282" i="4"/>
  <c r="R1568" i="4"/>
  <c r="R1671" i="4"/>
  <c r="R1720" i="4"/>
  <c r="R1342" i="4"/>
  <c r="R1112" i="4"/>
  <c r="R454" i="4"/>
  <c r="R1743" i="4"/>
  <c r="R1692" i="4"/>
  <c r="R1206" i="4"/>
  <c r="R362" i="4"/>
  <c r="R921" i="4"/>
  <c r="R1523" i="4"/>
  <c r="R1368" i="4"/>
  <c r="R1600" i="4"/>
  <c r="R1472" i="4"/>
  <c r="R1609" i="4"/>
  <c r="R1320" i="4"/>
  <c r="R858" i="4"/>
  <c r="R487" i="4"/>
  <c r="R1188" i="4"/>
  <c r="R931" i="4"/>
  <c r="R1722" i="4"/>
  <c r="R162" i="4"/>
  <c r="R1383" i="4"/>
  <c r="R129" i="4"/>
  <c r="R1742" i="4"/>
  <c r="R1020" i="4"/>
  <c r="R1542" i="4"/>
  <c r="R1241" i="4"/>
  <c r="R672" i="4"/>
  <c r="R1619" i="4"/>
  <c r="R1218" i="4"/>
  <c r="R1425" i="4"/>
  <c r="R1014" i="4"/>
  <c r="R1195" i="4"/>
  <c r="R369" i="4"/>
  <c r="R854" i="4"/>
  <c r="R517" i="4"/>
  <c r="R1269" i="4"/>
  <c r="R1275" i="4"/>
  <c r="R1418" i="4"/>
  <c r="R1598" i="4"/>
  <c r="R1686" i="4"/>
  <c r="R1569" i="4"/>
  <c r="R1224" i="4"/>
  <c r="R424" i="4"/>
  <c r="R99" i="4"/>
  <c r="R38" i="4"/>
  <c r="R616" i="4"/>
  <c r="R65" i="4"/>
  <c r="R894" i="4"/>
  <c r="R1528" i="4"/>
  <c r="R1360" i="4"/>
  <c r="R1258" i="4"/>
  <c r="R1674" i="4"/>
  <c r="R74" i="4"/>
  <c r="R1639" i="4"/>
  <c r="R1621" i="4"/>
  <c r="R484" i="4"/>
  <c r="R832" i="4"/>
  <c r="R1071" i="4"/>
  <c r="R1480" i="4"/>
  <c r="R1662" i="4"/>
  <c r="R58" i="4"/>
  <c r="R1310" i="4"/>
  <c r="R1243" i="4"/>
  <c r="R386" i="4"/>
  <c r="R1067" i="4"/>
  <c r="R1514" i="4"/>
  <c r="R1549" i="4"/>
  <c r="R1349" i="4"/>
  <c r="R1056" i="4"/>
  <c r="R1283" i="4"/>
  <c r="R1302" i="4"/>
  <c r="R1670" i="4"/>
  <c r="R453" i="4"/>
  <c r="R1587" i="4"/>
  <c r="R979" i="4"/>
  <c r="R254" i="4"/>
  <c r="R917" i="4"/>
  <c r="R1561" i="4"/>
  <c r="R1468" i="4"/>
  <c r="R1701" i="4"/>
  <c r="R232" i="4"/>
  <c r="R1207" i="4"/>
  <c r="R545" i="4"/>
  <c r="R1588" i="4"/>
  <c r="R1203" i="4"/>
  <c r="R119" i="4"/>
  <c r="R29" i="4"/>
  <c r="R455" i="4"/>
  <c r="R1255" i="4"/>
  <c r="R1145" i="4"/>
  <c r="R1444" i="4"/>
  <c r="R1540" i="4"/>
  <c r="R1596" i="4"/>
  <c r="R1564" i="4"/>
  <c r="R1601" i="4"/>
  <c r="R108" i="4"/>
  <c r="R1371" i="4"/>
  <c r="R1325" i="4"/>
  <c r="R1201" i="4"/>
  <c r="R1570" i="4"/>
  <c r="R1625" i="4"/>
  <c r="R1401" i="4"/>
  <c r="R365" i="4"/>
  <c r="R1018" i="4"/>
  <c r="R460" i="4"/>
  <c r="R482" i="4"/>
  <c r="R1725" i="4"/>
  <c r="R882" i="4"/>
  <c r="R1434" i="4"/>
  <c r="R1438" i="4"/>
  <c r="R463" i="4"/>
  <c r="R274" i="4"/>
  <c r="R910" i="4"/>
  <c r="R1516" i="4"/>
  <c r="R982" i="4"/>
  <c r="R480" i="4"/>
  <c r="R1169" i="4"/>
  <c r="R137" i="4"/>
  <c r="R782" i="4"/>
  <c r="R1489" i="4"/>
  <c r="R1406" i="4"/>
  <c r="R795" i="4"/>
  <c r="R1754" i="4"/>
  <c r="R1345" i="4"/>
  <c r="R1142" i="4"/>
  <c r="R95" i="4"/>
  <c r="R488" i="4"/>
  <c r="R932" i="4"/>
  <c r="R469" i="4"/>
  <c r="R1647" i="4"/>
  <c r="R1266" i="4"/>
  <c r="R209" i="4"/>
  <c r="R855" i="4"/>
  <c r="R519" i="4"/>
  <c r="R41" i="4"/>
  <c r="R1466" i="4"/>
  <c r="R857" i="4"/>
  <c r="R326" i="4"/>
  <c r="R471" i="4"/>
  <c r="R1317" i="4"/>
  <c r="R641" i="4"/>
  <c r="R466" i="4"/>
  <c r="R1439" i="4"/>
  <c r="R1768" i="4"/>
  <c r="R1644" i="4"/>
  <c r="R366" i="4"/>
  <c r="R773" i="4"/>
  <c r="R1622" i="4"/>
  <c r="R168" i="4"/>
  <c r="R1477" i="4"/>
  <c r="R615" i="4"/>
  <c r="R1707" i="4"/>
  <c r="R1673" i="4"/>
  <c r="R1361" i="4"/>
  <c r="R1232" i="4"/>
  <c r="R1074" i="4"/>
  <c r="R1716" i="4"/>
  <c r="R830" i="4"/>
  <c r="R1205" i="4"/>
  <c r="R1387" i="4"/>
  <c r="R1538" i="4"/>
  <c r="R1684" i="4"/>
  <c r="R1559" i="4"/>
  <c r="R1532" i="4"/>
  <c r="R1227" i="4"/>
  <c r="R1637" i="4"/>
  <c r="R1230" i="4"/>
  <c r="R1238" i="4"/>
  <c r="R1396" i="4"/>
  <c r="R148" i="4"/>
  <c r="R1016" i="4"/>
  <c r="R1627" i="4"/>
  <c r="R1730" i="4"/>
  <c r="R546" i="4"/>
  <c r="R363" i="4"/>
  <c r="R1521" i="4"/>
  <c r="R1626" i="4"/>
  <c r="R1122" i="4"/>
  <c r="R1645" i="4"/>
  <c r="R1752" i="4"/>
  <c r="R1017" i="4"/>
  <c r="R1663" i="4"/>
  <c r="R1363" i="4"/>
  <c r="R302" i="4"/>
  <c r="R1341" i="4"/>
  <c r="R934" i="4"/>
  <c r="R993" i="4"/>
  <c r="R1436" i="4"/>
  <c r="R555" i="4"/>
  <c r="R79" i="4"/>
  <c r="R1100" i="4"/>
  <c r="R334" i="4"/>
  <c r="R1379" i="4"/>
  <c r="R777" i="4"/>
  <c r="R553" i="4"/>
  <c r="R1740" i="4"/>
  <c r="R1228" i="4"/>
  <c r="R1431" i="4"/>
  <c r="R1555" i="4"/>
  <c r="R1412" i="4"/>
  <c r="R655" i="4"/>
  <c r="R1605" i="4"/>
  <c r="R807" i="4"/>
  <c r="R1592" i="4"/>
  <c r="R543" i="4"/>
  <c r="R1423" i="4"/>
  <c r="R165" i="4"/>
  <c r="R1556" i="4"/>
  <c r="R1599" i="4"/>
  <c r="R1484" i="4"/>
  <c r="R1739" i="4"/>
  <c r="R841" i="4"/>
  <c r="R1158" i="4"/>
  <c r="R1665" i="4"/>
  <c r="R1584" i="4"/>
  <c r="R1274" i="4"/>
  <c r="R1705" i="4"/>
  <c r="R1452" i="4"/>
  <c r="R1677" i="4"/>
  <c r="R1154" i="4"/>
  <c r="R1547" i="4"/>
  <c r="R789" i="4"/>
  <c r="R1567" i="4"/>
  <c r="R1178" i="4"/>
  <c r="R796" i="4"/>
  <c r="R756" i="4"/>
  <c r="R627" i="4"/>
  <c r="R645" i="4"/>
  <c r="R1509" i="4"/>
  <c r="R542" i="4"/>
  <c r="R1326" i="4"/>
  <c r="R909" i="4"/>
  <c r="R470" i="4"/>
  <c r="R1666" i="4"/>
  <c r="R846" i="4"/>
  <c r="R1372" i="4"/>
  <c r="R1259" i="4"/>
  <c r="R1276" i="4"/>
  <c r="R745" i="4"/>
  <c r="R1520" i="4"/>
  <c r="R1346" i="4"/>
  <c r="R1712" i="4"/>
  <c r="R1500" i="4"/>
  <c r="R1565" i="4"/>
  <c r="R1069" i="4"/>
  <c r="R1278" i="4"/>
  <c r="R1526" i="4"/>
  <c r="R1181" i="4"/>
  <c r="R868" i="4"/>
  <c r="R520" i="4"/>
  <c r="R1286" i="4"/>
  <c r="R556" i="4"/>
  <c r="R1403" i="4"/>
  <c r="R1156" i="4"/>
  <c r="R1231" i="4"/>
  <c r="R642" i="4"/>
  <c r="R388" i="4"/>
  <c r="R1437" i="4"/>
  <c r="R142" i="4"/>
  <c r="R158" i="4"/>
  <c r="R617" i="4"/>
  <c r="R891" i="4"/>
  <c r="R69" i="4"/>
  <c r="R1411" i="4"/>
  <c r="R1222" i="4"/>
  <c r="R1327" i="4"/>
  <c r="R1741" i="4"/>
  <c r="R1262" i="4"/>
  <c r="R548" i="4"/>
  <c r="R1689" i="4"/>
  <c r="R1330" i="4"/>
  <c r="R990" i="4"/>
  <c r="R1144" i="4"/>
  <c r="R485" i="4"/>
  <c r="R1442" i="4"/>
  <c r="R664" i="4"/>
  <c r="R1440" i="4"/>
  <c r="R1304" i="4"/>
  <c r="R1679" i="4"/>
  <c r="R1470" i="4"/>
  <c r="R1015" i="4"/>
  <c r="R12" i="4"/>
  <c r="R1473" i="4"/>
  <c r="R1246" i="4"/>
  <c r="R1328" i="4"/>
  <c r="R1221" i="4"/>
  <c r="R92" i="4"/>
  <c r="R1680" i="4"/>
  <c r="R1467" i="4"/>
  <c r="R1702" i="4"/>
  <c r="R1370" i="4"/>
  <c r="R948" i="4"/>
  <c r="R975" i="4"/>
  <c r="R242" i="4"/>
  <c r="R1691" i="4"/>
  <c r="R930" i="4"/>
  <c r="R1147" i="4"/>
  <c r="R364" i="4"/>
  <c r="R93" i="4"/>
  <c r="R1389" i="4"/>
  <c r="R212" i="4"/>
  <c r="R1505" i="4"/>
  <c r="R1718" i="4"/>
  <c r="R1506" i="4"/>
  <c r="R992" i="4"/>
  <c r="R1012" i="4"/>
  <c r="R1399" i="4"/>
  <c r="R1513" i="4"/>
  <c r="R30" i="4"/>
  <c r="R1256" i="4"/>
  <c r="R1630" i="4"/>
  <c r="R1446" i="4"/>
  <c r="R1093" i="4"/>
  <c r="R1451" i="4"/>
  <c r="R1447" i="4"/>
  <c r="R1277" i="4"/>
  <c r="R1292" i="4"/>
  <c r="R1711" i="4"/>
  <c r="R42" i="4"/>
  <c r="R115" i="4"/>
  <c r="R1580" i="4"/>
  <c r="R40" i="4"/>
  <c r="R1155" i="4"/>
  <c r="R1408" i="4"/>
  <c r="R817" i="4"/>
  <c r="R1620" i="4"/>
  <c r="R695" i="4"/>
  <c r="R1608" i="4"/>
  <c r="R815" i="4"/>
  <c r="R828" i="4"/>
  <c r="R629" i="4"/>
  <c r="R1660" i="4"/>
  <c r="R1315" i="4"/>
  <c r="R400" i="4"/>
  <c r="R1562" i="4"/>
  <c r="R1381" i="4"/>
  <c r="R1449" i="4"/>
  <c r="R1174" i="4"/>
  <c r="R1308" i="4"/>
  <c r="R786" i="4"/>
  <c r="R96" i="4"/>
  <c r="R1688" i="4"/>
  <c r="R1322" i="4"/>
  <c r="R1683" i="4"/>
  <c r="R981" i="4"/>
  <c r="R1309" i="4"/>
  <c r="R1557" i="4"/>
  <c r="R1164" i="4"/>
  <c r="R239" i="4"/>
  <c r="R73" i="4"/>
  <c r="R769" i="4"/>
  <c r="R842" i="4"/>
  <c r="R1385" i="4"/>
  <c r="R1424" i="4"/>
  <c r="R1280" i="4"/>
  <c r="R987" i="4"/>
  <c r="R1179" i="4"/>
  <c r="R228" i="4"/>
  <c r="R751" i="4"/>
  <c r="R853" i="4"/>
  <c r="R270" i="4"/>
  <c r="R1488" i="4"/>
  <c r="R1548" i="4"/>
  <c r="R1566" i="4"/>
  <c r="R1522" i="4"/>
  <c r="R670" i="4"/>
  <c r="R1162" i="4"/>
  <c r="R481" i="4"/>
  <c r="R83" i="4"/>
  <c r="R794" i="4"/>
  <c r="R1369" i="4"/>
  <c r="R866" i="4"/>
  <c r="R702" i="4"/>
  <c r="R1450" i="4"/>
  <c r="R741" i="4"/>
  <c r="R654" i="4"/>
  <c r="R1631" i="4"/>
  <c r="R304" i="4"/>
  <c r="R1114" i="4"/>
  <c r="R194" i="4"/>
  <c r="R82" i="4"/>
  <c r="R1726" i="4"/>
  <c r="R1426" i="4"/>
  <c r="R23" i="4"/>
  <c r="R1751" i="4"/>
  <c r="R238" i="4"/>
  <c r="R1191" i="4"/>
  <c r="R1301" i="4"/>
  <c r="R1185" i="4"/>
  <c r="R1264" i="4"/>
  <c r="R1303" i="4"/>
  <c r="R1511" i="4"/>
  <c r="R593" i="4"/>
  <c r="R685" i="4"/>
  <c r="R1298" i="4"/>
  <c r="R1350" i="4"/>
  <c r="R551" i="4"/>
  <c r="R1583" i="4"/>
  <c r="R541" i="4"/>
  <c r="R644" i="4"/>
  <c r="R1652" i="4"/>
  <c r="R554" i="4"/>
  <c r="R1182" i="4"/>
  <c r="R1279" i="4"/>
  <c r="R739" i="4"/>
  <c r="R565" i="4"/>
  <c r="R1189" i="4"/>
  <c r="R983" i="4"/>
  <c r="R36" i="4"/>
  <c r="R1649" i="4"/>
  <c r="R49" i="4"/>
  <c r="R1150" i="4"/>
  <c r="R604" i="4"/>
  <c r="R1572" i="4"/>
  <c r="R870" i="4"/>
  <c r="R746" i="4"/>
  <c r="R91" i="4"/>
  <c r="R497" i="4"/>
  <c r="R313" i="4"/>
  <c r="R779" i="4"/>
  <c r="R867" i="4"/>
  <c r="R549" i="4"/>
  <c r="R840" i="4"/>
  <c r="R1175" i="4"/>
  <c r="R291" i="4"/>
  <c r="R1064" i="4"/>
  <c r="R159" i="4"/>
  <c r="R1344" i="4"/>
  <c r="R1235" i="4"/>
  <c r="R1242" i="4"/>
  <c r="R1392" i="4"/>
  <c r="R845" i="4"/>
  <c r="R778" i="4"/>
  <c r="R864" i="4"/>
  <c r="R1394" i="4"/>
  <c r="R1755" i="4"/>
  <c r="R770" i="4"/>
  <c r="R1687" i="4"/>
  <c r="R78" i="4"/>
  <c r="R1634" i="4"/>
  <c r="R1490" i="4"/>
  <c r="R1681" i="4"/>
  <c r="R1595" i="4"/>
  <c r="R606" i="4"/>
  <c r="R785" i="4"/>
  <c r="R1087" i="4"/>
  <c r="R26" i="4"/>
  <c r="R128" i="4"/>
  <c r="R1121" i="4"/>
  <c r="R1709" i="4"/>
  <c r="R1148" i="4"/>
  <c r="R1081" i="4"/>
  <c r="R636" i="4"/>
  <c r="R1157" i="4"/>
  <c r="R952" i="4"/>
  <c r="R744" i="4"/>
  <c r="R1664" i="4"/>
  <c r="R918" i="4"/>
  <c r="R1198" i="4"/>
  <c r="R335" i="4"/>
  <c r="R1433" i="4"/>
  <c r="R643" i="4"/>
  <c r="R1420" i="4"/>
  <c r="R1073" i="4"/>
  <c r="R1770" i="4"/>
  <c r="R1579" i="4"/>
  <c r="R1703" i="4"/>
  <c r="R1706" i="4"/>
  <c r="R1441" i="4"/>
  <c r="R1581" i="4"/>
  <c r="R1624" i="4"/>
  <c r="R1678" i="4"/>
  <c r="R164" i="4"/>
  <c r="R1471" i="4"/>
  <c r="R920" i="4"/>
  <c r="R1551" i="4"/>
  <c r="R1651" i="4"/>
  <c r="R1011" i="4"/>
  <c r="R1367" i="4"/>
  <c r="R19" i="4"/>
  <c r="R1343" i="4"/>
  <c r="R1285" i="4"/>
  <c r="R816" i="4"/>
  <c r="R1465" i="4"/>
  <c r="R1131" i="4"/>
  <c r="R1397" i="4"/>
  <c r="R1321" i="4"/>
  <c r="R1648" i="4"/>
  <c r="R1323" i="4"/>
  <c r="R1448" i="4"/>
  <c r="R1638" i="4"/>
  <c r="R293" i="4"/>
  <c r="R1642" i="4"/>
  <c r="R539" i="4"/>
  <c r="R1510" i="4"/>
  <c r="R1541" i="4"/>
  <c r="R37" i="4"/>
  <c r="R1194" i="4"/>
  <c r="R1075" i="4"/>
  <c r="R1732" i="4"/>
  <c r="R1358" i="4"/>
  <c r="R687" i="4"/>
  <c r="R1501" i="4"/>
  <c r="R1160" i="4"/>
  <c r="R427" i="4"/>
  <c r="R518" i="4"/>
  <c r="R1223" i="4"/>
  <c r="R458" i="4"/>
  <c r="R1359" i="4"/>
  <c r="R1352" i="4"/>
  <c r="R1220" i="4"/>
  <c r="R1395" i="4"/>
  <c r="R1610" i="4"/>
  <c r="R1311" i="4"/>
  <c r="R1149" i="4"/>
  <c r="R1316" i="4"/>
  <c r="R459" i="4"/>
  <c r="R405" i="4"/>
  <c r="R1247" i="4"/>
  <c r="R839" i="4"/>
  <c r="R1202" i="4"/>
  <c r="R831" i="4"/>
  <c r="R13" i="4"/>
  <c r="R646" i="4"/>
  <c r="R301" i="4"/>
  <c r="R1197" i="4"/>
  <c r="R1518" i="4"/>
  <c r="R1263" i="4"/>
  <c r="R1721" i="4"/>
  <c r="R1482" i="4"/>
  <c r="R1421" i="4"/>
  <c r="R147" i="4"/>
  <c r="R1199" i="4"/>
  <c r="R591" i="4"/>
  <c r="R704" i="4"/>
  <c r="R1463" i="4"/>
  <c r="R496" i="4"/>
  <c r="R1640" i="4"/>
  <c r="R1738" i="4"/>
  <c r="R808" i="4"/>
  <c r="R271" i="4"/>
  <c r="R295" i="4"/>
  <c r="R1332" i="4"/>
  <c r="R1459" i="4"/>
  <c r="R1072" i="4"/>
  <c r="R1094" i="4"/>
  <c r="R814" i="4"/>
  <c r="R1165" i="4"/>
  <c r="R1428" i="4"/>
  <c r="R1324" i="4"/>
  <c r="R181" i="4"/>
  <c r="R1289" i="4"/>
  <c r="R928" i="4"/>
  <c r="R161" i="4"/>
  <c r="R1177" i="4"/>
  <c r="R273" i="4"/>
  <c r="R1717" i="4"/>
  <c r="R1288" i="4"/>
  <c r="R1319" i="4"/>
  <c r="R743" i="4"/>
  <c r="R66" i="4"/>
  <c r="R1338" i="4"/>
  <c r="R1354" i="4"/>
  <c r="R1261" i="4"/>
  <c r="R1249" i="4"/>
  <c r="R1070" i="4"/>
  <c r="R1545" i="4"/>
  <c r="R1606" i="4"/>
  <c r="R1065" i="4"/>
  <c r="R1410" i="4"/>
  <c r="R1208" i="4"/>
  <c r="R564" i="4"/>
  <c r="R1771" i="4"/>
  <c r="R483" i="4"/>
  <c r="R294" i="4"/>
  <c r="R1591" i="4"/>
  <c r="R71" i="4"/>
  <c r="R1141" i="4"/>
  <c r="R1239" i="4"/>
  <c r="R31" i="4"/>
  <c r="R614" i="4"/>
  <c r="R336" i="4"/>
  <c r="R740" i="4"/>
  <c r="R170" i="4"/>
  <c r="R1186" i="4"/>
  <c r="R1675" i="4"/>
  <c r="R1237" i="4"/>
  <c r="R612" i="4"/>
  <c r="R696" i="4"/>
  <c r="R1756" i="4"/>
  <c r="R1543" i="4"/>
  <c r="R1758" i="4"/>
  <c r="R531" i="4"/>
  <c r="R1530" i="4"/>
  <c r="R1464" i="4"/>
  <c r="R477" i="4"/>
  <c r="R39" i="4"/>
  <c r="R1729" i="4"/>
  <c r="R1604" i="4"/>
  <c r="R1146" i="4"/>
  <c r="R1404" i="4"/>
  <c r="R1183" i="4"/>
  <c r="R1219" i="4"/>
  <c r="R43" i="4"/>
  <c r="R1612" i="4"/>
  <c r="R927" i="4"/>
  <c r="R72" i="4"/>
  <c r="R389" i="4"/>
  <c r="R1356" i="4"/>
  <c r="R472" i="4"/>
  <c r="R890" i="4"/>
  <c r="R333" i="4"/>
  <c r="R169" i="4"/>
  <c r="R631" i="4"/>
  <c r="R678" i="4"/>
  <c r="R1260" i="4"/>
  <c r="R1348" i="4"/>
  <c r="R1632" i="4"/>
  <c r="R534" i="4"/>
  <c r="R25" i="4"/>
  <c r="R589" i="4"/>
  <c r="R1635" i="4"/>
  <c r="R771" i="4"/>
  <c r="R1393" i="4"/>
  <c r="R1713" i="4"/>
  <c r="R109" i="4"/>
  <c r="R1382" i="4"/>
  <c r="R1586" i="4"/>
  <c r="R131" i="4"/>
  <c r="R1184" i="4"/>
  <c r="R742" i="4"/>
  <c r="R24" i="4"/>
  <c r="R1257" i="4"/>
  <c r="R1271" i="4"/>
  <c r="R1378" i="4"/>
  <c r="R1176" i="4"/>
  <c r="R747" i="4"/>
  <c r="R597" i="4"/>
  <c r="R18" i="4"/>
  <c r="R552" i="4"/>
  <c r="R1765" i="4"/>
  <c r="R619" i="4"/>
  <c r="R1650" i="4"/>
  <c r="R1076" i="4"/>
  <c r="R1229" i="4"/>
  <c r="R1550" i="4"/>
  <c r="R1386" i="4"/>
  <c r="R1268" i="4"/>
  <c r="R328" i="4"/>
  <c r="R1407" i="4"/>
  <c r="R1364" i="4"/>
  <c r="R737" i="4"/>
  <c r="R1427" i="4"/>
  <c r="R1287" i="4"/>
  <c r="R121" i="4"/>
  <c r="R1402" i="4"/>
  <c r="R621" i="4"/>
  <c r="R827" i="4"/>
  <c r="R474" i="4"/>
  <c r="R1388" i="4"/>
  <c r="R1727" i="4"/>
  <c r="R1299" i="4"/>
  <c r="R1007" i="4"/>
  <c r="R22" i="4"/>
  <c r="R889" i="4"/>
  <c r="R225" i="4"/>
  <c r="R1209" i="4"/>
  <c r="R760" i="4"/>
  <c r="R1469" i="4"/>
  <c r="R143" i="4"/>
  <c r="R1611" i="4"/>
  <c r="R1618" i="4"/>
  <c r="R1479" i="4"/>
  <c r="R634" i="4"/>
  <c r="R1723" i="4"/>
  <c r="R1767" i="4"/>
  <c r="R844" i="4"/>
  <c r="R1380" i="4"/>
  <c r="R995" i="4"/>
  <c r="R1629" i="4"/>
  <c r="R1486" i="4"/>
  <c r="R998" i="4"/>
  <c r="R1529" i="4"/>
  <c r="R240" i="4"/>
  <c r="R241" i="4"/>
  <c r="R1143" i="4"/>
  <c r="R1478" i="4"/>
  <c r="R1474" i="4"/>
  <c r="R1753" i="4"/>
  <c r="R1305" i="4"/>
  <c r="R598" i="4"/>
  <c r="R1291" i="4"/>
  <c r="R345" i="4"/>
  <c r="R1643" i="4"/>
  <c r="R783" i="4"/>
  <c r="R1728" i="4"/>
  <c r="R851" i="4"/>
  <c r="R62" i="4"/>
  <c r="R1641" i="4"/>
  <c r="R658" i="4"/>
  <c r="R1525" i="4"/>
  <c r="R1240" i="4"/>
  <c r="R1714" i="4"/>
  <c r="R368" i="4"/>
  <c r="R1273" i="4"/>
  <c r="R94" i="4"/>
  <c r="R1140" i="4"/>
  <c r="R20" i="4"/>
  <c r="R1685" i="4"/>
  <c r="R1318" i="4"/>
  <c r="R1544" i="4"/>
  <c r="R630" i="4"/>
  <c r="R1524" i="4"/>
  <c r="R227" i="4"/>
  <c r="R1009" i="4"/>
  <c r="R728" i="4"/>
  <c r="R1603" i="4"/>
  <c r="R1527" i="4"/>
  <c r="R70" i="4"/>
  <c r="R1001" i="4"/>
  <c r="R299" i="4"/>
  <c r="R300" i="4"/>
  <c r="R953" i="4"/>
  <c r="R1151" i="4"/>
  <c r="R1704" i="4"/>
  <c r="R1010" i="4"/>
  <c r="R1590" i="4"/>
  <c r="R1475" i="4"/>
  <c r="R1225" i="4"/>
  <c r="R1245" i="4"/>
  <c r="R303" i="4"/>
  <c r="R1731" i="4"/>
  <c r="R1517" i="4"/>
  <c r="R1152" i="4"/>
  <c r="R997" i="4"/>
  <c r="R1553" i="4"/>
  <c r="R978" i="4"/>
  <c r="R772" i="4"/>
  <c r="R150" i="4"/>
  <c r="R1531" i="4"/>
  <c r="R1409" i="4"/>
  <c r="R775" i="4"/>
  <c r="R852" i="4"/>
  <c r="R430" i="4"/>
  <c r="R705" i="4"/>
  <c r="R1307" i="4"/>
  <c r="R1430" i="4"/>
  <c r="R1558" i="4"/>
  <c r="R1272" i="4"/>
  <c r="R1628" i="4"/>
  <c r="R738" i="4"/>
  <c r="R1585" i="4"/>
  <c r="R989" i="4"/>
  <c r="R1234" i="4"/>
  <c r="R1504" i="4"/>
  <c r="R1353" i="4"/>
  <c r="R356" i="4"/>
  <c r="R1236" i="4"/>
  <c r="R456" i="4"/>
  <c r="R724" i="4"/>
  <c r="R1329" i="4"/>
  <c r="R1192" i="4"/>
  <c r="R1668" i="4"/>
  <c r="R64" i="4"/>
  <c r="R833" i="4"/>
  <c r="R1578" i="4"/>
  <c r="R637" i="4"/>
  <c r="R292" i="4"/>
  <c r="R98" i="4"/>
  <c r="R1539" i="4"/>
  <c r="R1405" i="4"/>
  <c r="R35" i="4"/>
  <c r="R941" i="4"/>
  <c r="R1331" i="4"/>
  <c r="R1168" i="4"/>
  <c r="R1313" i="4"/>
  <c r="R1196" i="4"/>
  <c r="R776" i="4"/>
  <c r="R1111" i="4"/>
  <c r="R160" i="4"/>
  <c r="R167" i="4"/>
  <c r="R1008" i="4"/>
  <c r="R1429" i="4"/>
  <c r="R818" i="4"/>
  <c r="R1435" i="4"/>
  <c r="R1485" i="4"/>
  <c r="R991" i="4"/>
  <c r="R1461" i="4"/>
  <c r="R1757" i="4"/>
  <c r="R1552" i="4"/>
  <c r="R223" i="4"/>
  <c r="R1487" i="4"/>
  <c r="R1347" i="4"/>
  <c r="R768" i="4"/>
  <c r="R1419" i="4"/>
  <c r="R1476" i="4"/>
  <c r="R1314" i="4"/>
  <c r="R465" i="4"/>
  <c r="R1589" i="4"/>
  <c r="R1384" i="4"/>
  <c r="R574" i="4"/>
  <c r="R1233" i="4"/>
  <c r="R1159" i="4"/>
  <c r="R1744" i="4"/>
  <c r="R211" i="4"/>
  <c r="R118" i="4"/>
  <c r="R1193" i="4"/>
  <c r="R61" i="4"/>
  <c r="R1492" i="4"/>
  <c r="R1226" i="4"/>
  <c r="R21" i="4"/>
  <c r="Z1817" i="4"/>
  <c r="T96" i="4" l="1"/>
  <c r="T1398" i="4"/>
  <c r="T866" i="4"/>
  <c r="T76" i="4"/>
  <c r="T1182" i="4"/>
  <c r="T1006" i="4"/>
  <c r="T864" i="4"/>
  <c r="T1593" i="4"/>
  <c r="T1770" i="4"/>
  <c r="T1167" i="4"/>
  <c r="T1541" i="4"/>
  <c r="T1542" i="4"/>
  <c r="T1518" i="4"/>
  <c r="T484" i="4"/>
  <c r="T1288" i="4"/>
  <c r="T29" i="4"/>
  <c r="T696" i="4"/>
  <c r="T137" i="4"/>
  <c r="T25" i="4"/>
  <c r="T168" i="4"/>
  <c r="T1364" i="4"/>
  <c r="T1752" i="4"/>
  <c r="T998" i="4"/>
  <c r="T1739" i="4"/>
  <c r="T1524" i="4"/>
  <c r="T1712" i="4"/>
  <c r="T430" i="4"/>
  <c r="T1144" i="4"/>
  <c r="T1168" i="4"/>
  <c r="T1506" i="4"/>
  <c r="T118" i="4"/>
  <c r="T1562" i="4"/>
  <c r="T988" i="4"/>
  <c r="T670" i="4"/>
  <c r="T613" i="4"/>
  <c r="T551" i="4"/>
  <c r="T426" i="4"/>
  <c r="T1344" i="4"/>
  <c r="T865" i="4"/>
  <c r="T1198" i="4"/>
  <c r="T899" i="4"/>
  <c r="T1448" i="4"/>
  <c r="T1722" i="4"/>
  <c r="T1202" i="4"/>
  <c r="T1360" i="4"/>
  <c r="T1289" i="4"/>
  <c r="T232" i="4"/>
  <c r="T740" i="4"/>
  <c r="T274" i="4"/>
  <c r="T631" i="4"/>
  <c r="T1439" i="4"/>
  <c r="T1229" i="4"/>
  <c r="T546" i="4"/>
  <c r="T1767" i="4"/>
  <c r="T543" i="4"/>
  <c r="T1140" i="4"/>
  <c r="T1372" i="4"/>
  <c r="T772" i="4"/>
  <c r="T1741" i="4"/>
  <c r="T98" i="4"/>
  <c r="T364" i="4"/>
  <c r="T1384" i="4"/>
  <c r="T815" i="4"/>
  <c r="T144" i="4"/>
  <c r="T853" i="4"/>
  <c r="T224" i="4"/>
  <c r="T1303" i="4"/>
  <c r="T48" i="4"/>
  <c r="T549" i="4"/>
  <c r="T1769" i="4"/>
  <c r="T636" i="4"/>
  <c r="T1594" i="4"/>
  <c r="T1465" i="4"/>
  <c r="T1609" i="4"/>
  <c r="T1149" i="4"/>
  <c r="T99" i="4"/>
  <c r="T1094" i="4"/>
  <c r="T979" i="4"/>
  <c r="T71" i="4"/>
  <c r="T482" i="4"/>
  <c r="T389" i="4"/>
  <c r="T857" i="4"/>
  <c r="T18" i="4"/>
  <c r="T1238" i="4"/>
  <c r="T143" i="4"/>
  <c r="T1555" i="4"/>
  <c r="T1525" i="4"/>
  <c r="T542" i="4"/>
  <c r="T1731" i="4"/>
  <c r="T617" i="4"/>
  <c r="T1668" i="4"/>
  <c r="T948" i="4"/>
  <c r="T768" i="4"/>
  <c r="T1155" i="4"/>
  <c r="T1546" i="4"/>
  <c r="T1424" i="4"/>
  <c r="T1690" i="4"/>
  <c r="T1751" i="4"/>
  <c r="T1491" i="4"/>
  <c r="T746" i="4"/>
  <c r="T1281" i="4"/>
  <c r="T26" i="4"/>
  <c r="T171" i="4"/>
  <c r="T1011" i="4"/>
  <c r="T362" i="4"/>
  <c r="T1359" i="4"/>
  <c r="T1418" i="4"/>
  <c r="T808" i="4"/>
  <c r="T1056" i="4"/>
  <c r="T1208" i="4"/>
  <c r="T1570" i="4"/>
  <c r="T1183" i="4"/>
  <c r="T1266" i="4"/>
  <c r="T1257" i="4"/>
  <c r="T1684" i="4"/>
  <c r="T22" i="4"/>
  <c r="T1379" i="4"/>
  <c r="T783" i="4"/>
  <c r="T1178" i="4"/>
  <c r="T1010" i="4"/>
  <c r="T1231" i="4"/>
  <c r="T356" i="4"/>
  <c r="T1221" i="4"/>
  <c r="T1461" i="4"/>
  <c r="T1292" i="4"/>
  <c r="T1481" i="4"/>
  <c r="T1164" i="4"/>
  <c r="T1244" i="4"/>
  <c r="T1114" i="4"/>
  <c r="T138" i="4"/>
  <c r="T1649" i="4"/>
  <c r="T444" i="4"/>
  <c r="T1490" i="4"/>
  <c r="T886" i="4"/>
  <c r="T1678" i="4"/>
  <c r="T1342" i="4"/>
  <c r="T1501" i="4"/>
  <c r="T1195" i="4"/>
  <c r="T591" i="4"/>
  <c r="T1243" i="4"/>
  <c r="T1249" i="4"/>
  <c r="T1564" i="4"/>
  <c r="T477" i="4"/>
  <c r="T1142" i="4"/>
  <c r="T1382" i="4"/>
  <c r="T1074" i="4"/>
  <c r="T827" i="4"/>
  <c r="T993" i="4"/>
  <c r="T1753" i="4"/>
  <c r="T1452" i="4"/>
  <c r="T1001" i="4"/>
  <c r="T868" i="4"/>
  <c r="T738" i="4"/>
  <c r="T1470" i="4"/>
  <c r="T1008" i="4"/>
  <c r="T1630" i="4"/>
  <c r="T195" i="4"/>
  <c r="T1688" i="4"/>
  <c r="T1560" i="4"/>
  <c r="T702" i="4"/>
  <c r="T461" i="4"/>
  <c r="T1279" i="4"/>
  <c r="T856" i="4"/>
  <c r="T1394" i="4"/>
  <c r="T632" i="4"/>
  <c r="T1579" i="4"/>
  <c r="T1161" i="4"/>
  <c r="T37" i="4"/>
  <c r="T1241" i="4"/>
  <c r="T1263" i="4"/>
  <c r="T832" i="4"/>
  <c r="T1319" i="4"/>
  <c r="T455" i="4"/>
  <c r="T1756" i="4"/>
  <c r="T782" i="4"/>
  <c r="T589" i="4"/>
  <c r="T1477" i="4"/>
  <c r="T737" i="4"/>
  <c r="T1017" i="4"/>
  <c r="T1529" i="4"/>
  <c r="T841" i="4"/>
  <c r="T227" i="4"/>
  <c r="T1500" i="4"/>
  <c r="T705" i="4"/>
  <c r="T485" i="4"/>
  <c r="T1313" i="4"/>
  <c r="T992" i="4"/>
  <c r="T1193" i="4"/>
  <c r="T1381" i="4"/>
  <c r="T1166" i="4"/>
  <c r="T1162" i="4"/>
  <c r="T473" i="4"/>
  <c r="T1583" i="4"/>
  <c r="T976" i="4"/>
  <c r="T1235" i="4"/>
  <c r="T1366" i="4"/>
  <c r="T335" i="4"/>
  <c r="T1507" i="4"/>
  <c r="T1638" i="4"/>
  <c r="T162" i="4"/>
  <c r="T831" i="4"/>
  <c r="T1258" i="4"/>
  <c r="T928" i="4"/>
  <c r="T1207" i="4"/>
  <c r="T170" i="4"/>
  <c r="T910" i="4"/>
  <c r="T678" i="4"/>
  <c r="T1768" i="4"/>
  <c r="T1550" i="4"/>
  <c r="T363" i="4"/>
  <c r="T844" i="4"/>
  <c r="T1423" i="4"/>
  <c r="T20" i="4"/>
  <c r="T1259" i="4"/>
  <c r="T150" i="4"/>
  <c r="T1262" i="4"/>
  <c r="T1539" i="4"/>
  <c r="T93" i="4"/>
  <c r="T574" i="4"/>
  <c r="T828" i="4"/>
  <c r="T1019" i="4"/>
  <c r="T270" i="4"/>
  <c r="T1636" i="4"/>
  <c r="T1511" i="4"/>
  <c r="T337" i="4"/>
  <c r="T840" i="4"/>
  <c r="T163" i="4"/>
  <c r="T1157" i="4"/>
  <c r="T1669" i="4"/>
  <c r="T1131" i="4"/>
  <c r="T1320" i="4"/>
  <c r="T1316" i="4"/>
  <c r="T38" i="4"/>
  <c r="T814" i="4"/>
  <c r="T254" i="4"/>
  <c r="T1141" i="4"/>
  <c r="T1725" i="4"/>
  <c r="T1356" i="4"/>
  <c r="T326" i="4"/>
  <c r="T552" i="4"/>
  <c r="T1396" i="4"/>
  <c r="T1611" i="4"/>
  <c r="T1412" i="4"/>
  <c r="T1240" i="4"/>
  <c r="T1326" i="4"/>
  <c r="T1517" i="4"/>
  <c r="T891" i="4"/>
  <c r="T64" i="4"/>
  <c r="T975" i="4"/>
  <c r="T1419" i="4"/>
  <c r="T1408" i="4"/>
  <c r="T843" i="4"/>
  <c r="T1280" i="4"/>
  <c r="T1658" i="4"/>
  <c r="T238" i="4"/>
  <c r="T464" i="4"/>
  <c r="T91" i="4"/>
  <c r="T1483" i="4"/>
  <c r="T128" i="4"/>
  <c r="T1607" i="4"/>
  <c r="T1367" i="4"/>
  <c r="T921" i="4"/>
  <c r="T1352" i="4"/>
  <c r="T1598" i="4"/>
  <c r="T271" i="4"/>
  <c r="T1283" i="4"/>
  <c r="T564" i="4"/>
  <c r="T1625" i="4"/>
  <c r="T1219" i="4"/>
  <c r="T209" i="4"/>
  <c r="T1271" i="4"/>
  <c r="T1559" i="4"/>
  <c r="T889" i="4"/>
  <c r="T777" i="4"/>
  <c r="T1728" i="4"/>
  <c r="T796" i="4"/>
  <c r="T1590" i="4"/>
  <c r="T642" i="4"/>
  <c r="T1236" i="4"/>
  <c r="T92" i="4"/>
  <c r="T1757" i="4"/>
  <c r="T1711" i="4"/>
  <c r="T516" i="4"/>
  <c r="T239" i="4"/>
  <c r="T1339" i="4"/>
  <c r="T194" i="4"/>
  <c r="T130" i="4"/>
  <c r="T49" i="4"/>
  <c r="T1077" i="4"/>
  <c r="T1681" i="4"/>
  <c r="T550" i="4"/>
  <c r="T164" i="4"/>
  <c r="T1112" i="4"/>
  <c r="T1160" i="4"/>
  <c r="T369" i="4"/>
  <c r="T704" i="4"/>
  <c r="T386" i="4"/>
  <c r="T1070" i="4"/>
  <c r="T1601" i="4"/>
  <c r="T39" i="4"/>
  <c r="T95" i="4"/>
  <c r="T1586" i="4"/>
  <c r="T1716" i="4"/>
  <c r="T474" i="4"/>
  <c r="T1436" i="4"/>
  <c r="T1305" i="4"/>
  <c r="T1677" i="4"/>
  <c r="T299" i="4"/>
  <c r="T520" i="4"/>
  <c r="T1585" i="4"/>
  <c r="T1015" i="4"/>
  <c r="T1429" i="4"/>
  <c r="T1446" i="4"/>
  <c r="T1597" i="4"/>
  <c r="T1322" i="4"/>
  <c r="T1190" i="4"/>
  <c r="T1450" i="4"/>
  <c r="T547" i="4"/>
  <c r="T739" i="4"/>
  <c r="T1519" i="4"/>
  <c r="T1755" i="4"/>
  <c r="T1672" i="4"/>
  <c r="T1703" i="4"/>
  <c r="T590" i="4"/>
  <c r="T1194" i="4"/>
  <c r="T672" i="4"/>
  <c r="T1721" i="4"/>
  <c r="T1071" i="4"/>
  <c r="T743" i="4"/>
  <c r="T1255" i="4"/>
  <c r="T1543" i="4"/>
  <c r="T1489" i="4"/>
  <c r="T1635" i="4"/>
  <c r="T615" i="4"/>
  <c r="T1427" i="4"/>
  <c r="T1663" i="4"/>
  <c r="T240" i="4"/>
  <c r="T1158" i="4"/>
  <c r="T1009" i="4"/>
  <c r="T1565" i="4"/>
  <c r="T1307" i="4"/>
  <c r="T1442" i="4"/>
  <c r="T1196" i="4"/>
  <c r="T1012" i="4"/>
  <c r="T61" i="4"/>
  <c r="T1449" i="4"/>
  <c r="T1764" i="4"/>
  <c r="T481" i="4"/>
  <c r="T618" i="4"/>
  <c r="T541" i="4"/>
  <c r="T863" i="4"/>
  <c r="T1242" i="4"/>
  <c r="T44" i="4"/>
  <c r="T1433" i="4"/>
  <c r="T172" i="4"/>
  <c r="T293" i="4"/>
  <c r="T1383" i="4"/>
  <c r="T13" i="4"/>
  <c r="T1674" i="4"/>
  <c r="T161" i="4"/>
  <c r="T545" i="4"/>
  <c r="T1186" i="4"/>
  <c r="T1516" i="4"/>
  <c r="T1260" i="4"/>
  <c r="T1644" i="4"/>
  <c r="T1386" i="4"/>
  <c r="T1521" i="4"/>
  <c r="T1380" i="4"/>
  <c r="T165" i="4"/>
  <c r="T1685" i="4"/>
  <c r="T1276" i="4"/>
  <c r="T1531" i="4"/>
  <c r="T548" i="4"/>
  <c r="T1405" i="4"/>
  <c r="T1389" i="4"/>
  <c r="T1233" i="4"/>
  <c r="T629" i="4"/>
  <c r="T1633" i="4"/>
  <c r="T1488" i="4"/>
  <c r="T141" i="4"/>
  <c r="T593" i="4"/>
  <c r="T1715" i="4"/>
  <c r="T1175" i="4"/>
  <c r="T1719" i="4"/>
  <c r="T952" i="4"/>
  <c r="T1554" i="4"/>
  <c r="T1397" i="4"/>
  <c r="T858" i="4"/>
  <c r="T459" i="4"/>
  <c r="T616" i="4"/>
  <c r="T1165" i="4"/>
  <c r="T917" i="4"/>
  <c r="T1239" i="4"/>
  <c r="T882" i="4"/>
  <c r="T472" i="4"/>
  <c r="T471" i="4"/>
  <c r="T1765" i="4"/>
  <c r="T148" i="4"/>
  <c r="T1618" i="4"/>
  <c r="T655" i="4"/>
  <c r="T1714" i="4"/>
  <c r="T909" i="4"/>
  <c r="T1152" i="4"/>
  <c r="T69" i="4"/>
  <c r="T833" i="4"/>
  <c r="T242" i="4"/>
  <c r="T1476" i="4"/>
  <c r="T817" i="4"/>
  <c r="T387" i="4"/>
  <c r="T987" i="4"/>
  <c r="T17" i="4"/>
  <c r="T1191" i="4"/>
  <c r="T203" i="4"/>
  <c r="T497" i="4"/>
  <c r="T1445" i="4"/>
  <c r="T1121" i="4"/>
  <c r="T1582" i="4"/>
  <c r="T19" i="4"/>
  <c r="T1523" i="4"/>
  <c r="T1220" i="4"/>
  <c r="T1686" i="4"/>
  <c r="T295" i="4"/>
  <c r="T1302" i="4"/>
  <c r="T1771" i="4"/>
  <c r="T1401" i="4"/>
  <c r="T43" i="4"/>
  <c r="T855" i="4"/>
  <c r="T1378" i="4"/>
  <c r="T1532" i="4"/>
  <c r="T225" i="4"/>
  <c r="T553" i="4"/>
  <c r="T851" i="4"/>
  <c r="T756" i="4"/>
  <c r="T1475" i="4"/>
  <c r="T388" i="4"/>
  <c r="T456" i="4"/>
  <c r="T1680" i="4"/>
  <c r="T1552" i="4"/>
  <c r="T42" i="4"/>
  <c r="T557" i="4"/>
  <c r="T73" i="4"/>
  <c r="T127" i="4"/>
  <c r="T82" i="4"/>
  <c r="T911" i="4"/>
  <c r="T1150" i="4"/>
  <c r="T1068" i="4"/>
  <c r="T1595" i="4"/>
  <c r="T869" i="4"/>
  <c r="T1471" i="4"/>
  <c r="T454" i="4"/>
  <c r="T427" i="4"/>
  <c r="T854" i="4"/>
  <c r="T1463" i="4"/>
  <c r="T1067" i="4"/>
  <c r="T1545" i="4"/>
  <c r="T108" i="4"/>
  <c r="T1729" i="4"/>
  <c r="T488" i="4"/>
  <c r="T131" i="4"/>
  <c r="T830" i="4"/>
  <c r="T1388" i="4"/>
  <c r="T555" i="4"/>
  <c r="T598" i="4"/>
  <c r="T1154" i="4"/>
  <c r="T300" i="4"/>
  <c r="T1286" i="4"/>
  <c r="T989" i="4"/>
  <c r="T12" i="4"/>
  <c r="T818" i="4"/>
  <c r="T1093" i="4"/>
  <c r="T1460" i="4"/>
  <c r="T1683" i="4"/>
  <c r="T1300" i="4"/>
  <c r="T741" i="4"/>
  <c r="T594" i="4"/>
  <c r="T565" i="4"/>
  <c r="T907" i="4"/>
  <c r="T770" i="4"/>
  <c r="T1312" i="4"/>
  <c r="T1706" i="4"/>
  <c r="T1282" i="4"/>
  <c r="T1075" i="4"/>
  <c r="T1619" i="4"/>
  <c r="T1482" i="4"/>
  <c r="T1480" i="4"/>
  <c r="T66" i="4"/>
  <c r="T1145" i="4"/>
  <c r="T1758" i="4"/>
  <c r="T1406" i="4"/>
  <c r="T771" i="4"/>
  <c r="T1707" i="4"/>
  <c r="T1287" i="4"/>
  <c r="T1363" i="4"/>
  <c r="T241" i="4"/>
  <c r="T1665" i="4"/>
  <c r="T728" i="4"/>
  <c r="T1069" i="4"/>
  <c r="T1430" i="4"/>
  <c r="T664" i="4"/>
  <c r="T776" i="4"/>
  <c r="T1399" i="4"/>
  <c r="T1492" i="4"/>
  <c r="T1174" i="4"/>
  <c r="T933" i="4"/>
  <c r="T83" i="4"/>
  <c r="T834" i="4"/>
  <c r="T644" i="4"/>
  <c r="T1667" i="4"/>
  <c r="T1392" i="4"/>
  <c r="T1512" i="4"/>
  <c r="T643" i="4"/>
  <c r="T1204" i="4"/>
  <c r="T1642" i="4"/>
  <c r="T129" i="4"/>
  <c r="T646" i="4"/>
  <c r="T74" i="4"/>
  <c r="T1177" i="4"/>
  <c r="T1588" i="4"/>
  <c r="T1675" i="4"/>
  <c r="T982" i="4"/>
  <c r="T1348" i="4"/>
  <c r="T366" i="4"/>
  <c r="T1268" i="4"/>
  <c r="T1626" i="4"/>
  <c r="T995" i="4"/>
  <c r="T1556" i="4"/>
  <c r="T1318" i="4"/>
  <c r="T745" i="4"/>
  <c r="T1409" i="4"/>
  <c r="T1689" i="4"/>
  <c r="T35" i="4"/>
  <c r="T212" i="4"/>
  <c r="T1159" i="4"/>
  <c r="T1660" i="4"/>
  <c r="T1659" i="4"/>
  <c r="T1548" i="4"/>
  <c r="T1571" i="4"/>
  <c r="T685" i="4"/>
  <c r="T1710" i="4"/>
  <c r="T291" i="4"/>
  <c r="T829" i="4"/>
  <c r="T744" i="4"/>
  <c r="T925" i="4"/>
  <c r="T1321" i="4"/>
  <c r="T487" i="4"/>
  <c r="T405" i="4"/>
  <c r="T65" i="4"/>
  <c r="T1428" i="4"/>
  <c r="T1561" i="4"/>
  <c r="T31" i="4"/>
  <c r="T1434" i="4"/>
  <c r="T890" i="4"/>
  <c r="T1317" i="4"/>
  <c r="T619" i="4"/>
  <c r="T1016" i="4"/>
  <c r="T1479" i="4"/>
  <c r="T1605" i="4"/>
  <c r="T368" i="4"/>
  <c r="T470" i="4"/>
  <c r="T997" i="4"/>
  <c r="T1411" i="4"/>
  <c r="T1578" i="4"/>
  <c r="T1691" i="4"/>
  <c r="T1314" i="4"/>
  <c r="T1620" i="4"/>
  <c r="T1502" i="4"/>
  <c r="T1179" i="4"/>
  <c r="T780" i="4"/>
  <c r="T1301" i="4"/>
  <c r="T77" i="4"/>
  <c r="T313" i="4"/>
  <c r="T1462" i="4"/>
  <c r="T1709" i="4"/>
  <c r="T462" i="4"/>
  <c r="T1343" i="4"/>
  <c r="T1368" i="4"/>
  <c r="T1395" i="4"/>
  <c r="T1569" i="4"/>
  <c r="T1332" i="4"/>
  <c r="T1670" i="4"/>
  <c r="T483" i="4"/>
  <c r="T365" i="4"/>
  <c r="T1612" i="4"/>
  <c r="T519" i="4"/>
  <c r="T1176" i="4"/>
  <c r="T1227" i="4"/>
  <c r="T1209" i="4"/>
  <c r="T1740" i="4"/>
  <c r="T62" i="4"/>
  <c r="T627" i="4"/>
  <c r="T1225" i="4"/>
  <c r="T1437" i="4"/>
  <c r="T724" i="4"/>
  <c r="T1467" i="4"/>
  <c r="T223" i="4"/>
  <c r="T115" i="4"/>
  <c r="T787" i="4"/>
  <c r="T769" i="4"/>
  <c r="T1422" i="4"/>
  <c r="T1726" i="4"/>
  <c r="T784" i="4"/>
  <c r="T604" i="4"/>
  <c r="T1180" i="4"/>
  <c r="T606" i="4"/>
  <c r="T1270" i="4"/>
  <c r="T920" i="4"/>
  <c r="T1743" i="4"/>
  <c r="T518" i="4"/>
  <c r="T517" i="4"/>
  <c r="T496" i="4"/>
  <c r="T1514" i="4"/>
  <c r="T1606" i="4"/>
  <c r="T1371" i="4"/>
  <c r="T1604" i="4"/>
  <c r="T932" i="4"/>
  <c r="T1184" i="4"/>
  <c r="T1205" i="4"/>
  <c r="T1727" i="4"/>
  <c r="T79" i="4"/>
  <c r="T1291" i="4"/>
  <c r="T1547" i="4"/>
  <c r="T953" i="4"/>
  <c r="T556" i="4"/>
  <c r="T1234" i="4"/>
  <c r="T1473" i="4"/>
  <c r="T1435" i="4"/>
  <c r="T1451" i="4"/>
  <c r="T1623" i="4"/>
  <c r="T981" i="4"/>
  <c r="T1365" i="4"/>
  <c r="T654" i="4"/>
  <c r="T716" i="4"/>
  <c r="T1189" i="4"/>
  <c r="T1766" i="4"/>
  <c r="T1687" i="4"/>
  <c r="T1515" i="4"/>
  <c r="T1441" i="4"/>
  <c r="T1568" i="4"/>
  <c r="T1732" i="4"/>
  <c r="T1218" i="4"/>
  <c r="T1421" i="4"/>
  <c r="T1662" i="4"/>
  <c r="T1338" i="4"/>
  <c r="T1444" i="4"/>
  <c r="T531" i="4"/>
  <c r="T795" i="4"/>
  <c r="T1393" i="4"/>
  <c r="T1673" i="4"/>
  <c r="T121" i="4"/>
  <c r="T302" i="4"/>
  <c r="T1143" i="4"/>
  <c r="T1584" i="4"/>
  <c r="T1603" i="4"/>
  <c r="T1278" i="4"/>
  <c r="T1558" i="4"/>
  <c r="T1440" i="4"/>
  <c r="T1111" i="4"/>
  <c r="T1513" i="4"/>
  <c r="T1226" i="4"/>
  <c r="T1308" i="4"/>
  <c r="T1676" i="4"/>
  <c r="T794" i="4"/>
  <c r="T639" i="4"/>
  <c r="T1652" i="4"/>
  <c r="T151" i="4"/>
  <c r="T845" i="4"/>
  <c r="T595" i="4"/>
  <c r="T1420" i="4"/>
  <c r="T1391" i="4"/>
  <c r="T539" i="4"/>
  <c r="T1742" i="4"/>
  <c r="T301" i="4"/>
  <c r="T1639" i="4"/>
  <c r="T273" i="4"/>
  <c r="T1203" i="4"/>
  <c r="T1237" i="4"/>
  <c r="T480" i="4"/>
  <c r="T1632" i="4"/>
  <c r="T773" i="4"/>
  <c r="T328" i="4"/>
  <c r="T1122" i="4"/>
  <c r="T1629" i="4"/>
  <c r="T1599" i="4"/>
  <c r="T1544" i="4"/>
  <c r="T1520" i="4"/>
  <c r="T775" i="4"/>
  <c r="T1330" i="4"/>
  <c r="T941" i="4"/>
  <c r="T1505" i="4"/>
  <c r="T1744" i="4"/>
  <c r="T1315" i="4"/>
  <c r="T1200" i="4"/>
  <c r="T1566" i="4"/>
  <c r="T1602" i="4"/>
  <c r="T1298" i="4"/>
  <c r="T476" i="4"/>
  <c r="T1064" i="4"/>
  <c r="T1503" i="4"/>
  <c r="T1664" i="4"/>
  <c r="T1357" i="4"/>
  <c r="T1648" i="4"/>
  <c r="T1188" i="4"/>
  <c r="T1247" i="4"/>
  <c r="T894" i="4"/>
  <c r="T1324" i="4"/>
  <c r="T1468" i="4"/>
  <c r="T614" i="4"/>
  <c r="T1438" i="4"/>
  <c r="T333" i="4"/>
  <c r="T641" i="4"/>
  <c r="T1650" i="4"/>
  <c r="T1627" i="4"/>
  <c r="T634" i="4"/>
  <c r="T807" i="4"/>
  <c r="T1273" i="4"/>
  <c r="T1666" i="4"/>
  <c r="T1553" i="4"/>
  <c r="T1222" i="4"/>
  <c r="T637" i="4"/>
  <c r="T930" i="4"/>
  <c r="T465" i="4"/>
  <c r="T695" i="4"/>
  <c r="T1306" i="4"/>
  <c r="T228" i="4"/>
  <c r="T478" i="4"/>
  <c r="T1185" i="4"/>
  <c r="T1362" i="4"/>
  <c r="T779" i="4"/>
  <c r="T75" i="4"/>
  <c r="T1148" i="4"/>
  <c r="T1700" i="4"/>
  <c r="T1285" i="4"/>
  <c r="T1600" i="4"/>
  <c r="T1610" i="4"/>
  <c r="T1224" i="4"/>
  <c r="T1459" i="4"/>
  <c r="T453" i="4"/>
  <c r="T294" i="4"/>
  <c r="T1018" i="4"/>
  <c r="T927" i="4"/>
  <c r="T41" i="4"/>
  <c r="T747" i="4"/>
  <c r="T1637" i="4"/>
  <c r="T760" i="4"/>
  <c r="T1228" i="4"/>
  <c r="T1641" i="4"/>
  <c r="T645" i="4"/>
  <c r="T1245" i="4"/>
  <c r="T142" i="4"/>
  <c r="T1329" i="4"/>
  <c r="T1702" i="4"/>
  <c r="T1487" i="4"/>
  <c r="T1580" i="4"/>
  <c r="T1340" i="4"/>
  <c r="T842" i="4"/>
  <c r="T1351" i="4"/>
  <c r="T1426" i="4"/>
  <c r="T1432" i="4"/>
  <c r="T1572" i="4"/>
  <c r="T1267" i="4"/>
  <c r="T785" i="4"/>
  <c r="T1724" i="4"/>
  <c r="T1551" i="4"/>
  <c r="T1692" i="4"/>
  <c r="T1223" i="4"/>
  <c r="T1269" i="4"/>
  <c r="T1640" i="4"/>
  <c r="T1549" i="4"/>
  <c r="T1065" i="4"/>
  <c r="T1325" i="4"/>
  <c r="T1146" i="4"/>
  <c r="T469" i="4"/>
  <c r="T742" i="4"/>
  <c r="T1387" i="4"/>
  <c r="T1299" i="4"/>
  <c r="T1100" i="4"/>
  <c r="T345" i="4"/>
  <c r="T789" i="4"/>
  <c r="T1151" i="4"/>
  <c r="T1403" i="4"/>
  <c r="T1504" i="4"/>
  <c r="T1246" i="4"/>
  <c r="T1485" i="4"/>
  <c r="T1447" i="4"/>
  <c r="T788" i="4"/>
  <c r="T1309" i="4"/>
  <c r="T217" i="4"/>
  <c r="T1631" i="4"/>
  <c r="T633" i="4"/>
  <c r="T983" i="4"/>
  <c r="T1400" i="4"/>
  <c r="T78" i="4"/>
  <c r="T1173" i="4"/>
  <c r="T1581" i="4"/>
  <c r="T1671" i="4"/>
  <c r="T1358" i="4"/>
  <c r="T1425" i="4"/>
  <c r="T147" i="4"/>
  <c r="T58" i="4"/>
  <c r="T1354" i="4"/>
  <c r="T1540" i="4"/>
  <c r="T1530" i="4"/>
  <c r="T1754" i="4"/>
  <c r="T1713" i="4"/>
  <c r="T1361" i="4"/>
  <c r="T1402" i="4"/>
  <c r="T1341" i="4"/>
  <c r="T1478" i="4"/>
  <c r="T1274" i="4"/>
  <c r="T1527" i="4"/>
  <c r="T1526" i="4"/>
  <c r="T1272" i="4"/>
  <c r="T1304" i="4"/>
  <c r="T160" i="4"/>
  <c r="T30" i="4"/>
  <c r="T21" i="4"/>
  <c r="T786" i="4"/>
  <c r="T1187" i="4"/>
  <c r="T1369" i="4"/>
  <c r="T1508" i="4"/>
  <c r="T554" i="4"/>
  <c r="T272" i="4"/>
  <c r="T778" i="4"/>
  <c r="T1745" i="4"/>
  <c r="T1073" i="4"/>
  <c r="T1284" i="4"/>
  <c r="T1510" i="4"/>
  <c r="T1020" i="4"/>
  <c r="T1197" i="4"/>
  <c r="T1621" i="4"/>
  <c r="T1717" i="4"/>
  <c r="T119" i="4"/>
  <c r="T612" i="4"/>
  <c r="T1169" i="4"/>
  <c r="T534" i="4"/>
  <c r="T1622" i="4"/>
  <c r="T1407" i="4"/>
  <c r="T1645" i="4"/>
  <c r="T1486" i="4"/>
  <c r="T1484" i="4"/>
  <c r="T630" i="4"/>
  <c r="T1346" i="4"/>
  <c r="T852" i="4"/>
  <c r="T990" i="4"/>
  <c r="T1331" i="4"/>
  <c r="T1718" i="4"/>
  <c r="T211" i="4"/>
  <c r="T400" i="4"/>
  <c r="T166" i="4"/>
  <c r="T1522" i="4"/>
  <c r="T628" i="4"/>
  <c r="T1350" i="4"/>
  <c r="T1563" i="4"/>
  <c r="T159" i="4"/>
  <c r="T1355" i="4"/>
  <c r="T918" i="4"/>
  <c r="T635" i="4"/>
  <c r="T1323" i="4"/>
  <c r="T931" i="4"/>
  <c r="T839" i="4"/>
  <c r="T1528" i="4"/>
  <c r="T181" i="4"/>
  <c r="T1701" i="4"/>
  <c r="T336" i="4"/>
  <c r="T463" i="4"/>
  <c r="T169" i="4"/>
  <c r="T466" i="4"/>
  <c r="T1076" i="4"/>
  <c r="T1730" i="4"/>
  <c r="T1723" i="4"/>
  <c r="T1592" i="4"/>
  <c r="T94" i="4"/>
  <c r="T846" i="4"/>
  <c r="T978" i="4"/>
  <c r="T1327" i="4"/>
  <c r="T292" i="4"/>
  <c r="T1147" i="4"/>
  <c r="T1589" i="4"/>
  <c r="T1608" i="4"/>
  <c r="T420" i="4"/>
  <c r="T751" i="4"/>
  <c r="T1066" i="4"/>
  <c r="T1264" i="4"/>
  <c r="T1265" i="4"/>
  <c r="T867" i="4"/>
  <c r="T592" i="4"/>
  <c r="T1081" i="4"/>
  <c r="T544" i="4"/>
  <c r="T816" i="4"/>
  <c r="T1472" i="4"/>
  <c r="T1311" i="4"/>
  <c r="T424" i="4"/>
  <c r="T1072" i="4"/>
  <c r="T1587" i="4"/>
  <c r="T1591" i="4"/>
  <c r="T460" i="4"/>
  <c r="T72" i="4"/>
  <c r="T1466" i="4"/>
  <c r="T597" i="4"/>
  <c r="T1230" i="4"/>
  <c r="T1469" i="4"/>
  <c r="T1431" i="4"/>
  <c r="T658" i="4"/>
  <c r="T1509" i="4"/>
  <c r="T303" i="4"/>
  <c r="T158" i="4"/>
  <c r="T1192" i="4"/>
  <c r="T1370" i="4"/>
  <c r="T1347" i="4"/>
  <c r="T40" i="4"/>
  <c r="T1646" i="4"/>
  <c r="T1385" i="4"/>
  <c r="T1390" i="4"/>
  <c r="T23" i="4"/>
  <c r="T1708" i="4"/>
  <c r="T870" i="4"/>
  <c r="T1163" i="4"/>
  <c r="T1087" i="4"/>
  <c r="T1661" i="4"/>
  <c r="T1651" i="4"/>
  <c r="T1206" i="4"/>
  <c r="T458" i="4"/>
  <c r="T1275" i="4"/>
  <c r="T1738" i="4"/>
  <c r="T1349" i="4"/>
  <c r="T1410" i="4"/>
  <c r="T1201" i="4"/>
  <c r="T1404" i="4"/>
  <c r="T1647" i="4"/>
  <c r="T24" i="4"/>
  <c r="T1538" i="4"/>
  <c r="T1007" i="4"/>
  <c r="T334" i="4"/>
  <c r="T1643" i="4"/>
  <c r="T1567" i="4"/>
  <c r="T1704" i="4"/>
  <c r="T1156" i="4"/>
  <c r="T1353" i="4"/>
  <c r="T1328" i="4"/>
  <c r="T991" i="4"/>
  <c r="T1277" i="4"/>
  <c r="T1682" i="4"/>
  <c r="T1557" i="4"/>
  <c r="T659" i="4"/>
  <c r="T304" i="4"/>
  <c r="T1248" i="4"/>
  <c r="T36" i="4"/>
  <c r="T226" i="4"/>
  <c r="T1634" i="4"/>
  <c r="T1443" i="4"/>
  <c r="T1624" i="4"/>
  <c r="T1720" i="4"/>
  <c r="T687" i="4"/>
  <c r="T1014" i="4"/>
  <c r="T1199" i="4"/>
  <c r="T1310" i="4"/>
  <c r="T1261" i="4"/>
  <c r="T1596" i="4"/>
  <c r="T1464" i="4"/>
  <c r="T1345" i="4"/>
  <c r="T109" i="4"/>
  <c r="T1232" i="4"/>
  <c r="T621" i="4"/>
  <c r="T934" i="4"/>
  <c r="T1474" i="4"/>
  <c r="T1705" i="4"/>
  <c r="T70" i="4"/>
  <c r="T1181" i="4"/>
  <c r="T1628" i="4"/>
  <c r="T1679" i="4"/>
  <c r="T167" i="4"/>
  <c r="T1256" i="4"/>
  <c r="T1153" i="4"/>
  <c r="AC1810" i="4"/>
  <c r="AC1814" i="4" s="1"/>
  <c r="AB1817" i="4"/>
  <c r="AA1817" i="4"/>
  <c r="AD1810" i="4" l="1"/>
  <c r="AD1814" i="4" s="1"/>
  <c r="AC1817" i="4"/>
  <c r="AE1810" i="4" l="1"/>
  <c r="AE1814" i="4" s="1"/>
  <c r="AD1817" i="4"/>
  <c r="AF1810" i="4" l="1"/>
  <c r="AF1814" i="4" s="1"/>
  <c r="AE1817" i="4"/>
  <c r="AG1810" i="4" l="1"/>
  <c r="AG1814" i="4" s="1"/>
  <c r="AF1817" i="4"/>
  <c r="AH1810" i="4" l="1"/>
  <c r="AH1814" i="4" s="1"/>
  <c r="AG1817" i="4"/>
  <c r="AI1810" i="4" l="1"/>
  <c r="AI1814" i="4" s="1"/>
  <c r="AH1817" i="4"/>
  <c r="AJ1810" i="4" l="1"/>
  <c r="AJ1814" i="4" s="1"/>
  <c r="AI1817" i="4"/>
  <c r="AK1810" i="4" l="1"/>
  <c r="AK1814" i="4" s="1"/>
  <c r="AJ1817" i="4"/>
  <c r="AL1810" i="4" l="1"/>
  <c r="AL1814" i="4" s="1"/>
  <c r="AK1817" i="4"/>
  <c r="AM1810" i="4" l="1"/>
  <c r="AM1814" i="4" s="1"/>
  <c r="AL1817" i="4"/>
  <c r="AN1810" i="4" l="1"/>
  <c r="AN1814" i="4" s="1"/>
  <c r="AM1817" i="4"/>
  <c r="AO1810" i="4" l="1"/>
  <c r="AO1814" i="4" s="1"/>
  <c r="AN1817" i="4"/>
  <c r="AP1810" i="4" l="1"/>
  <c r="AP1814" i="4" s="1"/>
  <c r="AO1817" i="4"/>
  <c r="AQ1810" i="4" l="1"/>
  <c r="AQ1814" i="4" s="1"/>
  <c r="AP1817" i="4"/>
  <c r="AR1810" i="4" l="1"/>
  <c r="AR1814" i="4" s="1"/>
  <c r="AQ1817" i="4"/>
  <c r="AS1810" i="4" l="1"/>
  <c r="AS1814" i="4" s="1"/>
  <c r="AR1817" i="4"/>
  <c r="AT1810" i="4" l="1"/>
  <c r="AT1814" i="4" s="1"/>
  <c r="AS1817" i="4"/>
  <c r="AU1810" i="4" l="1"/>
  <c r="AU1814" i="4" s="1"/>
  <c r="AT1817" i="4"/>
  <c r="AV1810" i="4" l="1"/>
  <c r="AV1814" i="4" s="1"/>
  <c r="AU1817" i="4"/>
  <c r="AW1810" i="4" l="1"/>
  <c r="AW1814" i="4" s="1"/>
  <c r="AV1817" i="4"/>
  <c r="AX1810" i="4" l="1"/>
  <c r="AX1814" i="4" s="1"/>
  <c r="AW1817" i="4"/>
  <c r="AY1810" i="4" l="1"/>
  <c r="AY1814" i="4" s="1"/>
  <c r="AX1817" i="4"/>
  <c r="AZ1810" i="4" l="1"/>
  <c r="AZ1814" i="4" s="1"/>
  <c r="AY1817" i="4"/>
  <c r="BA1810" i="4" l="1"/>
  <c r="BA1814" i="4" s="1"/>
  <c r="AZ1817" i="4"/>
  <c r="BB1810" i="4" l="1"/>
  <c r="BB1814" i="4" s="1"/>
  <c r="BA1817" i="4"/>
  <c r="BC1810" i="4" l="1"/>
  <c r="BC1814" i="4" s="1"/>
  <c r="BB1817" i="4"/>
  <c r="BD1810" i="4" l="1"/>
  <c r="BD1814" i="4" s="1"/>
  <c r="BC1817" i="4"/>
  <c r="BE1810" i="4" l="1"/>
  <c r="BE1814" i="4" s="1"/>
  <c r="BD1817" i="4"/>
  <c r="BF1810" i="4" l="1"/>
  <c r="BF1814" i="4" s="1"/>
  <c r="BE1817" i="4"/>
  <c r="BG1810" i="4" l="1"/>
  <c r="BG1814" i="4" s="1"/>
  <c r="BF1817" i="4"/>
  <c r="BG1817" i="4"/>
  <c r="C58" i="2" l="1"/>
  <c r="C19" i="1"/>
  <c r="D19" i="1"/>
  <c r="E19" i="1"/>
  <c r="B19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2" i="1"/>
  <c r="F19" i="1" l="1"/>
</calcChain>
</file>

<file path=xl/comments1.xml><?xml version="1.0" encoding="utf-8"?>
<comments xmlns="http://schemas.openxmlformats.org/spreadsheetml/2006/main">
  <authors>
    <author>Seweryn Godziewski</author>
  </authors>
  <commentList>
    <comment ref="X202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bez split payment!</t>
        </r>
      </text>
    </comment>
    <comment ref="X203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bez split payment!</t>
        </r>
      </text>
    </comment>
    <comment ref="X204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bez split payment!</t>
        </r>
      </text>
    </comment>
    <comment ref="X313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bez split payment!</t>
        </r>
      </text>
    </comment>
    <comment ref="X314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bez split payment!</t>
        </r>
      </text>
    </comment>
    <comment ref="B373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74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75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76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77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78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79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80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81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82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83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84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B385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ALICJA KASPROWSKI, 0777778157</t>
        </r>
      </text>
    </comment>
    <comment ref="X453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54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55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56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57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58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59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0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1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2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3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4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5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6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7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8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69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0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1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2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3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4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5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6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7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8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79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0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1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2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3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4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5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6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7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8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89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X490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nie spilt payment!</t>
        </r>
      </text>
    </comment>
    <comment ref="L817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till 31.05 (75% of the total amount); the second part (25%) – till 30.09.</t>
        </r>
      </text>
    </comment>
    <comment ref="L818" authorId="0" shapeId="0">
      <text>
        <r>
          <rPr>
            <b/>
            <sz val="9"/>
            <color indexed="81"/>
            <rFont val="Tahoma"/>
            <family val="2"/>
          </rPr>
          <t>Seweryn Godziewski:</t>
        </r>
        <r>
          <rPr>
            <sz val="9"/>
            <color indexed="81"/>
            <rFont val="Tahoma"/>
            <family val="2"/>
          </rPr>
          <t xml:space="preserve">
till 31.05 (75% of the total amount); the second part (25%) – till 30.09.</t>
        </r>
      </text>
    </comment>
  </commentList>
</comments>
</file>

<file path=xl/sharedStrings.xml><?xml version="1.0" encoding="utf-8"?>
<sst xmlns="http://schemas.openxmlformats.org/spreadsheetml/2006/main" count="27249" uniqueCount="4541">
  <si>
    <t>POZYCJA BILANS / RACH. WYNIKÓW</t>
  </si>
  <si>
    <t>2019.01.</t>
  </si>
  <si>
    <t>2019.02.</t>
  </si>
  <si>
    <t>2019.03.</t>
  </si>
  <si>
    <t>2019.04.</t>
  </si>
  <si>
    <t>Przychody netto ze sprzedaży produktów</t>
  </si>
  <si>
    <t>Zmiana stanu wyrobów gotowych</t>
  </si>
  <si>
    <t>Przychody netto ze sprzedaży towarów i materiałów</t>
  </si>
  <si>
    <t>Amortyzacja</t>
  </si>
  <si>
    <t>Zużycie materiałów i energii</t>
  </si>
  <si>
    <t>Usługi obce</t>
  </si>
  <si>
    <t xml:space="preserve">Podatki i opłaty </t>
  </si>
  <si>
    <t>Wynagrodzenia</t>
  </si>
  <si>
    <t>Ubezpieczenia społeczne i inne świadczenia</t>
  </si>
  <si>
    <t>Pozostałe koszty rodzajowe</t>
  </si>
  <si>
    <t>Wartość sprzedanych towarów materiałów</t>
  </si>
  <si>
    <t>Pozostałe przychody operacyjne / Inne przychody operacyjne</t>
  </si>
  <si>
    <t>Pozostałe koszty operacyjne / Inne koszty operacyjne</t>
  </si>
  <si>
    <t>Przychody finansowe / Inne</t>
  </si>
  <si>
    <t>Koszty finansowe / Odsetki</t>
  </si>
  <si>
    <t>Koszty finansowe / Inne</t>
  </si>
  <si>
    <t>Podatek dochodowy - odroczony</t>
  </si>
  <si>
    <t>RAZEM</t>
  </si>
  <si>
    <t>Lp.</t>
  </si>
  <si>
    <t>DESCRIPTION PL</t>
  </si>
  <si>
    <t>AKTYWA</t>
  </si>
  <si>
    <t>A.</t>
  </si>
  <si>
    <t>AKTYWA TRWAŁE (AKTYWA DŁUGOTERMINOWE)</t>
  </si>
  <si>
    <t>A.I.</t>
  </si>
  <si>
    <t>WNiP</t>
  </si>
  <si>
    <t>A.I.1.</t>
  </si>
  <si>
    <t>Oprogramowanie</t>
  </si>
  <si>
    <t>A.II.</t>
  </si>
  <si>
    <t>RZECZOWE AKTYWA TRWAŁE</t>
  </si>
  <si>
    <t>A.II.1.</t>
  </si>
  <si>
    <t>Budynki i budowle</t>
  </si>
  <si>
    <t>A.II.2.</t>
  </si>
  <si>
    <t>Maszyny i urządzenia</t>
  </si>
  <si>
    <t>A.II.3.</t>
  </si>
  <si>
    <t>Inne wyposażenie</t>
  </si>
  <si>
    <t>A.II.4.</t>
  </si>
  <si>
    <t>Zaliczki na środki trwałe i środki trwałe w budowie</t>
  </si>
  <si>
    <t>A.II.5.</t>
  </si>
  <si>
    <t>Budynki i budowle - leasing</t>
  </si>
  <si>
    <t>A.III.</t>
  </si>
  <si>
    <t>INWESTYCJE DŁUGOTERMINOWE</t>
  </si>
  <si>
    <t>B.</t>
  </si>
  <si>
    <t>AKTYWA OBROTOWE</t>
  </si>
  <si>
    <t>B.I.</t>
  </si>
  <si>
    <t>ZAPASY</t>
  </si>
  <si>
    <t>B.I.1.</t>
  </si>
  <si>
    <t>B.I.2.</t>
  </si>
  <si>
    <t>B.II.</t>
  </si>
  <si>
    <t>NALEŻNOŚCI HANDLOWE</t>
  </si>
  <si>
    <t>B.II.1.</t>
  </si>
  <si>
    <t>Należności od j. niepowiązanych</t>
  </si>
  <si>
    <t>B.II.2.</t>
  </si>
  <si>
    <t>Należności od j. powiązanych</t>
  </si>
  <si>
    <t>B.III.</t>
  </si>
  <si>
    <t>KRÓTKOTERMINOWE NALEŻNOŚCI FINANSOWE</t>
  </si>
  <si>
    <t>B.IV.</t>
  </si>
  <si>
    <t>KRÓTKOTERMINOWE NALEŻNOŚCI NIEFINANSOWE</t>
  </si>
  <si>
    <t>B.IV.1.</t>
  </si>
  <si>
    <t>- należności z tytułu VAT, w tym:</t>
  </si>
  <si>
    <t>B.IV.1.1.</t>
  </si>
  <si>
    <t xml:space="preserve">     - VAT naliczony (nalezności)</t>
  </si>
  <si>
    <t>B.IV.1.2.</t>
  </si>
  <si>
    <t xml:space="preserve">     - VAT należny (zobowiązania)</t>
  </si>
  <si>
    <t>B.IV.2.</t>
  </si>
  <si>
    <t>- zaliczki dla pracowników</t>
  </si>
  <si>
    <t>B.IV.3.</t>
  </si>
  <si>
    <t>- RMK</t>
  </si>
  <si>
    <t>B.V.</t>
  </si>
  <si>
    <t>ŚRODKI PIENIĘŻNE</t>
  </si>
  <si>
    <t>B.V.I.</t>
  </si>
  <si>
    <t>- na rachunkach bankowych</t>
  </si>
  <si>
    <t>B.V.II.</t>
  </si>
  <si>
    <t>- w kasie</t>
  </si>
  <si>
    <t>PASYWA</t>
  </si>
  <si>
    <t>KAPITAŁ WŁASNY</t>
  </si>
  <si>
    <t>Kapitał podstawowy</t>
  </si>
  <si>
    <t>Kapitał rezerwowy</t>
  </si>
  <si>
    <t>Wynik netto</t>
  </si>
  <si>
    <t>A.IV</t>
  </si>
  <si>
    <t>Wynik netto z lat ubiegłych</t>
  </si>
  <si>
    <t>REZERWY DŁUGOTERMINOWE</t>
  </si>
  <si>
    <t>C.</t>
  </si>
  <si>
    <t>REZERWY KRÓTKOTERMINOWE</t>
  </si>
  <si>
    <t>D.</t>
  </si>
  <si>
    <t>REZERWA Z TYTUŁU ODROCZONEGO PODATKU DOCHODOWEGO</t>
  </si>
  <si>
    <t>E.</t>
  </si>
  <si>
    <t>DŁUGOTERMINOWE ZOBOWIĄZANIA WOBEC BANKÓW</t>
  </si>
  <si>
    <t>F.</t>
  </si>
  <si>
    <t>DŁUGOTERMINOWE ZOBOWIĄZANIA FINANSOWE</t>
  </si>
  <si>
    <t>G.</t>
  </si>
  <si>
    <t>KRÓTKOTERMINOWE ZOBOWIĄZANIA WOBEC BANKÓW</t>
  </si>
  <si>
    <t>H.</t>
  </si>
  <si>
    <t>KRÓTKOTERMINOWE ZOBOWIĄZANIA FINANSOWE</t>
  </si>
  <si>
    <t>I.</t>
  </si>
  <si>
    <t>ZOBOWIĄZANIA HANDLOWE</t>
  </si>
  <si>
    <t>I.1.</t>
  </si>
  <si>
    <t>Zobowiązania wobec j. niepowiązanych</t>
  </si>
  <si>
    <t>I.2.</t>
  </si>
  <si>
    <t>Zobowiązania wobec j. powiązanych</t>
  </si>
  <si>
    <t>J.</t>
  </si>
  <si>
    <t>KRÓTKOTERMINOWE ZOBOWIĄZANIA NIEFINANSOWE</t>
  </si>
  <si>
    <t>J.I.</t>
  </si>
  <si>
    <t>- z tytułu podatku od osób fizycznych</t>
  </si>
  <si>
    <t>J.II.</t>
  </si>
  <si>
    <t>- zobowiązania z tytułu VAT</t>
  </si>
  <si>
    <t>J.III.</t>
  </si>
  <si>
    <t>- zobowiązania wobec pracowników</t>
  </si>
  <si>
    <t>J.IV.</t>
  </si>
  <si>
    <t>- zobowiązania z tytułu ubezpieczeń społecznych</t>
  </si>
  <si>
    <t>J.V.</t>
  </si>
  <si>
    <t>- zobowiązania z tytułu PFRON</t>
  </si>
  <si>
    <t>J.VI.</t>
  </si>
  <si>
    <t>- zobowiązania z tytułu ZFŚS</t>
  </si>
  <si>
    <t>K.</t>
  </si>
  <si>
    <t>DŁUGOTERMINOWE ZOBOWIĄZANIA NIEFINANSOWE</t>
  </si>
  <si>
    <t>L.</t>
  </si>
  <si>
    <t>Rozliczenia międzyokresowe bierne</t>
  </si>
  <si>
    <t/>
  </si>
  <si>
    <t>PAY. PERIOD</t>
  </si>
  <si>
    <t>PAYMENT DATE</t>
  </si>
  <si>
    <t>v000010</t>
  </si>
  <si>
    <t>CB00005721</t>
  </si>
  <si>
    <t>1333/2019</t>
  </si>
  <si>
    <t>dadania  04/2019</t>
  </si>
  <si>
    <t>33000</t>
  </si>
  <si>
    <t>PLN</t>
  </si>
  <si>
    <t>V000011</t>
  </si>
  <si>
    <t>MB00000104</t>
  </si>
  <si>
    <t>3299/U 3179/U</t>
  </si>
  <si>
    <t>MB00001390</t>
  </si>
  <si>
    <t>faktury</t>
  </si>
  <si>
    <t>CB00005342</t>
  </si>
  <si>
    <t>12012/B/2019</t>
  </si>
  <si>
    <t>Materiały biurowe</t>
  </si>
  <si>
    <t>CB00005343</t>
  </si>
  <si>
    <t>12010/B/2019</t>
  </si>
  <si>
    <t>CB00005344</t>
  </si>
  <si>
    <t>12009/B/2019</t>
  </si>
  <si>
    <t>CB00005345</t>
  </si>
  <si>
    <t>12006/B/2019</t>
  </si>
  <si>
    <t>CB00005346</t>
  </si>
  <si>
    <t>12007/B/2019</t>
  </si>
  <si>
    <t>CB00005369</t>
  </si>
  <si>
    <t>12011/B/2019</t>
  </si>
  <si>
    <t>Toner do drukarki</t>
  </si>
  <si>
    <t>CB00005382</t>
  </si>
  <si>
    <t>12008/B/2019</t>
  </si>
  <si>
    <t>Materiały biurowe, 320_00000</t>
  </si>
  <si>
    <t>CB00005385</t>
  </si>
  <si>
    <t>12005/B/2019</t>
  </si>
  <si>
    <t>Materiały biurowe. art. spożywcze, środki czystości</t>
  </si>
  <si>
    <t>CB00005406</t>
  </si>
  <si>
    <t>12103/B/2019</t>
  </si>
  <si>
    <t>310_00000</t>
  </si>
  <si>
    <t>CB00005524</t>
  </si>
  <si>
    <t>14059/B/2019</t>
  </si>
  <si>
    <t>CB00005544</t>
  </si>
  <si>
    <t>14223/B/2019</t>
  </si>
  <si>
    <t>Materiały biurowe 100_00000</t>
  </si>
  <si>
    <t>CB00005645</t>
  </si>
  <si>
    <t>16110/B/2019</t>
  </si>
  <si>
    <t>CB00005646</t>
  </si>
  <si>
    <t>15821/B/2019</t>
  </si>
  <si>
    <t>CB00005664</t>
  </si>
  <si>
    <t>15830/B/2019</t>
  </si>
  <si>
    <t>CB00005700</t>
  </si>
  <si>
    <t>15819/B/2019</t>
  </si>
  <si>
    <t>Materiały biurowe, środki czystkości, art. spożywcze</t>
  </si>
  <si>
    <t>V000016</t>
  </si>
  <si>
    <t>CB00005686</t>
  </si>
  <si>
    <t>201930206</t>
  </si>
  <si>
    <t>hosting 4/2019</t>
  </si>
  <si>
    <t>33100</t>
  </si>
  <si>
    <t>EUR</t>
  </si>
  <si>
    <t>V000021</t>
  </si>
  <si>
    <t>IIN-0000235</t>
  </si>
  <si>
    <t>FR000000002</t>
  </si>
  <si>
    <t>33010</t>
  </si>
  <si>
    <t>V000023</t>
  </si>
  <si>
    <t>ENEA SA</t>
  </si>
  <si>
    <t>MB00001378</t>
  </si>
  <si>
    <t>162230/1/NO</t>
  </si>
  <si>
    <t>CB00005388</t>
  </si>
  <si>
    <t>P/23213511/0005/19</t>
  </si>
  <si>
    <t>energia 3/2019</t>
  </si>
  <si>
    <t>CB00005390</t>
  </si>
  <si>
    <t>P/23213511/0004/19</t>
  </si>
  <si>
    <t>CB00005669</t>
  </si>
  <si>
    <t>P/23213511/0006/19</t>
  </si>
  <si>
    <t>energia 4/2019</t>
  </si>
  <si>
    <t>V000025</t>
  </si>
  <si>
    <t>IIN-0001475</t>
  </si>
  <si>
    <t>191191</t>
  </si>
  <si>
    <t>V000034</t>
  </si>
  <si>
    <t>ABRAMS PREMIUM STAHL</t>
  </si>
  <si>
    <t>CB00005677</t>
  </si>
  <si>
    <t>369820</t>
  </si>
  <si>
    <t>310_00103</t>
  </si>
  <si>
    <t>CB00005670</t>
  </si>
  <si>
    <t>370975</t>
  </si>
  <si>
    <t>stal</t>
  </si>
  <si>
    <t>V000055</t>
  </si>
  <si>
    <t>MBEUR00001392</t>
  </si>
  <si>
    <t>zwrot zamkniete konto</t>
  </si>
  <si>
    <t>V000082</t>
  </si>
  <si>
    <t>IIN-0001464</t>
  </si>
  <si>
    <t>RE11900176</t>
  </si>
  <si>
    <t>V000090</t>
  </si>
  <si>
    <t>IIN-0001515</t>
  </si>
  <si>
    <t>62723</t>
  </si>
  <si>
    <t>V000113</t>
  </si>
  <si>
    <t>Haberer Technologie &amp; Vertrieb GmbH</t>
  </si>
  <si>
    <t>MBEUR00001353</t>
  </si>
  <si>
    <t>zaliczka 60/2019</t>
  </si>
  <si>
    <t>V000147</t>
  </si>
  <si>
    <t>Montello Spa</t>
  </si>
  <si>
    <t>IIN-0001291</t>
  </si>
  <si>
    <t>V6/80268</t>
  </si>
  <si>
    <t>IIN-0001360</t>
  </si>
  <si>
    <t>V6/80363</t>
  </si>
  <si>
    <t>IIN-0001386</t>
  </si>
  <si>
    <t>V6/80443</t>
  </si>
  <si>
    <t>IIN-0001452</t>
  </si>
  <si>
    <t>V6/80527</t>
  </si>
  <si>
    <t>IIN-0001502</t>
  </si>
  <si>
    <t>V6/80595</t>
  </si>
  <si>
    <t>IIN-0001505</t>
  </si>
  <si>
    <t>V6/80624</t>
  </si>
  <si>
    <t>V000160</t>
  </si>
  <si>
    <t>Odenwälder Filtersysteme GmbH</t>
  </si>
  <si>
    <t>CB00005564</t>
  </si>
  <si>
    <t>6033566</t>
  </si>
  <si>
    <t>310_00112</t>
  </si>
  <si>
    <t>V000163</t>
  </si>
  <si>
    <t>mtm plastics GmbH</t>
  </si>
  <si>
    <t>IIN-0001277</t>
  </si>
  <si>
    <t>2019-12247</t>
  </si>
  <si>
    <t>IIN-0001273</t>
  </si>
  <si>
    <t>2019-12265</t>
  </si>
  <si>
    <t>IIN-0001295</t>
  </si>
  <si>
    <t>2019-12282</t>
  </si>
  <si>
    <t>IIN-0001302</t>
  </si>
  <si>
    <t>2019-12296</t>
  </si>
  <si>
    <t>IIN-0001317</t>
  </si>
  <si>
    <t>2019-12329</t>
  </si>
  <si>
    <t>IIN-0001331</t>
  </si>
  <si>
    <t>2019-12338</t>
  </si>
  <si>
    <t>IIN-0001348</t>
  </si>
  <si>
    <t>2019-12355</t>
  </si>
  <si>
    <t>IIN-0001366</t>
  </si>
  <si>
    <t>2019-12371</t>
  </si>
  <si>
    <t>IIN-0001380</t>
  </si>
  <si>
    <t>2019-12395</t>
  </si>
  <si>
    <t>IIN-0001371</t>
  </si>
  <si>
    <t>2019-12408</t>
  </si>
  <si>
    <t>IIN-0001415</t>
  </si>
  <si>
    <t>2019-12478</t>
  </si>
  <si>
    <t>IIN-0001432</t>
  </si>
  <si>
    <t>2019-12470</t>
  </si>
  <si>
    <t>IIN-0001440</t>
  </si>
  <si>
    <t>2019-12533</t>
  </si>
  <si>
    <t>MBEUR00001358</t>
  </si>
  <si>
    <t>IIN-0001468</t>
  </si>
  <si>
    <t>2019-12565</t>
  </si>
  <si>
    <t>IIN-0001471</t>
  </si>
  <si>
    <t>2019-12575</t>
  </si>
  <si>
    <t>IIN-0001486</t>
  </si>
  <si>
    <t>2019-12586</t>
  </si>
  <si>
    <t>IIN-0001490</t>
  </si>
  <si>
    <t>2019-12602</t>
  </si>
  <si>
    <t>V000169</t>
  </si>
  <si>
    <t>Politex S.a.s. di Freudenberg Politex S.R.L.</t>
  </si>
  <si>
    <t>IIN-0001514</t>
  </si>
  <si>
    <t>202 39001026</t>
  </si>
  <si>
    <t>V000174</t>
  </si>
  <si>
    <t>RSH Polymere GmbH</t>
  </si>
  <si>
    <t>IIN-0001470</t>
  </si>
  <si>
    <t>R2019040874</t>
  </si>
  <si>
    <t>V000175</t>
  </si>
  <si>
    <t>Re Plano GmbH</t>
  </si>
  <si>
    <t>IIN-0001443</t>
  </si>
  <si>
    <t>6205991891/40689817</t>
  </si>
  <si>
    <t>V000181</t>
  </si>
  <si>
    <t>V000182</t>
  </si>
  <si>
    <t>SE Tylose GmbH &amp; Co.KG</t>
  </si>
  <si>
    <t>IIN-0001524</t>
  </si>
  <si>
    <t>9570351781</t>
  </si>
  <si>
    <t>V000199</t>
  </si>
  <si>
    <t>Starplast GmbH</t>
  </si>
  <si>
    <t>IIN-0001444</t>
  </si>
  <si>
    <t>904-0211</t>
  </si>
  <si>
    <t>V000202</t>
  </si>
  <si>
    <t>PreZero Kunststoffrecycling Gmbh &amp; Co. KG</t>
  </si>
  <si>
    <t>IIN-0001361</t>
  </si>
  <si>
    <t>114903453</t>
  </si>
  <si>
    <t>IIN-0001377</t>
  </si>
  <si>
    <t>114908923</t>
  </si>
  <si>
    <t>IIN-0001400</t>
  </si>
  <si>
    <t>114916817</t>
  </si>
  <si>
    <t>IIN-0001450</t>
  </si>
  <si>
    <t>114943850</t>
  </si>
  <si>
    <t>IIN-0001455</t>
  </si>
  <si>
    <t>114949916</t>
  </si>
  <si>
    <t>IIN-0001488</t>
  </si>
  <si>
    <t>114957040</t>
  </si>
  <si>
    <t>IIN-0001495</t>
  </si>
  <si>
    <t>114961050</t>
  </si>
  <si>
    <t>V000203</t>
  </si>
  <si>
    <t>Katharina Tillmann Papier- und Wellpappenfabrik e.K.</t>
  </si>
  <si>
    <t>pro forma</t>
  </si>
  <si>
    <t>IIN-0001487</t>
  </si>
  <si>
    <t>1048308</t>
  </si>
  <si>
    <t>V000207</t>
  </si>
  <si>
    <t>Andreas Vach e.K.</t>
  </si>
  <si>
    <t>IIN-0001403</t>
  </si>
  <si>
    <t>R19/000273</t>
  </si>
  <si>
    <t>IIN-0001476</t>
  </si>
  <si>
    <t>R19/000319</t>
  </si>
  <si>
    <t>IIN-0001509</t>
  </si>
  <si>
    <t>R19/000352</t>
  </si>
  <si>
    <t>V000211</t>
  </si>
  <si>
    <t>WTW Werkzeug Technik e.K.</t>
  </si>
  <si>
    <t>CB00003950</t>
  </si>
  <si>
    <t>45569</t>
  </si>
  <si>
    <t>czesci</t>
  </si>
  <si>
    <t>CB00005598</t>
  </si>
  <si>
    <t>400967</t>
  </si>
  <si>
    <t>30_00103</t>
  </si>
  <si>
    <t>CB00005599</t>
  </si>
  <si>
    <t>2005744</t>
  </si>
  <si>
    <t>palety</t>
  </si>
  <si>
    <t>V000217</t>
  </si>
  <si>
    <t>Bauckloh Kunststoffhandels-Gmb</t>
  </si>
  <si>
    <t>IIN-0001298</t>
  </si>
  <si>
    <t>149814</t>
  </si>
  <si>
    <t>IIN-0001312</t>
  </si>
  <si>
    <t>149861</t>
  </si>
  <si>
    <t>IIN-0001362</t>
  </si>
  <si>
    <t>149925</t>
  </si>
  <si>
    <t>IIN-0001379</t>
  </si>
  <si>
    <t>149934</t>
  </si>
  <si>
    <t>IIN-0001441</t>
  </si>
  <si>
    <t>150048</t>
  </si>
  <si>
    <t>V000220</t>
  </si>
  <si>
    <t>Dohrn Trading</t>
  </si>
  <si>
    <t>IIN-0001492</t>
  </si>
  <si>
    <t>R12916</t>
  </si>
  <si>
    <t>V000231</t>
  </si>
  <si>
    <t>Mini-Plast</t>
  </si>
  <si>
    <t>IIN-0001345</t>
  </si>
  <si>
    <t>46</t>
  </si>
  <si>
    <t>IIN-0001340</t>
  </si>
  <si>
    <t>51</t>
  </si>
  <si>
    <t>IIN-0001384</t>
  </si>
  <si>
    <t>53</t>
  </si>
  <si>
    <t>IIN-0001408</t>
  </si>
  <si>
    <t>57</t>
  </si>
  <si>
    <t>IIN-0001428</t>
  </si>
  <si>
    <t>60</t>
  </si>
  <si>
    <t>IIN-0001439</t>
  </si>
  <si>
    <t>68</t>
  </si>
  <si>
    <t>IIN-0001489</t>
  </si>
  <si>
    <t>74</t>
  </si>
  <si>
    <t>ICN-000023</t>
  </si>
  <si>
    <t>22</t>
  </si>
  <si>
    <t>IIN-0001510</t>
  </si>
  <si>
    <t>76</t>
  </si>
  <si>
    <t>IIN-0001523</t>
  </si>
  <si>
    <t>78</t>
  </si>
  <si>
    <t>V000233</t>
  </si>
  <si>
    <t>Neue Herbold Maschinen-u.Anlag</t>
  </si>
  <si>
    <t>CB00005314</t>
  </si>
  <si>
    <t>KA42798</t>
  </si>
  <si>
    <t>320_00096</t>
  </si>
  <si>
    <t>V000252</t>
  </si>
  <si>
    <t>PGNIG Obrót Detaliczny Sp. z o.o.</t>
  </si>
  <si>
    <t>CB00005199</t>
  </si>
  <si>
    <t>162230/61/2019/FP</t>
  </si>
  <si>
    <t>gaz 04/2019</t>
  </si>
  <si>
    <t>CB00005578</t>
  </si>
  <si>
    <t>162230/1/2019/FK</t>
  </si>
  <si>
    <t>gaz korekta</t>
  </si>
  <si>
    <t>CB00005580</t>
  </si>
  <si>
    <t>162230/63/2019/FP</t>
  </si>
  <si>
    <t>gaz 01.05-10.05.2019</t>
  </si>
  <si>
    <t>CB00005582</t>
  </si>
  <si>
    <t>162230/64/2019/FP</t>
  </si>
  <si>
    <t>gaz 10.05-31.05.2019</t>
  </si>
  <si>
    <t>CB00005719</t>
  </si>
  <si>
    <t>162230/66/2019/FP</t>
  </si>
  <si>
    <t>gaz 01.06-10.06.2019</t>
  </si>
  <si>
    <t>CB00005720</t>
  </si>
  <si>
    <t>162230/67/2019/FP</t>
  </si>
  <si>
    <t>gaz 10.06-30.06.2019</t>
  </si>
  <si>
    <t>V000256</t>
  </si>
  <si>
    <t>Tillmann Wellpappe Sp. z o.o.</t>
  </si>
  <si>
    <t>IIN-0001050</t>
  </si>
  <si>
    <t>43561</t>
  </si>
  <si>
    <t>CB00005437</t>
  </si>
  <si>
    <t>41078</t>
  </si>
  <si>
    <t>Europalety</t>
  </si>
  <si>
    <t>CB00005438</t>
  </si>
  <si>
    <t>41079</t>
  </si>
  <si>
    <t>Usługa transportowa</t>
  </si>
  <si>
    <t>IIN-0001414</t>
  </si>
  <si>
    <t>41077</t>
  </si>
  <si>
    <t>CB00005641</t>
  </si>
  <si>
    <t>41373</t>
  </si>
  <si>
    <t>Palety Euro szt. 33</t>
  </si>
  <si>
    <t>IIN-0001512</t>
  </si>
  <si>
    <t>41372</t>
  </si>
  <si>
    <t>V000265</t>
  </si>
  <si>
    <t>NFON GmbH</t>
  </si>
  <si>
    <t>CB00005693</t>
  </si>
  <si>
    <t>AT1176586</t>
  </si>
  <si>
    <t>telefon 4/2019</t>
  </si>
  <si>
    <t>V000266</t>
  </si>
  <si>
    <t>MPDV Mikrolab GmbH</t>
  </si>
  <si>
    <t>CB00005707</t>
  </si>
  <si>
    <t>194218</t>
  </si>
  <si>
    <t>hydra</t>
  </si>
  <si>
    <t>V000268</t>
  </si>
  <si>
    <t>Artpak Piotr Świgło Juliusz Świgło Tomasz Sierżęga sp.j.</t>
  </si>
  <si>
    <t>IIN-0000932</t>
  </si>
  <si>
    <t>4037/2018</t>
  </si>
  <si>
    <t>IIN-0001422</t>
  </si>
  <si>
    <t>1406/2019</t>
  </si>
  <si>
    <t>IIN-0001418</t>
  </si>
  <si>
    <t>1407/2019</t>
  </si>
  <si>
    <t>IIN-0001454</t>
  </si>
  <si>
    <t>1515/2019</t>
  </si>
  <si>
    <t>IIN-0001473</t>
  </si>
  <si>
    <t>1668/2019</t>
  </si>
  <si>
    <t>CB00005593</t>
  </si>
  <si>
    <t>1738/2019</t>
  </si>
  <si>
    <t>Zawieszka magazynowa</t>
  </si>
  <si>
    <t>IIN-0001481</t>
  </si>
  <si>
    <t>1737/2019</t>
  </si>
  <si>
    <t>IIN-0001504</t>
  </si>
  <si>
    <t>1772/2019</t>
  </si>
  <si>
    <t>V000279</t>
  </si>
  <si>
    <t>MXnorm Sp. z o.o.</t>
  </si>
  <si>
    <t>CB00005471</t>
  </si>
  <si>
    <t>1212/03/19</t>
  </si>
  <si>
    <t>400_00003</t>
  </si>
  <si>
    <t>CB00005690</t>
  </si>
  <si>
    <t>0834/04/19</t>
  </si>
  <si>
    <t>V000281</t>
  </si>
  <si>
    <t>PHU MARTEX JĘDROWIAK SP. J.</t>
  </si>
  <si>
    <t>CB00005278</t>
  </si>
  <si>
    <t>1513/2019</t>
  </si>
  <si>
    <t>320_00000 310_00000</t>
  </si>
  <si>
    <t>CB00005279</t>
  </si>
  <si>
    <t>1519/2019</t>
  </si>
  <si>
    <t>330_00125</t>
  </si>
  <si>
    <t>CB00005376</t>
  </si>
  <si>
    <t>1559/2019</t>
  </si>
  <si>
    <t>330_00000  320_00000  310_00000</t>
  </si>
  <si>
    <t>CB00005379</t>
  </si>
  <si>
    <t>1635/2019</t>
  </si>
  <si>
    <t>400_00000   330_00000</t>
  </si>
  <si>
    <t>CB00005374</t>
  </si>
  <si>
    <t>1662/2019</t>
  </si>
  <si>
    <t>320_00000</t>
  </si>
  <si>
    <t>CB00005443</t>
  </si>
  <si>
    <t>1746/2019</t>
  </si>
  <si>
    <t>CB00005568</t>
  </si>
  <si>
    <t>1747/2019</t>
  </si>
  <si>
    <t>400_00000</t>
  </si>
  <si>
    <t>CB00005480</t>
  </si>
  <si>
    <t>1824/2019</t>
  </si>
  <si>
    <t>310_00000  330_00000</t>
  </si>
  <si>
    <t>CB00005478</t>
  </si>
  <si>
    <t>1846/2019</t>
  </si>
  <si>
    <t>CB00005523</t>
  </si>
  <si>
    <t>1895/2019</t>
  </si>
  <si>
    <t>320_00000  330_00000</t>
  </si>
  <si>
    <t>CB00005503</t>
  </si>
  <si>
    <t>1967/2019</t>
  </si>
  <si>
    <t>CB00005553</t>
  </si>
  <si>
    <t>2032/2019</t>
  </si>
  <si>
    <t>320_000138   137  136 135 134 133</t>
  </si>
  <si>
    <t>CB00005585</t>
  </si>
  <si>
    <t>2130/2019</t>
  </si>
  <si>
    <t>CB00005620</t>
  </si>
  <si>
    <t>2153/2019</t>
  </si>
  <si>
    <t>CB00005621</t>
  </si>
  <si>
    <t>2181/2019</t>
  </si>
  <si>
    <t>CB00005655</t>
  </si>
  <si>
    <t>2183/2019</t>
  </si>
  <si>
    <t>CB00005691</t>
  </si>
  <si>
    <t>2176/2019</t>
  </si>
  <si>
    <t>CB00005626</t>
  </si>
  <si>
    <t>2204/2019</t>
  </si>
  <si>
    <t>320_00070  320_00062</t>
  </si>
  <si>
    <t>CB00005639</t>
  </si>
  <si>
    <t>2259/2019</t>
  </si>
  <si>
    <t>400_00000  340_00000  320_00031</t>
  </si>
  <si>
    <t>CB00005711</t>
  </si>
  <si>
    <t>1142/2019</t>
  </si>
  <si>
    <t>310_00001</t>
  </si>
  <si>
    <t>CB00005712</t>
  </si>
  <si>
    <t>1268/2019</t>
  </si>
  <si>
    <t>V000282</t>
  </si>
  <si>
    <t>WURTH Polska Sp. z o.o.</t>
  </si>
  <si>
    <t>MB00005370</t>
  </si>
  <si>
    <t>V000288</t>
  </si>
  <si>
    <t>P.P.H.U. Tomar</t>
  </si>
  <si>
    <t>IIN-0001410</t>
  </si>
  <si>
    <t>9/03/2019</t>
  </si>
  <si>
    <t>IIN-0001341</t>
  </si>
  <si>
    <t>8/03/2019</t>
  </si>
  <si>
    <t>IIN-0001342</t>
  </si>
  <si>
    <t>16/03/2019</t>
  </si>
  <si>
    <t>IIN-0001343</t>
  </si>
  <si>
    <t>17/03/2019</t>
  </si>
  <si>
    <t>IIN-0001393</t>
  </si>
  <si>
    <t>18/03/2019</t>
  </si>
  <si>
    <t>IIN-0001411</t>
  </si>
  <si>
    <t>3/04/2019</t>
  </si>
  <si>
    <t>IIN-0001425</t>
  </si>
  <si>
    <t>2/04/2019</t>
  </si>
  <si>
    <t>IIN-0001460</t>
  </si>
  <si>
    <t>9/04/2019</t>
  </si>
  <si>
    <t>V000291</t>
  </si>
  <si>
    <t>Arburg Polska Sp. z o.o.</t>
  </si>
  <si>
    <t>CB00005337</t>
  </si>
  <si>
    <t>8580032394</t>
  </si>
  <si>
    <t>310_00055  310_00068</t>
  </si>
  <si>
    <t>CB00005380</t>
  </si>
  <si>
    <t>8580032449</t>
  </si>
  <si>
    <t>310_00089</t>
  </si>
  <si>
    <t>CB00005483</t>
  </si>
  <si>
    <t>8580032595</t>
  </si>
  <si>
    <t>310_00111</t>
  </si>
  <si>
    <t>CB00005520</t>
  </si>
  <si>
    <t>8580032705</t>
  </si>
  <si>
    <t>310_00043</t>
  </si>
  <si>
    <t>CB00005504</t>
  </si>
  <si>
    <t>8580032744</t>
  </si>
  <si>
    <t>310_00047</t>
  </si>
  <si>
    <t>CB00005605</t>
  </si>
  <si>
    <t>8580032792</t>
  </si>
  <si>
    <t>CB00005606</t>
  </si>
  <si>
    <t>8580032793</t>
  </si>
  <si>
    <t>CB00005588</t>
  </si>
  <si>
    <t>8580032796</t>
  </si>
  <si>
    <t>CB00005604</t>
  </si>
  <si>
    <t>8580032827</t>
  </si>
  <si>
    <t>CB00005654</t>
  </si>
  <si>
    <t>8580032858</t>
  </si>
  <si>
    <t>V000301</t>
  </si>
  <si>
    <t>Zakład Dystrybucji Gazów Technicznych  Krzysztof Marciniak</t>
  </si>
  <si>
    <t>CB00005687</t>
  </si>
  <si>
    <t>944/2019</t>
  </si>
  <si>
    <t>V000308</t>
  </si>
  <si>
    <t>GASPOL SA</t>
  </si>
  <si>
    <t>CB00005494</t>
  </si>
  <si>
    <t>F400/19/006596</t>
  </si>
  <si>
    <t>Gaz do wózków widłowych</t>
  </si>
  <si>
    <t>CB00005500</t>
  </si>
  <si>
    <t>F01/19/002111</t>
  </si>
  <si>
    <t>CB00005561</t>
  </si>
  <si>
    <t>F01/19/002236</t>
  </si>
  <si>
    <t>Gaz do wózków widlowych</t>
  </si>
  <si>
    <t>CB00005618</t>
  </si>
  <si>
    <t>F01/19/002347</t>
  </si>
  <si>
    <t>V000314</t>
  </si>
  <si>
    <t>SG Industrial Center 01 Sp. z o.o.</t>
  </si>
  <si>
    <t>5/2019</t>
  </si>
  <si>
    <t>CB00005616</t>
  </si>
  <si>
    <t>008/2019</t>
  </si>
  <si>
    <t>service charge 05/2019</t>
  </si>
  <si>
    <t>CB00005617</t>
  </si>
  <si>
    <t>007/2019</t>
  </si>
  <si>
    <t>czynsz 5/2019</t>
  </si>
  <si>
    <t>V000316</t>
  </si>
  <si>
    <t>Profi-Cafe F. H. U. Mariusz Wojciech</t>
  </si>
  <si>
    <t>CB00005703</t>
  </si>
  <si>
    <t>FV/5/5/2019</t>
  </si>
  <si>
    <t>Wynajem dystrybutorów</t>
  </si>
  <si>
    <t>V000323</t>
  </si>
  <si>
    <t>Przedsiębiorstwo Usługowe FACHDAR Dariusz Kotlarski</t>
  </si>
  <si>
    <t>CB00005479</t>
  </si>
  <si>
    <t>FAS/94/03/2019</t>
  </si>
  <si>
    <t>330_00004 330_00003  330_00002</t>
  </si>
  <si>
    <t>CB00005490</t>
  </si>
  <si>
    <t>FAS/95/03/2019</t>
  </si>
  <si>
    <t>330_00004</t>
  </si>
  <si>
    <t>CB00005491</t>
  </si>
  <si>
    <t>FAS/96/03/2019</t>
  </si>
  <si>
    <t>320_00025</t>
  </si>
  <si>
    <t>CB00005492</t>
  </si>
  <si>
    <t>FAS/97/03/2019</t>
  </si>
  <si>
    <t>320_00060</t>
  </si>
  <si>
    <t>CB00005493</t>
  </si>
  <si>
    <t>FAS/98/03/2019</t>
  </si>
  <si>
    <t>330_00003</t>
  </si>
  <si>
    <t>V000324</t>
  </si>
  <si>
    <t>ARGUS sp. z o.o.</t>
  </si>
  <si>
    <t>IIN-0001412</t>
  </si>
  <si>
    <t>170/2019</t>
  </si>
  <si>
    <t>IIN-0001426</t>
  </si>
  <si>
    <t>176/2019</t>
  </si>
  <si>
    <t>IIN-0001506</t>
  </si>
  <si>
    <t>219/2019</t>
  </si>
  <si>
    <t>V000341</t>
  </si>
  <si>
    <t>Wydawnictwo Podatkowe GOFIN Sp. z o. o.</t>
  </si>
  <si>
    <t>V000343</t>
  </si>
  <si>
    <t>PPUH VIRSAL Bartosz Szczerbiński</t>
  </si>
  <si>
    <t>MB00005263</t>
  </si>
  <si>
    <t>CB00005356</t>
  </si>
  <si>
    <t>987/MAG/2019</t>
  </si>
  <si>
    <t>340_00003  340_00002  340_00001</t>
  </si>
  <si>
    <t>CB00005357</t>
  </si>
  <si>
    <t>988/MAG/2019</t>
  </si>
  <si>
    <t>310_00124</t>
  </si>
  <si>
    <t>CB00005358</t>
  </si>
  <si>
    <t>1002/MAG/2019</t>
  </si>
  <si>
    <t>340_00005</t>
  </si>
  <si>
    <t>CB00005360</t>
  </si>
  <si>
    <t>1003/MAG/2019</t>
  </si>
  <si>
    <t>320_00012</t>
  </si>
  <si>
    <t>CB00005362</t>
  </si>
  <si>
    <t>1028/MAG/2019</t>
  </si>
  <si>
    <t>320_00036  320_00035  320_00034</t>
  </si>
  <si>
    <t>CB00005363</t>
  </si>
  <si>
    <t>1029/MAG/2019</t>
  </si>
  <si>
    <t>320_00038</t>
  </si>
  <si>
    <t>CB00005399</t>
  </si>
  <si>
    <t>1056/MAG/2019</t>
  </si>
  <si>
    <t>320_00037</t>
  </si>
  <si>
    <t>CB00005541</t>
  </si>
  <si>
    <t>1208/MAG/2019</t>
  </si>
  <si>
    <t>320_00018</t>
  </si>
  <si>
    <t>CB00005542</t>
  </si>
  <si>
    <t>1209/MAG/2019</t>
  </si>
  <si>
    <t>310_00012</t>
  </si>
  <si>
    <t>CB00005627</t>
  </si>
  <si>
    <t>1286/MAG/2019</t>
  </si>
  <si>
    <t>320_00034</t>
  </si>
  <si>
    <t>CB00005629</t>
  </si>
  <si>
    <t>1285/MAG/2019</t>
  </si>
  <si>
    <t>CB00005628</t>
  </si>
  <si>
    <t>1339/MAG/2019</t>
  </si>
  <si>
    <t>CB00005630</t>
  </si>
  <si>
    <t>680/MAG/2019</t>
  </si>
  <si>
    <t>CB00005631</t>
  </si>
  <si>
    <t>1356/MAG/2019</t>
  </si>
  <si>
    <t>320_00033</t>
  </si>
  <si>
    <t>V000347</t>
  </si>
  <si>
    <t>Miejski Zakład Gospodarki Komunalnej Sp. z o. o.</t>
  </si>
  <si>
    <t>CB00005576</t>
  </si>
  <si>
    <t>1237/03/2019</t>
  </si>
  <si>
    <t>woda 3/2019</t>
  </si>
  <si>
    <t>V000348</t>
  </si>
  <si>
    <t>SPS POLSKA SERWIS POJAZDÓW SPECJALNYCH</t>
  </si>
  <si>
    <t>CB00001304</t>
  </si>
  <si>
    <t>244/1/2018</t>
  </si>
  <si>
    <t>Wynajem wózków</t>
  </si>
  <si>
    <t>CB00005308</t>
  </si>
  <si>
    <t>597/3/2019</t>
  </si>
  <si>
    <t>305_00012</t>
  </si>
  <si>
    <t>CB00005444</t>
  </si>
  <si>
    <t>732/3/2019</t>
  </si>
  <si>
    <t>305_00007</t>
  </si>
  <si>
    <t>CB00005451</t>
  </si>
  <si>
    <t>727/3/2019</t>
  </si>
  <si>
    <t>CB00005528</t>
  </si>
  <si>
    <t>865/3/02019</t>
  </si>
  <si>
    <t>CB00005529</t>
  </si>
  <si>
    <t>863/3/2019</t>
  </si>
  <si>
    <t>Wynajem wyposażenia dodatkowego wózków</t>
  </si>
  <si>
    <t>V000354</t>
  </si>
  <si>
    <t>TLA Smoczyński Koniewski Doradztwo Podatkowe Sp. z o. o.</t>
  </si>
  <si>
    <t>CB00005552</t>
  </si>
  <si>
    <t>55/03/2019</t>
  </si>
  <si>
    <t>Usługi doradztwa</t>
  </si>
  <si>
    <t>V000356</t>
  </si>
  <si>
    <t>Tonsmeier Zachód Sp. z o. o.</t>
  </si>
  <si>
    <t>CB00005384</t>
  </si>
  <si>
    <t>1570181881</t>
  </si>
  <si>
    <t>Odpady 3/2019</t>
  </si>
  <si>
    <t>CB00005391</t>
  </si>
  <si>
    <t>1570181985</t>
  </si>
  <si>
    <t>CB00005685</t>
  </si>
  <si>
    <t>1570183962</t>
  </si>
  <si>
    <t>odpady</t>
  </si>
  <si>
    <t>V000357</t>
  </si>
  <si>
    <t>DKS Sp. z o. o.</t>
  </si>
  <si>
    <t>CB00005665</t>
  </si>
  <si>
    <t>FAS/4975/POK/2019</t>
  </si>
  <si>
    <t>Wynajem drukarek</t>
  </si>
  <si>
    <t>V000364</t>
  </si>
  <si>
    <t>ALBERT WESTEBBE DRAHTWARENFABRIK GmbH &amp; Co. KG</t>
  </si>
  <si>
    <t>IIN-0001451</t>
  </si>
  <si>
    <t>1904025</t>
  </si>
  <si>
    <t>IIN-0001413</t>
  </si>
  <si>
    <t>1903307</t>
  </si>
  <si>
    <t>V000370</t>
  </si>
  <si>
    <t>WROPAK Halina Młyńska</t>
  </si>
  <si>
    <t>IIN-0001522</t>
  </si>
  <si>
    <t>2382/2019</t>
  </si>
  <si>
    <t>CB00005680</t>
  </si>
  <si>
    <t>2610/2019</t>
  </si>
  <si>
    <t>V000371</t>
  </si>
  <si>
    <t>RONOX S.C. Joanna Różański Paweł Różański</t>
  </si>
  <si>
    <t>CB00005694</t>
  </si>
  <si>
    <t>1591/19/FVS</t>
  </si>
  <si>
    <t>V000377</t>
  </si>
  <si>
    <t>ATLAS OBUWIE OCHRONNE SP. Z O. O.</t>
  </si>
  <si>
    <t>CB00004780</t>
  </si>
  <si>
    <t>354454</t>
  </si>
  <si>
    <t>buty</t>
  </si>
  <si>
    <t>CB00004781</t>
  </si>
  <si>
    <t>300235.</t>
  </si>
  <si>
    <t>obuwie</t>
  </si>
  <si>
    <t>CB00005484</t>
  </si>
  <si>
    <t>355504</t>
  </si>
  <si>
    <t>Buty dla pracowników</t>
  </si>
  <si>
    <t>CB00005632</t>
  </si>
  <si>
    <t>355613</t>
  </si>
  <si>
    <t>V000380</t>
  </si>
  <si>
    <t>URZĄD  DOZORU TECHNICZNEGO</t>
  </si>
  <si>
    <t>CB00005688</t>
  </si>
  <si>
    <t>R113593/2019</t>
  </si>
  <si>
    <t>300_00031   00008    00023</t>
  </si>
  <si>
    <t>GJ00005384</t>
  </si>
  <si>
    <t>Pk - płatności</t>
  </si>
  <si>
    <t>V000385</t>
  </si>
  <si>
    <t>V000386</t>
  </si>
  <si>
    <t>Neidhardt Rohstoff Gmbh</t>
  </si>
  <si>
    <t>IIN-0001447</t>
  </si>
  <si>
    <t>60005-74</t>
  </si>
  <si>
    <t>V000391</t>
  </si>
  <si>
    <t>Skład Drzewno Budowlany ROLBUD Domminika Gołębiewicz</t>
  </si>
  <si>
    <t>IIN-0001459</t>
  </si>
  <si>
    <t>1325/04/2019</t>
  </si>
  <si>
    <t>V000410</t>
  </si>
  <si>
    <t>RADLOG Adrian Radziej</t>
  </si>
  <si>
    <t>CB00005434</t>
  </si>
  <si>
    <t>21/04/2019</t>
  </si>
  <si>
    <t>CB00005435</t>
  </si>
  <si>
    <t>48/04/2019</t>
  </si>
  <si>
    <t>CB00005436</t>
  </si>
  <si>
    <t>51/04/2019</t>
  </si>
  <si>
    <t>CB00005513</t>
  </si>
  <si>
    <t>43/04/2019</t>
  </si>
  <si>
    <t>CB00005514</t>
  </si>
  <si>
    <t>70/04/2019</t>
  </si>
  <si>
    <t>CB00005515</t>
  </si>
  <si>
    <t>76/04/2019</t>
  </si>
  <si>
    <t>CB00005609</t>
  </si>
  <si>
    <t>88/04/2019</t>
  </si>
  <si>
    <t>CB00005610</t>
  </si>
  <si>
    <t>99/04/2019</t>
  </si>
  <si>
    <t>CB00005611</t>
  </si>
  <si>
    <t>111/04/2019</t>
  </si>
  <si>
    <t>CB00005612</t>
  </si>
  <si>
    <t>113/04/2019</t>
  </si>
  <si>
    <t>CB00005613</t>
  </si>
  <si>
    <t>117/04/2019</t>
  </si>
  <si>
    <t>CB00005614</t>
  </si>
  <si>
    <t>130/04/2019</t>
  </si>
  <si>
    <t>CB00005659</t>
  </si>
  <si>
    <t>147/04/2019</t>
  </si>
  <si>
    <t>CB00005660</t>
  </si>
  <si>
    <t>148/04/2019</t>
  </si>
  <si>
    <t>CB00005661</t>
  </si>
  <si>
    <t>160/04/2019</t>
  </si>
  <si>
    <t>CB00005662</t>
  </si>
  <si>
    <t>174/04/2019</t>
  </si>
  <si>
    <t>CB00005663</t>
  </si>
  <si>
    <t>179/04/2019</t>
  </si>
  <si>
    <t>CB00005666</t>
  </si>
  <si>
    <t>180/04/2019</t>
  </si>
  <si>
    <t>CB00005708</t>
  </si>
  <si>
    <t>3/05/2019</t>
  </si>
  <si>
    <t>CB00005709</t>
  </si>
  <si>
    <t>5/05/2019</t>
  </si>
  <si>
    <t>CB00005715</t>
  </si>
  <si>
    <t>16/05/2019</t>
  </si>
  <si>
    <t>usł. transportowe</t>
  </si>
  <si>
    <t>CB00005716</t>
  </si>
  <si>
    <t>12/05/2019</t>
  </si>
  <si>
    <t>CB00005717</t>
  </si>
  <si>
    <t>6/05/2019</t>
  </si>
  <si>
    <t>V000414</t>
  </si>
  <si>
    <t>P.P.H.U. „Euro-Ban” Artur Banaszczak</t>
  </si>
  <si>
    <t>CB00005560</t>
  </si>
  <si>
    <t>177/P/04/19</t>
  </si>
  <si>
    <t>Paleta derwniana - szt. 500</t>
  </si>
  <si>
    <t>V000421</t>
  </si>
  <si>
    <t>EDMAP AUTOMATYKA Marcin Płóciennik</t>
  </si>
  <si>
    <t>CB00005111</t>
  </si>
  <si>
    <t>FV/10/02/19</t>
  </si>
  <si>
    <t>czujniki temperatury</t>
  </si>
  <si>
    <t>CB00005466</t>
  </si>
  <si>
    <t>FV/1/04/19</t>
  </si>
  <si>
    <t>320_00006 320_00004 320_00005  320_00002 320_00001</t>
  </si>
  <si>
    <t>CB00005696</t>
  </si>
  <si>
    <t>FV/3/04/19</t>
  </si>
  <si>
    <t>310_00063</t>
  </si>
  <si>
    <t>CB00005697</t>
  </si>
  <si>
    <t>FV/4/04/19</t>
  </si>
  <si>
    <t>320_00040</t>
  </si>
  <si>
    <t>CB00005698</t>
  </si>
  <si>
    <t>FV/5/04/19</t>
  </si>
  <si>
    <t>310_00084</t>
  </si>
  <si>
    <t>CB00005699</t>
  </si>
  <si>
    <t>FV/6/04/19</t>
  </si>
  <si>
    <t>V000437</t>
  </si>
  <si>
    <t>PKN Orlen SA</t>
  </si>
  <si>
    <t>CB00005586</t>
  </si>
  <si>
    <t>2048K3/0982/19</t>
  </si>
  <si>
    <t>paliwo W. Pakuła</t>
  </si>
  <si>
    <t>CB00005573</t>
  </si>
  <si>
    <t>3403K2/4380/19</t>
  </si>
  <si>
    <t>CB00005583</t>
  </si>
  <si>
    <t>3394K1/0982/19</t>
  </si>
  <si>
    <t>CB00005587</t>
  </si>
  <si>
    <t>5447K3/0982/19</t>
  </si>
  <si>
    <t>CB00005674</t>
  </si>
  <si>
    <t>5114K2/4108/19</t>
  </si>
  <si>
    <t>paliwo</t>
  </si>
  <si>
    <t>V000441</t>
  </si>
  <si>
    <t>Qubus Hotel Management Sp. z o.o.</t>
  </si>
  <si>
    <t>MB00005013</t>
  </si>
  <si>
    <t>CB00005652</t>
  </si>
  <si>
    <t>2241/2019/H-ZG</t>
  </si>
  <si>
    <t>Nocleg gości</t>
  </si>
  <si>
    <t>V000444</t>
  </si>
  <si>
    <t>AVITECH Sp. z o.o.</t>
  </si>
  <si>
    <t>72/03/2019</t>
  </si>
  <si>
    <t>74/04/2019</t>
  </si>
  <si>
    <t>CB00005640</t>
  </si>
  <si>
    <t>75.1/04/2019</t>
  </si>
  <si>
    <t>Palety Euro szt. 600</t>
  </si>
  <si>
    <t>korekta</t>
  </si>
  <si>
    <t>czyszczenie terenów</t>
  </si>
  <si>
    <t>V000447</t>
  </si>
  <si>
    <t>1.PLASTCOMPANY POLSKA Sp. z o.o.</t>
  </si>
  <si>
    <t>CB00005304</t>
  </si>
  <si>
    <t>FA/11/03/2019/DIREC</t>
  </si>
  <si>
    <t>310_00058</t>
  </si>
  <si>
    <t>V000450</t>
  </si>
  <si>
    <t>Agencja Ochrony Pracy i Środowiska BHPE Paweł Pacuła</t>
  </si>
  <si>
    <t>CB00005496</t>
  </si>
  <si>
    <t>965/03/2019</t>
  </si>
  <si>
    <t>BHP i ochrona środowiska</t>
  </si>
  <si>
    <t>CB00005615</t>
  </si>
  <si>
    <t>1102/04/2019</t>
  </si>
  <si>
    <t>Ocena stanwisk pracy przy monit. ekran.</t>
  </si>
  <si>
    <t>V000452</t>
  </si>
  <si>
    <t>CWS - boco Polska Sp. z o. o.</t>
  </si>
  <si>
    <t>MB00004347</t>
  </si>
  <si>
    <t>18243466</t>
  </si>
  <si>
    <t>CB00005465</t>
  </si>
  <si>
    <t>19115928</t>
  </si>
  <si>
    <t>Odzież dla pracowników  300_00000</t>
  </si>
  <si>
    <t>CB00005460</t>
  </si>
  <si>
    <t>19212933</t>
  </si>
  <si>
    <t>Wynajem i serwis mat</t>
  </si>
  <si>
    <t>V000453</t>
  </si>
  <si>
    <t>Zakład Dezynfekcji, Dezynsekcji i Deratyzacji Krzysztof Piot</t>
  </si>
  <si>
    <t>CB00005533</t>
  </si>
  <si>
    <t>111/2019</t>
  </si>
  <si>
    <t>Deratyzacja m-c 03/2019</t>
  </si>
  <si>
    <t>V000456</t>
  </si>
  <si>
    <t>Lubuski Urząd Skarbowy w Zielonej Górze</t>
  </si>
  <si>
    <t>37100</t>
  </si>
  <si>
    <t>V000462</t>
  </si>
  <si>
    <t>Grupa OLX Sp.o.o.</t>
  </si>
  <si>
    <t>V000464</t>
  </si>
  <si>
    <t>ZREMB Sp. o.o. Strzegomskie Zakłady Mechaniczne</t>
  </si>
  <si>
    <t>MB00005789</t>
  </si>
  <si>
    <t>2/04/2019 20%</t>
  </si>
  <si>
    <t>V000466</t>
  </si>
  <si>
    <t>BEST Przedsiębiorstwo Wielobranżowe Spółka Jawna Centrum BHP</t>
  </si>
  <si>
    <t>CB00005353</t>
  </si>
  <si>
    <t>5298/A/2019</t>
  </si>
  <si>
    <t>Rękawice</t>
  </si>
  <si>
    <t>CB00005462</t>
  </si>
  <si>
    <t>5538/A/2019</t>
  </si>
  <si>
    <t>Artykuły BHP</t>
  </si>
  <si>
    <t>CB00005489</t>
  </si>
  <si>
    <t>5642/A/2019</t>
  </si>
  <si>
    <t>CB00005501</t>
  </si>
  <si>
    <t>6267/A/2019</t>
  </si>
  <si>
    <t>Rękawice robocze</t>
  </si>
  <si>
    <t>CB00005581</t>
  </si>
  <si>
    <t>6646/A/2019</t>
  </si>
  <si>
    <t>CB00005590</t>
  </si>
  <si>
    <t>66846/A/2019</t>
  </si>
  <si>
    <t>Rękawice dla pracowników</t>
  </si>
  <si>
    <t>V000476</t>
  </si>
  <si>
    <t>V000477</t>
  </si>
  <si>
    <t>WITTMANN BATTENFELD POLSKA  SP. Z O.O.</t>
  </si>
  <si>
    <t>V000483</t>
  </si>
  <si>
    <t>MS POS Poland Sp. z o .o.</t>
  </si>
  <si>
    <t>CB00005710</t>
  </si>
  <si>
    <t>FV/19/05/012</t>
  </si>
  <si>
    <t>Usługi hotline - maj 2019</t>
  </si>
  <si>
    <t>V000487</t>
  </si>
  <si>
    <t>HASCO Hasenclever GmbH + Co KG</t>
  </si>
  <si>
    <t>CB00005692</t>
  </si>
  <si>
    <t>9012744404</t>
  </si>
  <si>
    <t>V000495</t>
  </si>
  <si>
    <t>Koncesjonowana Agencja Ochrony Osób i Mienia BEJUR Jerzy Beb</t>
  </si>
  <si>
    <t>CB00005309</t>
  </si>
  <si>
    <t>00092/2019</t>
  </si>
  <si>
    <t>Ochrona i sprzątanie</t>
  </si>
  <si>
    <t>CB00005603</t>
  </si>
  <si>
    <t>00118/2019</t>
  </si>
  <si>
    <t>V000497</t>
  </si>
  <si>
    <t>Pulsar Energia Sp. z o.o.</t>
  </si>
  <si>
    <t>CB00001394</t>
  </si>
  <si>
    <t>odesetki</t>
  </si>
  <si>
    <t>odsetki</t>
  </si>
  <si>
    <t>CB00002294</t>
  </si>
  <si>
    <t>FR/217995/5/2018/109</t>
  </si>
  <si>
    <t>energia 4/2018 rozl.</t>
  </si>
  <si>
    <t>CB00002207</t>
  </si>
  <si>
    <t>217995/4/2018/326</t>
  </si>
  <si>
    <t>prad korekta 2 3 2018</t>
  </si>
  <si>
    <t>CB00002711</t>
  </si>
  <si>
    <t>FR/217995/5/2018/122</t>
  </si>
  <si>
    <t>energia 5/2018 rozl.</t>
  </si>
  <si>
    <t>CB00002712</t>
  </si>
  <si>
    <t>FR/217995/5/2018_122</t>
  </si>
  <si>
    <t>MB00002646</t>
  </si>
  <si>
    <t>FS/217995/2018/1946/E - odsetki</t>
  </si>
  <si>
    <t>CB00002868</t>
  </si>
  <si>
    <t>FR/217995/6/2018/208</t>
  </si>
  <si>
    <t>rozliczenie 6/2018</t>
  </si>
  <si>
    <t>CB00002869</t>
  </si>
  <si>
    <t>FR/217995/6/20182088</t>
  </si>
  <si>
    <t>CB00002870</t>
  </si>
  <si>
    <t>odsetki.</t>
  </si>
  <si>
    <t>MB00002772</t>
  </si>
  <si>
    <t>217995/8/2018</t>
  </si>
  <si>
    <t>CB00003411</t>
  </si>
  <si>
    <t>FR/217995/7/2018/281</t>
  </si>
  <si>
    <t>korekta energia 7/2018</t>
  </si>
  <si>
    <t>CB00003412</t>
  </si>
  <si>
    <t>FR/217995/7/2018/282</t>
  </si>
  <si>
    <t>CB00003966</t>
  </si>
  <si>
    <t>FS/217995/12/2018/62</t>
  </si>
  <si>
    <t>energia prognoza 111,12/2018</t>
  </si>
  <si>
    <t>CB00003955</t>
  </si>
  <si>
    <t>FR/217995/9/2018/699</t>
  </si>
  <si>
    <t>energia</t>
  </si>
  <si>
    <t>CB00003956</t>
  </si>
  <si>
    <t>FR/217995/9/2018/69</t>
  </si>
  <si>
    <t>energia 9/2018</t>
  </si>
  <si>
    <t>MB00003801</t>
  </si>
  <si>
    <t>FK/217995/9/2018/1475/E z zastrzeżeniem zwrotu</t>
  </si>
  <si>
    <t>MB00003847</t>
  </si>
  <si>
    <t>zapłata spornej faktury 217995/10/2018/1474</t>
  </si>
  <si>
    <t>MB00003919</t>
  </si>
  <si>
    <t>FK217995/10/2018/1474/E z zast. zwrotu</t>
  </si>
  <si>
    <t>CB00004040</t>
  </si>
  <si>
    <t>/217995/10/2018/43/O</t>
  </si>
  <si>
    <t>nota obciążeniowa koszty windykacji</t>
  </si>
  <si>
    <t>CB00003957</t>
  </si>
  <si>
    <t>FK/217995/8/2018/147</t>
  </si>
  <si>
    <t>korekta energia 8/2018</t>
  </si>
  <si>
    <t>CB00003959</t>
  </si>
  <si>
    <t>FK/217995/8/2018/14</t>
  </si>
  <si>
    <t>energia korekta 10,9/2018</t>
  </si>
  <si>
    <t>CB00003960</t>
  </si>
  <si>
    <t>FK/217995/9/2018/147</t>
  </si>
  <si>
    <t>energia korekta 8,9/2018</t>
  </si>
  <si>
    <t>CB00003962</t>
  </si>
  <si>
    <t>FS/217995/11/2018/51</t>
  </si>
  <si>
    <t>energia korekta 10,11 2018</t>
  </si>
  <si>
    <t>CB00003963</t>
  </si>
  <si>
    <t>FR/217995/8/2018/416</t>
  </si>
  <si>
    <t>energia korekta  8/2018</t>
  </si>
  <si>
    <t>CB00003964</t>
  </si>
  <si>
    <t>FR/217995/8/2018/415</t>
  </si>
  <si>
    <t>MB00003995</t>
  </si>
  <si>
    <t>217995/5/2018/2085/E</t>
  </si>
  <si>
    <t>MB00003996</t>
  </si>
  <si>
    <t>fk/217995/4/2018/2222/e</t>
  </si>
  <si>
    <t>MB00003997</t>
  </si>
  <si>
    <t>fk/217995/5/2018/2318/e</t>
  </si>
  <si>
    <t>MB00003998</t>
  </si>
  <si>
    <t>fk/217995/8/2018/1878/e</t>
  </si>
  <si>
    <t>MB00003999</t>
  </si>
  <si>
    <t>fk/217995/4/2018/1965/e</t>
  </si>
  <si>
    <t>MB00004000</t>
  </si>
  <si>
    <t>fk/217995/10/2018/2197/e</t>
  </si>
  <si>
    <t>MB00004001</t>
  </si>
  <si>
    <t>fk/217995/8/2018/2115/e</t>
  </si>
  <si>
    <t>CB00003977</t>
  </si>
  <si>
    <t>/217995/8/2018/2115/</t>
  </si>
  <si>
    <t>odsetki ustawowe za opóźnienie płatnosci</t>
  </si>
  <si>
    <t>CB00003978</t>
  </si>
  <si>
    <t>CB00003979</t>
  </si>
  <si>
    <t>217995/10/2018/219/2</t>
  </si>
  <si>
    <t>CB00003980</t>
  </si>
  <si>
    <t>217995/4/2018/2222/E</t>
  </si>
  <si>
    <t>CB00003981</t>
  </si>
  <si>
    <t>217995/8/2018/1878/E</t>
  </si>
  <si>
    <t>CB00003982</t>
  </si>
  <si>
    <t>217995/5/2018/2318/E</t>
  </si>
  <si>
    <t>CB00003983</t>
  </si>
  <si>
    <t>217995/4/2018/1965/E</t>
  </si>
  <si>
    <t>CB00004057</t>
  </si>
  <si>
    <t>FS/217995/12/2018/85</t>
  </si>
  <si>
    <t>energia 12/2018</t>
  </si>
  <si>
    <t>CB00004366</t>
  </si>
  <si>
    <t>217995/9/2018/5327/E</t>
  </si>
  <si>
    <t>prad 09/2018 korekta</t>
  </si>
  <si>
    <t>CB00004367</t>
  </si>
  <si>
    <t>217995/9/2018/5326/E</t>
  </si>
  <si>
    <t>CB00004368</t>
  </si>
  <si>
    <t>217995/12/2018/5324/</t>
  </si>
  <si>
    <t>prad 11, 12/2018</t>
  </si>
  <si>
    <t>CB00004369</t>
  </si>
  <si>
    <t>217995/12/2018/5325</t>
  </si>
  <si>
    <t>prad 12/2018</t>
  </si>
  <si>
    <t>MB00004013</t>
  </si>
  <si>
    <t>fk/217995/11/2018/5106/e</t>
  </si>
  <si>
    <t>MB00004017</t>
  </si>
  <si>
    <t>fs/217995/12/2018/6297/e</t>
  </si>
  <si>
    <t>MB00004073</t>
  </si>
  <si>
    <t>217995/10/2018 z zastrzeeniem zwrotu</t>
  </si>
  <si>
    <t>CB00004281</t>
  </si>
  <si>
    <t>217995/10/2018/7685/</t>
  </si>
  <si>
    <t>rozl. prad 10/2018</t>
  </si>
  <si>
    <t>CB00004365</t>
  </si>
  <si>
    <t>217995/10/2018/5328</t>
  </si>
  <si>
    <t>prad 10/2018 korekta</t>
  </si>
  <si>
    <t>MB00004104</t>
  </si>
  <si>
    <t>FS/217995/12/2018/6297/E</t>
  </si>
  <si>
    <t>CB00004286</t>
  </si>
  <si>
    <t>217995/10/2018/7684/</t>
  </si>
  <si>
    <t>CB00004364</t>
  </si>
  <si>
    <t>/217995/10/2018/5329</t>
  </si>
  <si>
    <t>korekta energia 10/2018</t>
  </si>
  <si>
    <t>CB00004508</t>
  </si>
  <si>
    <t>17995/11/2018/8192/E</t>
  </si>
  <si>
    <t>energia 11/2018</t>
  </si>
  <si>
    <t>CB00004607</t>
  </si>
  <si>
    <t>/217995/12/2019/331/</t>
  </si>
  <si>
    <t>rozliczenie prad 12/2018</t>
  </si>
  <si>
    <t>CB00004665</t>
  </si>
  <si>
    <t>FR/217995/11/2019/89</t>
  </si>
  <si>
    <t>energia korekta 11/2018</t>
  </si>
  <si>
    <t>CB00004811</t>
  </si>
  <si>
    <t>/217995/1/2019/1205/</t>
  </si>
  <si>
    <t>korekta energia 12/2018</t>
  </si>
  <si>
    <t>V000501</t>
  </si>
  <si>
    <t>Agencja Celna Anneberg Sp. z o.o.</t>
  </si>
  <si>
    <t>CB00005507</t>
  </si>
  <si>
    <t>406/01/2019</t>
  </si>
  <si>
    <t>Odprawa eksportowa</t>
  </si>
  <si>
    <t>CB00005508</t>
  </si>
  <si>
    <t>408/01/2019</t>
  </si>
  <si>
    <t>CB00005549</t>
  </si>
  <si>
    <t>434/01/2019</t>
  </si>
  <si>
    <t>Zgłoszenie eksportowe</t>
  </si>
  <si>
    <t>CB00005550</t>
  </si>
  <si>
    <t>440/01/2019</t>
  </si>
  <si>
    <t>CB00005607</t>
  </si>
  <si>
    <t>470/01/2019</t>
  </si>
  <si>
    <t>CB00005608</t>
  </si>
  <si>
    <t>473/01/2019</t>
  </si>
  <si>
    <t>CB00005649</t>
  </si>
  <si>
    <t>480/01/2019</t>
  </si>
  <si>
    <t>CB00005672</t>
  </si>
  <si>
    <t>486/01/2019</t>
  </si>
  <si>
    <t>Odprawa eksortowa</t>
  </si>
  <si>
    <t>CB00005673</t>
  </si>
  <si>
    <t>488/01/2019</t>
  </si>
  <si>
    <t>CB00005705</t>
  </si>
  <si>
    <t>497/01/2019</t>
  </si>
  <si>
    <t>V000506</t>
  </si>
  <si>
    <t>Omya Sp. z o.o.</t>
  </si>
  <si>
    <t>IIN-0001507</t>
  </si>
  <si>
    <t>4600222896</t>
  </si>
  <si>
    <t>V000510</t>
  </si>
  <si>
    <t>Grupa Pracuj sp. z o .o.</t>
  </si>
  <si>
    <t>CB00005597</t>
  </si>
  <si>
    <t>FVS/19/04/3246</t>
  </si>
  <si>
    <t>Ogłoszenie rekrutacyjne</t>
  </si>
  <si>
    <t>V000511</t>
  </si>
  <si>
    <t>Sklep Drogowy Piotr Zalewski</t>
  </si>
  <si>
    <t>MB00005694</t>
  </si>
  <si>
    <t>pro forma 65/04/2019</t>
  </si>
  <si>
    <t>V000514</t>
  </si>
  <si>
    <t>V000526</t>
  </si>
  <si>
    <t>Klimex Piotr Klincewicz</t>
  </si>
  <si>
    <t>MB00002774</t>
  </si>
  <si>
    <t>406 527 523</t>
  </si>
  <si>
    <t>CB00005158</t>
  </si>
  <si>
    <t>230/TRA/2019</t>
  </si>
  <si>
    <t>CB00005258</t>
  </si>
  <si>
    <t>280/TRA/2019</t>
  </si>
  <si>
    <t>CB00005327</t>
  </si>
  <si>
    <t>303/TRA/2019</t>
  </si>
  <si>
    <t>CB00005328</t>
  </si>
  <si>
    <t>304/TRA/2019</t>
  </si>
  <si>
    <t>CB00005330</t>
  </si>
  <si>
    <t>305/TRA/2019</t>
  </si>
  <si>
    <t>CB00005331</t>
  </si>
  <si>
    <t>306/TRA/2019</t>
  </si>
  <si>
    <t>CB00005332</t>
  </si>
  <si>
    <t>307/TRA/2019</t>
  </si>
  <si>
    <t>CB00005421</t>
  </si>
  <si>
    <t>322/TRA/2019</t>
  </si>
  <si>
    <t>CB00005426</t>
  </si>
  <si>
    <t>349/TRA/2019</t>
  </si>
  <si>
    <t>CB00005429</t>
  </si>
  <si>
    <t>350/TRA/2019</t>
  </si>
  <si>
    <t>CB00005427</t>
  </si>
  <si>
    <t>353/TRA/2019</t>
  </si>
  <si>
    <t>CB00005428</t>
  </si>
  <si>
    <t>354/TRA/2019</t>
  </si>
  <si>
    <t>CB00005430</t>
  </si>
  <si>
    <t>351/TRA/2019</t>
  </si>
  <si>
    <t>CB00005431</t>
  </si>
  <si>
    <t>352/TRA/2019</t>
  </si>
  <si>
    <t>CB00005439</t>
  </si>
  <si>
    <t>359/TRA/2019</t>
  </si>
  <si>
    <t>CB00005449</t>
  </si>
  <si>
    <t>320/TRA/2019</t>
  </si>
  <si>
    <t>CB00005450</t>
  </si>
  <si>
    <t>321/TRA/2019</t>
  </si>
  <si>
    <t>CB00005506</t>
  </si>
  <si>
    <t>378/TRA/2019</t>
  </si>
  <si>
    <t>CB00005525</t>
  </si>
  <si>
    <t>380/TRA/2019</t>
  </si>
  <si>
    <t>CB00005526</t>
  </si>
  <si>
    <t>381/TRA/2019</t>
  </si>
  <si>
    <t>CB00005527</t>
  </si>
  <si>
    <t>382/TRA/2019</t>
  </si>
  <si>
    <t>CB00005547</t>
  </si>
  <si>
    <t>400/TRA/2019</t>
  </si>
  <si>
    <t>CB00005548</t>
  </si>
  <si>
    <t>401/TRA/2019</t>
  </si>
  <si>
    <t>CB00005558</t>
  </si>
  <si>
    <t>402/TRA/2019</t>
  </si>
  <si>
    <t>Usłga transportowa</t>
  </si>
  <si>
    <t>CB00005559</t>
  </si>
  <si>
    <t>403/TRA/2019</t>
  </si>
  <si>
    <t>CB00005622</t>
  </si>
  <si>
    <t>425/TRA/2019</t>
  </si>
  <si>
    <t>CB00005623</t>
  </si>
  <si>
    <t>426/TRA/2019</t>
  </si>
  <si>
    <t>CB00005624</t>
  </si>
  <si>
    <t>427/TRA/2019</t>
  </si>
  <si>
    <t>CB00005625</t>
  </si>
  <si>
    <t>428/TRA/2019</t>
  </si>
  <si>
    <t>CB00005647</t>
  </si>
  <si>
    <t>441/TRA/2019</t>
  </si>
  <si>
    <t>CB00005648</t>
  </si>
  <si>
    <t>442/TRA/2019</t>
  </si>
  <si>
    <t>V000529</t>
  </si>
  <si>
    <t>De Wit B.V.</t>
  </si>
  <si>
    <t>IIN-0001365</t>
  </si>
  <si>
    <t>1183825</t>
  </si>
  <si>
    <t>V000534</t>
  </si>
  <si>
    <t>EMABO Waldemar Śleboda</t>
  </si>
  <si>
    <t>IIN-0001448</t>
  </si>
  <si>
    <t>178/2019</t>
  </si>
  <si>
    <t>IIN-0001498</t>
  </si>
  <si>
    <t>191/2019</t>
  </si>
  <si>
    <t>IIN-0001497</t>
  </si>
  <si>
    <t>202/2019</t>
  </si>
  <si>
    <t>IIN-0001516</t>
  </si>
  <si>
    <t>215/2019</t>
  </si>
  <si>
    <t>IIN-0001517</t>
  </si>
  <si>
    <t>V000535</t>
  </si>
  <si>
    <t>Royalpack Tatar Sp. J.</t>
  </si>
  <si>
    <t>IIN-0001499</t>
  </si>
  <si>
    <t>FA/4/2019/RU</t>
  </si>
  <si>
    <t>IIN-0001500</t>
  </si>
  <si>
    <t>FA/5/2019/RU</t>
  </si>
  <si>
    <t>V000538</t>
  </si>
  <si>
    <t>Vapenka Certovy schody a.s.</t>
  </si>
  <si>
    <t>MBEUR00001249</t>
  </si>
  <si>
    <t>2razy 1119000327</t>
  </si>
  <si>
    <t>IIN-0001381</t>
  </si>
  <si>
    <t>1119001891</t>
  </si>
  <si>
    <t>IIN-0001368</t>
  </si>
  <si>
    <t>1119001978</t>
  </si>
  <si>
    <t>IIN-0001424</t>
  </si>
  <si>
    <t>1119002525</t>
  </si>
  <si>
    <t>IIN-0001480</t>
  </si>
  <si>
    <t>1119002724</t>
  </si>
  <si>
    <t>IIN-0001465</t>
  </si>
  <si>
    <t>1119003012</t>
  </si>
  <si>
    <t>IIN-0001518</t>
  </si>
  <si>
    <t>1119003300</t>
  </si>
  <si>
    <t>V000539</t>
  </si>
  <si>
    <t>Gpv Spópłka z Ograniczoną Odpowiedzialnością</t>
  </si>
  <si>
    <t>GJ00005199</t>
  </si>
  <si>
    <t>nota obci. 4/2019</t>
  </si>
  <si>
    <t>CB00005482</t>
  </si>
  <si>
    <t>FV/7/3/2019</t>
  </si>
  <si>
    <t>Transport wyrobów gotowych</t>
  </si>
  <si>
    <t>CB00005591</t>
  </si>
  <si>
    <t>6/3/2019,</t>
  </si>
  <si>
    <t>obróbka zewnętrzna</t>
  </si>
  <si>
    <t>CB00005678</t>
  </si>
  <si>
    <t>FV 8/4/2019</t>
  </si>
  <si>
    <t>produkcja detali na zewnątrz</t>
  </si>
  <si>
    <t>CB00005679</t>
  </si>
  <si>
    <t>FV 9/4/2019</t>
  </si>
  <si>
    <t>transport wyrobów gotowych</t>
  </si>
  <si>
    <t>V000540</t>
  </si>
  <si>
    <t>Perschmann Sp. z o.o.</t>
  </si>
  <si>
    <t>IIN-0001508</t>
  </si>
  <si>
    <t>80533121</t>
  </si>
  <si>
    <t>V000541</t>
  </si>
  <si>
    <t>Górażdże Cement SA</t>
  </si>
  <si>
    <t>IIN-0001493</t>
  </si>
  <si>
    <t>1613710388</t>
  </si>
  <si>
    <t>V000542</t>
  </si>
  <si>
    <t>Tomaszowskie Kopalnie Surowców Mineralnych Biała Góra</t>
  </si>
  <si>
    <t>IIN-0001085</t>
  </si>
  <si>
    <t>926139295</t>
  </si>
  <si>
    <t>IIN-0001405</t>
  </si>
  <si>
    <t>926141047</t>
  </si>
  <si>
    <t>IIN-0001436</t>
  </si>
  <si>
    <t>926141078</t>
  </si>
  <si>
    <t>IIN-0001429</t>
  </si>
  <si>
    <t>926141272</t>
  </si>
  <si>
    <t>IIN-0001437</t>
  </si>
  <si>
    <t>926141114</t>
  </si>
  <si>
    <t>IIN-0001438</t>
  </si>
  <si>
    <t>926141141</t>
  </si>
  <si>
    <t>IIN-0001457</t>
  </si>
  <si>
    <t>926141342</t>
  </si>
  <si>
    <t>IIN-0001461</t>
  </si>
  <si>
    <t>926141378</t>
  </si>
  <si>
    <t>IIN-0001479</t>
  </si>
  <si>
    <t>926141419</t>
  </si>
  <si>
    <t>IIN-0001463</t>
  </si>
  <si>
    <t>926141539</t>
  </si>
  <si>
    <t>IIN-0001521</t>
  </si>
  <si>
    <t>926141708</t>
  </si>
  <si>
    <t>V000544</t>
  </si>
  <si>
    <t>Brenntag Polska Sp.z o.o.</t>
  </si>
  <si>
    <t>IIN-0001462</t>
  </si>
  <si>
    <t>A060490586</t>
  </si>
  <si>
    <t>V000545</t>
  </si>
  <si>
    <t>EPORE Sp. z o.o.</t>
  </si>
  <si>
    <t>MB00004636</t>
  </si>
  <si>
    <t>201812021</t>
  </si>
  <si>
    <t>IIN-0001453</t>
  </si>
  <si>
    <t>FSN201904049</t>
  </si>
  <si>
    <t>IIN-0001458</t>
  </si>
  <si>
    <t>FSN201904084</t>
  </si>
  <si>
    <t>IIN-0001466</t>
  </si>
  <si>
    <t>FSN201904114</t>
  </si>
  <si>
    <t>IIN-0001503</t>
  </si>
  <si>
    <t>FSN201904141</t>
  </si>
  <si>
    <t>IIN-0001519</t>
  </si>
  <si>
    <t>FSN201905020</t>
  </si>
  <si>
    <t>CB00005713</t>
  </si>
  <si>
    <t>FP201905001</t>
  </si>
  <si>
    <t>mat. pomocnicze</t>
  </si>
  <si>
    <t>V000558</t>
  </si>
  <si>
    <t>V000564</t>
  </si>
  <si>
    <t>TNT Express Worldwide (Poland) Sp. z o.o.</t>
  </si>
  <si>
    <t>CB00005522</t>
  </si>
  <si>
    <t>07435813</t>
  </si>
  <si>
    <t>Kurier</t>
  </si>
  <si>
    <t>CB00005551</t>
  </si>
  <si>
    <t>07448459</t>
  </si>
  <si>
    <t>CB00005562</t>
  </si>
  <si>
    <t>07409634</t>
  </si>
  <si>
    <t>CB00005563</t>
  </si>
  <si>
    <t>07451415</t>
  </si>
  <si>
    <t>Korekta 07409634</t>
  </si>
  <si>
    <t>CB00005634</t>
  </si>
  <si>
    <t>07460710</t>
  </si>
  <si>
    <t>CB00005650</t>
  </si>
  <si>
    <t>07471030</t>
  </si>
  <si>
    <t>CB00005671</t>
  </si>
  <si>
    <t>07479111</t>
  </si>
  <si>
    <t>V000565</t>
  </si>
  <si>
    <t>Safe Shipping Sp. z o.o.</t>
  </si>
  <si>
    <t>V000567</t>
  </si>
  <si>
    <t>SF Filter Sp. z o.o.</t>
  </si>
  <si>
    <t>CB00005642</t>
  </si>
  <si>
    <t>FS-3268/19/030</t>
  </si>
  <si>
    <t>340_00003   340_00001</t>
  </si>
  <si>
    <t>V000568</t>
  </si>
  <si>
    <t>RBB STAL S.A.</t>
  </si>
  <si>
    <t>IIN-0001446</t>
  </si>
  <si>
    <t>233/04/2019/1</t>
  </si>
  <si>
    <t>IIN-0001472</t>
  </si>
  <si>
    <t>432/04/2019/1</t>
  </si>
  <si>
    <t>IIN-0001467</t>
  </si>
  <si>
    <t>684/04/2019/1</t>
  </si>
  <si>
    <t>V000579</t>
  </si>
  <si>
    <t>PRIMOLOKO Sp. z o.o.</t>
  </si>
  <si>
    <t>CB00005653</t>
  </si>
  <si>
    <t>320_00030</t>
  </si>
  <si>
    <t>V000580</t>
  </si>
  <si>
    <t>Arcelor Mittal Distribution Solutions Poland Sp. z o.o.</t>
  </si>
  <si>
    <t>IIN-0001494</t>
  </si>
  <si>
    <t>FV23772/2019/KT</t>
  </si>
  <si>
    <t>V000589</t>
  </si>
  <si>
    <t>Tadeusz Ferenc Centrum Usługowo - Handlowe FERTIS</t>
  </si>
  <si>
    <t>CB00005702</t>
  </si>
  <si>
    <t>562/B/2019</t>
  </si>
  <si>
    <t>Materiały biurowe na inwentaryzację</t>
  </si>
  <si>
    <t>V000590</t>
  </si>
  <si>
    <t>Wilhelm Bertrams GmbH &amp; Co. KG</t>
  </si>
  <si>
    <t>MBEUR00001323</t>
  </si>
  <si>
    <t>IIN-0001430</t>
  </si>
  <si>
    <t>40141821</t>
  </si>
  <si>
    <t>IIN-0001431</t>
  </si>
  <si>
    <t>4014863</t>
  </si>
  <si>
    <t>V000598</t>
  </si>
  <si>
    <t>ZHPU Alicja</t>
  </si>
  <si>
    <t>V000599</t>
  </si>
  <si>
    <t>GLOBAL PERSONAL EU Sp. z o. o.</t>
  </si>
  <si>
    <t>CB00005410</t>
  </si>
  <si>
    <t>26/03/2019</t>
  </si>
  <si>
    <t>Pracownicy tymczasowi 03/2019</t>
  </si>
  <si>
    <t>CB00005667</t>
  </si>
  <si>
    <t>40/04/2019</t>
  </si>
  <si>
    <t>Wynajem pracowników tymczasowych 04/2019</t>
  </si>
  <si>
    <t>V000602</t>
  </si>
  <si>
    <t>Enea Operator Sp. z o.o.</t>
  </si>
  <si>
    <t>CB00005676</t>
  </si>
  <si>
    <t>NO/13290692/0003/19</t>
  </si>
  <si>
    <t>Nota odsetkowa</t>
  </si>
  <si>
    <t>CB00005701</t>
  </si>
  <si>
    <t>P/P/13290692/00005/1</t>
  </si>
  <si>
    <t>V000604</t>
  </si>
  <si>
    <t>RETTENMAIER Polska Sp. z o.o.</t>
  </si>
  <si>
    <t>IIN-0001402</t>
  </si>
  <si>
    <t>19330288</t>
  </si>
  <si>
    <t>IIN-0001469</t>
  </si>
  <si>
    <t>19330393</t>
  </si>
  <si>
    <t>IIN-0001520</t>
  </si>
  <si>
    <t>19330463</t>
  </si>
  <si>
    <t>V000605</t>
  </si>
  <si>
    <t>Andreas Trapp Werkzeugmachermeister</t>
  </si>
  <si>
    <t>CB00005518</t>
  </si>
  <si>
    <t>3992</t>
  </si>
  <si>
    <t>320_00008</t>
  </si>
  <si>
    <t>CB00005469</t>
  </si>
  <si>
    <t>3985</t>
  </si>
  <si>
    <t>V000606</t>
  </si>
  <si>
    <t>Flexico sp. z o.o.</t>
  </si>
  <si>
    <t>CB00005408</t>
  </si>
  <si>
    <t>60/2019</t>
  </si>
  <si>
    <t>330_00005</t>
  </si>
  <si>
    <t>V000611</t>
  </si>
  <si>
    <t>GRODNO S.A.</t>
  </si>
  <si>
    <t>CB00005556</t>
  </si>
  <si>
    <t>000014/4101/04/2019</t>
  </si>
  <si>
    <t>340_00000</t>
  </si>
  <si>
    <t>V000614</t>
  </si>
  <si>
    <t>DM Logistics Damian Radziej</t>
  </si>
  <si>
    <t>CB00005423</t>
  </si>
  <si>
    <t>6/04/2019</t>
  </si>
  <si>
    <t>CB00005424</t>
  </si>
  <si>
    <t>7/04/2019</t>
  </si>
  <si>
    <t>CB00005425</t>
  </si>
  <si>
    <t>CB00005509</t>
  </si>
  <si>
    <t>8/04/2019</t>
  </si>
  <si>
    <t>CB00005511</t>
  </si>
  <si>
    <t>16/04/2019</t>
  </si>
  <si>
    <t>CB00005510</t>
  </si>
  <si>
    <t>18/04/2019</t>
  </si>
  <si>
    <t>CB00005714</t>
  </si>
  <si>
    <t>1/05/2019</t>
  </si>
  <si>
    <t>usl. transporotwa</t>
  </si>
  <si>
    <t>V000616</t>
  </si>
  <si>
    <t>SPS Polska Ernest Kobiałkowski</t>
  </si>
  <si>
    <t>CB00005594</t>
  </si>
  <si>
    <t>FAS/23/04/2019</t>
  </si>
  <si>
    <t>naprawa wózka</t>
  </si>
  <si>
    <t>V000629</t>
  </si>
  <si>
    <t>Alfa i Omega Sp. z o.o. Sp. K.</t>
  </si>
  <si>
    <t>CB00005498</t>
  </si>
  <si>
    <t>F/000462/04/2019</t>
  </si>
  <si>
    <t>Półmaska ochronna</t>
  </si>
  <si>
    <t>CB00005499</t>
  </si>
  <si>
    <t>F/000463/04/2019</t>
  </si>
  <si>
    <t>Rękawice jednorazowe</t>
  </si>
  <si>
    <t>CB00005592</t>
  </si>
  <si>
    <t>F/000893/04/2019</t>
  </si>
  <si>
    <t>Rękawice, okulary ochronne</t>
  </si>
  <si>
    <t>V000641</t>
  </si>
  <si>
    <t>HIT Transport Międzynarodowy i Spedycja Sp. z o.o.</t>
  </si>
  <si>
    <t>CB00005521</t>
  </si>
  <si>
    <t>31/S/04/2019/NS/S06</t>
  </si>
  <si>
    <t>Usługa spedycyjna</t>
  </si>
  <si>
    <t>CB00005651</t>
  </si>
  <si>
    <t>418/T/04/2019/WLN/07</t>
  </si>
  <si>
    <t>V000644</t>
  </si>
  <si>
    <t>PARA BIS Paweł Kucharski</t>
  </si>
  <si>
    <t>CB00005486</t>
  </si>
  <si>
    <t>2019/04/30</t>
  </si>
  <si>
    <t>Tonery do drukarek</t>
  </si>
  <si>
    <t>CB00005695</t>
  </si>
  <si>
    <t>2019/04/78</t>
  </si>
  <si>
    <t>V000646</t>
  </si>
  <si>
    <t>Przedsiębiorstwo Produkcyjno Handlowo Usługowe Jan - Dar II</t>
  </si>
  <si>
    <t>V000649</t>
  </si>
  <si>
    <t>EXIMPORT Czesław Kasprzak</t>
  </si>
  <si>
    <t>IIN-0001477</t>
  </si>
  <si>
    <t>259/04/2019</t>
  </si>
  <si>
    <t>IIN-0001478</t>
  </si>
  <si>
    <t>264/04/2019</t>
  </si>
  <si>
    <t>V000650</t>
  </si>
  <si>
    <t>USŁUGI TRANSPORTOWE DARIUSZ BALAK</t>
  </si>
  <si>
    <t>CB00005540</t>
  </si>
  <si>
    <t>FV00025/04/2019</t>
  </si>
  <si>
    <t>Palrety euro szt. 200</t>
  </si>
  <si>
    <t>V000653</t>
  </si>
  <si>
    <t>Köster &amp; Co.GmbH</t>
  </si>
  <si>
    <t>IIN-0001435</t>
  </si>
  <si>
    <t>300602,</t>
  </si>
  <si>
    <t>V000657</t>
  </si>
  <si>
    <t>P.H.U.P. METAL-PLAST Sp .z o.o., Sp. K.</t>
  </si>
  <si>
    <t>MB00005739</t>
  </si>
  <si>
    <t>pro forma 0120/04/19</t>
  </si>
  <si>
    <t>V000663</t>
  </si>
  <si>
    <t>Firma Usługowa SIMPOL SIMKA PIOTR</t>
  </si>
  <si>
    <t>CB00005481</t>
  </si>
  <si>
    <t>FVS/78/2019</t>
  </si>
  <si>
    <t>310_00096  310_00055</t>
  </si>
  <si>
    <t>V000679</t>
  </si>
  <si>
    <t>Sika Poland Sp. z o.o.</t>
  </si>
  <si>
    <t>IIN-0001420</t>
  </si>
  <si>
    <t>340021786</t>
  </si>
  <si>
    <t>V000688</t>
  </si>
  <si>
    <t>Pracownia Konstrukcyjna Automatyki Przemysłowej</t>
  </si>
  <si>
    <t>CB00003514</t>
  </si>
  <si>
    <t>FS95/2018</t>
  </si>
  <si>
    <t>Przegląd wtryskarki</t>
  </si>
  <si>
    <t>V000702</t>
  </si>
  <si>
    <t>ENGEL Polska Sp. z o. o.</t>
  </si>
  <si>
    <t>CB00005505</t>
  </si>
  <si>
    <t>9200510119</t>
  </si>
  <si>
    <t>310_00102</t>
  </si>
  <si>
    <t>V000703</t>
  </si>
  <si>
    <t>MK Kolibri Sp. z o.o.</t>
  </si>
  <si>
    <t>IIN-0001483</t>
  </si>
  <si>
    <t>27/04/2019</t>
  </si>
  <si>
    <t>IIN-0001525</t>
  </si>
  <si>
    <t>14/03/2019</t>
  </si>
  <si>
    <t>V000709</t>
  </si>
  <si>
    <t>QUAY BHU Sp.z o.o</t>
  </si>
  <si>
    <t>CB00005566</t>
  </si>
  <si>
    <t>EVQ/00721/19</t>
  </si>
  <si>
    <t>V000710</t>
  </si>
  <si>
    <t>ALUMETAL POLAND SP. Z O. O.</t>
  </si>
  <si>
    <t>CB00005706</t>
  </si>
  <si>
    <t>NUK2019040003</t>
  </si>
  <si>
    <t>Usługa ważenia - kwiecień</t>
  </si>
  <si>
    <t>V000711</t>
  </si>
  <si>
    <t>Plast Line</t>
  </si>
  <si>
    <t>CB00005400</t>
  </si>
  <si>
    <t>FVS/055/03/2019</t>
  </si>
  <si>
    <t>310_00071  310_00111</t>
  </si>
  <si>
    <t>V000719</t>
  </si>
  <si>
    <t>POLD - PLAST SYSTEMY DACHOWE</t>
  </si>
  <si>
    <t>CB00003906</t>
  </si>
  <si>
    <t>FV/2018/10/04</t>
  </si>
  <si>
    <t>Naprawa uszkodzeń mechanicznych pokrycia dachowego</t>
  </si>
  <si>
    <t>V000721</t>
  </si>
  <si>
    <t>VINCENT Spółka z o. o.</t>
  </si>
  <si>
    <t>CB00005657</t>
  </si>
  <si>
    <t>FV/6/04/2019/USS</t>
  </si>
  <si>
    <t>310_00117</t>
  </si>
  <si>
    <t>V000722</t>
  </si>
  <si>
    <t>WIS Kunststoffe GmbH</t>
  </si>
  <si>
    <t>IIN-0001076</t>
  </si>
  <si>
    <t>411083</t>
  </si>
  <si>
    <t>CB00004495</t>
  </si>
  <si>
    <t>411083,..</t>
  </si>
  <si>
    <t>tatren</t>
  </si>
  <si>
    <t>V000723</t>
  </si>
  <si>
    <t>Prexpol Sp.J</t>
  </si>
  <si>
    <t>CB00005347</t>
  </si>
  <si>
    <t>884/MAG/03/2019</t>
  </si>
  <si>
    <t>CB00005485</t>
  </si>
  <si>
    <t>1024/MAG/04/2019</t>
  </si>
  <si>
    <t>V000730</t>
  </si>
  <si>
    <t>Water&amp;Wastewater Technic WWT Polska Sp. z o.o.</t>
  </si>
  <si>
    <t>CB00005638</t>
  </si>
  <si>
    <t>373/04/2019</t>
  </si>
  <si>
    <t>310_00116</t>
  </si>
  <si>
    <t>V000733</t>
  </si>
  <si>
    <t>Sun-Dra lift Grzegorz Dragan</t>
  </si>
  <si>
    <t>CB00005502</t>
  </si>
  <si>
    <t>52/4/2019</t>
  </si>
  <si>
    <t>Wynajrm podnośnika</t>
  </si>
  <si>
    <t>CB00005637</t>
  </si>
  <si>
    <t>133/4/2019</t>
  </si>
  <si>
    <t>Wynajem podnośnika</t>
  </si>
  <si>
    <t>V000741</t>
  </si>
  <si>
    <t>Przedsiębiorstwo Handlowe Alfa Elektro Sp. z o.o.</t>
  </si>
  <si>
    <t>CB00005367</t>
  </si>
  <si>
    <t>100/2019/FA/03/00302</t>
  </si>
  <si>
    <t>320_00039</t>
  </si>
  <si>
    <t>CB00005512</t>
  </si>
  <si>
    <t>100/2019/FA/04/00170</t>
  </si>
  <si>
    <t>330_00006</t>
  </si>
  <si>
    <t>CB00005567</t>
  </si>
  <si>
    <t>100/2019/FA/04/00167</t>
  </si>
  <si>
    <t>CB00005554</t>
  </si>
  <si>
    <t>100/2019/FA/04/00175</t>
  </si>
  <si>
    <t>330_00000</t>
  </si>
  <si>
    <t>CB00005571</t>
  </si>
  <si>
    <t>100/2019/FA/04/00199</t>
  </si>
  <si>
    <t>320_00021</t>
  </si>
  <si>
    <t>CB00005572</t>
  </si>
  <si>
    <t>100/2019/FA/04/00200</t>
  </si>
  <si>
    <t>340_00003</t>
  </si>
  <si>
    <t>CB00005575</t>
  </si>
  <si>
    <t>100/2019/FA/03/00231</t>
  </si>
  <si>
    <t>320_00024</t>
  </si>
  <si>
    <t>CB00005577</t>
  </si>
  <si>
    <t>100/2019/FA/04/00230</t>
  </si>
  <si>
    <t>310_00010</t>
  </si>
  <si>
    <t>CB00005643</t>
  </si>
  <si>
    <t>100/2019/FA/04/00274</t>
  </si>
  <si>
    <t>310_00123/119 320_000036/40</t>
  </si>
  <si>
    <t>V000743</t>
  </si>
  <si>
    <t>MORETTO EAST EUROPE Sp. z o.o.</t>
  </si>
  <si>
    <t>CB00005027</t>
  </si>
  <si>
    <t>55</t>
  </si>
  <si>
    <t>dozownini</t>
  </si>
  <si>
    <t>V000751</t>
  </si>
  <si>
    <t>Wifir AG</t>
  </si>
  <si>
    <t>IIN-0001484</t>
  </si>
  <si>
    <t>411191</t>
  </si>
  <si>
    <t>V000753</t>
  </si>
  <si>
    <t>Euroassekuranz Versicherungsmakler AG</t>
  </si>
  <si>
    <t>CB00005445</t>
  </si>
  <si>
    <t>VNA196159-2/VNH01929</t>
  </si>
  <si>
    <t>ubezpieczene 2019 |Sach und Betriebsunterbr.</t>
  </si>
  <si>
    <t>V000763</t>
  </si>
  <si>
    <t>FIRMA USŁUGOWO - HANDLOWA GASOL Janusz Pawlak</t>
  </si>
  <si>
    <t>CB00005530</t>
  </si>
  <si>
    <t>58/04/19</t>
  </si>
  <si>
    <t>100_00000</t>
  </si>
  <si>
    <t>V000767</t>
  </si>
  <si>
    <t>Morgan Carbon Polska S.A.</t>
  </si>
  <si>
    <t>V000768</t>
  </si>
  <si>
    <t>Zakład Mechaniki Precyzyjnej Tomasz Klimaszewski</t>
  </si>
  <si>
    <t>MB00005707</t>
  </si>
  <si>
    <t>pro forma 35/19</t>
  </si>
  <si>
    <t>V000772</t>
  </si>
  <si>
    <t>Sorst Streckmetall GmbH</t>
  </si>
  <si>
    <t>IIN-0001385</t>
  </si>
  <si>
    <t>RE-40714</t>
  </si>
  <si>
    <t>V000775</t>
  </si>
  <si>
    <t>Enterprise Autovermietung Deutschland B.V.&amp; CO. KG</t>
  </si>
  <si>
    <t>CB00004907</t>
  </si>
  <si>
    <t>475007804946</t>
  </si>
  <si>
    <t>wynajem auta</t>
  </si>
  <si>
    <t>V000776</t>
  </si>
  <si>
    <t>PPUH ELDAR Dariusz Horiszny</t>
  </si>
  <si>
    <t>CB00005401</t>
  </si>
  <si>
    <t>F/000819/19</t>
  </si>
  <si>
    <t>enkoder</t>
  </si>
  <si>
    <t>CB00005402</t>
  </si>
  <si>
    <t>F/000857/19</t>
  </si>
  <si>
    <t>V000779</t>
  </si>
  <si>
    <t>WARTA</t>
  </si>
  <si>
    <t>GJ00005605</t>
  </si>
  <si>
    <t>LP 4/2019 Warta</t>
  </si>
  <si>
    <t>V000785</t>
  </si>
  <si>
    <t>MBEUR00001238</t>
  </si>
  <si>
    <t>V000789</t>
  </si>
  <si>
    <t>AMP Sp. z o.o. K</t>
  </si>
  <si>
    <t>CB00005534</t>
  </si>
  <si>
    <t>V000790</t>
  </si>
  <si>
    <t>SPED Malaga Edward, Malaga Renata Spółka Jawna</t>
  </si>
  <si>
    <t>CB00005684</t>
  </si>
  <si>
    <t>708/Z24/2019</t>
  </si>
  <si>
    <t>310_00073  310_00064  310_00063</t>
  </si>
  <si>
    <t>V000791</t>
  </si>
  <si>
    <t>PANEK S. A</t>
  </si>
  <si>
    <t>MB00005322</t>
  </si>
  <si>
    <t>DT/201903061325/MG pro forma</t>
  </si>
  <si>
    <t>CB00005386</t>
  </si>
  <si>
    <t>FS-179/03/2019/WS</t>
  </si>
  <si>
    <t>wynajem samochodu SKODA</t>
  </si>
  <si>
    <t>CB00005619</t>
  </si>
  <si>
    <t>FS-212/04/2019/WS</t>
  </si>
  <si>
    <t>wynajem auta 5/2019</t>
  </si>
  <si>
    <t>V000793</t>
  </si>
  <si>
    <t>WISPAK Sp. z o.o.</t>
  </si>
  <si>
    <t>CB00005689</t>
  </si>
  <si>
    <t>FV01305/2019</t>
  </si>
  <si>
    <t>V000794</t>
  </si>
  <si>
    <t>Śląski Handel Metalami Sp. z o.o.</t>
  </si>
  <si>
    <t>V000796</t>
  </si>
  <si>
    <t>PHU Grelen Grech SJ</t>
  </si>
  <si>
    <t>CB00005574</t>
  </si>
  <si>
    <t>3934K1/7208/19</t>
  </si>
  <si>
    <t>CB00005589</t>
  </si>
  <si>
    <t>4400K1/7208/19</t>
  </si>
  <si>
    <t>V000797</t>
  </si>
  <si>
    <t>MC Marta Cielecka</t>
  </si>
  <si>
    <t>IIN-0001482</t>
  </si>
  <si>
    <t>FA/1/04/2019</t>
  </si>
  <si>
    <t>V000802</t>
  </si>
  <si>
    <t>Poly-IQ GmbH</t>
  </si>
  <si>
    <t>IIN-0001496</t>
  </si>
  <si>
    <t>2019042501</t>
  </si>
  <si>
    <t>V000804</t>
  </si>
  <si>
    <t>LUBCON Polska Sp. z o.o.</t>
  </si>
  <si>
    <t>CB00005681</t>
  </si>
  <si>
    <t>842/2019</t>
  </si>
  <si>
    <t>V000805</t>
  </si>
  <si>
    <t>Projekt Sp. z o.o.</t>
  </si>
  <si>
    <t>MB00005733</t>
  </si>
  <si>
    <t>pro forma  190410</t>
  </si>
  <si>
    <t>V000807</t>
  </si>
  <si>
    <t>JAF POLSKA Sp. z o.o.</t>
  </si>
  <si>
    <t>MB00005811</t>
  </si>
  <si>
    <t>pro forma 3957</t>
  </si>
  <si>
    <t>V000808</t>
  </si>
  <si>
    <t>Circle K Polska Sp. z o.o.</t>
  </si>
  <si>
    <t>CB00005570</t>
  </si>
  <si>
    <t>00685119070513200</t>
  </si>
  <si>
    <t>paliwo W. Gubała</t>
  </si>
  <si>
    <t>V000810</t>
  </si>
  <si>
    <t>Ośrodek Doskonalenia Zawodowego i Rzeczoznastwa SIMP-EKSPERT</t>
  </si>
  <si>
    <t>CB00005601</t>
  </si>
  <si>
    <t>145/2019/5</t>
  </si>
  <si>
    <t>V000812</t>
  </si>
  <si>
    <t>PPHU Partner Sapieszko Robert</t>
  </si>
  <si>
    <t>CB00005704</t>
  </si>
  <si>
    <t>FAS/1997/2019</t>
  </si>
  <si>
    <t>Etykiety</t>
  </si>
  <si>
    <t>V000813</t>
  </si>
  <si>
    <t>MMR Serwis Maciej Jańczak</t>
  </si>
  <si>
    <t>CB00005668</t>
  </si>
  <si>
    <t>0067/4/2019</t>
  </si>
  <si>
    <t>VENDOR NUMBER</t>
  </si>
  <si>
    <t>VENDOR</t>
  </si>
  <si>
    <t>TYPE</t>
  </si>
  <si>
    <t>ACC</t>
  </si>
  <si>
    <t>REMARKS</t>
  </si>
  <si>
    <t>INVOICE NO.</t>
  </si>
  <si>
    <t>I/F</t>
  </si>
  <si>
    <t>A</t>
  </si>
  <si>
    <t>DEL./INV. DATE</t>
  </si>
  <si>
    <t>LIMIT</t>
  </si>
  <si>
    <t>PAYMENT DAY</t>
  </si>
  <si>
    <t>WEEK PLANNED</t>
  </si>
  <si>
    <t>WEEK</t>
  </si>
  <si>
    <t>YYMM</t>
  </si>
  <si>
    <t>Amount [EUR]</t>
  </si>
  <si>
    <t>Real Delay</t>
  </si>
  <si>
    <t>REM.</t>
  </si>
  <si>
    <t>O</t>
  </si>
  <si>
    <t>CURRENCY</t>
  </si>
  <si>
    <t>check</t>
  </si>
  <si>
    <t>NIP</t>
  </si>
  <si>
    <t>VAT (SPLITPAYM.)</t>
  </si>
  <si>
    <t>AMOUNT</t>
  </si>
  <si>
    <t>END</t>
  </si>
  <si>
    <t>RS_PROD._ACCOUNT_EUR</t>
  </si>
  <si>
    <t>BANK</t>
  </si>
  <si>
    <t>F</t>
  </si>
  <si>
    <t>RS_PROD._ACCOUNT_PLN</t>
  </si>
  <si>
    <t>1.PLASTCOMPANY POLSKA</t>
  </si>
  <si>
    <t>BUILDING &amp; MACHINERY</t>
  </si>
  <si>
    <t>I</t>
  </si>
  <si>
    <t>V000188</t>
  </si>
  <si>
    <t>RAW MAT. / PACK. MAT.</t>
  </si>
  <si>
    <t>V000673</t>
  </si>
  <si>
    <t>ABC VISION</t>
  </si>
  <si>
    <t>ABPLANALP</t>
  </si>
  <si>
    <t>ADMINISTRATION</t>
  </si>
  <si>
    <t>5210081409</t>
  </si>
  <si>
    <t>ADMAR</t>
  </si>
  <si>
    <t>INBOUND FREIGHT</t>
  </si>
  <si>
    <t>63400-100</t>
  </si>
  <si>
    <t>ADMINISTRATION_OTHER</t>
  </si>
  <si>
    <t>69400-110</t>
  </si>
  <si>
    <t>AGENCJA CELNA ANNEBERG</t>
  </si>
  <si>
    <t>9730711824</t>
  </si>
  <si>
    <t>AJ PRODUKTY</t>
  </si>
  <si>
    <t>5222478101</t>
  </si>
  <si>
    <t>AKROSTAL</t>
  </si>
  <si>
    <t>PACK_ALBERT WESTEBBE</t>
  </si>
  <si>
    <t>1904033</t>
  </si>
  <si>
    <t>V000515</t>
  </si>
  <si>
    <t>8221276006</t>
  </si>
  <si>
    <t>V000492</t>
  </si>
  <si>
    <t>ALFA ELEKTRO</t>
  </si>
  <si>
    <t>100/2019/04/00200</t>
  </si>
  <si>
    <t>6340135676</t>
  </si>
  <si>
    <t>100/2019/03/00302</t>
  </si>
  <si>
    <t>100/2019/04/00175</t>
  </si>
  <si>
    <t>100/2019/04/00170</t>
  </si>
  <si>
    <t>100/2019/04/00199</t>
  </si>
  <si>
    <t>100/2019/04/00274</t>
  </si>
  <si>
    <t>100/2019/04/00167</t>
  </si>
  <si>
    <t>100/2019/03/00230</t>
  </si>
  <si>
    <t>100/2019/03/00231</t>
  </si>
  <si>
    <t>ALFA I OMEGA IWONA SZULC</t>
  </si>
  <si>
    <t>PERSONNEL EXPENSES / OTHER</t>
  </si>
  <si>
    <t>000893/04/2019</t>
  </si>
  <si>
    <t>6930007175</t>
  </si>
  <si>
    <t>000463/04/2019</t>
  </si>
  <si>
    <t>000462/04/2019</t>
  </si>
  <si>
    <t>ALICJA</t>
  </si>
  <si>
    <t>V000732</t>
  </si>
  <si>
    <t>ALTER S.A.</t>
  </si>
  <si>
    <t>7810022356</t>
  </si>
  <si>
    <t>ALUMETAL</t>
  </si>
  <si>
    <t>PRODUCTION SERVICE</t>
  </si>
  <si>
    <t>5492338255</t>
  </si>
  <si>
    <t>V000662</t>
  </si>
  <si>
    <t>AMITECH</t>
  </si>
  <si>
    <t>5213410138</t>
  </si>
  <si>
    <t>ANDREAS</t>
  </si>
  <si>
    <t>RENTAL</t>
  </si>
  <si>
    <t>ANDREAS TRAPP</t>
  </si>
  <si>
    <t>IM_ANDREAS VACH E.K.</t>
  </si>
  <si>
    <t>V000269</t>
  </si>
  <si>
    <t>AQUA</t>
  </si>
  <si>
    <t>9290053876</t>
  </si>
  <si>
    <t>V000572</t>
  </si>
  <si>
    <t>ARBUD (SUBSIDIARIES)</t>
  </si>
  <si>
    <t>4960119800</t>
  </si>
  <si>
    <t>ARBURG</t>
  </si>
  <si>
    <t>5340000148</t>
  </si>
  <si>
    <t>8580003287</t>
  </si>
  <si>
    <t>MET_ARCELORMITTAL</t>
  </si>
  <si>
    <t>23772/2019</t>
  </si>
  <si>
    <t>Y</t>
  </si>
  <si>
    <t>9542249002</t>
  </si>
  <si>
    <t>V000270</t>
  </si>
  <si>
    <t>ARDEG</t>
  </si>
  <si>
    <t>9241480650</t>
  </si>
  <si>
    <t>PACK_ARGUS</t>
  </si>
  <si>
    <t>9291015530</t>
  </si>
  <si>
    <t>ART.-PRO</t>
  </si>
  <si>
    <t>V000115</t>
  </si>
  <si>
    <t>ARTHUR ILBERG</t>
  </si>
  <si>
    <t>PACK_ARTPAK</t>
  </si>
  <si>
    <t>9730394358</t>
  </si>
  <si>
    <t>471/2019</t>
  </si>
  <si>
    <t>1025/2019</t>
  </si>
  <si>
    <t>V000536</t>
  </si>
  <si>
    <t>9291729761</t>
  </si>
  <si>
    <t>V000312</t>
  </si>
  <si>
    <t>ASPO-KORNER</t>
  </si>
  <si>
    <t>6931228990</t>
  </si>
  <si>
    <t>AST</t>
  </si>
  <si>
    <t>V000661</t>
  </si>
  <si>
    <t>ATLAS COPCO</t>
  </si>
  <si>
    <t>5270011039</t>
  </si>
  <si>
    <t>ATLAS OBUWIE</t>
  </si>
  <si>
    <t>8971798393</t>
  </si>
  <si>
    <t>V000250</t>
  </si>
  <si>
    <t>AUDIT DORADZTWO PERSONALNE</t>
  </si>
  <si>
    <t>5993072584</t>
  </si>
  <si>
    <t>V000033</t>
  </si>
  <si>
    <t>AURA FRASTECHNIK</t>
  </si>
  <si>
    <t>AVIS</t>
  </si>
  <si>
    <t>AVITECH</t>
  </si>
  <si>
    <t>NADPŁATA F-RA 60/02/2019</t>
  </si>
  <si>
    <t>9241906824</t>
  </si>
  <si>
    <t>V000409</t>
  </si>
  <si>
    <t>AX ADVICE</t>
  </si>
  <si>
    <t>CONSULTING</t>
  </si>
  <si>
    <t>7141411200</t>
  </si>
  <si>
    <t>V000707</t>
  </si>
  <si>
    <t>B&amp;R AUTOMATYKA PRZEMYSŁOWA</t>
  </si>
  <si>
    <t>7811682770</t>
  </si>
  <si>
    <t>BALLUFF</t>
  </si>
  <si>
    <t>BARBARA PAŃCZAK</t>
  </si>
  <si>
    <t>IM_BAUCKLOH</t>
  </si>
  <si>
    <t>149587</t>
  </si>
  <si>
    <t>CON_BAUMHUETER EXTRUSION</t>
  </si>
  <si>
    <t xml:space="preserve">BEJUR </t>
  </si>
  <si>
    <t>x</t>
  </si>
  <si>
    <t>9250001778</t>
  </si>
  <si>
    <t>BEST</t>
  </si>
  <si>
    <t>6846/2019</t>
  </si>
  <si>
    <t>929-011-22-02</t>
  </si>
  <si>
    <t>6646/2019</t>
  </si>
  <si>
    <t>5298/2019</t>
  </si>
  <si>
    <t>5538/2019</t>
  </si>
  <si>
    <t>5642/2019</t>
  </si>
  <si>
    <t>6267/2019</t>
  </si>
  <si>
    <t>V000676</t>
  </si>
  <si>
    <t>BEUTH</t>
  </si>
  <si>
    <t>BHPE</t>
  </si>
  <si>
    <t>6941511090</t>
  </si>
  <si>
    <t>694-151-10-90</t>
  </si>
  <si>
    <t>BIBUS MENOS</t>
  </si>
  <si>
    <t>5861998965</t>
  </si>
  <si>
    <t>V000507</t>
  </si>
  <si>
    <t>BIURO PLUS</t>
  </si>
  <si>
    <t>12011/2019</t>
  </si>
  <si>
    <t>9291004638</t>
  </si>
  <si>
    <t>12007/2019</t>
  </si>
  <si>
    <t>12006/2019</t>
  </si>
  <si>
    <t>12009/2019</t>
  </si>
  <si>
    <t>12010/2019</t>
  </si>
  <si>
    <t>12012/2019</t>
  </si>
  <si>
    <t>12008/2019</t>
  </si>
  <si>
    <t>14059/2019</t>
  </si>
  <si>
    <t>12103/2019</t>
  </si>
  <si>
    <t>12005/2019</t>
  </si>
  <si>
    <t>14223/2019</t>
  </si>
  <si>
    <t>15821/2019</t>
  </si>
  <si>
    <t>16110/2019</t>
  </si>
  <si>
    <t>15819/2019</t>
  </si>
  <si>
    <t>15830/2019</t>
  </si>
  <si>
    <t>V000264</t>
  </si>
  <si>
    <t>BIZNES INNOVATIONS</t>
  </si>
  <si>
    <t>1251621639</t>
  </si>
  <si>
    <t>V000601</t>
  </si>
  <si>
    <t>BOGUC</t>
  </si>
  <si>
    <t>9522029757</t>
  </si>
  <si>
    <t>V000019</t>
  </si>
  <si>
    <t>V000333</t>
  </si>
  <si>
    <t>BOW MAX</t>
  </si>
  <si>
    <t>PVC_BRENNTAG</t>
  </si>
  <si>
    <t>7491515495</t>
  </si>
  <si>
    <t>V000591</t>
  </si>
  <si>
    <t>V000044</t>
  </si>
  <si>
    <t>BüMi PRAZISIONSZERSPANUNG</t>
  </si>
  <si>
    <t>V000393</t>
  </si>
  <si>
    <t>CARLSTAHL</t>
  </si>
  <si>
    <t>884-23-60-401</t>
  </si>
  <si>
    <t>V000267</t>
  </si>
  <si>
    <t>CENTRALA TECHNICZNA ELTECH</t>
  </si>
  <si>
    <t>V000573</t>
  </si>
  <si>
    <t>CENTRUM SPAWALNICZE GALASIAK</t>
  </si>
  <si>
    <t>9241726430</t>
  </si>
  <si>
    <t>CERTES</t>
  </si>
  <si>
    <t>V000060</t>
  </si>
  <si>
    <t>V000274</t>
  </si>
  <si>
    <t>7320000991</t>
  </si>
  <si>
    <t>V000690</t>
  </si>
  <si>
    <t>CRAMER</t>
  </si>
  <si>
    <t>CUKIERNIA URBAŃSKI</t>
  </si>
  <si>
    <t>9250003085</t>
  </si>
  <si>
    <t>CWS-BOCO</t>
  </si>
  <si>
    <t>5210123622</t>
  </si>
  <si>
    <t>V000330</t>
  </si>
  <si>
    <t>DANTEX</t>
  </si>
  <si>
    <t>9291575884</t>
  </si>
  <si>
    <t>PACK_DARIUSZ BALAK</t>
  </si>
  <si>
    <t>9291024440</t>
  </si>
  <si>
    <t>00025/04/2019</t>
  </si>
  <si>
    <t>V000706</t>
  </si>
  <si>
    <t>V000018</t>
  </si>
  <si>
    <t>DELKOM 2000</t>
  </si>
  <si>
    <t>5881943861</t>
  </si>
  <si>
    <t>MET_DE WIT</t>
  </si>
  <si>
    <t>DIGATUS</t>
  </si>
  <si>
    <t>201930269</t>
  </si>
  <si>
    <t>DIPOL</t>
  </si>
  <si>
    <t>DKS</t>
  </si>
  <si>
    <t>4975/2019</t>
  </si>
  <si>
    <t>5832790417</t>
  </si>
  <si>
    <t>DM LOGISTICS</t>
  </si>
  <si>
    <t>9730599310</t>
  </si>
  <si>
    <t>PVC_DOHRN TRADING</t>
  </si>
  <si>
    <t>DOPAK</t>
  </si>
  <si>
    <t>8961016874</t>
  </si>
  <si>
    <t>DREHER</t>
  </si>
  <si>
    <t>V000258</t>
  </si>
  <si>
    <t>DUAL</t>
  </si>
  <si>
    <t>9291719751</t>
  </si>
  <si>
    <t>ECOMARKET</t>
  </si>
  <si>
    <t>EDMAP AUTOMATYKA</t>
  </si>
  <si>
    <t>5992681737</t>
  </si>
  <si>
    <t>3/04/19</t>
  </si>
  <si>
    <t>4/04/2019</t>
  </si>
  <si>
    <t>5/04/2019</t>
  </si>
  <si>
    <t>6/04/19</t>
  </si>
  <si>
    <t>1/04/19</t>
  </si>
  <si>
    <t>9730871723</t>
  </si>
  <si>
    <t>PACK_EKO FOLIEN</t>
  </si>
  <si>
    <t>EKO PRZYSZŁOŚĆ</t>
  </si>
  <si>
    <t>EKSPRESSTAL</t>
  </si>
  <si>
    <t>7771019455</t>
  </si>
  <si>
    <t>ELDAR</t>
  </si>
  <si>
    <t>V000397</t>
  </si>
  <si>
    <t>ELEKTROMECHANIKA DŹWIGOWA</t>
  </si>
  <si>
    <t>5991042248</t>
  </si>
  <si>
    <t>V000554</t>
  </si>
  <si>
    <t>ELMAR</t>
  </si>
  <si>
    <t>9150010683</t>
  </si>
  <si>
    <t>PVC_EMABO</t>
  </si>
  <si>
    <t>7881385149</t>
  </si>
  <si>
    <t>EMAT</t>
  </si>
  <si>
    <t>9231121062</t>
  </si>
  <si>
    <t>ENEA OPERATOR</t>
  </si>
  <si>
    <t>ELECTRICITY</t>
  </si>
  <si>
    <t>NO/13290692/003/19</t>
  </si>
  <si>
    <t>7822377160</t>
  </si>
  <si>
    <t>13290692/00005/19</t>
  </si>
  <si>
    <t>23213511/0004/19</t>
  </si>
  <si>
    <t>7770020640</t>
  </si>
  <si>
    <t>23213511/0005/19</t>
  </si>
  <si>
    <t>23213511/0006/19</t>
  </si>
  <si>
    <t>V000328</t>
  </si>
  <si>
    <t>ENES</t>
  </si>
  <si>
    <t>ENGEL</t>
  </si>
  <si>
    <t>5213181169</t>
  </si>
  <si>
    <t>CON_EPORE</t>
  </si>
  <si>
    <t>201904114</t>
  </si>
  <si>
    <t>6151791971</t>
  </si>
  <si>
    <t>201904049</t>
  </si>
  <si>
    <t>201904084</t>
  </si>
  <si>
    <t>201904141</t>
  </si>
  <si>
    <t>201905020</t>
  </si>
  <si>
    <t>V000600</t>
  </si>
  <si>
    <t>ERFOLG</t>
  </si>
  <si>
    <t>8581378074</t>
  </si>
  <si>
    <t>V000671</t>
  </si>
  <si>
    <t>ESKULAP</t>
  </si>
  <si>
    <t>EUROASSEKURANZ</t>
  </si>
  <si>
    <t>PACK_EURO-BAN</t>
  </si>
  <si>
    <t>177/04/19</t>
  </si>
  <si>
    <t>6931036210</t>
  </si>
  <si>
    <t>V000619</t>
  </si>
  <si>
    <t>EUROKLIMAT</t>
  </si>
  <si>
    <t>7811619180</t>
  </si>
  <si>
    <t>EURO-NET</t>
  </si>
  <si>
    <t>5270005984</t>
  </si>
  <si>
    <t>7811769330</t>
  </si>
  <si>
    <t>V000596</t>
  </si>
  <si>
    <t>EUROPE GROUP</t>
  </si>
  <si>
    <t>8992467282</t>
  </si>
  <si>
    <t>V000080</t>
  </si>
  <si>
    <t>V000083</t>
  </si>
  <si>
    <t>V000465</t>
  </si>
  <si>
    <t>PACK_EXIMPORT CZESŁAW KASPRZAK</t>
  </si>
  <si>
    <t>9281064840</t>
  </si>
  <si>
    <t>V000608</t>
  </si>
  <si>
    <t>EWA-MEDICAL</t>
  </si>
  <si>
    <t>FACHDAR</t>
  </si>
  <si>
    <t>98/03/2019</t>
  </si>
  <si>
    <t>7881417240</t>
  </si>
  <si>
    <t>97/03/2019</t>
  </si>
  <si>
    <t>95/03/2019</t>
  </si>
  <si>
    <t>96/03/2019</t>
  </si>
  <si>
    <t>94/03/2019</t>
  </si>
  <si>
    <t>V000085</t>
  </si>
  <si>
    <t>FALKENROTH</t>
  </si>
  <si>
    <t>MET_FENNE</t>
  </si>
  <si>
    <t>FERROX ELECTRIC</t>
  </si>
  <si>
    <t>9541354872</t>
  </si>
  <si>
    <t>V000744</t>
  </si>
  <si>
    <t>FESTO</t>
  </si>
  <si>
    <t>V000091</t>
  </si>
  <si>
    <t>V000685</t>
  </si>
  <si>
    <t>FHU GAMBIA KRZYSZTOF STĘPIEŃ</t>
  </si>
  <si>
    <t>6141036486</t>
  </si>
  <si>
    <t>FLEXICO</t>
  </si>
  <si>
    <t>8970012806</t>
  </si>
  <si>
    <t>FORREST HOTEL</t>
  </si>
  <si>
    <t>V000192</t>
  </si>
  <si>
    <t>V000088</t>
  </si>
  <si>
    <t>V000561</t>
  </si>
  <si>
    <t>FUCHS OIL</t>
  </si>
  <si>
    <t>6340004141</t>
  </si>
  <si>
    <t>V000594</t>
  </si>
  <si>
    <t>GALES</t>
  </si>
  <si>
    <t>8840013090</t>
  </si>
  <si>
    <t>GASOL</t>
  </si>
  <si>
    <t>9251283879</t>
  </si>
  <si>
    <t>GASPOL</t>
  </si>
  <si>
    <t>19/002236</t>
  </si>
  <si>
    <t>7790020583</t>
  </si>
  <si>
    <t>19/006596</t>
  </si>
  <si>
    <t>19/002111</t>
  </si>
  <si>
    <t>19/002347</t>
  </si>
  <si>
    <t>GLOBAL PERSONAL EU</t>
  </si>
  <si>
    <t>9291930061</t>
  </si>
  <si>
    <t>V000668</t>
  </si>
  <si>
    <t>GM SPRINKLER</t>
  </si>
  <si>
    <t>8442156369</t>
  </si>
  <si>
    <t>CON_GÓRAŻDŻE CEMENT</t>
  </si>
  <si>
    <t>756003405</t>
  </si>
  <si>
    <t>FC</t>
  </si>
  <si>
    <t>GPV</t>
  </si>
  <si>
    <t>7/3/2019</t>
  </si>
  <si>
    <t>5993183036</t>
  </si>
  <si>
    <t>8/4/2019</t>
  </si>
  <si>
    <t>9/4/2019</t>
  </si>
  <si>
    <t>6/3/2019</t>
  </si>
  <si>
    <t>V000225</t>
  </si>
  <si>
    <t>GRANT THORNTON</t>
  </si>
  <si>
    <t>7781476013</t>
  </si>
  <si>
    <t>GRZEGORZ MAĆKOWSKI</t>
  </si>
  <si>
    <t>GREG, GRZEGORZ PYZIKIEWICZ</t>
  </si>
  <si>
    <t>5361097644</t>
  </si>
  <si>
    <t>GRODNO</t>
  </si>
  <si>
    <t>V000697</t>
  </si>
  <si>
    <t>9532343159</t>
  </si>
  <si>
    <t>GRUPA OLX</t>
  </si>
  <si>
    <t>GRUPA PRACUJ</t>
  </si>
  <si>
    <t>19/04/3246</t>
  </si>
  <si>
    <t>5272749631</t>
  </si>
  <si>
    <t>V000578</t>
  </si>
  <si>
    <t>9250009053</t>
  </si>
  <si>
    <t>V000645</t>
  </si>
  <si>
    <t>GRZEGORZ SZAFARZ</t>
  </si>
  <si>
    <t>7921014762</t>
  </si>
  <si>
    <t>V000715</t>
  </si>
  <si>
    <t>GUMMET</t>
  </si>
  <si>
    <t>9281276588</t>
  </si>
  <si>
    <t>HABERER</t>
  </si>
  <si>
    <t>7811700284</t>
  </si>
  <si>
    <t>V000587</t>
  </si>
  <si>
    <t>HADEX-GAZ</t>
  </si>
  <si>
    <t>V000277</t>
  </si>
  <si>
    <t>HALOGEN</t>
  </si>
  <si>
    <t>5992589084</t>
  </si>
  <si>
    <t>V000381</t>
  </si>
  <si>
    <t>HAND</t>
  </si>
  <si>
    <t>9731012560</t>
  </si>
  <si>
    <t>HASCO</t>
  </si>
  <si>
    <t>901274404</t>
  </si>
  <si>
    <t>V000749</t>
  </si>
  <si>
    <t>HERTWIG GMBH</t>
  </si>
  <si>
    <t>HGH</t>
  </si>
  <si>
    <t>HIK JANINA OLEKSY</t>
  </si>
  <si>
    <t>9231689207</t>
  </si>
  <si>
    <t>HIT TRANSPORT</t>
  </si>
  <si>
    <t>31/04/2019/S06</t>
  </si>
  <si>
    <t>00418/04/2019</t>
  </si>
  <si>
    <t>V000705</t>
  </si>
  <si>
    <t>HJRG</t>
  </si>
  <si>
    <t>HMC INTERNET SOLUTIONS</t>
  </si>
  <si>
    <t>9721053913</t>
  </si>
  <si>
    <t>HOFFMANN GROUP</t>
  </si>
  <si>
    <t>7791902546</t>
  </si>
  <si>
    <t>V000384</t>
  </si>
  <si>
    <t>HOTELS KELMAN</t>
  </si>
  <si>
    <t>6190011641</t>
  </si>
  <si>
    <t>V000800</t>
  </si>
  <si>
    <t>HÖNNETALER KETTENFABRIK SCHULTE &amp; CO.</t>
  </si>
  <si>
    <t>V000634</t>
  </si>
  <si>
    <t>HÖRMANN POLSKA</t>
  </si>
  <si>
    <t>7790020695</t>
  </si>
  <si>
    <t>HYDAC</t>
  </si>
  <si>
    <t>V000713</t>
  </si>
  <si>
    <t>IMPEX-READY</t>
  </si>
  <si>
    <t>6262856685</t>
  </si>
  <si>
    <t>V000681</t>
  </si>
  <si>
    <t>INSTOM</t>
  </si>
  <si>
    <t>7260004174</t>
  </si>
  <si>
    <t>V000432</t>
  </si>
  <si>
    <t>INJECTION TECH</t>
  </si>
  <si>
    <t>5581863595</t>
  </si>
  <si>
    <t>INSTYTUT ODPOWIEDZIALNEGO BIZNESU</t>
  </si>
  <si>
    <t>INTEST ANTRIEBSTECHNIK</t>
  </si>
  <si>
    <t>JAF POLSKA</t>
  </si>
  <si>
    <t>77730-60-321</t>
  </si>
  <si>
    <t>JET-SERWIS S.C.</t>
  </si>
  <si>
    <t>V000687</t>
  </si>
  <si>
    <t>JGT TRAINING</t>
  </si>
  <si>
    <t>8981505607</t>
  </si>
  <si>
    <t>JM INFOTEL</t>
  </si>
  <si>
    <t>JOST</t>
  </si>
  <si>
    <t>V000445</t>
  </si>
  <si>
    <t>JUPOL-CAR</t>
  </si>
  <si>
    <t>V000286</t>
  </si>
  <si>
    <t>KACZMAREK ELECTRIC</t>
  </si>
  <si>
    <t>9151626618</t>
  </si>
  <si>
    <t>V000546</t>
  </si>
  <si>
    <t>KANCELARIA PRAWNA PATRYCJA PASTUSZKO</t>
  </si>
  <si>
    <t>V000138</t>
  </si>
  <si>
    <t>KAMADUR</t>
  </si>
  <si>
    <t>V000695</t>
  </si>
  <si>
    <t>KAMIL TARCZYŃSKI "PRACOWNIA AUTOMATYKI"</t>
  </si>
  <si>
    <t>KARO</t>
  </si>
  <si>
    <t>9251004684</t>
  </si>
  <si>
    <t>KLIMEX</t>
  </si>
  <si>
    <t>378/2019</t>
  </si>
  <si>
    <t>5992941730</t>
  </si>
  <si>
    <t>401/2019</t>
  </si>
  <si>
    <t>400/2019</t>
  </si>
  <si>
    <t>322/2019</t>
  </si>
  <si>
    <t>382/2019</t>
  </si>
  <si>
    <t>381/2019</t>
  </si>
  <si>
    <t>380/2019</t>
  </si>
  <si>
    <t>402/2019</t>
  </si>
  <si>
    <t>403/2019</t>
  </si>
  <si>
    <t>428/2019</t>
  </si>
  <si>
    <t>427/2019</t>
  </si>
  <si>
    <t>426/2019</t>
  </si>
  <si>
    <t>425/2019</t>
  </si>
  <si>
    <t>303/2019</t>
  </si>
  <si>
    <t>304/2019</t>
  </si>
  <si>
    <t>305/2019</t>
  </si>
  <si>
    <t>306/2019</t>
  </si>
  <si>
    <t>307/2019</t>
  </si>
  <si>
    <t>308/2019</t>
  </si>
  <si>
    <t>359/2019</t>
  </si>
  <si>
    <t>320/2019</t>
  </si>
  <si>
    <t>321/04-26</t>
  </si>
  <si>
    <t>352/2019</t>
  </si>
  <si>
    <t>351/2019</t>
  </si>
  <si>
    <t>350/2019</t>
  </si>
  <si>
    <t>354/2019</t>
  </si>
  <si>
    <t>353/2019</t>
  </si>
  <si>
    <t>349/2019</t>
  </si>
  <si>
    <t>442/2019</t>
  </si>
  <si>
    <t>441/2019</t>
  </si>
  <si>
    <t>KOIMEX</t>
  </si>
  <si>
    <t>V000339</t>
  </si>
  <si>
    <t>KONSULTANT KOMPUTER</t>
  </si>
  <si>
    <t>9720008359</t>
  </si>
  <si>
    <t>V000135</t>
  </si>
  <si>
    <t>KOSTAL &amp; CO</t>
  </si>
  <si>
    <t>W-1521</t>
  </si>
  <si>
    <t>KöSTER &amp; Co.GmbH</t>
  </si>
  <si>
    <t>300602</t>
  </si>
  <si>
    <t>CAPEX</t>
  </si>
  <si>
    <t>C</t>
  </si>
  <si>
    <t>KRAJOWA IZBA ROZLICZENIOWA</t>
  </si>
  <si>
    <t>5260300517</t>
  </si>
  <si>
    <t>V000374</t>
  </si>
  <si>
    <t xml:space="preserve">KSZTAŁCENE OPERATORÓW </t>
  </si>
  <si>
    <t>9251122366</t>
  </si>
  <si>
    <t>V000272</t>
  </si>
  <si>
    <t>KUKA</t>
  </si>
  <si>
    <t>2050001333</t>
  </si>
  <si>
    <t>V000621</t>
  </si>
  <si>
    <t>LASKA TECHNIKA PRZEMYSŁOWA</t>
  </si>
  <si>
    <t>6460008584</t>
  </si>
  <si>
    <t>V000720</t>
  </si>
  <si>
    <t>LEBERKA</t>
  </si>
  <si>
    <t>6760016783</t>
  </si>
  <si>
    <t>V000024</t>
  </si>
  <si>
    <t>LEMARPOL</t>
  </si>
  <si>
    <t>LENSO</t>
  </si>
  <si>
    <t>V000701</t>
  </si>
  <si>
    <t>LENZE</t>
  </si>
  <si>
    <t>9540021358</t>
  </si>
  <si>
    <t>LEPSZE-ZGRZEWANIE.PL</t>
  </si>
  <si>
    <t>5681371957</t>
  </si>
  <si>
    <t>V000683</t>
  </si>
  <si>
    <t>LESZCZYŃSKA FABRYKA POMP</t>
  </si>
  <si>
    <t>6970010829</t>
  </si>
  <si>
    <t>LIENKAMPER</t>
  </si>
  <si>
    <t>CON_LHOIST / VAPENKA</t>
  </si>
  <si>
    <t>V000680</t>
  </si>
  <si>
    <t>LOGIS</t>
  </si>
  <si>
    <t>7781198347</t>
  </si>
  <si>
    <t>LUBCON</t>
  </si>
  <si>
    <t>7132164096</t>
  </si>
  <si>
    <t>LUBTRANS</t>
  </si>
  <si>
    <t>9250004185</t>
  </si>
  <si>
    <t>LYRECO</t>
  </si>
  <si>
    <t>IM_MACOMASS</t>
  </si>
  <si>
    <t>V000745</t>
  </si>
  <si>
    <t>MAGNETIX</t>
  </si>
  <si>
    <t>PROFORMA FPF/12/04/2019</t>
  </si>
  <si>
    <t>V000636</t>
  </si>
  <si>
    <t>MANULI FLUICONNECTO</t>
  </si>
  <si>
    <t>2220742325</t>
  </si>
  <si>
    <t>MARTEX</t>
  </si>
  <si>
    <t>9291833174</t>
  </si>
  <si>
    <t>MASTER MEBLE</t>
  </si>
  <si>
    <t>9542239908</t>
  </si>
  <si>
    <t>V000408</t>
  </si>
  <si>
    <t>MATECO</t>
  </si>
  <si>
    <t>MAZEL</t>
  </si>
  <si>
    <t>9290094421</t>
  </si>
  <si>
    <t>PACK_MC Marta Cielecka</t>
  </si>
  <si>
    <t>1/04/2019</t>
  </si>
  <si>
    <t>9281919626</t>
  </si>
  <si>
    <t>V000647</t>
  </si>
  <si>
    <t>MEPROZET</t>
  </si>
  <si>
    <t>V000699</t>
  </si>
  <si>
    <t>MERCOR</t>
  </si>
  <si>
    <t>5840302214</t>
  </si>
  <si>
    <t>MERKURY</t>
  </si>
  <si>
    <t>V000658</t>
  </si>
  <si>
    <t>MESSER</t>
  </si>
  <si>
    <t>METALIMPEX</t>
  </si>
  <si>
    <t>PVC_METAL-PLAST</t>
  </si>
  <si>
    <t>8842718860</t>
  </si>
  <si>
    <t>V000809</t>
  </si>
  <si>
    <t>V000756</t>
  </si>
  <si>
    <t>METROTEST</t>
  </si>
  <si>
    <t>578274214</t>
  </si>
  <si>
    <t>V000144</t>
  </si>
  <si>
    <t>MEUSBURGER</t>
  </si>
  <si>
    <t>MIERZEJEWSKI</t>
  </si>
  <si>
    <t>PVC_MINIPLAST</t>
  </si>
  <si>
    <t>53/2019</t>
  </si>
  <si>
    <t>57/2019</t>
  </si>
  <si>
    <t>68/2019</t>
  </si>
  <si>
    <t>74/2019</t>
  </si>
  <si>
    <t>76/2019</t>
  </si>
  <si>
    <t>78/2019</t>
  </si>
  <si>
    <t>46/2019</t>
  </si>
  <si>
    <t>51/2019</t>
  </si>
  <si>
    <t>MJM FEEL SAFE</t>
  </si>
  <si>
    <t>MK KOLIBRI</t>
  </si>
  <si>
    <t>6562331277</t>
  </si>
  <si>
    <t>V000624</t>
  </si>
  <si>
    <t>MM PROJTIK</t>
  </si>
  <si>
    <t>9730914639</t>
  </si>
  <si>
    <t>V000494</t>
  </si>
  <si>
    <t>MMR</t>
  </si>
  <si>
    <t>7773230929</t>
  </si>
  <si>
    <t>V000470</t>
  </si>
  <si>
    <t>MONSTAL IZABELA GALASIAK</t>
  </si>
  <si>
    <t>9241655374</t>
  </si>
  <si>
    <t>IM_MONTELLO</t>
  </si>
  <si>
    <t>15695</t>
  </si>
  <si>
    <t>5221901419</t>
  </si>
  <si>
    <t>MPDV</t>
  </si>
  <si>
    <t>V000675</t>
  </si>
  <si>
    <t>MP SYSTEM</t>
  </si>
  <si>
    <t>7772582129</t>
  </si>
  <si>
    <t>MSPOS</t>
  </si>
  <si>
    <t>19/05/012</t>
  </si>
  <si>
    <t>8272010353</t>
  </si>
  <si>
    <t>IM_MTM</t>
  </si>
  <si>
    <t>2019-12643</t>
  </si>
  <si>
    <t>V000232</t>
  </si>
  <si>
    <t>V000148</t>
  </si>
  <si>
    <t>MXNORM</t>
  </si>
  <si>
    <t>1212/03/2019</t>
  </si>
  <si>
    <t>6462724617</t>
  </si>
  <si>
    <t>0834/04/2019</t>
  </si>
  <si>
    <t>MZGK</t>
  </si>
  <si>
    <t>9251965716</t>
  </si>
  <si>
    <t>V000455</t>
  </si>
  <si>
    <t>N.TRADE</t>
  </si>
  <si>
    <t>V000575</t>
  </si>
  <si>
    <t>NAGLER NORMALIEN</t>
  </si>
  <si>
    <t>IM_NEIDHARDT</t>
  </si>
  <si>
    <t>800954</t>
  </si>
  <si>
    <t>V000253</t>
  </si>
  <si>
    <t>NETIA</t>
  </si>
  <si>
    <t>5260205575</t>
  </si>
  <si>
    <t>V000406</t>
  </si>
  <si>
    <t>NET-S</t>
  </si>
  <si>
    <t>NFONE</t>
  </si>
  <si>
    <t>NHM</t>
  </si>
  <si>
    <t>V000155</t>
  </si>
  <si>
    <t>V000670</t>
  </si>
  <si>
    <t>NORBERT MONHOF</t>
  </si>
  <si>
    <t>PVC_OMYA</t>
  </si>
  <si>
    <t>6771841769</t>
  </si>
  <si>
    <t>V000379</t>
  </si>
  <si>
    <t>ONICO OIL</t>
  </si>
  <si>
    <t>7010508324</t>
  </si>
  <si>
    <t>68550-110</t>
  </si>
  <si>
    <t>OPŁATY BANKOWE</t>
  </si>
  <si>
    <t>68850-110</t>
  </si>
  <si>
    <t>18900</t>
  </si>
  <si>
    <t>PRZEWALUTOWANIE</t>
  </si>
  <si>
    <t>71000</t>
  </si>
  <si>
    <t>ODSETKI OVERNIGHT</t>
  </si>
  <si>
    <t>73000</t>
  </si>
  <si>
    <t>ODSETKI PIT</t>
  </si>
  <si>
    <t>V000013</t>
  </si>
  <si>
    <t>ORANGE</t>
  </si>
  <si>
    <t>5260250995</t>
  </si>
  <si>
    <t>V000290</t>
  </si>
  <si>
    <t>ORLEN OIL</t>
  </si>
  <si>
    <t>6751190702</t>
  </si>
  <si>
    <t>OFS FILTERSYSTEME</t>
  </si>
  <si>
    <t>V000727</t>
  </si>
  <si>
    <t>OTS – OŚRODEK TECHNIKI SPAWALNICZEJ B. PAWLAK</t>
  </si>
  <si>
    <t>9291002958</t>
  </si>
  <si>
    <t>PALETEO</t>
  </si>
  <si>
    <t>9542357370</t>
  </si>
  <si>
    <t>V000686</t>
  </si>
  <si>
    <t>PAS KATOWICE</t>
  </si>
  <si>
    <t>V000344</t>
  </si>
  <si>
    <t>P+W METALLBAU</t>
  </si>
  <si>
    <t>PB KLIMA</t>
  </si>
  <si>
    <t>9291012141</t>
  </si>
  <si>
    <t>PAMAR</t>
  </si>
  <si>
    <t>PANEK</t>
  </si>
  <si>
    <t>6922461623</t>
  </si>
  <si>
    <t>PARABIS</t>
  </si>
  <si>
    <t>9251505073</t>
  </si>
  <si>
    <t>PERSONIKA</t>
  </si>
  <si>
    <t>PERSCHMANN</t>
  </si>
  <si>
    <t>PGNIG</t>
  </si>
  <si>
    <t>5272706082</t>
  </si>
  <si>
    <t>162230/62/2019</t>
  </si>
  <si>
    <t>162230/64/2019</t>
  </si>
  <si>
    <t>162230/63/2019</t>
  </si>
  <si>
    <t>PHU BARBARA PAŃCZAK</t>
  </si>
  <si>
    <t>V000276</t>
  </si>
  <si>
    <t>PHU OMEGA</t>
  </si>
  <si>
    <t>V000251</t>
  </si>
  <si>
    <t>PIERINO</t>
  </si>
  <si>
    <t>9250002832</t>
  </si>
  <si>
    <t>V000446</t>
  </si>
  <si>
    <t>PIOTR I PAWEŁ</t>
  </si>
  <si>
    <t>9291312630</t>
  </si>
  <si>
    <t>V000750</t>
  </si>
  <si>
    <t>PLASMA OBERFLACHEN SERVICE GMBH</t>
  </si>
  <si>
    <t>PLAST LINE</t>
  </si>
  <si>
    <t>055/03/2019</t>
  </si>
  <si>
    <t>8990103593</t>
  </si>
  <si>
    <t>V000627</t>
  </si>
  <si>
    <t>PLATINUM OIL</t>
  </si>
  <si>
    <t>7771595696</t>
  </si>
  <si>
    <t>V000318</t>
  </si>
  <si>
    <t xml:space="preserve">PNEUMAT SYSTEM </t>
  </si>
  <si>
    <t>V000249</t>
  </si>
  <si>
    <t>POCZTA POLSKA</t>
  </si>
  <si>
    <t>68000</t>
  </si>
  <si>
    <t>7010646150</t>
  </si>
  <si>
    <t>POLD-PLAST</t>
  </si>
  <si>
    <t>6751350353</t>
  </si>
  <si>
    <t>V000716</t>
  </si>
  <si>
    <t>9241730354</t>
  </si>
  <si>
    <t>IM_POLITEX / FREUDENBERG</t>
  </si>
  <si>
    <t>20239001026</t>
  </si>
  <si>
    <t>POLMED</t>
  </si>
  <si>
    <t>V000678</t>
  </si>
  <si>
    <t>POLSKI KOMITET NORMALIZACYJNY</t>
  </si>
  <si>
    <t>POLY-IQ</t>
  </si>
  <si>
    <t>PORADNIA MEDYCYNY PRACY</t>
  </si>
  <si>
    <t>9251101105</t>
  </si>
  <si>
    <t>V000257</t>
  </si>
  <si>
    <t>PPH EXPORT-IMPORT BARBARA SZYGENDA</t>
  </si>
  <si>
    <t>9250016053</t>
  </si>
  <si>
    <t>V000449</t>
  </si>
  <si>
    <t xml:space="preserve">PPHU MICHAŁ </t>
  </si>
  <si>
    <t>9251506552</t>
  </si>
  <si>
    <t>V000799</t>
  </si>
  <si>
    <t>PRACOWNIA KONSTRUKCYJNA AUTOMATYKI PRZEMYSŁOWEJ</t>
  </si>
  <si>
    <t>PREMA</t>
  </si>
  <si>
    <t>V000659</t>
  </si>
  <si>
    <t>PRESTIGE</t>
  </si>
  <si>
    <t>9541892291</t>
  </si>
  <si>
    <t>PREXPOL</t>
  </si>
  <si>
    <t>884/03/2019</t>
  </si>
  <si>
    <t>8862858222</t>
  </si>
  <si>
    <t>1024/04/2019</t>
  </si>
  <si>
    <t>PREZERO_PL</t>
  </si>
  <si>
    <t>9251118100</t>
  </si>
  <si>
    <t>PRIMOLOKO</t>
  </si>
  <si>
    <t>5262800307</t>
  </si>
  <si>
    <t>PROFI-CAFE</t>
  </si>
  <si>
    <t>5/5/2019</t>
  </si>
  <si>
    <t>9291267013</t>
  </si>
  <si>
    <t>PROGRESS PROJECT</t>
  </si>
  <si>
    <t>PROJEKT</t>
  </si>
  <si>
    <t>7542625852</t>
  </si>
  <si>
    <t>PULSAR</t>
  </si>
  <si>
    <t>QUAY BHU</t>
  </si>
  <si>
    <t>00721/19</t>
  </si>
  <si>
    <t>9721002583</t>
  </si>
  <si>
    <t>QUBUS HOTEL</t>
  </si>
  <si>
    <t>2241/2019</t>
  </si>
  <si>
    <t>5992364600</t>
  </si>
  <si>
    <t>RADLOG</t>
  </si>
  <si>
    <t>9730599304</t>
  </si>
  <si>
    <t>V000520</t>
  </si>
  <si>
    <t>RAF-POL</t>
  </si>
  <si>
    <t>9241680478</t>
  </si>
  <si>
    <t>V000481</t>
  </si>
  <si>
    <t>RANDSTAD POLSKA</t>
  </si>
  <si>
    <t>5222450829</t>
  </si>
  <si>
    <t>V000004</t>
  </si>
  <si>
    <t>RANDSTAD SOURCERIGHT</t>
  </si>
  <si>
    <t>7010530016</t>
  </si>
  <si>
    <t>RAN-SIGMA</t>
  </si>
  <si>
    <t>MET_RBB</t>
  </si>
  <si>
    <t>6172162766</t>
  </si>
  <si>
    <t>V000704</t>
  </si>
  <si>
    <t>REALDER ANDRZEJ FILIPKOWSKI</t>
  </si>
  <si>
    <t>PROFORMA NR 2/2019</t>
  </si>
  <si>
    <t>9730035122</t>
  </si>
  <si>
    <t>IM_RE PLANO</t>
  </si>
  <si>
    <t>6205991891</t>
  </si>
  <si>
    <t>RESTAURACJA RETRO</t>
  </si>
  <si>
    <t>9252052165</t>
  </si>
  <si>
    <t>CON_RETTENMEIER POLSKA</t>
  </si>
  <si>
    <t>5222249079</t>
  </si>
  <si>
    <t>REUSS / COMPANY FOUND FOR SOCIAL BENEFITS / ZFŚŚ</t>
  </si>
  <si>
    <t>PERSONNEL EXPENSES</t>
  </si>
  <si>
    <t>HR CALCULATION</t>
  </si>
  <si>
    <t>S</t>
  </si>
  <si>
    <t>61700-300</t>
  </si>
  <si>
    <t xml:space="preserve">REUSS / KOMORNIK </t>
  </si>
  <si>
    <t>37590</t>
  </si>
  <si>
    <t>REUSS / PFRON / National Found for Disabled Persons / 20-th day of month</t>
  </si>
  <si>
    <t>37300</t>
  </si>
  <si>
    <t>REUSS / PIT (LOHNSTEUER) / 20-th day of month</t>
  </si>
  <si>
    <t>37200</t>
  </si>
  <si>
    <t>REUSS / SALARY / 4-TH DAY</t>
  </si>
  <si>
    <t>37400</t>
  </si>
  <si>
    <t>REUSS / SOCIAL SECIURITY CHARGE / 15-th day of month</t>
  </si>
  <si>
    <t>V000405</t>
  </si>
  <si>
    <t>REUSS / UNIQUA / WORKERS INSURANCE</t>
  </si>
  <si>
    <t>REUSS / PAYROLL (ADDITIONAL PAYMENTS)</t>
  </si>
  <si>
    <t>63030-300</t>
  </si>
  <si>
    <t>REUSS / TRAVEL EXPENSES</t>
  </si>
  <si>
    <t>REUSS-SEIFERT DE (SUBSIDIARIES)</t>
  </si>
  <si>
    <t>REVOTECH</t>
  </si>
  <si>
    <t>ROHLIG SUUS</t>
  </si>
  <si>
    <t>1230993241</t>
  </si>
  <si>
    <t>ROKASPRINT ROBERT CUDAK</t>
  </si>
  <si>
    <t>PACK_ROLBUD</t>
  </si>
  <si>
    <t>9281879424</t>
  </si>
  <si>
    <t>V000289</t>
  </si>
  <si>
    <t>ROL-PEX MICHAŁ SAMOTYJA</t>
  </si>
  <si>
    <t>9251000976</t>
  </si>
  <si>
    <t>RONOX</t>
  </si>
  <si>
    <t>1591/19</t>
  </si>
  <si>
    <t>8992317677</t>
  </si>
  <si>
    <t>PACK_ROYALPACK</t>
  </si>
  <si>
    <t>9730992496</t>
  </si>
  <si>
    <t>4/2019</t>
  </si>
  <si>
    <t>IM_RSH POLYMERE</t>
  </si>
  <si>
    <t>RYWAL-RHC</t>
  </si>
  <si>
    <t>RUBEN HOTEL (AMP)</t>
  </si>
  <si>
    <t>9291848081</t>
  </si>
  <si>
    <t>SAFETY-WORK</t>
  </si>
  <si>
    <t>9730799374</t>
  </si>
  <si>
    <t>SĄD PULSAR</t>
  </si>
  <si>
    <t>5262532953</t>
  </si>
  <si>
    <t>V000682</t>
  </si>
  <si>
    <t>SCHINDEL FORMENBAU</t>
  </si>
  <si>
    <t>SENSORWAG</t>
  </si>
  <si>
    <t>6222377961</t>
  </si>
  <si>
    <t>CON_SE TYLOSE</t>
  </si>
  <si>
    <t>V000755</t>
  </si>
  <si>
    <t>SCANPACK</t>
  </si>
  <si>
    <t>7791949803</t>
  </si>
  <si>
    <t>SELLTECH</t>
  </si>
  <si>
    <t>SF-FILTER</t>
  </si>
  <si>
    <t>3268/19/030</t>
  </si>
  <si>
    <t>6922418716</t>
  </si>
  <si>
    <t>SF FILTER</t>
  </si>
  <si>
    <t>SG INDUSTRIAL (PANTTONI) - RENTAL NETTO</t>
  </si>
  <si>
    <t>5272464437</t>
  </si>
  <si>
    <t>SG INDUSTRIAL (PANTTONI) - RENTAL VAT</t>
  </si>
  <si>
    <t>SG INDUSTRIAL (PANTTONI) - SERVICE CHARGE</t>
  </si>
  <si>
    <t>V000533</t>
  </si>
  <si>
    <t>SG INDUSTRIAL (PANTTONI) - OTHER</t>
  </si>
  <si>
    <t>SHM ŚLĄSKI HANDEL METALAMI</t>
  </si>
  <si>
    <t>CON_SIKA POLAND</t>
  </si>
  <si>
    <t>3400121786</t>
  </si>
  <si>
    <t>9510023364</t>
  </si>
  <si>
    <t>SILPLEX</t>
  </si>
  <si>
    <t>112/2019</t>
  </si>
  <si>
    <t>9542282867</t>
  </si>
  <si>
    <t>V000770</t>
  </si>
  <si>
    <t>SILPOL</t>
  </si>
  <si>
    <t>SIMP-EKSPERT</t>
  </si>
  <si>
    <t>5260001105</t>
  </si>
  <si>
    <t>SIMPOL</t>
  </si>
  <si>
    <t>6461866054</t>
  </si>
  <si>
    <t>SKLEP DROGOWY ZALEWSKI</t>
  </si>
  <si>
    <t>5272160507</t>
  </si>
  <si>
    <t>V000549</t>
  </si>
  <si>
    <t>7120304887</t>
  </si>
  <si>
    <t>MET_SORST STRECKMETALL</t>
  </si>
  <si>
    <t>SOS</t>
  </si>
  <si>
    <t>SPED</t>
  </si>
  <si>
    <t>18/Z24/2019</t>
  </si>
  <si>
    <t>8992221380</t>
  </si>
  <si>
    <t>V000563</t>
  </si>
  <si>
    <t>SPRINTEX</t>
  </si>
  <si>
    <t>5471578735</t>
  </si>
  <si>
    <t>SPS POLSKA GRZEGORZ KEMPIŃSKI</t>
  </si>
  <si>
    <t>597/03/2019</t>
  </si>
  <si>
    <t>6971886587</t>
  </si>
  <si>
    <t>865/3/2019</t>
  </si>
  <si>
    <t>SPS POLSKA ERNEST KOBIAŁKOWSKI</t>
  </si>
  <si>
    <t>23/04/2019</t>
  </si>
  <si>
    <t>6921807284</t>
  </si>
  <si>
    <t>SPS POLSKA BOGUMIŁ MAZIARZ</t>
  </si>
  <si>
    <t>SPS POLSKA KAMIL ŻUREK</t>
  </si>
  <si>
    <t>IM_STARPLAST</t>
  </si>
  <si>
    <t>V000190</t>
  </si>
  <si>
    <t>V000700</t>
  </si>
  <si>
    <t>STOWARZYSZENIE ELEKTRYKÓW POLSKICH</t>
  </si>
  <si>
    <t>68210</t>
  </si>
  <si>
    <t>5260000979</t>
  </si>
  <si>
    <t>SUN-DRA LIFT</t>
  </si>
  <si>
    <t>6912499363</t>
  </si>
  <si>
    <t>SUPPORTECH</t>
  </si>
  <si>
    <t>V000015</t>
  </si>
  <si>
    <t>SURET</t>
  </si>
  <si>
    <t>8722088646</t>
  </si>
  <si>
    <t>SZKÓŁKA BLUMKOWSKY SZAFORZ</t>
  </si>
  <si>
    <t>7543052074</t>
  </si>
  <si>
    <t>76000</t>
  </si>
  <si>
    <t>TAX / CIT</t>
  </si>
  <si>
    <t>ESTIMATION</t>
  </si>
  <si>
    <t>TAX / VAT RS_PL (PAYMENT)</t>
  </si>
  <si>
    <t>TAX / VAT</t>
  </si>
  <si>
    <t>V</t>
  </si>
  <si>
    <t>ACC. Calculation</t>
  </si>
  <si>
    <t>TECHNIKA SPAWALNICZA</t>
  </si>
  <si>
    <t>V000788</t>
  </si>
  <si>
    <t>TECHNO JAN ZIOMEK</t>
  </si>
  <si>
    <t>V000204</t>
  </si>
  <si>
    <t>V000618</t>
  </si>
  <si>
    <t>TECHMETAL</t>
  </si>
  <si>
    <t>9252105223</t>
  </si>
  <si>
    <t>V000633</t>
  </si>
  <si>
    <t>V000325</t>
  </si>
  <si>
    <t>Tel-O-Fax GmbH</t>
  </si>
  <si>
    <t>V000786</t>
  </si>
  <si>
    <t>TERM TOMASZ SOBCZAK</t>
  </si>
  <si>
    <t>6431398097</t>
  </si>
  <si>
    <t>PACK_TILLMANN WELLPAPE_DE</t>
  </si>
  <si>
    <t>PACK_TILLMANN WELLPAPE SP. Z O.O.</t>
  </si>
  <si>
    <t>9710622425</t>
  </si>
  <si>
    <t>41724</t>
  </si>
  <si>
    <t>CON_TKSM BIAŁA GÓRA</t>
  </si>
  <si>
    <t>7730009342</t>
  </si>
  <si>
    <t>TLA SMOCZYŃSKI</t>
  </si>
  <si>
    <t>8971758376</t>
  </si>
  <si>
    <t>TNT</t>
  </si>
  <si>
    <t>6342750606</t>
  </si>
  <si>
    <t>PACK_TOMAR</t>
  </si>
  <si>
    <t>9271089028</t>
  </si>
  <si>
    <t>TOP USZCZELKI</t>
  </si>
  <si>
    <t>V000667</t>
  </si>
  <si>
    <t>TOSS VERPACKUNGSSYSTEME</t>
  </si>
  <si>
    <t>V000560</t>
  </si>
  <si>
    <t>TRANSFER MULTISORT ELEKTRONIK</t>
  </si>
  <si>
    <t>V000326</t>
  </si>
  <si>
    <t>TRANSLINGUA</t>
  </si>
  <si>
    <t>5732436685</t>
  </si>
  <si>
    <t>V000630</t>
  </si>
  <si>
    <t>9281827189</t>
  </si>
  <si>
    <t>V000581</t>
  </si>
  <si>
    <t>TUBES</t>
  </si>
  <si>
    <t>7810046084</t>
  </si>
  <si>
    <t>V000626</t>
  </si>
  <si>
    <t>TYLDA</t>
  </si>
  <si>
    <t>9730699922</t>
  </si>
  <si>
    <t>UDT</t>
  </si>
  <si>
    <t>R113593/2019 - MINUS NADPŁATA ZA R045516/2019</t>
  </si>
  <si>
    <t>522004617</t>
  </si>
  <si>
    <t>UNIVER</t>
  </si>
  <si>
    <t>9591956917</t>
  </si>
  <si>
    <t>UNIWAG</t>
  </si>
  <si>
    <t>V000425</t>
  </si>
  <si>
    <t>UPS</t>
  </si>
  <si>
    <t>5221004200</t>
  </si>
  <si>
    <t>USŁUGI MARKETINGOWE LECH FRYZ</t>
  </si>
  <si>
    <t>VIRSAL</t>
  </si>
  <si>
    <t>9291415927</t>
  </si>
  <si>
    <t>1029/2019</t>
  </si>
  <si>
    <t>1028/2019</t>
  </si>
  <si>
    <t>1003/2019</t>
  </si>
  <si>
    <t>1002/2019</t>
  </si>
  <si>
    <t>988/2019</t>
  </si>
  <si>
    <t>987/2019</t>
  </si>
  <si>
    <t>1056/2019</t>
  </si>
  <si>
    <t>1209/2019</t>
  </si>
  <si>
    <t>1208/2019</t>
  </si>
  <si>
    <t>1286/2019</t>
  </si>
  <si>
    <t>1356/2019</t>
  </si>
  <si>
    <t>680/2019</t>
  </si>
  <si>
    <t>1285/2019</t>
  </si>
  <si>
    <t>1339/2019</t>
  </si>
  <si>
    <t>VINCENT</t>
  </si>
  <si>
    <t>5840301723</t>
  </si>
  <si>
    <t>V000693</t>
  </si>
  <si>
    <t>WAFIOS</t>
  </si>
  <si>
    <t>WAGI WIELKOPOLSKA</t>
  </si>
  <si>
    <t>7831743210</t>
  </si>
  <si>
    <t>WARKA</t>
  </si>
  <si>
    <t>9251564928</t>
  </si>
  <si>
    <t>WATER &amp; WASTEWATER TECHNIC WWT</t>
  </si>
  <si>
    <t>6431618819</t>
  </si>
  <si>
    <t>V000418</t>
  </si>
  <si>
    <t>WALTHHER FLENDER</t>
  </si>
  <si>
    <t>V000213</t>
  </si>
  <si>
    <t>WEISS ANLAGENTECHNIK</t>
  </si>
  <si>
    <t>WERPAX</t>
  </si>
  <si>
    <t>WIDER-BET</t>
  </si>
  <si>
    <t xml:space="preserve">MET_WILHELM BERTRAMS GMBH </t>
  </si>
  <si>
    <t>40141863</t>
  </si>
  <si>
    <t>IM_WIFIR AG</t>
  </si>
  <si>
    <t>V000792</t>
  </si>
  <si>
    <t>WILFRIED ENGELBERTZ</t>
  </si>
  <si>
    <t>V000801</t>
  </si>
  <si>
    <t>WILHELM HERM. MÜLLER POLSKA SP Z O.O</t>
  </si>
  <si>
    <t>IM_WIS Kunststoffe GmbH</t>
  </si>
  <si>
    <t>WISPAK</t>
  </si>
  <si>
    <t>01305/2019</t>
  </si>
  <si>
    <t>8821734368</t>
  </si>
  <si>
    <t>V000524</t>
  </si>
  <si>
    <t>WIT RADOSŁAW WITAN</t>
  </si>
  <si>
    <t>5222797421</t>
  </si>
  <si>
    <t>V000728</t>
  </si>
  <si>
    <t>WOKAR</t>
  </si>
  <si>
    <t>9730724703</t>
  </si>
  <si>
    <t>V000001</t>
  </si>
  <si>
    <t>WOLF THEISS</t>
  </si>
  <si>
    <t>V000369</t>
  </si>
  <si>
    <t>WOLTERS KLUWER</t>
  </si>
  <si>
    <t>5830018931</t>
  </si>
  <si>
    <t>PACK_WROPAK</t>
  </si>
  <si>
    <t>8941141228</t>
  </si>
  <si>
    <t>WTW</t>
  </si>
  <si>
    <t>WURTH</t>
  </si>
  <si>
    <t>5270204293</t>
  </si>
  <si>
    <t>V000331</t>
  </si>
  <si>
    <t>X-KOM</t>
  </si>
  <si>
    <t>ZAKŁAD DEZYNFEKCJI</t>
  </si>
  <si>
    <t>9291122295</t>
  </si>
  <si>
    <t>ZAKŁAD DYSTRYBUCJI GAZÓW TECHNICZNYCH</t>
  </si>
  <si>
    <t>9250006764</t>
  </si>
  <si>
    <t xml:space="preserve">ZAKŁAD ELEKTROMECHANICZNY </t>
  </si>
  <si>
    <t>ZAKŁAD MECHANIKI PRECYZYJNEJ TOMASZ KLIMASZEWSKI</t>
  </si>
  <si>
    <t>5691611405</t>
  </si>
  <si>
    <t>V000731</t>
  </si>
  <si>
    <t>ZESPÓŁ TŁUMACZY TECHNICZNYCH EXPRESS</t>
  </si>
  <si>
    <t>8981855253</t>
  </si>
  <si>
    <t>ZIGZAK</t>
  </si>
  <si>
    <t>5251469286</t>
  </si>
  <si>
    <t>V000714</t>
  </si>
  <si>
    <t>ZŁOTECKI</t>
  </si>
  <si>
    <t>5562452052</t>
  </si>
  <si>
    <t>ZREMB</t>
  </si>
  <si>
    <t>8842753684</t>
  </si>
  <si>
    <t>V000576</t>
  </si>
  <si>
    <t>ZWICK POLSKA</t>
  </si>
  <si>
    <t>7271012792</t>
  </si>
  <si>
    <t>PERSONNEL EXPENSES / TEMPORARY</t>
  </si>
  <si>
    <t>OFFICE EXPENSES</t>
  </si>
  <si>
    <t>_PAYMENTS EUR</t>
  </si>
  <si>
    <t>_PAYMENTS PLN</t>
  </si>
  <si>
    <t>_OPENING BALANCE</t>
  </si>
  <si>
    <t>_KONTOSTAND EUR</t>
  </si>
  <si>
    <t>_KONTOSTAND PLN</t>
  </si>
  <si>
    <t>_CLOSING BALANCE</t>
  </si>
  <si>
    <t>_DATE</t>
  </si>
  <si>
    <t>_</t>
  </si>
  <si>
    <t>_mISSING EUR (red = missing, green = left after payments)</t>
  </si>
  <si>
    <t>_RS_PROD._ACCOUNT_EUR</t>
  </si>
  <si>
    <t>_RS_PROD._ACCOUNT_PLN</t>
  </si>
  <si>
    <t>_RS_PROD._ACCOUNT_TOTAL_IN_EUR</t>
  </si>
  <si>
    <t>_to exchange EUR</t>
  </si>
  <si>
    <t>_Suma</t>
  </si>
  <si>
    <t>_TODAY</t>
  </si>
  <si>
    <t>_EUR/PLN</t>
  </si>
  <si>
    <t>KALENDARZ</t>
  </si>
  <si>
    <t>PVC_TONSMEIER_PREZERO</t>
  </si>
  <si>
    <t>TONSMEIER ZACHÓD_PREZERO</t>
  </si>
  <si>
    <t>Suma końcowa</t>
  </si>
  <si>
    <t>Reuss-Seifert Prodcution Sp. z o.o.</t>
  </si>
  <si>
    <t>Numer KRS: 0000655279</t>
  </si>
  <si>
    <t>REGON: 366178852</t>
  </si>
  <si>
    <t>NIP: 7010646150</t>
  </si>
  <si>
    <t>Adres: ul. PRZEMYSŁOWA, nr 4, lok. ---, miejsc. NOWA SÓL, kod 67-100, poczta NOWA SÓL, kraj POLSKA</t>
  </si>
  <si>
    <t>Siedziba: kraj POLSKA, woj. LUBUSKIE, powiat NOWOSOLSKI, gmina NOWA SÓL, miejsc. NOWA SÓL</t>
  </si>
  <si>
    <t>- ogłoszenie upadłości spółki matki Reuss-Seifert GmbH z siedzibą w Sprockhovel</t>
  </si>
  <si>
    <t>- zgodnie z umową PRODUKCJI I DOSTAW NA ZAMÓWIENIE pomiędzy Reuss-Seifert GmbH (nabywca) a spółką Reuss-Seifert Production Sp. z o.o. (dostawca), dostawca jest jedynym wytwórcą kontraktowym dla nabywcy;</t>
  </si>
  <si>
    <t>- brak zleceń oraz płatności ze strony nabywcy, skutkuje dla dostawcy brakiem możliwości bieżącego regulowania zobowiązań;</t>
  </si>
  <si>
    <t>- ul. PRZEMYSŁOWA, nr 4, lok. ---, miejsc. NOWA SÓL, kod 67-100, poczta NOWA SÓL, kraj POLSKA</t>
  </si>
  <si>
    <t>3. Okoliczności, które uzasadniają wniosek i ich uprawdopodobnienie:</t>
  </si>
  <si>
    <t>- ?????</t>
  </si>
  <si>
    <t>5. Informacja, czy dłużnik jest spółką publiczną w rozumieniu przepisów ustawy z dnia 29 lipca 2005 r. o ofercie publicznej i warunkach wprowadzania instrumentów finansowych do zorganizowanego systemu obrotu oraz o spółkach publicznych (Dz. U. z 2018 r. poz. 512 i 685).</t>
  </si>
  <si>
    <t>- dłużnik nie jest spółką publiczną w rozumieniu przepisów ustawy z dnia 29 lipca 2005 r. o ofercie publicznej i warunkach wprowadzania instrumentów finansowych do zorganizowanego systemu obrotu oraz o spółkach publicznych (Dz. U. z 2018 r. poz. 512 i 685).</t>
  </si>
  <si>
    <t>1. Aktualny wykaz majątku</t>
  </si>
  <si>
    <t>2. Bilans sporządzony przez dłużnika dla celów postępowania, na dzień przypadający w okresie trzydziestu dni przed dniem złożenia wniosku</t>
  </si>
  <si>
    <t>- załączony w osobnym arkuszu;</t>
  </si>
  <si>
    <t>3. Spis wierzycieli z podaniem ich adresów i wysokości wierzytelności każdego z nich oraz terminów zapłaty, a także listę zabezpieczeń dokonanych przez wierzycieli na jego majątku wraz z datami ich ustanowienia</t>
  </si>
  <si>
    <t>Surowce</t>
  </si>
  <si>
    <t>Produkcja w toku</t>
  </si>
  <si>
    <t>4. Oświadczenie o spłatach wierzytelności lub innych długów dokonanych w terminie sześciu miesięcy przed dniem złożenia wniosku</t>
  </si>
  <si>
    <t>5. Spis podmiotów zobowiązanych majątkowo wobec dłużnika wraz z adresami, z określeniem wierzytelności, daty ich powstania i terminów zapłaty</t>
  </si>
  <si>
    <t>- Reuss-Seifert GmbH</t>
  </si>
  <si>
    <t>- Surowce</t>
  </si>
  <si>
    <t>- Pulsar</t>
  </si>
  <si>
    <t>6. Wykaz tytułów egzekucyjnych oraz tytułów wykonawczych przeciwko dłużnikowi</t>
  </si>
  <si>
    <t>7. Informacja o postępowaniach dotyczących ustanowienia na majątku dłużnika hipotek, zastawów, zastawów rejestrowych, zastawów skarbowych i hipotek morskich oraz innych obciążeń podlegających wpisowi w księdze wieczystej lub w rejestrach, jak również o prowadzonych innych postępowaniach sądowych, administracyjnych, sądowoadministracyjnych oraz przed sądami polubownymi dotyczących majątku dłużnika</t>
  </si>
  <si>
    <t>Brak ustanowienia na majątku dłużnika hipotek, zastawów, zastawów rejestrowych, zastawów skarbowych i hipotek morskich oraz innych obciążeń podlegających wpisowi w księdze wieczystej lub w rejestrach, jak również brak prowadzonych innych postępowań sądowych, administracyjnych, sądowoadministracyjnych oraz przed sądami polubownymi dotyczących majątku dłużnika</t>
  </si>
  <si>
    <t>8. Informację o miejscu zamieszkania reprezentantów spółki lub osoby prawnej i likwidatorów, jeżeli są ustanowieni</t>
  </si>
  <si>
    <t xml:space="preserve">•       Imię i nazwisko = THOMAS KLUG
•       Data i miejsce urodzenia = 03.03.1962, PLACE OF BIRTH = SIMMERN / HUNSRUCK
•       Typ, seria i nr dokumentu tożsamości = ID CARD LHKMJCMPZ
•       Obywatelstwo = NIEMIECKIE
•       Miejsce zamieszkania = SCHOENSTEDT, AN DER RINGELWIESE 7, 99947, GERMANY
•       Nr tel. Komórkowego = +4915112150211
•       Adres e-mail = THOMAS.KLUG@REUSS-SEIFERT.DE
•       Nazwisko panieńskie matki / MAIDEN NAME OF MOTHER = GRAUS
</t>
  </si>
  <si>
    <t>1. Wraz z wnioskiem o ogłoszenie upadłości dłużnik jest obowiązany złożyć oświadczenie na piśmie co do prawdziwości danych zawartych we wniosku</t>
  </si>
  <si>
    <t>2. Jeżeli oświadczenie, o którym mowa w ust. 1, nie jest zgodne z prawdą, dłużnik ponosi odpowiedzialność za szkodę wyrządzoną na skutek podania nieprawdziwych danych we wniosku o ogłoszenie upadłości</t>
  </si>
  <si>
    <t>- SG Industrial Center 01 - skorzystanie z prawa zastawu na rzeczach ruchomych wniesionych do przedmiotu najmu (wniesionych na teren nieruchomości)</t>
  </si>
  <si>
    <t xml:space="preserve">4. Informację, czy dłużnik jest uczestnikiem podlegającego prawu polskiemu lub prawu innego państwa członkowskiego systemu płatności lub systemu rozrachunku papierów wartościowych w rozumieniu ustawy z dnia 24 sierpnia 2001 r. o ostateczności rozrachunku w systemach płatności i systemach rozrachunku papierów wartościowych oraz zasadach nadzoru nad tymi systemami </t>
  </si>
  <si>
    <t>- załączony w osobnym dokumencie;</t>
  </si>
  <si>
    <r>
      <t>1.</t>
    </r>
    <r>
      <rPr>
        <sz val="10"/>
        <color theme="1"/>
        <rFont val="Times New Roman"/>
        <family val="1"/>
      </rPr>
      <t xml:space="preserve">      </t>
    </r>
    <r>
      <rPr>
        <sz val="10"/>
        <color theme="1"/>
        <rFont val="Calibri"/>
        <family val="2"/>
        <scheme val="minor"/>
      </rPr>
      <t>ZUS  - 501 067,05</t>
    </r>
  </si>
  <si>
    <r>
      <t>2.</t>
    </r>
    <r>
      <rPr>
        <sz val="10"/>
        <color theme="1"/>
        <rFont val="Times New Roman"/>
        <family val="1"/>
      </rPr>
      <t xml:space="preserve">      </t>
    </r>
    <r>
      <rPr>
        <sz val="10"/>
        <color theme="1"/>
        <rFont val="Calibri"/>
        <family val="2"/>
        <scheme val="minor"/>
      </rPr>
      <t>PIT  -   104 092,00</t>
    </r>
  </si>
  <si>
    <r>
      <t>3.</t>
    </r>
    <r>
      <rPr>
        <sz val="10"/>
        <color theme="1"/>
        <rFont val="Times New Roman"/>
        <family val="1"/>
      </rPr>
      <t xml:space="preserve">      </t>
    </r>
    <r>
      <rPr>
        <sz val="10"/>
        <color theme="1"/>
        <rFont val="Calibri"/>
        <family val="2"/>
        <scheme val="minor"/>
      </rPr>
      <t>PFRON – 8 753,00</t>
    </r>
  </si>
  <si>
    <r>
      <t>4.</t>
    </r>
    <r>
      <rPr>
        <sz val="10"/>
        <color theme="1"/>
        <rFont val="Times New Roman"/>
        <family val="1"/>
      </rPr>
      <t xml:space="preserve">      </t>
    </r>
    <r>
      <rPr>
        <sz val="10"/>
        <color theme="1"/>
        <rFont val="Calibri"/>
        <family val="2"/>
        <scheme val="minor"/>
      </rPr>
      <t>WARTA – 8 470,00</t>
    </r>
  </si>
  <si>
    <r>
      <t>5.</t>
    </r>
    <r>
      <rPr>
        <sz val="10"/>
        <color theme="1"/>
        <rFont val="Times New Roman"/>
        <family val="1"/>
      </rPr>
      <t xml:space="preserve">      </t>
    </r>
    <r>
      <rPr>
        <sz val="10"/>
        <color theme="1"/>
        <rFont val="Calibri"/>
        <family val="2"/>
        <scheme val="minor"/>
      </rPr>
      <t>KOMORNIK – 6 081,34</t>
    </r>
  </si>
  <si>
    <t>DATA</t>
  </si>
  <si>
    <t>TERMIN_PŁATNOŚCI</t>
  </si>
  <si>
    <t>UWAGI</t>
  </si>
  <si>
    <t>Reuss-Seifert GmbH</t>
  </si>
  <si>
    <t>SWISS KRONO Sp. z o.o.</t>
  </si>
  <si>
    <t>ZYSK NETTO</t>
  </si>
  <si>
    <t>RAZEM 2019.01.-2019.04.</t>
  </si>
  <si>
    <t>folia 02/2019</t>
  </si>
  <si>
    <t>złom 4/OZ/2019</t>
  </si>
  <si>
    <t>3/OM/2019</t>
  </si>
  <si>
    <t>SI-00005379</t>
  </si>
  <si>
    <t>SI-00005380</t>
  </si>
  <si>
    <t>SI-00005381</t>
  </si>
  <si>
    <t>SI-00005382</t>
  </si>
  <si>
    <t>SI-00005383</t>
  </si>
  <si>
    <t>SI-00005384</t>
  </si>
  <si>
    <t>SI-00005385</t>
  </si>
  <si>
    <t>SI-00005386</t>
  </si>
  <si>
    <t>SI-00005387</t>
  </si>
  <si>
    <t>SI-00005388</t>
  </si>
  <si>
    <t>SI-00005389</t>
  </si>
  <si>
    <t>SI-00005390</t>
  </si>
  <si>
    <t>SI-00005391</t>
  </si>
  <si>
    <t>SI-00005392</t>
  </si>
  <si>
    <t>SI-00005393</t>
  </si>
  <si>
    <t>SI-00005394</t>
  </si>
  <si>
    <t>SI-00005395</t>
  </si>
  <si>
    <t>SI-00005396</t>
  </si>
  <si>
    <t>SI-00005397</t>
  </si>
  <si>
    <t>SI-00005398</t>
  </si>
  <si>
    <t>SI-00005399</t>
  </si>
  <si>
    <t>SI-00005400</t>
  </si>
  <si>
    <t>SI-00005401</t>
  </si>
  <si>
    <t>SI-00005402</t>
  </si>
  <si>
    <t>SI-00005403</t>
  </si>
  <si>
    <t>SI-00005404</t>
  </si>
  <si>
    <t>SI-00005405</t>
  </si>
  <si>
    <t>SI-00005406</t>
  </si>
  <si>
    <t>SI-00005407</t>
  </si>
  <si>
    <t>SI-00005408</t>
  </si>
  <si>
    <t>SI-00005409</t>
  </si>
  <si>
    <t>SI-00005410</t>
  </si>
  <si>
    <t>SI-00005411</t>
  </si>
  <si>
    <t>SI-00005412</t>
  </si>
  <si>
    <t>SI-00005413</t>
  </si>
  <si>
    <t>SI-00005414</t>
  </si>
  <si>
    <t>SI-00005415</t>
  </si>
  <si>
    <t>SI-00005416</t>
  </si>
  <si>
    <t>SI-00005417</t>
  </si>
  <si>
    <t>SI-00005418</t>
  </si>
  <si>
    <t>SI-00005419</t>
  </si>
  <si>
    <t>SI-00005420</t>
  </si>
  <si>
    <t>SCN-000069</t>
  </si>
  <si>
    <t>SI-00005421</t>
  </si>
  <si>
    <t>SI-00005422</t>
  </si>
  <si>
    <t>SI-00005423</t>
  </si>
  <si>
    <t>SI-00005424</t>
  </si>
  <si>
    <t>SI-00005425</t>
  </si>
  <si>
    <t>SI-00005426</t>
  </si>
  <si>
    <t>SI-00005427</t>
  </si>
  <si>
    <t>SI-00005428</t>
  </si>
  <si>
    <t>SI-00005429</t>
  </si>
  <si>
    <t>SI-00005430</t>
  </si>
  <si>
    <t>SI-00005431</t>
  </si>
  <si>
    <t>SI-00005432</t>
  </si>
  <si>
    <t>SI-00005433</t>
  </si>
  <si>
    <t>SI-00005434</t>
  </si>
  <si>
    <t>SI-00005435</t>
  </si>
  <si>
    <t>SI-00005436</t>
  </si>
  <si>
    <t>SI-00005437</t>
  </si>
  <si>
    <t>SI-00005438</t>
  </si>
  <si>
    <t>SI-00005439</t>
  </si>
  <si>
    <t>SI-00005440</t>
  </si>
  <si>
    <t>SI-00005441</t>
  </si>
  <si>
    <t>SI-00005442</t>
  </si>
  <si>
    <t>SI-00005443</t>
  </si>
  <si>
    <t>SI-00005444</t>
  </si>
  <si>
    <t>SI-00005445</t>
  </si>
  <si>
    <t>SI-00005446</t>
  </si>
  <si>
    <t>SI-00005447</t>
  </si>
  <si>
    <t>SI-00005448</t>
  </si>
  <si>
    <t>SI-00005449</t>
  </si>
  <si>
    <t>SI-00005450</t>
  </si>
  <si>
    <t>SI-00005451</t>
  </si>
  <si>
    <t>SI-00005452</t>
  </si>
  <si>
    <t>SI-00005453</t>
  </si>
  <si>
    <t>SI-00005454</t>
  </si>
  <si>
    <t>SI-00005455</t>
  </si>
  <si>
    <t>SI-00005456</t>
  </si>
  <si>
    <t>SI-00005457</t>
  </si>
  <si>
    <t>SI-00005458</t>
  </si>
  <si>
    <t>SI-00005459</t>
  </si>
  <si>
    <t>SI-00005460</t>
  </si>
  <si>
    <t>SI-00005461</t>
  </si>
  <si>
    <t>SI-00005462</t>
  </si>
  <si>
    <t>SI-00005463</t>
  </si>
  <si>
    <t>SI-00005464</t>
  </si>
  <si>
    <t>SI-00005465</t>
  </si>
  <si>
    <t>SI-00005466</t>
  </si>
  <si>
    <t>SI-00005467</t>
  </si>
  <si>
    <t>SI-00005468</t>
  </si>
  <si>
    <t>SI-00005469</t>
  </si>
  <si>
    <t>SI-00005470</t>
  </si>
  <si>
    <t>SI-00005471</t>
  </si>
  <si>
    <t>SI-00005472</t>
  </si>
  <si>
    <t>SI-00005473</t>
  </si>
  <si>
    <t>SI-00005474</t>
  </si>
  <si>
    <t>SI-00005475</t>
  </si>
  <si>
    <t>SI-00005476</t>
  </si>
  <si>
    <t>SI-00005477</t>
  </si>
  <si>
    <t>SI-00005478</t>
  </si>
  <si>
    <t>SI-00005479</t>
  </si>
  <si>
    <t>SI-00005480</t>
  </si>
  <si>
    <t>SI-00005481</t>
  </si>
  <si>
    <t>SI-00005482</t>
  </si>
  <si>
    <t>SI-00005483</t>
  </si>
  <si>
    <t>SI-00005484</t>
  </si>
  <si>
    <t>SI-00005485</t>
  </si>
  <si>
    <t>SI-00005486</t>
  </si>
  <si>
    <t>SI-00005487</t>
  </si>
  <si>
    <t>SI-00005488</t>
  </si>
  <si>
    <t>SI-00005489</t>
  </si>
  <si>
    <t>SI-00005490</t>
  </si>
  <si>
    <t>SI-00005491</t>
  </si>
  <si>
    <t>SI-00005492</t>
  </si>
  <si>
    <t>SI-00005493</t>
  </si>
  <si>
    <t>SI-00005494</t>
  </si>
  <si>
    <t>SI-00005495</t>
  </si>
  <si>
    <t>SI-00005496</t>
  </si>
  <si>
    <t>SI-00005497</t>
  </si>
  <si>
    <t>SI-00005498</t>
  </si>
  <si>
    <t>SI-00005499</t>
  </si>
  <si>
    <t>SI-00005500</t>
  </si>
  <si>
    <t>SI-00005501</t>
  </si>
  <si>
    <t>SI-00005502</t>
  </si>
  <si>
    <t>SI-00005503</t>
  </si>
  <si>
    <t>SI-00005504</t>
  </si>
  <si>
    <t>SI-00005505</t>
  </si>
  <si>
    <t>SI-00005506</t>
  </si>
  <si>
    <t>SI-00005507</t>
  </si>
  <si>
    <t>SI-00005508</t>
  </si>
  <si>
    <t>SI-00005509</t>
  </si>
  <si>
    <t>SI-00005510</t>
  </si>
  <si>
    <t>SI-00005511</t>
  </si>
  <si>
    <t>SI-00005512</t>
  </si>
  <si>
    <t>SI-00005513</t>
  </si>
  <si>
    <t>SI-00005514</t>
  </si>
  <si>
    <t>SI-00005515</t>
  </si>
  <si>
    <t>SI-00005516</t>
  </si>
  <si>
    <t>SI-00005517</t>
  </si>
  <si>
    <t>SI-00005518</t>
  </si>
  <si>
    <t>SI-00005519</t>
  </si>
  <si>
    <t>SI-00005520</t>
  </si>
  <si>
    <t>SI-00005521</t>
  </si>
  <si>
    <t>SI-00005522</t>
  </si>
  <si>
    <t>SI-00005523</t>
  </si>
  <si>
    <t>SI-00005524</t>
  </si>
  <si>
    <t>SI-00005525</t>
  </si>
  <si>
    <t>SI-00005526</t>
  </si>
  <si>
    <t>SI-00005527</t>
  </si>
  <si>
    <t>SI-00005528</t>
  </si>
  <si>
    <t>SI-00005529</t>
  </si>
  <si>
    <t>SI-00005530</t>
  </si>
  <si>
    <t>SI-00005531</t>
  </si>
  <si>
    <t>SI-00005532</t>
  </si>
  <si>
    <t>SI-00005533</t>
  </si>
  <si>
    <t>SI-00005534</t>
  </si>
  <si>
    <t>SI-00005535</t>
  </si>
  <si>
    <t>SI-00005536</t>
  </si>
  <si>
    <t>SI-00005537</t>
  </si>
  <si>
    <t>SI-00005538</t>
  </si>
  <si>
    <t>SI-00005539</t>
  </si>
  <si>
    <t>SCN-000070</t>
  </si>
  <si>
    <t>SI-00005540</t>
  </si>
  <si>
    <t>SI-00005541</t>
  </si>
  <si>
    <t>SI-00005542</t>
  </si>
  <si>
    <t>SI-00005543</t>
  </si>
  <si>
    <t>SI-00005544</t>
  </si>
  <si>
    <t>SI-00005545</t>
  </si>
  <si>
    <t>SI-00005546</t>
  </si>
  <si>
    <t>SI-00005547</t>
  </si>
  <si>
    <t>SI-00005548</t>
  </si>
  <si>
    <t>SI-00005549</t>
  </si>
  <si>
    <t>SI-00005550</t>
  </si>
  <si>
    <t>SI-00005551</t>
  </si>
  <si>
    <t>SI-00005552</t>
  </si>
  <si>
    <t>SI-00005553</t>
  </si>
  <si>
    <t>SI-00005554</t>
  </si>
  <si>
    <t>SI-00005555</t>
  </si>
  <si>
    <t>SI-00005556</t>
  </si>
  <si>
    <t>SI-00005557</t>
  </si>
  <si>
    <t>SI-00005558</t>
  </si>
  <si>
    <t>SI-00005559</t>
  </si>
  <si>
    <t>SI-00005560</t>
  </si>
  <si>
    <t>SI-00005561</t>
  </si>
  <si>
    <t>SI-00005562</t>
  </si>
  <si>
    <t>SI-00005563</t>
  </si>
  <si>
    <t>SI-00005564</t>
  </si>
  <si>
    <t>SI-00005565</t>
  </si>
  <si>
    <t>SI-00005566</t>
  </si>
  <si>
    <t>SI-00005567</t>
  </si>
  <si>
    <t>SI-00005568</t>
  </si>
  <si>
    <t>SI-00005569</t>
  </si>
  <si>
    <t>SI-00005570</t>
  </si>
  <si>
    <t>SI-00005571</t>
  </si>
  <si>
    <t>SI-00005572</t>
  </si>
  <si>
    <t>SI-00005573</t>
  </si>
  <si>
    <t>SI-00005574</t>
  </si>
  <si>
    <t>SI-00005575</t>
  </si>
  <si>
    <t>SI-00005576</t>
  </si>
  <si>
    <t>SI-00005577</t>
  </si>
  <si>
    <t>SI-00005578</t>
  </si>
  <si>
    <t>SI-00005579</t>
  </si>
  <si>
    <t>SI-00005580</t>
  </si>
  <si>
    <t>SI-00005581</t>
  </si>
  <si>
    <t>SI-00005582</t>
  </si>
  <si>
    <t>SI-00005583</t>
  </si>
  <si>
    <t>SI-00005584</t>
  </si>
  <si>
    <t>SI-00005585</t>
  </si>
  <si>
    <t>SI-00005586</t>
  </si>
  <si>
    <t>SI-00005587</t>
  </si>
  <si>
    <t>SI-00005588</t>
  </si>
  <si>
    <t>SI-00005589</t>
  </si>
  <si>
    <t>SI-00005590</t>
  </si>
  <si>
    <t>SI-00005591</t>
  </si>
  <si>
    <t>SI-00005592</t>
  </si>
  <si>
    <t>SI-00005593</t>
  </si>
  <si>
    <t>SI-00005594</t>
  </si>
  <si>
    <t>SI-00005595</t>
  </si>
  <si>
    <t>SI-00005596</t>
  </si>
  <si>
    <t>SI-00005597</t>
  </si>
  <si>
    <t>SI-00005598</t>
  </si>
  <si>
    <t>SI-00005599</t>
  </si>
  <si>
    <t>SI-00005600</t>
  </si>
  <si>
    <t>SI-00005601</t>
  </si>
  <si>
    <t>SI-00005602</t>
  </si>
  <si>
    <t>SI-00005603</t>
  </si>
  <si>
    <t>SI-00005604</t>
  </si>
  <si>
    <t>SI-00005605</t>
  </si>
  <si>
    <t>SI-00005606</t>
  </si>
  <si>
    <t>SI-00005607</t>
  </si>
  <si>
    <t>SI-00005608</t>
  </si>
  <si>
    <t>SI-00005609</t>
  </si>
  <si>
    <t>SI-00005610</t>
  </si>
  <si>
    <t>SI-00005611</t>
  </si>
  <si>
    <t>SI-00005612</t>
  </si>
  <si>
    <t>SI-00005613</t>
  </si>
  <si>
    <t>SI-00005614</t>
  </si>
  <si>
    <t>SI-00005615</t>
  </si>
  <si>
    <t>SI-00005616</t>
  </si>
  <si>
    <t>SI-00005617</t>
  </si>
  <si>
    <t>SI-00005618</t>
  </si>
  <si>
    <t>SI-00005619</t>
  </si>
  <si>
    <t>SI-00005620</t>
  </si>
  <si>
    <t>SI-00005621</t>
  </si>
  <si>
    <t>SI-00005622</t>
  </si>
  <si>
    <t>SI-00005623</t>
  </si>
  <si>
    <t>SI-00005624</t>
  </si>
  <si>
    <t>SI-00005625</t>
  </si>
  <si>
    <t>SI-00005626</t>
  </si>
  <si>
    <t>SI-00005627</t>
  </si>
  <si>
    <t>SI-00005628</t>
  </si>
  <si>
    <t>SI-00005629</t>
  </si>
  <si>
    <t>SI-00005630</t>
  </si>
  <si>
    <t>SI-00005631</t>
  </si>
  <si>
    <t>SI-00005632</t>
  </si>
  <si>
    <t>SI-00005633</t>
  </si>
  <si>
    <t>SI-00005634</t>
  </si>
  <si>
    <t>SI-00005635</t>
  </si>
  <si>
    <t>SI-00005636</t>
  </si>
  <si>
    <t>SI-00005637</t>
  </si>
  <si>
    <t>SI-00005638</t>
  </si>
  <si>
    <t>SI-00005639</t>
  </si>
  <si>
    <t>SI-00005640</t>
  </si>
  <si>
    <t>SI-00005641</t>
  </si>
  <si>
    <t>SI-00005642</t>
  </si>
  <si>
    <t>SI-00005644</t>
  </si>
  <si>
    <t>SI-00005645</t>
  </si>
  <si>
    <t>SI-00005646</t>
  </si>
  <si>
    <t>SI-00005647</t>
  </si>
  <si>
    <t>SI-00005648</t>
  </si>
  <si>
    <t>SI-00005649</t>
  </si>
  <si>
    <t>SI-00005650</t>
  </si>
  <si>
    <t>SI-00005651</t>
  </si>
  <si>
    <t>SI-00005652</t>
  </si>
  <si>
    <t>SI-00005653</t>
  </si>
  <si>
    <t>SI-00005654</t>
  </si>
  <si>
    <t>SI-00005655</t>
  </si>
  <si>
    <t>SI-00005656</t>
  </si>
  <si>
    <t>SI-00005657</t>
  </si>
  <si>
    <t>SI-00005658</t>
  </si>
  <si>
    <t>SI-00005659</t>
  </si>
  <si>
    <t>SI-00005660</t>
  </si>
  <si>
    <t>SI-00005661</t>
  </si>
  <si>
    <t>SI-00005662</t>
  </si>
  <si>
    <t>SI-00005663</t>
  </si>
  <si>
    <t>SI-00005664</t>
  </si>
  <si>
    <t>SI-00005665</t>
  </si>
  <si>
    <t>SI-00005666</t>
  </si>
  <si>
    <t>SI-00005667</t>
  </si>
  <si>
    <t>SI-00005668</t>
  </si>
  <si>
    <t>SI-00005669</t>
  </si>
  <si>
    <t>SI-00005670</t>
  </si>
  <si>
    <t>SI-00005671</t>
  </si>
  <si>
    <t>SI-00005672</t>
  </si>
  <si>
    <t>SI-00005673</t>
  </si>
  <si>
    <t>SI-00005674</t>
  </si>
  <si>
    <t>SI-00005675</t>
  </si>
  <si>
    <t>SI-00005676</t>
  </si>
  <si>
    <t>SI-00005677</t>
  </si>
  <si>
    <t>SI-00005678</t>
  </si>
  <si>
    <t>SI-00005679</t>
  </si>
  <si>
    <t>SI-00005680</t>
  </si>
  <si>
    <t>SI-00005681</t>
  </si>
  <si>
    <t>SI-00005682</t>
  </si>
  <si>
    <t>SI-00005683</t>
  </si>
  <si>
    <t>SI-00005684</t>
  </si>
  <si>
    <t>SI-00005685</t>
  </si>
  <si>
    <t>SI-00005686</t>
  </si>
  <si>
    <t>SI-00005687</t>
  </si>
  <si>
    <t>SI-00005688</t>
  </si>
  <si>
    <t>SI-00005689</t>
  </si>
  <si>
    <t>SI-00005690</t>
  </si>
  <si>
    <t>SI-00005691</t>
  </si>
  <si>
    <t>SI-00005692</t>
  </si>
  <si>
    <t>SI-00005693</t>
  </si>
  <si>
    <t>SI-00005694</t>
  </si>
  <si>
    <t>SI-00005695</t>
  </si>
  <si>
    <t>SI-00005696</t>
  </si>
  <si>
    <t>SI-00005697</t>
  </si>
  <si>
    <t>SI-00005698</t>
  </si>
  <si>
    <t>SI-00005699</t>
  </si>
  <si>
    <t>SI-00005700</t>
  </si>
  <si>
    <t>SI-00005701</t>
  </si>
  <si>
    <t>SI-00005702</t>
  </si>
  <si>
    <t>SI-00005703</t>
  </si>
  <si>
    <t>SI-00005704</t>
  </si>
  <si>
    <t>SI-00005705</t>
  </si>
  <si>
    <t>SI-00005706</t>
  </si>
  <si>
    <t>SI-00005707</t>
  </si>
  <si>
    <t>SI-00005708</t>
  </si>
  <si>
    <t>SI-00005709</t>
  </si>
  <si>
    <t>SI-00005710</t>
  </si>
  <si>
    <t>SI-00005711</t>
  </si>
  <si>
    <t>SI-00005712</t>
  </si>
  <si>
    <t>SI-00005713</t>
  </si>
  <si>
    <t>SI-00005714</t>
  </si>
  <si>
    <t>SI-00005715</t>
  </si>
  <si>
    <t>SI-00005716</t>
  </si>
  <si>
    <t>SI-00005717</t>
  </si>
  <si>
    <t>SI-00005718</t>
  </si>
  <si>
    <t>SI-00005719</t>
  </si>
  <si>
    <t>SI-00005720</t>
  </si>
  <si>
    <t>SI-00005721</t>
  </si>
  <si>
    <t>SI-00005722</t>
  </si>
  <si>
    <t>SI-00005723</t>
  </si>
  <si>
    <t>SI-00005724</t>
  </si>
  <si>
    <t>SI-00005725</t>
  </si>
  <si>
    <t>SI-00005726</t>
  </si>
  <si>
    <t>SI-00005727</t>
  </si>
  <si>
    <t>SI-00005728</t>
  </si>
  <si>
    <t>SI-00005729</t>
  </si>
  <si>
    <t>SI-00005730</t>
  </si>
  <si>
    <t>SI-00005731</t>
  </si>
  <si>
    <t>SI-00005732</t>
  </si>
  <si>
    <t>SI-00005733</t>
  </si>
  <si>
    <t>SI-00005734</t>
  </si>
  <si>
    <t>SI-00005735</t>
  </si>
  <si>
    <t>SI-00005736</t>
  </si>
  <si>
    <t>SI-00005737</t>
  </si>
  <si>
    <t>SI-00005738</t>
  </si>
  <si>
    <t>SI-00005739</t>
  </si>
  <si>
    <t>SI-00005740</t>
  </si>
  <si>
    <t>SI-00005741</t>
  </si>
  <si>
    <t>SI-00005742</t>
  </si>
  <si>
    <t>SI-00005743</t>
  </si>
  <si>
    <t>SI-00005744</t>
  </si>
  <si>
    <t>SI-00005745</t>
  </si>
  <si>
    <t>SI-00005746</t>
  </si>
  <si>
    <t>SI-00005747</t>
  </si>
  <si>
    <t>SI-00005748</t>
  </si>
  <si>
    <t>SI-00005749</t>
  </si>
  <si>
    <t>SI-00005750</t>
  </si>
  <si>
    <t>SI-00005751</t>
  </si>
  <si>
    <t>SI-00005752</t>
  </si>
  <si>
    <t>SI-00005753</t>
  </si>
  <si>
    <t>SI-00005754</t>
  </si>
  <si>
    <t>SI-00005755</t>
  </si>
  <si>
    <t>SI-00005756</t>
  </si>
  <si>
    <t>SI-00005757</t>
  </si>
  <si>
    <t>SI-00005758</t>
  </si>
  <si>
    <t>SCN-000071</t>
  </si>
  <si>
    <t>drewno odpad</t>
  </si>
  <si>
    <t>drewno</t>
  </si>
  <si>
    <t>Faktura VAT</t>
  </si>
  <si>
    <t>Data</t>
  </si>
  <si>
    <t>Data należności</t>
  </si>
  <si>
    <t>Waluta</t>
  </si>
  <si>
    <t>Poradnia Medycyny Pracy Izabella Zawadzak</t>
  </si>
  <si>
    <t>Biuro Plus B. Krępa W. Krępa SJ</t>
  </si>
  <si>
    <t>19050995041654</t>
  </si>
  <si>
    <t>Orange Polska SA</t>
  </si>
  <si>
    <t>Digatus it services GmbH</t>
  </si>
  <si>
    <t>MACOMASS Verkaufs AG</t>
  </si>
  <si>
    <t>Baumhueter Extrusion GmbH</t>
  </si>
  <si>
    <t>EKO-Folien GmbH</t>
  </si>
  <si>
    <t>Fenne Stahl GmbH</t>
  </si>
  <si>
    <t>F09465P0419SFAKAMJ</t>
  </si>
  <si>
    <t>Poczta Polska SA</t>
  </si>
  <si>
    <t>162230/10/NO</t>
  </si>
  <si>
    <t>162230/68/2019/F</t>
  </si>
  <si>
    <t>5405932574/22/0</t>
  </si>
  <si>
    <t>Netia SA</t>
  </si>
  <si>
    <t>127/2019</t>
  </si>
  <si>
    <t>ZAKŁAD ELEKTROMECHANIKI ARDEG Dariusz Brzeźniak</t>
  </si>
  <si>
    <t>7/05/2019</t>
  </si>
  <si>
    <t>8/05/2019</t>
  </si>
  <si>
    <t>9/05/2019</t>
  </si>
  <si>
    <t>10/05/2019</t>
  </si>
  <si>
    <t>FAS/39/04/2019</t>
  </si>
  <si>
    <t>FAS/10/04/2019</t>
  </si>
  <si>
    <t>FAS/40/04/2019</t>
  </si>
  <si>
    <t>1390/MAG/2019</t>
  </si>
  <si>
    <t>1405/MAG/2019</t>
  </si>
  <si>
    <t>1403/MAG/2019</t>
  </si>
  <si>
    <t>4401/04/2019</t>
  </si>
  <si>
    <t>1665/05/2019</t>
  </si>
  <si>
    <t>315/2019</t>
  </si>
  <si>
    <t>Elektromechanika Dźwigowa Henryk Nitecki</t>
  </si>
  <si>
    <t>294/2019</t>
  </si>
  <si>
    <t>312/2019</t>
  </si>
  <si>
    <t>FV/1/05/19</t>
  </si>
  <si>
    <t>201900281313</t>
  </si>
  <si>
    <t>UPS Polska Sp. z o. o.</t>
  </si>
  <si>
    <t>79/04/2019,</t>
  </si>
  <si>
    <t>FA/23/04/2019/DIREC</t>
  </si>
  <si>
    <t>1265/04/2019</t>
  </si>
  <si>
    <t>19120405</t>
  </si>
  <si>
    <t>19217387</t>
  </si>
  <si>
    <t>FSL-3/U-ZAL/04/2019</t>
  </si>
  <si>
    <t>452/TRA/2019</t>
  </si>
  <si>
    <t>1185433</t>
  </si>
  <si>
    <t>1613712004</t>
  </si>
  <si>
    <t>07423627</t>
  </si>
  <si>
    <t>07491630</t>
  </si>
  <si>
    <t>0721/04/2019/TR</t>
  </si>
  <si>
    <t>Europe Group Sp. z o.o.</t>
  </si>
  <si>
    <t>46/04/2019</t>
  </si>
  <si>
    <t>4007</t>
  </si>
  <si>
    <t>42/04/2019</t>
  </si>
  <si>
    <t>FAS/105/05/2019</t>
  </si>
  <si>
    <t>143/04/2019</t>
  </si>
  <si>
    <t>Przedsiębiorstwo Projektowo-Produkcyjne TECHMETAL Sp. z o.o.</t>
  </si>
  <si>
    <t>FA/65/04/2019</t>
  </si>
  <si>
    <t>V000640</t>
  </si>
  <si>
    <t>FVS/91/2019</t>
  </si>
  <si>
    <t>21/5/2019</t>
  </si>
  <si>
    <t>FAS/3/05/2019</t>
  </si>
  <si>
    <t>V000781</t>
  </si>
  <si>
    <t>PPHU "HIK" Janina Oleksy</t>
  </si>
  <si>
    <t>17190832</t>
  </si>
  <si>
    <t>Hönnetaler Kettenfabrik Schulte &amp; Co.</t>
  </si>
  <si>
    <t>48/MZ/2019</t>
  </si>
  <si>
    <t>V000806</t>
  </si>
  <si>
    <t>Ferrox Electric Krzysztof Jakimiak</t>
  </si>
  <si>
    <t>Suma</t>
  </si>
  <si>
    <t>NUMER_DOSTAWCY</t>
  </si>
  <si>
    <t>NAZWA_DOSTAWCY</t>
  </si>
  <si>
    <t>Załącznik</t>
  </si>
  <si>
    <t>Opis</t>
  </si>
  <si>
    <t>Konto księgowe</t>
  </si>
  <si>
    <t>Kwota w walucie transakcji</t>
  </si>
  <si>
    <t>Saldo w walucie transakcji</t>
  </si>
  <si>
    <t>Saldo w walucie rozliczeniowej</t>
  </si>
  <si>
    <t>DATA_PŁATNOŚCI_CF</t>
  </si>
  <si>
    <t>DATA_PŁATNOŚCI_CHECK</t>
  </si>
  <si>
    <t>Suma częściowa</t>
  </si>
  <si>
    <t>CB00005804</t>
  </si>
  <si>
    <t>CB00005797</t>
  </si>
  <si>
    <t>hosting</t>
  </si>
  <si>
    <t>Kostal &amp; Co. GmbH</t>
  </si>
  <si>
    <t>CB00005811</t>
  </si>
  <si>
    <t>betonwerkzeug</t>
  </si>
  <si>
    <t>IIN-0001526</t>
  </si>
  <si>
    <t>CB00005768</t>
  </si>
  <si>
    <t>poczta 4/2019</t>
  </si>
  <si>
    <t>CB00005739</t>
  </si>
  <si>
    <t>nota odsetkowa</t>
  </si>
  <si>
    <t>CB00005802</t>
  </si>
  <si>
    <t>gaz 4/2019 rozliczenie</t>
  </si>
  <si>
    <t>CB00005795</t>
  </si>
  <si>
    <t>internet 5/2019</t>
  </si>
  <si>
    <t>IIN-0001535</t>
  </si>
  <si>
    <t>IIN-0001536</t>
  </si>
  <si>
    <t>CB00005737</t>
  </si>
  <si>
    <t>wykonaie zbieraka</t>
  </si>
  <si>
    <t>IIN-0001527</t>
  </si>
  <si>
    <t>IIN-0001528</t>
  </si>
  <si>
    <t>IIN-0001529</t>
  </si>
  <si>
    <t>IIN-0001530</t>
  </si>
  <si>
    <t>CB00005779</t>
  </si>
  <si>
    <t>wykonanie bramek</t>
  </si>
  <si>
    <t>CB00005780</t>
  </si>
  <si>
    <t>regeneracja żmijki</t>
  </si>
  <si>
    <t>CB00005781</t>
  </si>
  <si>
    <t>wykonanie osłon bocznych</t>
  </si>
  <si>
    <t>CB00005745</t>
  </si>
  <si>
    <t>50/MAG/2019</t>
  </si>
  <si>
    <t>CB00005747</t>
  </si>
  <si>
    <t>49/MAG/2019</t>
  </si>
  <si>
    <t>CB00005748</t>
  </si>
  <si>
    <t>48/MAG/2019</t>
  </si>
  <si>
    <t>CB00005750</t>
  </si>
  <si>
    <t>47/MAG/2019</t>
  </si>
  <si>
    <t>CB00005751</t>
  </si>
  <si>
    <t>46/MAG/2019</t>
  </si>
  <si>
    <t>CB00005752</t>
  </si>
  <si>
    <t>45/MAG/2019</t>
  </si>
  <si>
    <t>CB00005753</t>
  </si>
  <si>
    <t>44/MAG/2019</t>
  </si>
  <si>
    <t>CB00005754</t>
  </si>
  <si>
    <t>43/MAG/2019</t>
  </si>
  <si>
    <t>CB00005755</t>
  </si>
  <si>
    <t>42/MAG/2019</t>
  </si>
  <si>
    <t>CB00005756</t>
  </si>
  <si>
    <t>41/MAG/2019</t>
  </si>
  <si>
    <t>CB00005757</t>
  </si>
  <si>
    <t>40/MAG/2019</t>
  </si>
  <si>
    <t>CB00005758</t>
  </si>
  <si>
    <t>39/MAG/2019</t>
  </si>
  <si>
    <t>CB00005759</t>
  </si>
  <si>
    <t>38/MAG/2019</t>
  </si>
  <si>
    <t>CB00005760</t>
  </si>
  <si>
    <t>37/MAG/2019</t>
  </si>
  <si>
    <t>CB00005761</t>
  </si>
  <si>
    <t>36/MAG/2019</t>
  </si>
  <si>
    <t>CB00005762</t>
  </si>
  <si>
    <t>35/MAG/2019</t>
  </si>
  <si>
    <t>CB00005763</t>
  </si>
  <si>
    <t>34/MAG/2019</t>
  </si>
  <si>
    <t>CB00005764</t>
  </si>
  <si>
    <t>33/MAG/2019</t>
  </si>
  <si>
    <t>CB00005765</t>
  </si>
  <si>
    <t>32/MAG/2019</t>
  </si>
  <si>
    <t>CB00005766</t>
  </si>
  <si>
    <t>31/MAG/2019</t>
  </si>
  <si>
    <t>CB00005783</t>
  </si>
  <si>
    <t>przyssawka</t>
  </si>
  <si>
    <t>CB00005784</t>
  </si>
  <si>
    <t>szybkozłącze</t>
  </si>
  <si>
    <t>CB00005785</t>
  </si>
  <si>
    <t>separator</t>
  </si>
  <si>
    <t>CB00005770</t>
  </si>
  <si>
    <t>woda 4/2019</t>
  </si>
  <si>
    <t>IIN-0001531</t>
  </si>
  <si>
    <t>CB00005769</t>
  </si>
  <si>
    <t>montaż przewodów</t>
  </si>
  <si>
    <t>CB00005791</t>
  </si>
  <si>
    <t>konserwacja</t>
  </si>
  <si>
    <t>CB00005792</t>
  </si>
  <si>
    <t>czesci do wozków</t>
  </si>
  <si>
    <t>CB00005801</t>
  </si>
  <si>
    <t>czyujnik</t>
  </si>
  <si>
    <t>CB00005744</t>
  </si>
  <si>
    <t>kurier</t>
  </si>
  <si>
    <t>CB00005800</t>
  </si>
  <si>
    <t>CB00005743</t>
  </si>
  <si>
    <t>nozzle</t>
  </si>
  <si>
    <t>CB00005740</t>
  </si>
  <si>
    <t>usługi bph</t>
  </si>
  <si>
    <t>CB00005741</t>
  </si>
  <si>
    <t>odzież robocza</t>
  </si>
  <si>
    <t>CB00005742</t>
  </si>
  <si>
    <t>maty</t>
  </si>
  <si>
    <t>CB00005771</t>
  </si>
  <si>
    <t>przekładnie</t>
  </si>
  <si>
    <t>CB00005774</t>
  </si>
  <si>
    <t>usl. transportowe</t>
  </si>
  <si>
    <t>IIN-0001533</t>
  </si>
  <si>
    <t>IIN-0001534</t>
  </si>
  <si>
    <t>CB00005775</t>
  </si>
  <si>
    <t>transport</t>
  </si>
  <si>
    <t>CB00005810</t>
  </si>
  <si>
    <t>CB00005786</t>
  </si>
  <si>
    <t>ulepszenie cieplne</t>
  </si>
  <si>
    <t>CB00005738</t>
  </si>
  <si>
    <t>CB00005805</t>
  </si>
  <si>
    <t>prac tymczsowi</t>
  </si>
  <si>
    <t>CB00005794</t>
  </si>
  <si>
    <t>stanzen</t>
  </si>
  <si>
    <t>CB00005796</t>
  </si>
  <si>
    <t>CB00005773</t>
  </si>
  <si>
    <t>wynajem wózka</t>
  </si>
  <si>
    <t>CB00005787</t>
  </si>
  <si>
    <t>dysza hartowana</t>
  </si>
  <si>
    <t>CB00005806</t>
  </si>
  <si>
    <t>FK/000007/05/2019</t>
  </si>
  <si>
    <t>zwrot</t>
  </si>
  <si>
    <t>CB00005807</t>
  </si>
  <si>
    <t>FK/000008/05/2019</t>
  </si>
  <si>
    <t>CB00005808</t>
  </si>
  <si>
    <t>FK/000009/05/2019</t>
  </si>
  <si>
    <t>CB00005809</t>
  </si>
  <si>
    <t>FK/000010/05/2019</t>
  </si>
  <si>
    <t>BOGUMIŁ MAZIARZ SPS - POLSKA SERWIS POJAZDÓW SPECJALNYCH SER</t>
  </si>
  <si>
    <t>CB00005772</t>
  </si>
  <si>
    <t>CB00005782</t>
  </si>
  <si>
    <t>regeneracja</t>
  </si>
  <si>
    <t>CB00005803</t>
  </si>
  <si>
    <t>wynajem podnosnika</t>
  </si>
  <si>
    <t>CB00005798</t>
  </si>
  <si>
    <t>hudroakumulatory</t>
  </si>
  <si>
    <t>IIN-0001532</t>
  </si>
  <si>
    <t>CB00005793</t>
  </si>
  <si>
    <t>crouzet</t>
  </si>
  <si>
    <t>OKRES_PŁATNOŚCI</t>
  </si>
  <si>
    <t>ID_DOSTAWCY</t>
  </si>
  <si>
    <t>Suma z Saldo w walucie rozliczeniowej</t>
  </si>
  <si>
    <t>Nazwisko</t>
  </si>
  <si>
    <t>Imię</t>
  </si>
  <si>
    <t>Nazwisko_imię</t>
  </si>
  <si>
    <t>Niewypłacone wynagrodzenie za kwiecień 2019 (brutto, PLN)</t>
  </si>
  <si>
    <t>Odsetki ustawowe w PLN (na 17/05/19)</t>
  </si>
  <si>
    <t>Niewypłacone wynagrodzenie za kwiecień 2019 netto, PLN)</t>
  </si>
  <si>
    <t>Do wypłaty pracownikom</t>
  </si>
  <si>
    <t>Abrusewicz</t>
  </si>
  <si>
    <t>Patrycja</t>
  </si>
  <si>
    <t>Adam</t>
  </si>
  <si>
    <t>Filip</t>
  </si>
  <si>
    <t>Adamczak</t>
  </si>
  <si>
    <t>Piotr</t>
  </si>
  <si>
    <t>Ambroż</t>
  </si>
  <si>
    <t>Przemysław</t>
  </si>
  <si>
    <t>Andrzejak</t>
  </si>
  <si>
    <t>Mateusz</t>
  </si>
  <si>
    <t>Antkowiak</t>
  </si>
  <si>
    <t>Andrzej</t>
  </si>
  <si>
    <t>Paweł</t>
  </si>
  <si>
    <t>Bagiński</t>
  </si>
  <si>
    <t>Daniel</t>
  </si>
  <si>
    <t>Baranowski</t>
  </si>
  <si>
    <t>Jarosław</t>
  </si>
  <si>
    <t>Bartczak</t>
  </si>
  <si>
    <t>Marek</t>
  </si>
  <si>
    <t>Bartoszewicz</t>
  </si>
  <si>
    <t>Bartłomiej</t>
  </si>
  <si>
    <t>Bartoszewicz-Konopka</t>
  </si>
  <si>
    <t>Ewelina</t>
  </si>
  <si>
    <t>Barylak</t>
  </si>
  <si>
    <t>Stanisław</t>
  </si>
  <si>
    <t>Bąkowski</t>
  </si>
  <si>
    <t>Adrian</t>
  </si>
  <si>
    <t>Bednarek</t>
  </si>
  <si>
    <t>Marcin</t>
  </si>
  <si>
    <t>Binek</t>
  </si>
  <si>
    <t>Dorota</t>
  </si>
  <si>
    <t>Błażejewski</t>
  </si>
  <si>
    <t>Damian</t>
  </si>
  <si>
    <t>Bogdański</t>
  </si>
  <si>
    <t>Bołbot</t>
  </si>
  <si>
    <t>Borczyk</t>
  </si>
  <si>
    <t>Agnieszka</t>
  </si>
  <si>
    <t>Borowiecka</t>
  </si>
  <si>
    <t>Borowiecki</t>
  </si>
  <si>
    <t>Brzózka</t>
  </si>
  <si>
    <t>Dawid</t>
  </si>
  <si>
    <t>Bugajewski</t>
  </si>
  <si>
    <t>Leszek</t>
  </si>
  <si>
    <t>Cesarz</t>
  </si>
  <si>
    <t>Aleksander</t>
  </si>
  <si>
    <t>Charciarek</t>
  </si>
  <si>
    <t>Magdalena</t>
  </si>
  <si>
    <t>Chmielowiec</t>
  </si>
  <si>
    <t>Daria</t>
  </si>
  <si>
    <t>Cichoń</t>
  </si>
  <si>
    <t>Robert</t>
  </si>
  <si>
    <t>Cieślak</t>
  </si>
  <si>
    <t>Jacek</t>
  </si>
  <si>
    <t>Cieślarczyk</t>
  </si>
  <si>
    <t>Czapliński</t>
  </si>
  <si>
    <t>Łukasz</t>
  </si>
  <si>
    <t>Czarny</t>
  </si>
  <si>
    <t>Tomasz</t>
  </si>
  <si>
    <t>Czubiński</t>
  </si>
  <si>
    <t>Danielkiewicz</t>
  </si>
  <si>
    <t>Aleksandra</t>
  </si>
  <si>
    <t>Deneka</t>
  </si>
  <si>
    <t>Martyna</t>
  </si>
  <si>
    <t>Dłużewski</t>
  </si>
  <si>
    <t>Dobrzańska</t>
  </si>
  <si>
    <t>Anna</t>
  </si>
  <si>
    <t>Domańska</t>
  </si>
  <si>
    <t>Iwona</t>
  </si>
  <si>
    <t>Domański</t>
  </si>
  <si>
    <t>Dominiak</t>
  </si>
  <si>
    <t>Dominiczak</t>
  </si>
  <si>
    <t>Ducki</t>
  </si>
  <si>
    <t>Dutka</t>
  </si>
  <si>
    <t>Mariusz</t>
  </si>
  <si>
    <t>Dym</t>
  </si>
  <si>
    <t>Marzena</t>
  </si>
  <si>
    <t>Dżaman</t>
  </si>
  <si>
    <t>Mirosław</t>
  </si>
  <si>
    <t>El Malki</t>
  </si>
  <si>
    <t>Firmanty</t>
  </si>
  <si>
    <t>Flis</t>
  </si>
  <si>
    <t>Frąckiewicz</t>
  </si>
  <si>
    <t>Frąckowiak</t>
  </si>
  <si>
    <t>Grzegorz</t>
  </si>
  <si>
    <t>Friedrich</t>
  </si>
  <si>
    <t>Rafał</t>
  </si>
  <si>
    <t>Fritsche</t>
  </si>
  <si>
    <t>Krzysztof</t>
  </si>
  <si>
    <t>Gajzler</t>
  </si>
  <si>
    <t>Gancarz</t>
  </si>
  <si>
    <t>Monika</t>
  </si>
  <si>
    <t>Giza</t>
  </si>
  <si>
    <t>Godziewski</t>
  </si>
  <si>
    <t>Seweryn</t>
  </si>
  <si>
    <t>Gogłuszko</t>
  </si>
  <si>
    <t>Gola</t>
  </si>
  <si>
    <t>Justyna</t>
  </si>
  <si>
    <t>Gosk</t>
  </si>
  <si>
    <t>Grabias</t>
  </si>
  <si>
    <t>Greń</t>
  </si>
  <si>
    <t>Ewa</t>
  </si>
  <si>
    <t>Grodowski</t>
  </si>
  <si>
    <t>Gruszka</t>
  </si>
  <si>
    <t>Gurban</t>
  </si>
  <si>
    <t>Marta</t>
  </si>
  <si>
    <t>Harewicz</t>
  </si>
  <si>
    <t>Hilmanowicz</t>
  </si>
  <si>
    <t>Hojka</t>
  </si>
  <si>
    <t>Hrenczewski</t>
  </si>
  <si>
    <t>Krystian</t>
  </si>
  <si>
    <t>Hryczanik</t>
  </si>
  <si>
    <t>Huk</t>
  </si>
  <si>
    <t>Iskra</t>
  </si>
  <si>
    <t>Jasiński</t>
  </si>
  <si>
    <t>Dariusz</t>
  </si>
  <si>
    <t>Juszczyk</t>
  </si>
  <si>
    <t>Kawszyn</t>
  </si>
  <si>
    <t>Mirosława</t>
  </si>
  <si>
    <t>Kępińska</t>
  </si>
  <si>
    <t>Gabiela</t>
  </si>
  <si>
    <t>Kiwilsza</t>
  </si>
  <si>
    <t>Kleban</t>
  </si>
  <si>
    <t>Klepusewicz</t>
  </si>
  <si>
    <t>Klimczak</t>
  </si>
  <si>
    <t>Klimenko</t>
  </si>
  <si>
    <t>Kluczyński</t>
  </si>
  <si>
    <t>Kłósek</t>
  </si>
  <si>
    <t>Maciej</t>
  </si>
  <si>
    <t>Kochański</t>
  </si>
  <si>
    <t>Kokot</t>
  </si>
  <si>
    <t>Artur</t>
  </si>
  <si>
    <t>Jakub</t>
  </si>
  <si>
    <t>Koliński</t>
  </si>
  <si>
    <t>Kołaski</t>
  </si>
  <si>
    <t>Kołodziej</t>
  </si>
  <si>
    <t>Roman</t>
  </si>
  <si>
    <t>Konieczny</t>
  </si>
  <si>
    <t>Korzeniewska</t>
  </si>
  <si>
    <t>Kowalik</t>
  </si>
  <si>
    <t>Jerzy</t>
  </si>
  <si>
    <t>Koy</t>
  </si>
  <si>
    <t>Karol</t>
  </si>
  <si>
    <t>Kramski</t>
  </si>
  <si>
    <t>Królikowski</t>
  </si>
  <si>
    <t>Krzyżański</t>
  </si>
  <si>
    <t>Patryk</t>
  </si>
  <si>
    <t>Książek</t>
  </si>
  <si>
    <t>Wiesław</t>
  </si>
  <si>
    <t>Kubiak</t>
  </si>
  <si>
    <t>Agata</t>
  </si>
  <si>
    <t>Kujawska</t>
  </si>
  <si>
    <t>Natalia</t>
  </si>
  <si>
    <t>Kurian-Rozmarynowska</t>
  </si>
  <si>
    <t>Kusiak</t>
  </si>
  <si>
    <t>Bartosz</t>
  </si>
  <si>
    <t>Kuzak</t>
  </si>
  <si>
    <t>Kwiatkowski</t>
  </si>
  <si>
    <t>Mieczysław</t>
  </si>
  <si>
    <t>Lechniak</t>
  </si>
  <si>
    <t>Ireneusz</t>
  </si>
  <si>
    <t>Lewandowski</t>
  </si>
  <si>
    <t>Lopko</t>
  </si>
  <si>
    <t>Łukasik</t>
  </si>
  <si>
    <t>Łukawski</t>
  </si>
  <si>
    <t>Wojciech</t>
  </si>
  <si>
    <t>Maczan</t>
  </si>
  <si>
    <t>Janusz</t>
  </si>
  <si>
    <t>Madej</t>
  </si>
  <si>
    <t>Malicki</t>
  </si>
  <si>
    <t>Małecki</t>
  </si>
  <si>
    <t>Małkiewicz</t>
  </si>
  <si>
    <t>Małyszak</t>
  </si>
  <si>
    <t>Renata</t>
  </si>
  <si>
    <t>Marciniak</t>
  </si>
  <si>
    <t>Beata</t>
  </si>
  <si>
    <t>Markowski</t>
  </si>
  <si>
    <t>Radosław</t>
  </si>
  <si>
    <t>Masztaler</t>
  </si>
  <si>
    <t>Anita</t>
  </si>
  <si>
    <t>Maśląg</t>
  </si>
  <si>
    <t>Zdzisław</t>
  </si>
  <si>
    <t>Matulis</t>
  </si>
  <si>
    <t>Meissner</t>
  </si>
  <si>
    <t>Julita</t>
  </si>
  <si>
    <t>Mendel</t>
  </si>
  <si>
    <t>Urszula</t>
  </si>
  <si>
    <t>Mendzelewski</t>
  </si>
  <si>
    <t>Michalski</t>
  </si>
  <si>
    <t>Michałowska</t>
  </si>
  <si>
    <t>Mielniczuk</t>
  </si>
  <si>
    <t>Mikuła</t>
  </si>
  <si>
    <t>Emilian</t>
  </si>
  <si>
    <t>Miniewski</t>
  </si>
  <si>
    <t>Sławomir</t>
  </si>
  <si>
    <t>Miszta</t>
  </si>
  <si>
    <t>Mocek</t>
  </si>
  <si>
    <t>Motała</t>
  </si>
  <si>
    <t>Mróz</t>
  </si>
  <si>
    <t>Michał</t>
  </si>
  <si>
    <t>Muszyńska</t>
  </si>
  <si>
    <t>Małgorzata</t>
  </si>
  <si>
    <t>Napieralski</t>
  </si>
  <si>
    <t>Nawracała</t>
  </si>
  <si>
    <t>Netwinko</t>
  </si>
  <si>
    <t>Nieczygłębska</t>
  </si>
  <si>
    <t>Nowaczyk</t>
  </si>
  <si>
    <t>Nowak</t>
  </si>
  <si>
    <t>Noweta</t>
  </si>
  <si>
    <t>Olejnik</t>
  </si>
  <si>
    <t>Orłowski</t>
  </si>
  <si>
    <t>Os</t>
  </si>
  <si>
    <t>Joanna</t>
  </si>
  <si>
    <t>Osiecki</t>
  </si>
  <si>
    <t>Pacześny</t>
  </si>
  <si>
    <t>Pakuła</t>
  </si>
  <si>
    <t>Palus</t>
  </si>
  <si>
    <t>Kamila</t>
  </si>
  <si>
    <t>Paszek</t>
  </si>
  <si>
    <t>Patoła</t>
  </si>
  <si>
    <t>Szymon</t>
  </si>
  <si>
    <t>Pawlik</t>
  </si>
  <si>
    <t>Pęczek</t>
  </si>
  <si>
    <t>Katarzyna</t>
  </si>
  <si>
    <t>Piechowiak-Ksion</t>
  </si>
  <si>
    <t>Hanna</t>
  </si>
  <si>
    <t>Pietrzyk</t>
  </si>
  <si>
    <t>Pilarz</t>
  </si>
  <si>
    <t>Piotrowska</t>
  </si>
  <si>
    <t>Adrianna</t>
  </si>
  <si>
    <t>Piotrowski</t>
  </si>
  <si>
    <t>Zbigniew</t>
  </si>
  <si>
    <t>Piszlewicz</t>
  </si>
  <si>
    <t>Piwień</t>
  </si>
  <si>
    <t>Pokorski</t>
  </si>
  <si>
    <t>Przybył</t>
  </si>
  <si>
    <t>Przybyłowicz</t>
  </si>
  <si>
    <t>Pyrcz</t>
  </si>
  <si>
    <t>Luiza</t>
  </si>
  <si>
    <t>Pytel</t>
  </si>
  <si>
    <t>Franciszek</t>
  </si>
  <si>
    <t>Repuła</t>
  </si>
  <si>
    <t>Rosiński</t>
  </si>
  <si>
    <t>Rozbicki</t>
  </si>
  <si>
    <t>Rożniewski</t>
  </si>
  <si>
    <t>Rybak</t>
  </si>
  <si>
    <t>Rycerski</t>
  </si>
  <si>
    <t>Rzadkowski</t>
  </si>
  <si>
    <t>Waldemar</t>
  </si>
  <si>
    <t>Sebastian</t>
  </si>
  <si>
    <t>Shatailo</t>
  </si>
  <si>
    <t>Anastasiia</t>
  </si>
  <si>
    <t>Shevchenko</t>
  </si>
  <si>
    <t>Sikora</t>
  </si>
  <si>
    <t>Skobalska</t>
  </si>
  <si>
    <t>Skrobała</t>
  </si>
  <si>
    <t>Skrzypczak</t>
  </si>
  <si>
    <t>Skwara</t>
  </si>
  <si>
    <t>Dominik</t>
  </si>
  <si>
    <t>Słońska</t>
  </si>
  <si>
    <t>Słupek</t>
  </si>
  <si>
    <t>Sokołowski</t>
  </si>
  <si>
    <t>Sołtysiak</t>
  </si>
  <si>
    <t>Sowa</t>
  </si>
  <si>
    <t>Aneta</t>
  </si>
  <si>
    <t>Spychała</t>
  </si>
  <si>
    <t>Stec</t>
  </si>
  <si>
    <t>Stefaniak</t>
  </si>
  <si>
    <t>Stępień</t>
  </si>
  <si>
    <t>Stoncel</t>
  </si>
  <si>
    <t>Straka</t>
  </si>
  <si>
    <t>Strep</t>
  </si>
  <si>
    <t>Arkadiusz</t>
  </si>
  <si>
    <t>Swoboda</t>
  </si>
  <si>
    <t>Sykulski</t>
  </si>
  <si>
    <t>Szabla</t>
  </si>
  <si>
    <t>Emilia</t>
  </si>
  <si>
    <t>Szakoła</t>
  </si>
  <si>
    <t>Szałno</t>
  </si>
  <si>
    <t>Kamil</t>
  </si>
  <si>
    <t>Szeląg</t>
  </si>
  <si>
    <t>Regina</t>
  </si>
  <si>
    <t>Szewczyk</t>
  </si>
  <si>
    <t>Szlachetka</t>
  </si>
  <si>
    <t>Szostak</t>
  </si>
  <si>
    <t>Szymańska</t>
  </si>
  <si>
    <t>Bożena</t>
  </si>
  <si>
    <t>Szymczak</t>
  </si>
  <si>
    <t>Śliwińska</t>
  </si>
  <si>
    <t>Olga</t>
  </si>
  <si>
    <t>Świstuń</t>
  </si>
  <si>
    <t>Tadych</t>
  </si>
  <si>
    <t>Tarach</t>
  </si>
  <si>
    <t>Taurogiński</t>
  </si>
  <si>
    <t>Terlecki</t>
  </si>
  <si>
    <t>Ernest</t>
  </si>
  <si>
    <t>Tęcza</t>
  </si>
  <si>
    <t>Tomczak</t>
  </si>
  <si>
    <t>Tomczyk</t>
  </si>
  <si>
    <t>Trafalczyk</t>
  </si>
  <si>
    <t>Edyta</t>
  </si>
  <si>
    <t>Trafny</t>
  </si>
  <si>
    <t>Trojan</t>
  </si>
  <si>
    <t>Miłosz</t>
  </si>
  <si>
    <t>Trojanowski</t>
  </si>
  <si>
    <t>Turczyk</t>
  </si>
  <si>
    <t>Turek</t>
  </si>
  <si>
    <t>Tylkowski</t>
  </si>
  <si>
    <t>Tyrański</t>
  </si>
  <si>
    <t>Ubysz</t>
  </si>
  <si>
    <t>Marzanna</t>
  </si>
  <si>
    <t>Uchal</t>
  </si>
  <si>
    <t>Urban</t>
  </si>
  <si>
    <t>Urbańska</t>
  </si>
  <si>
    <t>Alicja</t>
  </si>
  <si>
    <t>Uss</t>
  </si>
  <si>
    <t>Izabela</t>
  </si>
  <si>
    <t>Ustyniak</t>
  </si>
  <si>
    <t>Waczkowska</t>
  </si>
  <si>
    <t>Marlena</t>
  </si>
  <si>
    <t>Walczyński</t>
  </si>
  <si>
    <t>Wareluk</t>
  </si>
  <si>
    <t>Werłos</t>
  </si>
  <si>
    <t>Wilczyńska</t>
  </si>
  <si>
    <t>Wiszniewski</t>
  </si>
  <si>
    <t>Witerski</t>
  </si>
  <si>
    <t>Witkowska</t>
  </si>
  <si>
    <t>Woga</t>
  </si>
  <si>
    <t>Wojciechowski</t>
  </si>
  <si>
    <t>Woś</t>
  </si>
  <si>
    <t>Wośkowiak</t>
  </si>
  <si>
    <t>Woźniak</t>
  </si>
  <si>
    <t>Woźny</t>
  </si>
  <si>
    <t>Wyligała</t>
  </si>
  <si>
    <t>Zabrzezny</t>
  </si>
  <si>
    <t>Zajączkowski</t>
  </si>
  <si>
    <t>Zarówny</t>
  </si>
  <si>
    <t>Zasłona</t>
  </si>
  <si>
    <t>Zieliński</t>
  </si>
  <si>
    <t>Zielski</t>
  </si>
  <si>
    <t>Bogdan</t>
  </si>
  <si>
    <t>Ziętek</t>
  </si>
  <si>
    <t>Ziober</t>
  </si>
  <si>
    <t>Żołubak</t>
  </si>
  <si>
    <t>Zdzisława</t>
  </si>
  <si>
    <t>Żukotyńska</t>
  </si>
  <si>
    <t>TOTAL</t>
  </si>
  <si>
    <t>1. DANE DŁUŻNIKA</t>
  </si>
  <si>
    <t>2. Miejsce, w którym znajduje się główny ośrodek podstawowej działalności dłużnika</t>
  </si>
  <si>
    <t>2000002</t>
  </si>
  <si>
    <t>Zsyp do PVC</t>
  </si>
  <si>
    <t>2000004</t>
  </si>
  <si>
    <t>6000001</t>
  </si>
  <si>
    <t>Neon Reuss-Seifert</t>
  </si>
  <si>
    <t>6000002</t>
  </si>
  <si>
    <t>Rolety część A</t>
  </si>
  <si>
    <t>6000003</t>
  </si>
  <si>
    <t>Rolety część B</t>
  </si>
  <si>
    <t>6000004</t>
  </si>
  <si>
    <t>Zabudowa szafek kuchnia biur A</t>
  </si>
  <si>
    <t>6000005</t>
  </si>
  <si>
    <t>Zabudowa szafek kuchnia prod A</t>
  </si>
  <si>
    <t>6000006</t>
  </si>
  <si>
    <t>Zabudowa szafek kuchnia prod B</t>
  </si>
  <si>
    <t>6000007</t>
  </si>
  <si>
    <t>Zabudowa szafek kuchnia biur B</t>
  </si>
  <si>
    <t>6000008</t>
  </si>
  <si>
    <t>Zabudowa szafek kuchnia prod C</t>
  </si>
  <si>
    <t>700001</t>
  </si>
  <si>
    <t>Laptop Lenovo E570</t>
  </si>
  <si>
    <t>700002</t>
  </si>
  <si>
    <t>700003</t>
  </si>
  <si>
    <t>700004</t>
  </si>
  <si>
    <t>700005</t>
  </si>
  <si>
    <t>700006</t>
  </si>
  <si>
    <t>700007</t>
  </si>
  <si>
    <t>700008</t>
  </si>
  <si>
    <t>3000004</t>
  </si>
  <si>
    <t>Pompa hydrauliczna</t>
  </si>
  <si>
    <t>3000005</t>
  </si>
  <si>
    <t>Serwer</t>
  </si>
  <si>
    <t>3000006</t>
  </si>
  <si>
    <t>3000007</t>
  </si>
  <si>
    <t>Mixer</t>
  </si>
  <si>
    <t>3000008</t>
  </si>
  <si>
    <t>3000009</t>
  </si>
  <si>
    <t>Dozownik wolumetryczny DVM 50</t>
  </si>
  <si>
    <t>3000010</t>
  </si>
  <si>
    <t>Dozownik wolumetryczny DVM 80</t>
  </si>
  <si>
    <t>4000001</t>
  </si>
  <si>
    <t>Kontener mieszkalny</t>
  </si>
  <si>
    <t>4000002</t>
  </si>
  <si>
    <t>4000003</t>
  </si>
  <si>
    <t>Kontrner mieszkalny</t>
  </si>
  <si>
    <t>4000004</t>
  </si>
  <si>
    <t>4000006</t>
  </si>
  <si>
    <t>Kontener stalowy</t>
  </si>
  <si>
    <t>4000007</t>
  </si>
  <si>
    <t>Wózek warsztatowy</t>
  </si>
  <si>
    <t>4000008</t>
  </si>
  <si>
    <t>4000009</t>
  </si>
  <si>
    <t>4000010</t>
  </si>
  <si>
    <t>4000011</t>
  </si>
  <si>
    <t>4000012</t>
  </si>
  <si>
    <t>4000013</t>
  </si>
  <si>
    <t>4000014</t>
  </si>
  <si>
    <t>4000015</t>
  </si>
  <si>
    <t>4000016</t>
  </si>
  <si>
    <t>4000017</t>
  </si>
  <si>
    <t>4000018</t>
  </si>
  <si>
    <t>4000019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</si>
  <si>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</si>
  <si>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</si>
  <si>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</si>
  <si>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</si>
  <si>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</si>
  <si>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</si>
  <si>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</si>
  <si>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</si>
  <si>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4000028</t>
  </si>
  <si>
    <t>Wanna ociekowa</t>
  </si>
  <si>
    <t>4000029</t>
  </si>
  <si>
    <t>4000030</t>
  </si>
  <si>
    <t>4000031</t>
  </si>
  <si>
    <t>Silos 1</t>
  </si>
  <si>
    <t>4000032</t>
  </si>
  <si>
    <t>Silos 2</t>
  </si>
  <si>
    <t>4000033</t>
  </si>
  <si>
    <t>Silos 3</t>
  </si>
  <si>
    <t>4000034</t>
  </si>
  <si>
    <t>4000035</t>
  </si>
  <si>
    <t>4000036</t>
  </si>
  <si>
    <t>4000037</t>
  </si>
  <si>
    <t>4000038</t>
  </si>
  <si>
    <t>4000043</t>
  </si>
  <si>
    <t>4000044</t>
  </si>
  <si>
    <t>4000045</t>
  </si>
  <si>
    <t>4000046</t>
  </si>
  <si>
    <t>4000047</t>
  </si>
  <si>
    <t>4000048</t>
  </si>
  <si>
    <t>4000049</t>
  </si>
  <si>
    <t>Wózek wrsztatowy + wklad narzę</t>
  </si>
  <si>
    <t>4000050</t>
  </si>
  <si>
    <t>4000051</t>
  </si>
  <si>
    <t>Wózek wrsztatowy</t>
  </si>
  <si>
    <t>4000052</t>
  </si>
  <si>
    <t>4000053</t>
  </si>
  <si>
    <t>4000054</t>
  </si>
  <si>
    <t>4000055</t>
  </si>
  <si>
    <t>4000056</t>
  </si>
  <si>
    <t>Odkurzacz przemysłowy</t>
  </si>
  <si>
    <t>4000057</t>
  </si>
  <si>
    <t>4000058</t>
  </si>
  <si>
    <t>4000059</t>
  </si>
  <si>
    <t>4000060</t>
  </si>
  <si>
    <t>Termostat Tempro Basic</t>
  </si>
  <si>
    <t>4000061</t>
  </si>
  <si>
    <t>Wiazarka Signode BXT3-16</t>
  </si>
  <si>
    <t>4000062</t>
  </si>
  <si>
    <t>4000063</t>
  </si>
  <si>
    <t>4000064</t>
  </si>
  <si>
    <t>4000065</t>
  </si>
  <si>
    <t>4000066</t>
  </si>
  <si>
    <t>LP.</t>
  </si>
  <si>
    <t>NR INWENTARZOWY</t>
  </si>
  <si>
    <t>OPIS</t>
  </si>
  <si>
    <t>MAJĄTEK TRWAŁY SPÓŁKI REUSS-SEIFERT PRODUCTION SP. Z O.O NA DZIEŃ 30 KWIETNIA 2019 R.</t>
  </si>
  <si>
    <t>WYKAZ MAJĄTKU PÓŁKI REUSS-SEIFERT PRODUCTION SP. Z O.O NA DZIEŃ 30 KWIETNIA 2019 R.</t>
  </si>
  <si>
    <t xml:space="preserve">RAZEM MAJĄTEK TRWAŁY </t>
  </si>
  <si>
    <t>Spółka nie jest w stanie podać dokładnej wartości swojego majątku. Ze względu na brak możliwości przeprowadzenia spisu z natury (brak dostępnych pracowników) spółka Reuss-Seifert Production oszacowała wartość majątku dochowując największej możliwej staranności w zaistniałej sytuacji.
Szacunkowa wartość majątku obrotowego (materiały podstawowe do produkcji, materiały opakowaniowe, produkcja w toku) nie powinna być mniejsza niż na dzień bilansowy 30 kwietnia 2019 r.). Po dniu bilansowym, realizowana była produkcja do dnia 8 Maja 2019 r. Spowodowało to "zamianę" materiałów podstawowych i opakowaniowych w produkcję w toku. Żadne materiały podastawowe, opakowaniowe oraz produkcja w toku nie opuściała terenu zakładu na ul. Przemysłowej 4 w Nowej Soli.</t>
  </si>
  <si>
    <t>SZACUNKOWA WARTOŚĆ MAJĄTKU OBROTOWEGO</t>
  </si>
  <si>
    <t>MAJĄTEK OBROTOWY (ZAPASY) SPÓŁKI REUSS-SEIFERT PRODUCTION SP. Z O.O NA DZIEŃ 30 KWIETNIA 2019 R.</t>
  </si>
  <si>
    <t xml:space="preserve">WARTOŚĆ KSIĘGOWA NETTO </t>
  </si>
  <si>
    <t>ŚRODKI NA RACHUNKU WYRAŻONE W PLN</t>
  </si>
  <si>
    <t>ŚRODKI NA RACHUNKU WYRAŻONE W EUR</t>
  </si>
  <si>
    <t>ŁĄCZNA SZACUNKOWA WARTOŚĆ MAJĄTKU SPÓŁKI REUSS-SEIFERT PRODUCTION SP. Z O.O. [PLN]</t>
  </si>
  <si>
    <t>ŁĄCZNA SZACUNKOWA WARTOŚĆ MAJĄTKU SPÓŁKI REUSS-SEIFERT PRODUCTION SP. Z O.O. [EUR]</t>
  </si>
  <si>
    <t>Spis podmiotów zobowiązanych majątkowo wobec spółki wraz z adresami, z określeniem wierzytelności, daty ich powstania i terminów zapłaty</t>
  </si>
  <si>
    <t>NAZWA PODMIOTU</t>
  </si>
  <si>
    <t>ADRES PODMIOTU</t>
  </si>
  <si>
    <t>KWOTA</t>
  </si>
  <si>
    <t>Bilans spółki Reuss-Seifert Production sp. z o.o. sporządzony na dzień 30 kwietnia 2019 r.</t>
  </si>
  <si>
    <t>Reuss-Seifert GmbH, Wuppertaler Str. 77, 45549 Sprockhövel; Lager: ul. Przemysłowa 4, Nowa Sól Polen</t>
  </si>
  <si>
    <t>SWISS KRONO Sp. z o.o., Ul. Serbska 56, 68-200 Żary</t>
  </si>
  <si>
    <t>PreZero Service Zachód Sp. z o.o.</t>
  </si>
  <si>
    <t>PreZero Service Zachód Sp. z o.o., Szosa Bytomska 1, 67-100 Kiełcz</t>
  </si>
  <si>
    <t>ŚRODKI NA RACHUNKU MBANK NA 16 MAJA 2019 R., godzina 11:00</t>
  </si>
  <si>
    <t>ŚRODKI NA RACHUNKU RAIFFEISEN BANK / BNP PARIBAS NA 19 maja 2019 r., godzina 11:00</t>
  </si>
  <si>
    <t>ŚRODKI W KASIE NA 16 MAJA 2019 R., godzina 11:00</t>
  </si>
  <si>
    <t>ŚRODKI W KASIE W PLN</t>
  </si>
  <si>
    <t>ŚRODKI W KASIE WYRAŻONE W EUR</t>
  </si>
  <si>
    <t>REUSS-SEIFERT DE (SUBSIDIARIES) Suma</t>
  </si>
  <si>
    <t>NADPŁATA</t>
  </si>
  <si>
    <t>ZALICZKA 2/04/2019 20%</t>
  </si>
  <si>
    <t>ROZLICZENIE RZECZYWISTEGO ZUŻYCIA W ODNIESIENIU DOPROGNOZY</t>
  </si>
  <si>
    <t>PRZEDPŁATA 40141821</t>
  </si>
  <si>
    <t>pro forma ka42798</t>
  </si>
  <si>
    <t>ZUS</t>
  </si>
  <si>
    <t>PIT</t>
  </si>
  <si>
    <t>PFRON</t>
  </si>
  <si>
    <t>KOMORNIK</t>
  </si>
  <si>
    <t>WYNAGRODZENIA</t>
  </si>
  <si>
    <t>POTRĄCONE WARTA</t>
  </si>
  <si>
    <t>ZOBOWIĄZANIA WOBEC DOSTAWCÓW (KWOTA Z MINUSEM OZNACZA NADPŁATĘ / ZALEGŁY ZWROT OD  DOSTAWCY)</t>
  </si>
  <si>
    <t>VAT7</t>
  </si>
  <si>
    <t>ZOBOWIĄZANIA WOBEC SKARBU PAŃSTWA (ZUS, VAT7, PIT)</t>
  </si>
  <si>
    <t>SPIS WIERZYCIELI Z PODANIEM ICH ADRESÓW I WYSOKOŚCI WIERZYTELNOŚCI KAŻDEGO Z NICH ORAZ TERMINÓW ZAPŁATY WRAZ Z LISTĄ ZABEZPIECZEŃ DOKONANYCH PRZEZ WIERZYCIELI NA MAJĄTKU SPÓŁKI Z DATAMI ICH USTANOWIENIA</t>
  </si>
  <si>
    <t>ZOBOWIĄZANIA RAZEM</t>
  </si>
  <si>
    <t>ZOBOWIĄZANIA WOBEC PFRON, KOMORNIKÓW, UBEZPIECZENIA GRUPOWEGO, PRACOWNIKÓW</t>
  </si>
  <si>
    <t>ADRES_DOSTAWCY</t>
  </si>
  <si>
    <t>Vendor account</t>
  </si>
  <si>
    <t>Name</t>
  </si>
  <si>
    <t>Spalte1</t>
  </si>
  <si>
    <t>Vendor hold</t>
  </si>
  <si>
    <t>Credit limit</t>
  </si>
  <si>
    <t>Terms of payment</t>
  </si>
  <si>
    <t>test</t>
  </si>
  <si>
    <t>Wrocławska
67-100 Nowa Sól
Poland</t>
  </si>
  <si>
    <t>No</t>
  </si>
  <si>
    <t>Net14</t>
  </si>
  <si>
    <t>Piaskowa
65-209 Zielona Góra
Poland</t>
  </si>
  <si>
    <t>Aleje Jerozolimskie
02-326 Warszawa
Poland</t>
  </si>
  <si>
    <t>Moltkestr. 1
86159 Augsburg
Germany</t>
  </si>
  <si>
    <t>Net7</t>
  </si>
  <si>
    <t>Wuppertalerstasse 77
45549 Sprockhoevel
Germany</t>
  </si>
  <si>
    <t>Górecka
60-201 Poznań
Poland</t>
  </si>
  <si>
    <t>Net30</t>
  </si>
  <si>
    <t>Abrams Engineering Services GmbH &amp; CO. KG
Hannoversche Str. 38
49084 Osnabrück
Germany</t>
  </si>
  <si>
    <t>Lümernweg 186
33378 Rheda-Wiedenbrück
Germany</t>
  </si>
  <si>
    <t>Hauptstraße 44
34346 Hann. Münden
Germany</t>
  </si>
  <si>
    <t>Net10</t>
  </si>
  <si>
    <t>Nikolaus-Otto-Straße 8
46282 Dorsten
Germany</t>
  </si>
  <si>
    <t>Technologie &amp; Vertrieb GmbH
Gewerbering 9 A
85305 Jetzendorf
Germany</t>
  </si>
  <si>
    <t>Via Fabio Filzi, 5
Italy
MONTELLO,24060
Italy</t>
  </si>
  <si>
    <t>Net45</t>
  </si>
  <si>
    <t>Im Krötenteich 3a
74722 Buchen
Germany</t>
  </si>
  <si>
    <t>Bahnhofstr.106
99759 Niedergebra
Germany</t>
  </si>
  <si>
    <t>Net60</t>
  </si>
  <si>
    <t>Grossmoorring 16
21079 Hamburg
Germany</t>
  </si>
  <si>
    <t>Rheingaustr. 190-196
65203 Wiesbaden
Germany</t>
  </si>
  <si>
    <t>Bahnhofstr. 6
32545 Bad Oeynhausen
Germany</t>
  </si>
  <si>
    <t>Diebrocker Str. 274
32051 Herford
Germany</t>
  </si>
  <si>
    <t>Postfach 8030
59840 Sundern (Sauerland)
Germany</t>
  </si>
  <si>
    <t>ADV</t>
  </si>
  <si>
    <t>Bartholomäusstr. 36
42275 Wuppertal
Germany</t>
  </si>
  <si>
    <t>Brockhauser Weg 101a
58507 Lüdenscheid
Germany</t>
  </si>
  <si>
    <t>30 3%Net60</t>
  </si>
  <si>
    <t>Carl-Zeiss-Str. 8
21465 Reinbek
Germany</t>
  </si>
  <si>
    <t>Zum Vorwerk 3
32549 Bad Oeynhausen
Germany</t>
  </si>
  <si>
    <t>Neue Herbold
Maschinen-u.Anlagenbau GmbH
Wiesenstr. 44
74889 Sinsheim
Germany</t>
  </si>
  <si>
    <t>Gazowa
50-513 Wrocław
Poland</t>
  </si>
  <si>
    <t>Bierzewicka 53
09-500 Gostynin
Poland</t>
  </si>
  <si>
    <t>Linzer Str. 55
3100 St. Polten
Germany</t>
  </si>
  <si>
    <t>Osadnicza
65-785 Zielona Góra
Poland</t>
  </si>
  <si>
    <t>Przemysłowa 55
43-100 Tychy
Poland</t>
  </si>
  <si>
    <t>Dekoracyjna
65-722 Zielona Góra
Poland</t>
  </si>
  <si>
    <t>Posag 7 Panien
02-495 Warszawa
Poland</t>
  </si>
  <si>
    <t>Kargowska
66-100 Krężoły
Poland</t>
  </si>
  <si>
    <t>Al. Jerozolimskie 233
02-495 Warszawa
Poland</t>
  </si>
  <si>
    <t>Zielonogórska
67-100 Nowa Sól
Poland</t>
  </si>
  <si>
    <t>Al. Jana Pawła II
00-175 Warszawa
Poland</t>
  </si>
  <si>
    <t>Zwyciezców
03-938 Warszawa
Poland</t>
  </si>
  <si>
    <t>Net5</t>
  </si>
  <si>
    <t>Niałek Wielki
64-200 Wolsztyn
Poland</t>
  </si>
  <si>
    <t>Malczewskiego
65-104 Zielona Gora
Poland</t>
  </si>
  <si>
    <t>Net21</t>
  </si>
  <si>
    <t>ul. Piwna 4a
65-001 Zielona Góra
Poland</t>
  </si>
  <si>
    <t>ul. Konstruktorów
67-100 Nowa Sól
Poland</t>
  </si>
  <si>
    <t>ul. Stefana Okrzei
64-100 Leszno
Poland</t>
  </si>
  <si>
    <t>ul. Włodkowica
50-072 Wrocław
Poland</t>
  </si>
  <si>
    <t>ul. Szosa Bytomska
67-100 Kiełcz
Poland</t>
  </si>
  <si>
    <t>Obermassener Kirchweg 17
Industriegebiet ROT, West 19
59423 Unna
Germany</t>
  </si>
  <si>
    <t>Graniczna 20
54-530 Wrocław
Poland</t>
  </si>
  <si>
    <t>Wrocławska 39 C/Domasław
55-040 Kobierzyce
Poland</t>
  </si>
  <si>
    <t>ul. Piekna
50-506 Wroclaw
Poland</t>
  </si>
  <si>
    <t>UL. Szczęśliwicka
02-353 Warszawa
Poland</t>
  </si>
  <si>
    <t>Alpenstrasse 64
87700 Memmingen
Germany</t>
  </si>
  <si>
    <t>Okrzei
68-200 Żary
Poland</t>
  </si>
  <si>
    <t>Lubięcin
67-108 Lubięcin
Poland</t>
  </si>
  <si>
    <t>Orbitalna
67-200 Głogów
Poland</t>
  </si>
  <si>
    <t>Bursztynowa 9G
66-415 Kłodawa
Poland</t>
  </si>
  <si>
    <t>ul. Prądzyńskiego
01-222 Warszawa
Poland</t>
  </si>
  <si>
    <t>Chemików 7
09-411 Płock
Poland</t>
  </si>
  <si>
    <t>Skierniewicka18
53-117 Wrocław
Poland</t>
  </si>
  <si>
    <t>Piłsudskiego 40
67-100 Nowa Sól
Poland</t>
  </si>
  <si>
    <t>Czarnkowska 3a
60-415 Poznań
Poland</t>
  </si>
  <si>
    <t>ul. Fabryczna
59-225 Chojnów
Poland</t>
  </si>
  <si>
    <t>ul. Rokocińska
92-412 Łódź
Poland</t>
  </si>
  <si>
    <t>Zakład Dezynfekcji, Dezynsekcji i Deratyzacji Krzysztof Piotrowski</t>
  </si>
  <si>
    <t>Przylep-Pilotów
66-015 
Poland</t>
  </si>
  <si>
    <t>Dr.Pieniężnego 24
65-054 Zielona Góra
Poland</t>
  </si>
  <si>
    <t>Królowej Jadwigi
61-872 Poznań
Poland</t>
  </si>
  <si>
    <t>Wesoła
58-150 Strzegom
Poland</t>
  </si>
  <si>
    <t>BEST Przedsiębiorstwo Wielobranżowe Spółka Jawna Centrum BHP i P.Poż. Eugeniusz Garbera</t>
  </si>
  <si>
    <t>Naftowa
65-001 
Poland</t>
  </si>
  <si>
    <t>Radziejowicka
05-825 Grodzisk Mazowiecki
Poland</t>
  </si>
  <si>
    <t>Römerweg 4
58513 Lüdenscheid
Germany</t>
  </si>
  <si>
    <t>Koncesjonowana Agencja Ochrony Osób i Mienia BEJUR Jerzy Bebrys</t>
  </si>
  <si>
    <t>ul. Szkolna
67-100 Nowa Sól
Poland</t>
  </si>
  <si>
    <t>Brzeska
03-737 Warszawa
Poland</t>
  </si>
  <si>
    <t>Kostrzyńska
65-127 Zielona Góra
Poland</t>
  </si>
  <si>
    <t>ul. Prosta
00-838 Warszawa
Poland</t>
  </si>
  <si>
    <t>Józefów ul. Strużańska
05-119 Legionowo
Poland</t>
  </si>
  <si>
    <t>Walczaka
66-400 Gorzów Wlkp.
Poland</t>
  </si>
  <si>
    <t>P.O. Box 60
5700 AB HELMOND
Netherlands</t>
  </si>
  <si>
    <t xml:space="preserve"> Sepno ul. Parkowa
64-060 Wolkowo
Poland</t>
  </si>
  <si>
    <t>Słone, Aleja Brzozowa
66-008 Świdnica
Poland</t>
  </si>
  <si>
    <t>cp. 200
267 21 Tman
Czech Republic</t>
  </si>
  <si>
    <t>ul. Małopolska
66-400 Gorzów Wlkp.
Poland</t>
  </si>
  <si>
    <t>Ostrowska 364
61-312 Poznań
Poland</t>
  </si>
  <si>
    <t>Cementowa
47-316 Chorula
Poland</t>
  </si>
  <si>
    <t>Net3</t>
  </si>
  <si>
    <t>B. Łozińskiego 6
97-213 Smardzewice
Poland</t>
  </si>
  <si>
    <t>J. Bema 21
47-224 Kędzierzyn-Koźle
Poland</t>
  </si>
  <si>
    <t>ul. Środkowa 7
59-916 Bogatynia
Poland</t>
  </si>
  <si>
    <t>Annopol
03-236 Warszawa
Poland</t>
  </si>
  <si>
    <t>Towarowa
59-300 Lubin
Poland</t>
  </si>
  <si>
    <t>Powstanców Wielkopolskich 18
63-200 Jarocin
Poland</t>
  </si>
  <si>
    <t>Wojska Polskiego 66/68
41-603 Świętochłowice
Poland</t>
  </si>
  <si>
    <t>Hochstraße 29
42799 Leichlingen (Rheinland)
Germany</t>
  </si>
  <si>
    <t>Polna 
55-110 Prusice
Poland</t>
  </si>
  <si>
    <t>ul. Dąbrowskiego
65-011 Zielona Góra
Poland</t>
  </si>
  <si>
    <t>ul. Strzeszyńska 58
60-479 Poznań
Poland</t>
  </si>
  <si>
    <t>Bitwy Warszawskiej 1920 r.
02-366 
Poland</t>
  </si>
  <si>
    <t>Bendahler StraBe 106
42285 Wuppertal
Germany</t>
  </si>
  <si>
    <t>ul. Morelowskiego
52-429 Wrocław
Poland</t>
  </si>
  <si>
    <t>Kwiatowa
05-126 Nieporęt
Poland</t>
  </si>
  <si>
    <t>Sezamkowa
66-100 Sulechów
Poland</t>
  </si>
  <si>
    <t>Rymarska
59-220 Legnica
Poland</t>
  </si>
  <si>
    <t>Wrocławska 20
67-100 Nowa Sól
Poland</t>
  </si>
  <si>
    <t>A. Mickiewicza
67-200 Głogów
Poland</t>
  </si>
  <si>
    <t>BOGUMIŁ MAZIARZ SPS - POLSKA SERWIS POJAZDÓW SPECJALNYCH SERWIS WÓZKÓW WIDŁOWYCH</t>
  </si>
  <si>
    <t>ul. Sieradzka
55-311 Kostomłoty
Poland</t>
  </si>
  <si>
    <t>Stypułów
67-120 KOZUCHOW
Poland</t>
  </si>
  <si>
    <t>Gospodarcza 5
68-200 Żary
Poland</t>
  </si>
  <si>
    <t>ZAWADA-ŁĄKOWA
66-001 Zielona Góra
Poland</t>
  </si>
  <si>
    <t>Köco
Spreeler Weg 32
58256 Ennepetal
Germany</t>
  </si>
  <si>
    <t>Ciernie
58-160 Świebodzice
Poland</t>
  </si>
  <si>
    <t>ul. Mostowa 14D
42 - 460 Toporowice
Poland</t>
  </si>
  <si>
    <t>Karczunkowska 89
02-871 Warszawa
Poland</t>
  </si>
  <si>
    <t>Jana Pawła II 58e
66-470 Kostrzyn n. O.
Poland</t>
  </si>
  <si>
    <t>ul. Ostródzka 50 B
03 - 289  Warszawa 
Poland</t>
  </si>
  <si>
    <t>Mikołaja Kopernika 17
28-300 Jędrzejów
Poland</t>
  </si>
  <si>
    <t>ul. Przemysłowa 8
67-100 Nowa Sól
Poland</t>
  </si>
  <si>
    <t>Kominiarska 42A,B
51-180 Wrocław
Poland</t>
  </si>
  <si>
    <t>Al. Pokoju 80
31-564 Kraków 
Poland</t>
  </si>
  <si>
    <t>ul. Litewska 11/13
80-719 Gdańsk
Poland</t>
  </si>
  <si>
    <t>Nordstraße 5
98597 Heßles
Germany</t>
  </si>
  <si>
    <t>Szczawieńska 2
58-310 Szczawno Zdrój
Poland</t>
  </si>
  <si>
    <t>Powastańców 56A
41-100 Siemianowice
Poland</t>
  </si>
  <si>
    <t>Rycerska 24
59-220 Legnica
Poland</t>
  </si>
  <si>
    <t>Obr.Westerplatte 81
40-335 Katowice
Poland</t>
  </si>
  <si>
    <t>ul. Rejtana 25/35
42-202 Częstochowa
Poland</t>
  </si>
  <si>
    <t>Wengistr.7
8004 Zurich
Germany</t>
  </si>
  <si>
    <t>Dr.-Gessler-Straße 37
93051 Regensburg
Germany</t>
  </si>
  <si>
    <t>os. Konstytucji 3 Maja 20A/16
67- 100  Nowa Sól
Poland</t>
  </si>
  <si>
    <t>Komandosów 9
66-400 Gorzów Wlkp.
Poland</t>
  </si>
  <si>
    <t>Wolhenbergstrasse 11
30179 Hannover
Germany</t>
  </si>
  <si>
    <t>Kolbergstr. 7
40599 Düsseldorf
Germany</t>
  </si>
  <si>
    <t>Morcinka 51
opole
45-531 
Poland</t>
  </si>
  <si>
    <t>Wiesenstr. 44
D-74889 Sinsheim /Reihen
Germany</t>
  </si>
  <si>
    <t>Aleja Konstytucji 3 Maja 
1A
65-805 Zielona Góra 
Poland</t>
  </si>
  <si>
    <t>ul. Krakowska 180
52-015  Wrocław 
Poland</t>
  </si>
  <si>
    <t>ul. Grójecka 208
Warszawa 
02-390 
Poland</t>
  </si>
  <si>
    <t>ul. Podwalna 11 b
58-200 Dzierżoniów
Poland</t>
  </si>
  <si>
    <t>Droga nr 3
Polkowice
59-101 
Poland</t>
  </si>
  <si>
    <t>Grabik 77a
68-200 Żary
Poland</t>
  </si>
  <si>
    <t>Piasecka 162
21-040 Świdnik
Poland</t>
  </si>
  <si>
    <t>Budowlanych 16
Opole
45121 
Poland</t>
  </si>
  <si>
    <t>Sienna 10
Katowice
40-544 
Poland</t>
  </si>
  <si>
    <t>Magazynowa 19
62-023 Gądki
Poland</t>
  </si>
  <si>
    <t>Puławska 86
Warszawa
02-603 
Poland</t>
  </si>
  <si>
    <t>ul. Wojska Polskiego 16
59-225 Chojnów
Poland</t>
  </si>
  <si>
    <t>Piłsudskiego 75
67-100 Nowa Sól
Poland</t>
  </si>
  <si>
    <t>ul. Topolowa 9b
62-060 Stęszew
Poland</t>
  </si>
  <si>
    <t>A. SCHULMAN</t>
  </si>
  <si>
    <t>BRENNTAG</t>
  </si>
  <si>
    <t>DEKURA</t>
  </si>
  <si>
    <t>DOHRN TRADING</t>
  </si>
  <si>
    <t>EMABO</t>
  </si>
  <si>
    <t>EUROPROFIL</t>
  </si>
  <si>
    <t>GRANULAT 2000</t>
  </si>
  <si>
    <t>METAL-PLAST</t>
  </si>
  <si>
    <t>METMIX</t>
  </si>
  <si>
    <t>MINIPLAST</t>
  </si>
  <si>
    <t>OMYA</t>
  </si>
  <si>
    <t>POLI-ECO TWORZYWA SZTUCZNE</t>
  </si>
  <si>
    <t>PP SYSTEM Mariusz Biernat</t>
  </si>
  <si>
    <t>PREZERO</t>
  </si>
  <si>
    <t>TONSMEIER_PREZERO</t>
  </si>
  <si>
    <t>ALBERT WESTEBBE</t>
  </si>
  <si>
    <t>ALBI 2002</t>
  </si>
  <si>
    <t>PPHU ALEX PRO-KAR SYLWIA MATEREK</t>
  </si>
  <si>
    <t>ARGUS</t>
  </si>
  <si>
    <t>ARTPAK</t>
  </si>
  <si>
    <t>ARTPAK BIS</t>
  </si>
  <si>
    <t>BOHAR PALETY</t>
  </si>
  <si>
    <t>DARIUSZ BALAK</t>
  </si>
  <si>
    <t>EKO FOLIEN</t>
  </si>
  <si>
    <t>EURO-BAN</t>
  </si>
  <si>
    <t>EUROFOL</t>
  </si>
  <si>
    <t>EXIMPORT</t>
  </si>
  <si>
    <t>EXIMPORT CZESŁAW KASPRZAK</t>
  </si>
  <si>
    <t>FISCHER FOR YOU</t>
  </si>
  <si>
    <t xml:space="preserve">FRIEDRICH WILHELM </t>
  </si>
  <si>
    <t>KRAFT GMBH</t>
  </si>
  <si>
    <t>MULLER+BAUM</t>
  </si>
  <si>
    <t>NNZ</t>
  </si>
  <si>
    <t>ROLBUD</t>
  </si>
  <si>
    <t>ROYALPACK</t>
  </si>
  <si>
    <t xml:space="preserve">S&amp;Z </t>
  </si>
  <si>
    <t>SMART</t>
  </si>
  <si>
    <t>TILLMANN WELLPAPE_DE</t>
  </si>
  <si>
    <t>TILLMANN WELLPAPE SP. Z O.O.</t>
  </si>
  <si>
    <t>TOMAR</t>
  </si>
  <si>
    <t>TRANSPOL</t>
  </si>
  <si>
    <t>WROPAK</t>
  </si>
  <si>
    <t>ANDREAS VACH E.K.</t>
  </si>
  <si>
    <t>BAUCKLOH</t>
  </si>
  <si>
    <t>BIESTERFELD</t>
  </si>
  <si>
    <t>BREPLAST</t>
  </si>
  <si>
    <t>CHEMIEURO</t>
  </si>
  <si>
    <t>CLARIANT</t>
  </si>
  <si>
    <t>EUROPOLYMERS</t>
  </si>
  <si>
    <t>FRUPACK-PLASTIC</t>
  </si>
  <si>
    <t>MACOMASS</t>
  </si>
  <si>
    <t>MONTELLO</t>
  </si>
  <si>
    <t>MTM</t>
  </si>
  <si>
    <t>MULTIKUNSTOFF</t>
  </si>
  <si>
    <t>NEIDHARDT</t>
  </si>
  <si>
    <t>NEMITZ KUNSTSTOFF</t>
  </si>
  <si>
    <t>NIMA</t>
  </si>
  <si>
    <t>POLITEX / FREUDENBERG</t>
  </si>
  <si>
    <t>RE PLANO</t>
  </si>
  <si>
    <t>RSH POLYMERE</t>
  </si>
  <si>
    <t>STARPLAST</t>
  </si>
  <si>
    <t>TELKO</t>
  </si>
  <si>
    <t>WIFIR AG</t>
  </si>
  <si>
    <t>BAUMHUETER EXTRUSION</t>
  </si>
  <si>
    <t>EPORE</t>
  </si>
  <si>
    <t>GÓRAŻDŻE CEMENT</t>
  </si>
  <si>
    <t>GROLMAN</t>
  </si>
  <si>
    <t>LHOIST / VAPENKA</t>
  </si>
  <si>
    <t>RETTENMEIER POLSKA</t>
  </si>
  <si>
    <t>SE TYLOSE</t>
  </si>
  <si>
    <t>SIKA POLAND</t>
  </si>
  <si>
    <t>STEPHAN SCHMIDT</t>
  </si>
  <si>
    <t>TECHNOTEX</t>
  </si>
  <si>
    <t>TKSM BIAŁA GÓRA</t>
  </si>
  <si>
    <t>ARCELORMITTAL</t>
  </si>
  <si>
    <t>DE WIT</t>
  </si>
  <si>
    <t>FENNE</t>
  </si>
  <si>
    <t>RBB</t>
  </si>
  <si>
    <t>SORST STRECKMETALL</t>
  </si>
  <si>
    <t xml:space="preserve">WILHELM BERTRAMS GMBH </t>
  </si>
  <si>
    <t>Środkowa 1 68-100 Żagań</t>
  </si>
  <si>
    <t>Brunnenstr. 138 44536 Lünen Niemcy</t>
  </si>
  <si>
    <t>Via Valli Pianta 1246 35047 Solesino Włochy</t>
  </si>
  <si>
    <t>Stalowa 1 60-610 Katowice</t>
  </si>
  <si>
    <t>Krucza 16/22 00-526 Warszawa</t>
  </si>
  <si>
    <t>Talstr. 130 58515 Lüdenscheid Niemcy</t>
  </si>
  <si>
    <t>Schwalbenrainweg 46 63741 Aschaffenburg Niemcy</t>
  </si>
  <si>
    <t>W. Pileckiego 35 66-400  Gorzów Wlkp.</t>
  </si>
  <si>
    <t>Kunststoff-MasterBatch+Additive  Zur Grube 17 51688 Wipperfürth Niemcy</t>
  </si>
  <si>
    <t>BundesstraBe 30 59846 Sundern Niemcy</t>
  </si>
  <si>
    <t>Dworcowa 27 64-200 Wolsztyn</t>
  </si>
  <si>
    <t>Alte Ziegelei 7 51491 Overath-Untereschbach Niemcy</t>
  </si>
  <si>
    <t>Dziećmiarowice 2 D 67-300 Szprotawa</t>
  </si>
  <si>
    <t>ul. Wojska Polskiego 43 98-200 Sieradz</t>
  </si>
  <si>
    <t>Römerring 1 748321 Mosbach Niemcy</t>
  </si>
  <si>
    <t xml:space="preserve">ul. Borowikowa 23 62-023 Borówiec </t>
  </si>
  <si>
    <t>ul. Karpia 22 61-619 Poznań</t>
  </si>
  <si>
    <t>ul. Wita Stwosza 13, 80-312 Gdańsk</t>
  </si>
  <si>
    <t>Poleczki 13, 02-822 Warszawa</t>
  </si>
  <si>
    <t>1 Maja 67-210 Głogów</t>
  </si>
  <si>
    <t>Wojska Polskiego 28, 67-100 Nowa Sól</t>
  </si>
  <si>
    <t>ZOBOWIĄZANIA WOBEC PRACOWNIKÓW</t>
  </si>
  <si>
    <t>w tym:</t>
  </si>
  <si>
    <t>PODSTAWA / FAKTURA</t>
  </si>
  <si>
    <t>NAZWA ARTYKUŁU</t>
  </si>
  <si>
    <t>RODZAJ MATERIAŁU</t>
  </si>
  <si>
    <t>GRUPA</t>
  </si>
  <si>
    <t>Magazyn</t>
  </si>
  <si>
    <t>JEDNOSTKA</t>
  </si>
  <si>
    <t>RAZEM_ILOŚĆ</t>
  </si>
  <si>
    <t>RAZEM_WARTOŚĆ</t>
  </si>
  <si>
    <t>Przekładka do GiBo 1230x870</t>
  </si>
  <si>
    <t>Materiały opakowaniowe</t>
  </si>
  <si>
    <t>Other PA</t>
  </si>
  <si>
    <t>31</t>
  </si>
  <si>
    <t>pcs</t>
  </si>
  <si>
    <t>Przekładka 1145x750 - Fala B</t>
  </si>
  <si>
    <t>41</t>
  </si>
  <si>
    <t>Przekładka kartonowa 1100x900</t>
  </si>
  <si>
    <t>Przekładka kartonowa 400x260, fala B</t>
  </si>
  <si>
    <t>Przekładka kartonowa 360x260, fala B</t>
  </si>
  <si>
    <t>Przekładka kartonowa 1100 x 800 mm</t>
  </si>
  <si>
    <t>21</t>
  </si>
  <si>
    <t>taśma pakowa</t>
  </si>
  <si>
    <t>Taśma pakowa</t>
  </si>
  <si>
    <t>Hebefix Bügel V2A</t>
  </si>
  <si>
    <t>Raschelsack 80x142</t>
  </si>
  <si>
    <t>Bags</t>
  </si>
  <si>
    <t>50</t>
  </si>
  <si>
    <t>Raschelbeutel 50x80</t>
  </si>
  <si>
    <t>Karton 1015 x   113 x    70 mm</t>
  </si>
  <si>
    <t>Carton</t>
  </si>
  <si>
    <t>Schr.-Haube 2340/1000</t>
  </si>
  <si>
    <t>Wellp.-Bogen 800x1200mm verst.</t>
  </si>
  <si>
    <t>PP-Gewebesäcke 40 x   60 cm</t>
  </si>
  <si>
    <t>PP-Gewebesäcke 55 x   90 cm</t>
  </si>
  <si>
    <t>Schr.-Haube 2240/1350</t>
  </si>
  <si>
    <t>Stretchfolie, Maschine, schwar</t>
  </si>
  <si>
    <t>Stretch</t>
  </si>
  <si>
    <t>kg</t>
  </si>
  <si>
    <t>Stretchfolie, Maschine, transp</t>
  </si>
  <si>
    <t>81</t>
  </si>
  <si>
    <t>Karton   370 x   260 x  190 mm</t>
  </si>
  <si>
    <t>Karton   405 x   270 x  250 mm</t>
  </si>
  <si>
    <t>Wellpapp-Bogen 800x1.000mm</t>
  </si>
  <si>
    <t>Wellpapp-Bogen 800x1.200mm</t>
  </si>
  <si>
    <t>Einwegpalette 1.000x1.200 mm</t>
  </si>
  <si>
    <t>Pallet</t>
  </si>
  <si>
    <t>Wellp.-Bogen 800x1000mm verst.</t>
  </si>
  <si>
    <t>Einwegpalette 1.100x1.100 mm</t>
  </si>
  <si>
    <t>Europalette gebraucht</t>
  </si>
  <si>
    <t>Schr.-Haube 2200/1700</t>
  </si>
  <si>
    <t>Gitterbox gebraucht</t>
  </si>
  <si>
    <t>Rollenwellpappe 0,4 x 70m</t>
  </si>
  <si>
    <t>PET-Umreifungsband 15,5x0,88mm</t>
  </si>
  <si>
    <t>20</t>
  </si>
  <si>
    <t>m</t>
  </si>
  <si>
    <t>Selbstklebeband DrL 15</t>
  </si>
  <si>
    <t>Selbstklebeband DrL 20</t>
  </si>
  <si>
    <t>Selbstklebeband DrL 25</t>
  </si>
  <si>
    <t>Selbstklebeband DrL 30</t>
  </si>
  <si>
    <t>Selbstklebeband DrL 35</t>
  </si>
  <si>
    <t>Selbstklebeband DrL 40</t>
  </si>
  <si>
    <t>Selbstklebeband DrL 50</t>
  </si>
  <si>
    <t>Karton   330 x   280 x  130 mm</t>
  </si>
  <si>
    <t>Einwegpalette 800x1.200 mm</t>
  </si>
  <si>
    <t>Holzbretter 23 x 120 x 1000 mm</t>
  </si>
  <si>
    <t>Board</t>
  </si>
  <si>
    <t>Holzbretter 23 x 120 x 1200 mm</t>
  </si>
  <si>
    <t>Holzbretter 23 x 120 x 2550 mm</t>
  </si>
  <si>
    <t>Holzbretter 23 x  80 x  420 mm</t>
  </si>
  <si>
    <t>Holzbretter 23 x  80 x  450 mm</t>
  </si>
  <si>
    <t>Holzbretter 23 x  80 x  500 mm</t>
  </si>
  <si>
    <t>Holzbretter 23 x  80 x  570 mm</t>
  </si>
  <si>
    <t>Holzbretter 23 x  80 x  800 mm</t>
  </si>
  <si>
    <t>Holzbretter 23 x  80 x  850 mm</t>
  </si>
  <si>
    <t>Holzbretter 23 x 80 x 900 mm</t>
  </si>
  <si>
    <t>Holzbretter 23 x 80 x 950 mm</t>
  </si>
  <si>
    <t>Holzbretter 23 x  80 x 1000 mm</t>
  </si>
  <si>
    <t>Holzbretter 23 x 80 x 1100 mm</t>
  </si>
  <si>
    <t>Holzbretter 23 x 80 x 1150 mm</t>
  </si>
  <si>
    <t>Holzleisten 23 x  8 x 1200 mm</t>
  </si>
  <si>
    <t>Kantenschutzleisten recyclebar</t>
  </si>
  <si>
    <t>Karton   400 x   270 x  180 mm</t>
  </si>
  <si>
    <t>Karton   400 x   270 x  240 mm</t>
  </si>
  <si>
    <t>Karton   440 x   440 x  205 mm</t>
  </si>
  <si>
    <t>Karton   510 x   350 x  380 mm</t>
  </si>
  <si>
    <t>Karton   510 x   350 x  430 mm</t>
  </si>
  <si>
    <t>Karton   530 x   450 x  420 mm</t>
  </si>
  <si>
    <t>Karton 1200 x   800 x1090 mm</t>
  </si>
  <si>
    <t>PE-Säcke Nr. 1</t>
  </si>
  <si>
    <t>PE-Säcke Nr. 2</t>
  </si>
  <si>
    <t>PE-Säcke Nr. 2 1/2</t>
  </si>
  <si>
    <t>PE-Säcke Nr. 3</t>
  </si>
  <si>
    <t>PE-Säcke Nr. 5</t>
  </si>
  <si>
    <t>PE-Säcke Nr. 4</t>
  </si>
  <si>
    <t>PP-Gewebesäcke 30 x   60 cm</t>
  </si>
  <si>
    <t>PP-Gewebesäcke 50 x   70 cm</t>
  </si>
  <si>
    <t>PP-Gewebesäcke 50 x   90 cm</t>
  </si>
  <si>
    <t>PP-Gewebesäcke 60 x 115 cm</t>
  </si>
  <si>
    <t>PP-Gewebesäcke 70 x 120 cm</t>
  </si>
  <si>
    <t>PP-Kordel 500 weiss 1-fach</t>
  </si>
  <si>
    <t>PP-Umreifungsband 12,0x0,55mm</t>
  </si>
  <si>
    <t>Einlegehauben für Gibo</t>
  </si>
  <si>
    <t>PE-Seitenfaltensäcke - schwarz</t>
  </si>
  <si>
    <t>Sackverschluß 500 mm</t>
  </si>
  <si>
    <t>Sackverschluß 800 mm</t>
  </si>
  <si>
    <t>Sackverschluß 1000 mm</t>
  </si>
  <si>
    <t>Stretchfolie, Mini, schwarz</t>
  </si>
  <si>
    <t>Stretchfolie, Hand, schwarz</t>
  </si>
  <si>
    <t>Karton   250 x   160 x  200 mm</t>
  </si>
  <si>
    <t>Karton   290 x   190 x  270 mm</t>
  </si>
  <si>
    <t>Karton   392 x   292 x  219 mm</t>
  </si>
  <si>
    <t>Karton   392 x   292 x  264 mm</t>
  </si>
  <si>
    <t>Karton   392 x   392 x  375 mm</t>
  </si>
  <si>
    <t>LDPE Flachfolie 4.000x0,1 schw</t>
  </si>
  <si>
    <t>sqm</t>
  </si>
  <si>
    <t>ISPM 15 Palette 800x1.200mm</t>
  </si>
  <si>
    <t>Verpackungsstahlband 19x0,63mm</t>
  </si>
  <si>
    <t>Labelclip small</t>
  </si>
  <si>
    <t>Folienzuschnitt "Plaka" 2000 x</t>
  </si>
  <si>
    <t>Holzbretter 23 x  80 x  520 mm</t>
  </si>
  <si>
    <t>Holzbretter 23 x  80 x  380 mm</t>
  </si>
  <si>
    <t>Holzbretter 23 x 120 x 1100 mm</t>
  </si>
  <si>
    <t>Schr.-Haube 1300/1300</t>
  </si>
  <si>
    <t>PE-Druckverschl.btl.180x250 #S</t>
  </si>
  <si>
    <t>PE-Druckverschl.btl.300x400 #S</t>
  </si>
  <si>
    <t>Holzpalette Clipshed</t>
  </si>
  <si>
    <t>Karton f. Fugenfix B35 weiß</t>
  </si>
  <si>
    <t>Flachfolie 810 x 0.10</t>
  </si>
  <si>
    <t>Beutel 350x625x0,150</t>
  </si>
  <si>
    <t>Schlauch-Folie 780x0,12 mm</t>
  </si>
  <si>
    <t>Sack 780x800x0,12</t>
  </si>
  <si>
    <t>Beutel 350x650x0,10</t>
  </si>
  <si>
    <t>Beutel 300x600x0,10</t>
  </si>
  <si>
    <t>Beutel 250x500x0,10</t>
  </si>
  <si>
    <t>Beutel 250x300x0,05</t>
  </si>
  <si>
    <t>Faltenbeutel 300+80/850/0,1</t>
  </si>
  <si>
    <t>Beutel 350x750x0,10</t>
  </si>
  <si>
    <t>Sack780x1200x0,12</t>
  </si>
  <si>
    <t>Rödeldraht 200 mm - galvanized</t>
  </si>
  <si>
    <t>Beutel 480x700x0,12</t>
  </si>
  <si>
    <t>Schlauchfolie 580x0.17</t>
  </si>
  <si>
    <t>Karton   600 x  300 x 400(RVK)</t>
  </si>
  <si>
    <t>Pcs</t>
  </si>
  <si>
    <t>Karton   395 x  160 x   210 mm</t>
  </si>
  <si>
    <t>Karton   420 x  145 x   250 mm</t>
  </si>
  <si>
    <t>Karton   400 x  230 x   240 mm</t>
  </si>
  <si>
    <t>Karton   325 x  295 x   165 mm</t>
  </si>
  <si>
    <t>Karton   545 x  290 x   195 mm</t>
  </si>
  <si>
    <t>Karton   475 x  310 x 335(RVK)</t>
  </si>
  <si>
    <t>Haftetiketten 55x145 mm</t>
  </si>
  <si>
    <t>97039-1</t>
  </si>
  <si>
    <t>Haftetikett 55x146,05mm,RS-Des</t>
  </si>
  <si>
    <t>Stretchfolie, Mini, transparen</t>
  </si>
  <si>
    <t>Stretchfolie, Hand, transparen</t>
  </si>
  <si>
    <t>Stretchfolie, Automat, Druzack</t>
  </si>
  <si>
    <t>PP-Umreifungsband 12,7x0,75 mm</t>
  </si>
  <si>
    <t>PP-Umreifungsband Poliflex</t>
  </si>
  <si>
    <t>Haftetiketten 100x130 mm</t>
  </si>
  <si>
    <t>97048-1</t>
  </si>
  <si>
    <t>Haftetikett100x131,76mm,RS-Des</t>
  </si>
  <si>
    <t>97049-1</t>
  </si>
  <si>
    <t>Haftetikett 99x210 mm, RS-Des</t>
  </si>
  <si>
    <t>Bretter 18x80x1100</t>
  </si>
  <si>
    <t>Prägefolie rot</t>
  </si>
  <si>
    <t>Rohspanplatten 150x50</t>
  </si>
  <si>
    <t>Plakagestelle</t>
  </si>
  <si>
    <t>Anhängetikett 55x145mm, weiß</t>
  </si>
  <si>
    <t>97081-1</t>
  </si>
  <si>
    <t>Anhängeetikett55x146,05RS-Des.</t>
  </si>
  <si>
    <t>Anhängetikett 100x130mm,weiß</t>
  </si>
  <si>
    <t>97082-1</t>
  </si>
  <si>
    <t>Anhängeetikett100x131,76RS-Des</t>
  </si>
  <si>
    <t>Thermotransferfolie für CAB</t>
  </si>
  <si>
    <t>Schenker-Drucker-Etikett 114mm</t>
  </si>
  <si>
    <t>TR</t>
  </si>
  <si>
    <t>Flachfolie 940 x 0,080 mm</t>
  </si>
  <si>
    <t>EK401001</t>
  </si>
  <si>
    <t>Stahlnägel 3,5x75, Verp. W3</t>
  </si>
  <si>
    <t>EK401004</t>
  </si>
  <si>
    <t>taśma brązowa</t>
  </si>
  <si>
    <t>EK402002</t>
  </si>
  <si>
    <t>Aufkleber "Plaka Safe"</t>
  </si>
  <si>
    <t>Nagel-Diwaklotz</t>
  </si>
  <si>
    <t>Materiały podstawowe</t>
  </si>
  <si>
    <t>Other RM</t>
  </si>
  <si>
    <t>Duxpagitterrolle 1m</t>
  </si>
  <si>
    <t>Arbocel ZZ 8/1</t>
  </si>
  <si>
    <t>cement portlandzki CEM III/A 42,5N-LH/HSR/NA</t>
  </si>
  <si>
    <t>Concrete</t>
  </si>
  <si>
    <t>Addiment Verzogerer VZ2</t>
  </si>
  <si>
    <t>Foibercast 500 6mm</t>
  </si>
  <si>
    <t>Tegosivin HE328</t>
  </si>
  <si>
    <t>EFA Füller S-B/F</t>
  </si>
  <si>
    <t>Fly ash</t>
  </si>
  <si>
    <t>Kalksteingrieß</t>
  </si>
  <si>
    <t>Limestone</t>
  </si>
  <si>
    <t>Quarzsand H31</t>
  </si>
  <si>
    <t>Sand</t>
  </si>
  <si>
    <t>Polyestergarn</t>
  </si>
  <si>
    <t>Tylose H200 00YP 2</t>
  </si>
  <si>
    <t>Concresol</t>
  </si>
  <si>
    <t>CEM III / B 42,5 N, HS-NA,lose</t>
  </si>
  <si>
    <t>Nähgarn Polyester NE 12/4</t>
  </si>
  <si>
    <t>Kordel 1200</t>
  </si>
  <si>
    <t>Sollrissblech für AE-150</t>
  </si>
  <si>
    <t>Sollrissblech für AE-200</t>
  </si>
  <si>
    <t>Sollrissblech für AE-250</t>
  </si>
  <si>
    <t>Sollrissblech für WS-200</t>
  </si>
  <si>
    <t>Sollrissblech für WS-250</t>
  </si>
  <si>
    <t>Anhängeschlaufe f. Adressanhä.</t>
  </si>
  <si>
    <t>Bew.-draht B500A+P Coil 5,0mm</t>
  </si>
  <si>
    <t>Metal</t>
  </si>
  <si>
    <t>Bew.-draht B500A+P(RK)Coil 5mm</t>
  </si>
  <si>
    <t>Betonstabstahl B500A 6,0mm</t>
  </si>
  <si>
    <t>94813-092</t>
  </si>
  <si>
    <t>Betonstahl B500A Coil 6,0mm</t>
  </si>
  <si>
    <t>Hart-PVC Mahlgut grau/bunt</t>
  </si>
  <si>
    <t>HART PVC</t>
  </si>
  <si>
    <t>95500-1</t>
  </si>
  <si>
    <t>Eigenes PVC Mahlgut Reuss-Seif</t>
  </si>
  <si>
    <t>95500-PULV</t>
  </si>
  <si>
    <t>Spulweryzowane PVC</t>
  </si>
  <si>
    <t>95500-RG</t>
  </si>
  <si>
    <t>Hart-PVC Reganulat MiniPlast</t>
  </si>
  <si>
    <t>PVC Mahlgut Glasleiste</t>
  </si>
  <si>
    <t>Hart-PVC-Folienmahlgut bunt</t>
  </si>
  <si>
    <t>95503-T</t>
  </si>
  <si>
    <t>Hart-PVC-Folienmahlgut Qual. A</t>
  </si>
  <si>
    <t>Hart-PVC-Regenerat grau Q. A</t>
  </si>
  <si>
    <t>Hart-PVC-Regenerat grau</t>
  </si>
  <si>
    <t>Hart-PVC Regenerat RAL 7016</t>
  </si>
  <si>
    <t>H-PVC-Compound gem. RAL 7031</t>
  </si>
  <si>
    <t>Hart-PVC-Regenerat weiss</t>
  </si>
  <si>
    <t>H-PVC-Compound gem. RAL 7035</t>
  </si>
  <si>
    <t>Polystyrol Neuware natur</t>
  </si>
  <si>
    <t>Polystyrol RG/MG weiss</t>
  </si>
  <si>
    <t>Polystyrol RG/MG schwarz</t>
  </si>
  <si>
    <t>Weichmacher Wellpren IM888</t>
  </si>
  <si>
    <t>POLYTRIOX M1</t>
  </si>
  <si>
    <t>Polycarbonat (blau)</t>
  </si>
  <si>
    <t>Polyäthylen HD Mahlgut bunt</t>
  </si>
  <si>
    <t>HDPE Neuware natur Extrusion</t>
  </si>
  <si>
    <t>HDPE</t>
  </si>
  <si>
    <t>Masterbatch verschiedene</t>
  </si>
  <si>
    <t>Pigment</t>
  </si>
  <si>
    <t>Masterbatch VACH 4953 beige</t>
  </si>
  <si>
    <t>Masterbatch gem. RAL 7016</t>
  </si>
  <si>
    <t>Masterbatch gem. RAL 2005</t>
  </si>
  <si>
    <t>Masterbatch gem. RAL 1015</t>
  </si>
  <si>
    <t>Bew.-draht B500A+P Coil 4,5mm</t>
  </si>
  <si>
    <t>Betonstabstahl B500A 10,0mm</t>
  </si>
  <si>
    <t>Betonstabstahl B500A 8,0mm</t>
  </si>
  <si>
    <t>95555-0920</t>
  </si>
  <si>
    <t>95555-1060</t>
  </si>
  <si>
    <t>Vertifix Bügel</t>
  </si>
  <si>
    <t>Transfix Öse verzinkt</t>
  </si>
  <si>
    <t>35</t>
  </si>
  <si>
    <t>Masterbatch gem. RAL 4005</t>
  </si>
  <si>
    <t>Masterbatch gem. RAL 5010</t>
  </si>
  <si>
    <t>Masterbatch gem. RAL 8019</t>
  </si>
  <si>
    <t>Masterbatch gem. RAL 8017</t>
  </si>
  <si>
    <t>Masterbatch gem. RAL 8004</t>
  </si>
  <si>
    <t>Masterbatch gem. RAL 7047</t>
  </si>
  <si>
    <t>Masterbatch gem. RAL 7046</t>
  </si>
  <si>
    <t>Masterbatch gem. RAL 7024</t>
  </si>
  <si>
    <t>Masterbatch gem. RAL 6027</t>
  </si>
  <si>
    <t>Masterbatch gem. RAL 1003</t>
  </si>
  <si>
    <t>Masterbatch gem. RAL 1018</t>
  </si>
  <si>
    <t>Masterbatch gem. RAL 2004</t>
  </si>
  <si>
    <t>Masterbatch gem. RAL 3000</t>
  </si>
  <si>
    <t>Masterbatch gem. RAL 9004</t>
  </si>
  <si>
    <t>Masterbatch gem. RAL 9010</t>
  </si>
  <si>
    <t>Masterbatch gem. RAL 4007</t>
  </si>
  <si>
    <t>Masterbatch gem. RAL 6018</t>
  </si>
  <si>
    <t>LD/EVA natur Lupolen V2920 K</t>
  </si>
  <si>
    <t>Masterbatch gem. RAL 3018</t>
  </si>
  <si>
    <t>HDPE MFI 15 Neuware natur</t>
  </si>
  <si>
    <t>Treibmittel in Granulatform</t>
  </si>
  <si>
    <t>Masterbatch gem. RAL 7010</t>
  </si>
  <si>
    <t>Masterbatch gem. RAL 5012</t>
  </si>
  <si>
    <t>Masterbatch gem. RAL 3015</t>
  </si>
  <si>
    <t>Masterbatch gem. RAL 6019</t>
  </si>
  <si>
    <t>Masterbatch gem. RAL 8023</t>
  </si>
  <si>
    <t>Masterbatch gem. RAL 5022</t>
  </si>
  <si>
    <t>H-PVC-Com. TROILIT VA 466-HE/2</t>
  </si>
  <si>
    <t>Masterbatch gem. RAL 6024</t>
  </si>
  <si>
    <t>ABS grau (Rocketfix-Kappe)</t>
  </si>
  <si>
    <t>H-PVC Comp. Gem. RAL 5015</t>
  </si>
  <si>
    <t>Masterbatch RAL1018 for PVC (Plaka Safe)</t>
  </si>
  <si>
    <t>PC/ABS RAL 3020 Klostermann</t>
  </si>
  <si>
    <t>Einfriermischung Extrusion</t>
  </si>
  <si>
    <t>Wachs f. PVC</t>
  </si>
  <si>
    <t>96905-MAHL</t>
  </si>
  <si>
    <t>HDPE Mahlgut RSPL</t>
  </si>
  <si>
    <t>96905-N</t>
  </si>
  <si>
    <t>HDPE grey Q1 New Quality (Q1)</t>
  </si>
  <si>
    <t>HDPE RG Qualität (Q2B)</t>
  </si>
  <si>
    <t>HDPE grau Q 2</t>
  </si>
  <si>
    <t>96907-1</t>
  </si>
  <si>
    <t>HDPE grau Q 2 (Politex)</t>
  </si>
  <si>
    <t>HDPE grau GS3</t>
  </si>
  <si>
    <t>HDPE Remondis 0512 (Q3)</t>
  </si>
  <si>
    <t>MDPE RG grau Dux</t>
  </si>
  <si>
    <t>HD-PE schwarz</t>
  </si>
  <si>
    <t>PS-schlagfest</t>
  </si>
  <si>
    <t>PE-LD-Grau</t>
  </si>
  <si>
    <t>PP Copo Neuware</t>
  </si>
  <si>
    <t>HDPE Neuware natur Spritzguss</t>
  </si>
  <si>
    <t>ABS MG weiß/natur</t>
  </si>
  <si>
    <t>LLDPE Neuware natur</t>
  </si>
  <si>
    <t>ABS MG grau</t>
  </si>
  <si>
    <t>LDPE Neuware natur</t>
  </si>
  <si>
    <t>PA-b3s-natur</t>
  </si>
  <si>
    <t>Masterbatch gem. RAL 1013</t>
  </si>
  <si>
    <t>Masterbatch gem. RAL 1011</t>
  </si>
  <si>
    <t>Masterbatch gem. RAL 7023</t>
  </si>
  <si>
    <t>Masterbatch gem. RAL 7001</t>
  </si>
  <si>
    <t>Masterbatch gem. RAL 9005</t>
  </si>
  <si>
    <t>Masterbatch gem. RAL 7035</t>
  </si>
  <si>
    <t>Masterbatch gem. RAL 7040</t>
  </si>
  <si>
    <t>Masterbatch gem. RAL 7037</t>
  </si>
  <si>
    <t>Masterbatch gem. RAL 7042</t>
  </si>
  <si>
    <t>Masterbatch gem. RAL 9002</t>
  </si>
  <si>
    <t>Masterbatch gem. RAL 2003</t>
  </si>
  <si>
    <t>Masterbatch gem. RAL 5015</t>
  </si>
  <si>
    <t>Masterbatch gem. RAL 1023</t>
  </si>
  <si>
    <t>Masterbatch gem. RAL 3020</t>
  </si>
  <si>
    <t>Masterbatch gem. RAL 6029</t>
  </si>
  <si>
    <t>Masterbatch gem. RAL 5017</t>
  </si>
  <si>
    <t>Masterbatch UV-Stabil. f. PP</t>
  </si>
  <si>
    <t>Masterbatch gem. RAL 9016</t>
  </si>
  <si>
    <t>Masterbatch gem. RAL 7044</t>
  </si>
  <si>
    <t>Rödeldraht 200 mm</t>
  </si>
  <si>
    <t>Rödeldraht 100 mm</t>
  </si>
  <si>
    <t>EPS-Zuschn. 250x160x80 PS 30</t>
  </si>
  <si>
    <t>EPS-Zuschn. 250x160x110 PS 30</t>
  </si>
  <si>
    <t>Streckmetall 120 mm ungelocht</t>
  </si>
  <si>
    <t>98911-105</t>
  </si>
  <si>
    <t>Streckmetall 120 mm  L=1056 mm</t>
  </si>
  <si>
    <t>Streckmetall 160 mm ungelocht</t>
  </si>
  <si>
    <t>98913-105</t>
  </si>
  <si>
    <t>Streckmetall 160 mm  L=1056 mm</t>
  </si>
  <si>
    <t>Streckmetall 180 mm ungelocht</t>
  </si>
  <si>
    <t>98914-105</t>
  </si>
  <si>
    <t>Streckmetall 180 mm  L=1056 mm</t>
  </si>
  <si>
    <t>Streckmetall 200 mm ungelocht</t>
  </si>
  <si>
    <t>98915-105</t>
  </si>
  <si>
    <t>Streckmetall 200 mm  L=1056 mm</t>
  </si>
  <si>
    <t>Streckmetall 100 mm</t>
  </si>
  <si>
    <t>Streckmetall 140 mm ungelocht</t>
  </si>
  <si>
    <t>98918-105</t>
  </si>
  <si>
    <t>Streckmetall 140 mm  L=1056 mm</t>
  </si>
  <si>
    <t>Streckmet125/110</t>
  </si>
  <si>
    <t>C-Schiene 28/15 WB ungelocht</t>
  </si>
  <si>
    <t>C-Schiene 38/17 WB ungelocht</t>
  </si>
  <si>
    <t>Köko Bolzen 6x60</t>
  </si>
  <si>
    <t>SD Kopfbolzen 10x60 für</t>
  </si>
  <si>
    <t>SD Kopfbolzen 6x35 für</t>
  </si>
  <si>
    <t>98946-O</t>
  </si>
  <si>
    <t>Schaumprofil für Ankerschiene</t>
  </si>
  <si>
    <t>98947-O</t>
  </si>
  <si>
    <t>SD Kopfbolzen  8x60  V4A</t>
  </si>
  <si>
    <t>C-Schiene 28/15 WB gelocht</t>
  </si>
  <si>
    <t>C-Schiene 38/17 WB gelocht</t>
  </si>
  <si>
    <t>C-Schiene 28/15 V4A gelocht</t>
  </si>
  <si>
    <t>C-Schiene 38/17 V4A gelocht</t>
  </si>
  <si>
    <t>SD Kopfbolzen  6x35 V4A</t>
  </si>
  <si>
    <t>C-Schiene 28/15 V4A ungelocht</t>
  </si>
  <si>
    <t>C-Schiene 38/17 V4A ungelocht</t>
  </si>
  <si>
    <t>SYMBOL ARTYKUŁ</t>
  </si>
  <si>
    <t>OPIS ARTYKUŁU</t>
  </si>
  <si>
    <t>Zapasy: ilość finansowa</t>
  </si>
  <si>
    <t>Zapasy: kwota finansowa</t>
  </si>
  <si>
    <t>Zapasy: zaksięgowana ilość fizyczna</t>
  </si>
  <si>
    <t>Zapasy: zaksięgowana kwota fizyczna</t>
  </si>
  <si>
    <t>ILOŚĆ RAZEM</t>
  </si>
  <si>
    <t>szt.</t>
  </si>
  <si>
    <t>Sporządził:</t>
  </si>
  <si>
    <t>Data:</t>
  </si>
  <si>
    <t>Podpis:</t>
  </si>
  <si>
    <t>Materiał opakowaniowy</t>
  </si>
  <si>
    <t>GRUPA_PL</t>
  </si>
  <si>
    <t>Szyna stalowa</t>
  </si>
  <si>
    <t>Granulat inny</t>
  </si>
  <si>
    <t>Materiał inny</t>
  </si>
  <si>
    <t>Pręt żebrowany FI 8 B 500A</t>
  </si>
  <si>
    <t>Pręt żebrowany inny</t>
  </si>
  <si>
    <t>Folia</t>
  </si>
  <si>
    <t>Pojemnik</t>
  </si>
  <si>
    <t>Worki</t>
  </si>
  <si>
    <t>Karton</t>
  </si>
  <si>
    <t>Przekładka kartonowa</t>
  </si>
  <si>
    <t>Worek</t>
  </si>
  <si>
    <t>Worek tkany</t>
  </si>
  <si>
    <t>Folia stretch</t>
  </si>
  <si>
    <t>Paleta</t>
  </si>
  <si>
    <t>Karton w rolkach</t>
  </si>
  <si>
    <t>Taśma samoprzylepna</t>
  </si>
  <si>
    <t>Deska</t>
  </si>
  <si>
    <t>Listwa drewniana</t>
  </si>
  <si>
    <t>Worek PE</t>
  </si>
  <si>
    <t>Sznur</t>
  </si>
  <si>
    <t>Zamknięcie worka</t>
  </si>
  <si>
    <t>Folia płaska</t>
  </si>
  <si>
    <t>Taśma stalowa</t>
  </si>
  <si>
    <t>deska</t>
  </si>
  <si>
    <t>Folia rurowa</t>
  </si>
  <si>
    <t>Drut do wiązania</t>
  </si>
  <si>
    <t>Etykieta</t>
  </si>
  <si>
    <t>Naklejka</t>
  </si>
  <si>
    <t>Gwóźdż</t>
  </si>
  <si>
    <t>Włókno</t>
  </si>
  <si>
    <t>Cement</t>
  </si>
  <si>
    <t>Dodatek do betonu</t>
  </si>
  <si>
    <t>Włókno polipropylenowe do betonu</t>
  </si>
  <si>
    <t>Koncentrat emulsyjny</t>
  </si>
  <si>
    <t>Mączka wapienna</t>
  </si>
  <si>
    <t>Piasek</t>
  </si>
  <si>
    <t>Przędza poliestrową</t>
  </si>
  <si>
    <t>Celuloza</t>
  </si>
  <si>
    <t>Polietylen o dużej gęstości</t>
  </si>
  <si>
    <t>Tworzywo ABS</t>
  </si>
  <si>
    <t>Siatka stalowa</t>
  </si>
  <si>
    <t>Śruba z łbem</t>
  </si>
  <si>
    <t>L.p. z obwieszczenia</t>
  </si>
  <si>
    <t>Granulat Hart PVC - polichlorek winylu</t>
  </si>
  <si>
    <t>Granulat różnej gramatury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</si>
</sst>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7" formatCode="#,##0.00\ &quot;zł&quot;;\-#,##0.00\ &quot;zł&quot;"/>
    <numFmt numFmtId="164" formatCode="yyyy\-mm\-dd;@"/>
    <numFmt numFmtId="165" formatCode="\W\ ##"/>
    <numFmt numFmtId="166" formatCode="yy\-mm\-dd;@"/>
    <numFmt numFmtId="167" formatCode="[$-10415]yyyy\-mm\-dd"/>
    <numFmt numFmtId="168" formatCode="[$-10415]#,##0.00;\-#,##0.00;0.00"/>
    <numFmt numFmtId="169" formatCode="[$-10415]#,##0.00\ ;\-#,##0.00\ ;0.00"/>
    <numFmt numFmtId="170" formatCode="#,##0.00\ &quot;zł&quot;"/>
    <numFmt numFmtId="171" formatCode="#,##0.00\ [$EUR]"/>
    <numFmt numFmtId="172" formatCode="#,##0.00\ &quot;zł&quot;;[Red]#,##0.00\ &quot;zł&quot;"/>
  </numFmts>
  <fonts count="37" x14ac:knownFonts="1">
    <font>
      <sz val="11"/>
      <color theme="1"/>
      <name val="Calibri"/>
      <family val="2"/>
      <charset val="238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66DD"/>
      <name val="Calibri"/>
      <family val="2"/>
      <scheme val="minor"/>
    </font>
    <font>
      <sz val="10"/>
      <color rgb="FF0066DD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theme="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0F0F0"/>
        <bgColor rgb="FFF0F0F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indexed="64"/>
      </left>
      <right style="medium">
        <color indexed="64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indexed="64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indexed="64"/>
      </left>
      <right style="medium">
        <color indexed="64"/>
      </right>
      <top style="double">
        <color theme="4" tint="-0.249977111117893"/>
      </top>
      <bottom style="medium">
        <color indexed="64"/>
      </bottom>
      <diagonal/>
    </border>
    <border>
      <left/>
      <right/>
      <top/>
      <bottom style="thin">
        <color theme="4" tint="0.79998168889431442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hair">
        <color theme="4"/>
      </bottom>
      <diagonal/>
    </border>
    <border>
      <left style="double">
        <color theme="4"/>
      </left>
      <right style="double">
        <color theme="4"/>
      </right>
      <top style="hair">
        <color theme="4"/>
      </top>
      <bottom style="hair">
        <color theme="4"/>
      </bottom>
      <diagonal/>
    </border>
    <border>
      <left style="double">
        <color theme="4"/>
      </left>
      <right style="double">
        <color theme="4"/>
      </right>
      <top style="hair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/>
      <bottom style="thin">
        <color theme="4" tint="0.79998168889431442"/>
      </bottom>
      <diagonal/>
    </border>
    <border>
      <left/>
      <right style="medium">
        <color indexed="64"/>
      </right>
      <top/>
      <bottom style="thin">
        <color theme="4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3">
    <xf numFmtId="0" fontId="0" fillId="0" borderId="0"/>
    <xf numFmtId="0" fontId="12" fillId="0" borderId="0"/>
    <xf numFmtId="0" fontId="26" fillId="0" borderId="0"/>
  </cellStyleXfs>
  <cellXfs count="470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Fill="1"/>
    <xf numFmtId="0" fontId="3" fillId="0" borderId="0" xfId="0" applyFont="1" applyFill="1"/>
    <xf numFmtId="0" fontId="6" fillId="5" borderId="1" xfId="0" applyFont="1" applyFill="1" applyBorder="1" applyAlignment="1">
      <alignment horizontal="left"/>
    </xf>
    <xf numFmtId="4" fontId="6" fillId="0" borderId="2" xfId="0" applyNumberFormat="1" applyFont="1" applyBorder="1"/>
    <xf numFmtId="4" fontId="6" fillId="0" borderId="3" xfId="0" applyNumberFormat="1" applyFont="1" applyBorder="1"/>
    <xf numFmtId="4" fontId="5" fillId="3" borderId="2" xfId="0" applyNumberFormat="1" applyFont="1" applyFill="1" applyBorder="1"/>
    <xf numFmtId="4" fontId="5" fillId="0" borderId="4" xfId="0" applyNumberFormat="1" applyFont="1" applyBorder="1"/>
    <xf numFmtId="4" fontId="5" fillId="3" borderId="4" xfId="0" applyNumberFormat="1" applyFont="1" applyFill="1" applyBorder="1"/>
    <xf numFmtId="4" fontId="3" fillId="0" borderId="0" xfId="0" applyNumberFormat="1" applyFont="1"/>
    <xf numFmtId="0" fontId="6" fillId="5" borderId="5" xfId="0" applyFont="1" applyFill="1" applyBorder="1" applyAlignment="1">
      <alignment horizontal="left"/>
    </xf>
    <xf numFmtId="4" fontId="8" fillId="8" borderId="6" xfId="0" applyNumberFormat="1" applyFont="1" applyFill="1" applyBorder="1"/>
    <xf numFmtId="4" fontId="8" fillId="8" borderId="7" xfId="0" applyNumberFormat="1" applyFont="1" applyFill="1" applyBorder="1"/>
    <xf numFmtId="4" fontId="3" fillId="8" borderId="7" xfId="0" applyNumberFormat="1" applyFont="1" applyFill="1" applyBorder="1"/>
    <xf numFmtId="4" fontId="9" fillId="8" borderId="7" xfId="0" applyNumberFormat="1" applyFont="1" applyFill="1" applyBorder="1" applyAlignment="1">
      <alignment horizontal="right"/>
    </xf>
    <xf numFmtId="4" fontId="9" fillId="8" borderId="7" xfId="0" applyNumberFormat="1" applyFont="1" applyFill="1" applyBorder="1"/>
    <xf numFmtId="4" fontId="10" fillId="8" borderId="7" xfId="0" applyNumberFormat="1" applyFont="1" applyFill="1" applyBorder="1"/>
    <xf numFmtId="4" fontId="3" fillId="8" borderId="7" xfId="0" applyNumberFormat="1" applyFont="1" applyFill="1" applyBorder="1" applyAlignment="1">
      <alignment horizontal="right"/>
    </xf>
    <xf numFmtId="4" fontId="3" fillId="8" borderId="7" xfId="0" quotePrefix="1" applyNumberFormat="1" applyFont="1" applyFill="1" applyBorder="1"/>
    <xf numFmtId="4" fontId="11" fillId="8" borderId="7" xfId="0" applyNumberFormat="1" applyFont="1" applyFill="1" applyBorder="1" applyAlignment="1">
      <alignment horizontal="right"/>
    </xf>
    <xf numFmtId="4" fontId="11" fillId="8" borderId="7" xfId="0" applyNumberFormat="1" applyFont="1" applyFill="1" applyBorder="1"/>
    <xf numFmtId="4" fontId="11" fillId="8" borderId="7" xfId="0" quotePrefix="1" applyNumberFormat="1" applyFont="1" applyFill="1" applyBorder="1"/>
    <xf numFmtId="4" fontId="9" fillId="8" borderId="7" xfId="0" quotePrefix="1" applyNumberFormat="1" applyFont="1" applyFill="1" applyBorder="1"/>
    <xf numFmtId="0" fontId="3" fillId="8" borderId="8" xfId="0" applyFont="1" applyFill="1" applyBorder="1"/>
    <xf numFmtId="4" fontId="9" fillId="9" borderId="7" xfId="0" applyNumberFormat="1" applyFont="1" applyFill="1" applyBorder="1"/>
    <xf numFmtId="4" fontId="0" fillId="0" borderId="0" xfId="0" applyNumberFormat="1"/>
    <xf numFmtId="0" fontId="4" fillId="0" borderId="0" xfId="0" applyFont="1" applyFill="1" applyBorder="1" applyAlignment="1"/>
    <xf numFmtId="0" fontId="1" fillId="2" borderId="10" xfId="0" applyFont="1" applyFill="1" applyBorder="1" applyAlignment="1">
      <alignment horizontal="left" vertical="top" wrapText="1"/>
    </xf>
    <xf numFmtId="0" fontId="3" fillId="7" borderId="11" xfId="0" applyFont="1" applyFill="1" applyBorder="1" applyAlignment="1">
      <alignment horizontal="left" vertical="top" wrapText="1"/>
    </xf>
    <xf numFmtId="0" fontId="3" fillId="7" borderId="11" xfId="0" applyFont="1" applyFill="1" applyBorder="1" applyAlignment="1">
      <alignment horizontal="left" vertical="top"/>
    </xf>
    <xf numFmtId="0" fontId="3" fillId="7" borderId="11" xfId="0" applyFont="1" applyFill="1" applyBorder="1" applyAlignment="1">
      <alignment vertical="top"/>
    </xf>
    <xf numFmtId="164" fontId="3" fillId="7" borderId="11" xfId="0" applyNumberFormat="1" applyFont="1" applyFill="1" applyBorder="1" applyAlignment="1">
      <alignment horizontal="left" vertical="top" wrapText="1"/>
    </xf>
    <xf numFmtId="0" fontId="3" fillId="7" borderId="11" xfId="0" applyNumberFormat="1" applyFont="1" applyFill="1" applyBorder="1" applyAlignment="1">
      <alignment horizontal="left" vertical="top" wrapText="1"/>
    </xf>
    <xf numFmtId="164" fontId="8" fillId="7" borderId="11" xfId="0" applyNumberFormat="1" applyFont="1" applyFill="1" applyBorder="1" applyAlignment="1">
      <alignment horizontal="left" vertical="top" wrapText="1"/>
    </xf>
    <xf numFmtId="0" fontId="8" fillId="7" borderId="11" xfId="0" applyNumberFormat="1" applyFont="1" applyFill="1" applyBorder="1" applyAlignment="1">
      <alignment horizontal="left" vertical="top" wrapText="1"/>
    </xf>
    <xf numFmtId="0" fontId="3" fillId="11" borderId="11" xfId="0" applyNumberFormat="1" applyFont="1" applyFill="1" applyBorder="1" applyAlignment="1">
      <alignment horizontal="left" vertical="top" wrapText="1"/>
    </xf>
    <xf numFmtId="3" fontId="3" fillId="11" borderId="11" xfId="0" applyNumberFormat="1" applyFont="1" applyFill="1" applyBorder="1" applyAlignment="1">
      <alignment horizontal="left" vertical="top" wrapText="1"/>
    </xf>
    <xf numFmtId="0" fontId="3" fillId="6" borderId="11" xfId="0" applyNumberFormat="1" applyFont="1" applyFill="1" applyBorder="1" applyAlignment="1">
      <alignment horizontal="left" vertical="top" wrapText="1"/>
    </xf>
    <xf numFmtId="0" fontId="9" fillId="7" borderId="11" xfId="0" applyFont="1" applyFill="1" applyBorder="1" applyAlignment="1">
      <alignment horizontal="left" vertical="top"/>
    </xf>
    <xf numFmtId="0" fontId="11" fillId="7" borderId="11" xfId="0" applyNumberFormat="1" applyFont="1" applyFill="1" applyBorder="1" applyAlignment="1">
      <alignment horizontal="left" vertical="top"/>
    </xf>
    <xf numFmtId="4" fontId="11" fillId="7" borderId="11" xfId="0" applyNumberFormat="1" applyFont="1" applyFill="1" applyBorder="1" applyAlignment="1">
      <alignment horizontal="right" vertical="top" wrapText="1"/>
    </xf>
    <xf numFmtId="4" fontId="8" fillId="7" borderId="11" xfId="0" applyNumberFormat="1" applyFont="1" applyFill="1" applyBorder="1" applyAlignment="1">
      <alignment horizontal="left" vertical="top"/>
    </xf>
    <xf numFmtId="0" fontId="3" fillId="12" borderId="11" xfId="0" applyNumberFormat="1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/>
    </xf>
    <xf numFmtId="0" fontId="2" fillId="13" borderId="11" xfId="0" applyFont="1" applyFill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14" fontId="3" fillId="0" borderId="0" xfId="0" applyNumberFormat="1" applyFont="1" applyFill="1" applyAlignment="1"/>
    <xf numFmtId="14" fontId="3" fillId="0" borderId="0" xfId="0" applyNumberFormat="1" applyFont="1" applyFill="1" applyAlignment="1">
      <alignment horizontal="left"/>
    </xf>
    <xf numFmtId="14" fontId="3" fillId="0" borderId="0" xfId="0" quotePrefix="1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164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center"/>
    </xf>
    <xf numFmtId="3" fontId="9" fillId="0" borderId="0" xfId="0" applyNumberFormat="1" applyFont="1" applyFill="1" applyAlignment="1">
      <alignment horizontal="center"/>
    </xf>
    <xf numFmtId="0" fontId="11" fillId="0" borderId="0" xfId="0" applyNumberFormat="1" applyFont="1" applyFill="1" applyAlignment="1">
      <alignment horizontal="center"/>
    </xf>
    <xf numFmtId="4" fontId="11" fillId="0" borderId="0" xfId="0" applyNumberFormat="1" applyFont="1" applyFill="1" applyAlignment="1">
      <alignment horizontal="right"/>
    </xf>
    <xf numFmtId="4" fontId="8" fillId="0" borderId="0" xfId="0" applyNumberFormat="1" applyFont="1" applyFill="1"/>
    <xf numFmtId="14" fontId="3" fillId="0" borderId="0" xfId="0" quotePrefix="1" applyNumberFormat="1" applyFont="1" applyFill="1" applyAlignment="1"/>
    <xf numFmtId="14" fontId="3" fillId="0" borderId="0" xfId="0" quotePrefix="1" applyNumberFormat="1" applyFont="1" applyFill="1" applyAlignment="1">
      <alignment horizontal="left"/>
    </xf>
    <xf numFmtId="0" fontId="11" fillId="0" borderId="0" xfId="0" quotePrefix="1" applyNumberFormat="1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164" fontId="8" fillId="0" borderId="0" xfId="0" quotePrefix="1" applyNumberFormat="1" applyFont="1" applyFill="1" applyAlignment="1">
      <alignment horizontal="center"/>
    </xf>
    <xf numFmtId="0" fontId="4" fillId="0" borderId="0" xfId="0" applyNumberFormat="1" applyFont="1" applyFill="1" applyAlignment="1"/>
    <xf numFmtId="0" fontId="4" fillId="0" borderId="0" xfId="0" quotePrefix="1" applyNumberFormat="1" applyFont="1" applyFill="1" applyAlignment="1">
      <alignment horizontal="left"/>
    </xf>
    <xf numFmtId="164" fontId="4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4" fontId="17" fillId="0" borderId="0" xfId="0" quotePrefix="1" applyNumberFormat="1" applyFont="1" applyFill="1" applyAlignment="1">
      <alignment horizontal="center"/>
    </xf>
    <xf numFmtId="4" fontId="17" fillId="0" borderId="0" xfId="0" applyNumberFormat="1" applyFont="1" applyFill="1"/>
    <xf numFmtId="0" fontId="3" fillId="0" borderId="0" xfId="0" quotePrefix="1" applyNumberFormat="1" applyFont="1" applyFill="1" applyAlignment="1"/>
    <xf numFmtId="0" fontId="3" fillId="0" borderId="0" xfId="0" quotePrefix="1" applyNumberFormat="1" applyFont="1" applyFill="1" applyAlignment="1">
      <alignment horizontal="center"/>
    </xf>
    <xf numFmtId="14" fontId="3" fillId="3" borderId="0" xfId="0" quotePrefix="1" applyNumberFormat="1" applyFont="1" applyFill="1" applyAlignment="1">
      <alignment horizontal="left"/>
    </xf>
    <xf numFmtId="4" fontId="8" fillId="3" borderId="0" xfId="0" applyNumberFormat="1" applyFont="1" applyFill="1"/>
    <xf numFmtId="0" fontId="3" fillId="0" borderId="0" xfId="0" applyNumberFormat="1" applyFont="1" applyFill="1" applyAlignment="1">
      <alignment horizontal="left"/>
    </xf>
    <xf numFmtId="164" fontId="17" fillId="0" borderId="0" xfId="0" applyNumberFormat="1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4" fontId="18" fillId="0" borderId="0" xfId="0" applyNumberFormat="1" applyFont="1" applyFill="1" applyAlignment="1">
      <alignment horizontal="right"/>
    </xf>
    <xf numFmtId="0" fontId="4" fillId="0" borderId="0" xfId="0" quotePrefix="1" applyNumberFormat="1" applyFont="1" applyFill="1" applyAlignment="1"/>
    <xf numFmtId="4" fontId="11" fillId="3" borderId="0" xfId="0" applyNumberFormat="1" applyFont="1" applyFill="1" applyAlignment="1">
      <alignment horizontal="right"/>
    </xf>
    <xf numFmtId="0" fontId="3" fillId="0" borderId="0" xfId="0" applyFont="1" applyAlignment="1"/>
    <xf numFmtId="0" fontId="3" fillId="0" borderId="0" xfId="0" quotePrefix="1" applyFont="1" applyFill="1" applyAlignment="1">
      <alignment horizontal="left"/>
    </xf>
    <xf numFmtId="164" fontId="3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4" fillId="0" borderId="0" xfId="0" applyNumberFormat="1" applyFont="1" applyFill="1" applyAlignment="1"/>
    <xf numFmtId="164" fontId="4" fillId="0" borderId="0" xfId="0" quotePrefix="1" applyNumberFormat="1" applyFont="1" applyFill="1" applyAlignment="1">
      <alignment horizontal="left"/>
    </xf>
    <xf numFmtId="4" fontId="17" fillId="3" borderId="0" xfId="0" applyNumberFormat="1" applyFont="1" applyFill="1"/>
    <xf numFmtId="0" fontId="3" fillId="0" borderId="0" xfId="0" quotePrefix="1" applyFont="1" applyFill="1" applyAlignment="1"/>
    <xf numFmtId="14" fontId="4" fillId="0" borderId="0" xfId="0" applyNumberFormat="1" applyFont="1" applyFill="1" applyAlignment="1"/>
    <xf numFmtId="14" fontId="4" fillId="0" borderId="0" xfId="0" applyNumberFormat="1" applyFont="1" applyFill="1" applyAlignment="1">
      <alignment horizontal="left"/>
    </xf>
    <xf numFmtId="14" fontId="4" fillId="0" borderId="0" xfId="0" quotePrefix="1" applyNumberFormat="1" applyFont="1" applyFill="1" applyAlignment="1">
      <alignment horizontal="left"/>
    </xf>
    <xf numFmtId="0" fontId="3" fillId="0" borderId="0" xfId="0" quotePrefix="1" applyFont="1" applyFill="1" applyAlignment="1">
      <alignment vertical="center"/>
    </xf>
    <xf numFmtId="0" fontId="3" fillId="0" borderId="0" xfId="0" quotePrefix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Fill="1" applyAlignment="1">
      <alignment horizontal="left"/>
    </xf>
    <xf numFmtId="0" fontId="3" fillId="0" borderId="0" xfId="0" quotePrefix="1" applyFont="1" applyAlignment="1"/>
    <xf numFmtId="14" fontId="3" fillId="0" borderId="0" xfId="0" applyNumberFormat="1" applyFont="1" applyAlignment="1">
      <alignment horizontal="center"/>
    </xf>
    <xf numFmtId="4" fontId="11" fillId="0" borderId="0" xfId="0" quotePrefix="1" applyNumberFormat="1" applyFont="1" applyFill="1" applyAlignment="1">
      <alignment horizontal="right"/>
    </xf>
    <xf numFmtId="0" fontId="3" fillId="14" borderId="0" xfId="0" applyFont="1" applyFill="1"/>
    <xf numFmtId="14" fontId="3" fillId="0" borderId="0" xfId="0" applyNumberFormat="1" applyFont="1" applyFill="1" applyAlignment="1">
      <alignment wrapText="1"/>
    </xf>
    <xf numFmtId="0" fontId="3" fillId="0" borderId="0" xfId="0" quotePrefix="1" applyFont="1" applyFill="1"/>
    <xf numFmtId="164" fontId="3" fillId="0" borderId="0" xfId="0" quotePrefix="1" applyNumberFormat="1" applyFont="1" applyFill="1" applyAlignment="1">
      <alignment horizontal="center"/>
    </xf>
    <xf numFmtId="0" fontId="3" fillId="7" borderId="0" xfId="0" applyFont="1" applyFill="1"/>
    <xf numFmtId="3" fontId="3" fillId="0" borderId="0" xfId="0" applyNumberFormat="1" applyFont="1" applyFill="1"/>
    <xf numFmtId="49" fontId="3" fillId="0" borderId="0" xfId="0" applyNumberFormat="1" applyFont="1" applyFill="1" applyAlignment="1"/>
    <xf numFmtId="49" fontId="3" fillId="0" borderId="0" xfId="0" quotePrefix="1" applyNumberFormat="1" applyFont="1" applyFill="1" applyAlignment="1">
      <alignment horizontal="left"/>
    </xf>
    <xf numFmtId="0" fontId="3" fillId="3" borderId="0" xfId="0" quotePrefix="1" applyFont="1" applyFill="1" applyAlignment="1">
      <alignment horizontal="left"/>
    </xf>
    <xf numFmtId="0" fontId="3" fillId="0" borderId="0" xfId="0" quotePrefix="1" applyFont="1"/>
    <xf numFmtId="0" fontId="4" fillId="7" borderId="0" xfId="0" applyFont="1" applyFill="1"/>
    <xf numFmtId="4" fontId="8" fillId="15" borderId="0" xfId="0" applyNumberFormat="1" applyFont="1" applyFill="1"/>
    <xf numFmtId="0" fontId="3" fillId="0" borderId="0" xfId="0" applyFont="1" applyAlignment="1">
      <alignment horizontal="left"/>
    </xf>
    <xf numFmtId="0" fontId="8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right"/>
    </xf>
    <xf numFmtId="4" fontId="8" fillId="0" borderId="0" xfId="0" applyNumberFormat="1" applyFont="1"/>
    <xf numFmtId="0" fontId="18" fillId="0" borderId="0" xfId="0" applyNumberFormat="1" applyFont="1"/>
    <xf numFmtId="4" fontId="18" fillId="0" borderId="0" xfId="0" applyNumberFormat="1" applyFont="1" applyAlignment="1">
      <alignment horizontal="right"/>
    </xf>
    <xf numFmtId="3" fontId="8" fillId="0" borderId="11" xfId="0" applyNumberFormat="1" applyFont="1" applyFill="1" applyBorder="1"/>
    <xf numFmtId="3" fontId="8" fillId="0" borderId="11" xfId="0" applyNumberFormat="1" applyFont="1" applyFill="1" applyBorder="1" applyAlignment="1"/>
    <xf numFmtId="3" fontId="8" fillId="0" borderId="11" xfId="0" applyNumberFormat="1" applyFont="1" applyFill="1" applyBorder="1" applyAlignment="1">
      <alignment horizontal="left"/>
    </xf>
    <xf numFmtId="164" fontId="3" fillId="0" borderId="11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164" fontId="8" fillId="0" borderId="11" xfId="0" applyNumberFormat="1" applyFont="1" applyFill="1" applyBorder="1" applyAlignment="1">
      <alignment horizontal="center"/>
    </xf>
    <xf numFmtId="3" fontId="8" fillId="0" borderId="11" xfId="0" applyNumberFormat="1" applyFont="1" applyFill="1" applyBorder="1" applyAlignment="1">
      <alignment horizontal="right"/>
    </xf>
    <xf numFmtId="0" fontId="19" fillId="0" borderId="11" xfId="0" applyNumberFormat="1" applyFont="1" applyFill="1" applyBorder="1"/>
    <xf numFmtId="4" fontId="19" fillId="0" borderId="11" xfId="0" applyNumberFormat="1" applyFont="1" applyFill="1" applyBorder="1" applyAlignment="1">
      <alignment horizontal="right"/>
    </xf>
    <xf numFmtId="4" fontId="8" fillId="0" borderId="11" xfId="0" applyNumberFormat="1" applyFont="1" applyFill="1" applyBorder="1"/>
    <xf numFmtId="3" fontId="8" fillId="3" borderId="11" xfId="0" applyNumberFormat="1" applyFont="1" applyFill="1" applyBorder="1"/>
    <xf numFmtId="3" fontId="8" fillId="0" borderId="0" xfId="0" applyNumberFormat="1" applyFont="1" applyFill="1"/>
    <xf numFmtId="3" fontId="8" fillId="0" borderId="11" xfId="0" applyNumberFormat="1" applyFont="1" applyBorder="1"/>
    <xf numFmtId="3" fontId="8" fillId="0" borderId="11" xfId="0" applyNumberFormat="1" applyFont="1" applyBorder="1" applyAlignment="1"/>
    <xf numFmtId="3" fontId="8" fillId="0" borderId="11" xfId="0" applyNumberFormat="1" applyFont="1" applyBorder="1" applyAlignment="1">
      <alignment horizontal="left"/>
    </xf>
    <xf numFmtId="164" fontId="3" fillId="0" borderId="11" xfId="0" applyNumberFormat="1" applyFont="1" applyBorder="1" applyAlignment="1">
      <alignment horizontal="center"/>
    </xf>
    <xf numFmtId="0" fontId="8" fillId="0" borderId="11" xfId="0" applyNumberFormat="1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right"/>
    </xf>
    <xf numFmtId="0" fontId="19" fillId="0" borderId="11" xfId="0" applyNumberFormat="1" applyFont="1" applyBorder="1"/>
    <xf numFmtId="4" fontId="19" fillId="0" borderId="11" xfId="0" applyNumberFormat="1" applyFont="1" applyBorder="1" applyAlignment="1">
      <alignment horizontal="right"/>
    </xf>
    <xf numFmtId="4" fontId="8" fillId="8" borderId="11" xfId="0" applyNumberFormat="1" applyFont="1" applyFill="1" applyBorder="1"/>
    <xf numFmtId="3" fontId="8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Alignment="1"/>
    <xf numFmtId="3" fontId="3" fillId="0" borderId="0" xfId="0" applyNumberFormat="1" applyFont="1" applyAlignment="1">
      <alignment horizontal="left"/>
    </xf>
    <xf numFmtId="3" fontId="17" fillId="0" borderId="11" xfId="0" applyNumberFormat="1" applyFont="1" applyFill="1" applyBorder="1"/>
    <xf numFmtId="3" fontId="17" fillId="0" borderId="11" xfId="0" applyNumberFormat="1" applyFont="1" applyFill="1" applyBorder="1" applyAlignment="1"/>
    <xf numFmtId="3" fontId="17" fillId="0" borderId="11" xfId="0" applyNumberFormat="1" applyFont="1" applyFill="1" applyBorder="1" applyAlignment="1">
      <alignment horizontal="left"/>
    </xf>
    <xf numFmtId="164" fontId="4" fillId="0" borderId="11" xfId="0" applyNumberFormat="1" applyFont="1" applyFill="1" applyBorder="1" applyAlignment="1">
      <alignment horizontal="center"/>
    </xf>
    <xf numFmtId="0" fontId="17" fillId="0" borderId="11" xfId="0" applyNumberFormat="1" applyFont="1" applyFill="1" applyBorder="1" applyAlignment="1">
      <alignment horizontal="center"/>
    </xf>
    <xf numFmtId="164" fontId="17" fillId="0" borderId="11" xfId="0" applyNumberFormat="1" applyFont="1" applyFill="1" applyBorder="1" applyAlignment="1">
      <alignment horizontal="center"/>
    </xf>
    <xf numFmtId="3" fontId="17" fillId="0" borderId="11" xfId="0" applyNumberFormat="1" applyFont="1" applyFill="1" applyBorder="1" applyAlignment="1">
      <alignment horizontal="right"/>
    </xf>
    <xf numFmtId="0" fontId="20" fillId="0" borderId="11" xfId="0" applyNumberFormat="1" applyFont="1" applyFill="1" applyBorder="1"/>
    <xf numFmtId="4" fontId="20" fillId="0" borderId="11" xfId="0" applyNumberFormat="1" applyFont="1" applyFill="1" applyBorder="1" applyAlignment="1">
      <alignment horizontal="right"/>
    </xf>
    <xf numFmtId="4" fontId="17" fillId="0" borderId="11" xfId="0" applyNumberFormat="1" applyFont="1" applyFill="1" applyBorder="1"/>
    <xf numFmtId="3" fontId="17" fillId="3" borderId="11" xfId="0" applyNumberFormat="1" applyFont="1" applyFill="1" applyBorder="1"/>
    <xf numFmtId="3" fontId="17" fillId="0" borderId="0" xfId="0" applyNumberFormat="1" applyFont="1" applyFill="1"/>
    <xf numFmtId="3" fontId="4" fillId="0" borderId="11" xfId="0" applyNumberFormat="1" applyFont="1" applyFill="1" applyBorder="1"/>
    <xf numFmtId="3" fontId="4" fillId="0" borderId="11" xfId="0" applyNumberFormat="1" applyFont="1" applyFill="1" applyBorder="1" applyAlignment="1"/>
    <xf numFmtId="3" fontId="4" fillId="0" borderId="11" xfId="0" applyNumberFormat="1" applyFont="1" applyFill="1" applyBorder="1" applyAlignment="1">
      <alignment horizontal="left"/>
    </xf>
    <xf numFmtId="0" fontId="4" fillId="0" borderId="11" xfId="0" applyNumberFormat="1" applyFont="1" applyFill="1" applyBorder="1" applyAlignment="1">
      <alignment horizontal="center"/>
    </xf>
    <xf numFmtId="3" fontId="4" fillId="0" borderId="11" xfId="0" applyNumberFormat="1" applyFont="1" applyFill="1" applyBorder="1" applyAlignment="1">
      <alignment horizontal="right"/>
    </xf>
    <xf numFmtId="0" fontId="21" fillId="0" borderId="11" xfId="0" applyNumberFormat="1" applyFont="1" applyFill="1" applyBorder="1"/>
    <xf numFmtId="4" fontId="21" fillId="0" borderId="11" xfId="0" applyNumberFormat="1" applyFont="1" applyFill="1" applyBorder="1" applyAlignment="1">
      <alignment horizontal="right"/>
    </xf>
    <xf numFmtId="3" fontId="4" fillId="0" borderId="0" xfId="0" applyNumberFormat="1" applyFont="1" applyFill="1"/>
    <xf numFmtId="3" fontId="3" fillId="0" borderId="11" xfId="0" applyNumberFormat="1" applyFont="1" applyFill="1" applyBorder="1"/>
    <xf numFmtId="3" fontId="3" fillId="0" borderId="11" xfId="0" applyNumberFormat="1" applyFont="1" applyFill="1" applyBorder="1" applyAlignment="1"/>
    <xf numFmtId="3" fontId="3" fillId="0" borderId="11" xfId="0" applyNumberFormat="1" applyFont="1" applyFill="1" applyBorder="1" applyAlignment="1">
      <alignment horizontal="left"/>
    </xf>
    <xf numFmtId="0" fontId="3" fillId="0" borderId="11" xfId="0" applyNumberFormat="1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right"/>
    </xf>
    <xf numFmtId="0" fontId="18" fillId="0" borderId="11" xfId="0" applyNumberFormat="1" applyFont="1" applyFill="1" applyBorder="1"/>
    <xf numFmtId="4" fontId="18" fillId="0" borderId="11" xfId="0" applyNumberFormat="1" applyFont="1" applyFill="1" applyBorder="1" applyAlignment="1">
      <alignment horizontal="right"/>
    </xf>
    <xf numFmtId="3" fontId="3" fillId="0" borderId="0" xfId="0" applyNumberFormat="1" applyFont="1" applyAlignment="1">
      <alignment horizontal="center"/>
    </xf>
    <xf numFmtId="0" fontId="1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6" fontId="3" fillId="7" borderId="11" xfId="0" applyNumberFormat="1" applyFont="1" applyFill="1" applyBorder="1" applyAlignment="1">
      <alignment horizontal="center" vertical="top"/>
    </xf>
    <xf numFmtId="3" fontId="8" fillId="0" borderId="0" xfId="0" applyNumberFormat="1" applyFont="1" applyAlignment="1"/>
    <xf numFmtId="3" fontId="8" fillId="0" borderId="0" xfId="0" applyNumberFormat="1" applyFont="1" applyAlignment="1">
      <alignment horizontal="left"/>
    </xf>
    <xf numFmtId="3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/>
    </xf>
    <xf numFmtId="0" fontId="22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right"/>
    </xf>
    <xf numFmtId="3" fontId="3" fillId="3" borderId="0" xfId="0" applyNumberFormat="1" applyFont="1" applyFill="1" applyAlignment="1">
      <alignment horizontal="right"/>
    </xf>
    <xf numFmtId="3" fontId="9" fillId="0" borderId="0" xfId="0" applyNumberFormat="1" applyFont="1" applyAlignment="1">
      <alignment horizontal="center"/>
    </xf>
    <xf numFmtId="0" fontId="3" fillId="3" borderId="0" xfId="0" applyFont="1" applyFill="1"/>
    <xf numFmtId="3" fontId="17" fillId="3" borderId="0" xfId="0" applyNumberFormat="1" applyFont="1" applyFill="1" applyAlignment="1"/>
    <xf numFmtId="3" fontId="17" fillId="3" borderId="0" xfId="0" applyNumberFormat="1" applyFont="1" applyFill="1" applyAlignment="1">
      <alignment horizontal="right"/>
    </xf>
    <xf numFmtId="3" fontId="17" fillId="3" borderId="0" xfId="0" applyNumberFormat="1" applyFont="1" applyFill="1" applyAlignment="1">
      <alignment horizontal="center"/>
    </xf>
    <xf numFmtId="3" fontId="3" fillId="3" borderId="0" xfId="0" applyNumberFormat="1" applyFont="1" applyFill="1"/>
    <xf numFmtId="4" fontId="3" fillId="3" borderId="0" xfId="0" applyNumberFormat="1" applyFont="1" applyFill="1" applyAlignment="1">
      <alignment horizontal="center"/>
    </xf>
    <xf numFmtId="0" fontId="3" fillId="0" borderId="0" xfId="0" applyNumberFormat="1" applyFont="1"/>
    <xf numFmtId="164" fontId="3" fillId="3" borderId="11" xfId="0" applyNumberFormat="1" applyFont="1" applyFill="1" applyBorder="1" applyAlignment="1">
      <alignment horizontal="center" vertical="top"/>
    </xf>
    <xf numFmtId="4" fontId="3" fillId="3" borderId="11" xfId="0" applyNumberFormat="1" applyFont="1" applyFill="1" applyBorder="1" applyAlignment="1">
      <alignment horizontal="center" vertical="top" wrapText="1"/>
    </xf>
    <xf numFmtId="0" fontId="14" fillId="10" borderId="0" xfId="1" applyNumberFormat="1" applyFont="1" applyFill="1" applyBorder="1" applyAlignment="1">
      <alignment vertical="top" readingOrder="1"/>
    </xf>
    <xf numFmtId="0" fontId="14" fillId="10" borderId="0" xfId="1" applyNumberFormat="1" applyFont="1" applyFill="1" applyBorder="1" applyAlignment="1">
      <alignment horizontal="left" vertical="top" readingOrder="1"/>
    </xf>
    <xf numFmtId="0" fontId="16" fillId="10" borderId="0" xfId="1" applyNumberFormat="1" applyFont="1" applyFill="1" applyBorder="1" applyAlignment="1">
      <alignment vertical="top" readingOrder="1"/>
    </xf>
    <xf numFmtId="0" fontId="16" fillId="10" borderId="0" xfId="1" applyNumberFormat="1" applyFont="1" applyFill="1" applyBorder="1" applyAlignment="1">
      <alignment horizontal="left" vertical="top" readingOrder="1"/>
    </xf>
    <xf numFmtId="0" fontId="25" fillId="0" borderId="0" xfId="0" pivotButton="1" applyFont="1"/>
    <xf numFmtId="0" fontId="25" fillId="0" borderId="0" xfId="0" applyFont="1"/>
    <xf numFmtId="4" fontId="25" fillId="0" borderId="0" xfId="0" applyNumberFormat="1" applyFont="1"/>
    <xf numFmtId="0" fontId="25" fillId="0" borderId="0" xfId="0" applyFont="1" applyAlignment="1">
      <alignment wrapText="1"/>
    </xf>
    <xf numFmtId="0" fontId="25" fillId="0" borderId="0" xfId="0" quotePrefix="1" applyFont="1"/>
    <xf numFmtId="0" fontId="8" fillId="0" borderId="0" xfId="0" applyFont="1"/>
    <xf numFmtId="0" fontId="8" fillId="0" borderId="0" xfId="0" applyFont="1" applyAlignment="1">
      <alignment wrapText="1"/>
    </xf>
    <xf numFmtId="0" fontId="8" fillId="16" borderId="0" xfId="0" quotePrefix="1" applyFont="1" applyFill="1"/>
    <xf numFmtId="0" fontId="25" fillId="0" borderId="0" xfId="0" quotePrefix="1" applyFont="1" applyAlignment="1">
      <alignment wrapText="1"/>
    </xf>
    <xf numFmtId="0" fontId="8" fillId="16" borderId="0" xfId="0" applyFont="1" applyFill="1"/>
    <xf numFmtId="0" fontId="25" fillId="16" borderId="0" xfId="0" quotePrefix="1" applyFont="1" applyFill="1"/>
    <xf numFmtId="0" fontId="25" fillId="0" borderId="0" xfId="0" quotePrefix="1" applyFont="1" applyFill="1"/>
    <xf numFmtId="0" fontId="3" fillId="0" borderId="0" xfId="0" applyFont="1" applyAlignment="1">
      <alignment horizontal="left" vertical="center" indent="2"/>
    </xf>
    <xf numFmtId="0" fontId="1" fillId="2" borderId="10" xfId="0" applyFont="1" applyFill="1" applyBorder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4" fontId="6" fillId="0" borderId="13" xfId="0" applyNumberFormat="1" applyFont="1" applyBorder="1"/>
    <xf numFmtId="4" fontId="6" fillId="0" borderId="14" xfId="0" applyNumberFormat="1" applyFont="1" applyBorder="1"/>
    <xf numFmtId="4" fontId="5" fillId="3" borderId="13" xfId="0" applyNumberFormat="1" applyFont="1" applyFill="1" applyBorder="1"/>
    <xf numFmtId="164" fontId="25" fillId="0" borderId="0" xfId="0" applyNumberFormat="1" applyFont="1"/>
    <xf numFmtId="0" fontId="1" fillId="2" borderId="10" xfId="1" applyNumberFormat="1" applyFont="1" applyFill="1" applyBorder="1" applyAlignment="1">
      <alignment horizontal="left" vertical="top" wrapText="1" readingOrder="1"/>
    </xf>
    <xf numFmtId="0" fontId="1" fillId="2" borderId="10" xfId="1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wrapText="1"/>
    </xf>
    <xf numFmtId="0" fontId="14" fillId="0" borderId="0" xfId="1" applyNumberFormat="1" applyFont="1" applyFill="1" applyBorder="1" applyAlignment="1">
      <alignment vertical="top" readingOrder="1"/>
    </xf>
    <xf numFmtId="0" fontId="15" fillId="0" borderId="0" xfId="1" applyNumberFormat="1" applyFont="1" applyFill="1" applyBorder="1" applyAlignment="1">
      <alignment readingOrder="1"/>
    </xf>
    <xf numFmtId="0" fontId="13" fillId="0" borderId="0" xfId="1" applyNumberFormat="1" applyFont="1" applyFill="1" applyBorder="1" applyAlignment="1">
      <alignment readingOrder="1"/>
    </xf>
    <xf numFmtId="167" fontId="14" fillId="10" borderId="0" xfId="1" applyNumberFormat="1" applyFont="1" applyFill="1" applyBorder="1" applyAlignment="1">
      <alignment vertical="top" readingOrder="1"/>
    </xf>
    <xf numFmtId="167" fontId="14" fillId="10" borderId="0" xfId="1" applyNumberFormat="1" applyFont="1" applyFill="1" applyBorder="1" applyAlignment="1">
      <alignment horizontal="left" vertical="top" readingOrder="1"/>
    </xf>
    <xf numFmtId="168" fontId="14" fillId="10" borderId="0" xfId="1" applyNumberFormat="1" applyFont="1" applyFill="1" applyBorder="1" applyAlignment="1">
      <alignment horizontal="right" vertical="top" readingOrder="1"/>
    </xf>
    <xf numFmtId="169" fontId="14" fillId="10" borderId="0" xfId="1" applyNumberFormat="1" applyFont="1" applyFill="1" applyBorder="1" applyAlignment="1">
      <alignment vertical="top" readingOrder="1"/>
    </xf>
    <xf numFmtId="0" fontId="15" fillId="0" borderId="0" xfId="1" applyNumberFormat="1" applyFont="1" applyFill="1" applyBorder="1" applyAlignment="1">
      <alignment vertical="top" readingOrder="1"/>
    </xf>
    <xf numFmtId="0" fontId="15" fillId="0" borderId="0" xfId="1" applyNumberFormat="1" applyFont="1" applyFill="1" applyBorder="1" applyAlignment="1">
      <alignment horizontal="left" vertical="top" readingOrder="1"/>
    </xf>
    <xf numFmtId="168" fontId="13" fillId="0" borderId="0" xfId="1" applyNumberFormat="1" applyFont="1" applyFill="1" applyBorder="1" applyAlignment="1">
      <alignment horizontal="right" vertical="top" readingOrder="1"/>
    </xf>
    <xf numFmtId="169" fontId="13" fillId="0" borderId="0" xfId="1" applyNumberFormat="1" applyFont="1" applyFill="1" applyBorder="1" applyAlignment="1">
      <alignment horizontal="right" vertical="top" readingOrder="1"/>
    </xf>
    <xf numFmtId="0" fontId="13" fillId="0" borderId="0" xfId="1" applyNumberFormat="1" applyFont="1" applyFill="1" applyBorder="1" applyAlignment="1">
      <alignment horizontal="left" vertical="top" readingOrder="1"/>
    </xf>
    <xf numFmtId="169" fontId="13" fillId="0" borderId="9" xfId="1" applyNumberFormat="1" applyFont="1" applyFill="1" applyBorder="1" applyAlignment="1">
      <alignment vertical="top" readingOrder="1"/>
    </xf>
    <xf numFmtId="0" fontId="4" fillId="0" borderId="9" xfId="1" applyNumberFormat="1" applyFont="1" applyFill="1" applyBorder="1" applyAlignment="1">
      <alignment vertical="top"/>
    </xf>
    <xf numFmtId="0" fontId="13" fillId="0" borderId="0" xfId="1" applyNumberFormat="1" applyFont="1" applyFill="1" applyBorder="1" applyAlignment="1">
      <alignment vertical="top" readingOrder="1"/>
    </xf>
    <xf numFmtId="0" fontId="13" fillId="0" borderId="0" xfId="1" applyNumberFormat="1" applyFont="1" applyFill="1" applyBorder="1" applyAlignment="1">
      <alignment horizontal="right" vertical="top" readingOrder="1"/>
    </xf>
    <xf numFmtId="0" fontId="15" fillId="0" borderId="9" xfId="1" applyNumberFormat="1" applyFont="1" applyFill="1" applyBorder="1" applyAlignment="1">
      <alignment horizontal="left" vertical="top" readingOrder="1"/>
    </xf>
    <xf numFmtId="168" fontId="13" fillId="0" borderId="9" xfId="1" applyNumberFormat="1" applyFont="1" applyFill="1" applyBorder="1" applyAlignment="1">
      <alignment horizontal="right" vertical="top" readingOrder="1"/>
    </xf>
    <xf numFmtId="167" fontId="4" fillId="0" borderId="0" xfId="0" applyNumberFormat="1" applyFont="1" applyFill="1" applyBorder="1" applyAlignment="1"/>
    <xf numFmtId="0" fontId="2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5" fillId="0" borderId="16" xfId="0" applyFont="1" applyBorder="1"/>
    <xf numFmtId="0" fontId="25" fillId="0" borderId="15" xfId="0" applyFont="1" applyBorder="1" applyAlignment="1">
      <alignment horizontal="center"/>
    </xf>
    <xf numFmtId="0" fontId="25" fillId="0" borderId="15" xfId="0" applyFont="1" applyBorder="1"/>
    <xf numFmtId="0" fontId="25" fillId="0" borderId="17" xfId="0" applyFont="1" applyBorder="1"/>
    <xf numFmtId="0" fontId="25" fillId="0" borderId="17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170" fontId="25" fillId="0" borderId="16" xfId="0" applyNumberFormat="1" applyFont="1" applyBorder="1" applyAlignment="1">
      <alignment horizontal="right"/>
    </xf>
    <xf numFmtId="0" fontId="25" fillId="0" borderId="16" xfId="0" applyFont="1" applyBorder="1" applyAlignment="1">
      <alignment horizontal="right"/>
    </xf>
    <xf numFmtId="0" fontId="25" fillId="0" borderId="0" xfId="0" applyFont="1" applyAlignment="1">
      <alignment horizontal="right"/>
    </xf>
    <xf numFmtId="170" fontId="25" fillId="0" borderId="15" xfId="0" applyNumberFormat="1" applyFont="1" applyBorder="1" applyAlignment="1">
      <alignment horizontal="right"/>
    </xf>
    <xf numFmtId="0" fontId="25" fillId="0" borderId="15" xfId="0" applyFont="1" applyBorder="1" applyAlignment="1">
      <alignment horizontal="right"/>
    </xf>
    <xf numFmtId="170" fontId="25" fillId="0" borderId="17" xfId="0" applyNumberFormat="1" applyFont="1" applyBorder="1" applyAlignment="1">
      <alignment horizontal="right"/>
    </xf>
    <xf numFmtId="0" fontId="25" fillId="0" borderId="17" xfId="0" applyFont="1" applyBorder="1" applyAlignment="1">
      <alignment horizontal="right"/>
    </xf>
    <xf numFmtId="0" fontId="1" fillId="2" borderId="10" xfId="0" applyFont="1" applyFill="1" applyBorder="1" applyAlignment="1">
      <alignment horizontal="center" vertical="top"/>
    </xf>
    <xf numFmtId="170" fontId="25" fillId="0" borderId="15" xfId="0" applyNumberFormat="1" applyFont="1" applyBorder="1"/>
    <xf numFmtId="170" fontId="25" fillId="0" borderId="16" xfId="0" applyNumberFormat="1" applyFont="1" applyBorder="1"/>
    <xf numFmtId="170" fontId="25" fillId="0" borderId="17" xfId="0" applyNumberFormat="1" applyFont="1" applyBorder="1"/>
    <xf numFmtId="0" fontId="28" fillId="2" borderId="10" xfId="0" applyFont="1" applyFill="1" applyBorder="1" applyAlignment="1"/>
    <xf numFmtId="170" fontId="7" fillId="2" borderId="10" xfId="0" applyNumberFormat="1" applyFont="1" applyFill="1" applyBorder="1" applyAlignment="1">
      <alignment horizontal="right"/>
    </xf>
    <xf numFmtId="0" fontId="7" fillId="2" borderId="10" xfId="0" applyFont="1" applyFill="1" applyBorder="1" applyAlignment="1">
      <alignment horizontal="right"/>
    </xf>
    <xf numFmtId="4" fontId="7" fillId="4" borderId="12" xfId="0" applyNumberFormat="1" applyFont="1" applyFill="1" applyBorder="1" applyAlignment="1">
      <alignment horizontal="center" vertical="top"/>
    </xf>
    <xf numFmtId="164" fontId="7" fillId="4" borderId="12" xfId="0" applyNumberFormat="1" applyFont="1" applyFill="1" applyBorder="1" applyAlignment="1">
      <alignment horizontal="center" vertical="top"/>
    </xf>
    <xf numFmtId="0" fontId="7" fillId="4" borderId="10" xfId="0" applyFont="1" applyFill="1" applyBorder="1" applyAlignment="1">
      <alignment horizontal="center" vertical="top"/>
    </xf>
    <xf numFmtId="4" fontId="7" fillId="4" borderId="10" xfId="0" applyNumberFormat="1" applyFont="1" applyFill="1" applyBorder="1" applyAlignment="1">
      <alignment horizontal="center" vertical="top"/>
    </xf>
    <xf numFmtId="4" fontId="5" fillId="3" borderId="10" xfId="0" applyNumberFormat="1" applyFont="1" applyFill="1" applyBorder="1" applyAlignment="1">
      <alignment horizontal="center" vertical="top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right"/>
    </xf>
    <xf numFmtId="0" fontId="17" fillId="0" borderId="19" xfId="0" applyFont="1" applyFill="1" applyBorder="1"/>
    <xf numFmtId="0" fontId="17" fillId="0" borderId="20" xfId="0" applyFont="1" applyFill="1" applyBorder="1"/>
    <xf numFmtId="0" fontId="0" fillId="0" borderId="15" xfId="0" applyFill="1" applyBorder="1" applyAlignment="1">
      <alignment horizontal="center"/>
    </xf>
    <xf numFmtId="0" fontId="0" fillId="0" borderId="15" xfId="0" applyFill="1" applyBorder="1"/>
    <xf numFmtId="0" fontId="14" fillId="0" borderId="15" xfId="1" applyNumberFormat="1" applyFont="1" applyFill="1" applyBorder="1" applyAlignment="1">
      <alignment horizontal="left" vertical="top" wrapText="1" readingOrder="1"/>
    </xf>
    <xf numFmtId="0" fontId="0" fillId="0" borderId="16" xfId="0" applyFill="1" applyBorder="1" applyAlignment="1">
      <alignment horizontal="center"/>
    </xf>
    <xf numFmtId="0" fontId="0" fillId="0" borderId="16" xfId="0" applyFill="1" applyBorder="1"/>
    <xf numFmtId="0" fontId="14" fillId="0" borderId="16" xfId="1" applyNumberFormat="1" applyFont="1" applyFill="1" applyBorder="1" applyAlignment="1">
      <alignment horizontal="left" vertical="top" wrapText="1" readingOrder="1"/>
    </xf>
    <xf numFmtId="0" fontId="0" fillId="0" borderId="17" xfId="0" applyFill="1" applyBorder="1" applyAlignment="1">
      <alignment horizontal="center"/>
    </xf>
    <xf numFmtId="0" fontId="0" fillId="0" borderId="17" xfId="0" applyFill="1" applyBorder="1"/>
    <xf numFmtId="0" fontId="14" fillId="0" borderId="17" xfId="1" applyNumberFormat="1" applyFont="1" applyFill="1" applyBorder="1" applyAlignment="1">
      <alignment horizontal="left" vertical="top" wrapText="1" readingOrder="1"/>
    </xf>
    <xf numFmtId="0" fontId="17" fillId="0" borderId="21" xfId="0" applyFont="1" applyFill="1" applyBorder="1"/>
    <xf numFmtId="0" fontId="17" fillId="0" borderId="22" xfId="0" applyFont="1" applyFill="1" applyBorder="1"/>
    <xf numFmtId="0" fontId="17" fillId="0" borderId="23" xfId="0" applyFont="1" applyFill="1" applyBorder="1"/>
    <xf numFmtId="0" fontId="1" fillId="2" borderId="18" xfId="1" applyNumberFormat="1" applyFont="1" applyFill="1" applyBorder="1" applyAlignment="1">
      <alignment horizontal="center" wrapText="1" readingOrder="1"/>
    </xf>
    <xf numFmtId="170" fontId="17" fillId="0" borderId="18" xfId="0" applyNumberFormat="1" applyFont="1" applyFill="1" applyBorder="1" applyAlignment="1">
      <alignment horizontal="right"/>
    </xf>
    <xf numFmtId="7" fontId="14" fillId="0" borderId="16" xfId="1" applyNumberFormat="1" applyFont="1" applyFill="1" applyBorder="1" applyAlignment="1">
      <alignment horizontal="right" vertical="top" wrapText="1" readingOrder="1"/>
    </xf>
    <xf numFmtId="7" fontId="14" fillId="0" borderId="15" xfId="1" applyNumberFormat="1" applyFont="1" applyFill="1" applyBorder="1" applyAlignment="1">
      <alignment horizontal="right" vertical="top" wrapText="1" readingOrder="1"/>
    </xf>
    <xf numFmtId="7" fontId="14" fillId="0" borderId="17" xfId="1" applyNumberFormat="1" applyFont="1" applyFill="1" applyBorder="1" applyAlignment="1">
      <alignment horizontal="right" vertical="top" wrapText="1" readingOrder="1"/>
    </xf>
    <xf numFmtId="7" fontId="17" fillId="0" borderId="18" xfId="0" applyNumberFormat="1" applyFont="1" applyFill="1" applyBorder="1" applyAlignment="1">
      <alignment horizontal="right"/>
    </xf>
    <xf numFmtId="0" fontId="29" fillId="0" borderId="0" xfId="0" applyFont="1"/>
    <xf numFmtId="171" fontId="17" fillId="0" borderId="18" xfId="0" applyNumberFormat="1" applyFont="1" applyFill="1" applyBorder="1" applyAlignment="1">
      <alignment horizontal="right"/>
    </xf>
    <xf numFmtId="172" fontId="25" fillId="0" borderId="0" xfId="0" applyNumberFormat="1" applyFont="1"/>
    <xf numFmtId="0" fontId="8" fillId="0" borderId="19" xfId="0" applyFont="1" applyBorder="1"/>
    <xf numFmtId="0" fontId="8" fillId="0" borderId="20" xfId="0" applyFont="1" applyBorder="1"/>
    <xf numFmtId="164" fontId="8" fillId="0" borderId="20" xfId="0" applyNumberFormat="1" applyFont="1" applyBorder="1"/>
    <xf numFmtId="164" fontId="8" fillId="0" borderId="24" xfId="0" applyNumberFormat="1" applyFont="1" applyBorder="1"/>
    <xf numFmtId="172" fontId="8" fillId="0" borderId="18" xfId="0" applyNumberFormat="1" applyFont="1" applyBorder="1"/>
    <xf numFmtId="0" fontId="17" fillId="0" borderId="25" xfId="0" applyFont="1" applyFill="1" applyBorder="1"/>
    <xf numFmtId="0" fontId="25" fillId="0" borderId="15" xfId="0" applyFont="1" applyBorder="1" applyAlignment="1">
      <alignment wrapText="1"/>
    </xf>
    <xf numFmtId="172" fontId="25" fillId="0" borderId="15" xfId="0" applyNumberFormat="1" applyFont="1" applyBorder="1"/>
    <xf numFmtId="164" fontId="25" fillId="0" borderId="15" xfId="0" applyNumberFormat="1" applyFont="1" applyBorder="1"/>
    <xf numFmtId="0" fontId="1" fillId="2" borderId="18" xfId="0" applyFont="1" applyFill="1" applyBorder="1" applyAlignment="1">
      <alignment horizontal="center" wrapText="1"/>
    </xf>
    <xf numFmtId="0" fontId="25" fillId="0" borderId="16" xfId="0" applyFont="1" applyBorder="1" applyAlignment="1">
      <alignment wrapText="1"/>
    </xf>
    <xf numFmtId="172" fontId="25" fillId="0" borderId="16" xfId="0" applyNumberFormat="1" applyFont="1" applyBorder="1"/>
    <xf numFmtId="4" fontId="1" fillId="2" borderId="18" xfId="0" applyNumberFormat="1" applyFont="1" applyFill="1" applyBorder="1" applyAlignment="1">
      <alignment horizontal="center" wrapText="1"/>
    </xf>
    <xf numFmtId="164" fontId="25" fillId="0" borderId="16" xfId="0" applyNumberFormat="1" applyFont="1" applyBorder="1"/>
    <xf numFmtId="164" fontId="1" fillId="2" borderId="18" xfId="0" applyNumberFormat="1" applyFont="1" applyFill="1" applyBorder="1" applyAlignment="1">
      <alignment horizontal="center" wrapText="1"/>
    </xf>
    <xf numFmtId="14" fontId="25" fillId="0" borderId="0" xfId="0" applyNumberFormat="1" applyFont="1" applyAlignment="1">
      <alignment horizontal="center"/>
    </xf>
    <xf numFmtId="170" fontId="25" fillId="0" borderId="0" xfId="0" applyNumberFormat="1" applyFont="1"/>
    <xf numFmtId="170" fontId="8" fillId="0" borderId="18" xfId="0" applyNumberFormat="1" applyFont="1" applyBorder="1"/>
    <xf numFmtId="0" fontId="8" fillId="0" borderId="0" xfId="0" applyFont="1" applyAlignment="1">
      <alignment horizontal="left"/>
    </xf>
    <xf numFmtId="169" fontId="4" fillId="0" borderId="0" xfId="0" applyNumberFormat="1" applyFont="1" applyFill="1" applyBorder="1" applyAlignment="1"/>
    <xf numFmtId="0" fontId="14" fillId="0" borderId="0" xfId="1" applyNumberFormat="1" applyFont="1" applyFill="1" applyBorder="1" applyAlignment="1">
      <alignment horizontal="left" vertical="top" readingOrder="1"/>
    </xf>
    <xf numFmtId="0" fontId="25" fillId="0" borderId="0" xfId="0" applyFont="1" applyFill="1"/>
    <xf numFmtId="170" fontId="8" fillId="0" borderId="0" xfId="0" applyNumberFormat="1" applyFont="1"/>
    <xf numFmtId="0" fontId="25" fillId="3" borderId="15" xfId="0" applyFont="1" applyFill="1" applyBorder="1"/>
    <xf numFmtId="0" fontId="25" fillId="3" borderId="15" xfId="0" applyFont="1" applyFill="1" applyBorder="1" applyAlignment="1">
      <alignment wrapText="1"/>
    </xf>
    <xf numFmtId="172" fontId="25" fillId="3" borderId="15" xfId="0" applyNumberFormat="1" applyFont="1" applyFill="1" applyBorder="1"/>
    <xf numFmtId="164" fontId="25" fillId="3" borderId="15" xfId="0" applyNumberFormat="1" applyFont="1" applyFill="1" applyBorder="1"/>
    <xf numFmtId="0" fontId="25" fillId="3" borderId="0" xfId="0" applyFont="1" applyFill="1"/>
    <xf numFmtId="4" fontId="25" fillId="3" borderId="0" xfId="0" applyNumberFormat="1" applyFont="1" applyFill="1"/>
    <xf numFmtId="164" fontId="25" fillId="3" borderId="0" xfId="0" applyNumberFormat="1" applyFont="1" applyFill="1"/>
    <xf numFmtId="170" fontId="8" fillId="3" borderId="0" xfId="0" applyNumberFormat="1" applyFont="1" applyFill="1"/>
    <xf numFmtId="2" fontId="30" fillId="2" borderId="10" xfId="0" applyNumberFormat="1" applyFont="1" applyFill="1" applyBorder="1" applyAlignment="1">
      <alignment vertical="top" wrapText="1"/>
    </xf>
    <xf numFmtId="0" fontId="31" fillId="0" borderId="0" xfId="0" applyFont="1" applyFill="1" applyBorder="1"/>
    <xf numFmtId="0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4" fontId="31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2" fillId="0" borderId="0" xfId="0" applyFont="1" applyFill="1" applyBorder="1"/>
    <xf numFmtId="3" fontId="32" fillId="0" borderId="0" xfId="0" applyNumberFormat="1" applyFont="1" applyFill="1" applyBorder="1"/>
    <xf numFmtId="4" fontId="32" fillId="0" borderId="0" xfId="0" applyNumberFormat="1" applyFont="1" applyFill="1" applyBorder="1"/>
    <xf numFmtId="0" fontId="25" fillId="0" borderId="32" xfId="0" applyFont="1" applyBorder="1"/>
    <xf numFmtId="0" fontId="25" fillId="0" borderId="0" xfId="0" applyFont="1" applyAlignment="1">
      <alignment horizontal="left" vertical="top" wrapText="1"/>
    </xf>
    <xf numFmtId="0" fontId="33" fillId="2" borderId="10" xfId="0" applyFont="1" applyFill="1" applyBorder="1" applyAlignment="1">
      <alignment horizontal="left" vertical="top" wrapText="1"/>
    </xf>
    <xf numFmtId="4" fontId="33" fillId="2" borderId="10" xfId="0" applyNumberFormat="1" applyFont="1" applyFill="1" applyBorder="1" applyAlignment="1">
      <alignment horizontal="left" vertical="top" wrapText="1"/>
    </xf>
    <xf numFmtId="0" fontId="26" fillId="0" borderId="26" xfId="0" applyFont="1" applyBorder="1"/>
    <xf numFmtId="0" fontId="26" fillId="0" borderId="26" xfId="0" applyFont="1" applyBorder="1" applyAlignment="1">
      <alignment horizontal="center"/>
    </xf>
    <xf numFmtId="4" fontId="26" fillId="0" borderId="26" xfId="0" applyNumberFormat="1" applyFont="1" applyBorder="1"/>
    <xf numFmtId="0" fontId="26" fillId="0" borderId="27" xfId="0" applyFont="1" applyBorder="1"/>
    <xf numFmtId="0" fontId="26" fillId="0" borderId="27" xfId="0" applyFont="1" applyBorder="1" applyAlignment="1">
      <alignment horizontal="center"/>
    </xf>
    <xf numFmtId="4" fontId="26" fillId="0" borderId="27" xfId="0" applyNumberFormat="1" applyFont="1" applyBorder="1"/>
    <xf numFmtId="0" fontId="26" fillId="0" borderId="28" xfId="0" applyFont="1" applyBorder="1"/>
    <xf numFmtId="0" fontId="26" fillId="0" borderId="28" xfId="0" applyFont="1" applyBorder="1" applyAlignment="1">
      <alignment horizontal="center"/>
    </xf>
    <xf numFmtId="4" fontId="26" fillId="0" borderId="28" xfId="0" applyNumberFormat="1" applyFont="1" applyBorder="1"/>
    <xf numFmtId="0" fontId="33" fillId="2" borderId="30" xfId="0" applyFont="1" applyFill="1" applyBorder="1"/>
    <xf numFmtId="0" fontId="33" fillId="2" borderId="30" xfId="0" applyFont="1" applyFill="1" applyBorder="1" applyAlignment="1">
      <alignment horizontal="center"/>
    </xf>
    <xf numFmtId="0" fontId="33" fillId="2" borderId="31" xfId="0" applyFont="1" applyFill="1" applyBorder="1"/>
    <xf numFmtId="4" fontId="33" fillId="2" borderId="10" xfId="0" applyNumberFormat="1" applyFont="1" applyFill="1" applyBorder="1"/>
    <xf numFmtId="0" fontId="26" fillId="0" borderId="0" xfId="0" applyFont="1"/>
    <xf numFmtId="0" fontId="26" fillId="0" borderId="0" xfId="0" applyFont="1" applyAlignment="1">
      <alignment horizontal="center"/>
    </xf>
    <xf numFmtId="4" fontId="26" fillId="0" borderId="0" xfId="0" applyNumberFormat="1" applyFont="1"/>
    <xf numFmtId="0" fontId="26" fillId="0" borderId="32" xfId="0" applyFont="1" applyBorder="1"/>
    <xf numFmtId="0" fontId="26" fillId="0" borderId="32" xfId="0" applyFont="1" applyBorder="1" applyAlignment="1">
      <alignment horizontal="left"/>
    </xf>
    <xf numFmtId="0" fontId="34" fillId="2" borderId="10" xfId="0" applyFont="1" applyFill="1" applyBorder="1" applyAlignment="1">
      <alignment horizontal="center" vertical="top" wrapText="1"/>
    </xf>
    <xf numFmtId="0" fontId="35" fillId="0" borderId="26" xfId="0" applyFont="1" applyBorder="1" applyAlignment="1">
      <alignment horizontal="center"/>
    </xf>
    <xf numFmtId="0" fontId="35" fillId="0" borderId="27" xfId="0" applyFont="1" applyBorder="1" applyAlignment="1">
      <alignment horizontal="center"/>
    </xf>
    <xf numFmtId="0" fontId="35" fillId="0" borderId="28" xfId="0" applyFont="1" applyBorder="1" applyAlignment="1">
      <alignment horizontal="center"/>
    </xf>
    <xf numFmtId="0" fontId="34" fillId="2" borderId="29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5" fillId="17" borderId="27" xfId="0" applyFont="1" applyFill="1" applyBorder="1" applyAlignment="1">
      <alignment horizontal="center"/>
    </xf>
    <xf numFmtId="0" fontId="26" fillId="17" borderId="27" xfId="0" applyFont="1" applyFill="1" applyBorder="1"/>
    <xf numFmtId="0" fontId="26" fillId="17" borderId="27" xfId="0" applyFont="1" applyFill="1" applyBorder="1" applyAlignment="1">
      <alignment horizontal="center"/>
    </xf>
    <xf numFmtId="4" fontId="26" fillId="17" borderId="27" xfId="0" applyNumberFormat="1" applyFont="1" applyFill="1" applyBorder="1"/>
    <xf numFmtId="0" fontId="35" fillId="6" borderId="27" xfId="0" applyFont="1" applyFill="1" applyBorder="1" applyAlignment="1">
      <alignment horizontal="center"/>
    </xf>
    <xf numFmtId="0" fontId="26" fillId="6" borderId="27" xfId="0" applyFont="1" applyFill="1" applyBorder="1"/>
    <xf numFmtId="0" fontId="26" fillId="6" borderId="27" xfId="0" applyFont="1" applyFill="1" applyBorder="1" applyAlignment="1">
      <alignment horizontal="center"/>
    </xf>
    <xf numFmtId="4" fontId="26" fillId="6" borderId="27" xfId="0" applyNumberFormat="1" applyFont="1" applyFill="1" applyBorder="1"/>
    <xf numFmtId="0" fontId="35" fillId="18" borderId="27" xfId="0" applyFont="1" applyFill="1" applyBorder="1" applyAlignment="1">
      <alignment horizontal="center"/>
    </xf>
    <xf numFmtId="0" fontId="26" fillId="18" borderId="27" xfId="0" applyFont="1" applyFill="1" applyBorder="1"/>
    <xf numFmtId="0" fontId="26" fillId="18" borderId="27" xfId="0" applyFont="1" applyFill="1" applyBorder="1" applyAlignment="1">
      <alignment horizontal="center"/>
    </xf>
    <xf numFmtId="4" fontId="26" fillId="18" borderId="27" xfId="0" applyNumberFormat="1" applyFont="1" applyFill="1" applyBorder="1"/>
    <xf numFmtId="0" fontId="25" fillId="18" borderId="0" xfId="0" applyFont="1" applyFill="1"/>
    <xf numFmtId="0" fontId="35" fillId="3" borderId="27" xfId="0" applyFont="1" applyFill="1" applyBorder="1" applyAlignment="1">
      <alignment horizontal="center"/>
    </xf>
    <xf numFmtId="0" fontId="26" fillId="3" borderId="27" xfId="0" applyFont="1" applyFill="1" applyBorder="1"/>
    <xf numFmtId="0" fontId="26" fillId="3" borderId="27" xfId="0" applyFont="1" applyFill="1" applyBorder="1" applyAlignment="1">
      <alignment horizontal="center"/>
    </xf>
    <xf numFmtId="4" fontId="26" fillId="3" borderId="27" xfId="0" applyNumberFormat="1" applyFont="1" applyFill="1" applyBorder="1"/>
    <xf numFmtId="0" fontId="35" fillId="19" borderId="27" xfId="0" applyFont="1" applyFill="1" applyBorder="1" applyAlignment="1">
      <alignment horizontal="center"/>
    </xf>
    <xf numFmtId="0" fontId="26" fillId="19" borderId="27" xfId="0" applyFont="1" applyFill="1" applyBorder="1"/>
    <xf numFmtId="0" fontId="26" fillId="19" borderId="27" xfId="0" applyFont="1" applyFill="1" applyBorder="1" applyAlignment="1">
      <alignment horizontal="center"/>
    </xf>
    <xf numFmtId="4" fontId="26" fillId="19" borderId="27" xfId="0" applyNumberFormat="1" applyFont="1" applyFill="1" applyBorder="1"/>
    <xf numFmtId="0" fontId="25" fillId="19" borderId="0" xfId="0" applyFont="1" applyFill="1"/>
    <xf numFmtId="0" fontId="35" fillId="20" borderId="27" xfId="0" applyFont="1" applyFill="1" applyBorder="1" applyAlignment="1">
      <alignment horizontal="center"/>
    </xf>
    <xf numFmtId="0" fontId="26" fillId="20" borderId="27" xfId="0" applyFont="1" applyFill="1" applyBorder="1"/>
    <xf numFmtId="0" fontId="26" fillId="20" borderId="27" xfId="0" applyFont="1" applyFill="1" applyBorder="1" applyAlignment="1">
      <alignment horizontal="center"/>
    </xf>
    <xf numFmtId="4" fontId="26" fillId="20" borderId="27" xfId="0" applyNumberFormat="1" applyFont="1" applyFill="1" applyBorder="1"/>
    <xf numFmtId="0" fontId="25" fillId="20" borderId="0" xfId="0" applyFont="1" applyFill="1"/>
    <xf numFmtId="0" fontId="35" fillId="21" borderId="27" xfId="0" applyFont="1" applyFill="1" applyBorder="1" applyAlignment="1">
      <alignment horizontal="center"/>
    </xf>
    <xf numFmtId="0" fontId="26" fillId="21" borderId="27" xfId="0" applyFont="1" applyFill="1" applyBorder="1"/>
    <xf numFmtId="0" fontId="26" fillId="21" borderId="27" xfId="0" applyFont="1" applyFill="1" applyBorder="1" applyAlignment="1">
      <alignment horizontal="center"/>
    </xf>
    <xf numFmtId="4" fontId="26" fillId="21" borderId="27" xfId="0" applyNumberFormat="1" applyFont="1" applyFill="1" applyBorder="1"/>
    <xf numFmtId="0" fontId="25" fillId="21" borderId="0" xfId="0" applyFont="1" applyFill="1"/>
    <xf numFmtId="0" fontId="35" fillId="22" borderId="27" xfId="0" applyFont="1" applyFill="1" applyBorder="1" applyAlignment="1">
      <alignment horizontal="center"/>
    </xf>
    <xf numFmtId="0" fontId="26" fillId="22" borderId="27" xfId="0" applyFont="1" applyFill="1" applyBorder="1"/>
    <xf numFmtId="0" fontId="26" fillId="22" borderId="27" xfId="0" applyFont="1" applyFill="1" applyBorder="1" applyAlignment="1">
      <alignment horizontal="center"/>
    </xf>
    <xf numFmtId="4" fontId="26" fillId="22" borderId="27" xfId="0" applyNumberFormat="1" applyFont="1" applyFill="1" applyBorder="1"/>
    <xf numFmtId="0" fontId="25" fillId="22" borderId="0" xfId="0" applyFont="1" applyFill="1"/>
    <xf numFmtId="0" fontId="25" fillId="17" borderId="0" xfId="0" applyFont="1" applyFill="1"/>
    <xf numFmtId="0" fontId="35" fillId="23" borderId="27" xfId="0" applyFont="1" applyFill="1" applyBorder="1" applyAlignment="1">
      <alignment horizontal="center"/>
    </xf>
    <xf numFmtId="0" fontId="26" fillId="23" borderId="27" xfId="0" applyFont="1" applyFill="1" applyBorder="1"/>
    <xf numFmtId="0" fontId="26" fillId="23" borderId="27" xfId="0" applyFont="1" applyFill="1" applyBorder="1" applyAlignment="1">
      <alignment horizontal="center"/>
    </xf>
    <xf numFmtId="4" fontId="26" fillId="23" borderId="27" xfId="0" applyNumberFormat="1" applyFont="1" applyFill="1" applyBorder="1"/>
    <xf numFmtId="0" fontId="25" fillId="23" borderId="0" xfId="0" applyFont="1" applyFill="1"/>
    <xf numFmtId="0" fontId="35" fillId="7" borderId="27" xfId="0" applyFont="1" applyFill="1" applyBorder="1" applyAlignment="1">
      <alignment horizontal="center"/>
    </xf>
    <xf numFmtId="0" fontId="26" fillId="7" borderId="27" xfId="0" applyFont="1" applyFill="1" applyBorder="1"/>
    <xf numFmtId="0" fontId="26" fillId="7" borderId="27" xfId="0" applyFont="1" applyFill="1" applyBorder="1" applyAlignment="1">
      <alignment horizontal="center"/>
    </xf>
    <xf numFmtId="4" fontId="26" fillId="7" borderId="27" xfId="0" applyNumberFormat="1" applyFont="1" applyFill="1" applyBorder="1"/>
    <xf numFmtId="0" fontId="25" fillId="7" borderId="0" xfId="0" applyFont="1" applyFill="1"/>
    <xf numFmtId="0" fontId="35" fillId="24" borderId="27" xfId="0" applyFont="1" applyFill="1" applyBorder="1" applyAlignment="1">
      <alignment horizontal="center"/>
    </xf>
    <xf numFmtId="0" fontId="26" fillId="24" borderId="27" xfId="0" applyFont="1" applyFill="1" applyBorder="1"/>
    <xf numFmtId="0" fontId="26" fillId="24" borderId="27" xfId="0" applyFont="1" applyFill="1" applyBorder="1" applyAlignment="1">
      <alignment horizontal="center"/>
    </xf>
    <xf numFmtId="4" fontId="26" fillId="24" borderId="27" xfId="0" applyNumberFormat="1" applyFont="1" applyFill="1" applyBorder="1"/>
    <xf numFmtId="0" fontId="25" fillId="24" borderId="0" xfId="0" applyFont="1" applyFill="1"/>
    <xf numFmtId="0" fontId="35" fillId="25" borderId="27" xfId="0" applyFont="1" applyFill="1" applyBorder="1" applyAlignment="1">
      <alignment horizontal="center"/>
    </xf>
    <xf numFmtId="0" fontId="26" fillId="25" borderId="27" xfId="0" applyFont="1" applyFill="1" applyBorder="1"/>
    <xf numFmtId="0" fontId="26" fillId="25" borderId="27" xfId="0" applyFont="1" applyFill="1" applyBorder="1" applyAlignment="1">
      <alignment horizontal="center"/>
    </xf>
    <xf numFmtId="4" fontId="26" fillId="25" borderId="27" xfId="0" applyNumberFormat="1" applyFont="1" applyFill="1" applyBorder="1"/>
    <xf numFmtId="0" fontId="25" fillId="25" borderId="0" xfId="0" applyFont="1" applyFill="1"/>
    <xf numFmtId="0" fontId="35" fillId="26" borderId="27" xfId="0" applyFont="1" applyFill="1" applyBorder="1" applyAlignment="1">
      <alignment horizontal="center"/>
    </xf>
    <xf numFmtId="0" fontId="26" fillId="26" borderId="27" xfId="0" applyFont="1" applyFill="1" applyBorder="1" applyAlignment="1">
      <alignment wrapText="1"/>
    </xf>
    <xf numFmtId="0" fontId="26" fillId="26" borderId="27" xfId="0" applyFont="1" applyFill="1" applyBorder="1"/>
    <xf numFmtId="0" fontId="26" fillId="26" borderId="27" xfId="0" applyFont="1" applyFill="1" applyBorder="1" applyAlignment="1">
      <alignment horizontal="center"/>
    </xf>
    <xf numFmtId="4" fontId="26" fillId="26" borderId="27" xfId="0" applyNumberFormat="1" applyFont="1" applyFill="1" applyBorder="1"/>
    <xf numFmtId="0" fontId="25" fillId="26" borderId="0" xfId="0" applyFont="1" applyFill="1"/>
    <xf numFmtId="0" fontId="35" fillId="27" borderId="27" xfId="0" applyFont="1" applyFill="1" applyBorder="1" applyAlignment="1">
      <alignment horizontal="center"/>
    </xf>
    <xf numFmtId="0" fontId="26" fillId="27" borderId="27" xfId="0" applyFont="1" applyFill="1" applyBorder="1"/>
    <xf numFmtId="0" fontId="26" fillId="27" borderId="27" xfId="0" applyFont="1" applyFill="1" applyBorder="1" applyAlignment="1">
      <alignment horizontal="center"/>
    </xf>
    <xf numFmtId="4" fontId="26" fillId="27" borderId="27" xfId="0" applyNumberFormat="1" applyFont="1" applyFill="1" applyBorder="1"/>
    <xf numFmtId="0" fontId="25" fillId="27" borderId="0" xfId="0" applyFont="1" applyFill="1"/>
    <xf numFmtId="0" fontId="35" fillId="28" borderId="27" xfId="0" applyFont="1" applyFill="1" applyBorder="1" applyAlignment="1">
      <alignment horizontal="center"/>
    </xf>
    <xf numFmtId="0" fontId="26" fillId="28" borderId="27" xfId="0" applyFont="1" applyFill="1" applyBorder="1"/>
    <xf numFmtId="0" fontId="26" fillId="28" borderId="27" xfId="0" applyFont="1" applyFill="1" applyBorder="1" applyAlignment="1">
      <alignment horizontal="center"/>
    </xf>
    <xf numFmtId="4" fontId="26" fillId="28" borderId="27" xfId="0" applyNumberFormat="1" applyFont="1" applyFill="1" applyBorder="1"/>
    <xf numFmtId="0" fontId="25" fillId="28" borderId="0" xfId="0" applyFont="1" applyFill="1"/>
    <xf numFmtId="0" fontId="25" fillId="6" borderId="0" xfId="0" applyFont="1" applyFill="1"/>
    <xf numFmtId="0" fontId="35" fillId="29" borderId="27" xfId="0" applyFont="1" applyFill="1" applyBorder="1" applyAlignment="1">
      <alignment horizontal="center"/>
    </xf>
    <xf numFmtId="0" fontId="26" fillId="29" borderId="27" xfId="0" applyFont="1" applyFill="1" applyBorder="1"/>
    <xf numFmtId="0" fontId="26" fillId="29" borderId="27" xfId="0" applyFont="1" applyFill="1" applyBorder="1" applyAlignment="1">
      <alignment horizontal="center"/>
    </xf>
    <xf numFmtId="4" fontId="26" fillId="29" borderId="27" xfId="0" applyNumberFormat="1" applyFont="1" applyFill="1" applyBorder="1"/>
    <xf numFmtId="0" fontId="25" fillId="29" borderId="0" xfId="0" applyFont="1" applyFill="1"/>
    <xf numFmtId="0" fontId="35" fillId="30" borderId="27" xfId="0" applyFont="1" applyFill="1" applyBorder="1" applyAlignment="1">
      <alignment horizontal="center"/>
    </xf>
    <xf numFmtId="0" fontId="26" fillId="30" borderId="27" xfId="0" applyFont="1" applyFill="1" applyBorder="1"/>
    <xf numFmtId="0" fontId="26" fillId="30" borderId="27" xfId="0" applyFont="1" applyFill="1" applyBorder="1" applyAlignment="1">
      <alignment horizontal="center"/>
    </xf>
    <xf numFmtId="4" fontId="26" fillId="30" borderId="27" xfId="0" applyNumberFormat="1" applyFont="1" applyFill="1" applyBorder="1"/>
    <xf numFmtId="0" fontId="25" fillId="30" borderId="0" xfId="0" applyFont="1" applyFill="1"/>
    <xf numFmtId="0" fontId="35" fillId="11" borderId="27" xfId="0" applyFont="1" applyFill="1" applyBorder="1" applyAlignment="1">
      <alignment horizontal="center"/>
    </xf>
    <xf numFmtId="0" fontId="26" fillId="11" borderId="27" xfId="0" applyFont="1" applyFill="1" applyBorder="1"/>
    <xf numFmtId="0" fontId="26" fillId="11" borderId="27" xfId="0" applyFont="1" applyFill="1" applyBorder="1" applyAlignment="1">
      <alignment horizontal="center"/>
    </xf>
    <xf numFmtId="4" fontId="26" fillId="11" borderId="27" xfId="0" applyNumberFormat="1" applyFont="1" applyFill="1" applyBorder="1"/>
    <xf numFmtId="0" fontId="25" fillId="11" borderId="0" xfId="0" applyFont="1" applyFill="1"/>
    <xf numFmtId="0" fontId="35" fillId="31" borderId="27" xfId="0" applyFont="1" applyFill="1" applyBorder="1" applyAlignment="1">
      <alignment horizontal="center"/>
    </xf>
    <xf numFmtId="0" fontId="26" fillId="31" borderId="27" xfId="0" applyFont="1" applyFill="1" applyBorder="1"/>
    <xf numFmtId="0" fontId="26" fillId="31" borderId="27" xfId="0" applyFont="1" applyFill="1" applyBorder="1" applyAlignment="1">
      <alignment horizontal="center"/>
    </xf>
    <xf numFmtId="4" fontId="26" fillId="31" borderId="27" xfId="0" applyNumberFormat="1" applyFont="1" applyFill="1" applyBorder="1"/>
    <xf numFmtId="0" fontId="25" fillId="31" borderId="0" xfId="0" applyFont="1" applyFill="1"/>
    <xf numFmtId="0" fontId="4" fillId="0" borderId="0" xfId="0" applyFont="1" applyFill="1" applyBorder="1" applyAlignment="1">
      <alignment horizontal="left" vertical="top" wrapText="1"/>
    </xf>
    <xf numFmtId="0" fontId="7" fillId="2" borderId="10" xfId="0" applyFont="1" applyFill="1" applyBorder="1" applyAlignment="1">
      <alignment horizontal="center"/>
    </xf>
    <xf numFmtId="0" fontId="28" fillId="2" borderId="10" xfId="0" applyFont="1" applyFill="1" applyBorder="1" applyAlignment="1"/>
  </cellXfs>
  <cellStyles count="3">
    <cellStyle name="Normal" xfId="1"/>
    <cellStyle name="Normalny" xfId="0" builtinId="0"/>
    <cellStyle name="Normalny 2" xfId="2"/>
  </cellStyles>
  <dxfs count="3464">
    <dxf>
      <alignment wrapText="1" readingOrder="0"/>
    </dxf>
    <dxf>
      <numFmt numFmtId="4" formatCode="#,##0.0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eweryn Godziewski" refreshedDate="43601.579254629629" createdVersion="5" refreshedVersion="5" minRefreshableVersion="3" recordCount="1154">
  <cacheSource type="worksheet">
    <worksheetSource ref="A1:R1048576" sheet="Zobow._in"/>
  </cacheSource>
  <cacheFields count="18">
    <cacheField name="NUMER_DOSTAWCY" numFmtId="0">
      <sharedItems containsBlank="1"/>
    </cacheField>
    <cacheField name="ID_DOSTAWCY" numFmtId="0">
      <sharedItems containsBlank="1" count="165">
        <m/>
        <s v="v000010"/>
        <s v="V000011"/>
        <s v="V000013"/>
        <s v="V000016"/>
        <s v="V000021"/>
        <s v="V000023"/>
        <s v="V000025"/>
        <s v="V000034"/>
        <s v="V000055"/>
        <s v="V000082"/>
        <s v="V000090"/>
        <s v="V000113"/>
        <s v="V000135"/>
        <s v="V000147"/>
        <s v="V000160"/>
        <s v="V000163"/>
        <s v="V000169"/>
        <s v="V000174"/>
        <s v="V000175"/>
        <s v="V000182"/>
        <s v="V000199"/>
        <s v="V000202"/>
        <s v="V000203"/>
        <s v="V000207"/>
        <s v="V000211"/>
        <s v="V000217"/>
        <s v="V000220"/>
        <s v="V000231"/>
        <s v="V000233"/>
        <s v="V000249"/>
        <s v="V000252"/>
        <s v="V000253"/>
        <s v="V000256"/>
        <s v="V000265"/>
        <s v="V000266"/>
        <s v="V000268"/>
        <s v="V000270"/>
        <s v="V000279"/>
        <s v="V000281"/>
        <s v="V000282"/>
        <s v="V000288"/>
        <s v="V000291"/>
        <s v="V000301"/>
        <s v="V000308"/>
        <s v="V000314"/>
        <s v="V000316"/>
        <s v="V000323"/>
        <s v="V000324"/>
        <s v="V000343"/>
        <s v="V000347"/>
        <s v="V000348"/>
        <s v="V000354"/>
        <s v="V000356"/>
        <s v="V000357"/>
        <s v="V000364"/>
        <s v="V000370"/>
        <s v="V000371"/>
        <s v="V000377"/>
        <s v="V000380"/>
        <s v="V000386"/>
        <s v="V000391"/>
        <s v="V000397"/>
        <s v="V000410"/>
        <s v="V000414"/>
        <s v="V000421"/>
        <s v="V000425"/>
        <s v="V000437"/>
        <s v="V000441"/>
        <s v="V000444"/>
        <s v="V000447"/>
        <s v="V000450"/>
        <s v="V000452"/>
        <s v="V000453"/>
        <s v="V000464"/>
        <s v="V000466"/>
        <s v="V000483"/>
        <s v="V000487"/>
        <s v="V000495"/>
        <s v="V000497"/>
        <s v="V000501"/>
        <s v="V000506"/>
        <s v="V000510"/>
        <s v="V000511"/>
        <s v="V000526"/>
        <s v="V000529"/>
        <s v="V000534"/>
        <s v="V000535"/>
        <s v="V000538"/>
        <s v="V000539"/>
        <s v="V000540"/>
        <s v="V000541"/>
        <s v="V000542"/>
        <s v="V000544"/>
        <s v="V000545"/>
        <s v="V000564"/>
        <s v="V000567"/>
        <s v="V000568"/>
        <s v="V000579"/>
        <s v="V000580"/>
        <s v="V000589"/>
        <s v="V000590"/>
        <s v="V000596"/>
        <s v="V000599"/>
        <s v="V000602"/>
        <s v="V000604"/>
        <s v="V000605"/>
        <s v="V000606"/>
        <s v="V000611"/>
        <s v="V000614"/>
        <s v="V000616"/>
        <s v="V000618"/>
        <s v="V000629"/>
        <s v="V000640"/>
        <s v="V000641"/>
        <s v="V000644"/>
        <s v="V000649"/>
        <s v="V000650"/>
        <s v="V000653"/>
        <s v="V000657"/>
        <s v="V000663"/>
        <s v="V000679"/>
        <s v="V000688"/>
        <s v="V000702"/>
        <s v="V000703"/>
        <s v="V000709"/>
        <s v="V000710"/>
        <s v="V000711"/>
        <s v="V000719"/>
        <s v="V000721"/>
        <s v="V000722"/>
        <s v="V000723"/>
        <s v="V000730"/>
        <s v="V000733"/>
        <s v="V000741"/>
        <s v="V000743"/>
        <s v="V000751"/>
        <s v="V000753"/>
        <s v="V000763"/>
        <s v="V000768"/>
        <s v="V000772"/>
        <s v="V000775"/>
        <s v="V000776"/>
        <s v="V000779"/>
        <s v="V000781"/>
        <s v="V000785"/>
        <s v="V000789"/>
        <s v="V000790"/>
        <s v="V000791"/>
        <s v="V000793"/>
        <s v="V000796"/>
        <s v="V000797"/>
        <s v="V000800"/>
        <s v="V000802"/>
        <s v="V000804"/>
        <s v="V000805"/>
        <s v="V000806"/>
        <s v="V000807"/>
        <s v="V000808"/>
        <s v="V000810"/>
        <s v="V000812"/>
        <s v="V000813"/>
        <s v="V000462" u="1"/>
        <s v="V000456" u="1"/>
        <s v="V000477" u="1"/>
      </sharedItems>
    </cacheField>
    <cacheField name="NAZWA_DOSTAWCY" numFmtId="0">
      <sharedItems containsBlank="1" count="210">
        <m/>
        <s v="PORADNIA MEDYCYNY PRACY"/>
        <e v="#N/A"/>
        <s v="BIURO PLUS"/>
        <s v="ORANGE"/>
        <s v="DIGATUS"/>
        <s v="REUSS-SEIFERT DE (SUBSIDIARIES)"/>
        <s v="ENEA SA"/>
        <s v="MACOMASS"/>
        <s v="ABRAMS PREMIUM STAHL"/>
        <s v="BAUMHUETER EXTRUSION"/>
        <s v="EKO FOLIEN"/>
        <s v="FENNE"/>
        <s v="HABERER"/>
        <s v="KOSTAL &amp; CO"/>
        <s v="MONTELLO"/>
        <s v="Odenwälder Filtersysteme GmbH"/>
        <s v="MTM"/>
        <s v="POLITEX / FREUDENBERG"/>
        <s v="RSH POLYMERE"/>
        <s v="RE PLANO"/>
        <s v="SE TYLOSE"/>
        <s v="STARPLAST"/>
        <s v="TONSMEIER_PREZERO"/>
        <s v="TILLMANN WELLPAPE_DE"/>
        <s v="ANDREAS VACH E.K."/>
        <s v="WTW"/>
        <s v="BAUCKLOH"/>
        <s v="DOHRN TRADING"/>
        <s v="MINIPLAST"/>
        <s v="NHM"/>
        <s v="POCZTA POLSKA"/>
        <s v="PGNIG"/>
        <s v="NETIA"/>
        <s v="NFONE"/>
        <s v="MPDV"/>
        <s v="ARTPAK"/>
        <s v="ARDEG"/>
        <s v="MXNORM"/>
        <s v="MARTEX"/>
        <s v="WURTH"/>
        <s v="TOMAR"/>
        <s v="ARBURG"/>
        <s v="ZAKŁAD DYSTRYBUCJI GAZÓW TECHNICZNYCH"/>
        <s v="GASPOL"/>
        <s v="SG INDUSTRIAL (PANTTONI) - RENTAL NETTO"/>
        <s v="PROFI-CAFE"/>
        <s v="FACHDAR"/>
        <s v="ARGUS"/>
        <s v="VIRSAL"/>
        <s v="MZGK"/>
        <s v="SPS POLSKA GRZEGORZ KEMPIŃSKI"/>
        <s v="TLA SMOCZYŃSKI"/>
        <s v="TONSMEIER ZACHÓD_PREZERO"/>
        <s v="DKS"/>
        <s v="ALBERT WESTEBBE"/>
        <s v="WROPAK"/>
        <s v="RONOX"/>
        <s v="ATLAS OBUWIE"/>
        <s v="UDT"/>
        <s v="NEIDHARDT"/>
        <s v="ROLBUD"/>
        <s v="ELEKTROMECHANIKA DŹWIGOWA"/>
        <s v="RADLOG"/>
        <s v="EURO-BAN"/>
        <s v="EDMAP AUTOMATYKA"/>
        <s v="UPS"/>
        <s v="PKN Orlen SA"/>
        <s v="QUBUS HOTEL"/>
        <s v="AVITECH"/>
        <s v="1.PLASTCOMPANY POLSKA"/>
        <s v="BHPE"/>
        <s v="CWS-BOCO"/>
        <s v="ZAKŁAD DEZYNFEKCJI"/>
        <s v="ZREMB"/>
        <s v="BEST"/>
        <s v="MSPOS"/>
        <s v="HASCO"/>
        <s v="BEJUR "/>
        <s v="PULSAR"/>
        <s v="AGENCJA CELNA ANNEBERG"/>
        <s v="OMYA"/>
        <s v="GRUPA PRACUJ"/>
        <s v="SKLEP DROGOWY ZALEWSKI"/>
        <s v="KLIMEX"/>
        <s v="DE WIT"/>
        <s v="EMABO"/>
        <s v="ROYALPACK"/>
        <s v="LHOIST / VAPENKA"/>
        <s v="GPV"/>
        <s v="PERSCHMANN"/>
        <s v="GÓRAŻDŻE CEMENT"/>
        <s v="TKSM BIAŁA GÓRA"/>
        <s v="BRENNTAG"/>
        <s v="EPORE"/>
        <s v="TNT"/>
        <s v="SF Filter Sp. z o.o."/>
        <s v="RBB"/>
        <s v="PRIMOLOKO"/>
        <s v="ARCELORMITTAL"/>
        <s v="Tadeusz Ferenc Centrum Usługowo - Handlowe FERTIS"/>
        <s v="WILHELM BERTRAMS GMBH "/>
        <s v="EUROPE GROUP"/>
        <s v="GLOBAL PERSONAL EU"/>
        <s v="ENEA OPERATOR"/>
        <s v="RETTENMEIER POLSKA"/>
        <s v="ANDREAS TRAPP"/>
        <s v="FLEXICO"/>
        <s v="GRODNO"/>
        <s v="DM LOGISTICS"/>
        <s v="SPS POLSKA ERNEST KOBIAŁKOWSKI"/>
        <s v="TECHMETAL"/>
        <s v="ALFA I OMEGA IWONA SZULC"/>
        <s v="BOGUMIŁ MAZIARZ SPS - POLSKA SERWIS POJAZDÓW SPECJALNYCH SER"/>
        <s v="HIT TRANSPORT"/>
        <s v="PARABIS"/>
        <s v="EXIMPORT CZESŁAW KASPRZAK"/>
        <s v="DARIUSZ BALAK"/>
        <s v="KöSTER &amp; Co.GmbH"/>
        <s v="METAL-PLAST"/>
        <s v="SIMPOL"/>
        <s v="SHM ŚLĄSKI HANDEL METALAMI"/>
        <s v="PRACOWNIA KONSTRUKCYJNA AUTOMATYKI PRZEMYSŁOWEJ"/>
        <s v="ENGEL"/>
        <s v="MK KOLIBRI"/>
        <s v="QUAY BHU"/>
        <s v="ALUMETAL"/>
        <s v="PLAST LINE"/>
        <s v="POLD-PLAST"/>
        <s v="VINCENT"/>
        <s v="WIS Kunststoffe GmbH"/>
        <s v="PREXPOL"/>
        <s v="WATER &amp; WASTEWATER TECHNIC WWT"/>
        <s v="SUN-DRA LIFT"/>
        <s v="ALFA ELEKTRO"/>
        <s v="MORETTO EAST EUROPE Sp. z o.o."/>
        <s v="WIFIR AG"/>
        <s v="Euroassekuranz Versicherungsmakler AG"/>
        <s v="GASOL"/>
        <s v="ZAKŁAD MECHANIKI PRECYZYJNEJ TOMASZ KLIMASZEWSKI"/>
        <s v="SORST STRECKMETALL"/>
        <s v="Enterprise Autovermietung Deutschland B.V.&amp; CO. KG"/>
        <s v="PPUH ELDAR Dariusz Horiszny"/>
        <s v="WARTA"/>
        <s v="PPHU &quot;HIK&quot; Janina Oleksy"/>
        <s v="Neue Herbold Maschinen-u.Anlag"/>
        <s v="AMP Sp. z o.o. K"/>
        <s v="SPED Malaga Edward, Malaga Renata Spółka Jawna"/>
        <s v="PANEK S. A"/>
        <s v="WISPAK"/>
        <s v="PHU Grelen Grech SJ"/>
        <s v="MC Marta Cielecka"/>
        <s v="HÖNNETALER KETTENFABRIK SCHULTE &amp; CO."/>
        <s v="Poly-IQ GmbH"/>
        <s v="LUBCON"/>
        <s v="Projekt Sp. z o.o."/>
        <s v="FERROX ELECTRIC"/>
        <s v="JAF POLSKA Sp. z o.o."/>
        <s v="Circle K Polska Sp. z o.o."/>
        <s v="Ośrodek Doskonalenia Zawodowego i Rzeczoznastwa SIMP-EKSPERT"/>
        <s v="PPHU Partner Sapieszko Robert"/>
        <s v="MMR Serwis Maciej Jańczak"/>
        <s v="PVC_EMABO" u="1"/>
        <s v="IM_ANDREAS VACH E.K." u="1"/>
        <s v="MET_SORST STRECKMETALL" u="1"/>
        <s v="CON_EPORE" u="1"/>
        <s v="IM_BAUCKLOH" u="1"/>
        <s v="CON_SE TYLOSE" u="1"/>
        <s v="MET_DE WIT" u="1"/>
        <s v="PACK_EKO FOLIEN" u="1"/>
        <s v="MET_ARCELORMITTAL" u="1"/>
        <s v="CON_LHOIST / VAPENKA" u="1"/>
        <s v="IM_MONTELLO" u="1"/>
        <s v="PVC_DOHRN TRADING" u="1"/>
        <s v="PACK_TOMAR" u="1"/>
        <s v="PVC_METAL-PLAST" u="1"/>
        <s v="IM_RSH POLYMERE" u="1"/>
        <s v="IM_RE PLANO" u="1"/>
        <s v="MET_WILHELM BERTRAMS GMBH " u="1"/>
        <s v="PACK_MC Marta Cielecka" u="1"/>
        <s v="PVC_BRENNTAG" u="1"/>
        <s v="MET_FENNE" u="1"/>
        <s v="PACK_ALBERT WESTEBBE" u="1"/>
        <s v="CON_TKSM BIAŁA GÓRA" u="1"/>
        <s v="IM_MTM" u="1"/>
        <s v="IM_STARPLAST" u="1"/>
        <s v="MET_RBB" u="1"/>
        <s v="IM_WIFIR AG" u="1"/>
        <s v="WITTMANN BATTENFELD POLSKA  SP. Z O.O." u="1"/>
        <s v="PVC_OMYA" u="1"/>
        <s v="IM_MACOMASS" u="1"/>
        <s v="PACK_WROPAK" u="1"/>
        <s v="IM_NEIDHARDT" u="1"/>
        <s v="IM_WIS Kunststoffe GmbH" u="1"/>
        <s v="PACK_ARTPAK" u="1"/>
        <s v="PACK_TILLMANN WELLPAPE_DE" u="1"/>
        <s v="IM_POLITEX / FREUDENBERG" u="1"/>
        <s v="TAX / VAT RS_PL (PAYMENT)" u="1"/>
        <s v="PACK_ARGUS" u="1"/>
        <s v="PVC_MINIPLAST" u="1"/>
        <s v="CON_BAUMHUETER EXTRUSION" u="1"/>
        <s v="PVC_TONSMEIER_PREZERO" u="1"/>
        <s v="CON_RETTENMEIER POLSKA" u="1"/>
        <s v="CON_GÓRAŻDŻE CEMENT" u="1"/>
        <s v="PACK_ROYALPACK" u="1"/>
        <s v="GRUPA OLX" u="1"/>
        <s v="PACK_ROLBUD" u="1"/>
        <s v="PACK_EXIMPORT CZESŁAW KASPRZAK" u="1"/>
        <s v="PACK_EURO-BAN" u="1"/>
        <s v="PACK_DARIUSZ BALAK" u="1"/>
      </sharedItems>
    </cacheField>
    <cacheField name="ADRES_DOSTAWCY" numFmtId="0">
      <sharedItems containsBlank="1" containsMixedTypes="1" containsNumber="1" containsInteger="1" minValue="0" maxValue="0" count="163">
        <m/>
        <s v="Wrocławska_x000a_67-100 Nowa Sól_x000a_Poland"/>
        <s v="BRAK"/>
        <s v="Piaskowa_x000a_65-209 Zielona Góra_x000a_Poland"/>
        <s v="Aleje Jerozolimskie_x000a_02-326 Warszawa_x000a_Poland"/>
        <s v="Moltkestr. 1_x000a_86159 Augsburg_x000a_Germany"/>
        <s v="Wuppertalerstasse 77_x000a_45549 Sprockhoevel_x000a_Germany"/>
        <s v="Górecka_x000a_60-201 Poznań_x000a_Poland"/>
        <s v="Schwalbenrainweg 46 63741 Aschaffenburg Niemcy"/>
        <s v="Abrams Engineering Services GmbH &amp; CO. KG_x000a_Hannoversche Str. 38_x000a_49084 Osnabrück_x000a_Germany"/>
        <s v="Lümernweg 186_x000a_33378 Rheda-Wiedenbrück_x000a_Germany"/>
        <s v="Hauptstraße 44_x000a_34346 Hann. Münden_x000a_Germany"/>
        <s v="Nikolaus-Otto-Straße 8_x000a_46282 Dorsten_x000a_Germany"/>
        <s v="Technologie &amp; Vertrieb GmbH_x000a_Gewerbering 9 A_x000a_85305 Jetzendorf_x000a_Germany"/>
        <s v="Talstr. 130 58515 Lüdenscheid Niemcy"/>
        <s v="Via Fabio Filzi, 5_x000a_Italy_x000a_MONTELLO,24060_x000a_Italy"/>
        <s v="Im Krötenteich 3a_x000a_74722 Buchen_x000a_Germany"/>
        <s v="Bahnhofstr.106_x000a_99759 Niedergebra_x000a_Germany"/>
        <s v="Via Valli Pianta 1246 35047 Solesino Włochy"/>
        <s v="Grossmoorring 16_x000a_21079 Hamburg_x000a_Germany"/>
        <s v="Brunnenstr. 138 44536 Lünen Niemcy"/>
        <s v="Rheingaustr. 190-196_x000a_65203 Wiesbaden_x000a_Germany"/>
        <s v="Bahnhofstr. 6_x000a_32545 Bad Oeynhausen_x000a_Germany"/>
        <s v="Diebrocker Str. 274_x000a_32051 Herford_x000a_Germany"/>
        <s v="Postfach 8030_x000a_59840 Sundern (Sauerland)_x000a_Germany"/>
        <s v="Kunststoff-MasterBatch+Additive  Zur Grube 17 51688 Wipperfürth Niemcy"/>
        <s v="Bartholomäusstr. 36_x000a_42275 Wuppertal_x000a_Germany"/>
        <s v="Brockhauser Weg 101a_x000a_58507 Lüdenscheid_x000a_Germany"/>
        <s v="Carl-Zeiss-Str. 8_x000a_21465 Reinbek_x000a_Germany"/>
        <s v="Zum Vorwerk 3_x000a_32549 Bad Oeynhausen_x000a_Germany"/>
        <s v="Neue Herbold_x000a_Maschinen-u.Anlagenbau GmbH_x000a_Wiesenstr. 44_x000a_74889 Sinsheim_x000a_Germany"/>
        <s v="1 Maja 67-210 Głogów"/>
        <s v="Gazowa_x000a_50-513 Wrocław_x000a_Poland"/>
        <s v="Poleczki 13, 02-822 Warszawa"/>
        <s v="Bierzewicka 53_x000a_09-500 Gostynin_x000a_Poland"/>
        <s v="Linzer Str. 55_x000a_3100 St. Polten_x000a_Germany"/>
        <s v="Römerring 1 748321 Mosbach Niemcy"/>
        <s v="Osadnicza_x000a_65-785 Zielona Góra_x000a_Poland"/>
        <s v="Dziećmiarowice 2 D 67-300 Szprotawa"/>
        <s v="Przemysłowa 55_x000a_43-100 Tychy_x000a_Poland"/>
        <s v="Dekoracyjna_x000a_65-722 Zielona Góra_x000a_Poland"/>
        <s v="Posag 7 Panien_x000a_02-495 Warszawa_x000a_Poland"/>
        <s v="Kargowska_x000a_66-100 Krężoły_x000a_Poland"/>
        <s v="Al. Jerozolimskie 233_x000a_02-495 Warszawa_x000a_Poland"/>
        <s v="Zielonogórska_x000a_67-100 Nowa Sól_x000a_Poland"/>
        <s v="Al. Jana Pawła II_x000a_00-175 Warszawa_x000a_Poland"/>
        <s v="Zwyciezców_x000a_03-938 Warszawa_x000a_Poland"/>
        <s v="ul. Borowikowa 23 62-023 Borówiec "/>
        <s v="Niałek Wielki_x000a_64-200 Wolsztyn_x000a_Poland"/>
        <s v="Malczewskiego_x000a_65-104 Zielona Gora_x000a_Poland"/>
        <s v="ul. Piwna 4a_x000a_65-001 Zielona Góra_x000a_Poland"/>
        <s v="ul. Konstruktorów_x000a_67-100 Nowa Sól_x000a_Poland"/>
        <s v="ul. Stefana Okrzei_x000a_64-100 Leszno_x000a_Poland"/>
        <s v="ul. Włodkowica_x000a_50-072 Wrocław_x000a_Poland"/>
        <s v="ul. Szosa Bytomska_x000a_67-100 Kiełcz_x000a_Poland"/>
        <s v="ul. Wita Stwosza 13, 80-312 Gdańsk"/>
        <s v="Obermassener Kirchweg 17_x000a_Industriegebiet ROT, West 19_x000a_59423 Unna_x000a_Germany"/>
        <s v="Graniczna 20_x000a_54-530 Wrocław_x000a_Poland"/>
        <s v="Wrocławska 39 C/Domasław_x000a_55-040 Kobierzyce_x000a_Poland"/>
        <s v="ul. Piekna_x000a_50-506 Wroclaw_x000a_Poland"/>
        <s v="UL. Szczęśliwicka_x000a_02-353 Warszawa_x000a_Poland"/>
        <s v="Alpenstrasse 64_x000a_87700 Memmingen_x000a_Germany"/>
        <s v="Okrzei_x000a_68-200 Żary_x000a_Poland"/>
        <s v="W. Pileckiego 35 66-400  Gorzów Wlkp."/>
        <s v="Lubięcin_x000a_67-108 Lubięcin_x000a_Poland"/>
        <s v="Orbitalna_x000a_67-200 Głogów_x000a_Poland"/>
        <s v="Bursztynowa 9G_x000a_66-415 Kłodawa_x000a_Poland"/>
        <s v="ul. Prądzyńskiego_x000a_01-222 Warszawa_x000a_Poland"/>
        <s v="Chemików 7_x000a_09-411 Płock_x000a_Poland"/>
        <s v="Skierniewicka18_x000a_53-117 Wrocław_x000a_Poland"/>
        <s v="Piłsudskiego 40_x000a_67-100 Nowa Sól_x000a_Poland"/>
        <s v="Czarnkowska 3a_x000a_60-415 Poznań_x000a_Poland"/>
        <s v="ul. Fabryczna_x000a_59-225 Chojnów_x000a_Poland"/>
        <s v="ul. Rokocińska_x000a_92-412 Łódź_x000a_Poland"/>
        <s v="Przylep-Pilotów_x000a_66-015 _x000a_Poland"/>
        <s v="Wesoła_x000a_58-150 Strzegom_x000a_Poland"/>
        <s v="Naftowa_x000a_65-001 _x000a_Poland"/>
        <s v="ul. Wojska Polskiego 43 98-200 Sieradz"/>
        <s v="Römerweg 4_x000a_58513 Lüdenscheid_x000a_Germany"/>
        <s v="ul. Szkolna_x000a_67-100 Nowa Sól_x000a_Poland"/>
        <s v="Brzeska_x000a_03-737 Warszawa_x000a_Poland"/>
        <s v="Kostrzyńska_x000a_65-127 Zielona Góra_x000a_Poland"/>
        <s v="Krucza 16/22 00-526 Warszawa"/>
        <s v="ul. Prosta_x000a_00-838 Warszawa_x000a_Poland"/>
        <s v="Józefów ul. Strużańska_x000a_05-119 Legionowo_x000a_Poland"/>
        <s v="Walczaka_x000a_66-400 Gorzów Wlkp._x000a_Poland"/>
        <s v="P.O. Box 60_x000a_5700 AB HELMOND_x000a_Netherlands"/>
        <s v=" Sepno ul. Parkowa_x000a_64-060 Wolkowo_x000a_Poland"/>
        <s v="Słone, Aleja Brzozowa_x000a_66-008 Świdnica_x000a_Poland"/>
        <s v="cp. 200_x000a_267 21 Tman_x000a_Czech Republic"/>
        <s v="ul. Małopolska_x000a_66-400 Gorzów Wlkp._x000a_Poland"/>
        <s v="Ostrowska 364_x000a_61-312 Poznań_x000a_Poland"/>
        <s v="Cementowa_x000a_47-316 Chorula_x000a_Poland"/>
        <s v="B. Łozińskiego 6_x000a_97-213 Smardzewice_x000a_Poland"/>
        <s v="J. Bema 21_x000a_47-224 Kędzierzyn-Koźle_x000a_Poland"/>
        <s v="ul. Środkowa 7_x000a_59-916 Bogatynia_x000a_Poland"/>
        <s v="Annopol_x000a_03-236 Warszawa_x000a_Poland"/>
        <s v="Towarowa_x000a_59-300 Lubin_x000a_Poland"/>
        <s v="Powstanców Wielkopolskich 18_x000a_63-200 Jarocin_x000a_Poland"/>
        <s v="Wojska Polskiego 66/68_x000a_41-603 Świętochłowice_x000a_Poland"/>
        <s v="Stalowa 1 60-610 Katowice"/>
        <s v="Wojska Polskiego 28, 67-100 Nowa Sól"/>
        <s v="Hochstraße 29_x000a_42799 Leichlingen (Rheinland)_x000a_Germany"/>
        <s v="Polna _x000a_55-110 Prusice_x000a_Poland"/>
        <s v="ul. Dąbrowskiego_x000a_65-011 Zielona Góra_x000a_Poland"/>
        <s v="ul. Strzeszyńska 58_x000a_60-479 Poznań_x000a_Poland"/>
        <s v="Bitwy Warszawskiej 1920 r._x000a_02-366 _x000a_Poland"/>
        <s v="Bendahler StraBe 106_x000a_42285 Wuppertal_x000a_Germany"/>
        <s v="ul. Morelowskiego_x000a_52-429 Wrocław_x000a_Poland"/>
        <s v="Kwiatowa_x000a_05-126 Nieporęt_x000a_Poland"/>
        <s v="Sezamkowa_x000a_66-100 Sulechów_x000a_Poland"/>
        <s v="Rymarska_x000a_59-220 Legnica_x000a_Poland"/>
        <s v="Wrocławska 20_x000a_67-100 Nowa Sól_x000a_Poland"/>
        <s v="A. Mickiewicza_x000a_67-200 Głogów_x000a_Poland"/>
        <s v="ul. Sieradzka_x000a_55-311 Kostomłoty_x000a_Poland"/>
        <s v="Dworcowa 27 64-200 Wolsztyn"/>
        <s v="Stypułów_x000a_67-120 KOZUCHOW_x000a_Poland"/>
        <s v="Gospodarcza 5_x000a_68-200 Żary_x000a_Poland"/>
        <s v="ZAWADA-ŁĄKOWA_x000a_66-001 Zielona Góra_x000a_Poland"/>
        <s v="Köco_x000a_Spreeler Weg 32_x000a_58256 Ennepetal_x000a_Germany"/>
        <s v="Ciernie_x000a_58-160 Świebodzice_x000a_Poland"/>
        <s v="ul. Mostowa 14D_x000a_42 - 460 Toporowice_x000a_Poland"/>
        <s v="Karczunkowska 89_x000a_02-871 Warszawa_x000a_Poland"/>
        <s v="Jana Pawła II 58e_x000a_66-470 Kostrzyn n. O._x000a_Poland"/>
        <s v="ul. Ostródzka 50 B_x000a_03 - 289  Warszawa _x000a_Poland"/>
        <s v="Mikołaja Kopernika 17_x000a_28-300 Jędrzejów_x000a_Poland"/>
        <s v="ul. Karpia 22 61-619 Poznań"/>
        <s v="ul. Przemysłowa 8_x000a_67-100 Nowa Sól_x000a_Poland"/>
        <s v="Kominiarska 42A,B_x000a_51-180 Wrocław_x000a_Poland"/>
        <s v="Al. Pokoju 80_x000a_31-564 Kraków _x000a_Poland"/>
        <s v="ul. Litewska 11/13_x000a_80-719 Gdańsk_x000a_Poland"/>
        <s v="Nordstraße 5_x000a_98597 Heßles_x000a_Germany"/>
        <s v="Szczawieńska 2_x000a_58-310 Szczawno Zdrój_x000a_Poland"/>
        <s v="Powastańców 56A_x000a_41-100 Siemianowice_x000a_Poland"/>
        <s v="Rycerska 24_x000a_59-220 Legnica_x000a_Poland"/>
        <s v="Obr.Westerplatte 81_x000a_40-335 Katowice_x000a_Poland"/>
        <s v="ul. Rejtana 25/35_x000a_42-202 Częstochowa_x000a_Poland"/>
        <s v="Wengistr.7_x000a_8004 Zurich_x000a_Germany"/>
        <s v="Dr.-Gessler-Straße 37_x000a_93051 Regensburg_x000a_Germany"/>
        <s v="os. Konstytucji 3 Maja 20A/16_x000a_67- 100  Nowa Sól_x000a_Poland"/>
        <s v="Komandosów 9_x000a_66-400 Gorzów Wlkp._x000a_Poland"/>
        <s v="Wolhenbergstrasse 11_x000a_30179 Hannover_x000a_Germany"/>
        <s v="Kolbergstr. 7_x000a_40599 Düsseldorf_x000a_Germany"/>
        <s v="Morcinka 51_x000a_opole_x000a_45-531 _x000a_Poland"/>
        <n v="0"/>
        <s v="Środkowa 1 68-100 Żagań"/>
        <s v="Wiesenstr. 44_x000a_D-74889 Sinsheim /Reihen_x000a_Germany"/>
        <s v="Aleja Konstytucji 3 Maja _x000a_1A_x000a_65-805 Zielona Góra _x000a_Poland"/>
        <s v="ul. Krakowska 180_x000a_52-015  Wrocław _x000a_Poland"/>
        <s v="ul. Grójecka 208_x000a_Warszawa _x000a_02-390 _x000a_Poland"/>
        <s v="ul. Podwalna 11 b_x000a_58-200 Dzierżoniów_x000a_Poland"/>
        <s v="Droga nr 3_x000a_Polkowice_x000a_59-101 _x000a_Poland"/>
        <s v="Grabik 77a_x000a_68-200 Żary_x000a_Poland"/>
        <s v="BundesstraBe 30 59846 Sundern Niemcy"/>
        <s v="Alte Ziegelei 7 51491 Overath-Untereschbach Niemcy"/>
        <s v="Piasecka 162_x000a_21-040 Świdnik_x000a_Poland"/>
        <s v="Budowlanych 16_x000a_Opole_x000a_45121 _x000a_Poland"/>
        <s v="Sienna 10_x000a_Katowice_x000a_40-544 _x000a_Poland"/>
        <s v="Magazynowa 19_x000a_62-023 Gądki_x000a_Poland"/>
        <s v="Puławska 86_x000a_Warszawa_x000a_02-603 _x000a_Poland"/>
        <s v="ul. Wojska Polskiego 16_x000a_59-225 Chojnów_x000a_Poland"/>
        <s v="Piłsudskiego 75_x000a_67-100 Nowa Sól_x000a_Poland"/>
        <s v="ul. Topolowa 9b_x000a_62-060 Stęszew_x000a_Poland"/>
      </sharedItems>
    </cacheField>
    <cacheField name="Data" numFmtId="0">
      <sharedItems containsDate="1" containsBlank="1" containsMixedTypes="1" minDate="2017-07-25T00:00:00" maxDate="2019-05-16T00:00:00"/>
    </cacheField>
    <cacheField name="Załącznik" numFmtId="0">
      <sharedItems containsBlank="1"/>
    </cacheField>
    <cacheField name="Faktura VAT" numFmtId="0">
      <sharedItems containsBlank="1" count="728">
        <s v="Poradnia Medycyny Pracy Izabella Zawadzak"/>
        <s v="1333/2019"/>
        <m/>
        <s v=""/>
        <s v="Biuro Plus B. Krępa W. Krępa SJ"/>
        <s v="NADPŁATA"/>
        <s v="12012/B/2019"/>
        <s v="12010/B/2019"/>
        <s v="12009/B/2019"/>
        <s v="12006/B/2019"/>
        <s v="12007/B/2019"/>
        <s v="12011/B/2019"/>
        <s v="12008/B/2019"/>
        <s v="12005/B/2019"/>
        <s v="12103/B/2019"/>
        <s v="14059/B/2019"/>
        <s v="14223/B/2019"/>
        <s v="16110/B/2019"/>
        <s v="15821/B/2019"/>
        <s v="15830/B/2019"/>
        <s v="15819/B/2019"/>
        <s v="Orange Polska SA"/>
        <s v="19050995041654"/>
        <s v="Digatus it services GmbH"/>
        <s v="201930206"/>
        <s v="201930269"/>
        <s v="Reuss-Seifert GmbH"/>
        <s v="FR000000002"/>
        <s v="ENEA SA"/>
        <s v="162230/1/NO"/>
        <s v="P/23213511/0005/19"/>
        <s v="P/23213511/0004/19"/>
        <s v="P/23213511/0006/19"/>
        <s v="MACOMASS Verkaufs AG"/>
        <s v="191191"/>
        <s v="ABRAMS PREMIUM STAHL"/>
        <s v="369820"/>
        <s v="370975"/>
        <s v="Baumhueter Extrusion GmbH"/>
        <s v="zwrot zamkniete konto"/>
        <s v="EKO-Folien GmbH"/>
        <s v="RE11900176"/>
        <s v="Fenne Stahl GmbH"/>
        <s v="62723"/>
        <s v="Haberer Technologie &amp; Vertrieb GmbH"/>
        <s v="zaliczka 60/2019"/>
        <s v="Kostal &amp; Co. GmbH"/>
        <s v="W-1521"/>
        <s v="Montello Spa"/>
        <s v="V6/80268"/>
        <s v="V6/80363"/>
        <s v="V6/80443"/>
        <s v="V6/80527"/>
        <s v="V6/80595"/>
        <s v="V6/80624"/>
        <s v="Odenwälder Filtersysteme GmbH"/>
        <s v="6033566"/>
        <s v="mtm plastics GmbH"/>
        <s v="2019-12247"/>
        <s v="2019-12265"/>
        <s v="2019-12282"/>
        <s v="2019-12296"/>
        <s v="2019-12329"/>
        <s v="2019-12338"/>
        <s v="2019-12355"/>
        <s v="2019-12371"/>
        <s v="2019-12395"/>
        <s v="2019-12408"/>
        <s v="2019-12478"/>
        <s v="2019-12470"/>
        <s v="2019-12533"/>
        <s v="2019-12565"/>
        <s v="2019-12575"/>
        <s v="2019-12586"/>
        <s v="2019-12602"/>
        <s v="2019-12643"/>
        <s v="Politex S.a.s. di Freudenberg Politex S.R.L."/>
        <s v="202 39001026"/>
        <s v="RSH Polymere GmbH"/>
        <s v="R2019040874"/>
        <s v="Re Plano GmbH"/>
        <s v="6205991891/40689817"/>
        <s v="SE Tylose GmbH &amp; Co.KG"/>
        <s v="9570351781"/>
        <s v="Starplast GmbH"/>
        <s v="904-0211"/>
        <s v="PreZero Kunststoffrecycling Gmbh &amp; Co. KG"/>
        <s v="114903453"/>
        <s v="114908923"/>
        <s v="114916817"/>
        <s v="114943850"/>
        <s v="114949916"/>
        <s v="114957040"/>
        <s v="114961050"/>
        <s v="Katharina Tillmann Papier- und Wellpappenfabrik e.K."/>
        <s v="1048308"/>
        <s v="Andreas Vach e.K."/>
        <s v="R19/000273"/>
        <s v="R19/000319"/>
        <s v="R19/000352"/>
        <s v="WTW Werkzeug Technik e.K."/>
        <s v="45569"/>
        <s v="400967"/>
        <s v="2005744"/>
        <s v="Bauckloh Kunststoffhandels-Gmb"/>
        <s v="149814"/>
        <s v="149861"/>
        <s v="149925"/>
        <s v="149934"/>
        <s v="150048"/>
        <s v="Dohrn Trading"/>
        <s v="R12916"/>
        <s v="Mini-Plast"/>
        <s v="46"/>
        <s v="51"/>
        <s v="53"/>
        <s v="57"/>
        <s v="60"/>
        <s v="68"/>
        <s v="74"/>
        <s v="22"/>
        <s v="76"/>
        <s v="78"/>
        <s v="Neue Herbold Maschinen-u.Anlag"/>
        <s v="KA42798"/>
        <s v="Poczta Polska SA"/>
        <s v="F09465P0419SFAKAMJ"/>
        <s v="PGNIG Obrót Detaliczny Sp. z o.o."/>
        <s v="162230/61/2019/FP"/>
        <s v="162230/1/2019/FK"/>
        <s v="162230/63/2019/FP"/>
        <s v="162230/64/2019/FP"/>
        <s v="162230/66/2019/FP"/>
        <s v="162230/67/2019/FP"/>
        <s v="162230/10/NO"/>
        <s v="162230/68/2019/F"/>
        <s v="Netia SA"/>
        <s v="5405932574/22/0"/>
        <s v="Tillmann Wellpappe Sp. z o.o."/>
        <s v="43561"/>
        <s v="41078"/>
        <s v="41079"/>
        <s v="41077"/>
        <s v="41373"/>
        <s v="41372"/>
        <s v="NFON GmbH"/>
        <s v="AT1176586"/>
        <s v="MPDV Mikrolab GmbH"/>
        <s v="194218"/>
        <s v="Artpak Piotr Świgło Juliusz Świgło Tomasz Sierżęga sp.j."/>
        <s v="4037/2018"/>
        <s v="1406/2019"/>
        <s v="1407/2019"/>
        <s v="1515/2019"/>
        <s v="1668/2019"/>
        <s v="1738/2019"/>
        <s v="1737/2019"/>
        <s v="1772/2019"/>
        <s v="1025/2019"/>
        <s v="471/2019"/>
        <s v="ZAKŁAD ELEKTROMECHANIKI ARDEG Dariusz Brzeźniak"/>
        <s v="127/2019"/>
        <s v="MXnorm Sp. z o.o."/>
        <s v="1212/03/19"/>
        <s v="0834/04/19"/>
        <s v="PHU MARTEX JĘDROWIAK SP. J."/>
        <s v="1513/2019"/>
        <s v="1519/2019"/>
        <s v="1559/2019"/>
        <s v="1635/2019"/>
        <s v="1662/2019"/>
        <s v="1746/2019"/>
        <s v="1747/2019"/>
        <s v="1824/2019"/>
        <s v="1846/2019"/>
        <s v="1895/2019"/>
        <s v="1967/2019"/>
        <s v="2032/2019"/>
        <s v="2130/2019"/>
        <s v="2153/2019"/>
        <s v="2181/2019"/>
        <s v="2183/2019"/>
        <s v="2176/2019"/>
        <s v="2204/2019"/>
        <s v="2259/2019"/>
        <s v="1142/2019"/>
        <s v="1268/2019"/>
        <s v="WURTH Polska Sp. z o.o."/>
        <s v="P.P.H.U. Tomar"/>
        <s v="9/03/2019"/>
        <s v="8/03/2019"/>
        <s v="16/03/2019"/>
        <s v="17/03/2019"/>
        <s v="18/03/2019"/>
        <s v="3/04/2019"/>
        <s v="2/04/2019"/>
        <s v="9/04/2019"/>
        <s v="7/05/2019"/>
        <s v="8/05/2019"/>
        <s v="9/05/2019"/>
        <s v="10/05/2019"/>
        <s v="Arburg Polska Sp. z o.o."/>
        <s v="8580032394"/>
        <s v="8580032449"/>
        <s v="8580032595"/>
        <s v="8580032705"/>
        <s v="8580032744"/>
        <s v="8580032792"/>
        <s v="8580032793"/>
        <s v="8580032796"/>
        <s v="8580032827"/>
        <s v="8580032858"/>
        <s v="Zakład Dystrybucji Gazów Technicznych  Krzysztof Marciniak"/>
        <s v="944/2019"/>
        <s v="GASPOL SA"/>
        <s v="F400/19/006596"/>
        <s v="F01/19/002111"/>
        <s v="F01/19/002236"/>
        <s v="F01/19/002347"/>
        <s v="SG Industrial Center 01 Sp. z o.o."/>
        <s v="008/2019"/>
        <s v="007/2019"/>
        <s v="Profi-Cafe F. H. U. Mariusz Wojciech"/>
        <s v="FV/5/5/2019"/>
        <s v="Przedsiębiorstwo Usługowe FACHDAR Dariusz Kotlarski"/>
        <s v="FAS/94/03/2019"/>
        <s v="FAS/95/03/2019"/>
        <s v="FAS/96/03/2019"/>
        <s v="FAS/97/03/2019"/>
        <s v="FAS/98/03/2019"/>
        <s v="FAS/39/04/2019"/>
        <s v="FAS/10/04/2019"/>
        <s v="FAS/40/04/2019"/>
        <s v="ARGUS sp. z o.o."/>
        <s v="170/2019"/>
        <s v="176/2019"/>
        <s v="219/2019"/>
        <s v="PPUH VIRSAL Bartosz Szczerbiński"/>
        <s v="987/MAG/2019"/>
        <s v="988/MAG/2019"/>
        <s v="1002/MAG/2019"/>
        <s v="1003/MAG/2019"/>
        <s v="1028/MAG/2019"/>
        <s v="1029/MAG/2019"/>
        <s v="1056/MAG/2019"/>
        <s v="1208/MAG/2019"/>
        <s v="1209/MAG/2019"/>
        <s v="1286/MAG/2019"/>
        <s v="1285/MAG/2019"/>
        <s v="1339/MAG/2019"/>
        <s v="680/MAG/2019"/>
        <s v="1356/MAG/2019"/>
        <s v="50/MAG/2019"/>
        <s v="49/MAG/2019"/>
        <s v="48/MAG/2019"/>
        <s v="47/MAG/2019"/>
        <s v="46/MAG/2019"/>
        <s v="45/MAG/2019"/>
        <s v="44/MAG/2019"/>
        <s v="43/MAG/2019"/>
        <s v="42/MAG/2019"/>
        <s v="41/MAG/2019"/>
        <s v="40/MAG/2019"/>
        <s v="39/MAG/2019"/>
        <s v="38/MAG/2019"/>
        <s v="37/MAG/2019"/>
        <s v="36/MAG/2019"/>
        <s v="35/MAG/2019"/>
        <s v="34/MAG/2019"/>
        <s v="33/MAG/2019"/>
        <s v="32/MAG/2019"/>
        <s v="31/MAG/2019"/>
        <s v="1390/MAG/2019"/>
        <s v="1405/MAG/2019"/>
        <s v="1403/MAG/2019"/>
        <s v="Miejski Zakład Gospodarki Komunalnej Sp. z o. o."/>
        <s v="1237/03/2019"/>
        <s v="4401/04/2019"/>
        <s v="SPS POLSKA SERWIS POJAZDÓW SPECJALNYCH"/>
        <s v="244/1/2018"/>
        <s v="597/3/2019"/>
        <s v="732/3/2019"/>
        <s v="727/3/2019"/>
        <s v="865/3/02019"/>
        <s v="863/3/2019"/>
        <s v="TLA Smoczyński Koniewski Doradztwo Podatkowe Sp. z o. o."/>
        <s v="55/03/2019"/>
        <s v="Tonsmeier Zachód Sp. z o. o."/>
        <s v="1570181881"/>
        <s v="1570181985"/>
        <s v="1570183962"/>
        <s v="DKS Sp. z o. o."/>
        <s v="FAS/4975/POK/2019"/>
        <s v="ALBERT WESTEBBE DRAHTWARENFABRIK GmbH &amp; Co. KG"/>
        <s v="1904025"/>
        <s v="1903307"/>
        <s v="WROPAK Halina Młyńska"/>
        <s v="2382/2019"/>
        <s v="2610/2019"/>
        <s v="RONOX S.C. Joanna Różański Paweł Różański"/>
        <s v="1591/19/FVS"/>
        <s v="ATLAS OBUWIE OCHRONNE SP. Z O. O."/>
        <s v="354454"/>
        <s v="300235."/>
        <s v="355504"/>
        <s v="355613"/>
        <s v="URZĄD  DOZORU TECHNICZNEGO"/>
        <s v="R113593/2019"/>
        <s v="Neidhardt Rohstoff Gmbh"/>
        <s v="60005-74"/>
        <s v="Skład Drzewno Budowlany ROLBUD Domminika Gołębiewicz"/>
        <s v="1325/04/2019"/>
        <s v="1665/05/2019"/>
        <s v="Elektromechanika Dźwigowa Henryk Nitecki"/>
        <s v="315/2019"/>
        <s v="294/2019"/>
        <s v="312/2019"/>
        <s v="RADLOG Adrian Radziej"/>
        <s v="21/04/2019"/>
        <s v="48/04/2019"/>
        <s v="51/04/2019"/>
        <s v="43/04/2019"/>
        <s v="70/04/2019"/>
        <s v="76/04/2019"/>
        <s v="88/04/2019"/>
        <s v="99/04/2019"/>
        <s v="111/04/2019"/>
        <s v="113/04/2019"/>
        <s v="117/04/2019"/>
        <s v="130/04/2019"/>
        <s v="147/04/2019"/>
        <s v="148/04/2019"/>
        <s v="160/04/2019"/>
        <s v="174/04/2019"/>
        <s v="179/04/2019"/>
        <s v="180/04/2019"/>
        <s v="3/05/2019"/>
        <s v="5/05/2019"/>
        <s v="16/05/2019"/>
        <s v="12/05/2019"/>
        <s v="6/05/2019"/>
        <s v="P.P.H.U. „Euro-Ban” Artur Banaszczak"/>
        <s v="177/P/04/19"/>
        <s v="EDMAP AUTOMATYKA Marcin Płóciennik"/>
        <s v="FV/10/02/19"/>
        <s v="FV/1/04/19"/>
        <s v="FV/3/04/19"/>
        <s v="FV/4/04/19"/>
        <s v="FV/5/04/19"/>
        <s v="FV/6/04/19"/>
        <s v="FV/1/05/19"/>
        <s v="UPS Polska Sp. z o. o."/>
        <s v="201900281313"/>
        <s v="PKN Orlen SA"/>
        <s v="2048K3/0982/19"/>
        <s v="3403K2/4380/19"/>
        <s v="3394K1/0982/19"/>
        <s v="5447K3/0982/19"/>
        <s v="5114K2/4108/19"/>
        <s v="Qubus Hotel Management Sp. z o.o."/>
        <s v="2241/2019/H-ZG"/>
        <s v="AVITECH Sp. z o.o."/>
        <s v="75.1/04/2019"/>
        <s v="79/04/2019,"/>
        <s v="1.PLASTCOMPANY POLSKA Sp. z o.o."/>
        <s v="FA/11/03/2019/DIREC"/>
        <s v="FA/23/04/2019/DIREC"/>
        <s v="Agencja Ochrony Pracy i Środowiska BHPE Paweł Pacuła"/>
        <s v="965/03/2019"/>
        <s v="1102/04/2019"/>
        <s v="1265/04/2019"/>
        <s v="CWS - boco Polska Sp. z o. o."/>
        <s v="18243466"/>
        <s v="19115928"/>
        <s v="19212933"/>
        <s v="19120405"/>
        <s v="19217387"/>
        <s v="Zakład Dezynfekcji, Dezynsekcji i Deratyzacji Krzysztof Piot"/>
        <s v="111/2019"/>
        <s v="ZREMB Sp. o.o. Strzegomskie Zakłady Mechaniczne"/>
        <s v="ZALICZKA 2/04/2019 20%"/>
        <s v="FSL-3/U-ZAL/04/2019"/>
        <s v="BEST Przedsiębiorstwo Wielobranżowe Spółka Jawna Centrum BHP"/>
        <s v="5298/A/2019"/>
        <s v="5538/A/2019"/>
        <s v="5642/A/2019"/>
        <s v="6267/A/2019"/>
        <s v="6646/A/2019"/>
        <s v="66846/A/2019"/>
        <s v="MS POS Poland Sp. z o .o."/>
        <s v="FV/19/05/012"/>
        <s v="HASCO Hasenclever GmbH + Co KG"/>
        <s v="9012744404"/>
        <s v="Koncesjonowana Agencja Ochrony Osób i Mienia BEJUR Jerzy Beb"/>
        <s v="00092/2019"/>
        <s v="00118/2019"/>
        <s v="Pulsar Energia Sp. z o.o."/>
        <s v="odesetki"/>
        <s v="FR/217995/5/2018/109"/>
        <s v="217995/4/2018/326"/>
        <s v="FR/217995/5/2018/122"/>
        <s v="FR/217995/5/2018_122"/>
        <s v="ROZLICZENIE RZECZYWISTEGO ZUŻYCIA W ODNIESIENIU DOPROGNOZY"/>
        <s v="FR/217995/6/2018/208"/>
        <s v="FR/217995/6/20182088"/>
        <s v="odsetki."/>
        <s v="FR/217995/7/2018/281"/>
        <s v="FR/217995/7/2018/282"/>
        <s v="FS/217995/12/2018/62"/>
        <s v="FR/217995/9/2018/699"/>
        <s v="FR/217995/9/2018/69"/>
        <s v="/217995/10/2018/43/O"/>
        <s v="FK/217995/8/2018/147"/>
        <s v="FK/217995/8/2018/14"/>
        <s v="FK/217995/9/2018/147"/>
        <s v="FS/217995/11/2018/51"/>
        <s v="FR/217995/8/2018/416"/>
        <s v="FR/217995/8/2018/415"/>
        <s v="/217995/8/2018/2115/"/>
        <s v="217995/5/2018/2085/E"/>
        <s v="217995/10/2018/219/2"/>
        <s v="217995/4/2018/2222/E"/>
        <s v="217995/8/2018/1878/E"/>
        <s v="217995/5/2018/2318/E"/>
        <s v="217995/4/2018/1965/E"/>
        <s v="FS/217995/12/2018/85"/>
        <s v="217995/9/2018/5327/E"/>
        <s v="217995/9/2018/5326/E"/>
        <s v="217995/12/2018/5324/"/>
        <s v="217995/12/2018/5325"/>
        <s v="217995/10/2018/7685/"/>
        <s v="217995/10/2018/5328"/>
        <s v="217995/10/2018/7684/"/>
        <s v="/217995/10/2018/5329"/>
        <s v="17995/11/2018/8192/E"/>
        <s v="/217995/12/2019/331/"/>
        <s v="FR/217995/11/2019/89"/>
        <s v="/217995/1/2019/1205/"/>
        <s v="Agencja Celna Anneberg Sp. z o.o."/>
        <s v="406/01/2019"/>
        <s v="408/01/2019"/>
        <s v="434/01/2019"/>
        <s v="440/01/2019"/>
        <s v="470/01/2019"/>
        <s v="473/01/2019"/>
        <s v="480/01/2019"/>
        <s v="486/01/2019"/>
        <s v="488/01/2019"/>
        <s v="497/01/2019"/>
        <s v="Omya Sp. z o.o."/>
        <s v="4600222896"/>
        <s v="Grupa Pracuj sp. z o .o."/>
        <s v="FVS/19/04/3246"/>
        <s v="Sklep Drogowy Piotr Zalewski"/>
        <s v="pro forma 65/04/2019"/>
        <s v="Klimex Piotr Klincewicz"/>
        <s v="230/TRA/2019"/>
        <s v="280/TRA/2019"/>
        <s v="303/TRA/2019"/>
        <s v="304/TRA/2019"/>
        <s v="305/TRA/2019"/>
        <s v="306/TRA/2019"/>
        <s v="307/TRA/2019"/>
        <s v="322/TRA/2019"/>
        <s v="349/TRA/2019"/>
        <s v="350/TRA/2019"/>
        <s v="353/TRA/2019"/>
        <s v="354/TRA/2019"/>
        <s v="351/TRA/2019"/>
        <s v="352/TRA/2019"/>
        <s v="359/TRA/2019"/>
        <s v="320/TRA/2019"/>
        <s v="321/TRA/2019"/>
        <s v="378/TRA/2019"/>
        <s v="380/TRA/2019"/>
        <s v="381/TRA/2019"/>
        <s v="382/TRA/2019"/>
        <s v="400/TRA/2019"/>
        <s v="401/TRA/2019"/>
        <s v="402/TRA/2019"/>
        <s v="403/TRA/2019"/>
        <s v="425/TRA/2019"/>
        <s v="426/TRA/2019"/>
        <s v="427/TRA/2019"/>
        <s v="428/TRA/2019"/>
        <s v="441/TRA/2019"/>
        <s v="442/TRA/2019"/>
        <s v="452/TRA/2019"/>
        <s v="De Wit B.V."/>
        <s v="1183825"/>
        <s v="1185433"/>
        <s v="EMABO Waldemar Śleboda"/>
        <s v="178/2019"/>
        <s v="191/2019"/>
        <s v="202/2019"/>
        <s v="215/2019"/>
        <s v="Royalpack Tatar Sp. J."/>
        <s v="FA/4/2019/RU"/>
        <s v="FA/5/2019/RU"/>
        <s v="Vapenka Certovy schody a.s."/>
        <s v="1119001891"/>
        <s v="1119001978"/>
        <s v="1119002525"/>
        <s v="1119002724"/>
        <s v="1119003012"/>
        <s v="1119003300"/>
        <s v="Gpv Spópłka z Ograniczoną Odpowiedzialnością"/>
        <s v="nota obci. 4/2019"/>
        <s v="FV/7/3/2019"/>
        <s v="6/3/2019,"/>
        <s v="FV 8/4/2019"/>
        <s v="FV 9/4/2019"/>
        <s v="Perschmann Sp. z o.o."/>
        <s v="80533121"/>
        <s v="Górażdże Cement SA"/>
        <s v="1613710388"/>
        <s v="1613712004"/>
        <s v="Tomaszowskie Kopalnie Surowców Mineralnych Biała Góra"/>
        <s v="926139295"/>
        <s v="926141047"/>
        <s v="926141078"/>
        <s v="926141272"/>
        <s v="926141114"/>
        <s v="926141141"/>
        <s v="926141342"/>
        <s v="926141378"/>
        <s v="926141419"/>
        <s v="926141539"/>
        <s v="926141708"/>
        <s v="Brenntag Polska Sp.z o.o."/>
        <s v="A060490586"/>
        <s v="EPORE Sp. z o.o."/>
        <s v="FSN201904049"/>
        <s v="FSN201904084"/>
        <s v="FSN201904114"/>
        <s v="FSN201904141"/>
        <s v="FSN201905020"/>
        <s v="FP201905001"/>
        <s v="TNT Express Worldwide (Poland) Sp. z o.o."/>
        <s v="07435813"/>
        <s v="07448459"/>
        <s v="07409634"/>
        <s v="07451415"/>
        <s v="07460710"/>
        <s v="07471030"/>
        <s v="07479111"/>
        <s v="07423627"/>
        <s v="07491630"/>
        <s v="SF Filter Sp. z o.o."/>
        <s v="FS-3268/19/030"/>
        <s v="RBB STAL S.A."/>
        <s v="233/04/2019/1"/>
        <s v="432/04/2019/1"/>
        <s v="684/04/2019/1"/>
        <s v="PRIMOLOKO Sp. z o.o."/>
        <s v="Arcelor Mittal Distribution Solutions Poland Sp. z o.o."/>
        <s v="FV23772/2019/KT"/>
        <s v="Tadeusz Ferenc Centrum Usługowo - Handlowe FERTIS"/>
        <s v="562/B/2019"/>
        <s v="Wilhelm Bertrams GmbH &amp; Co. KG"/>
        <s v="PRZEDPŁATA 40141821"/>
        <s v="40141821"/>
        <s v="4014863"/>
        <s v="Europe Group Sp. z o.o."/>
        <s v="0721/04/2019/TR"/>
        <s v="GLOBAL PERSONAL EU Sp. z o. o."/>
        <s v="26/03/2019"/>
        <s v="40/04/2019"/>
        <s v="46/04/2019"/>
        <s v="Enea Operator Sp. z o.o."/>
        <s v="NO/13290692/0003/19"/>
        <s v="P/P/13290692/00005/1"/>
        <s v="RETTENMAIER Polska Sp. z o.o."/>
        <s v="19330288"/>
        <s v="19330393"/>
        <s v="19330463"/>
        <s v="Andreas Trapp Werkzeugmachermeister"/>
        <s v="3992"/>
        <s v="3985"/>
        <s v="4007"/>
        <s v="Flexico sp. z o.o."/>
        <s v="60/2019"/>
        <s v="GRODNO S.A."/>
        <s v="000014/4101/04/2019"/>
        <s v="DM Logistics Damian Radziej"/>
        <s v="6/04/2019"/>
        <s v="7/04/2019"/>
        <s v="8/04/2019"/>
        <s v="16/04/2019"/>
        <s v="18/04/2019"/>
        <s v="1/05/2019"/>
        <s v="42/04/2019"/>
        <s v="SPS Polska Ernest Kobiałkowski"/>
        <s v="FAS/23/04/2019"/>
        <s v="FAS/105/05/2019"/>
        <s v="Przedsiębiorstwo Projektowo-Produkcyjne TECHMETAL Sp. z o.o."/>
        <s v="143/04/2019"/>
        <s v="Alfa i Omega Sp. z o.o. Sp. K."/>
        <s v="F/000462/04/2019"/>
        <s v="F/000463/04/2019"/>
        <s v="F/000893/04/2019"/>
        <s v="FK/000007/05/2019"/>
        <s v="FK/000008/05/2019"/>
        <s v="FK/000009/05/2019"/>
        <s v="FK/000010/05/2019"/>
        <s v="BOGUMIŁ MAZIARZ SPS - POLSKA SERWIS POJAZDÓW SPECJALNYCH SER"/>
        <s v="FA/65/04/2019"/>
        <s v="HIT Transport Międzynarodowy i Spedycja Sp. z o.o."/>
        <s v="31/S/04/2019/NS/S06"/>
        <s v="418/T/04/2019/WLN/07"/>
        <s v="PARA BIS Paweł Kucharski"/>
        <s v="2019/04/30"/>
        <s v="2019/04/78"/>
        <s v="EXIMPORT Czesław Kasprzak"/>
        <s v="259/04/2019"/>
        <s v="264/04/2019"/>
        <s v="USŁUGI TRANSPORTOWE DARIUSZ BALAK"/>
        <s v="FV00025/04/2019"/>
        <s v="Köster &amp; Co.GmbH"/>
        <s v="300602,"/>
        <s v="P.H.U.P. METAL-PLAST Sp .z o.o., Sp. K."/>
        <s v="pro forma 0120/04/19"/>
        <s v="Firma Usługowa SIMPOL SIMKA PIOTR"/>
        <s v="FVS/78/2019"/>
        <s v="FVS/91/2019"/>
        <s v="Sika Poland Sp. z o.o."/>
        <s v="340021786"/>
        <s v="Pracownia Konstrukcyjna Automatyki Przemysłowej"/>
        <s v="FS95/2018"/>
        <s v="ENGEL Polska Sp. z o. o."/>
        <s v="9200510119"/>
        <s v="MK Kolibri Sp. z o.o."/>
        <s v="27/04/2019"/>
        <s v="14/03/2019"/>
        <s v="QUAY BHU Sp.z o.o"/>
        <s v="EVQ/00721/19"/>
        <s v="ALUMETAL POLAND SP. Z O. O."/>
        <s v="NUK2019040003"/>
        <s v="Plast Line"/>
        <s v="FVS/055/03/2019"/>
        <s v="POLD - PLAST SYSTEMY DACHOWE"/>
        <s v="FV/2018/10/04"/>
        <s v="VINCENT Spółka z o. o."/>
        <s v="FV/6/04/2019/USS"/>
        <s v="WIS Kunststoffe GmbH"/>
        <s v="411083"/>
        <s v="411083,.."/>
        <s v="Prexpol Sp.J"/>
        <s v="884/MAG/03/2019"/>
        <s v="1024/MAG/04/2019"/>
        <s v="Water&amp;Wastewater Technic WWT Polska Sp. z o.o."/>
        <s v="373/04/2019"/>
        <s v="Sun-Dra lift Grzegorz Dragan"/>
        <s v="52/4/2019"/>
        <s v="133/4/2019"/>
        <s v="21/5/2019"/>
        <s v="Przedsiębiorstwo Handlowe Alfa Elektro Sp. z o.o."/>
        <s v="100/2019/FA/03/00302"/>
        <s v="100/2019/FA/04/00170"/>
        <s v="100/2019/FA/04/00167"/>
        <s v="100/2019/FA/04/00175"/>
        <s v="100/2019/FA/04/00199"/>
        <s v="100/2019/FA/04/00200"/>
        <s v="100/2019/FA/03/00231"/>
        <s v="100/2019/FA/04/00230"/>
        <s v="100/2019/FA/04/00274"/>
        <s v="MORETTO EAST EUROPE Sp. z o.o."/>
        <s v="55"/>
        <s v="Wifir AG"/>
        <s v="411191"/>
        <s v="Euroassekuranz Versicherungsmakler AG"/>
        <s v="VNA196159-2/VNH01929"/>
        <s v="FIRMA USŁUGOWO - HANDLOWA GASOL Janusz Pawlak"/>
        <s v="58/04/19"/>
        <s v="Zakład Mechaniki Precyzyjnej Tomasz Klimaszewski"/>
        <s v="pro forma 35/19"/>
        <s v="Sorst Streckmetall GmbH"/>
        <s v="RE-40714"/>
        <s v="Enterprise Autovermietung Deutschland B.V.&amp; CO. KG"/>
        <s v="475007804946"/>
        <s v="PPUH ELDAR Dariusz Horiszny"/>
        <s v="F/000819/19"/>
        <s v="F/000857/19"/>
        <s v="WARTA"/>
        <s v="LP 4/2019 Warta"/>
        <s v="PPHU &quot;HIK&quot; Janina Oleksy"/>
        <s v="FAS/3/05/2019"/>
        <s v="pro forma ka42798"/>
        <s v="AMP Sp. z o.o. K"/>
        <s v="SPED Malaga Edward, Malaga Renata Spółka Jawna"/>
        <s v="708/Z24/2019"/>
        <s v="PANEK S. A"/>
        <s v="DT/201903061325/MG pro forma"/>
        <s v="FS-179/03/2019/WS"/>
        <s v="FS-212/04/2019/WS"/>
        <s v="WISPAK Sp. z o.o."/>
        <s v="FV01305/2019"/>
        <s v="PHU Grelen Grech SJ"/>
        <s v="3934K1/7208/19"/>
        <s v="4400K1/7208/19"/>
        <s v="MC Marta Cielecka"/>
        <s v="FA/1/04/2019"/>
        <s v="Hönnetaler Kettenfabrik Schulte &amp; Co."/>
        <s v="17190832"/>
        <s v="Poly-IQ GmbH"/>
        <s v="2019042501"/>
        <s v="LUBCON Polska Sp. z o.o."/>
        <s v="842/2019"/>
        <s v="Projekt Sp. z o.o."/>
        <s v="pro forma  190410"/>
        <s v="Ferrox Electric Krzysztof Jakimiak"/>
        <s v="48/MZ/2019"/>
        <s v="JAF POLSKA Sp. z o.o."/>
        <s v="pro forma 3957"/>
        <s v="Circle K Polska Sp. z o.o."/>
        <s v="00685119070513200"/>
        <s v="Ośrodek Doskonalenia Zawodowego i Rzeczoznastwa SIMP-EKSPERT"/>
        <s v="145/2019/5"/>
        <s v="PPHU Partner Sapieszko Robert"/>
        <s v="FAS/1997/2019"/>
        <s v="MMR Serwis Maciej Jańczak"/>
        <s v="0067/4/2019"/>
        <s v="VAT7 za KWIECIEŃ 2019r." u="1"/>
        <s v="F/0381/19" u="1"/>
        <s v="Lubuski Urząd Skarbowy w Zielonej Górze" u="1"/>
        <s v="PRZEDPŁATA" u="1"/>
        <s v="WITTMANN BATTENFELD POLSKA  SP. Z O.O." u="1"/>
        <s v="Grupa OLX Sp.o.o." u="1"/>
      </sharedItems>
    </cacheField>
    <cacheField name="Opis" numFmtId="0">
      <sharedItems containsBlank="1"/>
    </cacheField>
    <cacheField name="Data należności" numFmtId="0">
      <sharedItems containsDate="1" containsBlank="1" containsMixedTypes="1" minDate="2017-07-25T00:00:00" maxDate="2019-07-03T00:00:00"/>
    </cacheField>
    <cacheField name="Konto księgowe" numFmtId="0">
      <sharedItems containsBlank="1"/>
    </cacheField>
    <cacheField name="Waluta" numFmtId="0">
      <sharedItems containsBlank="1"/>
    </cacheField>
    <cacheField name="Kwota w walucie transakcji" numFmtId="0">
      <sharedItems containsBlank="1" containsMixedTypes="1" containsNumber="1" minValue="-3956865.82" maxValue="779494.01"/>
    </cacheField>
    <cacheField name="Saldo w walucie transakcji" numFmtId="0">
      <sharedItems containsBlank="1" containsMixedTypes="1" containsNumber="1" minValue="-4645708.42" maxValue="555765.89"/>
    </cacheField>
    <cacheField name="Saldo w walucie rozliczeniowej" numFmtId="0">
      <sharedItems containsBlank="1" containsMixedTypes="1" containsNumber="1" minValue="-555765.89" maxValue="12886274.369999999"/>
    </cacheField>
    <cacheField name="OKRES_PŁATNOŚCI" numFmtId="0">
      <sharedItems containsBlank="1" containsMixedTypes="1" containsNumber="1" containsInteger="1" minValue="-1" maxValue="60"/>
    </cacheField>
    <cacheField name="DATA_PŁATNOŚCI_CF" numFmtId="0">
      <sharedItems containsDate="1" containsBlank="1" containsMixedTypes="1" minDate="2017-08-24T00:00:00" maxDate="2019-07-15T00:00:00" count="130">
        <m/>
        <d v="2019-05-22T00:00:00"/>
        <e v="#VALUE!"/>
        <e v="#N/A"/>
        <d v="2017-08-24T00:00:00"/>
        <d v="2018-03-11T00:00:00"/>
        <d v="2019-04-28T00:00:00"/>
        <d v="2019-05-12T00:00:00"/>
        <d v="2019-05-30T00:00:00"/>
        <d v="2019-05-29T00:00:00"/>
        <d v="2019-06-14T00:00:00"/>
        <d v="2018-03-30T00:00:00"/>
        <d v="2018-03-25T00:00:00"/>
        <d v="2019-05-17T00:00:00"/>
        <d v="2019-06-20T00:00:00"/>
        <d v="2019-06-01T00:00:00"/>
        <d v="2019-04-25T00:00:00"/>
        <d v="2019-05-21T00:00:00"/>
        <d v="2019-05-04T00:00:00"/>
        <d v="2019-05-14T00:00:00"/>
        <d v="2019-04-30T00:00:00"/>
        <d v="2019-04-27T00:00:00"/>
        <d v="2019-05-25T00:00:00"/>
        <d v="2019-06-07T00:00:00"/>
        <d v="2019-06-23T00:00:00"/>
        <d v="2019-06-28T00:00:00"/>
        <d v="2019-05-10T00:00:00"/>
        <d v="2019-04-20T00:00:00"/>
        <d v="2019-04-23T00:00:00"/>
        <d v="2019-05-05T00:00:00"/>
        <d v="2019-05-07T00:00:00"/>
        <d v="2019-05-19T00:00:00"/>
        <d v="2019-06-02T00:00:00"/>
        <d v="2019-06-10T00:00:00"/>
        <d v="2019-06-16T00:00:00"/>
        <d v="2019-06-17T00:00:00"/>
        <d v="2019-06-24T00:00:00"/>
        <d v="2019-07-02T00:00:00"/>
        <d v="2019-05-15T00:00:00"/>
        <d v="2019-05-11T00:00:00"/>
        <d v="2019-06-08T00:00:00"/>
        <d v="2019-05-08T00:00:00"/>
        <d v="2019-04-13T00:00:00"/>
        <d v="2019-04-19T00:00:00"/>
        <d v="2019-04-26T00:00:00"/>
        <d v="2019-05-24T00:00:00"/>
        <d v="2019-05-18T00:00:00"/>
        <d v="2018-11-03T00:00:00"/>
        <d v="2019-05-16T00:00:00"/>
        <d v="2019-05-23T00:00:00"/>
        <d v="2019-04-22T00:00:00"/>
        <d v="2019-06-11T00:00:00"/>
        <d v="2019-05-06T00:00:00"/>
        <d v="2019-04-29T00:00:00"/>
        <d v="2019-05-13T00:00:00"/>
        <d v="2019-05-20T00:00:00"/>
        <d v="2019-05-27T00:00:00"/>
        <d v="2019-03-11T00:00:00"/>
        <d v="2019-05-28T00:00:00"/>
        <d v="2019-03-27T00:00:00"/>
        <d v="2019-05-09T00:00:00"/>
        <d v="2018-12-13T00:00:00"/>
        <d v="2018-11-10T00:00:00"/>
        <d v="2019-05-03T00:00:00"/>
        <d v="2019-04-21T00:00:00"/>
        <d v="2019-05-02T00:00:00"/>
        <d v="2019-05-26T00:00:00"/>
        <d v="2019-06-06T00:00:00"/>
        <d v="2019-04-02T00:00:00"/>
        <d v="2019-04-17T00:00:00"/>
        <d v="2019-04-24T00:00:00"/>
        <d v="2019-06-13T00:00:00"/>
        <d v="2019-04-07T00:00:00"/>
        <d v="2019-04-18T00:00:00"/>
        <d v="2018-03-29T00:00:00"/>
        <d v="2019-05-01T00:00:00"/>
        <d v="2019-02-27T00:00:00"/>
        <d v="2019-02-28T00:00:00"/>
        <d v="2019-03-14T00:00:00"/>
        <d v="2019-04-03T00:00:00"/>
        <d v="2019-04-15T00:00:00"/>
        <d v="2019-02-21T00:00:00"/>
        <d v="2019-04-01T00:00:00"/>
        <d v="2019-06-04T00:00:00"/>
        <d v="2018-12-30T00:00:00"/>
        <d v="2018-02-28T00:00:00"/>
        <d v="2018-05-14T00:00:00"/>
        <d v="2018-05-18T00:00:00"/>
        <d v="2018-06-12T00:00:00"/>
        <d v="2018-07-05T00:00:00"/>
        <d v="2018-07-11T00:00:00"/>
        <d v="2018-07-13T00:00:00"/>
        <d v="2018-08-08T00:00:00"/>
        <d v="2018-10-01T00:00:00"/>
        <d v="2018-10-12T00:00:00"/>
        <d v="2018-10-19T00:00:00"/>
        <d v="2018-10-24T00:00:00"/>
        <d v="2018-10-25T00:00:00"/>
        <d v="2018-10-29T00:00:00"/>
        <d v="2018-10-31T00:00:00"/>
        <d v="2018-11-01T00:00:00"/>
        <d v="2018-11-02T00:00:00"/>
        <d v="2018-11-05T00:00:00"/>
        <d v="2018-11-09T00:00:00"/>
        <d v="2018-11-29T00:00:00"/>
        <d v="2018-11-30T00:00:00"/>
        <d v="2018-12-07T00:00:00"/>
        <d v="2019-01-09T00:00:00"/>
        <d v="2019-01-14T00:00:00"/>
        <d v="2019-01-24T00:00:00"/>
        <d v="2018-08-12T00:00:00"/>
        <d v="2019-04-04T00:00:00"/>
        <d v="2019-07-14T00:00:00"/>
        <d v="2019-04-14T00:00:00"/>
        <d v="2018-12-26T00:00:00"/>
        <d v="2019-01-25T00:00:00"/>
        <d v="2019-04-11T00:00:00"/>
        <d v="2019-04-16T00:00:00"/>
        <d v="2019-06-05T00:00:00"/>
        <d v="2018-09-27T00:00:00"/>
        <d v="2019-04-10T00:00:00"/>
        <d v="2018-10-23T00:00:00"/>
        <d v="2018-12-27T00:00:00"/>
        <d v="2019-01-19T00:00:00"/>
        <d v="2019-04-09T00:00:00"/>
        <d v="2019-04-08T00:00:00"/>
        <d v="2019-03-21T00:00:00"/>
        <d v="2019-03-22T00:00:00"/>
        <d v="2019-04-05T00:00:00" u="1"/>
        <d v="2019-06-09T00:00:00" u="1"/>
      </sharedItems>
    </cacheField>
    <cacheField name="DATA_PŁATNOŚCI_CHECK" numFmtId="0">
      <sharedItems containsBlank="1" containsMixedTypes="1" containsNumber="1" containsInteger="1" minValue="-31" maxValue="66"/>
    </cacheField>
    <cacheField name="UWAGI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4">
  <r>
    <s v="v000010"/>
    <x v="0"/>
    <x v="0"/>
    <x v="0"/>
    <s v="v000010"/>
    <m/>
    <x v="0"/>
    <m/>
    <s v=""/>
    <s v=""/>
    <s v=""/>
    <s v=""/>
    <s v=""/>
    <s v=""/>
    <m/>
    <x v="0"/>
    <m/>
    <m/>
  </r>
  <r>
    <s v="v000010"/>
    <x v="1"/>
    <x v="1"/>
    <x v="1"/>
    <d v="2019-05-08T00:00:00"/>
    <s v="CB00005721"/>
    <x v="1"/>
    <s v="dadania  04/2019"/>
    <d v="2019-05-14T00:00:00"/>
    <s v="33000"/>
    <s v="PLN"/>
    <n v="-4180"/>
    <n v="-4180"/>
    <n v="4180"/>
    <n v="14"/>
    <x v="1"/>
    <n v="8"/>
    <m/>
  </r>
  <r>
    <m/>
    <x v="0"/>
    <x v="2"/>
    <x v="2"/>
    <s v=""/>
    <m/>
    <x v="2"/>
    <m/>
    <m/>
    <s v="33000"/>
    <s v="PLN"/>
    <n v="-4180"/>
    <n v="-4180"/>
    <n v="4180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4180"/>
    <e v="#N/A"/>
    <x v="2"/>
    <e v="#VALUE!"/>
    <m/>
  </r>
  <r>
    <s v="V000011"/>
    <x v="0"/>
    <x v="2"/>
    <x v="2"/>
    <s v="V000011"/>
    <m/>
    <x v="4"/>
    <m/>
    <s v=""/>
    <s v=""/>
    <s v=""/>
    <s v=""/>
    <s v=""/>
    <n v="0"/>
    <e v="#N/A"/>
    <x v="2"/>
    <e v="#VALUE!"/>
    <m/>
  </r>
  <r>
    <s v="V000011"/>
    <x v="2"/>
    <x v="3"/>
    <x v="3"/>
    <d v="2017-07-25T00:00:00"/>
    <s v="MB00000104"/>
    <x v="5"/>
    <s v="3299/U 3179/U"/>
    <d v="2017-07-25T00:00:00"/>
    <s v="33000"/>
    <s v="PLN"/>
    <n v="591.11"/>
    <n v="24.6"/>
    <n v="-24.6"/>
    <n v="30"/>
    <x v="4"/>
    <n v="30"/>
    <m/>
  </r>
  <r>
    <s v="V000011"/>
    <x v="2"/>
    <x v="3"/>
    <x v="3"/>
    <d v="2018-02-09T00:00:00"/>
    <s v="MB00001390"/>
    <x v="5"/>
    <s v="faktury"/>
    <d v="2018-02-09T00:00:00"/>
    <s v="33000"/>
    <s v="PLN"/>
    <n v="6379.07"/>
    <n v="923.38999999999896"/>
    <n v="-923.38999999999896"/>
    <n v="30"/>
    <x v="5"/>
    <n v="30"/>
    <m/>
  </r>
  <r>
    <s v="V000011"/>
    <x v="2"/>
    <x v="3"/>
    <x v="3"/>
    <d v="2019-03-29T00:00:00"/>
    <s v="CB00005342"/>
    <x v="6"/>
    <s v="Materiały biurowe"/>
    <d v="2019-04-28T00:00:00"/>
    <s v="33000"/>
    <s v="PLN"/>
    <n v="-135.66"/>
    <n v="-135.66"/>
    <n v="135.66"/>
    <n v="30"/>
    <x v="6"/>
    <n v="0"/>
    <m/>
  </r>
  <r>
    <s v="V000011"/>
    <x v="2"/>
    <x v="3"/>
    <x v="3"/>
    <d v="2019-03-29T00:00:00"/>
    <s v="CB00005343"/>
    <x v="7"/>
    <s v="Materiały biurowe"/>
    <d v="2019-04-28T00:00:00"/>
    <s v="33000"/>
    <s v="PLN"/>
    <n v="-431.94"/>
    <n v="-431.94"/>
    <n v="431.94"/>
    <n v="30"/>
    <x v="6"/>
    <n v="0"/>
    <m/>
  </r>
  <r>
    <s v="V000011"/>
    <x v="2"/>
    <x v="3"/>
    <x v="3"/>
    <d v="2019-03-29T00:00:00"/>
    <s v="CB00005344"/>
    <x v="8"/>
    <s v="Materiały biurowe"/>
    <d v="2019-04-28T00:00:00"/>
    <s v="33000"/>
    <s v="PLN"/>
    <n v="-53.14"/>
    <n v="-53.14"/>
    <n v="53.14"/>
    <n v="30"/>
    <x v="6"/>
    <n v="0"/>
    <m/>
  </r>
  <r>
    <s v="V000011"/>
    <x v="2"/>
    <x v="3"/>
    <x v="3"/>
    <d v="2019-03-29T00:00:00"/>
    <s v="CB00005345"/>
    <x v="9"/>
    <s v="Materiały biurowe"/>
    <d v="2019-04-28T00:00:00"/>
    <s v="33000"/>
    <s v="PLN"/>
    <n v="-991.17"/>
    <n v="-991.17"/>
    <n v="991.17"/>
    <n v="30"/>
    <x v="6"/>
    <n v="0"/>
    <m/>
  </r>
  <r>
    <s v="V000011"/>
    <x v="2"/>
    <x v="3"/>
    <x v="3"/>
    <d v="2019-03-29T00:00:00"/>
    <s v="CB00005346"/>
    <x v="10"/>
    <s v="Materiały biurowe"/>
    <d v="2019-04-28T00:00:00"/>
    <s v="33000"/>
    <s v="PLN"/>
    <n v="-8.86"/>
    <n v="-8.86"/>
    <n v="8.86"/>
    <n v="30"/>
    <x v="6"/>
    <n v="0"/>
    <m/>
  </r>
  <r>
    <s v="V000011"/>
    <x v="2"/>
    <x v="3"/>
    <x v="3"/>
    <d v="2019-03-29T00:00:00"/>
    <s v="CB00005369"/>
    <x v="11"/>
    <s v="Toner do drukarki"/>
    <d v="2019-04-28T00:00:00"/>
    <s v="33000"/>
    <s v="PLN"/>
    <n v="-129.15"/>
    <n v="-129.15"/>
    <n v="129.15"/>
    <n v="30"/>
    <x v="6"/>
    <n v="0"/>
    <m/>
  </r>
  <r>
    <s v="V000011"/>
    <x v="2"/>
    <x v="3"/>
    <x v="3"/>
    <d v="2019-03-29T00:00:00"/>
    <s v="CB00005382"/>
    <x v="12"/>
    <s v="Materiały biurowe, 320_00000"/>
    <d v="2019-04-28T00:00:00"/>
    <s v="33000"/>
    <s v="PLN"/>
    <n v="-386.8"/>
    <n v="-386.8"/>
    <n v="386.8"/>
    <n v="30"/>
    <x v="6"/>
    <n v="0"/>
    <m/>
  </r>
  <r>
    <s v="V000011"/>
    <x v="2"/>
    <x v="3"/>
    <x v="3"/>
    <d v="2019-03-29T00:00:00"/>
    <s v="CB00005385"/>
    <x v="13"/>
    <s v="Materiały biurowe. art. spożywcze, środki czystości"/>
    <d v="2019-04-12T00:00:00"/>
    <s v="33000"/>
    <s v="PLN"/>
    <n v="-793.82"/>
    <n v="-793.82"/>
    <n v="793.82"/>
    <n v="30"/>
    <x v="6"/>
    <n v="16"/>
    <m/>
  </r>
  <r>
    <s v="V000011"/>
    <x v="2"/>
    <x v="3"/>
    <x v="3"/>
    <d v="2019-03-29T00:00:00"/>
    <s v="CB00005406"/>
    <x v="14"/>
    <s v="310_00000"/>
    <d v="2019-04-28T00:00:00"/>
    <s v="33000"/>
    <s v="PLN"/>
    <n v="-397.29"/>
    <n v="-397.29"/>
    <n v="397.29"/>
    <n v="30"/>
    <x v="6"/>
    <n v="0"/>
    <m/>
  </r>
  <r>
    <s v="V000011"/>
    <x v="2"/>
    <x v="3"/>
    <x v="3"/>
    <d v="2019-04-12T00:00:00"/>
    <s v="CB00005524"/>
    <x v="15"/>
    <s v="Materiały biurowe"/>
    <d v="2019-04-26T00:00:00"/>
    <s v="33000"/>
    <s v="PLN"/>
    <n v="-540.15"/>
    <n v="-540.15"/>
    <n v="540.15"/>
    <n v="30"/>
    <x v="7"/>
    <n v="16"/>
    <m/>
  </r>
  <r>
    <s v="V000011"/>
    <x v="2"/>
    <x v="3"/>
    <x v="3"/>
    <d v="2019-04-12T00:00:00"/>
    <s v="CB00005544"/>
    <x v="16"/>
    <s v="Materiały biurowe 100_00000"/>
    <d v="2019-05-12T00:00:00"/>
    <s v="33000"/>
    <s v="PLN"/>
    <n v="-342.31"/>
    <n v="-342.31"/>
    <n v="342.31"/>
    <n v="30"/>
    <x v="7"/>
    <n v="0"/>
    <m/>
  </r>
  <r>
    <s v="V000011"/>
    <x v="2"/>
    <x v="3"/>
    <x v="3"/>
    <d v="2019-04-30T00:00:00"/>
    <s v="CB00005645"/>
    <x v="17"/>
    <s v="Materiały biurowe"/>
    <d v="2019-05-30T00:00:00"/>
    <s v="33000"/>
    <s v="PLN"/>
    <n v="-153.75"/>
    <n v="-153.75"/>
    <n v="153.75"/>
    <n v="30"/>
    <x v="8"/>
    <n v="0"/>
    <m/>
  </r>
  <r>
    <s v="V000011"/>
    <x v="2"/>
    <x v="3"/>
    <x v="3"/>
    <d v="2019-04-30T00:00:00"/>
    <s v="CB00005646"/>
    <x v="18"/>
    <s v="Materiały biurowe"/>
    <d v="2019-05-30T00:00:00"/>
    <s v="33000"/>
    <s v="PLN"/>
    <n v="-691.09"/>
    <n v="-691.09"/>
    <n v="691.09"/>
    <n v="30"/>
    <x v="8"/>
    <n v="0"/>
    <m/>
  </r>
  <r>
    <s v="V000011"/>
    <x v="2"/>
    <x v="3"/>
    <x v="3"/>
    <d v="2019-04-30T00:00:00"/>
    <s v="CB00005664"/>
    <x v="19"/>
    <s v="Materiały biurowe"/>
    <d v="2019-05-30T00:00:00"/>
    <s v="33000"/>
    <s v="PLN"/>
    <n v="-359.16"/>
    <n v="-359.16"/>
    <n v="359.16"/>
    <n v="30"/>
    <x v="8"/>
    <n v="0"/>
    <m/>
  </r>
  <r>
    <s v="V000011"/>
    <x v="2"/>
    <x v="3"/>
    <x v="3"/>
    <d v="2019-04-30T00:00:00"/>
    <s v="CB00005700"/>
    <x v="20"/>
    <s v="Materiały biurowe, środki czystkości, art. spożywcze"/>
    <d v="2019-05-30T00:00:00"/>
    <s v="33000"/>
    <s v="PLN"/>
    <n v="-442.95"/>
    <n v="-442.95"/>
    <n v="442.95"/>
    <n v="30"/>
    <x v="8"/>
    <n v="0"/>
    <m/>
  </r>
  <r>
    <m/>
    <x v="0"/>
    <x v="2"/>
    <x v="2"/>
    <s v=""/>
    <m/>
    <x v="2"/>
    <m/>
    <m/>
    <s v="33000"/>
    <s v="PLN"/>
    <n v="1112.94"/>
    <n v="-4909.25"/>
    <n v="4909.2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4909.25"/>
    <e v="#N/A"/>
    <x v="2"/>
    <e v="#VALUE!"/>
    <m/>
  </r>
  <r>
    <s v="V000013"/>
    <x v="0"/>
    <x v="2"/>
    <x v="2"/>
    <s v="V000013"/>
    <m/>
    <x v="21"/>
    <m/>
    <s v=""/>
    <s v=""/>
    <s v=""/>
    <s v=""/>
    <s v=""/>
    <n v="0"/>
    <e v="#N/A"/>
    <x v="2"/>
    <e v="#VALUE!"/>
    <m/>
  </r>
  <r>
    <s v="V000013"/>
    <x v="3"/>
    <x v="4"/>
    <x v="4"/>
    <d v="2019-05-15T00:00:00"/>
    <s v="CB00005804"/>
    <x v="22"/>
    <s v="telefon 4/2019"/>
    <d v="2019-04-29T00:00:00"/>
    <s v="33000"/>
    <s v="PLN"/>
    <n v="-745.82"/>
    <n v="-745.82"/>
    <n v="745.82"/>
    <n v="14"/>
    <x v="9"/>
    <n v="30"/>
    <m/>
  </r>
  <r>
    <m/>
    <x v="0"/>
    <x v="2"/>
    <x v="2"/>
    <s v=""/>
    <m/>
    <x v="2"/>
    <m/>
    <m/>
    <s v="33000"/>
    <s v="PLN"/>
    <n v="-745.82"/>
    <n v="-745.82"/>
    <n v="745.8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745.82"/>
    <e v="#N/A"/>
    <x v="2"/>
    <e v="#VALUE!"/>
    <m/>
  </r>
  <r>
    <s v="V000016"/>
    <x v="0"/>
    <x v="2"/>
    <x v="2"/>
    <s v="V000016"/>
    <m/>
    <x v="23"/>
    <m/>
    <s v=""/>
    <s v=""/>
    <s v=""/>
    <s v=""/>
    <s v=""/>
    <n v="0"/>
    <e v="#N/A"/>
    <x v="2"/>
    <e v="#VALUE!"/>
    <m/>
  </r>
  <r>
    <s v="V000016"/>
    <x v="4"/>
    <x v="5"/>
    <x v="5"/>
    <d v="2019-04-30T00:00:00"/>
    <s v="CB00005686"/>
    <x v="24"/>
    <s v="hosting 4/2019"/>
    <d v="2019-04-12T00:00:00"/>
    <s v="33100"/>
    <s v="EUR"/>
    <n v="-1410.08"/>
    <n v="-1410.08"/>
    <n v="6056.29"/>
    <n v="30"/>
    <x v="8"/>
    <n v="48"/>
    <m/>
  </r>
  <r>
    <s v="V000016"/>
    <x v="4"/>
    <x v="5"/>
    <x v="5"/>
    <d v="2019-05-15T00:00:00"/>
    <s v="CB00005797"/>
    <x v="25"/>
    <s v="hosting"/>
    <d v="2019-05-09T00:00:00"/>
    <s v="33100"/>
    <s v="EUR"/>
    <n v="-1813.25"/>
    <n v="-1813.25"/>
    <n v="7759.8"/>
    <n v="30"/>
    <x v="10"/>
    <n v="36"/>
    <m/>
  </r>
  <r>
    <m/>
    <x v="0"/>
    <x v="2"/>
    <x v="2"/>
    <s v=""/>
    <m/>
    <x v="2"/>
    <m/>
    <m/>
    <s v="33100"/>
    <s v="EUR"/>
    <n v="-3223.33"/>
    <n v="-3223.33"/>
    <n v="13816.0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3816.09"/>
    <e v="#N/A"/>
    <x v="2"/>
    <e v="#VALUE!"/>
    <m/>
  </r>
  <r>
    <s v="V000021"/>
    <x v="0"/>
    <x v="2"/>
    <x v="2"/>
    <s v="V000021"/>
    <m/>
    <x v="26"/>
    <m/>
    <s v=""/>
    <s v=""/>
    <s v=""/>
    <s v=""/>
    <s v=""/>
    <n v="0"/>
    <e v="#N/A"/>
    <x v="2"/>
    <e v="#VALUE!"/>
    <m/>
  </r>
  <r>
    <s v="V000021"/>
    <x v="5"/>
    <x v="6"/>
    <x v="6"/>
    <d v="2018-02-28T00:00:00"/>
    <s v="IIN-0000235"/>
    <x v="27"/>
    <s v=""/>
    <d v="2018-03-14T00:00:00"/>
    <s v="33010"/>
    <s v="EUR"/>
    <n v="-467336.7"/>
    <n v="-467336.7"/>
    <n v="1948794.04"/>
    <n v="30"/>
    <x v="11"/>
    <n v="16"/>
    <m/>
  </r>
  <r>
    <m/>
    <x v="0"/>
    <x v="2"/>
    <x v="2"/>
    <s v=""/>
    <m/>
    <x v="2"/>
    <m/>
    <m/>
    <s v="33010"/>
    <s v="EUR"/>
    <n v="-467336.7"/>
    <n v="-467336.7"/>
    <n v="1948794.04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948794.04"/>
    <e v="#N/A"/>
    <x v="2"/>
    <e v="#VALUE!"/>
    <m/>
  </r>
  <r>
    <s v="V000023"/>
    <x v="0"/>
    <x v="2"/>
    <x v="2"/>
    <s v="V000023"/>
    <m/>
    <x v="28"/>
    <m/>
    <s v=""/>
    <s v=""/>
    <s v=""/>
    <s v=""/>
    <s v=""/>
    <n v="0"/>
    <e v="#N/A"/>
    <x v="2"/>
    <e v="#VALUE!"/>
    <m/>
  </r>
  <r>
    <s v="V000023"/>
    <x v="6"/>
    <x v="7"/>
    <x v="7"/>
    <d v="2018-02-08T00:00:00"/>
    <s v="MB00001378"/>
    <x v="29"/>
    <s v="162230/1/NO"/>
    <d v="2018-02-08T00:00:00"/>
    <s v="33000"/>
    <s v="PLN"/>
    <n v="21.42"/>
    <n v="21.42"/>
    <n v="-21.42"/>
    <n v="45"/>
    <x v="12"/>
    <n v="45"/>
    <m/>
  </r>
  <r>
    <s v="V000023"/>
    <x v="6"/>
    <x v="7"/>
    <x v="7"/>
    <d v="2019-04-02T00:00:00"/>
    <s v="CB00005388"/>
    <x v="30"/>
    <s v="energia 3/2019"/>
    <d v="2019-05-02T00:00:00"/>
    <s v="33000"/>
    <s v="PLN"/>
    <n v="-174317.95"/>
    <n v="-174317.95"/>
    <n v="174317.95"/>
    <n v="45"/>
    <x v="13"/>
    <n v="15"/>
    <m/>
  </r>
  <r>
    <s v="V000023"/>
    <x v="6"/>
    <x v="7"/>
    <x v="7"/>
    <d v="2019-04-02T00:00:00"/>
    <s v="CB00005390"/>
    <x v="31"/>
    <s v="energia 3/2019"/>
    <d v="2019-05-02T00:00:00"/>
    <s v="33000"/>
    <s v="PLN"/>
    <n v="-249306.63"/>
    <n v="-249306.63"/>
    <n v="249306.63"/>
    <n v="45"/>
    <x v="13"/>
    <n v="15"/>
    <m/>
  </r>
  <r>
    <s v="V000023"/>
    <x v="6"/>
    <x v="7"/>
    <x v="7"/>
    <d v="2019-05-06T00:00:00"/>
    <s v="CB00005669"/>
    <x v="32"/>
    <s v="energia 4/2019"/>
    <d v="2019-06-05T00:00:00"/>
    <s v="33000"/>
    <s v="PLN"/>
    <n v="-424358.76"/>
    <n v="-424358.76"/>
    <n v="424358.76"/>
    <n v="45"/>
    <x v="14"/>
    <n v="15"/>
    <m/>
  </r>
  <r>
    <m/>
    <x v="0"/>
    <x v="2"/>
    <x v="2"/>
    <s v=""/>
    <m/>
    <x v="2"/>
    <m/>
    <m/>
    <s v="33000"/>
    <s v="PLN"/>
    <n v="-847961.92"/>
    <n v="-847961.92"/>
    <n v="847961.92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847961.92"/>
    <e v="#N/A"/>
    <x v="2"/>
    <e v="#VALUE!"/>
    <m/>
  </r>
  <r>
    <s v="V000025"/>
    <x v="0"/>
    <x v="2"/>
    <x v="2"/>
    <s v="V000025"/>
    <m/>
    <x v="33"/>
    <m/>
    <s v=""/>
    <s v=""/>
    <s v=""/>
    <s v=""/>
    <s v=""/>
    <n v="0"/>
    <e v="#N/A"/>
    <x v="2"/>
    <e v="#VALUE!"/>
    <m/>
  </r>
  <r>
    <s v="V000025"/>
    <x v="7"/>
    <x v="8"/>
    <x v="8"/>
    <d v="2019-04-17T00:00:00"/>
    <s v="IIN-0001475"/>
    <x v="34"/>
    <s v=""/>
    <d v="2019-06-01T00:00:00"/>
    <s v="33100"/>
    <s v="EUR"/>
    <n v="-7543.5"/>
    <n v="-7543.5"/>
    <n v="32238.66"/>
    <n v="45"/>
    <x v="15"/>
    <n v="0"/>
    <m/>
  </r>
  <r>
    <m/>
    <x v="0"/>
    <x v="2"/>
    <x v="2"/>
    <s v=""/>
    <m/>
    <x v="2"/>
    <m/>
    <m/>
    <s v="33100"/>
    <s v="EUR"/>
    <n v="-7543.5"/>
    <n v="-7543.5"/>
    <n v="32238.6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2238.66"/>
    <e v="#N/A"/>
    <x v="2"/>
    <e v="#VALUE!"/>
    <m/>
  </r>
  <r>
    <s v="V000034"/>
    <x v="0"/>
    <x v="2"/>
    <x v="2"/>
    <s v="V000034"/>
    <m/>
    <x v="35"/>
    <m/>
    <s v=""/>
    <s v=""/>
    <s v=""/>
    <s v=""/>
    <s v=""/>
    <n v="0"/>
    <e v="#N/A"/>
    <x v="2"/>
    <e v="#VALUE!"/>
    <m/>
  </r>
  <r>
    <s v="V000034"/>
    <x v="8"/>
    <x v="9"/>
    <x v="9"/>
    <d v="2019-04-11T00:00:00"/>
    <s v="CB00005677"/>
    <x v="36"/>
    <s v="310_00103"/>
    <d v="2019-04-25T00:00:00"/>
    <s v="33100"/>
    <s v="EUR"/>
    <n v="-1415.93"/>
    <n v="-1415.93"/>
    <n v="6067.54"/>
    <n v="14"/>
    <x v="16"/>
    <n v="0"/>
    <m/>
  </r>
  <r>
    <s v="V000034"/>
    <x v="8"/>
    <x v="9"/>
    <x v="9"/>
    <d v="2019-05-07T00:00:00"/>
    <s v="CB00005670"/>
    <x v="37"/>
    <s v="stal"/>
    <d v="2019-05-09T00:00:00"/>
    <s v="33100"/>
    <s v="EUR"/>
    <n v="-1546.83"/>
    <n v="-1546.83"/>
    <n v="6635.13"/>
    <n v="14"/>
    <x v="17"/>
    <n v="12"/>
    <m/>
  </r>
  <r>
    <m/>
    <x v="0"/>
    <x v="2"/>
    <x v="2"/>
    <s v=""/>
    <m/>
    <x v="2"/>
    <m/>
    <m/>
    <s v="33100"/>
    <s v="EUR"/>
    <n v="-2962.76"/>
    <n v="-2962.76"/>
    <n v="12702.6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2702.67"/>
    <e v="#N/A"/>
    <x v="2"/>
    <e v="#VALUE!"/>
    <m/>
  </r>
  <r>
    <s v="V000055"/>
    <x v="0"/>
    <x v="2"/>
    <x v="2"/>
    <s v="V000055"/>
    <m/>
    <x v="38"/>
    <m/>
    <s v=""/>
    <s v=""/>
    <s v=""/>
    <s v=""/>
    <s v=""/>
    <n v="0"/>
    <e v="#N/A"/>
    <x v="2"/>
    <e v="#VALUE!"/>
    <m/>
  </r>
  <r>
    <s v="V000055"/>
    <x v="9"/>
    <x v="10"/>
    <x v="10"/>
    <d v="2019-04-29T00:00:00"/>
    <s v="MBEUR00001392"/>
    <x v="39"/>
    <s v="zwrot zamkniete konto"/>
    <d v="2019-04-29T00:00:00"/>
    <s v="33100"/>
    <s v="EUR"/>
    <n v="-3149.28"/>
    <n v="-3149.28"/>
    <n v="13512.3"/>
    <n v="30"/>
    <x v="9"/>
    <n v="30"/>
    <m/>
  </r>
  <r>
    <m/>
    <x v="0"/>
    <x v="2"/>
    <x v="2"/>
    <s v=""/>
    <m/>
    <x v="2"/>
    <m/>
    <m/>
    <s v="33100"/>
    <s v="EUR"/>
    <n v="-3149.28"/>
    <n v="-3149.28"/>
    <n v="13512.3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3512.3"/>
    <e v="#N/A"/>
    <x v="2"/>
    <e v="#VALUE!"/>
    <m/>
  </r>
  <r>
    <s v="V000082"/>
    <x v="0"/>
    <x v="2"/>
    <x v="2"/>
    <s v="V000082"/>
    <m/>
    <x v="40"/>
    <m/>
    <s v=""/>
    <s v=""/>
    <s v=""/>
    <s v=""/>
    <s v=""/>
    <n v="0"/>
    <e v="#N/A"/>
    <x v="2"/>
    <e v="#VALUE!"/>
    <m/>
  </r>
  <r>
    <s v="V000082"/>
    <x v="10"/>
    <x v="11"/>
    <x v="11"/>
    <d v="2019-04-24T00:00:00"/>
    <s v="IIN-0001464"/>
    <x v="41"/>
    <s v=""/>
    <d v="2019-04-08T00:00:00"/>
    <s v="33100"/>
    <s v="EUR"/>
    <n v="-1333"/>
    <n v="-1333"/>
    <n v="5731.63"/>
    <n v="10"/>
    <x v="18"/>
    <n v="26"/>
    <m/>
  </r>
  <r>
    <m/>
    <x v="0"/>
    <x v="2"/>
    <x v="2"/>
    <s v=""/>
    <m/>
    <x v="2"/>
    <m/>
    <m/>
    <s v="33100"/>
    <s v="EUR"/>
    <n v="-1333"/>
    <n v="-1333"/>
    <n v="5731.6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5731.63"/>
    <e v="#N/A"/>
    <x v="2"/>
    <e v="#VALUE!"/>
    <m/>
  </r>
  <r>
    <s v="V000090"/>
    <x v="0"/>
    <x v="2"/>
    <x v="2"/>
    <s v="V000090"/>
    <m/>
    <x v="42"/>
    <m/>
    <s v=""/>
    <s v=""/>
    <s v=""/>
    <s v=""/>
    <s v=""/>
    <n v="0"/>
    <e v="#N/A"/>
    <x v="2"/>
    <e v="#VALUE!"/>
    <m/>
  </r>
  <r>
    <s v="V000090"/>
    <x v="11"/>
    <x v="12"/>
    <x v="12"/>
    <d v="2019-04-30T00:00:00"/>
    <s v="IIN-0001515"/>
    <x v="43"/>
    <s v=""/>
    <d v="2019-04-30T00:00:00"/>
    <s v="33100"/>
    <s v="EUR"/>
    <n v="-15120"/>
    <n v="-15120"/>
    <n v="64940.4"/>
    <n v="14"/>
    <x v="19"/>
    <n v="14"/>
    <m/>
  </r>
  <r>
    <m/>
    <x v="0"/>
    <x v="2"/>
    <x v="2"/>
    <s v=""/>
    <m/>
    <x v="2"/>
    <m/>
    <m/>
    <s v="33100"/>
    <s v="EUR"/>
    <n v="-15120"/>
    <n v="-15120"/>
    <n v="64940.4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64940.4"/>
    <e v="#N/A"/>
    <x v="2"/>
    <e v="#VALUE!"/>
    <m/>
  </r>
  <r>
    <s v="V000113"/>
    <x v="0"/>
    <x v="2"/>
    <x v="2"/>
    <s v="V000113"/>
    <m/>
    <x v="44"/>
    <m/>
    <s v=""/>
    <s v=""/>
    <s v=""/>
    <s v=""/>
    <s v=""/>
    <n v="0"/>
    <e v="#N/A"/>
    <x v="2"/>
    <e v="#VALUE!"/>
    <m/>
  </r>
  <r>
    <s v="V000113"/>
    <x v="12"/>
    <x v="13"/>
    <x v="13"/>
    <d v="2019-04-09T00:00:00"/>
    <s v="MBEUR00001353"/>
    <x v="45"/>
    <s v="zaliczka 60/2019"/>
    <d v="2019-04-09T00:00:00"/>
    <s v="33100"/>
    <s v="EUR"/>
    <n v="43381.68"/>
    <n v="43381.68"/>
    <n v="-186094.39"/>
    <n v="21"/>
    <x v="20"/>
    <n v="21"/>
    <m/>
  </r>
  <r>
    <m/>
    <x v="0"/>
    <x v="2"/>
    <x v="2"/>
    <s v=""/>
    <m/>
    <x v="2"/>
    <m/>
    <m/>
    <s v="33100"/>
    <s v="EUR"/>
    <n v="43381.68"/>
    <n v="43381.68"/>
    <n v="-186094.39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-186094.39"/>
    <e v="#N/A"/>
    <x v="2"/>
    <e v="#VALUE!"/>
    <m/>
  </r>
  <r>
    <s v="V000135"/>
    <x v="0"/>
    <x v="2"/>
    <x v="2"/>
    <s v="V000135"/>
    <m/>
    <x v="46"/>
    <m/>
    <s v=""/>
    <s v=""/>
    <s v=""/>
    <s v=""/>
    <s v=""/>
    <n v="0"/>
    <e v="#N/A"/>
    <x v="2"/>
    <e v="#VALUE!"/>
    <m/>
  </r>
  <r>
    <s v="V000135"/>
    <x v="13"/>
    <x v="14"/>
    <x v="14"/>
    <d v="2019-05-15T00:00:00"/>
    <s v="CB00005811"/>
    <x v="47"/>
    <s v="betonwerkzeug"/>
    <d v="2019-05-20T00:00:00"/>
    <s v="33100"/>
    <s v="EUR"/>
    <n v="-8800"/>
    <n v="-8800"/>
    <n v="37659.599999999999"/>
    <n v="14"/>
    <x v="9"/>
    <n v="9"/>
    <m/>
  </r>
  <r>
    <m/>
    <x v="0"/>
    <x v="2"/>
    <x v="2"/>
    <s v=""/>
    <m/>
    <x v="2"/>
    <m/>
    <m/>
    <s v="33100"/>
    <s v="EUR"/>
    <n v="-8800"/>
    <n v="-8800"/>
    <n v="37659.59999999999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7659.599999999999"/>
    <e v="#N/A"/>
    <x v="2"/>
    <e v="#VALUE!"/>
    <m/>
  </r>
  <r>
    <s v="V000147"/>
    <x v="0"/>
    <x v="2"/>
    <x v="2"/>
    <s v="V000147"/>
    <m/>
    <x v="48"/>
    <m/>
    <s v=""/>
    <s v=""/>
    <s v=""/>
    <s v=""/>
    <s v=""/>
    <n v="0"/>
    <e v="#N/A"/>
    <x v="2"/>
    <e v="#VALUE!"/>
    <m/>
  </r>
  <r>
    <s v="V000147"/>
    <x v="14"/>
    <x v="15"/>
    <x v="15"/>
    <d v="2019-02-26T00:00:00"/>
    <s v="IIN-0001291"/>
    <x v="49"/>
    <s v=""/>
    <d v="2019-04-12T00:00:00"/>
    <s v="33100"/>
    <s v="EUR"/>
    <n v="-10754.8"/>
    <n v="-10754.8"/>
    <n v="46677.98"/>
    <n v="60"/>
    <x v="21"/>
    <n v="15"/>
    <m/>
  </r>
  <r>
    <s v="V000147"/>
    <x v="14"/>
    <x v="15"/>
    <x v="15"/>
    <d v="2019-03-15T00:00:00"/>
    <s v="IIN-0001360"/>
    <x v="50"/>
    <s v=""/>
    <d v="2019-04-29T00:00:00"/>
    <s v="33100"/>
    <s v="EUR"/>
    <n v="-11316"/>
    <n v="-11316"/>
    <n v="48675.77"/>
    <n v="60"/>
    <x v="19"/>
    <n v="15"/>
    <m/>
  </r>
  <r>
    <s v="V000147"/>
    <x v="14"/>
    <x v="15"/>
    <x v="15"/>
    <d v="2019-03-26T00:00:00"/>
    <s v="IIN-0001386"/>
    <x v="51"/>
    <s v=""/>
    <d v="2019-05-10T00:00:00"/>
    <s v="33100"/>
    <s v="EUR"/>
    <n v="-10626"/>
    <n v="-10626"/>
    <n v="45668.42"/>
    <n v="60"/>
    <x v="22"/>
    <n v="15"/>
    <m/>
  </r>
  <r>
    <s v="V000147"/>
    <x v="14"/>
    <x v="15"/>
    <x v="15"/>
    <d v="2019-04-08T00:00:00"/>
    <s v="IIN-0001452"/>
    <x v="52"/>
    <s v=""/>
    <d v="2019-05-23T00:00:00"/>
    <s v="33100"/>
    <s v="EUR"/>
    <n v="-11173.4"/>
    <n v="-11173.4"/>
    <n v="47957.35"/>
    <n v="60"/>
    <x v="23"/>
    <n v="15"/>
    <m/>
  </r>
  <r>
    <s v="V000147"/>
    <x v="14"/>
    <x v="15"/>
    <x v="15"/>
    <d v="2019-04-24T00:00:00"/>
    <s v="IIN-0001502"/>
    <x v="53"/>
    <s v=""/>
    <d v="2019-06-08T00:00:00"/>
    <s v="33100"/>
    <s v="EUR"/>
    <n v="-11339"/>
    <n v="-11339"/>
    <n v="48628.44"/>
    <n v="60"/>
    <x v="24"/>
    <n v="15"/>
    <m/>
  </r>
  <r>
    <s v="V000147"/>
    <x v="14"/>
    <x v="15"/>
    <x v="15"/>
    <d v="2019-04-29T00:00:00"/>
    <s v="IIN-0001505"/>
    <x v="54"/>
    <s v=""/>
    <d v="2019-06-13T00:00:00"/>
    <s v="33100"/>
    <s v="EUR"/>
    <n v="-10543.2"/>
    <n v="-10543.2"/>
    <n v="45236.65"/>
    <n v="60"/>
    <x v="25"/>
    <n v="15"/>
    <m/>
  </r>
  <r>
    <m/>
    <x v="0"/>
    <x v="2"/>
    <x v="2"/>
    <s v=""/>
    <m/>
    <x v="2"/>
    <m/>
    <m/>
    <s v="33100"/>
    <s v="EUR"/>
    <n v="-65752.399999999994"/>
    <n v="-65752.399999999994"/>
    <n v="282844.61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282844.61"/>
    <e v="#N/A"/>
    <x v="2"/>
    <e v="#VALUE!"/>
    <m/>
  </r>
  <r>
    <s v="V000160"/>
    <x v="0"/>
    <x v="2"/>
    <x v="2"/>
    <s v="V000160"/>
    <m/>
    <x v="55"/>
    <m/>
    <s v=""/>
    <s v=""/>
    <s v=""/>
    <s v=""/>
    <s v=""/>
    <n v="0"/>
    <e v="#N/A"/>
    <x v="2"/>
    <e v="#VALUE!"/>
    <m/>
  </r>
  <r>
    <s v="V000160"/>
    <x v="15"/>
    <x v="16"/>
    <x v="16"/>
    <d v="2019-04-10T00:00:00"/>
    <s v="CB00005564"/>
    <x v="56"/>
    <s v="310_00112"/>
    <d v="2019-05-10T00:00:00"/>
    <s v="33100"/>
    <s v="EUR"/>
    <n v="-995"/>
    <n v="-995"/>
    <n v="4265.66"/>
    <n v="30"/>
    <x v="26"/>
    <n v="0"/>
    <m/>
  </r>
  <r>
    <m/>
    <x v="0"/>
    <x v="2"/>
    <x v="2"/>
    <s v=""/>
    <m/>
    <x v="2"/>
    <m/>
    <m/>
    <s v="33100"/>
    <s v="EUR"/>
    <n v="-995"/>
    <n v="-995"/>
    <n v="4265.6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4265.66"/>
    <e v="#N/A"/>
    <x v="2"/>
    <e v="#VALUE!"/>
    <m/>
  </r>
  <r>
    <s v="V000163"/>
    <x v="0"/>
    <x v="2"/>
    <x v="2"/>
    <s v="V000163"/>
    <m/>
    <x v="57"/>
    <m/>
    <s v=""/>
    <s v=""/>
    <s v=""/>
    <s v=""/>
    <s v=""/>
    <n v="0"/>
    <e v="#N/A"/>
    <x v="2"/>
    <e v="#VALUE!"/>
    <m/>
  </r>
  <r>
    <s v="V000163"/>
    <x v="16"/>
    <x v="17"/>
    <x v="17"/>
    <d v="2019-02-19T00:00:00"/>
    <s v="IIN-0001277"/>
    <x v="58"/>
    <s v=""/>
    <d v="2019-04-20T00:00:00"/>
    <s v="33100"/>
    <s v="EUR"/>
    <n v="-12754.4"/>
    <n v="-12754.4"/>
    <n v="55248.23"/>
    <n v="60"/>
    <x v="27"/>
    <n v="0"/>
    <m/>
  </r>
  <r>
    <s v="V000163"/>
    <x v="16"/>
    <x v="17"/>
    <x v="17"/>
    <d v="2019-02-22T00:00:00"/>
    <s v="IIN-0001273"/>
    <x v="59"/>
    <s v=""/>
    <d v="2019-04-23T00:00:00"/>
    <s v="33100"/>
    <s v="EUR"/>
    <n v="-12497.6"/>
    <n v="-12497.6"/>
    <n v="54142.1"/>
    <n v="60"/>
    <x v="28"/>
    <n v="0"/>
    <m/>
  </r>
  <r>
    <s v="V000163"/>
    <x v="16"/>
    <x v="17"/>
    <x v="17"/>
    <d v="2019-02-27T00:00:00"/>
    <s v="IIN-0001295"/>
    <x v="60"/>
    <s v=""/>
    <d v="2019-04-28T00:00:00"/>
    <s v="33100"/>
    <s v="EUR"/>
    <n v="-12551.1"/>
    <n v="-12551.1"/>
    <n v="54393.96"/>
    <n v="60"/>
    <x v="6"/>
    <n v="0"/>
    <m/>
  </r>
  <r>
    <s v="V000163"/>
    <x v="16"/>
    <x v="17"/>
    <x v="17"/>
    <d v="2019-03-01T00:00:00"/>
    <s v="IIN-0001302"/>
    <x v="61"/>
    <s v=""/>
    <d v="2019-04-30T00:00:00"/>
    <s v="33100"/>
    <s v="EUR"/>
    <n v="-12743.7"/>
    <n v="-12743.7"/>
    <n v="54950.83"/>
    <n v="60"/>
    <x v="20"/>
    <n v="0"/>
    <m/>
  </r>
  <r>
    <s v="V000163"/>
    <x v="16"/>
    <x v="17"/>
    <x v="17"/>
    <d v="2019-03-06T00:00:00"/>
    <s v="IIN-0001317"/>
    <x v="62"/>
    <s v=""/>
    <d v="2019-05-05T00:00:00"/>
    <s v="33100"/>
    <s v="EUR"/>
    <n v="-12711.6"/>
    <n v="-12711.6"/>
    <n v="54682.76"/>
    <n v="60"/>
    <x v="29"/>
    <n v="0"/>
    <m/>
  </r>
  <r>
    <s v="V000163"/>
    <x v="16"/>
    <x v="17"/>
    <x v="17"/>
    <d v="2019-03-08T00:00:00"/>
    <s v="IIN-0001331"/>
    <x v="63"/>
    <s v=""/>
    <d v="2019-05-07T00:00:00"/>
    <s v="33100"/>
    <s v="EUR"/>
    <n v="-12647.4"/>
    <n v="-12647.4"/>
    <n v="54407.85"/>
    <n v="60"/>
    <x v="30"/>
    <n v="0"/>
    <m/>
  </r>
  <r>
    <s v="V000163"/>
    <x v="16"/>
    <x v="17"/>
    <x v="17"/>
    <d v="2019-03-13T00:00:00"/>
    <s v="IIN-0001348"/>
    <x v="64"/>
    <s v=""/>
    <d v="2019-05-12T00:00:00"/>
    <s v="33100"/>
    <s v="EUR"/>
    <n v="-12615.3"/>
    <n v="-12615.3"/>
    <n v="54215.51"/>
    <n v="60"/>
    <x v="7"/>
    <n v="0"/>
    <m/>
  </r>
  <r>
    <s v="V000163"/>
    <x v="16"/>
    <x v="17"/>
    <x v="17"/>
    <d v="2019-03-15T00:00:00"/>
    <s v="IIN-0001366"/>
    <x v="65"/>
    <s v=""/>
    <d v="2019-05-14T00:00:00"/>
    <s v="33100"/>
    <s v="EUR"/>
    <n v="-12722.3"/>
    <n v="-12722.3"/>
    <n v="54724.97"/>
    <n v="60"/>
    <x v="19"/>
    <n v="0"/>
    <m/>
  </r>
  <r>
    <s v="V000163"/>
    <x v="16"/>
    <x v="17"/>
    <x v="17"/>
    <d v="2019-03-20T00:00:00"/>
    <s v="IIN-0001380"/>
    <x v="66"/>
    <s v=""/>
    <d v="2019-05-19T00:00:00"/>
    <s v="33100"/>
    <s v="EUR"/>
    <n v="-12904.2"/>
    <n v="-12904.2"/>
    <n v="55410.63"/>
    <n v="60"/>
    <x v="31"/>
    <n v="0"/>
    <m/>
  </r>
  <r>
    <s v="V000163"/>
    <x v="16"/>
    <x v="17"/>
    <x v="17"/>
    <d v="2019-03-22T00:00:00"/>
    <s v="IIN-0001371"/>
    <x v="67"/>
    <s v=""/>
    <d v="2019-05-21T00:00:00"/>
    <s v="33100"/>
    <s v="EUR"/>
    <n v="-12551.1"/>
    <n v="-12551.1"/>
    <n v="53806.57"/>
    <n v="60"/>
    <x v="17"/>
    <n v="0"/>
    <m/>
  </r>
  <r>
    <s v="V000163"/>
    <x v="16"/>
    <x v="17"/>
    <x v="17"/>
    <d v="2019-04-03T00:00:00"/>
    <s v="IIN-0001415"/>
    <x v="68"/>
    <s v=""/>
    <d v="2019-06-02T00:00:00"/>
    <s v="33100"/>
    <s v="EUR"/>
    <n v="-12037.5"/>
    <n v="-12037.5"/>
    <n v="51766.07"/>
    <n v="60"/>
    <x v="32"/>
    <n v="0"/>
    <m/>
  </r>
  <r>
    <s v="V000163"/>
    <x v="16"/>
    <x v="17"/>
    <x v="17"/>
    <d v="2019-04-03T00:00:00"/>
    <s v="IIN-0001432"/>
    <x v="69"/>
    <s v=""/>
    <d v="2019-06-02T00:00:00"/>
    <s v="33100"/>
    <s v="EUR"/>
    <n v="-12604.6"/>
    <n v="-12604.6"/>
    <n v="54204.82"/>
    <n v="60"/>
    <x v="32"/>
    <n v="0"/>
    <m/>
  </r>
  <r>
    <s v="V000163"/>
    <x v="16"/>
    <x v="17"/>
    <x v="17"/>
    <d v="2019-04-11T00:00:00"/>
    <s v="IIN-0001440"/>
    <x v="70"/>
    <s v=""/>
    <d v="2019-06-10T00:00:00"/>
    <s v="33100"/>
    <s v="EUR"/>
    <n v="-12444.1"/>
    <n v="-12444.1"/>
    <n v="53325.46"/>
    <n v="60"/>
    <x v="33"/>
    <n v="0"/>
    <m/>
  </r>
  <r>
    <s v="V000163"/>
    <x v="16"/>
    <x v="17"/>
    <x v="17"/>
    <d v="2019-04-15T00:00:00"/>
    <s v="MBEUR00001358"/>
    <x v="5"/>
    <s v=""/>
    <d v="2019-04-15T00:00:00"/>
    <s v="33100"/>
    <s v="EUR"/>
    <n v="12754.5"/>
    <n v="0.10000000000036401"/>
    <n v="-0.43000000000029098"/>
    <n v="60"/>
    <x v="10"/>
    <n v="60"/>
    <m/>
  </r>
  <r>
    <s v="V000163"/>
    <x v="16"/>
    <x v="17"/>
    <x v="17"/>
    <d v="2019-04-17T00:00:00"/>
    <s v="IIN-0001468"/>
    <x v="71"/>
    <s v=""/>
    <d v="2019-06-16T00:00:00"/>
    <s v="33100"/>
    <s v="EUR"/>
    <n v="-12069.6"/>
    <n v="-12069.6"/>
    <n v="51581.85"/>
    <n v="60"/>
    <x v="34"/>
    <n v="0"/>
    <m/>
  </r>
  <r>
    <s v="V000163"/>
    <x v="16"/>
    <x v="17"/>
    <x v="17"/>
    <d v="2019-04-18T00:00:00"/>
    <s v="IIN-0001471"/>
    <x v="72"/>
    <s v=""/>
    <d v="2019-06-17T00:00:00"/>
    <s v="33100"/>
    <s v="EUR"/>
    <n v="-12101.7"/>
    <n v="-12101.7"/>
    <n v="51734.77"/>
    <n v="60"/>
    <x v="35"/>
    <n v="0"/>
    <m/>
  </r>
  <r>
    <s v="V000163"/>
    <x v="16"/>
    <x v="17"/>
    <x v="17"/>
    <d v="2019-04-24T00:00:00"/>
    <s v="IIN-0001486"/>
    <x v="73"/>
    <s v=""/>
    <d v="2019-06-23T00:00:00"/>
    <s v="33100"/>
    <s v="EUR"/>
    <n v="-12861.4"/>
    <n v="-12861.4"/>
    <n v="55157.4"/>
    <n v="60"/>
    <x v="24"/>
    <n v="0"/>
    <m/>
  </r>
  <r>
    <s v="V000163"/>
    <x v="16"/>
    <x v="17"/>
    <x v="17"/>
    <d v="2019-04-25T00:00:00"/>
    <s v="IIN-0001490"/>
    <x v="74"/>
    <s v=""/>
    <d v="2019-06-24T00:00:00"/>
    <s v="33100"/>
    <s v="EUR"/>
    <n v="-12454.8"/>
    <n v="-12454.8"/>
    <n v="53424.86"/>
    <n v="60"/>
    <x v="36"/>
    <n v="0"/>
    <m/>
  </r>
  <r>
    <s v="V000163"/>
    <x v="16"/>
    <x v="17"/>
    <x v="17"/>
    <d v="2019-05-03T00:00:00"/>
    <s v="IIN-0001526"/>
    <x v="75"/>
    <s v=""/>
    <d v="2019-07-02T00:00:00"/>
    <s v="33100"/>
    <s v="EUR"/>
    <n v="-12957.7"/>
    <n v="-12957.7"/>
    <n v="55452.480000000003"/>
    <n v="60"/>
    <x v="37"/>
    <n v="0"/>
    <m/>
  </r>
  <r>
    <m/>
    <x v="0"/>
    <x v="2"/>
    <x v="2"/>
    <s v=""/>
    <m/>
    <x v="2"/>
    <m/>
    <m/>
    <s v="33100"/>
    <s v="EUR"/>
    <n v="-213475.6"/>
    <n v="-226230"/>
    <n v="972630.6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972630.69"/>
    <e v="#N/A"/>
    <x v="2"/>
    <e v="#VALUE!"/>
    <m/>
  </r>
  <r>
    <s v="V000169"/>
    <x v="0"/>
    <x v="2"/>
    <x v="2"/>
    <s v="V000169"/>
    <m/>
    <x v="76"/>
    <m/>
    <s v=""/>
    <s v=""/>
    <s v=""/>
    <s v=""/>
    <s v=""/>
    <n v="0"/>
    <e v="#N/A"/>
    <x v="2"/>
    <e v="#VALUE!"/>
    <m/>
  </r>
  <r>
    <s v="V000169"/>
    <x v="17"/>
    <x v="18"/>
    <x v="18"/>
    <d v="2019-05-07T00:00:00"/>
    <s v="IIN-0001514"/>
    <x v="77"/>
    <s v=""/>
    <d v="2019-05-30T00:00:00"/>
    <s v="33100"/>
    <s v="EUR"/>
    <n v="-18000"/>
    <n v="-18000"/>
    <n v="77310"/>
    <n v="7"/>
    <x v="19"/>
    <n v="-16"/>
    <m/>
  </r>
  <r>
    <m/>
    <x v="0"/>
    <x v="2"/>
    <x v="2"/>
    <s v=""/>
    <m/>
    <x v="2"/>
    <m/>
    <m/>
    <s v="33100"/>
    <s v="EUR"/>
    <n v="-18000"/>
    <n v="-18000"/>
    <n v="77310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77310"/>
    <e v="#N/A"/>
    <x v="2"/>
    <e v="#VALUE!"/>
    <m/>
  </r>
  <r>
    <s v="V000174"/>
    <x v="0"/>
    <x v="2"/>
    <x v="2"/>
    <s v="V000174"/>
    <m/>
    <x v="78"/>
    <m/>
    <s v=""/>
    <s v=""/>
    <s v=""/>
    <s v=""/>
    <s v=""/>
    <n v="0"/>
    <e v="#N/A"/>
    <x v="2"/>
    <e v="#VALUE!"/>
    <m/>
  </r>
  <r>
    <s v="V000174"/>
    <x v="18"/>
    <x v="19"/>
    <x v="19"/>
    <d v="2019-04-15T00:00:00"/>
    <s v="IIN-0001470"/>
    <x v="79"/>
    <s v=""/>
    <d v="2019-04-15T00:00:00"/>
    <s v="33100"/>
    <s v="EUR"/>
    <n v="-26977.5"/>
    <n v="-26977.5"/>
    <n v="115590.49"/>
    <n v="30"/>
    <x v="38"/>
    <n v="30"/>
    <m/>
  </r>
  <r>
    <m/>
    <x v="0"/>
    <x v="2"/>
    <x v="2"/>
    <s v=""/>
    <m/>
    <x v="2"/>
    <m/>
    <m/>
    <s v="33100"/>
    <s v="EUR"/>
    <n v="-26977.5"/>
    <n v="-26977.5"/>
    <n v="115590.4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15590.49"/>
    <e v="#N/A"/>
    <x v="2"/>
    <e v="#VALUE!"/>
    <m/>
  </r>
  <r>
    <s v="V000175"/>
    <x v="0"/>
    <x v="2"/>
    <x v="2"/>
    <s v="V000175"/>
    <m/>
    <x v="80"/>
    <m/>
    <s v=""/>
    <s v=""/>
    <s v=""/>
    <s v=""/>
    <s v=""/>
    <n v="0"/>
    <e v="#N/A"/>
    <x v="2"/>
    <e v="#VALUE!"/>
    <m/>
  </r>
  <r>
    <s v="V000175"/>
    <x v="19"/>
    <x v="20"/>
    <x v="20"/>
    <d v="2019-04-11T00:00:00"/>
    <s v="IIN-0001443"/>
    <x v="81"/>
    <s v=""/>
    <d v="2019-05-26T00:00:00"/>
    <s v="33100"/>
    <s v="EUR"/>
    <n v="-19359"/>
    <n v="-19359"/>
    <n v="82957.19"/>
    <n v="30"/>
    <x v="39"/>
    <n v="-15"/>
    <m/>
  </r>
  <r>
    <m/>
    <x v="0"/>
    <x v="2"/>
    <x v="2"/>
    <s v=""/>
    <m/>
    <x v="2"/>
    <m/>
    <m/>
    <s v="33100"/>
    <s v="EUR"/>
    <n v="-19359"/>
    <n v="-19359"/>
    <n v="82957.1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82957.19"/>
    <e v="#N/A"/>
    <x v="2"/>
    <e v="#VALUE!"/>
    <m/>
  </r>
  <r>
    <s v="V000182"/>
    <x v="0"/>
    <x v="2"/>
    <x v="2"/>
    <s v="V000182"/>
    <m/>
    <x v="82"/>
    <m/>
    <s v=""/>
    <s v=""/>
    <s v=""/>
    <s v=""/>
    <s v=""/>
    <n v="0"/>
    <e v="#N/A"/>
    <x v="2"/>
    <e v="#VALUE!"/>
    <m/>
  </r>
  <r>
    <s v="V000182"/>
    <x v="20"/>
    <x v="21"/>
    <x v="21"/>
    <d v="2019-05-09T00:00:00"/>
    <s v="IIN-0001524"/>
    <x v="83"/>
    <s v=""/>
    <d v="2019-04-03T00:00:00"/>
    <s v="33100"/>
    <s v="EUR"/>
    <n v="-42900"/>
    <n v="-42900"/>
    <n v="184487.16"/>
    <n v="30"/>
    <x v="40"/>
    <n v="66"/>
    <m/>
  </r>
  <r>
    <m/>
    <x v="0"/>
    <x v="2"/>
    <x v="2"/>
    <s v=""/>
    <m/>
    <x v="2"/>
    <m/>
    <m/>
    <s v="33100"/>
    <s v="EUR"/>
    <n v="-42900"/>
    <n v="-42900"/>
    <n v="184487.16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84487.16"/>
    <e v="#N/A"/>
    <x v="2"/>
    <e v="#VALUE!"/>
    <m/>
  </r>
  <r>
    <s v="V000199"/>
    <x v="0"/>
    <x v="2"/>
    <x v="2"/>
    <s v="V000199"/>
    <m/>
    <x v="84"/>
    <m/>
    <s v=""/>
    <s v=""/>
    <s v=""/>
    <s v=""/>
    <s v=""/>
    <n v="0"/>
    <e v="#N/A"/>
    <x v="2"/>
    <e v="#VALUE!"/>
    <m/>
  </r>
  <r>
    <s v="V000199"/>
    <x v="21"/>
    <x v="22"/>
    <x v="22"/>
    <d v="2019-04-08T00:00:00"/>
    <s v="IIN-0001444"/>
    <x v="85"/>
    <s v=""/>
    <d v="2019-05-08T00:00:00"/>
    <s v="33100"/>
    <s v="EUR"/>
    <n v="-5610"/>
    <n v="-5610"/>
    <n v="24078.68"/>
    <n v="30"/>
    <x v="41"/>
    <n v="0"/>
    <m/>
  </r>
  <r>
    <m/>
    <x v="0"/>
    <x v="2"/>
    <x v="2"/>
    <s v=""/>
    <m/>
    <x v="2"/>
    <m/>
    <m/>
    <s v="33100"/>
    <s v="EUR"/>
    <n v="-5610"/>
    <n v="-5610"/>
    <n v="24078.68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4078.68"/>
    <e v="#N/A"/>
    <x v="2"/>
    <e v="#VALUE!"/>
    <m/>
  </r>
  <r>
    <s v="V000202"/>
    <x v="0"/>
    <x v="2"/>
    <x v="2"/>
    <s v="V000202"/>
    <m/>
    <x v="86"/>
    <m/>
    <s v=""/>
    <s v=""/>
    <s v=""/>
    <s v=""/>
    <s v=""/>
    <n v="0"/>
    <e v="#N/A"/>
    <x v="2"/>
    <e v="#VALUE!"/>
    <m/>
  </r>
  <r>
    <s v="V000202"/>
    <x v="22"/>
    <x v="23"/>
    <x v="23"/>
    <d v="2019-03-14T00:00:00"/>
    <s v="IIN-0001361"/>
    <x v="87"/>
    <s v=""/>
    <d v="2019-03-28T00:00:00"/>
    <s v="33100"/>
    <s v="EUR"/>
    <n v="-12180.53"/>
    <n v="-12180.53"/>
    <n v="52383.59"/>
    <n v="30"/>
    <x v="42"/>
    <n v="16"/>
    <m/>
  </r>
  <r>
    <s v="V000202"/>
    <x v="22"/>
    <x v="23"/>
    <x v="23"/>
    <d v="2019-03-20T00:00:00"/>
    <s v="IIN-0001377"/>
    <x v="88"/>
    <s v=""/>
    <d v="2019-04-03T00:00:00"/>
    <s v="33100"/>
    <s v="EUR"/>
    <n v="-11998.35"/>
    <n v="-11998.35"/>
    <n v="51520.91"/>
    <n v="30"/>
    <x v="43"/>
    <n v="16"/>
    <m/>
  </r>
  <r>
    <s v="V000202"/>
    <x v="22"/>
    <x v="23"/>
    <x v="23"/>
    <d v="2019-03-27T00:00:00"/>
    <s v="IIN-0001400"/>
    <x v="89"/>
    <s v=""/>
    <d v="2019-04-10T00:00:00"/>
    <s v="33100"/>
    <s v="EUR"/>
    <n v="-12221.48"/>
    <n v="-12221.48"/>
    <n v="52515.7"/>
    <n v="30"/>
    <x v="44"/>
    <n v="16"/>
    <m/>
  </r>
  <r>
    <s v="V000202"/>
    <x v="22"/>
    <x v="23"/>
    <x v="23"/>
    <d v="2019-04-08T00:00:00"/>
    <s v="IIN-0001450"/>
    <x v="90"/>
    <s v=""/>
    <d v="2019-04-22T00:00:00"/>
    <s v="33100"/>
    <s v="EUR"/>
    <n v="-12629.4"/>
    <n v="-12629.4"/>
    <n v="54206.65"/>
    <n v="30"/>
    <x v="41"/>
    <n v="16"/>
    <m/>
  </r>
  <r>
    <s v="V000202"/>
    <x v="22"/>
    <x v="23"/>
    <x v="23"/>
    <d v="2019-04-12T00:00:00"/>
    <s v="IIN-0001455"/>
    <x v="91"/>
    <s v=""/>
    <d v="2019-04-26T00:00:00"/>
    <s v="33100"/>
    <s v="EUR"/>
    <n v="-12763.28"/>
    <n v="-12763.28"/>
    <n v="54653.64"/>
    <n v="30"/>
    <x v="7"/>
    <n v="16"/>
    <m/>
  </r>
  <r>
    <s v="V000202"/>
    <x v="22"/>
    <x v="23"/>
    <x v="23"/>
    <d v="2019-04-17T00:00:00"/>
    <s v="IIN-0001488"/>
    <x v="92"/>
    <s v=""/>
    <d v="2019-05-01T00:00:00"/>
    <s v="33100"/>
    <s v="EUR"/>
    <n v="-11918.55"/>
    <n v="-11918.55"/>
    <n v="50936.31"/>
    <n v="30"/>
    <x v="13"/>
    <n v="16"/>
    <m/>
  </r>
  <r>
    <s v="V000202"/>
    <x v="22"/>
    <x v="23"/>
    <x v="23"/>
    <d v="2019-04-24T00:00:00"/>
    <s v="IIN-0001495"/>
    <x v="93"/>
    <s v=""/>
    <d v="2019-05-08T00:00:00"/>
    <s v="33100"/>
    <s v="EUR"/>
    <n v="-12315.45"/>
    <n v="-12315.45"/>
    <n v="52816.04"/>
    <n v="30"/>
    <x v="45"/>
    <n v="16"/>
    <m/>
  </r>
  <r>
    <m/>
    <x v="0"/>
    <x v="2"/>
    <x v="2"/>
    <s v=""/>
    <m/>
    <x v="2"/>
    <m/>
    <m/>
    <s v="33100"/>
    <s v="EUR"/>
    <n v="-86027.04"/>
    <n v="-86027.04"/>
    <n v="369032.84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69032.84"/>
    <e v="#N/A"/>
    <x v="2"/>
    <e v="#VALUE!"/>
    <m/>
  </r>
  <r>
    <s v="V000203"/>
    <x v="0"/>
    <x v="2"/>
    <x v="2"/>
    <s v="V000203"/>
    <m/>
    <x v="94"/>
    <m/>
    <s v=""/>
    <s v=""/>
    <s v=""/>
    <s v=""/>
    <s v=""/>
    <n v="0"/>
    <e v="#N/A"/>
    <x v="2"/>
    <e v="#VALUE!"/>
    <m/>
  </r>
  <r>
    <s v="V000203"/>
    <x v="23"/>
    <x v="24"/>
    <x v="24"/>
    <d v="2019-04-18T00:00:00"/>
    <s v="IIN-0001487"/>
    <x v="95"/>
    <s v=""/>
    <d v="2019-04-18T00:00:00"/>
    <s v="33100"/>
    <s v="EUR"/>
    <n v="-1044.06"/>
    <n v="-15.649999999999901"/>
    <n v="66.909999999999897"/>
    <n v="30"/>
    <x v="46"/>
    <n v="30"/>
    <m/>
  </r>
  <r>
    <m/>
    <x v="0"/>
    <x v="2"/>
    <x v="2"/>
    <s v=""/>
    <m/>
    <x v="2"/>
    <m/>
    <m/>
    <s v="33100"/>
    <s v="EUR"/>
    <n v="-1044.06"/>
    <n v="-15.649999999999901"/>
    <n v="66.909999999999897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66.909999999999897"/>
    <e v="#N/A"/>
    <x v="2"/>
    <e v="#VALUE!"/>
    <m/>
  </r>
  <r>
    <s v="V000207"/>
    <x v="0"/>
    <x v="2"/>
    <x v="2"/>
    <s v="V000207"/>
    <m/>
    <x v="96"/>
    <m/>
    <s v=""/>
    <s v=""/>
    <s v=""/>
    <s v=""/>
    <s v=""/>
    <n v="0"/>
    <e v="#N/A"/>
    <x v="2"/>
    <e v="#VALUE!"/>
    <m/>
  </r>
  <r>
    <s v="V000207"/>
    <x v="24"/>
    <x v="25"/>
    <x v="25"/>
    <d v="2019-03-29T00:00:00"/>
    <s v="IIN-0001403"/>
    <x v="97"/>
    <s v=""/>
    <d v="2019-05-28T00:00:00"/>
    <s v="33100"/>
    <s v="EUR"/>
    <n v="-1264.5"/>
    <n v="-1264.5"/>
    <n v="5437.1"/>
    <n v="30"/>
    <x v="6"/>
    <n v="-30"/>
    <m/>
  </r>
  <r>
    <s v="V000207"/>
    <x v="24"/>
    <x v="25"/>
    <x v="25"/>
    <d v="2019-04-12T00:00:00"/>
    <s v="IIN-0001476"/>
    <x v="98"/>
    <s v=""/>
    <d v="2019-06-11T00:00:00"/>
    <s v="33100"/>
    <s v="EUR"/>
    <n v="-1478.78"/>
    <n v="-1478.78"/>
    <n v="6332.28"/>
    <n v="30"/>
    <x v="7"/>
    <n v="-30"/>
    <m/>
  </r>
  <r>
    <s v="V000207"/>
    <x v="24"/>
    <x v="25"/>
    <x v="25"/>
    <d v="2019-04-29T00:00:00"/>
    <s v="IIN-0001509"/>
    <x v="99"/>
    <s v=""/>
    <d v="2019-06-28T00:00:00"/>
    <s v="33100"/>
    <s v="EUR"/>
    <n v="-2446"/>
    <n v="-2446"/>
    <n v="10494.81"/>
    <n v="30"/>
    <x v="9"/>
    <n v="-30"/>
    <m/>
  </r>
  <r>
    <m/>
    <x v="0"/>
    <x v="2"/>
    <x v="2"/>
    <s v=""/>
    <m/>
    <x v="2"/>
    <m/>
    <m/>
    <s v="33100"/>
    <s v="EUR"/>
    <n v="-5189.28"/>
    <n v="-5189.28"/>
    <n v="22264.1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2264.19"/>
    <e v="#N/A"/>
    <x v="2"/>
    <e v="#VALUE!"/>
    <m/>
  </r>
  <r>
    <s v="V000211"/>
    <x v="0"/>
    <x v="2"/>
    <x v="2"/>
    <s v="V000211"/>
    <m/>
    <x v="100"/>
    <m/>
    <s v=""/>
    <s v=""/>
    <s v=""/>
    <s v=""/>
    <s v=""/>
    <n v="0"/>
    <e v="#N/A"/>
    <x v="2"/>
    <e v="#VALUE!"/>
    <m/>
  </r>
  <r>
    <s v="V000211"/>
    <x v="25"/>
    <x v="26"/>
    <x v="26"/>
    <d v="2018-10-04T00:00:00"/>
    <s v="CB00003950"/>
    <x v="101"/>
    <s v="czesci"/>
    <d v="2018-11-03T00:00:00"/>
    <s v="33100"/>
    <s v="EUR"/>
    <n v="-1190"/>
    <n v="-1190"/>
    <n v="5110.93"/>
    <n v="30"/>
    <x v="47"/>
    <n v="0"/>
    <m/>
  </r>
  <r>
    <s v="V000211"/>
    <x v="25"/>
    <x v="26"/>
    <x v="26"/>
    <d v="2019-04-16T00:00:00"/>
    <s v="CB00005598"/>
    <x v="102"/>
    <s v="30_00103"/>
    <d v="2019-05-16T00:00:00"/>
    <s v="33100"/>
    <s v="EUR"/>
    <n v="-155.96"/>
    <n v="-155.96"/>
    <n v="667.04"/>
    <n v="30"/>
    <x v="48"/>
    <n v="0"/>
    <m/>
  </r>
  <r>
    <s v="V000211"/>
    <x v="25"/>
    <x v="26"/>
    <x v="26"/>
    <d v="2019-04-23T00:00:00"/>
    <s v="CB00005599"/>
    <x v="103"/>
    <s v="palety"/>
    <d v="2019-05-23T00:00:00"/>
    <s v="33100"/>
    <s v="EUR"/>
    <n v="-50"/>
    <n v="-50"/>
    <n v="214.01"/>
    <n v="30"/>
    <x v="49"/>
    <n v="0"/>
    <m/>
  </r>
  <r>
    <m/>
    <x v="0"/>
    <x v="2"/>
    <x v="2"/>
    <s v=""/>
    <m/>
    <x v="2"/>
    <m/>
    <m/>
    <s v="33100"/>
    <s v="EUR"/>
    <n v="-1395.96"/>
    <n v="-1395.96"/>
    <n v="5991.98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5991.98"/>
    <e v="#N/A"/>
    <x v="2"/>
    <e v="#VALUE!"/>
    <m/>
  </r>
  <r>
    <s v="V000217"/>
    <x v="0"/>
    <x v="2"/>
    <x v="2"/>
    <s v="V000217"/>
    <m/>
    <x v="104"/>
    <m/>
    <s v=""/>
    <s v=""/>
    <s v=""/>
    <s v=""/>
    <s v=""/>
    <n v="0"/>
    <e v="#N/A"/>
    <x v="2"/>
    <e v="#VALUE!"/>
    <m/>
  </r>
  <r>
    <s v="V000217"/>
    <x v="26"/>
    <x v="27"/>
    <x v="27"/>
    <d v="2019-02-21T00:00:00"/>
    <s v="IIN-0001298"/>
    <x v="105"/>
    <s v=""/>
    <d v="2019-02-21T00:00:00"/>
    <s v="33100"/>
    <s v="EUR"/>
    <n v="-6463.92"/>
    <n v="-6463.92"/>
    <n v="28034.67"/>
    <n v="60"/>
    <x v="50"/>
    <n v="60"/>
    <m/>
  </r>
  <r>
    <s v="V000217"/>
    <x v="26"/>
    <x v="27"/>
    <x v="27"/>
    <d v="2019-03-01T00:00:00"/>
    <s v="IIN-0001312"/>
    <x v="106"/>
    <s v=""/>
    <d v="2019-03-01T00:00:00"/>
    <s v="33100"/>
    <s v="EUR"/>
    <n v="-8121.3"/>
    <n v="-8121.3"/>
    <n v="35019.050000000003"/>
    <n v="60"/>
    <x v="20"/>
    <n v="60"/>
    <m/>
  </r>
  <r>
    <s v="V000217"/>
    <x v="26"/>
    <x v="27"/>
    <x v="27"/>
    <d v="2019-03-15T00:00:00"/>
    <s v="IIN-0001362"/>
    <x v="107"/>
    <s v=""/>
    <d v="2019-03-15T00:00:00"/>
    <s v="33100"/>
    <s v="EUR"/>
    <n v="-12527.64"/>
    <n v="-12527.64"/>
    <n v="53887.64"/>
    <n v="60"/>
    <x v="19"/>
    <n v="60"/>
    <m/>
  </r>
  <r>
    <s v="V000217"/>
    <x v="26"/>
    <x v="27"/>
    <x v="27"/>
    <d v="2019-03-22T00:00:00"/>
    <s v="IIN-0001379"/>
    <x v="108"/>
    <s v=""/>
    <d v="2019-03-22T00:00:00"/>
    <s v="33100"/>
    <s v="EUR"/>
    <n v="-765"/>
    <n v="-765"/>
    <n v="3279.56"/>
    <n v="60"/>
    <x v="17"/>
    <n v="60"/>
    <m/>
  </r>
  <r>
    <s v="V000217"/>
    <x v="26"/>
    <x v="27"/>
    <x v="27"/>
    <d v="2019-04-12T00:00:00"/>
    <s v="IIN-0001441"/>
    <x v="109"/>
    <s v=""/>
    <d v="2019-04-12T00:00:00"/>
    <s v="33100"/>
    <s v="EUR"/>
    <n v="-15276.6"/>
    <n v="-15276.6"/>
    <n v="65415.93"/>
    <n v="60"/>
    <x v="51"/>
    <n v="60"/>
    <m/>
  </r>
  <r>
    <m/>
    <x v="0"/>
    <x v="2"/>
    <x v="2"/>
    <s v=""/>
    <m/>
    <x v="2"/>
    <m/>
    <m/>
    <s v="33100"/>
    <s v="EUR"/>
    <n v="-43154.46"/>
    <n v="-43154.46"/>
    <n v="185636.8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85636.85"/>
    <e v="#N/A"/>
    <x v="2"/>
    <e v="#VALUE!"/>
    <m/>
  </r>
  <r>
    <s v="V000220"/>
    <x v="0"/>
    <x v="2"/>
    <x v="2"/>
    <s v="V000220"/>
    <m/>
    <x v="110"/>
    <m/>
    <s v=""/>
    <s v=""/>
    <s v=""/>
    <s v=""/>
    <s v=""/>
    <n v="0"/>
    <e v="#N/A"/>
    <x v="2"/>
    <e v="#VALUE!"/>
    <m/>
  </r>
  <r>
    <s v="V000220"/>
    <x v="27"/>
    <x v="28"/>
    <x v="28"/>
    <d v="2019-04-15T00:00:00"/>
    <s v="IIN-0001492"/>
    <x v="111"/>
    <s v=""/>
    <d v="2019-04-15T00:00:00"/>
    <s v="33100"/>
    <s v="EUR"/>
    <n v="-995.76"/>
    <n v="-995.76"/>
    <n v="4266.53"/>
    <n v="21"/>
    <x v="52"/>
    <n v="21"/>
    <m/>
  </r>
  <r>
    <m/>
    <x v="0"/>
    <x v="2"/>
    <x v="2"/>
    <s v=""/>
    <m/>
    <x v="2"/>
    <m/>
    <m/>
    <s v="33100"/>
    <s v="EUR"/>
    <n v="-995.76"/>
    <n v="-995.76"/>
    <n v="4266.5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4266.53"/>
    <e v="#N/A"/>
    <x v="2"/>
    <e v="#VALUE!"/>
    <m/>
  </r>
  <r>
    <s v="V000231"/>
    <x v="0"/>
    <x v="2"/>
    <x v="2"/>
    <s v="V000231"/>
    <m/>
    <x v="112"/>
    <m/>
    <s v=""/>
    <s v=""/>
    <s v=""/>
    <s v=""/>
    <s v=""/>
    <n v="0"/>
    <e v="#N/A"/>
    <x v="2"/>
    <e v="#VALUE!"/>
    <m/>
  </r>
  <r>
    <s v="V000231"/>
    <x v="28"/>
    <x v="29"/>
    <x v="29"/>
    <d v="2019-03-08T00:00:00"/>
    <s v="IIN-0001345"/>
    <x v="113"/>
    <s v=""/>
    <d v="2019-03-08T00:00:00"/>
    <s v="33100"/>
    <s v="EUR"/>
    <n v="-78518.7"/>
    <n v="-78518.7"/>
    <n v="337779.6"/>
    <n v="45"/>
    <x v="50"/>
    <n v="45"/>
    <m/>
  </r>
  <r>
    <s v="V000231"/>
    <x v="28"/>
    <x v="29"/>
    <x v="29"/>
    <d v="2019-03-15T00:00:00"/>
    <s v="IIN-0001340"/>
    <x v="114"/>
    <s v=""/>
    <d v="2019-03-15T00:00:00"/>
    <s v="33100"/>
    <s v="EUR"/>
    <n v="-54884.6"/>
    <n v="-54884.6"/>
    <n v="236086.11"/>
    <n v="45"/>
    <x v="53"/>
    <n v="45"/>
    <m/>
  </r>
  <r>
    <s v="V000231"/>
    <x v="28"/>
    <x v="29"/>
    <x v="29"/>
    <d v="2019-03-21T00:00:00"/>
    <s v="IIN-0001384"/>
    <x v="115"/>
    <s v=""/>
    <d v="2019-03-21T00:00:00"/>
    <s v="33100"/>
    <s v="EUR"/>
    <n v="-67883.92"/>
    <n v="-67883.92"/>
    <n v="290977.63"/>
    <n v="45"/>
    <x v="29"/>
    <n v="45"/>
    <m/>
  </r>
  <r>
    <s v="V000231"/>
    <x v="28"/>
    <x v="29"/>
    <x v="29"/>
    <d v="2019-03-29T00:00:00"/>
    <s v="IIN-0001408"/>
    <x v="116"/>
    <s v=""/>
    <d v="2019-03-29T00:00:00"/>
    <s v="33100"/>
    <s v="EUR"/>
    <n v="-65755"/>
    <n v="-65755"/>
    <n v="282733.34999999998"/>
    <n v="45"/>
    <x v="54"/>
    <n v="45"/>
    <m/>
  </r>
  <r>
    <s v="V000231"/>
    <x v="28"/>
    <x v="29"/>
    <x v="29"/>
    <d v="2019-04-05T00:00:00"/>
    <s v="IIN-0001428"/>
    <x v="117"/>
    <s v=""/>
    <d v="2019-04-05T00:00:00"/>
    <s v="33100"/>
    <s v="EUR"/>
    <n v="-72353.06"/>
    <n v="-72353.06"/>
    <n v="310546.57"/>
    <n v="45"/>
    <x v="55"/>
    <n v="45"/>
    <m/>
  </r>
  <r>
    <s v="V000231"/>
    <x v="28"/>
    <x v="29"/>
    <x v="29"/>
    <d v="2019-04-12T00:00:00"/>
    <s v="IIN-0001439"/>
    <x v="118"/>
    <s v=""/>
    <d v="2019-04-12T00:00:00"/>
    <s v="33100"/>
    <s v="EUR"/>
    <n v="-55620.480000000003"/>
    <n v="-55620.480000000003"/>
    <n v="238172.46"/>
    <n v="45"/>
    <x v="56"/>
    <n v="45"/>
    <m/>
  </r>
  <r>
    <s v="V000231"/>
    <x v="28"/>
    <x v="29"/>
    <x v="29"/>
    <d v="2019-04-18T00:00:00"/>
    <s v="IIN-0001489"/>
    <x v="119"/>
    <s v=""/>
    <d v="2019-04-18T00:00:00"/>
    <s v="33100"/>
    <s v="EUR"/>
    <n v="-65172.1"/>
    <n v="-65172.1"/>
    <n v="278610.73"/>
    <n v="45"/>
    <x v="32"/>
    <n v="45"/>
    <m/>
  </r>
  <r>
    <s v="V000231"/>
    <x v="28"/>
    <x v="29"/>
    <x v="29"/>
    <d v="2019-04-26T00:00:00"/>
    <s v="ICN-000023"/>
    <x v="120"/>
    <s v=""/>
    <d v="2019-04-26T00:00:00"/>
    <s v="33100"/>
    <s v="EUR"/>
    <n v="11241.28"/>
    <n v="11241.28"/>
    <n v="-48291.41"/>
    <n v="45"/>
    <x v="33"/>
    <n v="45"/>
    <m/>
  </r>
  <r>
    <s v="V000231"/>
    <x v="28"/>
    <x v="29"/>
    <x v="29"/>
    <d v="2019-04-26T00:00:00"/>
    <s v="IIN-0001510"/>
    <x v="121"/>
    <s v=""/>
    <d v="2019-04-26T00:00:00"/>
    <s v="33100"/>
    <s v="EUR"/>
    <n v="-42742.8"/>
    <n v="-42742.8"/>
    <n v="183618.79"/>
    <n v="45"/>
    <x v="33"/>
    <n v="45"/>
    <m/>
  </r>
  <r>
    <s v="V000231"/>
    <x v="28"/>
    <x v="29"/>
    <x v="29"/>
    <d v="2019-05-06T00:00:00"/>
    <s v="IIN-0001523"/>
    <x v="122"/>
    <s v=""/>
    <d v="2019-04-30T00:00:00"/>
    <s v="33100"/>
    <s v="EUR"/>
    <n v="-38317"/>
    <n v="-38317"/>
    <n v="164571.51999999999"/>
    <n v="45"/>
    <x v="14"/>
    <n v="51"/>
    <m/>
  </r>
  <r>
    <m/>
    <x v="0"/>
    <x v="2"/>
    <x v="2"/>
    <s v=""/>
    <m/>
    <x v="2"/>
    <m/>
    <m/>
    <s v="33100"/>
    <s v="EUR"/>
    <n v="-530006.38"/>
    <n v="-530006.38"/>
    <n v="2274805.3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2274805.35"/>
    <e v="#N/A"/>
    <x v="2"/>
    <e v="#VALUE!"/>
    <m/>
  </r>
  <r>
    <s v="V000233"/>
    <x v="0"/>
    <x v="2"/>
    <x v="2"/>
    <s v="V000233"/>
    <m/>
    <x v="123"/>
    <m/>
    <s v=""/>
    <s v=""/>
    <s v=""/>
    <s v=""/>
    <s v=""/>
    <n v="0"/>
    <e v="#N/A"/>
    <x v="2"/>
    <e v="#VALUE!"/>
    <m/>
  </r>
  <r>
    <s v="V000233"/>
    <x v="29"/>
    <x v="30"/>
    <x v="30"/>
    <d v="2019-03-11T00:00:00"/>
    <s v="CB00005314"/>
    <x v="124"/>
    <s v="320_00096"/>
    <d v="2019-03-11T00:00:00"/>
    <s v="33100"/>
    <s v="EUR"/>
    <n v="-6903.8"/>
    <n v="-6903.8"/>
    <n v="29733.29"/>
    <n v="0"/>
    <x v="57"/>
    <n v="0"/>
    <m/>
  </r>
  <r>
    <m/>
    <x v="0"/>
    <x v="2"/>
    <x v="2"/>
    <s v=""/>
    <m/>
    <x v="2"/>
    <m/>
    <m/>
    <s v="33100"/>
    <s v="EUR"/>
    <n v="-6903.8"/>
    <n v="-6903.8"/>
    <n v="29733.2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9733.29"/>
    <e v="#N/A"/>
    <x v="2"/>
    <e v="#VALUE!"/>
    <m/>
  </r>
  <r>
    <s v="V000249"/>
    <x v="0"/>
    <x v="2"/>
    <x v="2"/>
    <s v="V000249"/>
    <m/>
    <x v="125"/>
    <m/>
    <s v=""/>
    <s v=""/>
    <s v=""/>
    <s v=""/>
    <s v=""/>
    <n v="0"/>
    <e v="#N/A"/>
    <x v="2"/>
    <e v="#VALUE!"/>
    <m/>
  </r>
  <r>
    <s v="V000249"/>
    <x v="30"/>
    <x v="31"/>
    <x v="31"/>
    <d v="2019-05-14T00:00:00"/>
    <s v="CB00005768"/>
    <x v="126"/>
    <s v="poczta 4/2019"/>
    <d v="2019-05-21T00:00:00"/>
    <s v="33000"/>
    <s v="PLN"/>
    <n v="-624.79999999999995"/>
    <n v="-624.79999999999995"/>
    <n v="624.79999999999995"/>
    <n v="14"/>
    <x v="58"/>
    <n v="7"/>
    <m/>
  </r>
  <r>
    <m/>
    <x v="0"/>
    <x v="2"/>
    <x v="2"/>
    <s v=""/>
    <m/>
    <x v="2"/>
    <m/>
    <m/>
    <s v="33000"/>
    <s v="PLN"/>
    <n v="-624.79999999999995"/>
    <n v="-624.79999999999995"/>
    <n v="624.7999999999999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624.79999999999995"/>
    <e v="#N/A"/>
    <x v="2"/>
    <e v="#VALUE!"/>
    <m/>
  </r>
  <r>
    <s v="V000252"/>
    <x v="0"/>
    <x v="2"/>
    <x v="2"/>
    <s v="V000252"/>
    <m/>
    <x v="127"/>
    <m/>
    <s v=""/>
    <s v=""/>
    <s v=""/>
    <s v=""/>
    <s v=""/>
    <n v="0"/>
    <e v="#N/A"/>
    <x v="2"/>
    <e v="#VALUE!"/>
    <m/>
  </r>
  <r>
    <s v="V000252"/>
    <x v="31"/>
    <x v="32"/>
    <x v="32"/>
    <d v="2019-03-13T00:00:00"/>
    <s v="CB00005199"/>
    <x v="128"/>
    <s v="gaz 04/2019"/>
    <d v="2019-03-21T00:00:00"/>
    <s v="33000"/>
    <s v="PLN"/>
    <n v="-13280.74"/>
    <n v="-13280.74"/>
    <n v="13280.74"/>
    <n v="14"/>
    <x v="59"/>
    <n v="6"/>
    <m/>
  </r>
  <r>
    <s v="V000252"/>
    <x v="31"/>
    <x v="32"/>
    <x v="32"/>
    <d v="2019-04-25T00:00:00"/>
    <s v="CB00005578"/>
    <x v="129"/>
    <s v="gaz korekta"/>
    <d v="2019-04-19T00:00:00"/>
    <s v="33000"/>
    <s v="PLN"/>
    <n v="-16.37"/>
    <n v="-16.37"/>
    <n v="16.37"/>
    <n v="14"/>
    <x v="60"/>
    <n v="20"/>
    <m/>
  </r>
  <r>
    <s v="V000252"/>
    <x v="31"/>
    <x v="32"/>
    <x v="32"/>
    <d v="2019-04-25T00:00:00"/>
    <s v="CB00005580"/>
    <x v="130"/>
    <s v="gaz 01.05-10.05.2019"/>
    <d v="2019-04-19T00:00:00"/>
    <s v="33000"/>
    <s v="PLN"/>
    <n v="-13305.48"/>
    <n v="-13305.48"/>
    <n v="13305.48"/>
    <n v="14"/>
    <x v="60"/>
    <n v="20"/>
    <m/>
  </r>
  <r>
    <s v="V000252"/>
    <x v="31"/>
    <x v="32"/>
    <x v="32"/>
    <d v="2019-04-25T00:00:00"/>
    <s v="CB00005582"/>
    <x v="131"/>
    <s v="gaz 10.05-31.05.2019"/>
    <d v="2019-04-19T00:00:00"/>
    <s v="33000"/>
    <s v="PLN"/>
    <n v="-13305.48"/>
    <n v="-13305.48"/>
    <n v="13305.48"/>
    <n v="14"/>
    <x v="60"/>
    <n v="20"/>
    <m/>
  </r>
  <r>
    <s v="V000252"/>
    <x v="31"/>
    <x v="32"/>
    <x v="32"/>
    <d v="2019-05-09T00:00:00"/>
    <s v="CB00005719"/>
    <x v="132"/>
    <s v="gaz 01.06-10.06.2019"/>
    <d v="2019-05-22T00:00:00"/>
    <s v="33000"/>
    <s v="PLN"/>
    <n v="-13280.74"/>
    <n v="-13280.74"/>
    <n v="13280.74"/>
    <n v="14"/>
    <x v="49"/>
    <n v="1"/>
    <m/>
  </r>
  <r>
    <s v="V000252"/>
    <x v="31"/>
    <x v="32"/>
    <x v="32"/>
    <d v="2019-05-14T00:00:00"/>
    <s v="CB00005720"/>
    <x v="133"/>
    <s v="gaz 10.06-30.06.2019"/>
    <d v="2019-05-22T00:00:00"/>
    <s v="33000"/>
    <s v="PLN"/>
    <n v="-13280.74"/>
    <n v="-13280.74"/>
    <n v="13280.74"/>
    <n v="14"/>
    <x v="58"/>
    <n v="6"/>
    <m/>
  </r>
  <r>
    <s v="V000252"/>
    <x v="31"/>
    <x v="32"/>
    <x v="32"/>
    <d v="2019-05-14T00:00:00"/>
    <s v="CB00005739"/>
    <x v="134"/>
    <s v="nota odsetkowa"/>
    <d v="2019-05-23T00:00:00"/>
    <s v="33000"/>
    <s v="PLN"/>
    <n v="-218.82"/>
    <n v="-218.82"/>
    <n v="218.82"/>
    <n v="14"/>
    <x v="58"/>
    <n v="5"/>
    <m/>
  </r>
  <r>
    <s v="V000252"/>
    <x v="31"/>
    <x v="32"/>
    <x v="32"/>
    <d v="2019-05-15T00:00:00"/>
    <s v="CB00005802"/>
    <x v="135"/>
    <s v="gaz 4/2019 rozliczenie"/>
    <d v="2019-05-23T00:00:00"/>
    <s v="33000"/>
    <s v="PLN"/>
    <n v="-29849.46"/>
    <n v="-29849.46"/>
    <n v="29849.46"/>
    <n v="14"/>
    <x v="9"/>
    <n v="6"/>
    <m/>
  </r>
  <r>
    <m/>
    <x v="0"/>
    <x v="2"/>
    <x v="2"/>
    <s v=""/>
    <m/>
    <x v="2"/>
    <m/>
    <m/>
    <s v="33000"/>
    <s v="PLN"/>
    <n v="-96537.83"/>
    <n v="-96537.83"/>
    <n v="96537.8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96537.83"/>
    <e v="#N/A"/>
    <x v="2"/>
    <e v="#VALUE!"/>
    <m/>
  </r>
  <r>
    <s v="V000253"/>
    <x v="0"/>
    <x v="2"/>
    <x v="2"/>
    <s v="V000253"/>
    <m/>
    <x v="136"/>
    <m/>
    <s v=""/>
    <s v=""/>
    <s v=""/>
    <s v=""/>
    <s v=""/>
    <n v="0"/>
    <e v="#N/A"/>
    <x v="2"/>
    <e v="#VALUE!"/>
    <m/>
  </r>
  <r>
    <s v="V000253"/>
    <x v="32"/>
    <x v="33"/>
    <x v="33"/>
    <d v="2019-05-08T00:00:00"/>
    <s v="CB00005795"/>
    <x v="137"/>
    <s v="internet 5/2019"/>
    <d v="2019-05-22T00:00:00"/>
    <s v="33000"/>
    <s v="PLN"/>
    <n v="-1107"/>
    <n v="-1107"/>
    <n v="1107"/>
    <n v="7"/>
    <x v="38"/>
    <n v="-7"/>
    <m/>
  </r>
  <r>
    <m/>
    <x v="0"/>
    <x v="2"/>
    <x v="2"/>
    <s v=""/>
    <m/>
    <x v="2"/>
    <m/>
    <m/>
    <s v="33000"/>
    <s v="PLN"/>
    <n v="-1107"/>
    <n v="-1107"/>
    <n v="1107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107"/>
    <e v="#N/A"/>
    <x v="2"/>
    <e v="#VALUE!"/>
    <m/>
  </r>
  <r>
    <s v="V000256"/>
    <x v="0"/>
    <x v="2"/>
    <x v="2"/>
    <s v="V000256"/>
    <m/>
    <x v="138"/>
    <m/>
    <s v=""/>
    <s v=""/>
    <s v=""/>
    <s v=""/>
    <s v=""/>
    <n v="0"/>
    <e v="#N/A"/>
    <x v="2"/>
    <e v="#VALUE!"/>
    <m/>
  </r>
  <r>
    <s v="V000256"/>
    <x v="33"/>
    <x v="24"/>
    <x v="34"/>
    <d v="2018-11-13T00:00:00"/>
    <s v="IIN-0001050"/>
    <x v="139"/>
    <s v=""/>
    <d v="2018-11-27T00:00:00"/>
    <s v="33000"/>
    <s v="PLN"/>
    <n v="-12100.92"/>
    <n v="-1.00000000002183E-2"/>
    <n v="1.00000000002183E-2"/>
    <n v="30"/>
    <x v="61"/>
    <n v="16"/>
    <m/>
  </r>
  <r>
    <s v="V000256"/>
    <x v="33"/>
    <x v="24"/>
    <x v="34"/>
    <d v="2019-04-05T00:00:00"/>
    <s v="CB00005437"/>
    <x v="140"/>
    <s v="Europalety"/>
    <d v="2019-04-28T00:00:00"/>
    <s v="33000"/>
    <s v="PLN"/>
    <n v="-354.24"/>
    <n v="-354.24"/>
    <n v="354.24"/>
    <n v="30"/>
    <x v="29"/>
    <n v="7"/>
    <m/>
  </r>
  <r>
    <s v="V000256"/>
    <x v="33"/>
    <x v="24"/>
    <x v="34"/>
    <d v="2019-04-05T00:00:00"/>
    <s v="CB00005438"/>
    <x v="141"/>
    <s v="Usługa transportowa"/>
    <d v="2019-04-28T00:00:00"/>
    <s v="33000"/>
    <s v="PLN"/>
    <n v="-615"/>
    <n v="-615"/>
    <n v="615"/>
    <n v="30"/>
    <x v="29"/>
    <n v="7"/>
    <m/>
  </r>
  <r>
    <s v="V000256"/>
    <x v="33"/>
    <x v="24"/>
    <x v="34"/>
    <d v="2019-04-09T00:00:00"/>
    <s v="IIN-0001414"/>
    <x v="142"/>
    <s v=""/>
    <d v="2019-04-12T00:00:00"/>
    <s v="33000"/>
    <s v="PLN"/>
    <n v="-11465.69"/>
    <n v="-11465.69"/>
    <n v="11465.69"/>
    <n v="30"/>
    <x v="60"/>
    <n v="27"/>
    <m/>
  </r>
  <r>
    <s v="V000256"/>
    <x v="33"/>
    <x v="24"/>
    <x v="34"/>
    <d v="2019-04-24T00:00:00"/>
    <s v="CB00005641"/>
    <x v="143"/>
    <s v="Palety Euro szt. 33"/>
    <d v="2019-05-24T00:00:00"/>
    <s v="33000"/>
    <s v="PLN"/>
    <n v="-730.62"/>
    <n v="-730.62"/>
    <n v="730.62"/>
    <n v="30"/>
    <x v="45"/>
    <n v="0"/>
    <m/>
  </r>
  <r>
    <s v="V000256"/>
    <x v="33"/>
    <x v="24"/>
    <x v="34"/>
    <d v="2019-04-30T00:00:00"/>
    <s v="IIN-0001512"/>
    <x v="144"/>
    <s v=""/>
    <d v="2019-05-08T00:00:00"/>
    <s v="33000"/>
    <s v="PLN"/>
    <n v="-23862.49"/>
    <n v="-23862.49"/>
    <n v="23862.49"/>
    <n v="30"/>
    <x v="8"/>
    <n v="22"/>
    <m/>
  </r>
  <r>
    <m/>
    <x v="0"/>
    <x v="2"/>
    <x v="2"/>
    <s v=""/>
    <m/>
    <x v="2"/>
    <m/>
    <m/>
    <s v="33000"/>
    <s v="PLN"/>
    <n v="-49128.959999999999"/>
    <n v="-37028.050000000003"/>
    <n v="37028.05000000000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7028.050000000003"/>
    <e v="#N/A"/>
    <x v="2"/>
    <e v="#VALUE!"/>
    <m/>
  </r>
  <r>
    <s v="V000265"/>
    <x v="0"/>
    <x v="2"/>
    <x v="2"/>
    <s v="V000265"/>
    <m/>
    <x v="145"/>
    <m/>
    <s v=""/>
    <s v=""/>
    <s v=""/>
    <s v=""/>
    <s v=""/>
    <n v="0"/>
    <e v="#N/A"/>
    <x v="2"/>
    <e v="#VALUE!"/>
    <m/>
  </r>
  <r>
    <s v="V000265"/>
    <x v="34"/>
    <x v="34"/>
    <x v="35"/>
    <d v="2019-04-30T00:00:00"/>
    <s v="CB00005693"/>
    <x v="146"/>
    <s v="telefon 4/2019"/>
    <d v="2019-05-14T00:00:00"/>
    <s v="33100"/>
    <s v="EUR"/>
    <n v="-189.43"/>
    <n v="-189.43"/>
    <n v="813.6"/>
    <n v="0"/>
    <x v="20"/>
    <n v="-14"/>
    <m/>
  </r>
  <r>
    <m/>
    <x v="0"/>
    <x v="2"/>
    <x v="2"/>
    <s v=""/>
    <m/>
    <x v="2"/>
    <m/>
    <m/>
    <s v="33100"/>
    <s v="EUR"/>
    <n v="-189.43"/>
    <n v="-189.43"/>
    <n v="813.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813.6"/>
    <e v="#N/A"/>
    <x v="2"/>
    <e v="#VALUE!"/>
    <m/>
  </r>
  <r>
    <s v="V000266"/>
    <x v="0"/>
    <x v="2"/>
    <x v="2"/>
    <s v="V000266"/>
    <m/>
    <x v="147"/>
    <m/>
    <s v=""/>
    <s v=""/>
    <s v=""/>
    <s v=""/>
    <s v=""/>
    <n v="0"/>
    <e v="#N/A"/>
    <x v="2"/>
    <e v="#VALUE!"/>
    <m/>
  </r>
  <r>
    <s v="V000266"/>
    <x v="35"/>
    <x v="35"/>
    <x v="36"/>
    <d v="2019-05-01T00:00:00"/>
    <s v="CB00005707"/>
    <x v="148"/>
    <s v="hydra"/>
    <d v="2019-05-30T00:00:00"/>
    <s v="33100"/>
    <s v="EUR"/>
    <n v="-617"/>
    <n v="-617"/>
    <n v="2650.02"/>
    <n v="14"/>
    <x v="38"/>
    <n v="-15"/>
    <m/>
  </r>
  <r>
    <m/>
    <x v="0"/>
    <x v="2"/>
    <x v="2"/>
    <s v=""/>
    <m/>
    <x v="2"/>
    <m/>
    <m/>
    <s v="33100"/>
    <s v="EUR"/>
    <n v="-617"/>
    <n v="-617"/>
    <n v="2650.02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2650.02"/>
    <e v="#N/A"/>
    <x v="2"/>
    <e v="#VALUE!"/>
    <m/>
  </r>
  <r>
    <s v="V000268"/>
    <x v="0"/>
    <x v="2"/>
    <x v="2"/>
    <s v="V000268"/>
    <m/>
    <x v="149"/>
    <m/>
    <s v=""/>
    <s v=""/>
    <s v=""/>
    <s v=""/>
    <s v=""/>
    <n v="0"/>
    <e v="#N/A"/>
    <x v="2"/>
    <e v="#VALUE!"/>
    <m/>
  </r>
  <r>
    <s v="V000268"/>
    <x v="36"/>
    <x v="36"/>
    <x v="37"/>
    <d v="2018-10-11T00:00:00"/>
    <s v="IIN-0000932"/>
    <x v="150"/>
    <s v=""/>
    <d v="2018-10-25T00:00:00"/>
    <s v="33000"/>
    <s v="PLN"/>
    <n v="-1198.05"/>
    <n v="-9.9999999999909103E-3"/>
    <n v="9.9999999999909103E-3"/>
    <n v="30"/>
    <x v="62"/>
    <n v="16"/>
    <m/>
  </r>
  <r>
    <s v="V000268"/>
    <x v="36"/>
    <x v="36"/>
    <x v="37"/>
    <d v="2019-04-03T00:00:00"/>
    <s v="IIN-0001422"/>
    <x v="151"/>
    <s v=""/>
    <d v="2019-04-17T00:00:00"/>
    <s v="33000"/>
    <s v="PLN"/>
    <n v="-1243.2"/>
    <n v="-1243.2"/>
    <n v="1243.2"/>
    <n v="30"/>
    <x v="63"/>
    <n v="16"/>
    <m/>
  </r>
  <r>
    <s v="V000268"/>
    <x v="36"/>
    <x v="36"/>
    <x v="37"/>
    <d v="2019-04-04T00:00:00"/>
    <s v="IIN-0001418"/>
    <x v="152"/>
    <s v=""/>
    <d v="2019-04-18T00:00:00"/>
    <s v="33000"/>
    <s v="PLN"/>
    <n v="-2142.33"/>
    <n v="-2142.33"/>
    <n v="2142.33"/>
    <n v="30"/>
    <x v="18"/>
    <n v="16"/>
    <m/>
  </r>
  <r>
    <s v="V000268"/>
    <x v="36"/>
    <x v="36"/>
    <x v="37"/>
    <d v="2019-04-09T00:00:00"/>
    <s v="IIN-0001454"/>
    <x v="153"/>
    <s v=""/>
    <d v="2019-04-23T00:00:00"/>
    <s v="33000"/>
    <s v="PLN"/>
    <n v="-361.62"/>
    <n v="-361.62"/>
    <n v="361.62"/>
    <n v="30"/>
    <x v="60"/>
    <n v="16"/>
    <m/>
  </r>
  <r>
    <s v="V000268"/>
    <x v="36"/>
    <x v="36"/>
    <x v="37"/>
    <d v="2019-04-24T00:00:00"/>
    <s v="IIN-0001473"/>
    <x v="154"/>
    <s v=""/>
    <d v="2019-05-18T00:00:00"/>
    <s v="33000"/>
    <s v="PLN"/>
    <n v="-8447.0300000000007"/>
    <n v="-8447.0300000000007"/>
    <n v="8447.0300000000007"/>
    <n v="30"/>
    <x v="45"/>
    <n v="6"/>
    <m/>
  </r>
  <r>
    <s v="V000268"/>
    <x v="36"/>
    <x v="36"/>
    <x v="37"/>
    <d v="2019-04-25T00:00:00"/>
    <s v="CB00005593"/>
    <x v="155"/>
    <s v="Zawieszka magazynowa"/>
    <d v="2019-05-09T00:00:00"/>
    <s v="33000"/>
    <s v="PLN"/>
    <n v="-1162.3499999999999"/>
    <n v="-1162.3499999999999"/>
    <n v="1162.3499999999999"/>
    <n v="30"/>
    <x v="22"/>
    <n v="16"/>
    <m/>
  </r>
  <r>
    <s v="V000268"/>
    <x v="36"/>
    <x v="36"/>
    <x v="37"/>
    <d v="2019-04-25T00:00:00"/>
    <s v="IIN-0001481"/>
    <x v="156"/>
    <s v=""/>
    <d v="2019-05-25T00:00:00"/>
    <s v="33000"/>
    <s v="PLN"/>
    <n v="-1505.52"/>
    <n v="-1505.52"/>
    <n v="1505.52"/>
    <n v="30"/>
    <x v="22"/>
    <n v="0"/>
    <m/>
  </r>
  <r>
    <s v="V000268"/>
    <x v="36"/>
    <x v="36"/>
    <x v="37"/>
    <d v="2019-04-30T00:00:00"/>
    <s v="IIN-0001504"/>
    <x v="157"/>
    <s v=""/>
    <d v="2019-05-26T00:00:00"/>
    <s v="33000"/>
    <s v="PLN"/>
    <n v="-793.35"/>
    <n v="-793.35"/>
    <n v="793.35"/>
    <n v="30"/>
    <x v="8"/>
    <n v="4"/>
    <m/>
  </r>
  <r>
    <s v="V000268"/>
    <x v="36"/>
    <x v="36"/>
    <x v="37"/>
    <d v="2019-05-15T00:00:00"/>
    <s v="IIN-0001535"/>
    <x v="158"/>
    <s v=""/>
    <d v="2019-05-21T00:00:00"/>
    <s v="33000"/>
    <s v="PLN"/>
    <n v="-3916.94"/>
    <n v="-3916.94"/>
    <n v="3916.94"/>
    <n v="30"/>
    <x v="10"/>
    <n v="24"/>
    <m/>
  </r>
  <r>
    <s v="V000268"/>
    <x v="36"/>
    <x v="36"/>
    <x v="37"/>
    <d v="2019-05-15T00:00:00"/>
    <s v="IIN-0001536"/>
    <x v="159"/>
    <s v=""/>
    <d v="2019-05-21T00:00:00"/>
    <s v="33000"/>
    <s v="PLN"/>
    <n v="-2360.86"/>
    <n v="-2360.86"/>
    <n v="2360.86"/>
    <n v="30"/>
    <x v="10"/>
    <n v="24"/>
    <m/>
  </r>
  <r>
    <m/>
    <x v="0"/>
    <x v="2"/>
    <x v="2"/>
    <s v=""/>
    <m/>
    <x v="2"/>
    <m/>
    <m/>
    <s v="33000"/>
    <s v="PLN"/>
    <n v="-23131.25"/>
    <n v="-21933.21"/>
    <n v="21933.21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21933.21"/>
    <e v="#N/A"/>
    <x v="2"/>
    <e v="#VALUE!"/>
    <m/>
  </r>
  <r>
    <s v="V000270"/>
    <x v="0"/>
    <x v="2"/>
    <x v="2"/>
    <s v="V000270"/>
    <m/>
    <x v="160"/>
    <m/>
    <s v=""/>
    <s v=""/>
    <s v=""/>
    <s v=""/>
    <s v=""/>
    <n v="0"/>
    <e v="#N/A"/>
    <x v="2"/>
    <e v="#VALUE!"/>
    <m/>
  </r>
  <r>
    <s v="V000270"/>
    <x v="37"/>
    <x v="37"/>
    <x v="38"/>
    <d v="2019-05-14T00:00:00"/>
    <s v="CB00005737"/>
    <x v="161"/>
    <s v="wykonaie zbieraka"/>
    <d v="2019-05-23T00:00:00"/>
    <s v="33000"/>
    <s v="PLN"/>
    <n v="-6150"/>
    <n v="-6150"/>
    <n v="6150"/>
    <n v="14"/>
    <x v="58"/>
    <n v="5"/>
    <m/>
  </r>
  <r>
    <m/>
    <x v="0"/>
    <x v="2"/>
    <x v="2"/>
    <s v=""/>
    <m/>
    <x v="2"/>
    <m/>
    <m/>
    <s v="33000"/>
    <s v="PLN"/>
    <n v="-6150"/>
    <n v="-6150"/>
    <n v="6150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6150"/>
    <e v="#N/A"/>
    <x v="2"/>
    <e v="#VALUE!"/>
    <m/>
  </r>
  <r>
    <s v="V000279"/>
    <x v="0"/>
    <x v="2"/>
    <x v="2"/>
    <s v="V000279"/>
    <m/>
    <x v="162"/>
    <m/>
    <s v=""/>
    <s v=""/>
    <s v=""/>
    <s v=""/>
    <s v=""/>
    <n v="0"/>
    <e v="#N/A"/>
    <x v="2"/>
    <e v="#VALUE!"/>
    <m/>
  </r>
  <r>
    <s v="V000279"/>
    <x v="38"/>
    <x v="38"/>
    <x v="39"/>
    <d v="2019-04-10T00:00:00"/>
    <s v="CB00005471"/>
    <x v="163"/>
    <s v="400_00003"/>
    <d v="2019-04-08T00:00:00"/>
    <s v="33000"/>
    <s v="PLN"/>
    <n v="-2432"/>
    <n v="-2432"/>
    <n v="2432"/>
    <n v="30"/>
    <x v="26"/>
    <n v="32"/>
    <m/>
  </r>
  <r>
    <s v="V000279"/>
    <x v="38"/>
    <x v="38"/>
    <x v="39"/>
    <d v="2019-04-17T00:00:00"/>
    <s v="CB00005690"/>
    <x v="164"/>
    <s v="310_00103"/>
    <d v="2019-05-01T00:00:00"/>
    <s v="33000"/>
    <s v="PLN"/>
    <n v="-58.95"/>
    <n v="-58.95"/>
    <n v="58.95"/>
    <n v="30"/>
    <x v="13"/>
    <n v="16"/>
    <m/>
  </r>
  <r>
    <m/>
    <x v="0"/>
    <x v="2"/>
    <x v="2"/>
    <s v=""/>
    <m/>
    <x v="2"/>
    <m/>
    <m/>
    <s v="33000"/>
    <s v="PLN"/>
    <n v="-2490.9499999999998"/>
    <n v="-2490.9499999999998"/>
    <n v="2490.9499999999998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490.9499999999998"/>
    <e v="#N/A"/>
    <x v="2"/>
    <e v="#VALUE!"/>
    <m/>
  </r>
  <r>
    <s v="V000281"/>
    <x v="0"/>
    <x v="2"/>
    <x v="2"/>
    <s v="V000281"/>
    <m/>
    <x v="165"/>
    <m/>
    <s v=""/>
    <s v=""/>
    <s v=""/>
    <s v=""/>
    <s v=""/>
    <n v="0"/>
    <e v="#N/A"/>
    <x v="2"/>
    <e v="#VALUE!"/>
    <m/>
  </r>
  <r>
    <s v="V000281"/>
    <x v="39"/>
    <x v="39"/>
    <x v="40"/>
    <d v="2019-03-22T00:00:00"/>
    <s v="CB00005278"/>
    <x v="166"/>
    <s v="320_00000 310_00000"/>
    <d v="2019-04-21T00:00:00"/>
    <s v="33000"/>
    <s v="PLN"/>
    <n v="-2563.44"/>
    <n v="-2563.44"/>
    <n v="2563.44"/>
    <n v="30"/>
    <x v="64"/>
    <n v="0"/>
    <m/>
  </r>
  <r>
    <s v="V000281"/>
    <x v="39"/>
    <x v="39"/>
    <x v="40"/>
    <d v="2019-03-22T00:00:00"/>
    <s v="CB00005279"/>
    <x v="167"/>
    <s v="330_00125"/>
    <d v="2019-04-21T00:00:00"/>
    <s v="33000"/>
    <s v="PLN"/>
    <n v="-836.4"/>
    <n v="-836.4"/>
    <n v="836.4"/>
    <n v="30"/>
    <x v="64"/>
    <n v="0"/>
    <m/>
  </r>
  <r>
    <s v="V000281"/>
    <x v="39"/>
    <x v="39"/>
    <x v="40"/>
    <d v="2019-03-26T00:00:00"/>
    <s v="CB00005376"/>
    <x v="168"/>
    <s v="330_00000  320_00000  310_00000"/>
    <d v="2019-04-25T00:00:00"/>
    <s v="33000"/>
    <s v="PLN"/>
    <n v="-8205.32"/>
    <n v="-8205.32"/>
    <n v="8205.32"/>
    <n v="30"/>
    <x v="16"/>
    <n v="0"/>
    <m/>
  </r>
  <r>
    <s v="V000281"/>
    <x v="39"/>
    <x v="39"/>
    <x v="40"/>
    <d v="2019-03-28T00:00:00"/>
    <s v="CB00005379"/>
    <x v="169"/>
    <s v="400_00000   330_00000"/>
    <d v="2019-04-27T00:00:00"/>
    <s v="33000"/>
    <s v="PLN"/>
    <n v="-2610.02"/>
    <n v="-2610.02"/>
    <n v="2610.02"/>
    <n v="30"/>
    <x v="21"/>
    <n v="0"/>
    <m/>
  </r>
  <r>
    <s v="V000281"/>
    <x v="39"/>
    <x v="39"/>
    <x v="40"/>
    <d v="2019-03-29T00:00:00"/>
    <s v="CB00005374"/>
    <x v="170"/>
    <s v="320_00000"/>
    <d v="2019-04-28T00:00:00"/>
    <s v="33000"/>
    <s v="PLN"/>
    <n v="-3966.95"/>
    <n v="-3966.95"/>
    <n v="3966.95"/>
    <n v="30"/>
    <x v="6"/>
    <n v="0"/>
    <m/>
  </r>
  <r>
    <s v="V000281"/>
    <x v="39"/>
    <x v="39"/>
    <x v="40"/>
    <d v="2019-04-02T00:00:00"/>
    <s v="CB00005443"/>
    <x v="171"/>
    <s v="310_00000"/>
    <d v="2019-05-02T00:00:00"/>
    <s v="33000"/>
    <s v="PLN"/>
    <n v="-4835.12"/>
    <n v="-4835.12"/>
    <n v="4835.12"/>
    <n v="30"/>
    <x v="65"/>
    <n v="0"/>
    <m/>
  </r>
  <r>
    <s v="V000281"/>
    <x v="39"/>
    <x v="39"/>
    <x v="40"/>
    <d v="2019-04-02T00:00:00"/>
    <s v="CB00005568"/>
    <x v="172"/>
    <s v="400_00000"/>
    <d v="2019-05-02T00:00:00"/>
    <s v="33000"/>
    <s v="PLN"/>
    <n v="-14760"/>
    <n v="-14760"/>
    <n v="14760"/>
    <n v="30"/>
    <x v="65"/>
    <n v="0"/>
    <m/>
  </r>
  <r>
    <s v="V000281"/>
    <x v="39"/>
    <x v="39"/>
    <x v="40"/>
    <d v="2019-04-05T00:00:00"/>
    <s v="CB00005480"/>
    <x v="173"/>
    <s v="310_00000  330_00000"/>
    <d v="2019-05-05T00:00:00"/>
    <s v="33000"/>
    <s v="PLN"/>
    <n v="-2492.5700000000002"/>
    <n v="-2492.5700000000002"/>
    <n v="2492.5700000000002"/>
    <n v="30"/>
    <x v="29"/>
    <n v="0"/>
    <m/>
  </r>
  <r>
    <s v="V000281"/>
    <x v="39"/>
    <x v="39"/>
    <x v="40"/>
    <d v="2019-04-08T00:00:00"/>
    <s v="CB00005478"/>
    <x v="174"/>
    <s v="400_00000"/>
    <d v="2019-05-08T00:00:00"/>
    <s v="33000"/>
    <s v="PLN"/>
    <n v="-246"/>
    <n v="-246"/>
    <n v="246"/>
    <n v="30"/>
    <x v="41"/>
    <n v="0"/>
    <m/>
  </r>
  <r>
    <s v="V000281"/>
    <x v="39"/>
    <x v="39"/>
    <x v="40"/>
    <d v="2019-04-10T00:00:00"/>
    <s v="CB00005523"/>
    <x v="175"/>
    <s v="320_00000  330_00000"/>
    <d v="2019-05-10T00:00:00"/>
    <s v="33000"/>
    <s v="PLN"/>
    <n v="-990.03"/>
    <n v="-990.03"/>
    <n v="990.03"/>
    <n v="30"/>
    <x v="26"/>
    <n v="0"/>
    <m/>
  </r>
  <r>
    <s v="V000281"/>
    <x v="39"/>
    <x v="39"/>
    <x v="40"/>
    <d v="2019-04-12T00:00:00"/>
    <s v="CB00005503"/>
    <x v="176"/>
    <s v="400_00000"/>
    <d v="2019-05-12T00:00:00"/>
    <s v="33000"/>
    <s v="PLN"/>
    <n v="-4525.33"/>
    <n v="-4525.33"/>
    <n v="4525.33"/>
    <n v="30"/>
    <x v="7"/>
    <n v="0"/>
    <m/>
  </r>
  <r>
    <s v="V000281"/>
    <x v="39"/>
    <x v="39"/>
    <x v="40"/>
    <d v="2019-04-16T00:00:00"/>
    <s v="CB00005553"/>
    <x v="177"/>
    <s v="320_000138   137  136 135 134 133"/>
    <d v="2019-05-16T00:00:00"/>
    <s v="33000"/>
    <s v="PLN"/>
    <n v="-2896.19"/>
    <n v="-2896.19"/>
    <n v="2896.19"/>
    <n v="30"/>
    <x v="48"/>
    <n v="0"/>
    <m/>
  </r>
  <r>
    <s v="V000281"/>
    <x v="39"/>
    <x v="39"/>
    <x v="40"/>
    <d v="2019-04-23T00:00:00"/>
    <s v="CB00005585"/>
    <x v="178"/>
    <s v="310_00103"/>
    <d v="2019-05-23T00:00:00"/>
    <s v="33000"/>
    <s v="PLN"/>
    <n v="-1238.49"/>
    <n v="-1238.49"/>
    <n v="1238.49"/>
    <n v="30"/>
    <x v="49"/>
    <n v="0"/>
    <m/>
  </r>
  <r>
    <s v="V000281"/>
    <x v="39"/>
    <x v="39"/>
    <x v="40"/>
    <d v="2019-04-24T00:00:00"/>
    <s v="CB00005620"/>
    <x v="179"/>
    <s v="310_00000"/>
    <d v="2019-05-24T00:00:00"/>
    <s v="33000"/>
    <s v="PLN"/>
    <n v="-725.7"/>
    <n v="-725.7"/>
    <n v="725.7"/>
    <n v="30"/>
    <x v="45"/>
    <n v="0"/>
    <m/>
  </r>
  <r>
    <s v="V000281"/>
    <x v="39"/>
    <x v="39"/>
    <x v="40"/>
    <d v="2019-04-25T00:00:00"/>
    <s v="CB00005621"/>
    <x v="180"/>
    <s v="320_00000"/>
    <d v="2019-05-25T00:00:00"/>
    <s v="33000"/>
    <s v="PLN"/>
    <n v="-6123.62"/>
    <n v="-6123.62"/>
    <n v="6123.62"/>
    <n v="30"/>
    <x v="22"/>
    <n v="0"/>
    <m/>
  </r>
  <r>
    <s v="V000281"/>
    <x v="39"/>
    <x v="39"/>
    <x v="40"/>
    <d v="2019-04-25T00:00:00"/>
    <s v="CB00005655"/>
    <x v="181"/>
    <s v="310_00000"/>
    <d v="2019-05-25T00:00:00"/>
    <s v="33000"/>
    <s v="PLN"/>
    <n v="-1260.75"/>
    <n v="-1260.75"/>
    <n v="1260.75"/>
    <n v="30"/>
    <x v="22"/>
    <n v="0"/>
    <m/>
  </r>
  <r>
    <s v="V000281"/>
    <x v="39"/>
    <x v="39"/>
    <x v="40"/>
    <d v="2019-04-25T00:00:00"/>
    <s v="CB00005691"/>
    <x v="182"/>
    <s v="320_00000"/>
    <d v="2019-05-25T00:00:00"/>
    <s v="33000"/>
    <s v="PLN"/>
    <n v="-4320"/>
    <n v="-4320"/>
    <n v="4320"/>
    <n v="30"/>
    <x v="22"/>
    <n v="0"/>
    <m/>
  </r>
  <r>
    <s v="V000281"/>
    <x v="39"/>
    <x v="39"/>
    <x v="40"/>
    <d v="2019-04-26T00:00:00"/>
    <s v="CB00005626"/>
    <x v="183"/>
    <s v="320_00070  320_00062"/>
    <d v="2019-05-26T00:00:00"/>
    <s v="33000"/>
    <s v="PLN"/>
    <n v="-3110.67"/>
    <n v="-3110.67"/>
    <n v="3110.67"/>
    <n v="30"/>
    <x v="66"/>
    <n v="0"/>
    <m/>
  </r>
  <r>
    <s v="V000281"/>
    <x v="39"/>
    <x v="39"/>
    <x v="40"/>
    <d v="2019-04-30T00:00:00"/>
    <s v="CB00005639"/>
    <x v="184"/>
    <s v="400_00000  340_00000  320_00031"/>
    <d v="2019-05-30T00:00:00"/>
    <s v="33000"/>
    <s v="PLN"/>
    <n v="-6015.46"/>
    <n v="-6015.46"/>
    <n v="6015.46"/>
    <n v="30"/>
    <x v="8"/>
    <n v="0"/>
    <m/>
  </r>
  <r>
    <s v="V000281"/>
    <x v="39"/>
    <x v="39"/>
    <x v="40"/>
    <d v="2019-05-07T00:00:00"/>
    <s v="CB00005711"/>
    <x v="185"/>
    <s v="310_00001"/>
    <d v="2019-06-06T00:00:00"/>
    <s v="33000"/>
    <s v="PLN"/>
    <n v="-13530"/>
    <n v="-13530"/>
    <n v="13530"/>
    <n v="30"/>
    <x v="67"/>
    <n v="0"/>
    <m/>
  </r>
  <r>
    <s v="V000281"/>
    <x v="39"/>
    <x v="39"/>
    <x v="40"/>
    <d v="2019-05-07T00:00:00"/>
    <s v="CB00005712"/>
    <x v="186"/>
    <s v="320_00000"/>
    <d v="2019-06-06T00:00:00"/>
    <s v="33000"/>
    <s v="PLN"/>
    <n v="-7759.68"/>
    <n v="-7759.68"/>
    <n v="7759.68"/>
    <n v="30"/>
    <x v="67"/>
    <n v="0"/>
    <m/>
  </r>
  <r>
    <m/>
    <x v="0"/>
    <x v="2"/>
    <x v="2"/>
    <s v=""/>
    <m/>
    <x v="2"/>
    <m/>
    <m/>
    <s v="33000"/>
    <s v="PLN"/>
    <n v="-93011.74"/>
    <n v="-93011.74"/>
    <n v="93011.74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93011.74"/>
    <e v="#N/A"/>
    <x v="2"/>
    <e v="#VALUE!"/>
    <m/>
  </r>
  <r>
    <s v="V000282"/>
    <x v="0"/>
    <x v="2"/>
    <x v="2"/>
    <s v="V000282"/>
    <m/>
    <x v="187"/>
    <m/>
    <s v=""/>
    <s v=""/>
    <s v=""/>
    <s v=""/>
    <s v=""/>
    <n v="0"/>
    <e v="#N/A"/>
    <x v="2"/>
    <e v="#VALUE!"/>
    <m/>
  </r>
  <r>
    <s v="V000282"/>
    <x v="40"/>
    <x v="40"/>
    <x v="41"/>
    <d v="2019-03-19T00:00:00"/>
    <s v="MB00005370"/>
    <x v="5"/>
    <s v=""/>
    <d v="2019-03-19T00:00:00"/>
    <s v="33000"/>
    <s v="PLN"/>
    <n v="181.15"/>
    <n v="181.15"/>
    <n v="-181.15"/>
    <n v="14"/>
    <x v="68"/>
    <n v="14"/>
    <m/>
  </r>
  <r>
    <m/>
    <x v="0"/>
    <x v="2"/>
    <x v="2"/>
    <s v=""/>
    <m/>
    <x v="2"/>
    <m/>
    <m/>
    <s v="33000"/>
    <s v="PLN"/>
    <n v="181.15"/>
    <n v="181.15"/>
    <n v="-181.1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-181.15"/>
    <e v="#N/A"/>
    <x v="2"/>
    <e v="#VALUE!"/>
    <m/>
  </r>
  <r>
    <s v="V000288"/>
    <x v="0"/>
    <x v="2"/>
    <x v="2"/>
    <s v="V000288"/>
    <m/>
    <x v="188"/>
    <m/>
    <s v=""/>
    <s v=""/>
    <s v=""/>
    <s v=""/>
    <s v=""/>
    <n v="0"/>
    <e v="#N/A"/>
    <x v="2"/>
    <e v="#VALUE!"/>
    <m/>
  </r>
  <r>
    <m/>
    <x v="41"/>
    <x v="41"/>
    <x v="42"/>
    <d v="2019-03-18T00:00:00"/>
    <s v="IIN-0001410"/>
    <x v="189"/>
    <s v=""/>
    <d v="2019-05-02T00:00:00"/>
    <s v="33000"/>
    <s v="PLN"/>
    <n v="-571.95000000000005"/>
    <n v="-571.95000000000005"/>
    <n v="571.95000000000005"/>
    <n v="30"/>
    <x v="69"/>
    <n v="-15"/>
    <m/>
  </r>
  <r>
    <m/>
    <x v="41"/>
    <x v="41"/>
    <x v="42"/>
    <d v="2019-03-21T00:00:00"/>
    <s v="IIN-0001341"/>
    <x v="190"/>
    <s v=""/>
    <d v="2019-05-02T00:00:00"/>
    <s v="33000"/>
    <s v="PLN"/>
    <n v="-3099.6"/>
    <n v="-3099.6"/>
    <n v="3099.6"/>
    <n v="30"/>
    <x v="27"/>
    <n v="-12"/>
    <m/>
  </r>
  <r>
    <m/>
    <x v="41"/>
    <x v="41"/>
    <x v="42"/>
    <d v="2019-03-21T00:00:00"/>
    <s v="IIN-0001342"/>
    <x v="191"/>
    <s v=""/>
    <d v="2019-05-04T00:00:00"/>
    <s v="33000"/>
    <s v="PLN"/>
    <n v="-12132.72"/>
    <n v="-12132.72"/>
    <n v="12132.72"/>
    <n v="30"/>
    <x v="27"/>
    <n v="-14"/>
    <m/>
  </r>
  <r>
    <m/>
    <x v="41"/>
    <x v="41"/>
    <x v="42"/>
    <d v="2019-03-21T00:00:00"/>
    <s v="IIN-0001343"/>
    <x v="192"/>
    <s v=""/>
    <d v="2019-05-03T00:00:00"/>
    <s v="33000"/>
    <s v="PLN"/>
    <n v="-5904"/>
    <n v="-5904"/>
    <n v="5904"/>
    <n v="30"/>
    <x v="27"/>
    <n v="-13"/>
    <m/>
  </r>
  <r>
    <m/>
    <x v="41"/>
    <x v="41"/>
    <x v="42"/>
    <d v="2019-03-27T00:00:00"/>
    <s v="IIN-0001393"/>
    <x v="193"/>
    <s v=""/>
    <d v="2019-05-06T00:00:00"/>
    <s v="33000"/>
    <s v="PLN"/>
    <n v="-1107"/>
    <n v="-1107"/>
    <n v="1107"/>
    <n v="30"/>
    <x v="44"/>
    <n v="-10"/>
    <m/>
  </r>
  <r>
    <m/>
    <x v="41"/>
    <x v="41"/>
    <x v="42"/>
    <d v="2019-04-05T00:00:00"/>
    <s v="IIN-0001411"/>
    <x v="194"/>
    <s v=""/>
    <d v="2019-05-17T00:00:00"/>
    <s v="33000"/>
    <s v="PLN"/>
    <n v="-5977.8"/>
    <n v="-5977.8"/>
    <n v="5977.8"/>
    <n v="30"/>
    <x v="29"/>
    <n v="-12"/>
    <m/>
  </r>
  <r>
    <m/>
    <x v="41"/>
    <x v="41"/>
    <x v="42"/>
    <d v="2019-04-05T00:00:00"/>
    <s v="IIN-0001425"/>
    <x v="195"/>
    <s v=""/>
    <d v="2019-05-16T00:00:00"/>
    <s v="33000"/>
    <s v="PLN"/>
    <n v="-12132.72"/>
    <n v="-12132.72"/>
    <n v="12132.72"/>
    <n v="30"/>
    <x v="29"/>
    <n v="-11"/>
    <m/>
  </r>
  <r>
    <m/>
    <x v="41"/>
    <x v="41"/>
    <x v="42"/>
    <d v="2019-04-17T00:00:00"/>
    <s v="IIN-0001460"/>
    <x v="196"/>
    <s v=""/>
    <d v="2019-05-31T00:00:00"/>
    <s v="33000"/>
    <s v="PLN"/>
    <n v="-12132.72"/>
    <n v="-12132.72"/>
    <n v="12132.72"/>
    <n v="30"/>
    <x v="13"/>
    <n v="-14"/>
    <m/>
  </r>
  <r>
    <m/>
    <x v="41"/>
    <x v="41"/>
    <x v="42"/>
    <d v="2019-05-09T00:00:00"/>
    <s v="IIN-0001527"/>
    <x v="197"/>
    <s v=""/>
    <d v="2019-06-23T00:00:00"/>
    <s v="33000"/>
    <s v="PLN"/>
    <n v="-8172.12"/>
    <n v="-8172.12"/>
    <n v="8172.12"/>
    <n v="30"/>
    <x v="40"/>
    <n v="-15"/>
    <m/>
  </r>
  <r>
    <m/>
    <x v="41"/>
    <x v="41"/>
    <x v="42"/>
    <d v="2019-05-09T00:00:00"/>
    <s v="IIN-0001528"/>
    <x v="198"/>
    <s v=""/>
    <d v="2019-06-23T00:00:00"/>
    <s v="33000"/>
    <s v="PLN"/>
    <n v="-4071.3"/>
    <n v="-4071.3"/>
    <n v="4071.3"/>
    <n v="30"/>
    <x v="40"/>
    <n v="-15"/>
    <m/>
  </r>
  <r>
    <m/>
    <x v="41"/>
    <x v="41"/>
    <x v="42"/>
    <d v="2019-05-09T00:00:00"/>
    <s v="IIN-0001529"/>
    <x v="199"/>
    <s v=""/>
    <d v="2019-06-23T00:00:00"/>
    <s v="33000"/>
    <s v="PLN"/>
    <n v="-553.5"/>
    <n v="-553.5"/>
    <n v="553.5"/>
    <n v="30"/>
    <x v="40"/>
    <n v="-15"/>
    <m/>
  </r>
  <r>
    <m/>
    <x v="41"/>
    <x v="41"/>
    <x v="42"/>
    <d v="2019-05-09T00:00:00"/>
    <s v="IIN-0001530"/>
    <x v="200"/>
    <s v=""/>
    <d v="2019-06-23T00:00:00"/>
    <s v="33000"/>
    <s v="PLN"/>
    <n v="-811.8"/>
    <n v="-811.8"/>
    <n v="811.8"/>
    <n v="30"/>
    <x v="40"/>
    <n v="-15"/>
    <m/>
  </r>
  <r>
    <m/>
    <x v="0"/>
    <x v="2"/>
    <x v="2"/>
    <s v=""/>
    <m/>
    <x v="2"/>
    <m/>
    <m/>
    <s v="33000"/>
    <s v="PLN"/>
    <n v="-66667.23"/>
    <n v="-66667.23"/>
    <n v="66667.23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66667.23"/>
    <e v="#N/A"/>
    <x v="2"/>
    <e v="#VALUE!"/>
    <m/>
  </r>
  <r>
    <s v="V000291"/>
    <x v="0"/>
    <x v="2"/>
    <x v="2"/>
    <s v="V000291"/>
    <m/>
    <x v="201"/>
    <m/>
    <s v=""/>
    <s v=""/>
    <s v=""/>
    <s v=""/>
    <s v=""/>
    <n v="0"/>
    <e v="#N/A"/>
    <x v="2"/>
    <e v="#VALUE!"/>
    <m/>
  </r>
  <r>
    <m/>
    <x v="42"/>
    <x v="42"/>
    <x v="43"/>
    <d v="2019-03-20T00:00:00"/>
    <s v="CB00005337"/>
    <x v="202"/>
    <s v="310_00055  310_00068"/>
    <d v="2019-04-19T00:00:00"/>
    <s v="33000"/>
    <s v="PLN"/>
    <n v="-16006.17"/>
    <n v="-16006.17"/>
    <n v="16006.17"/>
    <n v="30"/>
    <x v="43"/>
    <n v="0"/>
    <m/>
  </r>
  <r>
    <m/>
    <x v="42"/>
    <x v="42"/>
    <x v="43"/>
    <d v="2019-03-25T00:00:00"/>
    <s v="CB00005380"/>
    <x v="203"/>
    <s v="310_00089"/>
    <d v="2019-04-24T00:00:00"/>
    <s v="33000"/>
    <s v="PLN"/>
    <n v="-2902.8"/>
    <n v="-2902.8"/>
    <n v="2902.8"/>
    <n v="30"/>
    <x v="70"/>
    <n v="0"/>
    <m/>
  </r>
  <r>
    <m/>
    <x v="42"/>
    <x v="42"/>
    <x v="43"/>
    <d v="2019-04-04T00:00:00"/>
    <s v="CB00005483"/>
    <x v="204"/>
    <s v="310_00111"/>
    <d v="2019-05-04T00:00:00"/>
    <s v="33000"/>
    <s v="PLN"/>
    <n v="-19174.009999999998"/>
    <n v="-19174.009999999998"/>
    <n v="19174.009999999998"/>
    <n v="30"/>
    <x v="18"/>
    <n v="0"/>
    <m/>
  </r>
  <r>
    <m/>
    <x v="42"/>
    <x v="42"/>
    <x v="43"/>
    <d v="2019-04-10T00:00:00"/>
    <s v="CB00005520"/>
    <x v="205"/>
    <s v="310_00043"/>
    <d v="2019-05-10T00:00:00"/>
    <s v="33000"/>
    <s v="PLN"/>
    <n v="-3243.65"/>
    <n v="-3243.65"/>
    <n v="3243.65"/>
    <n v="30"/>
    <x v="26"/>
    <n v="0"/>
    <m/>
  </r>
  <r>
    <m/>
    <x v="42"/>
    <x v="42"/>
    <x v="43"/>
    <d v="2019-04-11T00:00:00"/>
    <s v="CB00005504"/>
    <x v="206"/>
    <s v="310_00047"/>
    <d v="2019-05-11T00:00:00"/>
    <s v="33000"/>
    <s v="PLN"/>
    <n v="-2789.03"/>
    <n v="-2789.03"/>
    <n v="2789.03"/>
    <n v="30"/>
    <x v="39"/>
    <n v="0"/>
    <m/>
  </r>
  <r>
    <m/>
    <x v="42"/>
    <x v="42"/>
    <x v="43"/>
    <d v="2019-04-17T00:00:00"/>
    <s v="CB00005605"/>
    <x v="207"/>
    <s v="310_00089"/>
    <d v="2019-05-17T00:00:00"/>
    <s v="33000"/>
    <s v="PLN"/>
    <n v="-20554.650000000001"/>
    <n v="-20554.650000000001"/>
    <n v="20554.650000000001"/>
    <n v="30"/>
    <x v="13"/>
    <n v="0"/>
    <m/>
  </r>
  <r>
    <m/>
    <x v="42"/>
    <x v="42"/>
    <x v="43"/>
    <d v="2019-04-17T00:00:00"/>
    <s v="CB00005606"/>
    <x v="208"/>
    <s v="310_00089"/>
    <d v="2019-05-17T00:00:00"/>
    <s v="33000"/>
    <s v="PLN"/>
    <n v="19828.95"/>
    <n v="19828.95"/>
    <n v="-19828.95"/>
    <n v="30"/>
    <x v="13"/>
    <n v="0"/>
    <m/>
  </r>
  <r>
    <m/>
    <x v="42"/>
    <x v="42"/>
    <x v="43"/>
    <d v="2019-04-18T00:00:00"/>
    <s v="CB00005588"/>
    <x v="209"/>
    <s v="310_00043"/>
    <d v="2019-05-18T00:00:00"/>
    <s v="33000"/>
    <s v="PLN"/>
    <n v="-6016.86"/>
    <n v="-6016.86"/>
    <n v="6016.86"/>
    <n v="30"/>
    <x v="46"/>
    <n v="0"/>
    <m/>
  </r>
  <r>
    <m/>
    <x v="42"/>
    <x v="42"/>
    <x v="43"/>
    <d v="2019-04-18T00:00:00"/>
    <s v="CB00005604"/>
    <x v="210"/>
    <s v="310_00089"/>
    <d v="2019-05-18T00:00:00"/>
    <s v="33000"/>
    <s v="PLN"/>
    <n v="-36874.959999999999"/>
    <n v="-36874.959999999999"/>
    <n v="36874.959999999999"/>
    <n v="30"/>
    <x v="46"/>
    <n v="0"/>
    <m/>
  </r>
  <r>
    <m/>
    <x v="42"/>
    <x v="42"/>
    <x v="43"/>
    <d v="2019-04-24T00:00:00"/>
    <s v="CB00005654"/>
    <x v="211"/>
    <s v="310_00089"/>
    <d v="2019-05-24T00:00:00"/>
    <s v="33000"/>
    <s v="PLN"/>
    <n v="-4271.05"/>
    <n v="-4271.05"/>
    <n v="4271.05"/>
    <n v="30"/>
    <x v="45"/>
    <n v="0"/>
    <m/>
  </r>
  <r>
    <m/>
    <x v="0"/>
    <x v="2"/>
    <x v="2"/>
    <s v=""/>
    <m/>
    <x v="2"/>
    <m/>
    <m/>
    <s v="33000"/>
    <s v="PLN"/>
    <n v="-92004.23"/>
    <n v="-92004.23"/>
    <n v="92004.23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92004.23"/>
    <e v="#N/A"/>
    <x v="2"/>
    <e v="#VALUE!"/>
    <m/>
  </r>
  <r>
    <s v="V000301"/>
    <x v="0"/>
    <x v="2"/>
    <x v="2"/>
    <s v="V000301"/>
    <m/>
    <x v="212"/>
    <m/>
    <s v=""/>
    <s v=""/>
    <s v=""/>
    <s v=""/>
    <s v=""/>
    <n v="0"/>
    <e v="#N/A"/>
    <x v="2"/>
    <e v="#VALUE!"/>
    <m/>
  </r>
  <r>
    <m/>
    <x v="43"/>
    <x v="43"/>
    <x v="44"/>
    <d v="2019-04-23T00:00:00"/>
    <s v="CB00005687"/>
    <x v="213"/>
    <s v="310_00103"/>
    <d v="2019-05-07T00:00:00"/>
    <s v="33000"/>
    <s v="PLN"/>
    <n v="-230"/>
    <n v="-230"/>
    <n v="230"/>
    <n v="14"/>
    <x v="30"/>
    <n v="0"/>
    <m/>
  </r>
  <r>
    <m/>
    <x v="0"/>
    <x v="2"/>
    <x v="2"/>
    <s v=""/>
    <m/>
    <x v="2"/>
    <m/>
    <m/>
    <s v="33000"/>
    <s v="PLN"/>
    <n v="-230"/>
    <n v="-230"/>
    <n v="230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30"/>
    <e v="#N/A"/>
    <x v="2"/>
    <e v="#VALUE!"/>
    <m/>
  </r>
  <r>
    <s v="V000308"/>
    <x v="0"/>
    <x v="2"/>
    <x v="2"/>
    <s v="V000308"/>
    <m/>
    <x v="214"/>
    <m/>
    <s v=""/>
    <s v=""/>
    <s v=""/>
    <s v=""/>
    <s v=""/>
    <n v="0"/>
    <e v="#N/A"/>
    <x v="2"/>
    <e v="#VALUE!"/>
    <m/>
  </r>
  <r>
    <m/>
    <x v="44"/>
    <x v="44"/>
    <x v="45"/>
    <d v="2019-04-11T00:00:00"/>
    <s v="CB00005494"/>
    <x v="215"/>
    <s v="Gaz do wózków widłowych"/>
    <d v="2019-04-25T00:00:00"/>
    <s v="33000"/>
    <s v="PLN"/>
    <n v="-1463.35"/>
    <n v="-1463.35"/>
    <n v="1463.35"/>
    <n v="14"/>
    <x v="16"/>
    <n v="0"/>
    <m/>
  </r>
  <r>
    <m/>
    <x v="44"/>
    <x v="44"/>
    <x v="45"/>
    <d v="2019-04-12T00:00:00"/>
    <s v="CB00005500"/>
    <x v="216"/>
    <s v="Gaz do wózków widłowych"/>
    <d v="2019-04-26T00:00:00"/>
    <s v="33000"/>
    <s v="PLN"/>
    <n v="-1003.44"/>
    <n v="-1003.44"/>
    <n v="1003.44"/>
    <n v="14"/>
    <x v="44"/>
    <n v="0"/>
    <m/>
  </r>
  <r>
    <m/>
    <x v="44"/>
    <x v="44"/>
    <x v="45"/>
    <d v="2019-04-19T00:00:00"/>
    <s v="CB00005561"/>
    <x v="217"/>
    <s v="Gaz do wózków widlowych"/>
    <d v="2019-05-03T00:00:00"/>
    <s v="33000"/>
    <s v="PLN"/>
    <n v="-1254.3"/>
    <n v="-1254.3"/>
    <n v="1254.3"/>
    <n v="14"/>
    <x v="63"/>
    <n v="0"/>
    <m/>
  </r>
  <r>
    <m/>
    <x v="44"/>
    <x v="44"/>
    <x v="45"/>
    <d v="2019-04-26T00:00:00"/>
    <s v="CB00005618"/>
    <x v="218"/>
    <s v="Gaz do wózków widłowych"/>
    <d v="2019-05-10T00:00:00"/>
    <s v="33000"/>
    <s v="PLN"/>
    <n v="-1421.54"/>
    <n v="-1421.54"/>
    <n v="1421.54"/>
    <n v="14"/>
    <x v="26"/>
    <n v="0"/>
    <m/>
  </r>
  <r>
    <m/>
    <x v="0"/>
    <x v="2"/>
    <x v="2"/>
    <s v=""/>
    <m/>
    <x v="2"/>
    <m/>
    <m/>
    <s v="33000"/>
    <s v="PLN"/>
    <n v="-5142.63"/>
    <n v="-5142.63"/>
    <n v="5142.6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5142.63"/>
    <e v="#N/A"/>
    <x v="2"/>
    <e v="#VALUE!"/>
    <m/>
  </r>
  <r>
    <s v="V000314"/>
    <x v="0"/>
    <x v="2"/>
    <x v="2"/>
    <s v="V000314"/>
    <m/>
    <x v="219"/>
    <m/>
    <s v=""/>
    <s v=""/>
    <s v=""/>
    <s v=""/>
    <s v=""/>
    <n v="0"/>
    <e v="#N/A"/>
    <x v="2"/>
    <e v="#VALUE!"/>
    <m/>
  </r>
  <r>
    <m/>
    <x v="45"/>
    <x v="45"/>
    <x v="46"/>
    <d v="2019-04-20T00:00:00"/>
    <s v="CB00005616"/>
    <x v="220"/>
    <s v="service charge 05/2019"/>
    <d v="2019-04-25T00:00:00"/>
    <s v="33000"/>
    <s v="PLN"/>
    <n v="-129225.98"/>
    <n v="-129225.98"/>
    <n v="129225.98"/>
    <n v="14"/>
    <x v="18"/>
    <n v="9"/>
    <m/>
  </r>
  <r>
    <m/>
    <x v="45"/>
    <x v="45"/>
    <x v="46"/>
    <d v="2019-04-20T00:00:00"/>
    <s v="CB00005617"/>
    <x v="221"/>
    <s v="czynsz 5/2019"/>
    <d v="2019-04-25T00:00:00"/>
    <s v="33000"/>
    <s v="EUR"/>
    <n v="-150307.29"/>
    <n v="-150307.29"/>
    <n v="643345.26"/>
    <n v="14"/>
    <x v="18"/>
    <n v="9"/>
    <m/>
  </r>
  <r>
    <m/>
    <x v="0"/>
    <x v="2"/>
    <x v="2"/>
    <s v=""/>
    <m/>
    <x v="2"/>
    <m/>
    <m/>
    <s v="33000"/>
    <s v="EUR"/>
    <n v="-150307.29"/>
    <n v="-150307.29"/>
    <n v="643345.26"/>
    <e v="#N/A"/>
    <x v="2"/>
    <e v="#VALUE!"/>
    <m/>
  </r>
  <r>
    <m/>
    <x v="0"/>
    <x v="2"/>
    <x v="2"/>
    <s v=""/>
    <m/>
    <x v="2"/>
    <m/>
    <m/>
    <s v="33000"/>
    <s v="PLN"/>
    <n v="-129225.98"/>
    <n v="-129225.98"/>
    <n v="129225.98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772571.24"/>
    <e v="#N/A"/>
    <x v="2"/>
    <e v="#VALUE!"/>
    <m/>
  </r>
  <r>
    <s v="V000316"/>
    <x v="0"/>
    <x v="2"/>
    <x v="2"/>
    <s v="V000316"/>
    <m/>
    <x v="222"/>
    <m/>
    <s v=""/>
    <s v=""/>
    <s v=""/>
    <s v=""/>
    <s v=""/>
    <n v="0"/>
    <e v="#N/A"/>
    <x v="2"/>
    <e v="#VALUE!"/>
    <m/>
  </r>
  <r>
    <m/>
    <x v="46"/>
    <x v="46"/>
    <x v="47"/>
    <d v="2019-05-02T00:00:00"/>
    <s v="CB00005703"/>
    <x v="223"/>
    <s v="Wynajem dystrybutorów"/>
    <d v="2019-05-23T00:00:00"/>
    <s v="33000"/>
    <s v="PLN"/>
    <n v="-2406"/>
    <n v="-2406"/>
    <n v="2406"/>
    <n v="21"/>
    <x v="49"/>
    <n v="0"/>
    <m/>
  </r>
  <r>
    <m/>
    <x v="0"/>
    <x v="2"/>
    <x v="2"/>
    <s v=""/>
    <m/>
    <x v="2"/>
    <m/>
    <m/>
    <s v="33000"/>
    <s v="PLN"/>
    <n v="-2406"/>
    <n v="-2406"/>
    <n v="240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406"/>
    <e v="#N/A"/>
    <x v="2"/>
    <e v="#VALUE!"/>
    <m/>
  </r>
  <r>
    <s v="V000323"/>
    <x v="0"/>
    <x v="2"/>
    <x v="2"/>
    <s v="V000323"/>
    <m/>
    <x v="224"/>
    <m/>
    <s v=""/>
    <s v=""/>
    <s v=""/>
    <s v=""/>
    <s v=""/>
    <n v="0"/>
    <e v="#N/A"/>
    <x v="2"/>
    <e v="#VALUE!"/>
    <m/>
  </r>
  <r>
    <m/>
    <x v="47"/>
    <x v="47"/>
    <x v="48"/>
    <d v="2019-04-05T00:00:00"/>
    <s v="CB00005479"/>
    <x v="225"/>
    <s v="330_00004 330_00003  330_00002"/>
    <d v="2019-04-28T00:00:00"/>
    <s v="33000"/>
    <s v="PLN"/>
    <n v="-6334.5"/>
    <n v="-6334.5"/>
    <n v="6334.5"/>
    <n v="30"/>
    <x v="29"/>
    <n v="7"/>
    <m/>
  </r>
  <r>
    <m/>
    <x v="47"/>
    <x v="47"/>
    <x v="48"/>
    <d v="2019-04-05T00:00:00"/>
    <s v="CB00005490"/>
    <x v="226"/>
    <s v="330_00004"/>
    <d v="2019-04-28T00:00:00"/>
    <s v="33000"/>
    <s v="PLN"/>
    <n v="-17035.5"/>
    <n v="-17035.5"/>
    <n v="17035.5"/>
    <n v="30"/>
    <x v="29"/>
    <n v="7"/>
    <m/>
  </r>
  <r>
    <m/>
    <x v="47"/>
    <x v="47"/>
    <x v="48"/>
    <d v="2019-04-05T00:00:00"/>
    <s v="CB00005491"/>
    <x v="227"/>
    <s v="320_00025"/>
    <d v="2019-04-28T00:00:00"/>
    <s v="33000"/>
    <s v="PLN"/>
    <n v="-24363.84"/>
    <n v="-24363.84"/>
    <n v="24363.84"/>
    <n v="30"/>
    <x v="29"/>
    <n v="7"/>
    <m/>
  </r>
  <r>
    <m/>
    <x v="47"/>
    <x v="47"/>
    <x v="48"/>
    <d v="2019-04-05T00:00:00"/>
    <s v="CB00005492"/>
    <x v="228"/>
    <s v="320_00060"/>
    <d v="2019-04-28T00:00:00"/>
    <s v="33000"/>
    <s v="PLN"/>
    <n v="-11630.88"/>
    <n v="-11630.88"/>
    <n v="11630.88"/>
    <n v="30"/>
    <x v="29"/>
    <n v="7"/>
    <m/>
  </r>
  <r>
    <m/>
    <x v="47"/>
    <x v="47"/>
    <x v="48"/>
    <d v="2019-04-05T00:00:00"/>
    <s v="CB00005493"/>
    <x v="229"/>
    <s v="330_00003"/>
    <d v="2019-04-28T00:00:00"/>
    <s v="33000"/>
    <s v="PLN"/>
    <n v="-14678.87"/>
    <n v="-14678.87"/>
    <n v="14678.87"/>
    <n v="30"/>
    <x v="29"/>
    <n v="7"/>
    <m/>
  </r>
  <r>
    <m/>
    <x v="47"/>
    <x v="47"/>
    <x v="48"/>
    <d v="2019-05-14T00:00:00"/>
    <s v="CB00005779"/>
    <x v="230"/>
    <s v="wykonanie bramek"/>
    <d v="2019-05-11T00:00:00"/>
    <s v="33000"/>
    <s v="PLN"/>
    <n v="-1077.3699999999999"/>
    <n v="-1077.3699999999999"/>
    <n v="1077.3699999999999"/>
    <n v="30"/>
    <x v="71"/>
    <n v="33"/>
    <m/>
  </r>
  <r>
    <m/>
    <x v="47"/>
    <x v="47"/>
    <x v="48"/>
    <d v="2019-05-14T00:00:00"/>
    <s v="CB00005780"/>
    <x v="231"/>
    <s v="regeneracja żmijki"/>
    <d v="2019-05-11T00:00:00"/>
    <s v="33000"/>
    <s v="PLN"/>
    <n v="-6150"/>
    <n v="-6150"/>
    <n v="6150"/>
    <n v="30"/>
    <x v="71"/>
    <n v="33"/>
    <m/>
  </r>
  <r>
    <m/>
    <x v="47"/>
    <x v="47"/>
    <x v="48"/>
    <d v="2019-05-14T00:00:00"/>
    <s v="CB00005781"/>
    <x v="232"/>
    <s v="wykonanie osłon bocznych"/>
    <d v="2019-05-11T00:00:00"/>
    <s v="33000"/>
    <s v="PLN"/>
    <n v="-10639.5"/>
    <n v="-10639.5"/>
    <n v="10639.5"/>
    <n v="30"/>
    <x v="71"/>
    <n v="33"/>
    <m/>
  </r>
  <r>
    <m/>
    <x v="0"/>
    <x v="2"/>
    <x v="2"/>
    <s v=""/>
    <m/>
    <x v="2"/>
    <m/>
    <m/>
    <s v="33000"/>
    <s v="PLN"/>
    <n v="-91910.46"/>
    <n v="-91910.46"/>
    <n v="91910.46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91910.46"/>
    <e v="#N/A"/>
    <x v="2"/>
    <e v="#VALUE!"/>
    <m/>
  </r>
  <r>
    <s v="V000324"/>
    <x v="0"/>
    <x v="2"/>
    <x v="2"/>
    <s v="V000324"/>
    <m/>
    <x v="233"/>
    <m/>
    <s v=""/>
    <s v=""/>
    <s v=""/>
    <s v=""/>
    <s v=""/>
    <n v="0"/>
    <e v="#N/A"/>
    <x v="2"/>
    <e v="#VALUE!"/>
    <m/>
  </r>
  <r>
    <m/>
    <x v="48"/>
    <x v="48"/>
    <x v="49"/>
    <d v="2019-04-05T00:00:00"/>
    <s v="IIN-0001412"/>
    <x v="234"/>
    <s v=""/>
    <d v="2019-04-26T00:00:00"/>
    <s v="33000"/>
    <s v="PLN"/>
    <n v="-8456.25"/>
    <n v="-8456.25"/>
    <n v="8456.25"/>
    <n v="21"/>
    <x v="44"/>
    <n v="0"/>
    <m/>
  </r>
  <r>
    <m/>
    <x v="48"/>
    <x v="48"/>
    <x v="49"/>
    <d v="2019-04-08T00:00:00"/>
    <s v="IIN-0001426"/>
    <x v="235"/>
    <s v=""/>
    <d v="2019-04-29T00:00:00"/>
    <s v="33000"/>
    <s v="PLN"/>
    <n v="-9102"/>
    <n v="-9102"/>
    <n v="9102"/>
    <n v="21"/>
    <x v="53"/>
    <n v="0"/>
    <m/>
  </r>
  <r>
    <m/>
    <x v="48"/>
    <x v="48"/>
    <x v="49"/>
    <d v="2019-04-29T00:00:00"/>
    <s v="IIN-0001506"/>
    <x v="236"/>
    <s v=""/>
    <d v="2019-05-20T00:00:00"/>
    <s v="33000"/>
    <s v="PLN"/>
    <n v="-8456.25"/>
    <n v="-8456.25"/>
    <n v="8456.25"/>
    <n v="21"/>
    <x v="55"/>
    <n v="0"/>
    <m/>
  </r>
  <r>
    <m/>
    <x v="0"/>
    <x v="2"/>
    <x v="2"/>
    <s v=""/>
    <m/>
    <x v="2"/>
    <m/>
    <m/>
    <s v="33000"/>
    <s v="PLN"/>
    <n v="-26014.5"/>
    <n v="-26014.5"/>
    <n v="26014.5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6014.5"/>
    <e v="#N/A"/>
    <x v="2"/>
    <e v="#VALUE!"/>
    <m/>
  </r>
  <r>
    <s v="V000343"/>
    <x v="0"/>
    <x v="2"/>
    <x v="2"/>
    <s v="V000343"/>
    <m/>
    <x v="237"/>
    <m/>
    <s v=""/>
    <s v=""/>
    <s v=""/>
    <s v=""/>
    <s v=""/>
    <n v="0"/>
    <e v="#N/A"/>
    <x v="2"/>
    <e v="#VALUE!"/>
    <m/>
  </r>
  <r>
    <m/>
    <x v="49"/>
    <x v="49"/>
    <x v="50"/>
    <d v="2019-03-08T00:00:00"/>
    <s v="MB00005263"/>
    <x v="5"/>
    <s v=""/>
    <d v="2019-03-08T00:00:00"/>
    <s v="33000"/>
    <s v="PLN"/>
    <n v="4531.5200000000004"/>
    <n v="180"/>
    <n v="-180"/>
    <n v="30"/>
    <x v="72"/>
    <n v="30"/>
    <m/>
  </r>
  <r>
    <m/>
    <x v="49"/>
    <x v="49"/>
    <x v="50"/>
    <d v="2019-03-27T00:00:00"/>
    <s v="CB00005356"/>
    <x v="238"/>
    <s v="340_00003  340_00002  340_00001"/>
    <d v="2019-04-26T00:00:00"/>
    <s v="33000"/>
    <s v="PLN"/>
    <n v="-922.5"/>
    <n v="-922.5"/>
    <n v="922.5"/>
    <n v="30"/>
    <x v="44"/>
    <n v="0"/>
    <m/>
  </r>
  <r>
    <m/>
    <x v="49"/>
    <x v="49"/>
    <x v="50"/>
    <d v="2019-03-27T00:00:00"/>
    <s v="CB00005357"/>
    <x v="239"/>
    <s v="310_00124"/>
    <d v="2019-04-26T00:00:00"/>
    <s v="33000"/>
    <s v="PLN"/>
    <n v="-837.02"/>
    <n v="-837.02"/>
    <n v="837.02"/>
    <n v="30"/>
    <x v="44"/>
    <n v="0"/>
    <m/>
  </r>
  <r>
    <m/>
    <x v="49"/>
    <x v="49"/>
    <x v="50"/>
    <d v="2019-03-27T00:00:00"/>
    <s v="CB00005358"/>
    <x v="240"/>
    <s v="340_00005"/>
    <d v="2019-04-26T00:00:00"/>
    <s v="33000"/>
    <s v="PLN"/>
    <n v="-183.27"/>
    <n v="-183.27"/>
    <n v="183.27"/>
    <n v="30"/>
    <x v="44"/>
    <n v="0"/>
    <m/>
  </r>
  <r>
    <m/>
    <x v="49"/>
    <x v="49"/>
    <x v="50"/>
    <d v="2019-03-27T00:00:00"/>
    <s v="CB00005360"/>
    <x v="241"/>
    <s v="320_00012"/>
    <d v="2019-04-26T00:00:00"/>
    <s v="33000"/>
    <s v="PLN"/>
    <n v="-7380"/>
    <n v="-7380"/>
    <n v="7380"/>
    <n v="30"/>
    <x v="44"/>
    <n v="0"/>
    <m/>
  </r>
  <r>
    <m/>
    <x v="49"/>
    <x v="49"/>
    <x v="50"/>
    <d v="2019-03-28T00:00:00"/>
    <s v="CB00005362"/>
    <x v="242"/>
    <s v="320_00036  320_00035  320_00034"/>
    <d v="2019-05-28T00:00:00"/>
    <s v="33000"/>
    <s v="PLN"/>
    <n v="-1534.43"/>
    <n v="-1534.43"/>
    <n v="1534.43"/>
    <n v="30"/>
    <x v="21"/>
    <n v="-31"/>
    <m/>
  </r>
  <r>
    <m/>
    <x v="49"/>
    <x v="49"/>
    <x v="50"/>
    <d v="2019-03-28T00:00:00"/>
    <s v="CB00005363"/>
    <x v="243"/>
    <s v="320_00038"/>
    <d v="2019-04-27T00:00:00"/>
    <s v="33000"/>
    <s v="PLN"/>
    <n v="-8051.56"/>
    <n v="-8051.56"/>
    <n v="8051.56"/>
    <n v="30"/>
    <x v="21"/>
    <n v="0"/>
    <m/>
  </r>
  <r>
    <m/>
    <x v="49"/>
    <x v="49"/>
    <x v="50"/>
    <d v="2019-03-29T00:00:00"/>
    <s v="CB00005399"/>
    <x v="244"/>
    <s v="320_00037"/>
    <d v="2019-04-28T00:00:00"/>
    <s v="33000"/>
    <s v="PLN"/>
    <n v="-2514.12"/>
    <n v="-2514.12"/>
    <n v="2514.12"/>
    <n v="30"/>
    <x v="6"/>
    <n v="0"/>
    <m/>
  </r>
  <r>
    <m/>
    <x v="49"/>
    <x v="49"/>
    <x v="50"/>
    <d v="2019-04-11T00:00:00"/>
    <s v="CB00005541"/>
    <x v="245"/>
    <s v="320_00018"/>
    <d v="2019-05-11T00:00:00"/>
    <s v="33000"/>
    <s v="PLN"/>
    <n v="-5535"/>
    <n v="-5535"/>
    <n v="5535"/>
    <n v="30"/>
    <x v="39"/>
    <n v="0"/>
    <m/>
  </r>
  <r>
    <m/>
    <x v="49"/>
    <x v="49"/>
    <x v="50"/>
    <d v="2019-04-11T00:00:00"/>
    <s v="CB00005542"/>
    <x v="246"/>
    <s v="310_00012"/>
    <d v="2019-05-11T00:00:00"/>
    <s v="33000"/>
    <s v="PLN"/>
    <n v="-472.32"/>
    <n v="-472.32"/>
    <n v="472.32"/>
    <n v="30"/>
    <x v="39"/>
    <n v="0"/>
    <m/>
  </r>
  <r>
    <m/>
    <x v="49"/>
    <x v="49"/>
    <x v="50"/>
    <d v="2019-04-18T00:00:00"/>
    <s v="CB00005627"/>
    <x v="247"/>
    <s v="320_00034"/>
    <d v="2019-05-18T00:00:00"/>
    <s v="33000"/>
    <s v="PLN"/>
    <n v="-1692.48"/>
    <n v="-1692.48"/>
    <n v="1692.48"/>
    <n v="30"/>
    <x v="46"/>
    <n v="0"/>
    <m/>
  </r>
  <r>
    <m/>
    <x v="49"/>
    <x v="49"/>
    <x v="50"/>
    <d v="2019-04-18T00:00:00"/>
    <s v="CB00005629"/>
    <x v="248"/>
    <s v="310_00103"/>
    <d v="2019-05-18T00:00:00"/>
    <s v="33000"/>
    <s v="PLN"/>
    <n v="-3111.9"/>
    <n v="-3111.9"/>
    <n v="3111.9"/>
    <n v="30"/>
    <x v="46"/>
    <n v="0"/>
    <m/>
  </r>
  <r>
    <m/>
    <x v="49"/>
    <x v="49"/>
    <x v="50"/>
    <d v="2019-04-24T00:00:00"/>
    <s v="CB00005628"/>
    <x v="249"/>
    <s v="320_00037"/>
    <d v="2019-05-24T00:00:00"/>
    <s v="33000"/>
    <s v="PLN"/>
    <n v="-2761.35"/>
    <n v="-2761.35"/>
    <n v="2761.35"/>
    <n v="30"/>
    <x v="45"/>
    <n v="0"/>
    <m/>
  </r>
  <r>
    <m/>
    <x v="49"/>
    <x v="49"/>
    <x v="50"/>
    <d v="2019-04-25T00:00:00"/>
    <s v="CB00005630"/>
    <x v="250"/>
    <s v="310_00103"/>
    <d v="2019-05-25T00:00:00"/>
    <s v="33000"/>
    <s v="PLN"/>
    <n v="-3476.69"/>
    <n v="-3476.69"/>
    <n v="3476.69"/>
    <n v="30"/>
    <x v="22"/>
    <n v="0"/>
    <m/>
  </r>
  <r>
    <m/>
    <x v="49"/>
    <x v="49"/>
    <x v="50"/>
    <d v="2019-04-25T00:00:00"/>
    <s v="CB00005631"/>
    <x v="251"/>
    <s v="320_00033"/>
    <d v="2019-05-25T00:00:00"/>
    <s v="33000"/>
    <s v="PLN"/>
    <n v="-1915.48"/>
    <n v="-1915.48"/>
    <n v="1915.48"/>
    <n v="30"/>
    <x v="22"/>
    <n v="0"/>
    <m/>
  </r>
  <r>
    <m/>
    <x v="49"/>
    <x v="49"/>
    <x v="50"/>
    <d v="2019-05-14T00:00:00"/>
    <s v="CB00005745"/>
    <x v="252"/>
    <s v="korekta"/>
    <d v="2019-06-09T00:00:00"/>
    <s v="33000"/>
    <s v="PLN"/>
    <n v="3476.69"/>
    <n v="3476.69"/>
    <n v="-3476.69"/>
    <n v="30"/>
    <x v="71"/>
    <n v="4"/>
    <m/>
  </r>
  <r>
    <m/>
    <x v="49"/>
    <x v="49"/>
    <x v="50"/>
    <d v="2019-05-14T00:00:00"/>
    <s v="CB00005747"/>
    <x v="253"/>
    <s v="korekta"/>
    <d v="2019-06-09T00:00:00"/>
    <s v="33000"/>
    <s v="PLN"/>
    <n v="922.5"/>
    <n v="922.5"/>
    <n v="-922.5"/>
    <n v="30"/>
    <x v="71"/>
    <n v="4"/>
    <m/>
  </r>
  <r>
    <m/>
    <x v="49"/>
    <x v="49"/>
    <x v="50"/>
    <d v="2019-05-14T00:00:00"/>
    <s v="CB00005748"/>
    <x v="254"/>
    <s v="korekta"/>
    <d v="2019-06-09T00:00:00"/>
    <s v="33000"/>
    <s v="PLN"/>
    <n v="837.02"/>
    <n v="837.02"/>
    <n v="-837.02"/>
    <n v="30"/>
    <x v="71"/>
    <n v="4"/>
    <m/>
  </r>
  <r>
    <m/>
    <x v="49"/>
    <x v="49"/>
    <x v="50"/>
    <d v="2019-05-14T00:00:00"/>
    <s v="CB00005750"/>
    <x v="255"/>
    <s v="korekta"/>
    <d v="2019-06-09T00:00:00"/>
    <s v="33000"/>
    <s v="PLN"/>
    <n v="183.27"/>
    <n v="183.27"/>
    <n v="-183.27"/>
    <n v="30"/>
    <x v="71"/>
    <n v="4"/>
    <m/>
  </r>
  <r>
    <m/>
    <x v="49"/>
    <x v="49"/>
    <x v="50"/>
    <d v="2019-05-14T00:00:00"/>
    <s v="CB00005751"/>
    <x v="256"/>
    <s v="korekta"/>
    <d v="2019-06-09T00:00:00"/>
    <s v="33000"/>
    <s v="PLN"/>
    <n v="7380"/>
    <n v="7380"/>
    <n v="-7380"/>
    <n v="30"/>
    <x v="71"/>
    <n v="4"/>
    <m/>
  </r>
  <r>
    <m/>
    <x v="49"/>
    <x v="49"/>
    <x v="50"/>
    <d v="2019-05-14T00:00:00"/>
    <s v="CB00005752"/>
    <x v="257"/>
    <s v="korekta"/>
    <d v="2019-06-09T00:00:00"/>
    <s v="33000"/>
    <s v="PLN"/>
    <n v="1534.43"/>
    <n v="1534.43"/>
    <n v="-1534.43"/>
    <n v="30"/>
    <x v="71"/>
    <n v="4"/>
    <m/>
  </r>
  <r>
    <m/>
    <x v="49"/>
    <x v="49"/>
    <x v="50"/>
    <d v="2019-05-14T00:00:00"/>
    <s v="CB00005753"/>
    <x v="258"/>
    <s v="korekta"/>
    <d v="2019-06-09T00:00:00"/>
    <s v="33000"/>
    <s v="PLN"/>
    <n v="8051.56"/>
    <n v="8051.56"/>
    <n v="-8051.56"/>
    <n v="30"/>
    <x v="71"/>
    <n v="4"/>
    <m/>
  </r>
  <r>
    <m/>
    <x v="49"/>
    <x v="49"/>
    <x v="50"/>
    <d v="2019-05-14T00:00:00"/>
    <s v="CB00005754"/>
    <x v="259"/>
    <s v="korekta"/>
    <d v="2019-06-09T00:00:00"/>
    <s v="33000"/>
    <s v="PLN"/>
    <n v="977.85"/>
    <n v="977.85"/>
    <n v="-977.85"/>
    <n v="30"/>
    <x v="71"/>
    <n v="4"/>
    <m/>
  </r>
  <r>
    <m/>
    <x v="49"/>
    <x v="49"/>
    <x v="50"/>
    <d v="2019-05-14T00:00:00"/>
    <s v="CB00005755"/>
    <x v="260"/>
    <s v="korekta"/>
    <d v="2019-06-09T00:00:00"/>
    <s v="33000"/>
    <s v="PLN"/>
    <n v="2514.12"/>
    <n v="2514.12"/>
    <n v="-2514.12"/>
    <n v="30"/>
    <x v="71"/>
    <n v="4"/>
    <m/>
  </r>
  <r>
    <m/>
    <x v="49"/>
    <x v="49"/>
    <x v="50"/>
    <d v="2019-05-14T00:00:00"/>
    <s v="CB00005756"/>
    <x v="261"/>
    <s v="korekta"/>
    <d v="2019-06-09T00:00:00"/>
    <s v="33000"/>
    <s v="PLN"/>
    <n v="5535"/>
    <n v="5535"/>
    <n v="-5535"/>
    <n v="30"/>
    <x v="71"/>
    <n v="4"/>
    <m/>
  </r>
  <r>
    <m/>
    <x v="49"/>
    <x v="49"/>
    <x v="50"/>
    <d v="2019-05-14T00:00:00"/>
    <s v="CB00005757"/>
    <x v="262"/>
    <s v="korekta"/>
    <d v="2019-06-09T00:00:00"/>
    <s v="33000"/>
    <s v="PLN"/>
    <n v="472.32"/>
    <n v="472.32"/>
    <n v="-472.32"/>
    <n v="30"/>
    <x v="71"/>
    <n v="4"/>
    <m/>
  </r>
  <r>
    <m/>
    <x v="49"/>
    <x v="49"/>
    <x v="50"/>
    <d v="2019-05-14T00:00:00"/>
    <s v="CB00005758"/>
    <x v="263"/>
    <s v="korekta"/>
    <d v="2019-06-09T00:00:00"/>
    <s v="33000"/>
    <s v="PLN"/>
    <n v="3185.7"/>
    <n v="3185.7"/>
    <n v="-3185.7"/>
    <n v="30"/>
    <x v="71"/>
    <n v="4"/>
    <m/>
  </r>
  <r>
    <m/>
    <x v="49"/>
    <x v="49"/>
    <x v="50"/>
    <d v="2019-05-14T00:00:00"/>
    <s v="CB00005759"/>
    <x v="264"/>
    <s v="korekta"/>
    <d v="2019-06-09T00:00:00"/>
    <s v="33000"/>
    <s v="PLN"/>
    <n v="3111.9"/>
    <n v="3111.9"/>
    <n v="-3111.9"/>
    <n v="30"/>
    <x v="71"/>
    <n v="4"/>
    <m/>
  </r>
  <r>
    <m/>
    <x v="49"/>
    <x v="49"/>
    <x v="50"/>
    <d v="2019-05-14T00:00:00"/>
    <s v="CB00005760"/>
    <x v="265"/>
    <s v="korekta"/>
    <d v="2019-06-09T00:00:00"/>
    <s v="33000"/>
    <s v="PLN"/>
    <n v="1692.48"/>
    <n v="1692.48"/>
    <n v="-1692.48"/>
    <n v="30"/>
    <x v="71"/>
    <n v="4"/>
    <m/>
  </r>
  <r>
    <m/>
    <x v="49"/>
    <x v="49"/>
    <x v="50"/>
    <d v="2019-05-14T00:00:00"/>
    <s v="CB00005761"/>
    <x v="266"/>
    <s v="korekta"/>
    <d v="2019-06-09T00:00:00"/>
    <s v="33000"/>
    <s v="PLN"/>
    <n v="2761.35"/>
    <n v="2761.35"/>
    <n v="-2761.35"/>
    <n v="30"/>
    <x v="71"/>
    <n v="4"/>
    <m/>
  </r>
  <r>
    <m/>
    <x v="49"/>
    <x v="49"/>
    <x v="50"/>
    <d v="2019-05-14T00:00:00"/>
    <s v="CB00005762"/>
    <x v="267"/>
    <s v="korekta"/>
    <d v="2019-06-09T00:00:00"/>
    <s v="33000"/>
    <s v="PLN"/>
    <n v="1915.48"/>
    <n v="1915.48"/>
    <n v="-1915.48"/>
    <n v="30"/>
    <x v="71"/>
    <n v="4"/>
    <m/>
  </r>
  <r>
    <m/>
    <x v="49"/>
    <x v="49"/>
    <x v="50"/>
    <d v="2019-05-14T00:00:00"/>
    <s v="CB00005763"/>
    <x v="268"/>
    <s v="korekta"/>
    <d v="2019-06-09T00:00:00"/>
    <s v="33000"/>
    <s v="PLN"/>
    <n v="5596.5"/>
    <n v="5596.5"/>
    <n v="-5596.5"/>
    <n v="30"/>
    <x v="71"/>
    <n v="4"/>
    <m/>
  </r>
  <r>
    <m/>
    <x v="49"/>
    <x v="49"/>
    <x v="50"/>
    <d v="2019-05-14T00:00:00"/>
    <s v="CB00005764"/>
    <x v="269"/>
    <s v="korekta"/>
    <d v="2019-06-09T00:00:00"/>
    <s v="33000"/>
    <s v="PLN"/>
    <n v="2450.16"/>
    <n v="2450.16"/>
    <n v="-2450.16"/>
    <n v="30"/>
    <x v="71"/>
    <n v="4"/>
    <m/>
  </r>
  <r>
    <m/>
    <x v="49"/>
    <x v="49"/>
    <x v="50"/>
    <d v="2019-05-14T00:00:00"/>
    <s v="CB00005765"/>
    <x v="270"/>
    <s v="korekta"/>
    <d v="2019-06-09T00:00:00"/>
    <s v="33000"/>
    <s v="PLN"/>
    <n v="1592.85"/>
    <n v="1592.85"/>
    <n v="-1592.85"/>
    <n v="30"/>
    <x v="71"/>
    <n v="4"/>
    <m/>
  </r>
  <r>
    <m/>
    <x v="49"/>
    <x v="49"/>
    <x v="50"/>
    <d v="2019-05-14T00:00:00"/>
    <s v="CB00005766"/>
    <x v="271"/>
    <s v="korekta"/>
    <d v="2019-06-09T00:00:00"/>
    <s v="33000"/>
    <s v="PLN"/>
    <n v="1599"/>
    <n v="1599"/>
    <n v="-1599"/>
    <n v="30"/>
    <x v="71"/>
    <n v="4"/>
    <m/>
  </r>
  <r>
    <m/>
    <x v="49"/>
    <x v="49"/>
    <x v="50"/>
    <d v="2019-05-14T00:00:00"/>
    <s v="CB00005783"/>
    <x v="272"/>
    <s v="przyssawka"/>
    <d v="2019-05-29T00:00:00"/>
    <s v="33000"/>
    <s v="PLN"/>
    <n v="-5596.5"/>
    <n v="-5596.5"/>
    <n v="5596.5"/>
    <n v="30"/>
    <x v="71"/>
    <n v="15"/>
    <m/>
  </r>
  <r>
    <m/>
    <x v="49"/>
    <x v="49"/>
    <x v="50"/>
    <d v="2019-05-14T00:00:00"/>
    <s v="CB00005784"/>
    <x v="273"/>
    <s v="szybkozłącze"/>
    <d v="2019-05-30T00:00:00"/>
    <s v="33000"/>
    <s v="PLN"/>
    <n v="-1592.85"/>
    <n v="-1592.85"/>
    <n v="1592.85"/>
    <n v="30"/>
    <x v="71"/>
    <n v="14"/>
    <m/>
  </r>
  <r>
    <m/>
    <x v="49"/>
    <x v="49"/>
    <x v="50"/>
    <d v="2019-05-14T00:00:00"/>
    <s v="CB00005785"/>
    <x v="274"/>
    <s v="separator"/>
    <d v="2019-05-30T00:00:00"/>
    <s v="33000"/>
    <s v="PLN"/>
    <n v="-2450.16"/>
    <n v="-2450.16"/>
    <n v="2450.16"/>
    <n v="30"/>
    <x v="71"/>
    <n v="14"/>
    <m/>
  </r>
  <r>
    <m/>
    <x v="0"/>
    <x v="2"/>
    <x v="2"/>
    <s v=""/>
    <m/>
    <x v="2"/>
    <m/>
    <m/>
    <s v="33000"/>
    <s v="PLN"/>
    <n v="10294.07"/>
    <n v="5942.5499999999802"/>
    <n v="-5942.549999999980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-5942.5499999999802"/>
    <e v="#N/A"/>
    <x v="2"/>
    <e v="#VALUE!"/>
    <m/>
  </r>
  <r>
    <s v="V000347"/>
    <x v="0"/>
    <x v="2"/>
    <x v="2"/>
    <s v="V000347"/>
    <m/>
    <x v="275"/>
    <m/>
    <s v=""/>
    <s v=""/>
    <s v=""/>
    <s v=""/>
    <s v=""/>
    <n v="0"/>
    <e v="#N/A"/>
    <x v="2"/>
    <e v="#VALUE!"/>
    <m/>
  </r>
  <r>
    <m/>
    <x v="50"/>
    <x v="50"/>
    <x v="51"/>
    <d v="2019-04-04T00:00:00"/>
    <s v="CB00005576"/>
    <x v="276"/>
    <s v="woda 3/2019"/>
    <d v="2019-04-18T00:00:00"/>
    <s v="33000"/>
    <s v="PLN"/>
    <n v="-6356.26"/>
    <n v="-6356.26"/>
    <n v="6356.26"/>
    <n v="14"/>
    <x v="73"/>
    <n v="0"/>
    <m/>
  </r>
  <r>
    <m/>
    <x v="50"/>
    <x v="50"/>
    <x v="51"/>
    <d v="2019-05-14T00:00:00"/>
    <s v="CB00005770"/>
    <x v="277"/>
    <s v="woda 4/2019"/>
    <d v="2019-05-21T00:00:00"/>
    <s v="33000"/>
    <s v="PLN"/>
    <n v="-16427.48"/>
    <n v="-16427.48"/>
    <n v="16427.48"/>
    <n v="14"/>
    <x v="58"/>
    <n v="7"/>
    <m/>
  </r>
  <r>
    <m/>
    <x v="0"/>
    <x v="2"/>
    <x v="2"/>
    <s v=""/>
    <m/>
    <x v="2"/>
    <m/>
    <m/>
    <s v="33000"/>
    <s v="PLN"/>
    <n v="-22783.74"/>
    <n v="-22783.74"/>
    <n v="22783.74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2783.74"/>
    <e v="#N/A"/>
    <x v="2"/>
    <e v="#VALUE!"/>
    <m/>
  </r>
  <r>
    <s v="V000348"/>
    <x v="0"/>
    <x v="2"/>
    <x v="2"/>
    <s v="V000348"/>
    <m/>
    <x v="278"/>
    <m/>
    <s v=""/>
    <s v=""/>
    <s v=""/>
    <s v=""/>
    <s v=""/>
    <n v="0"/>
    <e v="#N/A"/>
    <x v="2"/>
    <e v="#VALUE!"/>
    <m/>
  </r>
  <r>
    <m/>
    <x v="51"/>
    <x v="51"/>
    <x v="52"/>
    <d v="2018-02-12T00:00:00"/>
    <s v="CB00001304"/>
    <x v="279"/>
    <s v="Wynajem wózków"/>
    <d v="2018-02-14T00:00:00"/>
    <s v="33000"/>
    <s v="PLN"/>
    <n v="-27183"/>
    <n v="-10"/>
    <n v="10"/>
    <n v="45"/>
    <x v="74"/>
    <n v="43"/>
    <m/>
  </r>
  <r>
    <m/>
    <x v="51"/>
    <x v="51"/>
    <x v="52"/>
    <d v="2019-03-15T00:00:00"/>
    <s v="CB00005308"/>
    <x v="280"/>
    <s v="305_00012"/>
    <d v="2019-04-29T00:00:00"/>
    <s v="33000"/>
    <s v="PLN"/>
    <n v="-526.29999999999995"/>
    <n v="-526.29999999999995"/>
    <n v="526.29999999999995"/>
    <n v="45"/>
    <x v="53"/>
    <n v="0"/>
    <m/>
  </r>
  <r>
    <m/>
    <x v="51"/>
    <x v="51"/>
    <x v="52"/>
    <d v="2019-04-05T00:00:00"/>
    <s v="CB00005444"/>
    <x v="281"/>
    <s v="305_00007"/>
    <d v="2019-05-09T00:00:00"/>
    <s v="33000"/>
    <s v="PLN"/>
    <n v="-436.65"/>
    <n v="-436.65"/>
    <n v="436.65"/>
    <n v="45"/>
    <x v="55"/>
    <n v="11"/>
    <m/>
  </r>
  <r>
    <m/>
    <x v="51"/>
    <x v="51"/>
    <x v="52"/>
    <d v="2019-04-05T00:00:00"/>
    <s v="CB00005451"/>
    <x v="282"/>
    <s v="305_00007"/>
    <d v="2019-05-09T00:00:00"/>
    <s v="33000"/>
    <s v="PLN"/>
    <n v="-535.04999999999995"/>
    <n v="-535.04999999999995"/>
    <n v="535.04999999999995"/>
    <n v="45"/>
    <x v="55"/>
    <n v="11"/>
    <m/>
  </r>
  <r>
    <m/>
    <x v="51"/>
    <x v="51"/>
    <x v="52"/>
    <d v="2019-04-11T00:00:00"/>
    <s v="CB00005528"/>
    <x v="283"/>
    <s v="Wynajem wózków"/>
    <d v="2019-05-13T00:00:00"/>
    <s v="33000"/>
    <s v="PLN"/>
    <n v="-19114.2"/>
    <n v="-19114.2"/>
    <n v="19114.2"/>
    <n v="45"/>
    <x v="66"/>
    <n v="13"/>
    <m/>
  </r>
  <r>
    <m/>
    <x v="51"/>
    <x v="51"/>
    <x v="52"/>
    <d v="2019-04-11T00:00:00"/>
    <s v="CB00005529"/>
    <x v="284"/>
    <s v="Wynajem wyposażenia dodatkowego wózków"/>
    <d v="2019-05-13T00:00:00"/>
    <s v="33000"/>
    <s v="PLN"/>
    <n v="-2214"/>
    <n v="-2214"/>
    <n v="2214"/>
    <n v="45"/>
    <x v="66"/>
    <n v="13"/>
    <m/>
  </r>
  <r>
    <m/>
    <x v="0"/>
    <x v="2"/>
    <x v="2"/>
    <s v=""/>
    <m/>
    <x v="2"/>
    <m/>
    <m/>
    <s v="33000"/>
    <s v="PLN"/>
    <n v="-50009.2"/>
    <n v="-22836.2"/>
    <n v="22836.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2836.2"/>
    <e v="#N/A"/>
    <x v="2"/>
    <e v="#VALUE!"/>
    <m/>
  </r>
  <r>
    <s v="V000354"/>
    <x v="0"/>
    <x v="2"/>
    <x v="2"/>
    <s v="V000354"/>
    <m/>
    <x v="285"/>
    <m/>
    <s v=""/>
    <s v=""/>
    <s v=""/>
    <s v=""/>
    <s v=""/>
    <n v="0"/>
    <e v="#N/A"/>
    <x v="2"/>
    <e v="#VALUE!"/>
    <m/>
  </r>
  <r>
    <m/>
    <x v="52"/>
    <x v="52"/>
    <x v="53"/>
    <d v="2019-04-23T00:00:00"/>
    <s v="CB00005552"/>
    <x v="286"/>
    <s v="Usługi doradztwa"/>
    <d v="2019-04-30T00:00:00"/>
    <s v="33000"/>
    <s v="PLN"/>
    <n v="-16051.5"/>
    <n v="-16051.5"/>
    <n v="16051.5"/>
    <n v="30"/>
    <x v="49"/>
    <n v="23"/>
    <m/>
  </r>
  <r>
    <m/>
    <x v="0"/>
    <x v="2"/>
    <x v="2"/>
    <s v=""/>
    <m/>
    <x v="2"/>
    <m/>
    <m/>
    <s v="33000"/>
    <s v="PLN"/>
    <n v="-16051.5"/>
    <n v="-16051.5"/>
    <n v="16051.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6051.5"/>
    <e v="#N/A"/>
    <x v="2"/>
    <e v="#VALUE!"/>
    <m/>
  </r>
  <r>
    <s v="V000356"/>
    <x v="0"/>
    <x v="2"/>
    <x v="2"/>
    <s v="V000356"/>
    <m/>
    <x v="287"/>
    <m/>
    <s v=""/>
    <s v=""/>
    <s v=""/>
    <s v=""/>
    <s v=""/>
    <n v="0"/>
    <e v="#N/A"/>
    <x v="2"/>
    <e v="#VALUE!"/>
    <m/>
  </r>
  <r>
    <m/>
    <x v="53"/>
    <x v="53"/>
    <x v="54"/>
    <d v="2019-03-29T00:00:00"/>
    <s v="CB00005384"/>
    <x v="288"/>
    <s v="Odpady 3/2019"/>
    <d v="2019-04-12T00:00:00"/>
    <s v="33000"/>
    <s v="PLN"/>
    <n v="-11107.8"/>
    <n v="-11107.8"/>
    <n v="11107.8"/>
    <n v="30"/>
    <x v="6"/>
    <n v="16"/>
    <m/>
  </r>
  <r>
    <m/>
    <x v="53"/>
    <x v="53"/>
    <x v="54"/>
    <d v="2019-03-29T00:00:00"/>
    <s v="CB00005391"/>
    <x v="289"/>
    <s v="Odpady 3/2019"/>
    <d v="2019-04-28T00:00:00"/>
    <s v="33000"/>
    <s v="PLN"/>
    <n v="-82515.67"/>
    <n v="-82515.67"/>
    <n v="82515.67"/>
    <n v="30"/>
    <x v="6"/>
    <n v="0"/>
    <m/>
  </r>
  <r>
    <m/>
    <x v="53"/>
    <x v="53"/>
    <x v="54"/>
    <d v="2019-04-30T00:00:00"/>
    <s v="CB00005685"/>
    <x v="290"/>
    <s v="odpady"/>
    <d v="2019-05-30T00:00:00"/>
    <s v="33000"/>
    <s v="PLN"/>
    <n v="-65008.76"/>
    <n v="-65008.76"/>
    <n v="65008.76"/>
    <n v="30"/>
    <x v="8"/>
    <n v="0"/>
    <m/>
  </r>
  <r>
    <m/>
    <x v="0"/>
    <x v="2"/>
    <x v="2"/>
    <s v=""/>
    <m/>
    <x v="2"/>
    <m/>
    <m/>
    <s v="33000"/>
    <s v="PLN"/>
    <n v="-158632.23000000001"/>
    <n v="-158632.23000000001"/>
    <n v="158632.23000000001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58632.23000000001"/>
    <e v="#N/A"/>
    <x v="2"/>
    <e v="#VALUE!"/>
    <m/>
  </r>
  <r>
    <s v="V000357"/>
    <x v="0"/>
    <x v="2"/>
    <x v="2"/>
    <s v="V000357"/>
    <m/>
    <x v="291"/>
    <m/>
    <s v=""/>
    <s v=""/>
    <s v=""/>
    <s v=""/>
    <s v=""/>
    <n v="0"/>
    <e v="#N/A"/>
    <x v="2"/>
    <e v="#VALUE!"/>
    <m/>
  </r>
  <r>
    <m/>
    <x v="54"/>
    <x v="54"/>
    <x v="55"/>
    <d v="2019-04-30T00:00:00"/>
    <s v="CB00005665"/>
    <x v="292"/>
    <s v="Wynajem drukarek"/>
    <d v="2019-05-21T00:00:00"/>
    <s v="33000"/>
    <s v="PLN"/>
    <n v="-1249.75"/>
    <n v="-1249.75"/>
    <n v="1249.75"/>
    <n v="30"/>
    <x v="8"/>
    <n v="9"/>
    <m/>
  </r>
  <r>
    <m/>
    <x v="0"/>
    <x v="2"/>
    <x v="2"/>
    <s v=""/>
    <m/>
    <x v="2"/>
    <m/>
    <m/>
    <s v="33000"/>
    <s v="PLN"/>
    <n v="-1249.75"/>
    <n v="-1249.75"/>
    <n v="1249.7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249.75"/>
    <e v="#N/A"/>
    <x v="2"/>
    <e v="#VALUE!"/>
    <m/>
  </r>
  <r>
    <s v="V000364"/>
    <x v="0"/>
    <x v="2"/>
    <x v="2"/>
    <s v="V000364"/>
    <m/>
    <x v="293"/>
    <m/>
    <s v=""/>
    <s v=""/>
    <s v=""/>
    <s v=""/>
    <s v=""/>
    <n v="0"/>
    <e v="#N/A"/>
    <x v="2"/>
    <e v="#VALUE!"/>
    <m/>
  </r>
  <r>
    <m/>
    <x v="55"/>
    <x v="55"/>
    <x v="56"/>
    <d v="2019-04-05T00:00:00"/>
    <s v="IIN-0001451"/>
    <x v="294"/>
    <s v=""/>
    <d v="2019-05-05T00:00:00"/>
    <s v="33100"/>
    <s v="EUR"/>
    <n v="-1360"/>
    <n v="-1360"/>
    <n v="5837.26"/>
    <n v="30"/>
    <x v="29"/>
    <n v="0"/>
    <m/>
  </r>
  <r>
    <m/>
    <x v="55"/>
    <x v="55"/>
    <x v="56"/>
    <d v="2019-04-09T00:00:00"/>
    <s v="IIN-0001413"/>
    <x v="295"/>
    <s v=""/>
    <d v="2019-04-28T00:00:00"/>
    <s v="33100"/>
    <s v="EUR"/>
    <n v="-805"/>
    <n v="-805"/>
    <n v="3461.34"/>
    <n v="30"/>
    <x v="60"/>
    <n v="11"/>
    <m/>
  </r>
  <r>
    <m/>
    <x v="0"/>
    <x v="2"/>
    <x v="2"/>
    <s v=""/>
    <m/>
    <x v="2"/>
    <m/>
    <m/>
    <s v="33100"/>
    <s v="EUR"/>
    <n v="-2165"/>
    <n v="-2165"/>
    <n v="9298.6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9298.6"/>
    <e v="#N/A"/>
    <x v="2"/>
    <e v="#VALUE!"/>
    <m/>
  </r>
  <r>
    <s v="V000370"/>
    <x v="0"/>
    <x v="2"/>
    <x v="2"/>
    <s v="V000370"/>
    <m/>
    <x v="296"/>
    <m/>
    <s v=""/>
    <s v=""/>
    <s v=""/>
    <s v=""/>
    <s v=""/>
    <n v="0"/>
    <e v="#N/A"/>
    <x v="2"/>
    <e v="#VALUE!"/>
    <m/>
  </r>
  <r>
    <m/>
    <x v="56"/>
    <x v="56"/>
    <x v="57"/>
    <d v="2019-04-17T00:00:00"/>
    <s v="IIN-0001522"/>
    <x v="297"/>
    <s v=""/>
    <d v="2019-04-24T00:00:00"/>
    <s v="33000"/>
    <s v="PLN"/>
    <n v="-14026.43"/>
    <n v="-14026.43"/>
    <n v="14026.43"/>
    <n v="14"/>
    <x v="75"/>
    <n v="7"/>
    <m/>
  </r>
  <r>
    <m/>
    <x v="56"/>
    <x v="56"/>
    <x v="57"/>
    <d v="2019-04-26T00:00:00"/>
    <s v="CB00005680"/>
    <x v="298"/>
    <s v="Materiały biurowe"/>
    <d v="2019-05-10T00:00:00"/>
    <s v="33000"/>
    <s v="PLN"/>
    <n v="-1168.5"/>
    <n v="-1168.5"/>
    <n v="1168.5"/>
    <n v="14"/>
    <x v="26"/>
    <n v="0"/>
    <m/>
  </r>
  <r>
    <m/>
    <x v="0"/>
    <x v="2"/>
    <x v="2"/>
    <s v=""/>
    <m/>
    <x v="2"/>
    <m/>
    <m/>
    <s v="33000"/>
    <s v="PLN"/>
    <n v="-15194.93"/>
    <n v="-15194.93"/>
    <n v="15194.93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5194.93"/>
    <e v="#N/A"/>
    <x v="2"/>
    <e v="#VALUE!"/>
    <m/>
  </r>
  <r>
    <s v="V000371"/>
    <x v="0"/>
    <x v="2"/>
    <x v="2"/>
    <s v="V000371"/>
    <m/>
    <x v="299"/>
    <m/>
    <s v=""/>
    <s v=""/>
    <s v=""/>
    <s v=""/>
    <s v=""/>
    <n v="0"/>
    <e v="#N/A"/>
    <x v="2"/>
    <e v="#VALUE!"/>
    <m/>
  </r>
  <r>
    <m/>
    <x v="57"/>
    <x v="57"/>
    <x v="58"/>
    <d v="2019-04-25T00:00:00"/>
    <s v="CB00005694"/>
    <x v="300"/>
    <s v=""/>
    <d v="2019-05-05T00:00:00"/>
    <s v="33000"/>
    <s v="PLN"/>
    <n v="-1898.32"/>
    <n v="-1898.32"/>
    <n v="1898.32"/>
    <n v="14"/>
    <x v="60"/>
    <n v="4"/>
    <m/>
  </r>
  <r>
    <m/>
    <x v="0"/>
    <x v="2"/>
    <x v="2"/>
    <s v=""/>
    <m/>
    <x v="2"/>
    <m/>
    <m/>
    <s v="33000"/>
    <s v="PLN"/>
    <n v="-1898.32"/>
    <n v="-1898.32"/>
    <n v="1898.3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898.32"/>
    <e v="#N/A"/>
    <x v="2"/>
    <e v="#VALUE!"/>
    <m/>
  </r>
  <r>
    <s v="V000377"/>
    <x v="0"/>
    <x v="2"/>
    <x v="2"/>
    <s v="V000377"/>
    <m/>
    <x v="301"/>
    <m/>
    <s v=""/>
    <s v=""/>
    <s v=""/>
    <s v=""/>
    <s v=""/>
    <n v="0"/>
    <e v="#N/A"/>
    <x v="2"/>
    <e v="#VALUE!"/>
    <m/>
  </r>
  <r>
    <m/>
    <x v="58"/>
    <x v="58"/>
    <x v="59"/>
    <d v="2019-01-28T00:00:00"/>
    <s v="CB00004780"/>
    <x v="302"/>
    <s v="buty"/>
    <d v="2019-02-27T00:00:00"/>
    <s v="33000"/>
    <s v="PLN"/>
    <n v="-2853.6"/>
    <n v="-2853.6"/>
    <n v="2853.6"/>
    <n v="30"/>
    <x v="76"/>
    <n v="0"/>
    <m/>
  </r>
  <r>
    <m/>
    <x v="58"/>
    <x v="58"/>
    <x v="59"/>
    <d v="2019-01-29T00:00:00"/>
    <s v="CB00004781"/>
    <x v="303"/>
    <s v="obuwie"/>
    <d v="2019-02-27T00:00:00"/>
    <s v="33000"/>
    <s v="PLN"/>
    <n v="3105.75"/>
    <n v="3105.75"/>
    <n v="-3105.75"/>
    <n v="30"/>
    <x v="77"/>
    <n v="1"/>
    <m/>
  </r>
  <r>
    <m/>
    <x v="58"/>
    <x v="58"/>
    <x v="59"/>
    <d v="2019-04-05T00:00:00"/>
    <s v="CB00005484"/>
    <x v="304"/>
    <s v="Buty dla pracowników"/>
    <d v="2019-05-05T00:00:00"/>
    <s v="33000"/>
    <s v="PLN"/>
    <n v="-3530.1"/>
    <n v="-3530.1"/>
    <n v="3530.1"/>
    <n v="30"/>
    <x v="29"/>
    <n v="0"/>
    <m/>
  </r>
  <r>
    <m/>
    <x v="58"/>
    <x v="58"/>
    <x v="59"/>
    <d v="2019-04-23T00:00:00"/>
    <s v="CB00005632"/>
    <x v="305"/>
    <s v="Buty dla pracowników"/>
    <d v="2019-05-23T00:00:00"/>
    <s v="33000"/>
    <s v="PLN"/>
    <n v="-2087.31"/>
    <n v="-2087.31"/>
    <n v="2087.31"/>
    <n v="30"/>
    <x v="49"/>
    <n v="0"/>
    <m/>
  </r>
  <r>
    <m/>
    <x v="0"/>
    <x v="2"/>
    <x v="2"/>
    <s v=""/>
    <m/>
    <x v="2"/>
    <m/>
    <m/>
    <s v="33000"/>
    <s v="PLN"/>
    <n v="-5365.26"/>
    <n v="-5365.26"/>
    <n v="5365.2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5365.26"/>
    <e v="#N/A"/>
    <x v="2"/>
    <e v="#VALUE!"/>
    <m/>
  </r>
  <r>
    <s v="V000380"/>
    <x v="0"/>
    <x v="2"/>
    <x v="2"/>
    <s v="V000380"/>
    <m/>
    <x v="306"/>
    <m/>
    <s v=""/>
    <s v=""/>
    <s v=""/>
    <s v=""/>
    <s v=""/>
    <n v="0"/>
    <e v="#N/A"/>
    <x v="2"/>
    <e v="#VALUE!"/>
    <m/>
  </r>
  <r>
    <m/>
    <x v="59"/>
    <x v="59"/>
    <x v="60"/>
    <d v="2019-04-15T00:00:00"/>
    <s v="CB00005688"/>
    <x v="307"/>
    <s v="300_00031   00008    00023"/>
    <d v="2019-05-06T00:00:00"/>
    <s v="33000"/>
    <s v="PLN"/>
    <n v="-802"/>
    <n v="-802"/>
    <n v="802"/>
    <n v="14"/>
    <x v="53"/>
    <n v="-7"/>
    <m/>
  </r>
  <r>
    <m/>
    <x v="59"/>
    <x v="59"/>
    <x v="60"/>
    <d v="2019-04-25T00:00:00"/>
    <s v="GJ00005384"/>
    <x v="5"/>
    <s v="Pk - płatności"/>
    <d v="2019-04-25T00:00:00"/>
    <s v="33000"/>
    <s v="PLN"/>
    <n v="790"/>
    <n v="790"/>
    <n v="-790"/>
    <n v="14"/>
    <x v="60"/>
    <n v="14"/>
    <m/>
  </r>
  <r>
    <m/>
    <x v="0"/>
    <x v="2"/>
    <x v="2"/>
    <s v=""/>
    <m/>
    <x v="2"/>
    <m/>
    <m/>
    <s v="33000"/>
    <s v="PLN"/>
    <n v="-12"/>
    <n v="-12"/>
    <n v="1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2"/>
    <e v="#N/A"/>
    <x v="2"/>
    <e v="#VALUE!"/>
    <m/>
  </r>
  <r>
    <s v="V000386"/>
    <x v="0"/>
    <x v="2"/>
    <x v="2"/>
    <s v="V000386"/>
    <m/>
    <x v="308"/>
    <m/>
    <s v=""/>
    <s v=""/>
    <s v=""/>
    <s v=""/>
    <s v=""/>
    <n v="0"/>
    <e v="#N/A"/>
    <x v="2"/>
    <e v="#VALUE!"/>
    <m/>
  </r>
  <r>
    <m/>
    <x v="60"/>
    <x v="60"/>
    <x v="61"/>
    <d v="2019-04-10T00:00:00"/>
    <s v="IIN-0001447"/>
    <x v="309"/>
    <s v=""/>
    <d v="2019-05-10T00:00:00"/>
    <s v="33100"/>
    <s v="EUR"/>
    <n v="-7188"/>
    <n v="-7188"/>
    <n v="30815.67"/>
    <n v="30"/>
    <x v="26"/>
    <n v="0"/>
    <m/>
  </r>
  <r>
    <m/>
    <x v="0"/>
    <x v="2"/>
    <x v="2"/>
    <s v=""/>
    <m/>
    <x v="2"/>
    <m/>
    <m/>
    <s v="33100"/>
    <s v="EUR"/>
    <n v="-7188"/>
    <n v="-7188"/>
    <n v="30815.67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30815.67"/>
    <e v="#N/A"/>
    <x v="2"/>
    <e v="#VALUE!"/>
    <m/>
  </r>
  <r>
    <s v="V000391"/>
    <x v="0"/>
    <x v="2"/>
    <x v="2"/>
    <s v="V000391"/>
    <m/>
    <x v="310"/>
    <m/>
    <s v=""/>
    <s v=""/>
    <s v=""/>
    <s v=""/>
    <s v=""/>
    <n v="0"/>
    <e v="#N/A"/>
    <x v="2"/>
    <e v="#VALUE!"/>
    <m/>
  </r>
  <r>
    <m/>
    <x v="61"/>
    <x v="61"/>
    <x v="62"/>
    <d v="2019-04-16T00:00:00"/>
    <s v="IIN-0001459"/>
    <x v="311"/>
    <s v=""/>
    <d v="2019-04-25T00:00:00"/>
    <s v="33000"/>
    <s v="PLN"/>
    <n v="-3914.35"/>
    <n v="-3914.35"/>
    <n v="3914.35"/>
    <n v="14"/>
    <x v="20"/>
    <n v="5"/>
    <m/>
  </r>
  <r>
    <m/>
    <x v="61"/>
    <x v="61"/>
    <x v="62"/>
    <d v="2019-05-06T00:00:00"/>
    <s v="IIN-0001531"/>
    <x v="312"/>
    <s v=""/>
    <d v="2019-05-06T00:00:00"/>
    <s v="33000"/>
    <s v="PLN"/>
    <n v="-5043.49"/>
    <n v="-5043.49"/>
    <n v="5043.49"/>
    <n v="14"/>
    <x v="55"/>
    <n v="14"/>
    <m/>
  </r>
  <r>
    <m/>
    <x v="0"/>
    <x v="2"/>
    <x v="2"/>
    <s v=""/>
    <m/>
    <x v="2"/>
    <m/>
    <m/>
    <s v="33000"/>
    <s v="PLN"/>
    <n v="-8957.84"/>
    <n v="-8957.84"/>
    <n v="8957.84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8957.84"/>
    <e v="#N/A"/>
    <x v="2"/>
    <e v="#VALUE!"/>
    <m/>
  </r>
  <r>
    <s v="V000397"/>
    <x v="0"/>
    <x v="2"/>
    <x v="2"/>
    <s v="V000397"/>
    <m/>
    <x v="313"/>
    <m/>
    <s v=""/>
    <s v=""/>
    <s v=""/>
    <s v=""/>
    <s v=""/>
    <n v="0"/>
    <e v="#N/A"/>
    <x v="2"/>
    <e v="#VALUE!"/>
    <m/>
  </r>
  <r>
    <m/>
    <x v="62"/>
    <x v="62"/>
    <x v="63"/>
    <d v="2019-05-14T00:00:00"/>
    <s v="CB00005769"/>
    <x v="314"/>
    <s v="montaż przewodów"/>
    <d v="2019-05-29T00:00:00"/>
    <s v="33000"/>
    <s v="PLN"/>
    <n v="-1590.39"/>
    <n v="-1590.39"/>
    <n v="1590.39"/>
    <n v="14"/>
    <x v="58"/>
    <n v="-1"/>
    <m/>
  </r>
  <r>
    <m/>
    <x v="62"/>
    <x v="62"/>
    <x v="63"/>
    <d v="2019-05-15T00:00:00"/>
    <s v="CB00005791"/>
    <x v="315"/>
    <s v="konserwacja"/>
    <d v="2019-05-21T00:00:00"/>
    <s v="33000"/>
    <s v="PLN"/>
    <n v="-12953.62"/>
    <n v="-12953.62"/>
    <n v="12953.62"/>
    <n v="14"/>
    <x v="9"/>
    <n v="8"/>
    <m/>
  </r>
  <r>
    <m/>
    <x v="62"/>
    <x v="62"/>
    <x v="63"/>
    <d v="2019-05-15T00:00:00"/>
    <s v="CB00005792"/>
    <x v="316"/>
    <s v="czesci do wozków"/>
    <d v="2019-05-21T00:00:00"/>
    <s v="33000"/>
    <s v="PLN"/>
    <n v="-10383.91"/>
    <n v="-10383.91"/>
    <n v="10383.91"/>
    <n v="14"/>
    <x v="9"/>
    <n v="8"/>
    <m/>
  </r>
  <r>
    <m/>
    <x v="0"/>
    <x v="2"/>
    <x v="2"/>
    <s v=""/>
    <m/>
    <x v="2"/>
    <m/>
    <m/>
    <s v="33000"/>
    <s v="PLN"/>
    <n v="-24927.919999999998"/>
    <n v="-24927.919999999998"/>
    <n v="24927.919999999998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4927.919999999998"/>
    <e v="#N/A"/>
    <x v="2"/>
    <e v="#VALUE!"/>
    <m/>
  </r>
  <r>
    <s v="V000410"/>
    <x v="0"/>
    <x v="2"/>
    <x v="2"/>
    <s v="V000410"/>
    <m/>
    <x v="317"/>
    <m/>
    <s v=""/>
    <s v=""/>
    <s v=""/>
    <s v=""/>
    <s v=""/>
    <n v="0"/>
    <e v="#N/A"/>
    <x v="2"/>
    <e v="#VALUE!"/>
    <m/>
  </r>
  <r>
    <m/>
    <x v="63"/>
    <x v="63"/>
    <x v="64"/>
    <d v="2019-04-04T00:00:00"/>
    <s v="CB00005434"/>
    <x v="318"/>
    <s v="Usługa transportowa"/>
    <d v="2019-04-25T00:00:00"/>
    <s v="33000"/>
    <s v="EUR"/>
    <n v="-565.79999999999995"/>
    <n v="-565.79999999999995"/>
    <n v="2429.6"/>
    <n v="21"/>
    <x v="16"/>
    <n v="0"/>
    <m/>
  </r>
  <r>
    <m/>
    <x v="63"/>
    <x v="63"/>
    <x v="64"/>
    <d v="2019-04-05T00:00:00"/>
    <s v="CB00005435"/>
    <x v="319"/>
    <s v="Usługa transportowa"/>
    <d v="2019-04-26T00:00:00"/>
    <s v="33000"/>
    <s v="PLN"/>
    <n v="-799.5"/>
    <n v="-799.5"/>
    <n v="799.5"/>
    <n v="21"/>
    <x v="44"/>
    <n v="0"/>
    <m/>
  </r>
  <r>
    <m/>
    <x v="63"/>
    <x v="63"/>
    <x v="64"/>
    <d v="2019-04-05T00:00:00"/>
    <s v="CB00005436"/>
    <x v="320"/>
    <s v="Usługa transportowa"/>
    <d v="2019-04-26T00:00:00"/>
    <s v="33000"/>
    <s v="PLN"/>
    <n v="-393.6"/>
    <n v="-393.6"/>
    <n v="393.6"/>
    <n v="21"/>
    <x v="44"/>
    <n v="0"/>
    <m/>
  </r>
  <r>
    <m/>
    <x v="63"/>
    <x v="63"/>
    <x v="64"/>
    <d v="2019-04-05T00:00:00"/>
    <s v="CB00005513"/>
    <x v="321"/>
    <s v="Usługa transportowa"/>
    <d v="2019-04-26T00:00:00"/>
    <s v="33000"/>
    <s v="EUR"/>
    <n v="-1230"/>
    <n v="-1230"/>
    <n v="5279.28"/>
    <n v="21"/>
    <x v="44"/>
    <n v="0"/>
    <m/>
  </r>
  <r>
    <m/>
    <x v="63"/>
    <x v="63"/>
    <x v="64"/>
    <d v="2019-04-10T00:00:00"/>
    <s v="CB00005514"/>
    <x v="322"/>
    <s v="Usługa transportowa"/>
    <d v="2019-05-01T00:00:00"/>
    <s v="33000"/>
    <s v="EUR"/>
    <n v="-713.4"/>
    <n v="-713.4"/>
    <n v="3058.42"/>
    <n v="21"/>
    <x v="75"/>
    <n v="0"/>
    <m/>
  </r>
  <r>
    <m/>
    <x v="63"/>
    <x v="63"/>
    <x v="64"/>
    <d v="2019-04-11T00:00:00"/>
    <s v="CB00005515"/>
    <x v="323"/>
    <s v="Usługa transportowa"/>
    <d v="2019-05-02T00:00:00"/>
    <s v="33000"/>
    <s v="EUR"/>
    <n v="-861"/>
    <n v="-861"/>
    <n v="3689.56"/>
    <n v="21"/>
    <x v="65"/>
    <n v="0"/>
    <m/>
  </r>
  <r>
    <m/>
    <x v="63"/>
    <x v="63"/>
    <x v="64"/>
    <d v="2019-04-12T00:00:00"/>
    <s v="CB00005609"/>
    <x v="324"/>
    <s v="Usługa transportowa"/>
    <d v="2019-05-03T00:00:00"/>
    <s v="33000"/>
    <s v="EUR"/>
    <n v="-418.2"/>
    <n v="-418.2"/>
    <n v="1790.77"/>
    <n v="21"/>
    <x v="63"/>
    <n v="0"/>
    <m/>
  </r>
  <r>
    <m/>
    <x v="63"/>
    <x v="63"/>
    <x v="64"/>
    <d v="2019-04-15T00:00:00"/>
    <s v="CB00005610"/>
    <x v="325"/>
    <s v="Usługa transportowa"/>
    <d v="2019-05-06T00:00:00"/>
    <s v="33000"/>
    <s v="EUR"/>
    <n v="-418.2"/>
    <n v="-418.2"/>
    <n v="1791.86"/>
    <n v="21"/>
    <x v="52"/>
    <n v="0"/>
    <m/>
  </r>
  <r>
    <m/>
    <x v="63"/>
    <x v="63"/>
    <x v="64"/>
    <d v="2019-04-16T00:00:00"/>
    <s v="CB00005611"/>
    <x v="326"/>
    <s v="Usługa transportowa"/>
    <d v="2019-05-07T00:00:00"/>
    <s v="33000"/>
    <s v="PLN"/>
    <n v="-307.5"/>
    <n v="-307.5"/>
    <n v="307.5"/>
    <n v="21"/>
    <x v="30"/>
    <n v="0"/>
    <m/>
  </r>
  <r>
    <m/>
    <x v="63"/>
    <x v="63"/>
    <x v="64"/>
    <d v="2019-04-16T00:00:00"/>
    <s v="CB00005612"/>
    <x v="327"/>
    <s v="Usługa transportowa"/>
    <d v="2019-05-07T00:00:00"/>
    <s v="33000"/>
    <s v="PLN"/>
    <n v="-393.6"/>
    <n v="-393.6"/>
    <n v="393.6"/>
    <n v="21"/>
    <x v="30"/>
    <n v="0"/>
    <m/>
  </r>
  <r>
    <m/>
    <x v="63"/>
    <x v="63"/>
    <x v="64"/>
    <d v="2019-04-17T00:00:00"/>
    <s v="CB00005613"/>
    <x v="328"/>
    <s v="Usługa transportowa"/>
    <d v="2019-05-08T00:00:00"/>
    <s v="33000"/>
    <s v="EUR"/>
    <n v="-147.6"/>
    <n v="-147.6"/>
    <n v="632.41999999999996"/>
    <n v="21"/>
    <x v="41"/>
    <n v="0"/>
    <m/>
  </r>
  <r>
    <m/>
    <x v="63"/>
    <x v="63"/>
    <x v="64"/>
    <d v="2019-04-19T00:00:00"/>
    <s v="CB00005614"/>
    <x v="329"/>
    <s v="Usługa transportowa"/>
    <d v="2019-05-10T00:00:00"/>
    <s v="33000"/>
    <s v="EUR"/>
    <n v="-393.6"/>
    <n v="-393.6"/>
    <n v="1684.21"/>
    <n v="21"/>
    <x v="26"/>
    <n v="0"/>
    <m/>
  </r>
  <r>
    <m/>
    <x v="63"/>
    <x v="63"/>
    <x v="64"/>
    <d v="2019-04-25T00:00:00"/>
    <s v="CB00005659"/>
    <x v="330"/>
    <s v="Usługa transportowa"/>
    <d v="2019-05-16T00:00:00"/>
    <s v="33000"/>
    <s v="EUR"/>
    <n v="-1353"/>
    <n v="-1353"/>
    <n v="5803.69"/>
    <n v="21"/>
    <x v="48"/>
    <n v="0"/>
    <m/>
  </r>
  <r>
    <m/>
    <x v="63"/>
    <x v="63"/>
    <x v="64"/>
    <d v="2019-04-25T00:00:00"/>
    <s v="CB00005660"/>
    <x v="331"/>
    <s v="Usługa transportowa"/>
    <d v="2019-05-16T00:00:00"/>
    <s v="33000"/>
    <s v="EUR"/>
    <n v="-270.60000000000002"/>
    <n v="-270.60000000000002"/>
    <n v="1160.5"/>
    <n v="21"/>
    <x v="48"/>
    <n v="0"/>
    <m/>
  </r>
  <r>
    <m/>
    <x v="63"/>
    <x v="63"/>
    <x v="64"/>
    <d v="2019-04-26T00:00:00"/>
    <s v="CB00005661"/>
    <x v="332"/>
    <s v="Usługa transportowa"/>
    <d v="2019-05-17T00:00:00"/>
    <s v="33000"/>
    <s v="EUR"/>
    <n v="-1537.5"/>
    <n v="-1537.5"/>
    <n v="6604.95"/>
    <n v="21"/>
    <x v="13"/>
    <n v="0"/>
    <m/>
  </r>
  <r>
    <m/>
    <x v="63"/>
    <x v="63"/>
    <x v="64"/>
    <d v="2019-04-30T00:00:00"/>
    <s v="CB00005662"/>
    <x v="333"/>
    <s v="Usługa transportowa"/>
    <d v="2019-05-21T00:00:00"/>
    <s v="33000"/>
    <s v="EUR"/>
    <n v="-246"/>
    <n v="-246"/>
    <n v="1055.49"/>
    <n v="21"/>
    <x v="17"/>
    <n v="0"/>
    <m/>
  </r>
  <r>
    <m/>
    <x v="63"/>
    <x v="63"/>
    <x v="64"/>
    <d v="2019-04-30T00:00:00"/>
    <s v="CB00005663"/>
    <x v="334"/>
    <s v="Usługa transportowa"/>
    <d v="2019-05-21T00:00:00"/>
    <s v="33000"/>
    <s v="EUR"/>
    <n v="-1537.5"/>
    <n v="-1537.5"/>
    <n v="6603.56"/>
    <n v="21"/>
    <x v="17"/>
    <n v="0"/>
    <m/>
  </r>
  <r>
    <m/>
    <x v="63"/>
    <x v="63"/>
    <x v="64"/>
    <d v="2019-04-30T00:00:00"/>
    <s v="CB00005666"/>
    <x v="335"/>
    <s v="Usługa transportowa"/>
    <d v="2019-05-21T00:00:00"/>
    <s v="33000"/>
    <s v="EUR"/>
    <n v="-676.5"/>
    <n v="-676.5"/>
    <n v="2905.57"/>
    <n v="21"/>
    <x v="17"/>
    <n v="0"/>
    <m/>
  </r>
  <r>
    <m/>
    <x v="63"/>
    <x v="63"/>
    <x v="64"/>
    <d v="2019-05-02T00:00:00"/>
    <s v="CB00005708"/>
    <x v="336"/>
    <s v="Usługa transportowa"/>
    <d v="2019-05-23T00:00:00"/>
    <s v="33000"/>
    <s v="EUR"/>
    <n v="-861"/>
    <n v="-861"/>
    <n v="3694.64"/>
    <n v="21"/>
    <x v="49"/>
    <n v="0"/>
    <m/>
  </r>
  <r>
    <m/>
    <x v="63"/>
    <x v="63"/>
    <x v="64"/>
    <d v="2019-05-02T00:00:00"/>
    <s v="CB00005709"/>
    <x v="337"/>
    <s v="Usługa transportowa"/>
    <d v="2019-05-23T00:00:00"/>
    <s v="33000"/>
    <s v="EUR"/>
    <n v="-676.5"/>
    <n v="-676.5"/>
    <n v="2902.93"/>
    <n v="21"/>
    <x v="49"/>
    <n v="0"/>
    <m/>
  </r>
  <r>
    <m/>
    <x v="63"/>
    <x v="63"/>
    <x v="64"/>
    <d v="2019-05-06T00:00:00"/>
    <s v="CB00005715"/>
    <x v="338"/>
    <s v="usł. transportowe"/>
    <d v="2019-05-20T00:00:00"/>
    <s v="33000"/>
    <s v="EUR"/>
    <n v="-1537.5"/>
    <n v="-1537.5"/>
    <n v="6579.73"/>
    <n v="21"/>
    <x v="56"/>
    <n v="7"/>
    <m/>
  </r>
  <r>
    <m/>
    <x v="63"/>
    <x v="63"/>
    <x v="64"/>
    <d v="2019-05-06T00:00:00"/>
    <s v="CB00005716"/>
    <x v="339"/>
    <s v="usł. transportowe"/>
    <d v="2019-05-20T00:00:00"/>
    <s v="33000"/>
    <s v="EUR"/>
    <n v="-246"/>
    <n v="-246"/>
    <n v="1052.76"/>
    <n v="21"/>
    <x v="56"/>
    <n v="7"/>
    <m/>
  </r>
  <r>
    <m/>
    <x v="63"/>
    <x v="63"/>
    <x v="64"/>
    <d v="2019-05-06T00:00:00"/>
    <s v="CB00005717"/>
    <x v="340"/>
    <s v="usł. transportowe"/>
    <d v="2019-05-16T00:00:00"/>
    <s v="33000"/>
    <s v="EUR"/>
    <n v="-1537.5"/>
    <n v="-1537.5"/>
    <n v="6597.57"/>
    <n v="21"/>
    <x v="56"/>
    <n v="11"/>
    <m/>
  </r>
  <r>
    <m/>
    <x v="0"/>
    <x v="2"/>
    <x v="2"/>
    <s v=""/>
    <m/>
    <x v="2"/>
    <m/>
    <m/>
    <s v="33000"/>
    <s v="EUR"/>
    <n v="-15227.4"/>
    <n v="-15227.4"/>
    <n v="65317.51"/>
    <e v="#N/A"/>
    <x v="2"/>
    <e v="#VALUE!"/>
    <m/>
  </r>
  <r>
    <m/>
    <x v="0"/>
    <x v="2"/>
    <x v="2"/>
    <s v=""/>
    <m/>
    <x v="2"/>
    <m/>
    <m/>
    <s v="33000"/>
    <s v="PLN"/>
    <n v="-1894.2"/>
    <n v="-1894.2"/>
    <n v="1894.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67211.710000000006"/>
    <e v="#N/A"/>
    <x v="2"/>
    <e v="#VALUE!"/>
    <m/>
  </r>
  <r>
    <s v="V000414"/>
    <x v="0"/>
    <x v="2"/>
    <x v="2"/>
    <s v="V000414"/>
    <m/>
    <x v="341"/>
    <m/>
    <s v=""/>
    <s v=""/>
    <s v=""/>
    <s v=""/>
    <s v=""/>
    <n v="0"/>
    <e v="#N/A"/>
    <x v="2"/>
    <e v="#VALUE!"/>
    <m/>
  </r>
  <r>
    <m/>
    <x v="64"/>
    <x v="64"/>
    <x v="65"/>
    <d v="2019-04-19T00:00:00"/>
    <s v="CB00005560"/>
    <x v="342"/>
    <s v="Paleta derwniana - szt. 500"/>
    <d v="2019-04-26T00:00:00"/>
    <s v="33000"/>
    <s v="PLN"/>
    <n v="-14760"/>
    <n v="-14760"/>
    <n v="14760"/>
    <n v="7"/>
    <x v="44"/>
    <n v="0"/>
    <m/>
  </r>
  <r>
    <m/>
    <x v="0"/>
    <x v="2"/>
    <x v="2"/>
    <s v=""/>
    <m/>
    <x v="2"/>
    <m/>
    <m/>
    <s v="33000"/>
    <s v="PLN"/>
    <n v="-14760"/>
    <n v="-14760"/>
    <n v="14760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4760"/>
    <e v="#N/A"/>
    <x v="2"/>
    <e v="#VALUE!"/>
    <m/>
  </r>
  <r>
    <s v="V000421"/>
    <x v="0"/>
    <x v="2"/>
    <x v="2"/>
    <s v="V000421"/>
    <m/>
    <x v="343"/>
    <m/>
    <s v=""/>
    <s v=""/>
    <s v=""/>
    <s v=""/>
    <s v=""/>
    <n v="0"/>
    <e v="#N/A"/>
    <x v="2"/>
    <e v="#VALUE!"/>
    <m/>
  </r>
  <r>
    <m/>
    <x v="65"/>
    <x v="65"/>
    <x v="66"/>
    <d v="2019-02-28T00:00:00"/>
    <s v="CB00005111"/>
    <x v="344"/>
    <s v="czujniki temperatury"/>
    <d v="2019-03-14T00:00:00"/>
    <s v="33000"/>
    <s v="PLN"/>
    <n v="-7970.4"/>
    <n v="-7970.4"/>
    <n v="7970.4"/>
    <n v="14"/>
    <x v="78"/>
    <n v="0"/>
    <m/>
  </r>
  <r>
    <m/>
    <x v="65"/>
    <x v="65"/>
    <x v="66"/>
    <d v="2019-04-05T00:00:00"/>
    <s v="CB00005466"/>
    <x v="345"/>
    <s v="320_00006 320_00004 320_00005  320_00002 320_00001"/>
    <d v="2019-04-26T00:00:00"/>
    <s v="33000"/>
    <s v="PLN"/>
    <n v="-17822.7"/>
    <n v="-17822.7"/>
    <n v="17822.7"/>
    <n v="14"/>
    <x v="43"/>
    <n v="-7"/>
    <m/>
  </r>
  <r>
    <m/>
    <x v="65"/>
    <x v="65"/>
    <x v="66"/>
    <d v="2019-04-30T00:00:00"/>
    <s v="CB00005696"/>
    <x v="346"/>
    <s v="310_00063"/>
    <d v="2019-05-21T00:00:00"/>
    <s v="33000"/>
    <s v="PLN"/>
    <n v="-3474.75"/>
    <n v="-3474.75"/>
    <n v="3474.75"/>
    <n v="14"/>
    <x v="19"/>
    <n v="-7"/>
    <m/>
  </r>
  <r>
    <m/>
    <x v="65"/>
    <x v="65"/>
    <x v="66"/>
    <d v="2019-04-30T00:00:00"/>
    <s v="CB00005697"/>
    <x v="347"/>
    <s v="320_00040"/>
    <d v="2019-05-21T00:00:00"/>
    <s v="33000"/>
    <s v="PLN"/>
    <n v="-10627.2"/>
    <n v="-10627.2"/>
    <n v="10627.2"/>
    <n v="14"/>
    <x v="19"/>
    <n v="-7"/>
    <m/>
  </r>
  <r>
    <m/>
    <x v="65"/>
    <x v="65"/>
    <x v="66"/>
    <d v="2019-04-30T00:00:00"/>
    <s v="CB00005698"/>
    <x v="348"/>
    <s v="310_00084"/>
    <d v="2019-05-21T00:00:00"/>
    <s v="33000"/>
    <s v="PLN"/>
    <n v="-12010.95"/>
    <n v="-12010.95"/>
    <n v="12010.95"/>
    <n v="14"/>
    <x v="19"/>
    <n v="-7"/>
    <m/>
  </r>
  <r>
    <m/>
    <x v="65"/>
    <x v="65"/>
    <x v="66"/>
    <d v="2019-04-30T00:00:00"/>
    <s v="CB00005699"/>
    <x v="349"/>
    <s v="400_00003"/>
    <d v="2019-05-21T00:00:00"/>
    <s v="33000"/>
    <s v="PLN"/>
    <n v="-7287.75"/>
    <n v="-7287.75"/>
    <n v="7287.75"/>
    <n v="14"/>
    <x v="19"/>
    <n v="-7"/>
    <m/>
  </r>
  <r>
    <m/>
    <x v="65"/>
    <x v="65"/>
    <x v="66"/>
    <d v="2019-05-15T00:00:00"/>
    <s v="CB00005801"/>
    <x v="350"/>
    <s v="czyujnik"/>
    <d v="2019-05-24T00:00:00"/>
    <s v="33000"/>
    <s v="PLN"/>
    <n v="-6254.55"/>
    <n v="-6254.55"/>
    <n v="6254.55"/>
    <n v="14"/>
    <x v="9"/>
    <n v="5"/>
    <m/>
  </r>
  <r>
    <m/>
    <x v="0"/>
    <x v="2"/>
    <x v="2"/>
    <s v=""/>
    <m/>
    <x v="2"/>
    <m/>
    <m/>
    <s v="33000"/>
    <s v="PLN"/>
    <n v="-65448.3"/>
    <n v="-65448.3"/>
    <n v="65448.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65448.3"/>
    <e v="#N/A"/>
    <x v="2"/>
    <e v="#VALUE!"/>
    <m/>
  </r>
  <r>
    <s v="V000425"/>
    <x v="0"/>
    <x v="2"/>
    <x v="2"/>
    <s v="V000425"/>
    <m/>
    <x v="351"/>
    <m/>
    <s v=""/>
    <s v=""/>
    <s v=""/>
    <s v=""/>
    <s v=""/>
    <n v="0"/>
    <e v="#N/A"/>
    <x v="2"/>
    <e v="#VALUE!"/>
    <m/>
  </r>
  <r>
    <m/>
    <x v="66"/>
    <x v="66"/>
    <x v="67"/>
    <d v="2019-05-14T00:00:00"/>
    <s v="CB00005744"/>
    <x v="352"/>
    <s v="kurier"/>
    <d v="2019-05-14T00:00:00"/>
    <s v="33000"/>
    <s v="PLN"/>
    <n v="-187.01"/>
    <n v="-187.01"/>
    <n v="187.01"/>
    <n v="7"/>
    <x v="17"/>
    <n v="7"/>
    <m/>
  </r>
  <r>
    <m/>
    <x v="0"/>
    <x v="2"/>
    <x v="2"/>
    <s v=""/>
    <m/>
    <x v="2"/>
    <m/>
    <m/>
    <s v="33000"/>
    <s v="PLN"/>
    <n v="-187.01"/>
    <n v="-187.01"/>
    <n v="187.01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87.01"/>
    <e v="#N/A"/>
    <x v="2"/>
    <e v="#VALUE!"/>
    <m/>
  </r>
  <r>
    <s v="V000437"/>
    <x v="0"/>
    <x v="2"/>
    <x v="2"/>
    <s v="V000437"/>
    <m/>
    <x v="353"/>
    <m/>
    <s v=""/>
    <s v=""/>
    <s v=""/>
    <s v=""/>
    <s v=""/>
    <n v="0"/>
    <e v="#N/A"/>
    <x v="2"/>
    <e v="#VALUE!"/>
    <m/>
  </r>
  <r>
    <m/>
    <x v="67"/>
    <x v="67"/>
    <x v="68"/>
    <d v="2019-04-03T00:00:00"/>
    <s v="CB00005586"/>
    <x v="354"/>
    <s v="paliwo W. Pakuła"/>
    <d v="2019-04-12T00:00:00"/>
    <s v="33000"/>
    <s v="PLN"/>
    <n v="-225.92"/>
    <n v="-225.92"/>
    <n v="225.92"/>
    <n v="0"/>
    <x v="79"/>
    <n v="-9"/>
    <m/>
  </r>
  <r>
    <m/>
    <x v="67"/>
    <x v="67"/>
    <x v="68"/>
    <d v="2019-04-15T00:00:00"/>
    <s v="CB00005573"/>
    <x v="355"/>
    <s v="paliwo W. Pakuła"/>
    <d v="2019-04-29T00:00:00"/>
    <s v="33000"/>
    <s v="PLN"/>
    <n v="-226.4"/>
    <n v="-226.4"/>
    <n v="226.4"/>
    <n v="0"/>
    <x v="80"/>
    <n v="-14"/>
    <m/>
  </r>
  <r>
    <m/>
    <x v="67"/>
    <x v="67"/>
    <x v="68"/>
    <d v="2019-04-19T00:00:00"/>
    <s v="CB00005583"/>
    <x v="356"/>
    <s v="paliwo W. Pakuła"/>
    <d v="2019-05-03T00:00:00"/>
    <s v="33000"/>
    <s v="PLN"/>
    <n v="-242.99"/>
    <n v="-242.99"/>
    <n v="242.99"/>
    <n v="0"/>
    <x v="43"/>
    <n v="-14"/>
    <m/>
  </r>
  <r>
    <m/>
    <x v="67"/>
    <x v="67"/>
    <x v="68"/>
    <d v="2019-04-25T00:00:00"/>
    <s v="CB00005587"/>
    <x v="357"/>
    <s v="paliwo W. Pakuła"/>
    <d v="2019-04-18T00:00:00"/>
    <s v="33000"/>
    <s v="PLN"/>
    <n v="-216.67"/>
    <n v="-216.67"/>
    <n v="216.67"/>
    <n v="0"/>
    <x v="16"/>
    <n v="7"/>
    <m/>
  </r>
  <r>
    <m/>
    <x v="67"/>
    <x v="67"/>
    <x v="68"/>
    <d v="2019-04-26T00:00:00"/>
    <s v="CB00005674"/>
    <x v="358"/>
    <s v="paliwo"/>
    <d v="2019-05-10T00:00:00"/>
    <s v="33000"/>
    <s v="PLN"/>
    <n v="-233.13"/>
    <n v="-233.13"/>
    <n v="233.13"/>
    <n v="0"/>
    <x v="44"/>
    <n v="-14"/>
    <m/>
  </r>
  <r>
    <m/>
    <x v="0"/>
    <x v="2"/>
    <x v="2"/>
    <s v=""/>
    <m/>
    <x v="2"/>
    <m/>
    <m/>
    <s v="33000"/>
    <s v="PLN"/>
    <n v="-1145.1099999999999"/>
    <n v="-1145.1099999999999"/>
    <n v="1145.109999999999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145.1099999999999"/>
    <e v="#N/A"/>
    <x v="2"/>
    <e v="#VALUE!"/>
    <m/>
  </r>
  <r>
    <s v="V000441"/>
    <x v="0"/>
    <x v="2"/>
    <x v="2"/>
    <s v="V000441"/>
    <m/>
    <x v="359"/>
    <m/>
    <s v=""/>
    <s v=""/>
    <s v=""/>
    <s v=""/>
    <s v=""/>
    <n v="0"/>
    <e v="#N/A"/>
    <x v="2"/>
    <e v="#VALUE!"/>
    <m/>
  </r>
  <r>
    <m/>
    <x v="68"/>
    <x v="68"/>
    <x v="69"/>
    <d v="2019-02-07T00:00:00"/>
    <s v="MB00005013"/>
    <x v="5"/>
    <s v=""/>
    <d v="2019-02-07T00:00:00"/>
    <s v="33000"/>
    <s v="PLN"/>
    <n v="897.78"/>
    <n v="897.78"/>
    <n v="-897.78"/>
    <n v="14"/>
    <x v="81"/>
    <n v="14"/>
    <m/>
  </r>
  <r>
    <m/>
    <x v="68"/>
    <x v="68"/>
    <x v="69"/>
    <d v="2019-04-30T00:00:00"/>
    <s v="CB00005652"/>
    <x v="360"/>
    <s v="Nocleg gości"/>
    <d v="2019-05-14T00:00:00"/>
    <s v="33000"/>
    <s v="PLN"/>
    <n v="-3395.7"/>
    <n v="-3395.7"/>
    <n v="3395.7"/>
    <n v="14"/>
    <x v="19"/>
    <n v="0"/>
    <m/>
  </r>
  <r>
    <m/>
    <x v="0"/>
    <x v="2"/>
    <x v="2"/>
    <s v=""/>
    <m/>
    <x v="2"/>
    <m/>
    <m/>
    <s v="33000"/>
    <s v="PLN"/>
    <n v="-2497.92"/>
    <n v="-2497.92"/>
    <n v="2497.9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497.92"/>
    <e v="#N/A"/>
    <x v="2"/>
    <e v="#VALUE!"/>
    <m/>
  </r>
  <r>
    <s v="V000444"/>
    <x v="0"/>
    <x v="2"/>
    <x v="2"/>
    <s v="V000444"/>
    <m/>
    <x v="361"/>
    <m/>
    <s v=""/>
    <s v=""/>
    <s v=""/>
    <s v=""/>
    <s v=""/>
    <n v="0"/>
    <e v="#N/A"/>
    <x v="2"/>
    <e v="#VALUE!"/>
    <m/>
  </r>
  <r>
    <m/>
    <x v="69"/>
    <x v="69"/>
    <x v="70"/>
    <d v="2019-04-23T00:00:00"/>
    <s v="CB00005640"/>
    <x v="362"/>
    <s v="Palety Euro szt. 600"/>
    <d v="2019-05-14T00:00:00"/>
    <s v="33000"/>
    <s v="PLN"/>
    <n v="-16974"/>
    <n v="-508.09"/>
    <n v="508.09"/>
    <n v="30"/>
    <x v="49"/>
    <n v="9"/>
    <m/>
  </r>
  <r>
    <m/>
    <x v="69"/>
    <x v="69"/>
    <x v="70"/>
    <d v="2019-05-15T00:00:00"/>
    <s v="CB00005800"/>
    <x v="363"/>
    <s v="czyszczenie terenów"/>
    <d v="2019-05-30T00:00:00"/>
    <s v="33000"/>
    <s v="PLN"/>
    <n v="-6264"/>
    <n v="-6264"/>
    <n v="6264"/>
    <n v="30"/>
    <x v="10"/>
    <n v="15"/>
    <m/>
  </r>
  <r>
    <m/>
    <x v="0"/>
    <x v="2"/>
    <x v="2"/>
    <s v=""/>
    <m/>
    <x v="2"/>
    <m/>
    <m/>
    <s v="33000"/>
    <s v="PLN"/>
    <n v="-23238"/>
    <n v="-6772.09"/>
    <n v="6772.0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6772.09"/>
    <e v="#N/A"/>
    <x v="2"/>
    <e v="#VALUE!"/>
    <m/>
  </r>
  <r>
    <s v="V000447"/>
    <x v="0"/>
    <x v="2"/>
    <x v="2"/>
    <s v="V000447"/>
    <m/>
    <x v="364"/>
    <m/>
    <s v=""/>
    <s v=""/>
    <s v=""/>
    <s v=""/>
    <s v=""/>
    <n v="0"/>
    <e v="#N/A"/>
    <x v="2"/>
    <e v="#VALUE!"/>
    <m/>
  </r>
  <r>
    <m/>
    <x v="70"/>
    <x v="70"/>
    <x v="71"/>
    <d v="2019-03-18T00:00:00"/>
    <s v="CB00005304"/>
    <x v="365"/>
    <s v="310_00058"/>
    <d v="2019-04-01T00:00:00"/>
    <s v="33000"/>
    <s v="EUR"/>
    <n v="-748.17"/>
    <n v="-4.9999999999954498E-2"/>
    <n v="0.22000000000025499"/>
    <n v="14"/>
    <x v="82"/>
    <n v="0"/>
    <m/>
  </r>
  <r>
    <m/>
    <x v="70"/>
    <x v="70"/>
    <x v="71"/>
    <d v="2019-05-14T00:00:00"/>
    <s v="CB00005743"/>
    <x v="366"/>
    <s v="nozzle"/>
    <d v="2019-05-14T00:00:00"/>
    <s v="33000"/>
    <s v="EUR"/>
    <n v="-748.17"/>
    <n v="-748.17"/>
    <n v="3210.1"/>
    <n v="14"/>
    <x v="58"/>
    <n v="14"/>
    <m/>
  </r>
  <r>
    <m/>
    <x v="0"/>
    <x v="2"/>
    <x v="2"/>
    <s v=""/>
    <m/>
    <x v="2"/>
    <m/>
    <m/>
    <s v="33000"/>
    <s v="EUR"/>
    <n v="-1496.34"/>
    <n v="-748.22"/>
    <n v="3210.3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210.32"/>
    <e v="#N/A"/>
    <x v="2"/>
    <e v="#VALUE!"/>
    <m/>
  </r>
  <r>
    <s v="V000450"/>
    <x v="0"/>
    <x v="2"/>
    <x v="2"/>
    <s v="V000450"/>
    <m/>
    <x v="367"/>
    <m/>
    <s v=""/>
    <s v=""/>
    <s v=""/>
    <s v=""/>
    <s v=""/>
    <n v="0"/>
    <e v="#N/A"/>
    <x v="2"/>
    <e v="#VALUE!"/>
    <m/>
  </r>
  <r>
    <m/>
    <x v="71"/>
    <x v="71"/>
    <x v="72"/>
    <d v="2019-04-05T00:00:00"/>
    <s v="CB00005496"/>
    <x v="368"/>
    <s v="BHP i ochrona środowiska"/>
    <d v="2019-04-19T00:00:00"/>
    <s v="33000"/>
    <s v="PLN"/>
    <n v="-6076.2"/>
    <n v="-6076.2"/>
    <n v="6076.2"/>
    <n v="21"/>
    <x v="44"/>
    <n v="7"/>
    <m/>
  </r>
  <r>
    <m/>
    <x v="71"/>
    <x v="71"/>
    <x v="72"/>
    <d v="2019-04-25T00:00:00"/>
    <s v="CB00005615"/>
    <x v="369"/>
    <s v="Ocena stanwisk pracy przy monit. ekran."/>
    <d v="2019-05-09T00:00:00"/>
    <s v="33000"/>
    <s v="PLN"/>
    <n v="-4182"/>
    <n v="-4182"/>
    <n v="4182"/>
    <n v="21"/>
    <x v="48"/>
    <n v="7"/>
    <m/>
  </r>
  <r>
    <m/>
    <x v="71"/>
    <x v="71"/>
    <x v="72"/>
    <d v="2019-05-14T00:00:00"/>
    <s v="CB00005740"/>
    <x v="370"/>
    <s v="usługi bph"/>
    <d v="2019-05-14T00:00:00"/>
    <s v="33000"/>
    <s v="PLN"/>
    <n v="-6076.2"/>
    <n v="-6076.2"/>
    <n v="6076.2"/>
    <n v="21"/>
    <x v="83"/>
    <n v="21"/>
    <m/>
  </r>
  <r>
    <m/>
    <x v="0"/>
    <x v="2"/>
    <x v="2"/>
    <s v=""/>
    <m/>
    <x v="2"/>
    <m/>
    <m/>
    <s v="33000"/>
    <s v="PLN"/>
    <n v="-16334.4"/>
    <n v="-16334.4"/>
    <n v="16334.4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6334.4"/>
    <e v="#N/A"/>
    <x v="2"/>
    <e v="#VALUE!"/>
    <m/>
  </r>
  <r>
    <s v="V000452"/>
    <x v="0"/>
    <x v="2"/>
    <x v="2"/>
    <s v="V000452"/>
    <m/>
    <x v="371"/>
    <m/>
    <s v=""/>
    <s v=""/>
    <s v=""/>
    <s v=""/>
    <s v=""/>
    <n v="0"/>
    <e v="#N/A"/>
    <x v="2"/>
    <e v="#VALUE!"/>
    <m/>
  </r>
  <r>
    <m/>
    <x v="72"/>
    <x v="72"/>
    <x v="73"/>
    <d v="2018-11-30T00:00:00"/>
    <s v="MB00004347"/>
    <x v="372"/>
    <s v="18243466"/>
    <d v="2018-11-30T00:00:00"/>
    <s v="33000"/>
    <s v="PLN"/>
    <n v="299.5"/>
    <n v="0.30000000000001098"/>
    <n v="-0.30000000000001098"/>
    <n v="30"/>
    <x v="84"/>
    <n v="30"/>
    <m/>
  </r>
  <r>
    <m/>
    <x v="72"/>
    <x v="72"/>
    <x v="73"/>
    <d v="2019-04-05T00:00:00"/>
    <s v="CB00005465"/>
    <x v="373"/>
    <s v="Odzież dla pracowników  300_00000"/>
    <d v="2019-04-19T00:00:00"/>
    <s v="33000"/>
    <s v="PLN"/>
    <n v="-15069.35"/>
    <n v="-15069.35"/>
    <n v="15069.35"/>
    <n v="30"/>
    <x v="29"/>
    <n v="16"/>
    <m/>
  </r>
  <r>
    <m/>
    <x v="72"/>
    <x v="72"/>
    <x v="73"/>
    <d v="2019-04-09T00:00:00"/>
    <s v="CB00005460"/>
    <x v="374"/>
    <s v="Wynajem i serwis mat"/>
    <d v="2019-04-29T00:00:00"/>
    <s v="33000"/>
    <s v="PLN"/>
    <n v="-257.07"/>
    <n v="-257.07"/>
    <n v="257.07"/>
    <n v="30"/>
    <x v="60"/>
    <n v="10"/>
    <m/>
  </r>
  <r>
    <m/>
    <x v="72"/>
    <x v="72"/>
    <x v="73"/>
    <d v="2019-05-14T00:00:00"/>
    <s v="CB00005741"/>
    <x v="375"/>
    <s v="odzież robocza"/>
    <d v="2019-05-21T00:00:00"/>
    <s v="33000"/>
    <s v="PLN"/>
    <n v="-15024.41"/>
    <n v="-15024.41"/>
    <n v="15024.41"/>
    <n v="30"/>
    <x v="71"/>
    <n v="23"/>
    <m/>
  </r>
  <r>
    <m/>
    <x v="72"/>
    <x v="72"/>
    <x v="73"/>
    <d v="2019-05-14T00:00:00"/>
    <s v="CB00005742"/>
    <x v="376"/>
    <s v="maty"/>
    <d v="2019-05-14T00:00:00"/>
    <s v="33000"/>
    <s v="PLN"/>
    <n v="-257.07"/>
    <n v="-257.07"/>
    <n v="257.07"/>
    <n v="30"/>
    <x v="71"/>
    <n v="30"/>
    <m/>
  </r>
  <r>
    <m/>
    <x v="0"/>
    <x v="2"/>
    <x v="2"/>
    <s v=""/>
    <m/>
    <x v="2"/>
    <m/>
    <m/>
    <s v="33000"/>
    <s v="PLN"/>
    <n v="-30308.400000000001"/>
    <n v="-30607.599999999999"/>
    <n v="30607.599999999999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30607.599999999999"/>
    <e v="#N/A"/>
    <x v="2"/>
    <e v="#VALUE!"/>
    <m/>
  </r>
  <r>
    <s v="V000453"/>
    <x v="0"/>
    <x v="2"/>
    <x v="2"/>
    <s v="V000453"/>
    <m/>
    <x v="377"/>
    <m/>
    <s v=""/>
    <s v=""/>
    <s v=""/>
    <s v=""/>
    <s v=""/>
    <n v="0"/>
    <e v="#N/A"/>
    <x v="2"/>
    <e v="#VALUE!"/>
    <m/>
  </r>
  <r>
    <m/>
    <x v="73"/>
    <x v="73"/>
    <x v="74"/>
    <d v="2019-04-12T00:00:00"/>
    <s v="CB00005533"/>
    <x v="378"/>
    <s v="Deratyzacja m-c 03/2019"/>
    <d v="2019-04-26T00:00:00"/>
    <s v="33000"/>
    <s v="PLN"/>
    <n v="-1217.7"/>
    <n v="-1217.7"/>
    <n v="1217.7"/>
    <n v="14"/>
    <x v="44"/>
    <n v="0"/>
    <m/>
  </r>
  <r>
    <m/>
    <x v="0"/>
    <x v="2"/>
    <x v="2"/>
    <s v=""/>
    <m/>
    <x v="2"/>
    <m/>
    <m/>
    <s v="33000"/>
    <s v="PLN"/>
    <n v="-1217.7"/>
    <n v="-1217.7"/>
    <n v="1217.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217.7"/>
    <e v="#N/A"/>
    <x v="2"/>
    <e v="#VALUE!"/>
    <m/>
  </r>
  <r>
    <s v="V000464"/>
    <x v="0"/>
    <x v="2"/>
    <x v="2"/>
    <s v="V000464"/>
    <m/>
    <x v="379"/>
    <m/>
    <s v=""/>
    <s v=""/>
    <s v=""/>
    <s v=""/>
    <s v=""/>
    <n v="0"/>
    <e v="#N/A"/>
    <x v="2"/>
    <e v="#VALUE!"/>
    <m/>
  </r>
  <r>
    <m/>
    <x v="74"/>
    <x v="74"/>
    <x v="75"/>
    <d v="2019-04-25T00:00:00"/>
    <s v="MB00005789"/>
    <x v="380"/>
    <s v="2/04/2019 20%"/>
    <d v="2019-04-25T00:00:00"/>
    <s v="33000"/>
    <s v="PLN"/>
    <n v="6547.98"/>
    <n v="6547.98"/>
    <n v="-6547.98"/>
    <n v="14"/>
    <x v="60"/>
    <n v="14"/>
    <m/>
  </r>
  <r>
    <m/>
    <x v="74"/>
    <x v="74"/>
    <x v="75"/>
    <d v="2019-05-14T00:00:00"/>
    <s v="CB00005771"/>
    <x v="381"/>
    <s v="przekładnie"/>
    <d v="2019-05-09T00:00:00"/>
    <s v="33000"/>
    <s v="PLN"/>
    <n v="-32739.88"/>
    <n v="-32739.88"/>
    <n v="32739.88"/>
    <n v="14"/>
    <x v="58"/>
    <n v="19"/>
    <m/>
  </r>
  <r>
    <m/>
    <x v="0"/>
    <x v="2"/>
    <x v="2"/>
    <s v=""/>
    <m/>
    <x v="2"/>
    <m/>
    <m/>
    <s v="33000"/>
    <s v="PLN"/>
    <n v="-26191.9"/>
    <n v="-26191.9"/>
    <n v="26191.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6191.9"/>
    <e v="#N/A"/>
    <x v="2"/>
    <e v="#VALUE!"/>
    <m/>
  </r>
  <r>
    <s v="V000466"/>
    <x v="0"/>
    <x v="2"/>
    <x v="2"/>
    <s v="V000466"/>
    <m/>
    <x v="382"/>
    <m/>
    <s v=""/>
    <s v=""/>
    <s v=""/>
    <s v=""/>
    <s v=""/>
    <n v="0"/>
    <e v="#N/A"/>
    <x v="2"/>
    <e v="#VALUE!"/>
    <m/>
  </r>
  <r>
    <m/>
    <x v="75"/>
    <x v="75"/>
    <x v="76"/>
    <d v="2019-03-28T00:00:00"/>
    <s v="CB00005353"/>
    <x v="383"/>
    <s v="Rękawice"/>
    <d v="2019-04-27T00:00:00"/>
    <s v="33000"/>
    <s v="PLN"/>
    <n v="-608.85"/>
    <n v="-608.85"/>
    <n v="608.85"/>
    <n v="30"/>
    <x v="21"/>
    <n v="0"/>
    <m/>
  </r>
  <r>
    <m/>
    <x v="75"/>
    <x v="75"/>
    <x v="76"/>
    <d v="2019-04-01T00:00:00"/>
    <s v="CB00005462"/>
    <x v="384"/>
    <s v="Artykuły BHP"/>
    <d v="2019-05-01T00:00:00"/>
    <s v="33000"/>
    <s v="PLN"/>
    <n v="-473.55"/>
    <n v="-473.55"/>
    <n v="473.55"/>
    <n v="30"/>
    <x v="75"/>
    <n v="0"/>
    <m/>
  </r>
  <r>
    <m/>
    <x v="75"/>
    <x v="75"/>
    <x v="76"/>
    <d v="2019-04-03T00:00:00"/>
    <s v="CB00005489"/>
    <x v="385"/>
    <s v="Rękawice"/>
    <d v="2019-05-03T00:00:00"/>
    <s v="33000"/>
    <s v="PLN"/>
    <n v="-282.89999999999998"/>
    <n v="-282.89999999999998"/>
    <n v="282.89999999999998"/>
    <n v="30"/>
    <x v="63"/>
    <n v="0"/>
    <m/>
  </r>
  <r>
    <m/>
    <x v="75"/>
    <x v="75"/>
    <x v="76"/>
    <d v="2019-04-12T00:00:00"/>
    <s v="CB00005501"/>
    <x v="386"/>
    <s v="Rękawice robocze"/>
    <d v="2019-05-12T00:00:00"/>
    <s v="33000"/>
    <s v="PLN"/>
    <n v="-433.95"/>
    <n v="-433.95"/>
    <n v="433.95"/>
    <n v="30"/>
    <x v="7"/>
    <n v="0"/>
    <m/>
  </r>
  <r>
    <m/>
    <x v="75"/>
    <x v="75"/>
    <x v="76"/>
    <d v="2019-04-18T00:00:00"/>
    <s v="CB00005581"/>
    <x v="387"/>
    <s v="310_00000"/>
    <d v="2019-05-18T00:00:00"/>
    <s v="33000"/>
    <s v="PLN"/>
    <n v="-2825.43"/>
    <n v="-2825.43"/>
    <n v="2825.43"/>
    <n v="30"/>
    <x v="46"/>
    <n v="0"/>
    <m/>
  </r>
  <r>
    <m/>
    <x v="75"/>
    <x v="75"/>
    <x v="76"/>
    <d v="2019-04-23T00:00:00"/>
    <s v="CB00005590"/>
    <x v="388"/>
    <s v="Rękawice dla pracowników"/>
    <d v="2019-05-23T00:00:00"/>
    <s v="33000"/>
    <s v="PLN"/>
    <n v="-716.84"/>
    <n v="-716.84"/>
    <n v="716.84"/>
    <n v="30"/>
    <x v="49"/>
    <n v="0"/>
    <m/>
  </r>
  <r>
    <m/>
    <x v="0"/>
    <x v="2"/>
    <x v="2"/>
    <s v=""/>
    <m/>
    <x v="2"/>
    <m/>
    <m/>
    <s v="33000"/>
    <s v="PLN"/>
    <n v="-5341.52"/>
    <n v="-5341.52"/>
    <n v="5341.52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5341.52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s v="V000483"/>
    <x v="0"/>
    <x v="2"/>
    <x v="2"/>
    <s v="V000483"/>
    <m/>
    <x v="389"/>
    <m/>
    <s v=""/>
    <s v=""/>
    <s v=""/>
    <s v=""/>
    <s v=""/>
    <n v="0"/>
    <e v="#N/A"/>
    <x v="2"/>
    <e v="#VALUE!"/>
    <m/>
  </r>
  <r>
    <m/>
    <x v="76"/>
    <x v="76"/>
    <x v="77"/>
    <d v="2019-05-06T00:00:00"/>
    <s v="CB00005710"/>
    <x v="390"/>
    <s v="Usługi hotline - maj 2019"/>
    <d v="2019-05-20T00:00:00"/>
    <s v="33000"/>
    <s v="PLN"/>
    <n v="-2952"/>
    <n v="-2952"/>
    <n v="2952"/>
    <n v="14"/>
    <x v="55"/>
    <n v="0"/>
    <m/>
  </r>
  <r>
    <m/>
    <x v="0"/>
    <x v="2"/>
    <x v="2"/>
    <s v=""/>
    <m/>
    <x v="2"/>
    <m/>
    <m/>
    <s v="33000"/>
    <s v="PLN"/>
    <n v="-2952"/>
    <n v="-2952"/>
    <n v="295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952"/>
    <e v="#N/A"/>
    <x v="2"/>
    <e v="#VALUE!"/>
    <m/>
  </r>
  <r>
    <s v="V000487"/>
    <x v="0"/>
    <x v="2"/>
    <x v="2"/>
    <s v="V000487"/>
    <m/>
    <x v="391"/>
    <m/>
    <s v=""/>
    <s v=""/>
    <s v=""/>
    <s v=""/>
    <s v=""/>
    <n v="0"/>
    <e v="#N/A"/>
    <x v="2"/>
    <e v="#VALUE!"/>
    <m/>
  </r>
  <r>
    <m/>
    <x v="77"/>
    <x v="77"/>
    <x v="78"/>
    <d v="2019-04-25T00:00:00"/>
    <s v="CB00005692"/>
    <x v="392"/>
    <s v="310_00103"/>
    <d v="2019-04-24T00:00:00"/>
    <s v="33100"/>
    <s v="PLN"/>
    <n v="-215.6"/>
    <n v="-215.6"/>
    <n v="215.6"/>
    <n v="30"/>
    <x v="22"/>
    <n v="31"/>
    <m/>
  </r>
  <r>
    <m/>
    <x v="0"/>
    <x v="2"/>
    <x v="2"/>
    <s v=""/>
    <m/>
    <x v="2"/>
    <m/>
    <m/>
    <s v="33100"/>
    <s v="PLN"/>
    <n v="-215.6"/>
    <n v="-215.6"/>
    <n v="215.6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215.6"/>
    <e v="#N/A"/>
    <x v="2"/>
    <e v="#VALUE!"/>
    <m/>
  </r>
  <r>
    <s v="V000495"/>
    <x v="0"/>
    <x v="2"/>
    <x v="2"/>
    <s v="V000495"/>
    <m/>
    <x v="393"/>
    <m/>
    <s v=""/>
    <s v=""/>
    <s v=""/>
    <s v=""/>
    <s v=""/>
    <n v="0"/>
    <e v="#N/A"/>
    <x v="2"/>
    <e v="#VALUE!"/>
    <m/>
  </r>
  <r>
    <m/>
    <x v="78"/>
    <x v="78"/>
    <x v="79"/>
    <d v="2019-03-19T00:00:00"/>
    <s v="CB00005309"/>
    <x v="394"/>
    <s v="Ochrona i sprzątanie"/>
    <d v="2019-04-18T00:00:00"/>
    <s v="33000"/>
    <s v="PLN"/>
    <n v="-25526.04"/>
    <n v="-25526.04"/>
    <n v="25526.04"/>
    <n v="30"/>
    <x v="73"/>
    <n v="0"/>
    <m/>
  </r>
  <r>
    <m/>
    <x v="78"/>
    <x v="78"/>
    <x v="79"/>
    <d v="2019-04-19T00:00:00"/>
    <s v="CB00005603"/>
    <x v="395"/>
    <s v="Ochrona i sprzątanie"/>
    <d v="2019-05-19T00:00:00"/>
    <s v="33000"/>
    <s v="PLN"/>
    <n v="-24986.71"/>
    <n v="-24986.71"/>
    <n v="24986.71"/>
    <n v="30"/>
    <x v="31"/>
    <n v="0"/>
    <m/>
  </r>
  <r>
    <m/>
    <x v="0"/>
    <x v="2"/>
    <x v="2"/>
    <s v=""/>
    <m/>
    <x v="2"/>
    <m/>
    <m/>
    <s v="33000"/>
    <s v="PLN"/>
    <n v="-50512.75"/>
    <n v="-50512.75"/>
    <n v="50512.7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50512.75"/>
    <e v="#N/A"/>
    <x v="2"/>
    <e v="#VALUE!"/>
    <m/>
  </r>
  <r>
    <s v="V000497"/>
    <x v="0"/>
    <x v="2"/>
    <x v="2"/>
    <s v="V000497"/>
    <m/>
    <x v="396"/>
    <m/>
    <s v=""/>
    <s v=""/>
    <s v=""/>
    <s v=""/>
    <s v=""/>
    <n v="0"/>
    <e v="#N/A"/>
    <x v="2"/>
    <e v="#VALUE!"/>
    <m/>
  </r>
  <r>
    <m/>
    <x v="79"/>
    <x v="79"/>
    <x v="80"/>
    <d v="2018-02-28T00:00:00"/>
    <s v="CB00001394"/>
    <x v="397"/>
    <s v="odsetki"/>
    <d v="2018-03-14T00:00:00"/>
    <s v="33000"/>
    <s v="PLN"/>
    <n v="-58.61"/>
    <n v="-58.61"/>
    <n v="58.61"/>
    <n v="0"/>
    <x v="85"/>
    <n v="-14"/>
    <m/>
  </r>
  <r>
    <m/>
    <x v="79"/>
    <x v="79"/>
    <x v="80"/>
    <d v="2018-05-14T00:00:00"/>
    <s v="CB00002294"/>
    <x v="398"/>
    <s v="energia 4/2018 rozl."/>
    <d v="2018-06-13T00:00:00"/>
    <s v="33000"/>
    <s v="PLN"/>
    <n v="145865.19"/>
    <n v="145865.19"/>
    <n v="-145865.19"/>
    <n v="0"/>
    <x v="86"/>
    <n v="-30"/>
    <m/>
  </r>
  <r>
    <m/>
    <x v="79"/>
    <x v="79"/>
    <x v="80"/>
    <d v="2018-05-18T00:00:00"/>
    <s v="CB00002207"/>
    <x v="399"/>
    <s v="prad korekta 2 3 2018"/>
    <d v="2018-05-10T00:00:00"/>
    <s v="33000"/>
    <s v="PLN"/>
    <n v="303238.49"/>
    <n v="67.619999999995301"/>
    <n v="-67.619999999995301"/>
    <n v="0"/>
    <x v="87"/>
    <n v="8"/>
    <m/>
  </r>
  <r>
    <m/>
    <x v="79"/>
    <x v="79"/>
    <x v="80"/>
    <d v="2018-06-12T00:00:00"/>
    <s v="CB00002711"/>
    <x v="400"/>
    <s v="energia 5/2018 rozl."/>
    <d v="2018-07-12T00:00:00"/>
    <s v="33000"/>
    <s v="PLN"/>
    <n v="-103385.52"/>
    <n v="-103385.52"/>
    <n v="103385.52"/>
    <n v="0"/>
    <x v="88"/>
    <n v="-30"/>
    <m/>
  </r>
  <r>
    <m/>
    <x v="79"/>
    <x v="79"/>
    <x v="80"/>
    <d v="2018-06-12T00:00:00"/>
    <s v="CB00002712"/>
    <x v="401"/>
    <s v="energia 5/2018 rozl."/>
    <d v="2018-07-12T00:00:00"/>
    <s v="33000"/>
    <s v="PLN"/>
    <n v="128825.49"/>
    <n v="128825.49"/>
    <n v="-128825.49"/>
    <n v="0"/>
    <x v="88"/>
    <n v="-30"/>
    <m/>
  </r>
  <r>
    <m/>
    <x v="79"/>
    <x v="79"/>
    <x v="80"/>
    <d v="2018-07-05T00:00:00"/>
    <s v="MB00002646"/>
    <x v="402"/>
    <s v="FS/217995/2018/1946/E - odsetki"/>
    <d v="2018-07-05T00:00:00"/>
    <s v="33000"/>
    <s v="PLN"/>
    <n v="1111.6400000000001"/>
    <n v="1111.6400000000001"/>
    <n v="-1111.6400000000001"/>
    <n v="0"/>
    <x v="89"/>
    <n v="0"/>
    <m/>
  </r>
  <r>
    <m/>
    <x v="79"/>
    <x v="79"/>
    <x v="80"/>
    <d v="2018-07-11T00:00:00"/>
    <s v="CB00002868"/>
    <x v="403"/>
    <s v="rozliczenie 6/2018"/>
    <d v="2018-08-10T00:00:00"/>
    <s v="33000"/>
    <s v="PLN"/>
    <n v="-109819.22"/>
    <n v="-109819.22"/>
    <n v="109819.22"/>
    <n v="0"/>
    <x v="90"/>
    <n v="-30"/>
    <m/>
  </r>
  <r>
    <m/>
    <x v="79"/>
    <x v="79"/>
    <x v="80"/>
    <d v="2018-07-11T00:00:00"/>
    <s v="CB00002869"/>
    <x v="404"/>
    <s v="rozliczenie 6/2018"/>
    <d v="2018-08-10T00:00:00"/>
    <s v="33000"/>
    <s v="PLN"/>
    <n v="150222.79"/>
    <n v="150222.79"/>
    <n v="-150222.79"/>
    <n v="0"/>
    <x v="90"/>
    <n v="-30"/>
    <m/>
  </r>
  <r>
    <m/>
    <x v="79"/>
    <x v="79"/>
    <x v="80"/>
    <d v="2018-07-11T00:00:00"/>
    <s v="CB00002870"/>
    <x v="405"/>
    <s v="odsetki."/>
    <d v="2018-08-10T00:00:00"/>
    <s v="33000"/>
    <s v="PLN"/>
    <n v="-422.55"/>
    <n v="-422.55"/>
    <n v="422.55"/>
    <n v="0"/>
    <x v="90"/>
    <n v="-30"/>
    <m/>
  </r>
  <r>
    <m/>
    <x v="79"/>
    <x v="79"/>
    <x v="80"/>
    <d v="2018-07-13T00:00:00"/>
    <s v="MB00002772"/>
    <x v="402"/>
    <s v="217995/8/2018"/>
    <d v="2018-07-13T00:00:00"/>
    <s v="33000"/>
    <s v="PLN"/>
    <n v="361587.6"/>
    <n v="9.9999999511055596E-3"/>
    <n v="-9.9999999511055596E-3"/>
    <n v="0"/>
    <x v="91"/>
    <n v="0"/>
    <m/>
  </r>
  <r>
    <m/>
    <x v="79"/>
    <x v="79"/>
    <x v="80"/>
    <d v="2018-08-08T00:00:00"/>
    <s v="CB00003411"/>
    <x v="406"/>
    <s v="korekta energia 7/2018"/>
    <d v="2018-09-07T00:00:00"/>
    <s v="33000"/>
    <s v="PLN"/>
    <n v="124802.11"/>
    <n v="124802.11"/>
    <n v="-124802.11"/>
    <n v="0"/>
    <x v="92"/>
    <n v="-30"/>
    <m/>
  </r>
  <r>
    <m/>
    <x v="79"/>
    <x v="79"/>
    <x v="80"/>
    <d v="2018-08-08T00:00:00"/>
    <s v="CB00003412"/>
    <x v="407"/>
    <s v="korekta energia 7/2018"/>
    <d v="2018-09-07T00:00:00"/>
    <s v="33000"/>
    <s v="PLN"/>
    <n v="-115329.75"/>
    <n v="-115329.75"/>
    <n v="115329.75"/>
    <n v="0"/>
    <x v="92"/>
    <n v="-30"/>
    <m/>
  </r>
  <r>
    <m/>
    <x v="79"/>
    <x v="79"/>
    <x v="80"/>
    <d v="2018-10-01T00:00:00"/>
    <s v="CB00003966"/>
    <x v="408"/>
    <s v="energia prognoza 111,12/2018"/>
    <d v="2018-10-31T00:00:00"/>
    <s v="33000"/>
    <s v="PLN"/>
    <n v="-1110531.78"/>
    <n v="-1110531.78"/>
    <n v="1110531.78"/>
    <n v="0"/>
    <x v="93"/>
    <n v="-30"/>
    <m/>
  </r>
  <r>
    <m/>
    <x v="79"/>
    <x v="79"/>
    <x v="80"/>
    <d v="2018-10-12T00:00:00"/>
    <s v="CB00003955"/>
    <x v="409"/>
    <s v="energia"/>
    <d v="2018-11-11T00:00:00"/>
    <s v="33000"/>
    <s v="PLN"/>
    <n v="310044.99"/>
    <n v="310044.99"/>
    <n v="-310044.99"/>
    <n v="0"/>
    <x v="94"/>
    <n v="-30"/>
    <m/>
  </r>
  <r>
    <m/>
    <x v="79"/>
    <x v="79"/>
    <x v="80"/>
    <d v="2018-10-12T00:00:00"/>
    <s v="CB00003956"/>
    <x v="410"/>
    <s v="energia 9/2018"/>
    <d v="2018-11-11T00:00:00"/>
    <s v="33000"/>
    <s v="PLN"/>
    <n v="-170977.04"/>
    <n v="-170977.04"/>
    <n v="170977.04"/>
    <n v="0"/>
    <x v="94"/>
    <n v="-30"/>
    <m/>
  </r>
  <r>
    <m/>
    <x v="79"/>
    <x v="79"/>
    <x v="80"/>
    <d v="2018-10-12T00:00:00"/>
    <s v="MB00003801"/>
    <x v="402"/>
    <s v="FK/217995/9/2018/1475/E z zastrzeżeniem zwrotu"/>
    <d v="2018-10-12T00:00:00"/>
    <s v="33000"/>
    <s v="PLN"/>
    <n v="13069.44"/>
    <n v="13069.44"/>
    <n v="-13069.44"/>
    <n v="0"/>
    <x v="94"/>
    <n v="0"/>
    <m/>
  </r>
  <r>
    <m/>
    <x v="79"/>
    <x v="79"/>
    <x v="80"/>
    <d v="2018-10-19T00:00:00"/>
    <s v="MB00003847"/>
    <x v="402"/>
    <s v="zapłata spornej faktury 217995/10/2018/1474"/>
    <d v="2018-10-19T00:00:00"/>
    <s v="33000"/>
    <s v="PLN"/>
    <n v="50000"/>
    <n v="50000"/>
    <n v="-50000"/>
    <n v="0"/>
    <x v="95"/>
    <n v="0"/>
    <m/>
  </r>
  <r>
    <m/>
    <x v="79"/>
    <x v="79"/>
    <x v="80"/>
    <d v="2018-10-24T00:00:00"/>
    <s v="MB00003919"/>
    <x v="402"/>
    <s v="FK217995/10/2018/1474/E z zast. zwrotu"/>
    <d v="2018-10-24T00:00:00"/>
    <s v="33000"/>
    <s v="PLN"/>
    <n v="65759.12"/>
    <n v="65759.12"/>
    <n v="-65759.12"/>
    <n v="0"/>
    <x v="96"/>
    <n v="0"/>
    <m/>
  </r>
  <r>
    <m/>
    <x v="79"/>
    <x v="79"/>
    <x v="80"/>
    <d v="2018-10-25T00:00:00"/>
    <s v="CB00004040"/>
    <x v="411"/>
    <s v="nota obciążeniowa koszty windykacji"/>
    <d v="2018-11-24T00:00:00"/>
    <s v="33000"/>
    <s v="PLN"/>
    <n v="-1357.81"/>
    <n v="-1357.81"/>
    <n v="1357.81"/>
    <n v="0"/>
    <x v="97"/>
    <n v="-30"/>
    <m/>
  </r>
  <r>
    <m/>
    <x v="79"/>
    <x v="79"/>
    <x v="80"/>
    <d v="2018-10-29T00:00:00"/>
    <s v="CB00003957"/>
    <x v="412"/>
    <s v="korekta energia 8/2018"/>
    <d v="2018-09-26T00:00:00"/>
    <s v="33000"/>
    <s v="PLN"/>
    <n v="-192843.38"/>
    <n v="-192843.38"/>
    <n v="192843.38"/>
    <n v="0"/>
    <x v="98"/>
    <n v="33"/>
    <m/>
  </r>
  <r>
    <m/>
    <x v="79"/>
    <x v="79"/>
    <x v="80"/>
    <d v="2018-10-29T00:00:00"/>
    <s v="CB00003959"/>
    <x v="413"/>
    <s v="energia korekta 10,9/2018"/>
    <d v="2018-09-26T00:00:00"/>
    <s v="33000"/>
    <s v="PLN"/>
    <n v="-387464.46"/>
    <n v="-387464.46"/>
    <n v="387464.46"/>
    <n v="0"/>
    <x v="98"/>
    <n v="33"/>
    <m/>
  </r>
  <r>
    <m/>
    <x v="79"/>
    <x v="79"/>
    <x v="80"/>
    <d v="2018-10-29T00:00:00"/>
    <s v="CB00003960"/>
    <x v="414"/>
    <s v="energia korekta 8,9/2018"/>
    <d v="2018-09-26T00:00:00"/>
    <s v="33000"/>
    <s v="PLN"/>
    <n v="-13069.44"/>
    <n v="-13069.44"/>
    <n v="13069.44"/>
    <n v="0"/>
    <x v="98"/>
    <n v="33"/>
    <m/>
  </r>
  <r>
    <m/>
    <x v="79"/>
    <x v="79"/>
    <x v="80"/>
    <d v="2018-10-29T00:00:00"/>
    <s v="CB00003962"/>
    <x v="415"/>
    <s v="energia korekta 10,11 2018"/>
    <d v="2018-10-01T00:00:00"/>
    <s v="33000"/>
    <s v="PLN"/>
    <n v="-28944.52"/>
    <n v="-28944.52"/>
    <n v="28944.52"/>
    <n v="0"/>
    <x v="98"/>
    <n v="28"/>
    <m/>
  </r>
  <r>
    <m/>
    <x v="79"/>
    <x v="79"/>
    <x v="80"/>
    <d v="2018-10-29T00:00:00"/>
    <s v="CB00003963"/>
    <x v="416"/>
    <s v="energia korekta  8/2018"/>
    <d v="2018-10-14T00:00:00"/>
    <s v="33000"/>
    <s v="PLN"/>
    <n v="205783.36"/>
    <n v="205783.36"/>
    <n v="-205783.36"/>
    <n v="0"/>
    <x v="98"/>
    <n v="15"/>
    <m/>
  </r>
  <r>
    <m/>
    <x v="79"/>
    <x v="79"/>
    <x v="80"/>
    <d v="2018-10-29T00:00:00"/>
    <s v="CB00003964"/>
    <x v="417"/>
    <s v="energia korekta  8/2018"/>
    <d v="2018-10-14T00:00:00"/>
    <s v="33000"/>
    <s v="PLN"/>
    <n v="-200984.03"/>
    <n v="-200984.03"/>
    <n v="200984.03"/>
    <n v="0"/>
    <x v="98"/>
    <n v="15"/>
    <m/>
  </r>
  <r>
    <m/>
    <x v="79"/>
    <x v="79"/>
    <x v="80"/>
    <d v="2018-10-29T00:00:00"/>
    <s v="MB00003995"/>
    <x v="402"/>
    <s v="217995/5/2018/2085/E"/>
    <d v="2018-10-29T00:00:00"/>
    <s v="33000"/>
    <s v="PLN"/>
    <n v="12.94"/>
    <n v="12.94"/>
    <n v="-12.94"/>
    <n v="0"/>
    <x v="98"/>
    <n v="0"/>
    <m/>
  </r>
  <r>
    <m/>
    <x v="79"/>
    <x v="79"/>
    <x v="80"/>
    <d v="2018-10-29T00:00:00"/>
    <s v="MB00003996"/>
    <x v="402"/>
    <s v="fk/217995/4/2018/2222/e"/>
    <d v="2018-10-29T00:00:00"/>
    <s v="33000"/>
    <s v="PLN"/>
    <n v="841.54"/>
    <n v="841.54"/>
    <n v="-841.54"/>
    <n v="0"/>
    <x v="98"/>
    <n v="0"/>
    <m/>
  </r>
  <r>
    <m/>
    <x v="79"/>
    <x v="79"/>
    <x v="80"/>
    <d v="2018-10-29T00:00:00"/>
    <s v="MB00003997"/>
    <x v="402"/>
    <s v="fk/217995/5/2018/2318/e"/>
    <d v="2018-10-29T00:00:00"/>
    <s v="33000"/>
    <s v="PLN"/>
    <n v="10.35"/>
    <n v="10.35"/>
    <n v="-10.35"/>
    <n v="0"/>
    <x v="98"/>
    <n v="0"/>
    <m/>
  </r>
  <r>
    <m/>
    <x v="79"/>
    <x v="79"/>
    <x v="80"/>
    <d v="2018-10-29T00:00:00"/>
    <s v="MB00003998"/>
    <x v="402"/>
    <s v="fk/217995/8/2018/1878/e"/>
    <d v="2018-10-29T00:00:00"/>
    <s v="33000"/>
    <s v="PLN"/>
    <n v="24.94"/>
    <n v="24.94"/>
    <n v="-24.94"/>
    <n v="0"/>
    <x v="98"/>
    <n v="0"/>
    <m/>
  </r>
  <r>
    <m/>
    <x v="79"/>
    <x v="79"/>
    <x v="80"/>
    <d v="2018-10-29T00:00:00"/>
    <s v="MB00003999"/>
    <x v="402"/>
    <s v="fk/217995/4/2018/1965/e"/>
    <d v="2018-10-29T00:00:00"/>
    <s v="33000"/>
    <s v="PLN"/>
    <n v="20.93"/>
    <n v="20.93"/>
    <n v="-20.93"/>
    <n v="0"/>
    <x v="98"/>
    <n v="0"/>
    <m/>
  </r>
  <r>
    <m/>
    <x v="79"/>
    <x v="79"/>
    <x v="80"/>
    <d v="2018-10-29T00:00:00"/>
    <s v="MB00004000"/>
    <x v="402"/>
    <s v="fk/217995/10/2018/2197/e"/>
    <d v="2018-10-29T00:00:00"/>
    <s v="33000"/>
    <s v="PLN"/>
    <n v="127.4"/>
    <n v="127.4"/>
    <n v="-127.4"/>
    <n v="0"/>
    <x v="98"/>
    <n v="0"/>
    <m/>
  </r>
  <r>
    <m/>
    <x v="79"/>
    <x v="79"/>
    <x v="80"/>
    <d v="2018-10-29T00:00:00"/>
    <s v="MB00004001"/>
    <x v="402"/>
    <s v="fk/217995/8/2018/2115/e"/>
    <d v="2018-10-29T00:00:00"/>
    <s v="33000"/>
    <s v="PLN"/>
    <n v="79.56"/>
    <n v="79.56"/>
    <n v="-79.56"/>
    <n v="0"/>
    <x v="98"/>
    <n v="0"/>
    <m/>
  </r>
  <r>
    <m/>
    <x v="79"/>
    <x v="79"/>
    <x v="80"/>
    <d v="2018-10-31T00:00:00"/>
    <s v="CB00003977"/>
    <x v="418"/>
    <s v="odsetki ustawowe za opóźnienie płatnosci"/>
    <d v="2018-10-25T00:00:00"/>
    <s v="33000"/>
    <s v="PLN"/>
    <n v="-79.56"/>
    <n v="-79.56"/>
    <n v="79.56"/>
    <n v="0"/>
    <x v="99"/>
    <n v="6"/>
    <m/>
  </r>
  <r>
    <m/>
    <x v="79"/>
    <x v="79"/>
    <x v="80"/>
    <d v="2018-10-31T00:00:00"/>
    <s v="CB00003978"/>
    <x v="419"/>
    <s v="odsetki ustawowe za opóźnienie płatnosci"/>
    <d v="2018-10-25T00:00:00"/>
    <s v="33000"/>
    <s v="PLN"/>
    <n v="-12.94"/>
    <n v="-12.94"/>
    <n v="12.94"/>
    <n v="0"/>
    <x v="99"/>
    <n v="6"/>
    <m/>
  </r>
  <r>
    <m/>
    <x v="79"/>
    <x v="79"/>
    <x v="80"/>
    <d v="2018-10-31T00:00:00"/>
    <s v="CB00003979"/>
    <x v="420"/>
    <s v="odsetki ustawowe za opóźnienie płatnosci"/>
    <d v="2018-10-25T00:00:00"/>
    <s v="33000"/>
    <s v="PLN"/>
    <n v="-127.4"/>
    <n v="-127.4"/>
    <n v="127.4"/>
    <n v="0"/>
    <x v="99"/>
    <n v="6"/>
    <m/>
  </r>
  <r>
    <m/>
    <x v="79"/>
    <x v="79"/>
    <x v="80"/>
    <d v="2018-10-31T00:00:00"/>
    <s v="CB00003980"/>
    <x v="421"/>
    <s v="odsetki ustawowe za opóźnienie płatnosci"/>
    <d v="2018-10-25T00:00:00"/>
    <s v="33000"/>
    <s v="PLN"/>
    <n v="-841.54"/>
    <n v="-841.54"/>
    <n v="841.54"/>
    <n v="0"/>
    <x v="99"/>
    <n v="6"/>
    <m/>
  </r>
  <r>
    <m/>
    <x v="79"/>
    <x v="79"/>
    <x v="80"/>
    <d v="2018-10-31T00:00:00"/>
    <s v="CB00003981"/>
    <x v="422"/>
    <s v="odsetki ustawowe za opóźnienie płatnosci"/>
    <d v="2018-10-25T00:00:00"/>
    <s v="33000"/>
    <s v="PLN"/>
    <n v="-24.94"/>
    <n v="-24.94"/>
    <n v="24.94"/>
    <n v="0"/>
    <x v="99"/>
    <n v="6"/>
    <m/>
  </r>
  <r>
    <m/>
    <x v="79"/>
    <x v="79"/>
    <x v="80"/>
    <d v="2018-10-31T00:00:00"/>
    <s v="CB00003982"/>
    <x v="423"/>
    <s v="odsetki ustawowe za opóźnienie płatnosci"/>
    <d v="2018-10-25T00:00:00"/>
    <s v="33000"/>
    <s v="PLN"/>
    <n v="-10.35"/>
    <n v="-10.35"/>
    <n v="10.35"/>
    <n v="0"/>
    <x v="99"/>
    <n v="6"/>
    <m/>
  </r>
  <r>
    <m/>
    <x v="79"/>
    <x v="79"/>
    <x v="80"/>
    <d v="2018-10-31T00:00:00"/>
    <s v="CB00003983"/>
    <x v="424"/>
    <s v="odsetki ustawowe za opóźnienie płatnosci"/>
    <d v="2018-10-25T00:00:00"/>
    <s v="33000"/>
    <s v="PLN"/>
    <n v="-20.93"/>
    <n v="-20.93"/>
    <n v="20.93"/>
    <n v="0"/>
    <x v="99"/>
    <n v="6"/>
    <m/>
  </r>
  <r>
    <m/>
    <x v="79"/>
    <x v="79"/>
    <x v="80"/>
    <d v="2018-11-01T00:00:00"/>
    <s v="CB00004057"/>
    <x v="425"/>
    <s v="energia 12/2018"/>
    <d v="2018-12-01T00:00:00"/>
    <s v="33000"/>
    <s v="PLN"/>
    <n v="-14657.71"/>
    <n v="-14657.71"/>
    <n v="14657.71"/>
    <n v="0"/>
    <x v="100"/>
    <n v="-30"/>
    <m/>
  </r>
  <r>
    <m/>
    <x v="79"/>
    <x v="79"/>
    <x v="80"/>
    <d v="2018-11-01T00:00:00"/>
    <s v="CB00004366"/>
    <x v="426"/>
    <s v="prad 09/2018 korekta"/>
    <d v="2018-12-01T00:00:00"/>
    <s v="33000"/>
    <s v="PLN"/>
    <n v="-31530.76"/>
    <n v="-31530.76"/>
    <n v="31530.76"/>
    <n v="0"/>
    <x v="100"/>
    <n v="-30"/>
    <m/>
  </r>
  <r>
    <m/>
    <x v="79"/>
    <x v="79"/>
    <x v="80"/>
    <d v="2018-11-01T00:00:00"/>
    <s v="CB00004367"/>
    <x v="427"/>
    <s v="prad 09/2018 korekta"/>
    <d v="2018-12-01T00:00:00"/>
    <s v="33000"/>
    <s v="PLN"/>
    <n v="-48941.2"/>
    <n v="-48941.2"/>
    <n v="48941.2"/>
    <n v="0"/>
    <x v="100"/>
    <n v="-30"/>
    <m/>
  </r>
  <r>
    <m/>
    <x v="79"/>
    <x v="79"/>
    <x v="80"/>
    <d v="2018-11-01T00:00:00"/>
    <s v="CB00004368"/>
    <x v="428"/>
    <s v="prad 11, 12/2018"/>
    <d v="2018-12-01T00:00:00"/>
    <s v="33000"/>
    <s v="PLN"/>
    <n v="-221894.12"/>
    <n v="-221894.12"/>
    <n v="221894.12"/>
    <n v="0"/>
    <x v="100"/>
    <n v="-30"/>
    <m/>
  </r>
  <r>
    <m/>
    <x v="79"/>
    <x v="79"/>
    <x v="80"/>
    <d v="2018-11-01T00:00:00"/>
    <s v="CB00004369"/>
    <x v="429"/>
    <s v="prad 12/2018"/>
    <d v="2018-12-01T00:00:00"/>
    <s v="33000"/>
    <s v="PLN"/>
    <n v="-2465.73"/>
    <n v="-2465.73"/>
    <n v="2465.73"/>
    <n v="0"/>
    <x v="100"/>
    <n v="-30"/>
    <m/>
  </r>
  <r>
    <m/>
    <x v="79"/>
    <x v="79"/>
    <x v="80"/>
    <d v="2018-11-02T00:00:00"/>
    <s v="MB00004013"/>
    <x v="402"/>
    <s v="fk/217995/11/2018/5106/e"/>
    <d v="2018-11-02T00:00:00"/>
    <s v="33000"/>
    <s v="PLN"/>
    <n v="28944.52"/>
    <n v="28944.52"/>
    <n v="-28944.52"/>
    <n v="0"/>
    <x v="101"/>
    <n v="0"/>
    <m/>
  </r>
  <r>
    <m/>
    <x v="79"/>
    <x v="79"/>
    <x v="80"/>
    <d v="2018-11-02T00:00:00"/>
    <s v="MB00004017"/>
    <x v="402"/>
    <s v="fs/217995/12/2018/6297/e"/>
    <d v="2018-11-02T00:00:00"/>
    <s v="33000"/>
    <s v="PLN"/>
    <n v="555765.89"/>
    <n v="555765.89"/>
    <n v="-555765.89"/>
    <n v="0"/>
    <x v="101"/>
    <n v="0"/>
    <m/>
  </r>
  <r>
    <m/>
    <x v="79"/>
    <x v="79"/>
    <x v="80"/>
    <d v="2018-11-05T00:00:00"/>
    <s v="MB00004073"/>
    <x v="402"/>
    <s v="217995/10/2018 z zastrzeeniem zwrotu"/>
    <d v="2018-11-05T00:00:00"/>
    <s v="33000"/>
    <s v="PLN"/>
    <n v="1357.81"/>
    <n v="1357.81"/>
    <n v="-1357.81"/>
    <n v="0"/>
    <x v="102"/>
    <n v="0"/>
    <m/>
  </r>
  <r>
    <m/>
    <x v="79"/>
    <x v="79"/>
    <x v="80"/>
    <d v="2018-11-09T00:00:00"/>
    <s v="CB00004281"/>
    <x v="430"/>
    <s v="rozl. prad 10/2018"/>
    <d v="2018-12-09T00:00:00"/>
    <s v="33000"/>
    <s v="PLN"/>
    <n v="272462.94"/>
    <n v="272462.94"/>
    <n v="-272462.94"/>
    <n v="0"/>
    <x v="103"/>
    <n v="-30"/>
    <m/>
  </r>
  <r>
    <m/>
    <x v="79"/>
    <x v="79"/>
    <x v="80"/>
    <d v="2018-11-09T00:00:00"/>
    <s v="CB00004365"/>
    <x v="431"/>
    <s v="prad 10/2018 korekta"/>
    <d v="2018-12-09T00:00:00"/>
    <s v="33000"/>
    <s v="PLN"/>
    <n v="-34380.519999999997"/>
    <n v="-34380.519999999997"/>
    <n v="34380.519999999997"/>
    <n v="0"/>
    <x v="103"/>
    <n v="-30"/>
    <m/>
  </r>
  <r>
    <m/>
    <x v="79"/>
    <x v="79"/>
    <x v="80"/>
    <d v="2018-11-09T00:00:00"/>
    <s v="MB00004104"/>
    <x v="402"/>
    <s v="FS/217995/12/2018/6297/E"/>
    <d v="2018-11-09T00:00:00"/>
    <s v="33000"/>
    <s v="PLN"/>
    <n v="555765.89"/>
    <n v="555765.89"/>
    <n v="-555765.89"/>
    <n v="0"/>
    <x v="103"/>
    <n v="0"/>
    <m/>
  </r>
  <r>
    <m/>
    <x v="79"/>
    <x v="79"/>
    <x v="80"/>
    <d v="2018-11-29T00:00:00"/>
    <s v="CB00004286"/>
    <x v="432"/>
    <s v="rozl. prad 10/2018"/>
    <d v="2018-12-09T00:00:00"/>
    <s v="33000"/>
    <s v="PLN"/>
    <n v="-186926.59"/>
    <n v="-186926.59"/>
    <n v="186926.59"/>
    <n v="0"/>
    <x v="104"/>
    <n v="-10"/>
    <m/>
  </r>
  <r>
    <m/>
    <x v="79"/>
    <x v="79"/>
    <x v="80"/>
    <d v="2018-11-30T00:00:00"/>
    <s v="CB00004364"/>
    <x v="433"/>
    <s v="korekta energia 10/2018"/>
    <d v="2018-12-09T00:00:00"/>
    <s v="33000"/>
    <s v="PLN"/>
    <n v="-56337.35"/>
    <n v="-56337.35"/>
    <n v="56337.35"/>
    <n v="0"/>
    <x v="105"/>
    <n v="-9"/>
    <m/>
  </r>
  <r>
    <m/>
    <x v="79"/>
    <x v="79"/>
    <x v="80"/>
    <d v="2018-12-07T00:00:00"/>
    <s v="CB00004508"/>
    <x v="434"/>
    <s v="energia 11/2018"/>
    <d v="2019-01-06T00:00:00"/>
    <s v="33000"/>
    <s v="PLN"/>
    <n v="-183092.72"/>
    <n v="-183092.72"/>
    <n v="183092.72"/>
    <n v="0"/>
    <x v="106"/>
    <n v="-30"/>
    <m/>
  </r>
  <r>
    <m/>
    <x v="79"/>
    <x v="79"/>
    <x v="80"/>
    <d v="2019-01-09T00:00:00"/>
    <s v="CB00004607"/>
    <x v="435"/>
    <s v="rozliczenie prad 12/2018"/>
    <d v="2019-02-07T00:00:00"/>
    <s v="33000"/>
    <s v="PLN"/>
    <n v="-109879.72"/>
    <n v="-109879.72"/>
    <n v="109879.72"/>
    <n v="0"/>
    <x v="107"/>
    <n v="-29"/>
    <m/>
  </r>
  <r>
    <m/>
    <x v="79"/>
    <x v="79"/>
    <x v="80"/>
    <d v="2019-01-14T00:00:00"/>
    <s v="CB00004665"/>
    <x v="436"/>
    <s v="energia korekta 11/2018"/>
    <d v="2019-02-13T00:00:00"/>
    <s v="33000"/>
    <s v="PLN"/>
    <n v="377577.32"/>
    <n v="377577.32"/>
    <n v="-377577.32"/>
    <n v="0"/>
    <x v="108"/>
    <n v="-30"/>
    <m/>
  </r>
  <r>
    <m/>
    <x v="79"/>
    <x v="79"/>
    <x v="80"/>
    <d v="2019-01-24T00:00:00"/>
    <s v="CB00004811"/>
    <x v="437"/>
    <s v="korekta energia 12/2018"/>
    <d v="2019-02-23T00:00:00"/>
    <s v="33000"/>
    <s v="PLN"/>
    <n v="452603.95"/>
    <n v="452603.95"/>
    <n v="-452603.95"/>
    <n v="0"/>
    <x v="109"/>
    <n v="-30"/>
    <m/>
  </r>
  <r>
    <m/>
    <x v="0"/>
    <x v="2"/>
    <x v="2"/>
    <s v=""/>
    <m/>
    <x v="2"/>
    <m/>
    <m/>
    <s v="33000"/>
    <s v="PLN"/>
    <n v="779494.01"/>
    <n v="114735.55"/>
    <n v="-114735.55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-114735.55"/>
    <e v="#N/A"/>
    <x v="2"/>
    <e v="#VALUE!"/>
    <m/>
  </r>
  <r>
    <s v="V000501"/>
    <x v="0"/>
    <x v="2"/>
    <x v="2"/>
    <s v="V000501"/>
    <m/>
    <x v="438"/>
    <m/>
    <s v=""/>
    <s v=""/>
    <s v=""/>
    <s v=""/>
    <s v=""/>
    <n v="0"/>
    <e v="#N/A"/>
    <x v="2"/>
    <e v="#VALUE!"/>
    <m/>
  </r>
  <r>
    <m/>
    <x v="80"/>
    <x v="80"/>
    <x v="81"/>
    <d v="2019-04-11T00:00:00"/>
    <s v="CB00005507"/>
    <x v="439"/>
    <s v="Odprawa eksportowa"/>
    <d v="2019-04-25T00:00:00"/>
    <s v="33000"/>
    <s v="PLN"/>
    <n v="-160"/>
    <n v="-160"/>
    <n v="160"/>
    <n v="14"/>
    <x v="16"/>
    <n v="0"/>
    <m/>
  </r>
  <r>
    <m/>
    <x v="80"/>
    <x v="80"/>
    <x v="81"/>
    <d v="2019-04-11T00:00:00"/>
    <s v="CB00005508"/>
    <x v="440"/>
    <s v="Odprawa eksportowa"/>
    <d v="2019-04-25T00:00:00"/>
    <s v="33000"/>
    <s v="PLN"/>
    <n v="-160"/>
    <n v="-160"/>
    <n v="160"/>
    <n v="14"/>
    <x v="16"/>
    <n v="0"/>
    <m/>
  </r>
  <r>
    <m/>
    <x v="80"/>
    <x v="80"/>
    <x v="81"/>
    <d v="2019-04-17T00:00:00"/>
    <s v="CB00005549"/>
    <x v="441"/>
    <s v="Zgłoszenie eksportowe"/>
    <d v="2019-05-01T00:00:00"/>
    <s v="33000"/>
    <s v="PLN"/>
    <n v="-160"/>
    <n v="-160"/>
    <n v="160"/>
    <n v="14"/>
    <x v="75"/>
    <n v="0"/>
    <m/>
  </r>
  <r>
    <m/>
    <x v="80"/>
    <x v="80"/>
    <x v="81"/>
    <d v="2019-04-18T00:00:00"/>
    <s v="CB00005550"/>
    <x v="442"/>
    <s v="Zgłoszenie eksportowe"/>
    <d v="2019-05-02T00:00:00"/>
    <s v="33000"/>
    <s v="PLN"/>
    <n v="-150"/>
    <n v="-150"/>
    <n v="150"/>
    <n v="14"/>
    <x v="65"/>
    <n v="0"/>
    <m/>
  </r>
  <r>
    <m/>
    <x v="80"/>
    <x v="80"/>
    <x v="81"/>
    <d v="2019-04-25T00:00:00"/>
    <s v="CB00005607"/>
    <x v="443"/>
    <s v="Zgłoszenie eksportowe"/>
    <d v="2019-05-09T00:00:00"/>
    <s v="33000"/>
    <s v="PLN"/>
    <n v="-160"/>
    <n v="-160"/>
    <n v="160"/>
    <n v="14"/>
    <x v="60"/>
    <n v="0"/>
    <m/>
  </r>
  <r>
    <m/>
    <x v="80"/>
    <x v="80"/>
    <x v="81"/>
    <d v="2019-04-26T00:00:00"/>
    <s v="CB00005608"/>
    <x v="444"/>
    <s v="Zgłoszenie eksportowe"/>
    <d v="2019-05-10T00:00:00"/>
    <s v="33000"/>
    <s v="PLN"/>
    <n v="-160"/>
    <n v="-160"/>
    <n v="160"/>
    <n v="14"/>
    <x v="26"/>
    <n v="0"/>
    <m/>
  </r>
  <r>
    <m/>
    <x v="80"/>
    <x v="80"/>
    <x v="81"/>
    <d v="2019-04-29T00:00:00"/>
    <s v="CB00005649"/>
    <x v="445"/>
    <s v="Zgłoszenie eksportowe"/>
    <d v="2019-05-13T00:00:00"/>
    <s v="33000"/>
    <s v="PLN"/>
    <n v="-160"/>
    <n v="-160"/>
    <n v="160"/>
    <n v="14"/>
    <x v="54"/>
    <n v="0"/>
    <m/>
  </r>
  <r>
    <m/>
    <x v="80"/>
    <x v="80"/>
    <x v="81"/>
    <d v="2019-04-30T00:00:00"/>
    <s v="CB00005672"/>
    <x v="446"/>
    <s v="Odprawa eksortowa"/>
    <d v="2019-05-14T00:00:00"/>
    <s v="33000"/>
    <s v="PLN"/>
    <n v="-260"/>
    <n v="-260"/>
    <n v="260"/>
    <n v="14"/>
    <x v="19"/>
    <n v="0"/>
    <m/>
  </r>
  <r>
    <m/>
    <x v="80"/>
    <x v="80"/>
    <x v="81"/>
    <d v="2019-04-30T00:00:00"/>
    <s v="CB00005673"/>
    <x v="447"/>
    <s v="Zgłoszenie eksportowe"/>
    <d v="2019-05-14T00:00:00"/>
    <s v="33000"/>
    <s v="PLN"/>
    <n v="-160"/>
    <n v="-160"/>
    <n v="160"/>
    <n v="14"/>
    <x v="19"/>
    <n v="0"/>
    <m/>
  </r>
  <r>
    <m/>
    <x v="80"/>
    <x v="80"/>
    <x v="81"/>
    <d v="2019-05-02T00:00:00"/>
    <s v="CB00005705"/>
    <x v="448"/>
    <s v="Zgłoszenie eksportowe"/>
    <d v="2019-05-16T00:00:00"/>
    <s v="33000"/>
    <s v="PLN"/>
    <n v="-160"/>
    <n v="-160"/>
    <n v="160"/>
    <n v="14"/>
    <x v="48"/>
    <n v="0"/>
    <m/>
  </r>
  <r>
    <m/>
    <x v="0"/>
    <x v="2"/>
    <x v="2"/>
    <s v=""/>
    <m/>
    <x v="2"/>
    <m/>
    <m/>
    <s v="33000"/>
    <s v="PLN"/>
    <n v="-1690"/>
    <n v="-1690"/>
    <n v="1690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690"/>
    <e v="#N/A"/>
    <x v="2"/>
    <e v="#VALUE!"/>
    <m/>
  </r>
  <r>
    <s v="V000506"/>
    <x v="0"/>
    <x v="2"/>
    <x v="2"/>
    <s v="V000506"/>
    <m/>
    <x v="449"/>
    <m/>
    <s v=""/>
    <s v=""/>
    <s v=""/>
    <s v=""/>
    <s v=""/>
    <n v="0"/>
    <e v="#N/A"/>
    <x v="2"/>
    <e v="#VALUE!"/>
    <m/>
  </r>
  <r>
    <m/>
    <x v="81"/>
    <x v="81"/>
    <x v="82"/>
    <d v="2019-04-29T00:00:00"/>
    <s v="IIN-0001507"/>
    <x v="450"/>
    <s v=""/>
    <d v="2019-05-24T00:00:00"/>
    <s v="33000"/>
    <s v="EUR"/>
    <n v="-12177"/>
    <n v="-12177"/>
    <n v="52222.28"/>
    <n v="30"/>
    <x v="9"/>
    <n v="5"/>
    <m/>
  </r>
  <r>
    <m/>
    <x v="0"/>
    <x v="2"/>
    <x v="2"/>
    <s v=""/>
    <m/>
    <x v="2"/>
    <m/>
    <m/>
    <s v="33000"/>
    <s v="EUR"/>
    <n v="-12177"/>
    <n v="-12177"/>
    <n v="52222.28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52222.28"/>
    <e v="#N/A"/>
    <x v="2"/>
    <e v="#VALUE!"/>
    <m/>
  </r>
  <r>
    <s v="V000510"/>
    <x v="0"/>
    <x v="2"/>
    <x v="2"/>
    <s v="V000510"/>
    <m/>
    <x v="451"/>
    <m/>
    <s v=""/>
    <s v=""/>
    <s v=""/>
    <s v=""/>
    <s v=""/>
    <n v="0"/>
    <e v="#N/A"/>
    <x v="2"/>
    <e v="#VALUE!"/>
    <m/>
  </r>
  <r>
    <m/>
    <x v="82"/>
    <x v="82"/>
    <x v="83"/>
    <d v="2019-04-17T00:00:00"/>
    <s v="CB00005597"/>
    <x v="452"/>
    <s v="Ogłoszenie rekrutacyjne"/>
    <d v="2019-05-01T00:00:00"/>
    <s v="33000"/>
    <s v="PLN"/>
    <n v="-1228.77"/>
    <n v="-1228.77"/>
    <n v="1228.77"/>
    <n v="14"/>
    <x v="75"/>
    <n v="0"/>
    <m/>
  </r>
  <r>
    <m/>
    <x v="0"/>
    <x v="2"/>
    <x v="2"/>
    <s v=""/>
    <m/>
    <x v="2"/>
    <m/>
    <m/>
    <s v="33000"/>
    <s v="PLN"/>
    <n v="-1228.77"/>
    <n v="-1228.77"/>
    <n v="1228.77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228.77"/>
    <e v="#N/A"/>
    <x v="2"/>
    <e v="#VALUE!"/>
    <m/>
  </r>
  <r>
    <s v="V000511"/>
    <x v="0"/>
    <x v="2"/>
    <x v="2"/>
    <s v="V000511"/>
    <m/>
    <x v="453"/>
    <m/>
    <s v=""/>
    <s v=""/>
    <s v=""/>
    <s v=""/>
    <s v=""/>
    <n v="0"/>
    <e v="#N/A"/>
    <x v="2"/>
    <e v="#VALUE!"/>
    <m/>
  </r>
  <r>
    <m/>
    <x v="83"/>
    <x v="83"/>
    <x v="84"/>
    <d v="2019-04-15T00:00:00"/>
    <s v="MB00005694"/>
    <x v="454"/>
    <s v="pro forma 65/04/2019"/>
    <d v="2019-04-15T00:00:00"/>
    <s v="33000"/>
    <s v="PLN"/>
    <n v="2075.84"/>
    <n v="2075.84"/>
    <n v="-2075.84"/>
    <n v="7"/>
    <x v="50"/>
    <n v="7"/>
    <m/>
  </r>
  <r>
    <m/>
    <x v="0"/>
    <x v="2"/>
    <x v="2"/>
    <s v=""/>
    <m/>
    <x v="2"/>
    <m/>
    <m/>
    <s v="33000"/>
    <s v="PLN"/>
    <n v="2075.84"/>
    <n v="2075.84"/>
    <n v="-2075.84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-2075.84"/>
    <e v="#N/A"/>
    <x v="2"/>
    <e v="#VALUE!"/>
    <m/>
  </r>
  <r>
    <s v="V000526"/>
    <x v="0"/>
    <x v="2"/>
    <x v="2"/>
    <s v="V000526"/>
    <m/>
    <x v="455"/>
    <m/>
    <s v=""/>
    <s v=""/>
    <s v=""/>
    <s v=""/>
    <s v=""/>
    <n v="0"/>
    <e v="#N/A"/>
    <x v="2"/>
    <e v="#VALUE!"/>
    <m/>
  </r>
  <r>
    <m/>
    <x v="84"/>
    <x v="84"/>
    <x v="85"/>
    <d v="2018-07-13T00:00:00"/>
    <s v="MB00002774"/>
    <x v="5"/>
    <s v="406 527 523"/>
    <d v="2018-07-13T00:00:00"/>
    <s v="33000"/>
    <s v="PLN"/>
    <n v="4797"/>
    <n v="123"/>
    <n v="-123"/>
    <n v="30"/>
    <x v="110"/>
    <n v="30"/>
    <m/>
  </r>
  <r>
    <m/>
    <x v="84"/>
    <x v="84"/>
    <x v="85"/>
    <d v="2019-03-05T00:00:00"/>
    <s v="CB00005158"/>
    <x v="456"/>
    <s v="Usługa transportowa"/>
    <d v="2019-04-04T00:00:00"/>
    <s v="33000"/>
    <s v="PLN"/>
    <n v="-1168.5"/>
    <n v="-2.7000000000000499"/>
    <n v="2.7000000000000499"/>
    <n v="30"/>
    <x v="111"/>
    <n v="0"/>
    <m/>
  </r>
  <r>
    <m/>
    <x v="84"/>
    <x v="84"/>
    <x v="85"/>
    <d v="2019-03-18T00:00:00"/>
    <s v="CB00005258"/>
    <x v="457"/>
    <s v="Usługa transportowa"/>
    <d v="2019-04-17T00:00:00"/>
    <s v="33000"/>
    <s v="PLN"/>
    <n v="-1168.5"/>
    <n v="-1168.5"/>
    <n v="1168.5"/>
    <n v="30"/>
    <x v="69"/>
    <n v="0"/>
    <m/>
  </r>
  <r>
    <m/>
    <x v="84"/>
    <x v="84"/>
    <x v="85"/>
    <d v="2019-03-26T00:00:00"/>
    <s v="CB00005327"/>
    <x v="458"/>
    <s v="Usługa transportowa"/>
    <d v="2019-04-25T00:00:00"/>
    <s v="33000"/>
    <s v="EUR"/>
    <n v="-676.5"/>
    <n v="-676.5"/>
    <n v="2899.75"/>
    <n v="30"/>
    <x v="16"/>
    <n v="0"/>
    <m/>
  </r>
  <r>
    <m/>
    <x v="84"/>
    <x v="84"/>
    <x v="85"/>
    <d v="2019-03-26T00:00:00"/>
    <s v="CB00005328"/>
    <x v="459"/>
    <s v="Usługa transportowa"/>
    <d v="2019-04-25T00:00:00"/>
    <s v="33000"/>
    <s v="EUR"/>
    <n v="-676.5"/>
    <n v="-676.5"/>
    <n v="2900.16"/>
    <n v="30"/>
    <x v="16"/>
    <n v="0"/>
    <m/>
  </r>
  <r>
    <m/>
    <x v="84"/>
    <x v="84"/>
    <x v="85"/>
    <d v="2019-03-26T00:00:00"/>
    <s v="CB00005330"/>
    <x v="460"/>
    <s v="Usługa transportowa"/>
    <d v="2019-04-25T00:00:00"/>
    <s v="33000"/>
    <s v="EUR"/>
    <n v="-676.5"/>
    <n v="-676.5"/>
    <n v="2900.16"/>
    <n v="30"/>
    <x v="16"/>
    <n v="0"/>
    <m/>
  </r>
  <r>
    <m/>
    <x v="84"/>
    <x v="84"/>
    <x v="85"/>
    <d v="2019-03-26T00:00:00"/>
    <s v="CB00005331"/>
    <x v="461"/>
    <s v="Usługa transportowa"/>
    <d v="2019-04-25T00:00:00"/>
    <s v="33000"/>
    <s v="EUR"/>
    <n v="-565.79999999999995"/>
    <n v="-565.79999999999995"/>
    <n v="2425.58"/>
    <n v="30"/>
    <x v="16"/>
    <n v="0"/>
    <m/>
  </r>
  <r>
    <m/>
    <x v="84"/>
    <x v="84"/>
    <x v="85"/>
    <d v="2019-03-26T00:00:00"/>
    <s v="CB00005332"/>
    <x v="462"/>
    <s v="Usługa transportowa"/>
    <d v="2019-04-25T00:00:00"/>
    <s v="33000"/>
    <s v="EUR"/>
    <n v="-1537.5"/>
    <n v="-1537.5"/>
    <n v="6591.26"/>
    <n v="30"/>
    <x v="16"/>
    <n v="0"/>
    <m/>
  </r>
  <r>
    <m/>
    <x v="84"/>
    <x v="84"/>
    <x v="85"/>
    <d v="2019-04-01T00:00:00"/>
    <s v="CB00005421"/>
    <x v="463"/>
    <s v="Usługa transportowa"/>
    <d v="2019-05-01T00:00:00"/>
    <s v="33000"/>
    <s v="EUR"/>
    <n v="-676.5"/>
    <n v="-676.5"/>
    <n v="2908.81"/>
    <n v="30"/>
    <x v="75"/>
    <n v="0"/>
    <m/>
  </r>
  <r>
    <m/>
    <x v="84"/>
    <x v="84"/>
    <x v="85"/>
    <d v="2019-04-04T00:00:00"/>
    <s v="CB00005426"/>
    <x v="464"/>
    <s v="Usługa transportowa"/>
    <d v="2019-05-04T00:00:00"/>
    <s v="33000"/>
    <s v="EUR"/>
    <n v="-565.79999999999995"/>
    <n v="-565.79999999999995"/>
    <n v="2429.6"/>
    <n v="30"/>
    <x v="18"/>
    <n v="0"/>
    <m/>
  </r>
  <r>
    <m/>
    <x v="84"/>
    <x v="84"/>
    <x v="85"/>
    <d v="2019-04-04T00:00:00"/>
    <s v="CB00005429"/>
    <x v="465"/>
    <s v="Usługa transportowa"/>
    <d v="2019-05-04T00:00:00"/>
    <s v="33000"/>
    <s v="PLN"/>
    <n v="-1168.5"/>
    <n v="-1168.5"/>
    <n v="1168.5"/>
    <n v="30"/>
    <x v="18"/>
    <n v="0"/>
    <m/>
  </r>
  <r>
    <m/>
    <x v="84"/>
    <x v="84"/>
    <x v="85"/>
    <d v="2019-04-05T00:00:00"/>
    <s v="CB00005427"/>
    <x v="466"/>
    <s v="Usługa transportowa"/>
    <d v="2019-05-05T00:00:00"/>
    <s v="33000"/>
    <s v="EUR"/>
    <n v="-676.5"/>
    <n v="-676.5"/>
    <n v="2904.96"/>
    <n v="30"/>
    <x v="29"/>
    <n v="0"/>
    <m/>
  </r>
  <r>
    <m/>
    <x v="84"/>
    <x v="84"/>
    <x v="85"/>
    <d v="2019-04-05T00:00:00"/>
    <s v="CB00005428"/>
    <x v="467"/>
    <s v="Usługa transportowa"/>
    <d v="2019-05-05T00:00:00"/>
    <s v="33000"/>
    <s v="EUR"/>
    <n v="-676.5"/>
    <n v="-676.5"/>
    <n v="2903.61"/>
    <n v="30"/>
    <x v="29"/>
    <n v="0"/>
    <m/>
  </r>
  <r>
    <m/>
    <x v="84"/>
    <x v="84"/>
    <x v="85"/>
    <d v="2019-04-05T00:00:00"/>
    <s v="CB00005430"/>
    <x v="468"/>
    <s v="Usługa transportowa"/>
    <d v="2019-05-05T00:00:00"/>
    <s v="33000"/>
    <s v="PLN"/>
    <n v="-1168.5"/>
    <n v="-1168.5"/>
    <n v="1168.5"/>
    <n v="30"/>
    <x v="29"/>
    <n v="0"/>
    <m/>
  </r>
  <r>
    <m/>
    <x v="84"/>
    <x v="84"/>
    <x v="85"/>
    <d v="2019-04-05T00:00:00"/>
    <s v="CB00005431"/>
    <x v="469"/>
    <s v="Usługa transportowa"/>
    <d v="2019-05-05T00:00:00"/>
    <s v="33000"/>
    <s v="PLN"/>
    <n v="-1168.5"/>
    <n v="-1168.5"/>
    <n v="1168.5"/>
    <n v="30"/>
    <x v="29"/>
    <n v="0"/>
    <m/>
  </r>
  <r>
    <m/>
    <x v="84"/>
    <x v="84"/>
    <x v="85"/>
    <d v="2019-04-08T00:00:00"/>
    <s v="CB00005439"/>
    <x v="470"/>
    <s v="Usługa transportowa"/>
    <d v="2019-05-08T00:00:00"/>
    <s v="33000"/>
    <s v="EUR"/>
    <n v="-676.5"/>
    <n v="-676.5"/>
    <n v="2903.61"/>
    <n v="30"/>
    <x v="41"/>
    <n v="0"/>
    <m/>
  </r>
  <r>
    <m/>
    <x v="84"/>
    <x v="84"/>
    <x v="85"/>
    <d v="2019-04-09T00:00:00"/>
    <s v="CB00005449"/>
    <x v="471"/>
    <s v="Usługa transportowa"/>
    <d v="2019-04-28T00:00:00"/>
    <s v="33000"/>
    <s v="EUR"/>
    <n v="-676.5"/>
    <n v="-676.5"/>
    <n v="2908.81"/>
    <n v="30"/>
    <x v="60"/>
    <n v="11"/>
    <m/>
  </r>
  <r>
    <m/>
    <x v="84"/>
    <x v="84"/>
    <x v="85"/>
    <d v="2019-04-09T00:00:00"/>
    <s v="CB00005450"/>
    <x v="472"/>
    <s v="Usługa transportowa"/>
    <d v="2019-04-28T00:00:00"/>
    <s v="33000"/>
    <s v="EUR"/>
    <n v="-676.5"/>
    <n v="-676.5"/>
    <n v="2908.81"/>
    <n v="30"/>
    <x v="60"/>
    <n v="11"/>
    <m/>
  </r>
  <r>
    <m/>
    <x v="84"/>
    <x v="84"/>
    <x v="85"/>
    <d v="2019-04-12T00:00:00"/>
    <s v="CB00005506"/>
    <x v="473"/>
    <s v="Usługa transportowa"/>
    <d v="2019-05-12T00:00:00"/>
    <s v="33000"/>
    <s v="EUR"/>
    <n v="-565.79999999999995"/>
    <n v="-565.79999999999995"/>
    <n v="2422.81"/>
    <n v="30"/>
    <x v="7"/>
    <n v="0"/>
    <m/>
  </r>
  <r>
    <m/>
    <x v="84"/>
    <x v="84"/>
    <x v="85"/>
    <d v="2019-04-15T00:00:00"/>
    <s v="CB00005525"/>
    <x v="474"/>
    <s v="Usługa transportowa"/>
    <d v="2019-05-15T00:00:00"/>
    <s v="33000"/>
    <s v="PLN"/>
    <n v="-1168.5"/>
    <n v="-1168.5"/>
    <n v="1168.5"/>
    <n v="30"/>
    <x v="38"/>
    <n v="0"/>
    <m/>
  </r>
  <r>
    <m/>
    <x v="84"/>
    <x v="84"/>
    <x v="85"/>
    <d v="2019-04-15T00:00:00"/>
    <s v="CB00005526"/>
    <x v="475"/>
    <s v="Usługa transportowa"/>
    <d v="2019-05-15T00:00:00"/>
    <s v="33000"/>
    <s v="EUR"/>
    <n v="-676.5"/>
    <n v="-676.5"/>
    <n v="2896.84"/>
    <n v="30"/>
    <x v="38"/>
    <n v="0"/>
    <m/>
  </r>
  <r>
    <m/>
    <x v="84"/>
    <x v="84"/>
    <x v="85"/>
    <d v="2019-04-15T00:00:00"/>
    <s v="CB00005527"/>
    <x v="476"/>
    <s v="Usługa transportowa"/>
    <d v="2019-05-15T00:00:00"/>
    <s v="33000"/>
    <s v="EUR"/>
    <n v="-676.5"/>
    <n v="-676.5"/>
    <n v="2896.84"/>
    <n v="30"/>
    <x v="38"/>
    <n v="0"/>
    <m/>
  </r>
  <r>
    <m/>
    <x v="84"/>
    <x v="84"/>
    <x v="85"/>
    <d v="2019-04-18T00:00:00"/>
    <s v="CB00005547"/>
    <x v="477"/>
    <s v="Usługa transportowa"/>
    <d v="2019-05-18T00:00:00"/>
    <s v="33000"/>
    <s v="PLN"/>
    <n v="-1168.5"/>
    <n v="-1168.5"/>
    <n v="1168.5"/>
    <n v="30"/>
    <x v="46"/>
    <n v="0"/>
    <m/>
  </r>
  <r>
    <m/>
    <x v="84"/>
    <x v="84"/>
    <x v="85"/>
    <d v="2019-04-18T00:00:00"/>
    <s v="CB00005548"/>
    <x v="478"/>
    <s v="Usługa transportowa"/>
    <d v="2019-05-18T00:00:00"/>
    <s v="33000"/>
    <s v="EUR"/>
    <n v="-676.5"/>
    <n v="-676.5"/>
    <n v="2892.04"/>
    <n v="30"/>
    <x v="46"/>
    <n v="0"/>
    <m/>
  </r>
  <r>
    <m/>
    <x v="84"/>
    <x v="84"/>
    <x v="85"/>
    <d v="2019-04-19T00:00:00"/>
    <s v="CB00005558"/>
    <x v="479"/>
    <s v="Usłga transportowa"/>
    <d v="2019-05-19T00:00:00"/>
    <s v="33000"/>
    <s v="EUR"/>
    <n v="-565.79999999999995"/>
    <n v="-565.79999999999995"/>
    <n v="2418.8000000000002"/>
    <n v="30"/>
    <x v="31"/>
    <n v="0"/>
    <m/>
  </r>
  <r>
    <m/>
    <x v="84"/>
    <x v="84"/>
    <x v="85"/>
    <d v="2019-04-19T00:00:00"/>
    <s v="CB00005559"/>
    <x v="480"/>
    <s v="Usłga transportowa"/>
    <d v="2019-05-19T00:00:00"/>
    <s v="33000"/>
    <s v="EUR"/>
    <n v="-676.5"/>
    <n v="-676.5"/>
    <n v="2894.74"/>
    <n v="30"/>
    <x v="31"/>
    <n v="0"/>
    <m/>
  </r>
  <r>
    <m/>
    <x v="84"/>
    <x v="84"/>
    <x v="85"/>
    <d v="2019-04-29T00:00:00"/>
    <s v="CB00005622"/>
    <x v="481"/>
    <s v="Usługa transportowa"/>
    <d v="2019-05-29T00:00:00"/>
    <s v="33000"/>
    <s v="PLN"/>
    <n v="-1168.5"/>
    <n v="-1168.5"/>
    <n v="1168.5"/>
    <n v="30"/>
    <x v="9"/>
    <n v="0"/>
    <m/>
  </r>
  <r>
    <m/>
    <x v="84"/>
    <x v="84"/>
    <x v="85"/>
    <d v="2019-04-29T00:00:00"/>
    <s v="CB00005623"/>
    <x v="482"/>
    <s v="Usługa transportowa"/>
    <d v="2019-05-29T00:00:00"/>
    <s v="33000"/>
    <s v="EUR"/>
    <n v="-565.79999999999995"/>
    <n v="-565.79999999999995"/>
    <n v="2430.62"/>
    <n v="30"/>
    <x v="9"/>
    <n v="0"/>
    <m/>
  </r>
  <r>
    <m/>
    <x v="84"/>
    <x v="84"/>
    <x v="85"/>
    <d v="2019-04-29T00:00:00"/>
    <s v="CB00005624"/>
    <x v="483"/>
    <s v="Usługa transportowa"/>
    <d v="2019-05-29T00:00:00"/>
    <s v="33000"/>
    <s v="EUR"/>
    <n v="-676.5"/>
    <n v="-676.5"/>
    <n v="2906.18"/>
    <n v="30"/>
    <x v="9"/>
    <n v="0"/>
    <m/>
  </r>
  <r>
    <m/>
    <x v="84"/>
    <x v="84"/>
    <x v="85"/>
    <d v="2019-04-29T00:00:00"/>
    <s v="CB00005625"/>
    <x v="484"/>
    <s v="Usługa transportowa"/>
    <d v="2019-05-29T00:00:00"/>
    <s v="33000"/>
    <s v="EUR"/>
    <n v="-676.5"/>
    <n v="-676.5"/>
    <n v="2906.18"/>
    <n v="30"/>
    <x v="9"/>
    <n v="0"/>
    <m/>
  </r>
  <r>
    <m/>
    <x v="84"/>
    <x v="84"/>
    <x v="85"/>
    <d v="2019-04-30T00:00:00"/>
    <s v="CB00005647"/>
    <x v="485"/>
    <s v="Usługa transportowa"/>
    <d v="2019-05-30T00:00:00"/>
    <s v="33000"/>
    <s v="EUR"/>
    <n v="-676.5"/>
    <n v="-676.5"/>
    <n v="2905.57"/>
    <n v="30"/>
    <x v="8"/>
    <n v="0"/>
    <m/>
  </r>
  <r>
    <m/>
    <x v="84"/>
    <x v="84"/>
    <x v="85"/>
    <d v="2019-04-30T00:00:00"/>
    <s v="CB00005648"/>
    <x v="486"/>
    <s v="Usługa transportowa"/>
    <d v="2019-05-30T00:00:00"/>
    <s v="33000"/>
    <s v="PLN"/>
    <n v="-1291.5"/>
    <n v="-1291.5"/>
    <n v="1291.5"/>
    <n v="30"/>
    <x v="8"/>
    <n v="0"/>
    <m/>
  </r>
  <r>
    <m/>
    <x v="84"/>
    <x v="84"/>
    <x v="85"/>
    <d v="2019-05-14T00:00:00"/>
    <s v="CB00005774"/>
    <x v="487"/>
    <s v="usl. transportowe"/>
    <d v="2019-05-20T00:00:00"/>
    <s v="33000"/>
    <s v="EUR"/>
    <n v="-565.79999999999995"/>
    <n v="-565.79999999999995"/>
    <n v="2421.34"/>
    <n v="30"/>
    <x v="71"/>
    <n v="24"/>
    <m/>
  </r>
  <r>
    <m/>
    <x v="0"/>
    <x v="2"/>
    <x v="2"/>
    <s v=""/>
    <m/>
    <x v="2"/>
    <m/>
    <m/>
    <s v="33000"/>
    <s v="EUR"/>
    <n v="-15756.3"/>
    <n v="-15756.3"/>
    <n v="67577.08"/>
    <e v="#N/A"/>
    <x v="2"/>
    <e v="#VALUE!"/>
    <m/>
  </r>
  <r>
    <m/>
    <x v="0"/>
    <x v="2"/>
    <x v="2"/>
    <s v=""/>
    <m/>
    <x v="2"/>
    <m/>
    <m/>
    <s v="33000"/>
    <s v="PLN"/>
    <n v="-5842.5"/>
    <n v="-9350.7000000000007"/>
    <n v="9350.700000000000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76927.78"/>
    <e v="#N/A"/>
    <x v="2"/>
    <e v="#VALUE!"/>
    <m/>
  </r>
  <r>
    <s v="V000529"/>
    <x v="0"/>
    <x v="2"/>
    <x v="2"/>
    <s v="V000529"/>
    <m/>
    <x v="488"/>
    <m/>
    <s v=""/>
    <s v=""/>
    <s v=""/>
    <s v=""/>
    <s v=""/>
    <n v="0"/>
    <e v="#N/A"/>
    <x v="2"/>
    <e v="#VALUE!"/>
    <m/>
  </r>
  <r>
    <m/>
    <x v="85"/>
    <x v="85"/>
    <x v="86"/>
    <d v="2019-03-04T00:00:00"/>
    <s v="IIN-0001365"/>
    <x v="489"/>
    <s v=""/>
    <d v="2019-05-03T00:00:00"/>
    <s v="33100"/>
    <s v="EUR"/>
    <n v="-3129"/>
    <n v="-3129"/>
    <n v="13479.42"/>
    <n v="60"/>
    <x v="63"/>
    <n v="0"/>
    <m/>
  </r>
  <r>
    <m/>
    <x v="85"/>
    <x v="85"/>
    <x v="86"/>
    <d v="2019-05-15T00:00:00"/>
    <s v="IIN-0001533"/>
    <x v="490"/>
    <s v=""/>
    <d v="2019-06-29T00:00:00"/>
    <s v="33100"/>
    <s v="EUR"/>
    <n v="-3223"/>
    <n v="-3223"/>
    <n v="13842.79"/>
    <n v="60"/>
    <x v="112"/>
    <n v="15"/>
    <m/>
  </r>
  <r>
    <m/>
    <x v="0"/>
    <x v="2"/>
    <x v="2"/>
    <s v=""/>
    <m/>
    <x v="2"/>
    <m/>
    <m/>
    <s v="33100"/>
    <s v="EUR"/>
    <n v="-6352"/>
    <n v="-6352"/>
    <n v="27322.21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7322.21"/>
    <e v="#N/A"/>
    <x v="2"/>
    <e v="#VALUE!"/>
    <m/>
  </r>
  <r>
    <s v="V000534"/>
    <x v="0"/>
    <x v="2"/>
    <x v="2"/>
    <s v="V000534"/>
    <m/>
    <x v="491"/>
    <m/>
    <s v=""/>
    <s v=""/>
    <s v=""/>
    <s v=""/>
    <s v=""/>
    <n v="0"/>
    <e v="#N/A"/>
    <x v="2"/>
    <e v="#VALUE!"/>
    <m/>
  </r>
  <r>
    <m/>
    <x v="86"/>
    <x v="86"/>
    <x v="87"/>
    <d v="2019-04-04T00:00:00"/>
    <s v="IIN-0001448"/>
    <x v="492"/>
    <s v=""/>
    <d v="2019-04-18T00:00:00"/>
    <s v="33000"/>
    <s v="EUR"/>
    <n v="-12401.19"/>
    <n v="-12401.19"/>
    <n v="53251.95"/>
    <n v="21"/>
    <x v="16"/>
    <n v="7"/>
    <m/>
  </r>
  <r>
    <m/>
    <x v="86"/>
    <x v="86"/>
    <x v="87"/>
    <d v="2019-04-12T00:00:00"/>
    <s v="IIN-0001498"/>
    <x v="493"/>
    <s v=""/>
    <d v="2019-04-26T00:00:00"/>
    <s v="33000"/>
    <s v="EUR"/>
    <n v="-11943.55"/>
    <n v="-11943.55"/>
    <n v="51143.48"/>
    <n v="21"/>
    <x v="63"/>
    <n v="7"/>
    <m/>
  </r>
  <r>
    <m/>
    <x v="86"/>
    <x v="86"/>
    <x v="87"/>
    <d v="2019-04-17T00:00:00"/>
    <s v="IIN-0001497"/>
    <x v="494"/>
    <s v=""/>
    <d v="2019-05-01T00:00:00"/>
    <s v="33000"/>
    <s v="EUR"/>
    <n v="-10307.299999999999"/>
    <n v="-10307.299999999999"/>
    <n v="44050.31"/>
    <n v="21"/>
    <x v="41"/>
    <n v="7"/>
    <m/>
  </r>
  <r>
    <m/>
    <x v="86"/>
    <x v="86"/>
    <x v="87"/>
    <d v="2019-04-25T00:00:00"/>
    <s v="IIN-0001516"/>
    <x v="495"/>
    <s v=""/>
    <d v="2019-05-09T00:00:00"/>
    <s v="33000"/>
    <s v="EUR"/>
    <n v="-11893.82"/>
    <n v="-11893.82"/>
    <n v="51018.54"/>
    <n v="21"/>
    <x v="48"/>
    <n v="7"/>
    <m/>
  </r>
  <r>
    <m/>
    <x v="86"/>
    <x v="86"/>
    <x v="87"/>
    <d v="2019-04-29T00:00:00"/>
    <s v="IIN-0001517"/>
    <x v="236"/>
    <s v=""/>
    <d v="2019-05-13T00:00:00"/>
    <s v="33000"/>
    <s v="EUR"/>
    <n v="-9483.67"/>
    <n v="-9483.67"/>
    <n v="40690.629999999997"/>
    <n v="21"/>
    <x v="55"/>
    <n v="7"/>
    <m/>
  </r>
  <r>
    <m/>
    <x v="0"/>
    <x v="2"/>
    <x v="2"/>
    <s v=""/>
    <m/>
    <x v="2"/>
    <m/>
    <m/>
    <s v="33000"/>
    <s v="EUR"/>
    <n v="-56029.53"/>
    <n v="-56029.53"/>
    <n v="240154.91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40154.91"/>
    <e v="#N/A"/>
    <x v="2"/>
    <e v="#VALUE!"/>
    <m/>
  </r>
  <r>
    <s v="V000535"/>
    <x v="0"/>
    <x v="2"/>
    <x v="2"/>
    <s v="V000535"/>
    <m/>
    <x v="496"/>
    <m/>
    <s v=""/>
    <s v=""/>
    <s v=""/>
    <s v=""/>
    <s v=""/>
    <n v="0"/>
    <e v="#N/A"/>
    <x v="2"/>
    <e v="#VALUE!"/>
    <m/>
  </r>
  <r>
    <m/>
    <x v="87"/>
    <x v="87"/>
    <x v="88"/>
    <d v="2019-04-29T00:00:00"/>
    <s v="IIN-0001499"/>
    <x v="497"/>
    <s v=""/>
    <d v="2019-05-07T00:00:00"/>
    <s v="33000"/>
    <s v="PLN"/>
    <n v="-7019.86"/>
    <n v="-7019.86"/>
    <n v="7019.86"/>
    <n v="14"/>
    <x v="54"/>
    <n v="6"/>
    <m/>
  </r>
  <r>
    <m/>
    <x v="87"/>
    <x v="87"/>
    <x v="88"/>
    <d v="2019-04-29T00:00:00"/>
    <s v="IIN-0001500"/>
    <x v="498"/>
    <s v=""/>
    <d v="2019-05-09T00:00:00"/>
    <s v="33000"/>
    <s v="PLN"/>
    <n v="-12712.79"/>
    <n v="-12712.79"/>
    <n v="12712.79"/>
    <n v="14"/>
    <x v="54"/>
    <n v="4"/>
    <m/>
  </r>
  <r>
    <m/>
    <x v="0"/>
    <x v="2"/>
    <x v="2"/>
    <s v=""/>
    <m/>
    <x v="2"/>
    <m/>
    <m/>
    <s v="33000"/>
    <s v="PLN"/>
    <n v="-19732.650000000001"/>
    <n v="-19732.650000000001"/>
    <n v="19732.650000000001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9732.650000000001"/>
    <e v="#N/A"/>
    <x v="2"/>
    <e v="#VALUE!"/>
    <m/>
  </r>
  <r>
    <s v="V000538"/>
    <x v="0"/>
    <x v="2"/>
    <x v="2"/>
    <s v="V000538"/>
    <m/>
    <x v="499"/>
    <m/>
    <s v=""/>
    <s v=""/>
    <s v=""/>
    <s v=""/>
    <s v=""/>
    <n v="0"/>
    <e v="#N/A"/>
    <x v="2"/>
    <e v="#VALUE!"/>
    <m/>
  </r>
  <r>
    <m/>
    <x v="88"/>
    <x v="88"/>
    <x v="89"/>
    <d v="2019-03-08T00:00:00"/>
    <s v="MBEUR00001249"/>
    <x v="5"/>
    <s v="2razy 1119000327"/>
    <d v="2019-03-08T00:00:00"/>
    <s v="33100"/>
    <s v="EUR"/>
    <n v="1377.99"/>
    <n v="1377.99"/>
    <n v="-5927.98"/>
    <n v="30"/>
    <x v="72"/>
    <n v="30"/>
    <m/>
  </r>
  <r>
    <m/>
    <x v="88"/>
    <x v="88"/>
    <x v="89"/>
    <d v="2019-03-15T00:00:00"/>
    <s v="IIN-0001381"/>
    <x v="500"/>
    <s v=""/>
    <d v="2019-04-14T00:00:00"/>
    <s v="33100"/>
    <s v="EUR"/>
    <n v="-1260.52"/>
    <n v="-1260.52"/>
    <n v="5422.13"/>
    <n v="30"/>
    <x v="113"/>
    <n v="0"/>
    <m/>
  </r>
  <r>
    <m/>
    <x v="88"/>
    <x v="88"/>
    <x v="89"/>
    <d v="2019-03-20T00:00:00"/>
    <s v="IIN-0001368"/>
    <x v="501"/>
    <s v=""/>
    <d v="2019-04-19T00:00:00"/>
    <s v="33100"/>
    <s v="EUR"/>
    <n v="-1240.94"/>
    <n v="-137.05000000000001"/>
    <n v="588.5"/>
    <n v="30"/>
    <x v="43"/>
    <n v="0"/>
    <m/>
  </r>
  <r>
    <m/>
    <x v="88"/>
    <x v="88"/>
    <x v="89"/>
    <d v="2019-04-02T00:00:00"/>
    <s v="IIN-0001424"/>
    <x v="502"/>
    <s v=""/>
    <d v="2019-05-02T00:00:00"/>
    <s v="33100"/>
    <s v="EUR"/>
    <n v="-1239.44"/>
    <n v="-1239.44"/>
    <n v="5333.93"/>
    <n v="30"/>
    <x v="65"/>
    <n v="0"/>
    <m/>
  </r>
  <r>
    <m/>
    <x v="88"/>
    <x v="88"/>
    <x v="89"/>
    <d v="2019-04-09T00:00:00"/>
    <s v="IIN-0001480"/>
    <x v="503"/>
    <s v=""/>
    <d v="2019-05-09T00:00:00"/>
    <s v="33100"/>
    <s v="EUR"/>
    <n v="-1254.5"/>
    <n v="-1254.5"/>
    <n v="5381.43"/>
    <n v="30"/>
    <x v="60"/>
    <n v="0"/>
    <m/>
  </r>
  <r>
    <m/>
    <x v="88"/>
    <x v="88"/>
    <x v="89"/>
    <d v="2019-04-17T00:00:00"/>
    <s v="IIN-0001465"/>
    <x v="504"/>
    <s v=""/>
    <d v="2019-05-17T00:00:00"/>
    <s v="33100"/>
    <s v="EUR"/>
    <n v="-1301.69"/>
    <n v="-1301.69"/>
    <n v="5563.03"/>
    <n v="30"/>
    <x v="13"/>
    <n v="0"/>
    <m/>
  </r>
  <r>
    <m/>
    <x v="88"/>
    <x v="88"/>
    <x v="89"/>
    <d v="2019-04-26T00:00:00"/>
    <s v="IIN-0001518"/>
    <x v="505"/>
    <s v=""/>
    <d v="2019-05-26T00:00:00"/>
    <s v="33100"/>
    <s v="EUR"/>
    <n v="-1285.6199999999999"/>
    <n v="-1285.6199999999999"/>
    <n v="5522.89"/>
    <n v="30"/>
    <x v="66"/>
    <n v="0"/>
    <m/>
  </r>
  <r>
    <m/>
    <x v="0"/>
    <x v="2"/>
    <x v="2"/>
    <s v=""/>
    <m/>
    <x v="2"/>
    <m/>
    <m/>
    <s v="33100"/>
    <s v="EUR"/>
    <n v="-6204.72"/>
    <n v="-5100.83"/>
    <n v="21883.9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1883.93"/>
    <e v="#N/A"/>
    <x v="2"/>
    <e v="#VALUE!"/>
    <m/>
  </r>
  <r>
    <s v="V000539"/>
    <x v="0"/>
    <x v="2"/>
    <x v="2"/>
    <s v="V000539"/>
    <m/>
    <x v="506"/>
    <m/>
    <s v=""/>
    <s v=""/>
    <s v=""/>
    <s v=""/>
    <s v=""/>
    <n v="0"/>
    <e v="#N/A"/>
    <x v="2"/>
    <e v="#VALUE!"/>
    <m/>
  </r>
  <r>
    <m/>
    <x v="89"/>
    <x v="89"/>
    <x v="90"/>
    <d v="2019-03-28T00:00:00"/>
    <s v="GJ00005199"/>
    <x v="507"/>
    <s v="nota obci. 4/2019"/>
    <d v="2019-03-28T00:00:00"/>
    <s v="33000"/>
    <s v="PLN"/>
    <n v="163.24"/>
    <n v="163.24"/>
    <n v="-163.24"/>
    <n v="30"/>
    <x v="21"/>
    <n v="30"/>
    <m/>
  </r>
  <r>
    <m/>
    <x v="89"/>
    <x v="89"/>
    <x v="90"/>
    <d v="2019-04-05T00:00:00"/>
    <s v="CB00005482"/>
    <x v="508"/>
    <s v="Transport wyrobów gotowych"/>
    <d v="2019-04-30T00:00:00"/>
    <s v="33000"/>
    <s v="PLN"/>
    <n v="-15744"/>
    <n v="-15744"/>
    <n v="15744"/>
    <n v="30"/>
    <x v="29"/>
    <n v="5"/>
    <m/>
  </r>
  <r>
    <m/>
    <x v="89"/>
    <x v="89"/>
    <x v="90"/>
    <d v="2019-04-26T00:00:00"/>
    <s v="CB00005591"/>
    <x v="509"/>
    <s v="obróbka zewnętrzna"/>
    <d v="2019-04-30T00:00:00"/>
    <s v="33000"/>
    <s v="PLN"/>
    <n v="-277437.56"/>
    <n v="-277437.56"/>
    <n v="277437.56"/>
    <n v="30"/>
    <x v="66"/>
    <n v="26"/>
    <m/>
  </r>
  <r>
    <m/>
    <x v="89"/>
    <x v="89"/>
    <x v="90"/>
    <d v="2019-04-30T00:00:00"/>
    <s v="CB00005678"/>
    <x v="510"/>
    <s v="produkcja detali na zewnątrz"/>
    <d v="2019-05-30T00:00:00"/>
    <s v="33000"/>
    <s v="PLN"/>
    <n v="-229005.09"/>
    <n v="-229005.09"/>
    <n v="229005.09"/>
    <n v="30"/>
    <x v="8"/>
    <n v="0"/>
    <m/>
  </r>
  <r>
    <m/>
    <x v="89"/>
    <x v="89"/>
    <x v="90"/>
    <d v="2019-04-30T00:00:00"/>
    <s v="CB00005679"/>
    <x v="511"/>
    <s v="transport wyrobów gotowych"/>
    <d v="2019-05-30T00:00:00"/>
    <s v="33000"/>
    <s v="PLN"/>
    <n v="-11808"/>
    <n v="-11808"/>
    <n v="11808"/>
    <n v="30"/>
    <x v="8"/>
    <n v="0"/>
    <m/>
  </r>
  <r>
    <m/>
    <x v="0"/>
    <x v="2"/>
    <x v="2"/>
    <s v=""/>
    <m/>
    <x v="2"/>
    <m/>
    <m/>
    <s v="33000"/>
    <s v="PLN"/>
    <n v="-533831.41"/>
    <n v="-533831.41"/>
    <n v="533831.41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533831.41"/>
    <e v="#N/A"/>
    <x v="2"/>
    <e v="#VALUE!"/>
    <m/>
  </r>
  <r>
    <s v="V000540"/>
    <x v="0"/>
    <x v="2"/>
    <x v="2"/>
    <s v="V000540"/>
    <m/>
    <x v="512"/>
    <m/>
    <s v=""/>
    <s v=""/>
    <s v=""/>
    <s v=""/>
    <s v=""/>
    <n v="0"/>
    <e v="#N/A"/>
    <x v="2"/>
    <e v="#VALUE!"/>
    <m/>
  </r>
  <r>
    <m/>
    <x v="90"/>
    <x v="90"/>
    <x v="91"/>
    <d v="2019-04-23T00:00:00"/>
    <s v="IIN-0001508"/>
    <x v="513"/>
    <s v=""/>
    <d v="2019-05-01T00:00:00"/>
    <s v="33000"/>
    <s v="PLN"/>
    <n v="-508.24"/>
    <n v="-508.24"/>
    <n v="508.24"/>
    <n v="14"/>
    <x v="30"/>
    <n v="6"/>
    <m/>
  </r>
  <r>
    <m/>
    <x v="0"/>
    <x v="2"/>
    <x v="2"/>
    <s v=""/>
    <m/>
    <x v="2"/>
    <m/>
    <m/>
    <s v="33000"/>
    <s v="PLN"/>
    <n v="-508.24"/>
    <n v="-508.24"/>
    <n v="508.24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508.24"/>
    <e v="#N/A"/>
    <x v="2"/>
    <e v="#VALUE!"/>
    <m/>
  </r>
  <r>
    <s v="V000541"/>
    <x v="0"/>
    <x v="2"/>
    <x v="2"/>
    <s v="V000541"/>
    <m/>
    <x v="514"/>
    <m/>
    <s v=""/>
    <s v=""/>
    <s v=""/>
    <s v=""/>
    <s v=""/>
    <n v="0"/>
    <e v="#N/A"/>
    <x v="2"/>
    <e v="#VALUE!"/>
    <m/>
  </r>
  <r>
    <m/>
    <x v="91"/>
    <x v="91"/>
    <x v="92"/>
    <d v="2019-04-26T00:00:00"/>
    <s v="IIN-0001493"/>
    <x v="515"/>
    <s v=""/>
    <d v="2019-04-26T00:00:00"/>
    <s v="33000"/>
    <s v="PLN"/>
    <n v="-10339.68"/>
    <n v="-10339.68"/>
    <n v="10339.68"/>
    <n v="-1"/>
    <x v="16"/>
    <n v="-1"/>
    <m/>
  </r>
  <r>
    <m/>
    <x v="91"/>
    <x v="91"/>
    <x v="92"/>
    <d v="2019-05-02T00:00:00"/>
    <s v="IIN-0001534"/>
    <x v="516"/>
    <s v=""/>
    <d v="2019-05-02T00:00:00"/>
    <s v="33000"/>
    <s v="PLN"/>
    <n v="-11042.05"/>
    <n v="-11042.05"/>
    <n v="11042.05"/>
    <n v="-1"/>
    <x v="75"/>
    <n v="-1"/>
    <m/>
  </r>
  <r>
    <m/>
    <x v="0"/>
    <x v="2"/>
    <x v="2"/>
    <s v=""/>
    <m/>
    <x v="2"/>
    <m/>
    <m/>
    <s v="33000"/>
    <s v="PLN"/>
    <n v="-21381.73"/>
    <n v="-21381.73"/>
    <n v="21381.7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1381.73"/>
    <e v="#N/A"/>
    <x v="2"/>
    <e v="#VALUE!"/>
    <m/>
  </r>
  <r>
    <s v="V000542"/>
    <x v="0"/>
    <x v="2"/>
    <x v="2"/>
    <s v="V000542"/>
    <m/>
    <x v="517"/>
    <m/>
    <s v=""/>
    <s v=""/>
    <s v=""/>
    <s v=""/>
    <s v=""/>
    <n v="0"/>
    <e v="#N/A"/>
    <x v="2"/>
    <e v="#VALUE!"/>
    <m/>
  </r>
  <r>
    <m/>
    <x v="92"/>
    <x v="92"/>
    <x v="93"/>
    <d v="2018-11-26T00:00:00"/>
    <s v="IIN-0001085"/>
    <x v="518"/>
    <s v=""/>
    <d v="2018-12-26T00:00:00"/>
    <s v="33000"/>
    <s v="PLN"/>
    <n v="-5654.66"/>
    <n v="-1.9999999999527101E-2"/>
    <n v="1.9999999999527101E-2"/>
    <n v="30"/>
    <x v="114"/>
    <n v="0"/>
    <m/>
  </r>
  <r>
    <m/>
    <x v="92"/>
    <x v="92"/>
    <x v="93"/>
    <d v="2019-04-01T00:00:00"/>
    <s v="IIN-0001405"/>
    <x v="519"/>
    <s v=""/>
    <d v="2019-04-24T00:00:00"/>
    <s v="33000"/>
    <s v="PLN"/>
    <n v="-6033.1"/>
    <n v="-6033.1"/>
    <n v="6033.1"/>
    <n v="30"/>
    <x v="75"/>
    <n v="7"/>
    <m/>
  </r>
  <r>
    <m/>
    <x v="92"/>
    <x v="92"/>
    <x v="93"/>
    <d v="2019-04-05T00:00:00"/>
    <s v="IIN-0001436"/>
    <x v="520"/>
    <s v=""/>
    <d v="2019-04-25T00:00:00"/>
    <s v="33000"/>
    <s v="PLN"/>
    <n v="-6203.05"/>
    <n v="-6203.05"/>
    <n v="6203.05"/>
    <n v="30"/>
    <x v="29"/>
    <n v="10"/>
    <m/>
  </r>
  <r>
    <m/>
    <x v="92"/>
    <x v="92"/>
    <x v="93"/>
    <d v="2019-04-08T00:00:00"/>
    <s v="IIN-0001429"/>
    <x v="521"/>
    <s v=""/>
    <d v="2019-05-04T00:00:00"/>
    <s v="33000"/>
    <s v="PLN"/>
    <n v="-6220.95"/>
    <n v="-6220.95"/>
    <n v="6220.95"/>
    <n v="30"/>
    <x v="41"/>
    <n v="4"/>
    <m/>
  </r>
  <r>
    <m/>
    <x v="92"/>
    <x v="92"/>
    <x v="93"/>
    <d v="2019-04-08T00:00:00"/>
    <s v="IIN-0001437"/>
    <x v="522"/>
    <s v=""/>
    <d v="2019-04-27T00:00:00"/>
    <s v="33000"/>
    <s v="PLN"/>
    <n v="-6189.63"/>
    <n v="-6189.63"/>
    <n v="6189.63"/>
    <n v="30"/>
    <x v="41"/>
    <n v="11"/>
    <m/>
  </r>
  <r>
    <m/>
    <x v="92"/>
    <x v="92"/>
    <x v="93"/>
    <d v="2019-04-08T00:00:00"/>
    <s v="IIN-0001438"/>
    <x v="523"/>
    <s v=""/>
    <d v="2019-04-28T00:00:00"/>
    <s v="33000"/>
    <s v="PLN"/>
    <n v="-6037.58"/>
    <n v="-6037.58"/>
    <n v="6037.58"/>
    <n v="30"/>
    <x v="41"/>
    <n v="10"/>
    <m/>
  </r>
  <r>
    <m/>
    <x v="92"/>
    <x v="92"/>
    <x v="93"/>
    <d v="2019-04-15T00:00:00"/>
    <s v="IIN-0001457"/>
    <x v="524"/>
    <s v=""/>
    <d v="2019-05-08T00:00:00"/>
    <s v="33000"/>
    <s v="PLN"/>
    <n v="-6010.74"/>
    <n v="-6010.74"/>
    <n v="6010.74"/>
    <n v="30"/>
    <x v="38"/>
    <n v="7"/>
    <m/>
  </r>
  <r>
    <m/>
    <x v="92"/>
    <x v="92"/>
    <x v="93"/>
    <d v="2019-04-18T00:00:00"/>
    <s v="IIN-0001461"/>
    <x v="525"/>
    <s v=""/>
    <d v="2019-05-10T00:00:00"/>
    <s v="33000"/>
    <s v="PLN"/>
    <n v="-6207.53"/>
    <n v="-6207.53"/>
    <n v="6207.53"/>
    <n v="30"/>
    <x v="46"/>
    <n v="8"/>
    <m/>
  </r>
  <r>
    <m/>
    <x v="92"/>
    <x v="92"/>
    <x v="93"/>
    <d v="2019-04-18T00:00:00"/>
    <s v="IIN-0001479"/>
    <x v="526"/>
    <s v=""/>
    <d v="2019-05-12T00:00:00"/>
    <s v="33000"/>
    <s v="PLN"/>
    <n v="-6180.69"/>
    <n v="-6180.69"/>
    <n v="6180.69"/>
    <n v="30"/>
    <x v="46"/>
    <n v="6"/>
    <m/>
  </r>
  <r>
    <m/>
    <x v="92"/>
    <x v="92"/>
    <x v="93"/>
    <d v="2019-04-23T00:00:00"/>
    <s v="IIN-0001463"/>
    <x v="527"/>
    <s v=""/>
    <d v="2019-05-18T00:00:00"/>
    <s v="33000"/>
    <s v="PLN"/>
    <n v="-12325.61"/>
    <n v="-12325.61"/>
    <n v="12325.61"/>
    <n v="30"/>
    <x v="49"/>
    <n v="5"/>
    <m/>
  </r>
  <r>
    <m/>
    <x v="92"/>
    <x v="92"/>
    <x v="93"/>
    <d v="2019-04-29T00:00:00"/>
    <s v="IIN-0001521"/>
    <x v="528"/>
    <s v=""/>
    <d v="2019-05-29T00:00:00"/>
    <s v="33000"/>
    <s v="PLN"/>
    <n v="-6042.06"/>
    <n v="-6042.06"/>
    <n v="6042.06"/>
    <n v="30"/>
    <x v="9"/>
    <n v="0"/>
    <m/>
  </r>
  <r>
    <m/>
    <x v="0"/>
    <x v="2"/>
    <x v="2"/>
    <s v=""/>
    <m/>
    <x v="2"/>
    <m/>
    <m/>
    <s v="33000"/>
    <s v="PLN"/>
    <n v="-73105.600000000006"/>
    <n v="-67450.960000000006"/>
    <n v="67450.960000000006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67450.960000000006"/>
    <e v="#N/A"/>
    <x v="2"/>
    <e v="#VALUE!"/>
    <m/>
  </r>
  <r>
    <s v="V000544"/>
    <x v="0"/>
    <x v="2"/>
    <x v="2"/>
    <s v="V000544"/>
    <m/>
    <x v="529"/>
    <m/>
    <s v=""/>
    <s v=""/>
    <s v=""/>
    <s v=""/>
    <s v=""/>
    <n v="0"/>
    <e v="#N/A"/>
    <x v="2"/>
    <e v="#VALUE!"/>
    <m/>
  </r>
  <r>
    <m/>
    <x v="93"/>
    <x v="93"/>
    <x v="94"/>
    <d v="2019-04-23T00:00:00"/>
    <s v="IIN-0001462"/>
    <x v="530"/>
    <s v=""/>
    <d v="2019-04-30T00:00:00"/>
    <s v="33000"/>
    <s v="PLN"/>
    <n v="-21918.6"/>
    <n v="-21918.6"/>
    <n v="21918.6"/>
    <n v="14"/>
    <x v="30"/>
    <n v="7"/>
    <m/>
  </r>
  <r>
    <m/>
    <x v="0"/>
    <x v="2"/>
    <x v="2"/>
    <s v=""/>
    <m/>
    <x v="2"/>
    <m/>
    <m/>
    <s v="33000"/>
    <s v="PLN"/>
    <n v="-21918.6"/>
    <n v="-21918.6"/>
    <n v="21918.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1918.6"/>
    <e v="#N/A"/>
    <x v="2"/>
    <e v="#VALUE!"/>
    <m/>
  </r>
  <r>
    <s v="V000545"/>
    <x v="0"/>
    <x v="2"/>
    <x v="2"/>
    <s v="V000545"/>
    <m/>
    <x v="531"/>
    <m/>
    <s v=""/>
    <s v=""/>
    <s v=""/>
    <s v=""/>
    <s v=""/>
    <n v="0"/>
    <e v="#N/A"/>
    <x v="2"/>
    <e v="#VALUE!"/>
    <m/>
  </r>
  <r>
    <m/>
    <x v="94"/>
    <x v="94"/>
    <x v="95"/>
    <d v="2019-01-04T00:00:00"/>
    <s v="MB00004636"/>
    <x v="5"/>
    <s v="201812021"/>
    <d v="2019-01-04T00:00:00"/>
    <s v="33000"/>
    <s v="PLN"/>
    <n v="6368.33"/>
    <n v="1.00000000002183E-2"/>
    <n v="-1.00000000002183E-2"/>
    <n v="21"/>
    <x v="115"/>
    <n v="21"/>
    <m/>
  </r>
  <r>
    <m/>
    <x v="94"/>
    <x v="94"/>
    <x v="95"/>
    <d v="2019-04-05T00:00:00"/>
    <s v="IIN-0001453"/>
    <x v="532"/>
    <s v=""/>
    <d v="2019-04-26T00:00:00"/>
    <s v="33000"/>
    <s v="PLN"/>
    <n v="-7958.22"/>
    <n v="-7958.22"/>
    <n v="7958.22"/>
    <n v="21"/>
    <x v="44"/>
    <n v="0"/>
    <m/>
  </r>
  <r>
    <m/>
    <x v="94"/>
    <x v="94"/>
    <x v="95"/>
    <d v="2019-04-15T00:00:00"/>
    <s v="IIN-0001458"/>
    <x v="533"/>
    <s v=""/>
    <d v="2019-05-06T00:00:00"/>
    <s v="33000"/>
    <s v="PLN"/>
    <n v="-4026.6"/>
    <n v="-4026.6"/>
    <n v="4026.6"/>
    <n v="21"/>
    <x v="52"/>
    <n v="0"/>
    <m/>
  </r>
  <r>
    <m/>
    <x v="94"/>
    <x v="94"/>
    <x v="95"/>
    <d v="2019-04-24T00:00:00"/>
    <s v="IIN-0001466"/>
    <x v="534"/>
    <s v=""/>
    <d v="2019-05-15T00:00:00"/>
    <s v="33000"/>
    <s v="PLN"/>
    <n v="-7779.77"/>
    <n v="-7779.77"/>
    <n v="7779.77"/>
    <n v="21"/>
    <x v="38"/>
    <n v="0"/>
    <m/>
  </r>
  <r>
    <m/>
    <x v="94"/>
    <x v="94"/>
    <x v="95"/>
    <d v="2019-04-29T00:00:00"/>
    <s v="IIN-0001503"/>
    <x v="535"/>
    <s v=""/>
    <d v="2019-05-20T00:00:00"/>
    <s v="33000"/>
    <s v="PLN"/>
    <n v="-3980.55"/>
    <n v="-3980.55"/>
    <n v="3980.55"/>
    <n v="21"/>
    <x v="55"/>
    <n v="0"/>
    <m/>
  </r>
  <r>
    <m/>
    <x v="94"/>
    <x v="94"/>
    <x v="95"/>
    <d v="2019-05-06T00:00:00"/>
    <s v="IIN-0001519"/>
    <x v="536"/>
    <s v=""/>
    <d v="2019-05-27T00:00:00"/>
    <s v="33000"/>
    <s v="PLN"/>
    <n v="-3992.06"/>
    <n v="-3992.06"/>
    <n v="3992.06"/>
    <n v="21"/>
    <x v="56"/>
    <n v="0"/>
    <m/>
  </r>
  <r>
    <m/>
    <x v="94"/>
    <x v="94"/>
    <x v="95"/>
    <d v="2019-05-09T00:00:00"/>
    <s v="CB00005713"/>
    <x v="537"/>
    <s v="mat. pomocnicze"/>
    <d v="2019-05-30T00:00:00"/>
    <s v="33000"/>
    <s v="PLN"/>
    <n v="-2644.99"/>
    <n v="-2644.99"/>
    <n v="2644.99"/>
    <n v="21"/>
    <x v="8"/>
    <n v="0"/>
    <m/>
  </r>
  <r>
    <m/>
    <x v="0"/>
    <x v="2"/>
    <x v="2"/>
    <s v=""/>
    <m/>
    <x v="2"/>
    <m/>
    <m/>
    <s v="33000"/>
    <s v="PLN"/>
    <n v="-24013.86"/>
    <n v="-30382.18"/>
    <n v="30382.18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0382.18"/>
    <e v="#N/A"/>
    <x v="2"/>
    <e v="#VALUE!"/>
    <m/>
  </r>
  <r>
    <s v="V000564"/>
    <x v="0"/>
    <x v="2"/>
    <x v="2"/>
    <s v="V000564"/>
    <m/>
    <x v="538"/>
    <m/>
    <s v=""/>
    <s v=""/>
    <s v=""/>
    <s v=""/>
    <s v=""/>
    <n v="0"/>
    <e v="#N/A"/>
    <x v="2"/>
    <e v="#VALUE!"/>
    <m/>
  </r>
  <r>
    <m/>
    <x v="95"/>
    <x v="95"/>
    <x v="96"/>
    <d v="2019-04-08T00:00:00"/>
    <s v="CB00005522"/>
    <x v="539"/>
    <s v="Kurier"/>
    <d v="2019-04-22T00:00:00"/>
    <s v="33000"/>
    <s v="PLN"/>
    <n v="-2037.91"/>
    <n v="-2037.91"/>
    <n v="2037.91"/>
    <n v="7"/>
    <x v="80"/>
    <n v="-7"/>
    <m/>
  </r>
  <r>
    <m/>
    <x v="95"/>
    <x v="95"/>
    <x v="96"/>
    <d v="2019-04-15T00:00:00"/>
    <s v="CB00005551"/>
    <x v="540"/>
    <s v="Kurier"/>
    <d v="2019-04-29T00:00:00"/>
    <s v="33000"/>
    <s v="PLN"/>
    <n v="-1634.16"/>
    <n v="-1634.16"/>
    <n v="1634.16"/>
    <n v="7"/>
    <x v="50"/>
    <n v="-7"/>
    <m/>
  </r>
  <r>
    <m/>
    <x v="95"/>
    <x v="95"/>
    <x v="96"/>
    <d v="2019-04-23T00:00:00"/>
    <s v="CB00005562"/>
    <x v="541"/>
    <s v="Kurier"/>
    <d v="2019-04-08T00:00:00"/>
    <s v="33000"/>
    <s v="PLN"/>
    <n v="-6742.48"/>
    <n v="-6742.48"/>
    <n v="6742.48"/>
    <n v="7"/>
    <x v="20"/>
    <n v="22"/>
    <m/>
  </r>
  <r>
    <m/>
    <x v="95"/>
    <x v="95"/>
    <x v="96"/>
    <d v="2019-04-23T00:00:00"/>
    <s v="CB00005563"/>
    <x v="542"/>
    <s v="Korekta 07409634"/>
    <d v="2019-04-18T00:00:00"/>
    <s v="33000"/>
    <s v="PLN"/>
    <n v="3731.51"/>
    <n v="3731.51"/>
    <n v="-3731.51"/>
    <n v="7"/>
    <x v="20"/>
    <n v="12"/>
    <m/>
  </r>
  <r>
    <m/>
    <x v="95"/>
    <x v="95"/>
    <x v="96"/>
    <d v="2019-04-23T00:00:00"/>
    <s v="CB00005634"/>
    <x v="543"/>
    <s v="Kurier"/>
    <d v="2019-05-07T00:00:00"/>
    <s v="33000"/>
    <s v="PLN"/>
    <n v="-3837.43"/>
    <n v="-3837.43"/>
    <n v="3837.43"/>
    <n v="7"/>
    <x v="20"/>
    <n v="-7"/>
    <m/>
  </r>
  <r>
    <m/>
    <x v="95"/>
    <x v="95"/>
    <x v="96"/>
    <d v="2019-04-29T00:00:00"/>
    <s v="CB00005650"/>
    <x v="544"/>
    <s v="Kurier"/>
    <d v="2019-05-13T00:00:00"/>
    <s v="33000"/>
    <s v="PLN"/>
    <n v="-2154.87"/>
    <n v="-2154.87"/>
    <n v="2154.87"/>
    <n v="7"/>
    <x v="52"/>
    <n v="-7"/>
    <m/>
  </r>
  <r>
    <m/>
    <x v="95"/>
    <x v="95"/>
    <x v="96"/>
    <d v="2019-04-30T00:00:00"/>
    <s v="CB00005671"/>
    <x v="545"/>
    <s v="Kurier"/>
    <d v="2019-05-14T00:00:00"/>
    <s v="33000"/>
    <s v="PLN"/>
    <n v="-1110.4100000000001"/>
    <n v="-1110.4100000000001"/>
    <n v="1110.4100000000001"/>
    <n v="7"/>
    <x v="30"/>
    <n v="-7"/>
    <m/>
  </r>
  <r>
    <m/>
    <x v="95"/>
    <x v="95"/>
    <x v="96"/>
    <d v="2019-05-14T00:00:00"/>
    <s v="CB00005775"/>
    <x v="546"/>
    <s v="transport"/>
    <d v="2019-04-13T00:00:00"/>
    <s v="33000"/>
    <s v="PLN"/>
    <n v="-5274.61"/>
    <n v="-5274.61"/>
    <n v="5274.61"/>
    <n v="7"/>
    <x v="17"/>
    <n v="38"/>
    <m/>
  </r>
  <r>
    <m/>
    <x v="95"/>
    <x v="95"/>
    <x v="96"/>
    <d v="2019-05-15T00:00:00"/>
    <s v="CB00005810"/>
    <x v="547"/>
    <s v="transport"/>
    <d v="2019-05-27T00:00:00"/>
    <s v="33000"/>
    <s v="PLN"/>
    <n v="-1149.0999999999999"/>
    <n v="-1149.0999999999999"/>
    <n v="1149.0999999999999"/>
    <n v="7"/>
    <x v="1"/>
    <n v="-5"/>
    <m/>
  </r>
  <r>
    <m/>
    <x v="0"/>
    <x v="2"/>
    <x v="2"/>
    <s v=""/>
    <m/>
    <x v="2"/>
    <m/>
    <m/>
    <s v="33000"/>
    <s v="PLN"/>
    <n v="-20209.46"/>
    <n v="-20209.46"/>
    <n v="20209.4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0209.46"/>
    <e v="#N/A"/>
    <x v="2"/>
    <e v="#VALUE!"/>
    <m/>
  </r>
  <r>
    <s v="V000567"/>
    <x v="0"/>
    <x v="2"/>
    <x v="2"/>
    <s v="V000567"/>
    <m/>
    <x v="548"/>
    <m/>
    <s v=""/>
    <s v=""/>
    <s v=""/>
    <s v=""/>
    <s v=""/>
    <n v="0"/>
    <e v="#N/A"/>
    <x v="2"/>
    <e v="#VALUE!"/>
    <m/>
  </r>
  <r>
    <m/>
    <x v="96"/>
    <x v="96"/>
    <x v="97"/>
    <d v="2019-04-29T00:00:00"/>
    <s v="CB00005642"/>
    <x v="549"/>
    <s v="340_00003   340_00001"/>
    <d v="2019-05-13T00:00:00"/>
    <s v="33000"/>
    <s v="PLN"/>
    <n v="-1389.9"/>
    <n v="-1389.9"/>
    <n v="1389.9"/>
    <n v="14"/>
    <x v="54"/>
    <n v="0"/>
    <m/>
  </r>
  <r>
    <m/>
    <x v="0"/>
    <x v="2"/>
    <x v="2"/>
    <s v=""/>
    <m/>
    <x v="2"/>
    <m/>
    <m/>
    <s v="33000"/>
    <s v="PLN"/>
    <n v="-1389.9"/>
    <n v="-1389.9"/>
    <n v="1389.9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389.9"/>
    <e v="#N/A"/>
    <x v="2"/>
    <e v="#VALUE!"/>
    <m/>
  </r>
  <r>
    <s v="V000568"/>
    <x v="0"/>
    <x v="2"/>
    <x v="2"/>
    <s v="V000568"/>
    <m/>
    <x v="550"/>
    <m/>
    <s v=""/>
    <s v=""/>
    <s v=""/>
    <s v=""/>
    <s v=""/>
    <n v="0"/>
    <e v="#N/A"/>
    <x v="2"/>
    <e v="#VALUE!"/>
    <m/>
  </r>
  <r>
    <m/>
    <x v="97"/>
    <x v="97"/>
    <x v="98"/>
    <d v="2019-04-04T00:00:00"/>
    <s v="IIN-0001446"/>
    <x v="551"/>
    <s v=""/>
    <d v="2019-04-11T00:00:00"/>
    <s v="33000"/>
    <s v="PLN"/>
    <n v="-63123"/>
    <n v="-63123"/>
    <n v="63123"/>
    <n v="7"/>
    <x v="116"/>
    <n v="0"/>
    <m/>
  </r>
  <r>
    <m/>
    <x v="97"/>
    <x v="97"/>
    <x v="98"/>
    <d v="2019-04-09T00:00:00"/>
    <s v="IIN-0001472"/>
    <x v="552"/>
    <s v=""/>
    <d v="2019-04-09T00:00:00"/>
    <s v="33000"/>
    <s v="PLN"/>
    <n v="-63123"/>
    <n v="-63123"/>
    <n v="63123"/>
    <n v="7"/>
    <x v="117"/>
    <n v="7"/>
    <m/>
  </r>
  <r>
    <m/>
    <x v="97"/>
    <x v="97"/>
    <x v="98"/>
    <d v="2019-04-15T00:00:00"/>
    <s v="IIN-0001467"/>
    <x v="553"/>
    <s v=""/>
    <d v="2019-04-22T00:00:00"/>
    <s v="33000"/>
    <s v="PLN"/>
    <n v="-63600"/>
    <n v="-63600"/>
    <n v="63600"/>
    <n v="7"/>
    <x v="50"/>
    <n v="0"/>
    <m/>
  </r>
  <r>
    <m/>
    <x v="0"/>
    <x v="2"/>
    <x v="2"/>
    <s v=""/>
    <m/>
    <x v="2"/>
    <m/>
    <m/>
    <s v="33000"/>
    <s v="PLN"/>
    <n v="-189846"/>
    <n v="-189846"/>
    <n v="18984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89846"/>
    <e v="#N/A"/>
    <x v="2"/>
    <e v="#VALUE!"/>
    <m/>
  </r>
  <r>
    <s v="V000579"/>
    <x v="0"/>
    <x v="2"/>
    <x v="2"/>
    <s v="V000579"/>
    <m/>
    <x v="554"/>
    <m/>
    <s v=""/>
    <s v=""/>
    <s v=""/>
    <s v=""/>
    <s v=""/>
    <n v="0"/>
    <e v="#N/A"/>
    <x v="2"/>
    <e v="#VALUE!"/>
    <m/>
  </r>
  <r>
    <m/>
    <x v="98"/>
    <x v="98"/>
    <x v="99"/>
    <d v="2019-04-23T00:00:00"/>
    <s v="CB00005653"/>
    <x v="327"/>
    <s v="320_00030"/>
    <d v="2019-05-07T00:00:00"/>
    <s v="33000"/>
    <s v="PLN"/>
    <n v="-184.5"/>
    <n v="-184.5"/>
    <n v="184.5"/>
    <n v="14"/>
    <x v="30"/>
    <n v="0"/>
    <m/>
  </r>
  <r>
    <m/>
    <x v="98"/>
    <x v="98"/>
    <x v="99"/>
    <d v="2019-05-09T00:00:00"/>
    <s v="CB00005786"/>
    <x v="329"/>
    <s v="ulepszenie cieplne"/>
    <d v="2019-04-30T00:00:00"/>
    <s v="33000"/>
    <s v="PLN"/>
    <n v="-184.5"/>
    <n v="-184.5"/>
    <n v="184.5"/>
    <n v="14"/>
    <x v="49"/>
    <n v="23"/>
    <m/>
  </r>
  <r>
    <m/>
    <x v="0"/>
    <x v="2"/>
    <x v="2"/>
    <s v=""/>
    <m/>
    <x v="2"/>
    <m/>
    <m/>
    <s v="33000"/>
    <s v="PLN"/>
    <n v="-369"/>
    <n v="-369"/>
    <n v="36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69"/>
    <e v="#N/A"/>
    <x v="2"/>
    <e v="#VALUE!"/>
    <m/>
  </r>
  <r>
    <s v="V000580"/>
    <x v="0"/>
    <x v="2"/>
    <x v="2"/>
    <s v="V000580"/>
    <m/>
    <x v="555"/>
    <m/>
    <s v=""/>
    <s v=""/>
    <s v=""/>
    <s v=""/>
    <s v=""/>
    <n v="0"/>
    <e v="#N/A"/>
    <x v="2"/>
    <e v="#VALUE!"/>
    <m/>
  </r>
  <r>
    <m/>
    <x v="99"/>
    <x v="99"/>
    <x v="100"/>
    <d v="2019-04-19T00:00:00"/>
    <s v="IIN-0001494"/>
    <x v="556"/>
    <s v=""/>
    <d v="2019-05-19T00:00:00"/>
    <s v="33000"/>
    <s v="PLN"/>
    <n v="-57666.5"/>
    <n v="-57666.5"/>
    <n v="57666.5"/>
    <n v="30"/>
    <x v="31"/>
    <n v="0"/>
    <m/>
  </r>
  <r>
    <m/>
    <x v="0"/>
    <x v="2"/>
    <x v="2"/>
    <s v=""/>
    <m/>
    <x v="2"/>
    <m/>
    <m/>
    <s v="33000"/>
    <s v="PLN"/>
    <n v="-57666.5"/>
    <n v="-57666.5"/>
    <n v="57666.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57666.5"/>
    <e v="#N/A"/>
    <x v="2"/>
    <e v="#VALUE!"/>
    <m/>
  </r>
  <r>
    <s v="V000589"/>
    <x v="0"/>
    <x v="2"/>
    <x v="2"/>
    <s v="V000589"/>
    <m/>
    <x v="557"/>
    <m/>
    <s v=""/>
    <s v=""/>
    <s v=""/>
    <s v=""/>
    <s v=""/>
    <n v="0"/>
    <e v="#N/A"/>
    <x v="2"/>
    <e v="#VALUE!"/>
    <m/>
  </r>
  <r>
    <m/>
    <x v="100"/>
    <x v="100"/>
    <x v="101"/>
    <d v="2019-05-02T00:00:00"/>
    <s v="CB00005702"/>
    <x v="558"/>
    <s v="Materiały biurowe na inwentaryzację"/>
    <d v="2019-05-09T00:00:00"/>
    <s v="33000"/>
    <s v="PLN"/>
    <n v="-475.19"/>
    <n v="-475.19"/>
    <n v="475.19"/>
    <n v="14"/>
    <x v="48"/>
    <n v="7"/>
    <m/>
  </r>
  <r>
    <m/>
    <x v="0"/>
    <x v="2"/>
    <x v="2"/>
    <s v=""/>
    <m/>
    <x v="2"/>
    <m/>
    <m/>
    <s v="33000"/>
    <s v="PLN"/>
    <n v="-475.19"/>
    <n v="-475.19"/>
    <n v="475.1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475.19"/>
    <e v="#N/A"/>
    <x v="2"/>
    <e v="#VALUE!"/>
    <m/>
  </r>
  <r>
    <s v="V000590"/>
    <x v="0"/>
    <x v="2"/>
    <x v="2"/>
    <s v="V000590"/>
    <m/>
    <x v="559"/>
    <m/>
    <s v=""/>
    <s v=""/>
    <s v=""/>
    <s v=""/>
    <s v=""/>
    <n v="0"/>
    <e v="#N/A"/>
    <x v="2"/>
    <e v="#VALUE!"/>
    <m/>
  </r>
  <r>
    <m/>
    <x v="101"/>
    <x v="101"/>
    <x v="102"/>
    <d v="2019-04-03T00:00:00"/>
    <s v="MBEUR00001323"/>
    <x v="560"/>
    <s v=""/>
    <d v="2019-04-03T00:00:00"/>
    <s v="33100"/>
    <s v="EUR"/>
    <n v="8505.7199999999993"/>
    <n v="8505.7199999999993"/>
    <n v="-36578"/>
    <n v="30"/>
    <x v="63"/>
    <n v="30"/>
    <m/>
  </r>
  <r>
    <m/>
    <x v="101"/>
    <x v="101"/>
    <x v="102"/>
    <d v="2019-04-10T00:00:00"/>
    <s v="IIN-0001430"/>
    <x v="561"/>
    <s v=""/>
    <d v="2019-03-25T00:00:00"/>
    <s v="33100"/>
    <s v="EUR"/>
    <n v="-8860.1299999999992"/>
    <n v="-8860.1299999999992"/>
    <n v="38004.639999999999"/>
    <n v="30"/>
    <x v="26"/>
    <n v="46"/>
    <m/>
  </r>
  <r>
    <m/>
    <x v="101"/>
    <x v="101"/>
    <x v="102"/>
    <d v="2019-04-10T00:00:00"/>
    <s v="IIN-0001431"/>
    <x v="562"/>
    <s v=""/>
    <d v="2019-03-28T00:00:00"/>
    <s v="33100"/>
    <s v="EUR"/>
    <n v="-25137.32"/>
    <n v="-25137.32"/>
    <n v="108067.85"/>
    <n v="30"/>
    <x v="26"/>
    <n v="43"/>
    <m/>
  </r>
  <r>
    <m/>
    <x v="0"/>
    <x v="2"/>
    <x v="2"/>
    <s v=""/>
    <m/>
    <x v="2"/>
    <m/>
    <m/>
    <s v="33100"/>
    <s v="EUR"/>
    <n v="-25491.73"/>
    <n v="-25491.73"/>
    <n v="109494.49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09494.49"/>
    <e v="#N/A"/>
    <x v="2"/>
    <e v="#VALUE!"/>
    <m/>
  </r>
  <r>
    <s v="V000596"/>
    <x v="0"/>
    <x v="2"/>
    <x v="2"/>
    <s v="V000596"/>
    <m/>
    <x v="563"/>
    <m/>
    <s v=""/>
    <s v=""/>
    <s v=""/>
    <s v=""/>
    <s v=""/>
    <n v="0"/>
    <e v="#N/A"/>
    <x v="2"/>
    <e v="#VALUE!"/>
    <m/>
  </r>
  <r>
    <m/>
    <x v="102"/>
    <x v="102"/>
    <x v="103"/>
    <d v="2019-05-14T00:00:00"/>
    <s v="CB00005738"/>
    <x v="564"/>
    <s v="transport"/>
    <d v="2019-05-14T00:00:00"/>
    <s v="33000"/>
    <s v="PLN"/>
    <n v="-6332.93"/>
    <n v="-6332.93"/>
    <n v="6332.93"/>
    <n v="14"/>
    <x v="58"/>
    <n v="14"/>
    <m/>
  </r>
  <r>
    <m/>
    <x v="0"/>
    <x v="2"/>
    <x v="2"/>
    <s v=""/>
    <m/>
    <x v="2"/>
    <m/>
    <m/>
    <s v="33000"/>
    <s v="PLN"/>
    <n v="-6332.93"/>
    <n v="-6332.93"/>
    <n v="6332.9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6332.93"/>
    <e v="#N/A"/>
    <x v="2"/>
    <e v="#VALUE!"/>
    <m/>
  </r>
  <r>
    <s v="V000599"/>
    <x v="0"/>
    <x v="2"/>
    <x v="2"/>
    <s v="V000599"/>
    <m/>
    <x v="565"/>
    <m/>
    <s v=""/>
    <s v=""/>
    <s v=""/>
    <s v=""/>
    <s v=""/>
    <n v="0"/>
    <e v="#N/A"/>
    <x v="2"/>
    <e v="#VALUE!"/>
    <m/>
  </r>
  <r>
    <m/>
    <x v="103"/>
    <x v="103"/>
    <x v="104"/>
    <d v="2019-03-31T00:00:00"/>
    <s v="CB00005410"/>
    <x v="566"/>
    <s v="Pracownicy tymczasowi 03/2019"/>
    <d v="2019-04-14T00:00:00"/>
    <s v="33000"/>
    <s v="PLN"/>
    <n v="-54156.29"/>
    <n v="-54156.29"/>
    <n v="54156.29"/>
    <n v="14"/>
    <x v="113"/>
    <n v="0"/>
    <m/>
  </r>
  <r>
    <m/>
    <x v="103"/>
    <x v="103"/>
    <x v="104"/>
    <d v="2019-04-30T00:00:00"/>
    <s v="CB00005667"/>
    <x v="567"/>
    <s v="Wynajem pracowników tymczasowych 04/2019"/>
    <d v="2019-05-14T00:00:00"/>
    <s v="33000"/>
    <s v="PLN"/>
    <n v="-50525.94"/>
    <n v="-50525.94"/>
    <n v="50525.94"/>
    <n v="14"/>
    <x v="19"/>
    <n v="0"/>
    <m/>
  </r>
  <r>
    <m/>
    <x v="103"/>
    <x v="103"/>
    <x v="104"/>
    <d v="2019-05-15T00:00:00"/>
    <s v="CB00005805"/>
    <x v="568"/>
    <s v="prac tymczsowi"/>
    <d v="2019-05-14T00:00:00"/>
    <s v="33000"/>
    <s v="PLN"/>
    <n v="-6223.8"/>
    <n v="-6223.8"/>
    <n v="6223.8"/>
    <n v="14"/>
    <x v="9"/>
    <n v="15"/>
    <m/>
  </r>
  <r>
    <m/>
    <x v="0"/>
    <x v="2"/>
    <x v="2"/>
    <s v=""/>
    <m/>
    <x v="2"/>
    <m/>
    <m/>
    <s v="33000"/>
    <s v="PLN"/>
    <n v="-110906.03"/>
    <n v="-110906.03"/>
    <n v="110906.03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10906.03"/>
    <e v="#N/A"/>
    <x v="2"/>
    <e v="#VALUE!"/>
    <m/>
  </r>
  <r>
    <s v="V000602"/>
    <x v="0"/>
    <x v="2"/>
    <x v="2"/>
    <s v="V000602"/>
    <m/>
    <x v="569"/>
    <m/>
    <s v=""/>
    <s v=""/>
    <s v=""/>
    <s v=""/>
    <s v=""/>
    <n v="0"/>
    <e v="#N/A"/>
    <x v="2"/>
    <e v="#VALUE!"/>
    <m/>
  </r>
  <r>
    <m/>
    <x v="104"/>
    <x v="104"/>
    <x v="105"/>
    <d v="2019-04-29T00:00:00"/>
    <s v="CB00005676"/>
    <x v="570"/>
    <s v="Nota odsetkowa"/>
    <d v="2019-05-13T00:00:00"/>
    <s v="33000"/>
    <s v="PLN"/>
    <n v="-493.26"/>
    <n v="-493.26"/>
    <n v="493.26"/>
    <n v="14"/>
    <x v="54"/>
    <n v="0"/>
    <m/>
  </r>
  <r>
    <m/>
    <x v="104"/>
    <x v="104"/>
    <x v="105"/>
    <d v="2019-05-02T00:00:00"/>
    <s v="CB00005701"/>
    <x v="571"/>
    <s v="energia 4/2019"/>
    <d v="2019-05-16T00:00:00"/>
    <s v="33000"/>
    <s v="PLN"/>
    <n v="-145548.93"/>
    <n v="-145548.93"/>
    <n v="145548.93"/>
    <n v="14"/>
    <x v="48"/>
    <n v="0"/>
    <m/>
  </r>
  <r>
    <m/>
    <x v="0"/>
    <x v="2"/>
    <x v="2"/>
    <s v=""/>
    <m/>
    <x v="2"/>
    <m/>
    <m/>
    <s v="33000"/>
    <s v="PLN"/>
    <n v="-146042.19"/>
    <n v="-146042.19"/>
    <n v="146042.19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46042.19"/>
    <e v="#N/A"/>
    <x v="2"/>
    <e v="#VALUE!"/>
    <m/>
  </r>
  <r>
    <s v="V000604"/>
    <x v="0"/>
    <x v="2"/>
    <x v="2"/>
    <s v="V000604"/>
    <m/>
    <x v="572"/>
    <m/>
    <s v=""/>
    <s v=""/>
    <s v=""/>
    <s v=""/>
    <s v=""/>
    <n v="0"/>
    <e v="#N/A"/>
    <x v="2"/>
    <e v="#VALUE!"/>
    <m/>
  </r>
  <r>
    <m/>
    <x v="105"/>
    <x v="105"/>
    <x v="106"/>
    <d v="2019-03-29T00:00:00"/>
    <s v="IIN-0001402"/>
    <x v="573"/>
    <s v=""/>
    <d v="2019-04-21T00:00:00"/>
    <s v="33000"/>
    <s v="PLN"/>
    <n v="-11114.28"/>
    <n v="-11114.28"/>
    <n v="11114.28"/>
    <n v="30"/>
    <x v="6"/>
    <n v="7"/>
    <m/>
  </r>
  <r>
    <m/>
    <x v="105"/>
    <x v="105"/>
    <x v="106"/>
    <d v="2019-04-18T00:00:00"/>
    <s v="IIN-0001469"/>
    <x v="574"/>
    <s v=""/>
    <d v="2019-05-11T00:00:00"/>
    <s v="33000"/>
    <s v="PLN"/>
    <n v="-11114.28"/>
    <n v="-11114.28"/>
    <n v="11114.28"/>
    <n v="30"/>
    <x v="46"/>
    <n v="7"/>
    <m/>
  </r>
  <r>
    <m/>
    <x v="105"/>
    <x v="105"/>
    <x v="106"/>
    <d v="2019-04-26T00:00:00"/>
    <s v="IIN-0001520"/>
    <x v="575"/>
    <s v=""/>
    <d v="2019-05-26T00:00:00"/>
    <s v="33000"/>
    <s v="PLN"/>
    <n v="-11158.56"/>
    <n v="-11158.56"/>
    <n v="11158.56"/>
    <n v="30"/>
    <x v="66"/>
    <n v="0"/>
    <m/>
  </r>
  <r>
    <m/>
    <x v="0"/>
    <x v="2"/>
    <x v="2"/>
    <s v=""/>
    <m/>
    <x v="2"/>
    <m/>
    <m/>
    <s v="33000"/>
    <s v="PLN"/>
    <n v="-33387.120000000003"/>
    <n v="-33387.120000000003"/>
    <n v="33387.12000000000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3387.120000000003"/>
    <e v="#N/A"/>
    <x v="2"/>
    <e v="#VALUE!"/>
    <m/>
  </r>
  <r>
    <s v="V000605"/>
    <x v="0"/>
    <x v="2"/>
    <x v="2"/>
    <s v="V000605"/>
    <m/>
    <x v="576"/>
    <m/>
    <s v=""/>
    <s v=""/>
    <s v=""/>
    <s v=""/>
    <s v=""/>
    <n v="0"/>
    <e v="#N/A"/>
    <x v="2"/>
    <e v="#VALUE!"/>
    <m/>
  </r>
  <r>
    <m/>
    <x v="106"/>
    <x v="106"/>
    <x v="107"/>
    <d v="2019-04-02T00:00:00"/>
    <s v="CB00005518"/>
    <x v="577"/>
    <s v="320_00008"/>
    <d v="2019-04-02T00:00:00"/>
    <s v="33100"/>
    <s v="EUR"/>
    <n v="-9600"/>
    <n v="-9600"/>
    <n v="41313.599999999999"/>
    <n v="30"/>
    <x v="65"/>
    <n v="30"/>
    <m/>
  </r>
  <r>
    <m/>
    <x v="106"/>
    <x v="106"/>
    <x v="107"/>
    <d v="2019-04-10T00:00:00"/>
    <s v="CB00005469"/>
    <x v="578"/>
    <s v="320_00030"/>
    <d v="2019-03-28T00:00:00"/>
    <s v="33100"/>
    <s v="EUR"/>
    <n v="-10900"/>
    <n v="-10900"/>
    <n v="46860.19"/>
    <n v="30"/>
    <x v="26"/>
    <n v="43"/>
    <m/>
  </r>
  <r>
    <m/>
    <x v="106"/>
    <x v="106"/>
    <x v="107"/>
    <d v="2019-05-15T00:00:00"/>
    <s v="CB00005794"/>
    <x v="579"/>
    <s v="stanzen"/>
    <d v="2019-05-03T00:00:00"/>
    <s v="33100"/>
    <s v="EUR"/>
    <n v="-12800"/>
    <n v="-12800"/>
    <n v="54777.599999999999"/>
    <n v="30"/>
    <x v="10"/>
    <n v="42"/>
    <m/>
  </r>
  <r>
    <m/>
    <x v="0"/>
    <x v="2"/>
    <x v="2"/>
    <s v=""/>
    <m/>
    <x v="2"/>
    <m/>
    <m/>
    <s v="33100"/>
    <s v="EUR"/>
    <n v="-33300"/>
    <n v="-33300"/>
    <n v="142951.39000000001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42951.39000000001"/>
    <e v="#N/A"/>
    <x v="2"/>
    <e v="#VALUE!"/>
    <m/>
  </r>
  <r>
    <s v="V000606"/>
    <x v="0"/>
    <x v="2"/>
    <x v="2"/>
    <s v="V000606"/>
    <m/>
    <x v="580"/>
    <m/>
    <s v=""/>
    <s v=""/>
    <s v=""/>
    <s v=""/>
    <s v=""/>
    <n v="0"/>
    <e v="#N/A"/>
    <x v="2"/>
    <e v="#VALUE!"/>
    <m/>
  </r>
  <r>
    <m/>
    <x v="107"/>
    <x v="107"/>
    <x v="108"/>
    <d v="2019-03-27T00:00:00"/>
    <s v="CB00005408"/>
    <x v="581"/>
    <s v="330_00005"/>
    <d v="2019-04-26T00:00:00"/>
    <s v="33000"/>
    <s v="PLN"/>
    <n v="-1987.77"/>
    <n v="-1987.77"/>
    <n v="1987.77"/>
    <n v="0"/>
    <x v="59"/>
    <n v="-30"/>
    <m/>
  </r>
  <r>
    <m/>
    <x v="0"/>
    <x v="2"/>
    <x v="2"/>
    <s v=""/>
    <m/>
    <x v="2"/>
    <m/>
    <m/>
    <s v="33000"/>
    <s v="PLN"/>
    <n v="-1987.77"/>
    <n v="-1987.77"/>
    <n v="1987.7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987.77"/>
    <e v="#N/A"/>
    <x v="2"/>
    <e v="#VALUE!"/>
    <m/>
  </r>
  <r>
    <s v="V000611"/>
    <x v="0"/>
    <x v="2"/>
    <x v="2"/>
    <s v="V000611"/>
    <m/>
    <x v="582"/>
    <m/>
    <s v=""/>
    <s v=""/>
    <s v=""/>
    <s v=""/>
    <s v=""/>
    <n v="0"/>
    <e v="#N/A"/>
    <x v="2"/>
    <e v="#VALUE!"/>
    <m/>
  </r>
  <r>
    <m/>
    <x v="108"/>
    <x v="108"/>
    <x v="109"/>
    <d v="2019-04-03T00:00:00"/>
    <s v="CB00005556"/>
    <x v="583"/>
    <s v="340_00000"/>
    <d v="2019-05-03T00:00:00"/>
    <s v="33000"/>
    <s v="PLN"/>
    <n v="-29.82"/>
    <n v="-29.82"/>
    <n v="29.82"/>
    <n v="30"/>
    <x v="63"/>
    <n v="0"/>
    <m/>
  </r>
  <r>
    <m/>
    <x v="0"/>
    <x v="2"/>
    <x v="2"/>
    <s v=""/>
    <m/>
    <x v="2"/>
    <m/>
    <m/>
    <s v="33000"/>
    <s v="PLN"/>
    <n v="-29.82"/>
    <n v="-29.82"/>
    <n v="29.82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29.82"/>
    <e v="#N/A"/>
    <x v="2"/>
    <e v="#VALUE!"/>
    <m/>
  </r>
  <r>
    <s v="V000614"/>
    <x v="0"/>
    <x v="2"/>
    <x v="2"/>
    <s v="V000614"/>
    <m/>
    <x v="584"/>
    <m/>
    <s v=""/>
    <s v=""/>
    <s v=""/>
    <s v=""/>
    <s v=""/>
    <n v="0"/>
    <e v="#N/A"/>
    <x v="2"/>
    <e v="#VALUE!"/>
    <m/>
  </r>
  <r>
    <m/>
    <x v="109"/>
    <x v="109"/>
    <x v="110"/>
    <d v="2019-04-03T00:00:00"/>
    <s v="CB00005423"/>
    <x v="585"/>
    <s v="Usługa transportowa"/>
    <d v="2019-04-24T00:00:00"/>
    <s v="33000"/>
    <s v="EUR"/>
    <n v="-676.5"/>
    <n v="-676.5"/>
    <n v="2909.22"/>
    <n v="21"/>
    <x v="70"/>
    <n v="0"/>
    <m/>
  </r>
  <r>
    <m/>
    <x v="109"/>
    <x v="109"/>
    <x v="110"/>
    <d v="2019-04-04T00:00:00"/>
    <s v="CB00005424"/>
    <x v="586"/>
    <s v="Usługa transportowa"/>
    <d v="2019-04-25T00:00:00"/>
    <s v="33000"/>
    <s v="EUR"/>
    <n v="-676.5"/>
    <n v="-676.5"/>
    <n v="2904.96"/>
    <n v="21"/>
    <x v="16"/>
    <n v="0"/>
    <m/>
  </r>
  <r>
    <m/>
    <x v="109"/>
    <x v="109"/>
    <x v="110"/>
    <d v="2019-04-05T00:00:00"/>
    <s v="CB00005425"/>
    <x v="196"/>
    <s v="Usługa transportowa"/>
    <d v="2019-04-26T00:00:00"/>
    <s v="33000"/>
    <s v="EUR"/>
    <n v="-861"/>
    <n v="-861"/>
    <n v="3695.5"/>
    <n v="21"/>
    <x v="44"/>
    <n v="0"/>
    <m/>
  </r>
  <r>
    <m/>
    <x v="109"/>
    <x v="109"/>
    <x v="110"/>
    <d v="2019-04-05T00:00:00"/>
    <s v="CB00005509"/>
    <x v="587"/>
    <s v="Usługa transportowa"/>
    <d v="2019-04-26T00:00:00"/>
    <s v="33000"/>
    <s v="EUR"/>
    <n v="-738"/>
    <n v="-738"/>
    <n v="3173.7"/>
    <n v="21"/>
    <x v="44"/>
    <n v="0"/>
    <m/>
  </r>
  <r>
    <m/>
    <x v="109"/>
    <x v="109"/>
    <x v="110"/>
    <d v="2019-04-09T00:00:00"/>
    <s v="CB00005511"/>
    <x v="588"/>
    <s v="Usługa transportowa"/>
    <d v="2019-04-30T00:00:00"/>
    <s v="33000"/>
    <s v="EUR"/>
    <n v="-565.79999999999995"/>
    <n v="-565.79999999999995"/>
    <n v="2433.17"/>
    <n v="21"/>
    <x v="20"/>
    <n v="0"/>
    <m/>
  </r>
  <r>
    <m/>
    <x v="109"/>
    <x v="109"/>
    <x v="110"/>
    <d v="2019-04-10T00:00:00"/>
    <s v="CB00005510"/>
    <x v="589"/>
    <s v="Usługa transportowa"/>
    <d v="2019-05-01T00:00:00"/>
    <s v="33000"/>
    <s v="EUR"/>
    <n v="-676.5"/>
    <n v="-676.5"/>
    <n v="2901.98"/>
    <n v="21"/>
    <x v="75"/>
    <n v="0"/>
    <m/>
  </r>
  <r>
    <m/>
    <x v="109"/>
    <x v="109"/>
    <x v="110"/>
    <d v="2019-05-02T00:00:00"/>
    <s v="CB00005714"/>
    <x v="590"/>
    <s v="usl. transporotwa"/>
    <d v="2019-05-16T00:00:00"/>
    <s v="33000"/>
    <s v="EUR"/>
    <n v="-861"/>
    <n v="-861"/>
    <n v="3694.64"/>
    <n v="21"/>
    <x v="49"/>
    <n v="7"/>
    <m/>
  </r>
  <r>
    <m/>
    <x v="109"/>
    <x v="109"/>
    <x v="110"/>
    <d v="2019-05-15T00:00:00"/>
    <s v="CB00005796"/>
    <x v="591"/>
    <s v="transport"/>
    <d v="2019-05-09T00:00:00"/>
    <s v="33000"/>
    <s v="EUR"/>
    <n v="-565.79999999999995"/>
    <n v="-565.79999999999995"/>
    <n v="2427"/>
    <n v="21"/>
    <x v="118"/>
    <n v="27"/>
    <m/>
  </r>
  <r>
    <m/>
    <x v="0"/>
    <x v="2"/>
    <x v="2"/>
    <s v=""/>
    <m/>
    <x v="2"/>
    <m/>
    <m/>
    <s v="33000"/>
    <s v="EUR"/>
    <n v="-5621.1"/>
    <n v="-5621.1"/>
    <n v="24140.1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4140.17"/>
    <e v="#N/A"/>
    <x v="2"/>
    <e v="#VALUE!"/>
    <m/>
  </r>
  <r>
    <s v="V000616"/>
    <x v="0"/>
    <x v="2"/>
    <x v="2"/>
    <s v="V000616"/>
    <m/>
    <x v="592"/>
    <m/>
    <s v=""/>
    <s v=""/>
    <s v=""/>
    <s v=""/>
    <s v=""/>
    <n v="0"/>
    <e v="#N/A"/>
    <x v="2"/>
    <e v="#VALUE!"/>
    <m/>
  </r>
  <r>
    <m/>
    <x v="110"/>
    <x v="110"/>
    <x v="111"/>
    <d v="2019-04-09T00:00:00"/>
    <s v="CB00005594"/>
    <x v="593"/>
    <s v="naprawa wózka"/>
    <d v="2019-04-23T00:00:00"/>
    <s v="33000"/>
    <s v="PLN"/>
    <n v="-363.47"/>
    <n v="-363.47"/>
    <n v="363.47"/>
    <n v="14"/>
    <x v="28"/>
    <n v="0"/>
    <m/>
  </r>
  <r>
    <m/>
    <x v="110"/>
    <x v="110"/>
    <x v="111"/>
    <d v="2019-05-14T00:00:00"/>
    <s v="CB00005773"/>
    <x v="594"/>
    <s v="wynajem wózka"/>
    <d v="2019-05-13T00:00:00"/>
    <s v="33000"/>
    <s v="PLN"/>
    <n v="-18794.400000000001"/>
    <n v="-18794.400000000001"/>
    <n v="18794.400000000001"/>
    <n v="14"/>
    <x v="58"/>
    <n v="15"/>
    <m/>
  </r>
  <r>
    <m/>
    <x v="0"/>
    <x v="2"/>
    <x v="2"/>
    <s v=""/>
    <m/>
    <x v="2"/>
    <m/>
    <m/>
    <s v="33000"/>
    <s v="PLN"/>
    <n v="-19157.87"/>
    <n v="-19157.87"/>
    <n v="19157.8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9157.87"/>
    <e v="#N/A"/>
    <x v="2"/>
    <e v="#VALUE!"/>
    <m/>
  </r>
  <r>
    <s v="V000618"/>
    <x v="0"/>
    <x v="2"/>
    <x v="2"/>
    <s v="V000618"/>
    <m/>
    <x v="595"/>
    <m/>
    <s v=""/>
    <s v=""/>
    <s v=""/>
    <s v=""/>
    <s v=""/>
    <n v="0"/>
    <e v="#N/A"/>
    <x v="2"/>
    <e v="#VALUE!"/>
    <m/>
  </r>
  <r>
    <m/>
    <x v="111"/>
    <x v="111"/>
    <x v="112"/>
    <d v="2019-05-15T00:00:00"/>
    <s v="CB00005787"/>
    <x v="596"/>
    <s v="dysza hartowana"/>
    <d v="2019-05-01T00:00:00"/>
    <s v="33000"/>
    <s v="PLN"/>
    <n v="-10332"/>
    <n v="-10332"/>
    <n v="10332"/>
    <n v="14"/>
    <x v="9"/>
    <n v="28"/>
    <m/>
  </r>
  <r>
    <m/>
    <x v="0"/>
    <x v="2"/>
    <x v="2"/>
    <s v=""/>
    <m/>
    <x v="2"/>
    <m/>
    <m/>
    <s v="33000"/>
    <s v="PLN"/>
    <n v="-10332"/>
    <n v="-10332"/>
    <n v="10332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0332"/>
    <e v="#N/A"/>
    <x v="2"/>
    <e v="#VALUE!"/>
    <m/>
  </r>
  <r>
    <s v="V000629"/>
    <x v="0"/>
    <x v="2"/>
    <x v="2"/>
    <s v="V000629"/>
    <m/>
    <x v="597"/>
    <m/>
    <s v=""/>
    <s v=""/>
    <s v=""/>
    <s v=""/>
    <s v=""/>
    <n v="0"/>
    <e v="#N/A"/>
    <x v="2"/>
    <e v="#VALUE!"/>
    <m/>
  </r>
  <r>
    <m/>
    <x v="112"/>
    <x v="112"/>
    <x v="113"/>
    <d v="2019-04-11T00:00:00"/>
    <s v="CB00005498"/>
    <x v="598"/>
    <s v="Półmaska ochronna"/>
    <d v="2019-04-25T00:00:00"/>
    <s v="33000"/>
    <s v="PLN"/>
    <n v="-119.93"/>
    <n v="-119.93"/>
    <n v="119.93"/>
    <n v="14"/>
    <x v="16"/>
    <n v="0"/>
    <m/>
  </r>
  <r>
    <m/>
    <x v="112"/>
    <x v="112"/>
    <x v="113"/>
    <d v="2019-04-11T00:00:00"/>
    <s v="CB00005499"/>
    <x v="599"/>
    <s v="Rękawice jednorazowe"/>
    <d v="2019-04-25T00:00:00"/>
    <s v="33000"/>
    <s v="PLN"/>
    <n v="-123"/>
    <n v="-123"/>
    <n v="123"/>
    <n v="14"/>
    <x v="16"/>
    <n v="0"/>
    <m/>
  </r>
  <r>
    <m/>
    <x v="112"/>
    <x v="112"/>
    <x v="113"/>
    <d v="2019-04-24T00:00:00"/>
    <s v="CB00005592"/>
    <x v="600"/>
    <s v="Rękawice, okulary ochronne"/>
    <d v="2019-05-08T00:00:00"/>
    <s v="33000"/>
    <s v="PLN"/>
    <n v="-787.2"/>
    <n v="-787.2"/>
    <n v="787.2"/>
    <n v="14"/>
    <x v="41"/>
    <n v="0"/>
    <m/>
  </r>
  <r>
    <m/>
    <x v="112"/>
    <x v="112"/>
    <x v="113"/>
    <d v="2019-05-15T00:00:00"/>
    <s v="CB00005806"/>
    <x v="601"/>
    <s v="zwrot"/>
    <d v="2019-05-27T00:00:00"/>
    <s v="33000"/>
    <s v="PLN"/>
    <n v="95.94"/>
    <n v="95.94"/>
    <n v="-95.94"/>
    <n v="14"/>
    <x v="9"/>
    <n v="2"/>
    <m/>
  </r>
  <r>
    <m/>
    <x v="112"/>
    <x v="112"/>
    <x v="113"/>
    <d v="2019-05-15T00:00:00"/>
    <s v="CB00005807"/>
    <x v="602"/>
    <s v="zwrot"/>
    <d v="2019-05-27T00:00:00"/>
    <s v="33000"/>
    <s v="PLN"/>
    <n v="61.5"/>
    <n v="61.5"/>
    <n v="-61.5"/>
    <n v="14"/>
    <x v="9"/>
    <n v="2"/>
    <m/>
  </r>
  <r>
    <m/>
    <x v="112"/>
    <x v="112"/>
    <x v="113"/>
    <d v="2019-05-15T00:00:00"/>
    <s v="CB00005808"/>
    <x v="603"/>
    <s v="zwrot"/>
    <d v="2019-05-27T00:00:00"/>
    <s v="33000"/>
    <s v="PLN"/>
    <n v="547.35"/>
    <n v="547.35"/>
    <n v="-547.35"/>
    <n v="14"/>
    <x v="9"/>
    <n v="2"/>
    <m/>
  </r>
  <r>
    <m/>
    <x v="112"/>
    <x v="112"/>
    <x v="113"/>
    <d v="2019-05-15T00:00:00"/>
    <s v="CB00005809"/>
    <x v="604"/>
    <s v="zwrot"/>
    <d v="2019-05-27T00:00:00"/>
    <s v="33000"/>
    <s v="PLN"/>
    <n v="309.95999999999998"/>
    <n v="309.95999999999998"/>
    <n v="-309.95999999999998"/>
    <n v="14"/>
    <x v="9"/>
    <n v="2"/>
    <m/>
  </r>
  <r>
    <m/>
    <x v="0"/>
    <x v="2"/>
    <x v="2"/>
    <s v=""/>
    <m/>
    <x v="2"/>
    <m/>
    <m/>
    <s v="33000"/>
    <s v="PLN"/>
    <n v="-15.3800000000001"/>
    <n v="-15.3800000000001"/>
    <n v="15.3800000000001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5.3800000000001"/>
    <e v="#N/A"/>
    <x v="2"/>
    <e v="#VALUE!"/>
    <m/>
  </r>
  <r>
    <s v="V000640"/>
    <x v="0"/>
    <x v="2"/>
    <x v="2"/>
    <s v="V000640"/>
    <m/>
    <x v="605"/>
    <m/>
    <s v=""/>
    <s v=""/>
    <s v=""/>
    <s v=""/>
    <s v=""/>
    <n v="0"/>
    <e v="#N/A"/>
    <x v="2"/>
    <e v="#VALUE!"/>
    <m/>
  </r>
  <r>
    <m/>
    <x v="113"/>
    <x v="113"/>
    <x v="114"/>
    <d v="2019-05-14T00:00:00"/>
    <s v="CB00005772"/>
    <x v="606"/>
    <s v="wynajem wózka"/>
    <d v="2019-05-07T00:00:00"/>
    <s v="33000"/>
    <s v="PLN"/>
    <n v="-3444"/>
    <n v="-3444"/>
    <n v="3444"/>
    <n v="14"/>
    <x v="58"/>
    <n v="21"/>
    <m/>
  </r>
  <r>
    <m/>
    <x v="0"/>
    <x v="2"/>
    <x v="2"/>
    <s v=""/>
    <m/>
    <x v="2"/>
    <m/>
    <m/>
    <s v="33000"/>
    <s v="PLN"/>
    <n v="-3444"/>
    <n v="-3444"/>
    <n v="3444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444"/>
    <e v="#N/A"/>
    <x v="2"/>
    <e v="#VALUE!"/>
    <m/>
  </r>
  <r>
    <s v="V000641"/>
    <x v="0"/>
    <x v="2"/>
    <x v="2"/>
    <s v="V000641"/>
    <m/>
    <x v="607"/>
    <m/>
    <s v=""/>
    <s v=""/>
    <s v=""/>
    <s v=""/>
    <s v=""/>
    <n v="0"/>
    <e v="#N/A"/>
    <x v="2"/>
    <e v="#VALUE!"/>
    <m/>
  </r>
  <r>
    <m/>
    <x v="114"/>
    <x v="114"/>
    <x v="115"/>
    <d v="2019-04-09T00:00:00"/>
    <s v="CB00005521"/>
    <x v="608"/>
    <s v="Usługa spedycyjna"/>
    <d v="2019-05-24T00:00:00"/>
    <s v="33000"/>
    <s v="PLN"/>
    <n v="-6611.87"/>
    <n v="-6611.87"/>
    <n v="6611.87"/>
    <n v="45"/>
    <x v="45"/>
    <n v="0"/>
    <m/>
  </r>
  <r>
    <m/>
    <x v="114"/>
    <x v="114"/>
    <x v="115"/>
    <d v="2019-04-30T00:00:00"/>
    <s v="CB00005651"/>
    <x v="609"/>
    <s v="Usługa transportowa"/>
    <d v="2019-06-14T00:00:00"/>
    <s v="33000"/>
    <s v="PLN"/>
    <n v="-6587.73"/>
    <n v="-6587.73"/>
    <n v="6587.73"/>
    <n v="45"/>
    <x v="10"/>
    <n v="0"/>
    <m/>
  </r>
  <r>
    <m/>
    <x v="0"/>
    <x v="2"/>
    <x v="2"/>
    <s v=""/>
    <m/>
    <x v="2"/>
    <m/>
    <m/>
    <s v="33000"/>
    <s v="PLN"/>
    <n v="-13199.6"/>
    <n v="-13199.6"/>
    <n v="13199.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3199.6"/>
    <e v="#N/A"/>
    <x v="2"/>
    <e v="#VALUE!"/>
    <m/>
  </r>
  <r>
    <s v="V000644"/>
    <x v="0"/>
    <x v="2"/>
    <x v="2"/>
    <s v="V000644"/>
    <m/>
    <x v="610"/>
    <m/>
    <s v=""/>
    <s v=""/>
    <s v=""/>
    <s v=""/>
    <s v=""/>
    <n v="0"/>
    <e v="#N/A"/>
    <x v="2"/>
    <e v="#VALUE!"/>
    <m/>
  </r>
  <r>
    <m/>
    <x v="115"/>
    <x v="115"/>
    <x v="116"/>
    <d v="2019-04-09T00:00:00"/>
    <s v="CB00005486"/>
    <x v="611"/>
    <s v="Tonery do drukarek"/>
    <d v="2019-04-30T00:00:00"/>
    <s v="33000"/>
    <s v="PLN"/>
    <n v="-246"/>
    <n v="-246"/>
    <n v="246"/>
    <n v="21"/>
    <x v="20"/>
    <n v="0"/>
    <m/>
  </r>
  <r>
    <m/>
    <x v="115"/>
    <x v="115"/>
    <x v="116"/>
    <d v="2019-04-29T00:00:00"/>
    <s v="CB00005695"/>
    <x v="612"/>
    <s v="Wynajem drukarek"/>
    <d v="2019-05-20T00:00:00"/>
    <s v="33000"/>
    <s v="PLN"/>
    <n v="-209.87"/>
    <n v="-209.87"/>
    <n v="209.87"/>
    <n v="21"/>
    <x v="55"/>
    <n v="0"/>
    <m/>
  </r>
  <r>
    <m/>
    <x v="0"/>
    <x v="2"/>
    <x v="2"/>
    <s v=""/>
    <m/>
    <x v="2"/>
    <m/>
    <m/>
    <s v="33000"/>
    <s v="PLN"/>
    <n v="-455.87"/>
    <n v="-455.87"/>
    <n v="455.8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455.87"/>
    <e v="#N/A"/>
    <x v="2"/>
    <e v="#VALUE!"/>
    <m/>
  </r>
  <r>
    <s v="V000649"/>
    <x v="0"/>
    <x v="2"/>
    <x v="2"/>
    <s v="V000649"/>
    <m/>
    <x v="613"/>
    <m/>
    <s v=""/>
    <s v=""/>
    <s v=""/>
    <s v=""/>
    <s v=""/>
    <n v="0"/>
    <e v="#N/A"/>
    <x v="2"/>
    <e v="#VALUE!"/>
    <m/>
  </r>
  <r>
    <m/>
    <x v="116"/>
    <x v="116"/>
    <x v="117"/>
    <d v="2019-04-18T00:00:00"/>
    <s v="IIN-0001477"/>
    <x v="614"/>
    <s v=""/>
    <d v="2019-05-08T00:00:00"/>
    <s v="33000"/>
    <s v="PLN"/>
    <n v="-68677.42"/>
    <n v="-68677.42"/>
    <n v="68677.42"/>
    <n v="21"/>
    <x v="60"/>
    <n v="1"/>
    <m/>
  </r>
  <r>
    <m/>
    <x v="116"/>
    <x v="116"/>
    <x v="117"/>
    <d v="2019-04-23T00:00:00"/>
    <s v="IIN-0001478"/>
    <x v="615"/>
    <s v=""/>
    <d v="2019-05-09T00:00:00"/>
    <s v="33000"/>
    <s v="PLN"/>
    <n v="-8610"/>
    <n v="-8610"/>
    <n v="8610"/>
    <n v="21"/>
    <x v="19"/>
    <n v="5"/>
    <m/>
  </r>
  <r>
    <m/>
    <x v="0"/>
    <x v="2"/>
    <x v="2"/>
    <s v=""/>
    <m/>
    <x v="2"/>
    <m/>
    <m/>
    <s v="33000"/>
    <s v="PLN"/>
    <n v="-77287.42"/>
    <n v="-77287.42"/>
    <n v="77287.4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77287.42"/>
    <e v="#N/A"/>
    <x v="2"/>
    <e v="#VALUE!"/>
    <m/>
  </r>
  <r>
    <s v="V000650"/>
    <x v="0"/>
    <x v="2"/>
    <x v="2"/>
    <s v="V000650"/>
    <m/>
    <x v="616"/>
    <m/>
    <s v=""/>
    <s v=""/>
    <s v=""/>
    <s v=""/>
    <s v=""/>
    <n v="0"/>
    <e v="#N/A"/>
    <x v="2"/>
    <e v="#VALUE!"/>
    <m/>
  </r>
  <r>
    <m/>
    <x v="117"/>
    <x v="117"/>
    <x v="118"/>
    <d v="2019-04-17T00:00:00"/>
    <s v="CB00005540"/>
    <x v="617"/>
    <s v="Palrety euro szt. 200"/>
    <d v="2019-05-01T00:00:00"/>
    <s v="33000"/>
    <s v="PLN"/>
    <n v="-4920"/>
    <n v="-4920"/>
    <n v="4920"/>
    <n v="14"/>
    <x v="75"/>
    <n v="0"/>
    <m/>
  </r>
  <r>
    <m/>
    <x v="0"/>
    <x v="2"/>
    <x v="2"/>
    <s v=""/>
    <m/>
    <x v="2"/>
    <m/>
    <m/>
    <s v="33000"/>
    <s v="PLN"/>
    <n v="-4920"/>
    <n v="-4920"/>
    <n v="4920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4920"/>
    <e v="#N/A"/>
    <x v="2"/>
    <e v="#VALUE!"/>
    <m/>
  </r>
  <r>
    <s v="V000653"/>
    <x v="0"/>
    <x v="2"/>
    <x v="2"/>
    <s v="V000653"/>
    <m/>
    <x v="618"/>
    <m/>
    <s v=""/>
    <s v=""/>
    <s v=""/>
    <s v=""/>
    <s v=""/>
    <n v="0"/>
    <e v="#N/A"/>
    <x v="2"/>
    <e v="#VALUE!"/>
    <m/>
  </r>
  <r>
    <m/>
    <x v="118"/>
    <x v="118"/>
    <x v="119"/>
    <d v="2019-04-10T00:00:00"/>
    <s v="IIN-0001435"/>
    <x v="619"/>
    <s v=""/>
    <d v="2019-04-26T00:00:00"/>
    <s v="33100"/>
    <s v="EUR"/>
    <n v="-4112.5"/>
    <n v="-4112.5"/>
    <n v="17671.41"/>
    <n v="30"/>
    <x v="26"/>
    <n v="14"/>
    <m/>
  </r>
  <r>
    <m/>
    <x v="0"/>
    <x v="2"/>
    <x v="2"/>
    <s v=""/>
    <m/>
    <x v="2"/>
    <m/>
    <m/>
    <s v="33100"/>
    <s v="EUR"/>
    <n v="-4112.5"/>
    <n v="-4112.5"/>
    <n v="17671.41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7671.41"/>
    <e v="#N/A"/>
    <x v="2"/>
    <e v="#VALUE!"/>
    <m/>
  </r>
  <r>
    <s v="V000657"/>
    <x v="0"/>
    <x v="2"/>
    <x v="2"/>
    <s v="V000657"/>
    <m/>
    <x v="620"/>
    <m/>
    <s v=""/>
    <s v=""/>
    <s v=""/>
    <s v=""/>
    <s v=""/>
    <n v="0"/>
    <e v="#N/A"/>
    <x v="2"/>
    <e v="#VALUE!"/>
    <m/>
  </r>
  <r>
    <m/>
    <x v="119"/>
    <x v="119"/>
    <x v="120"/>
    <d v="2019-04-18T00:00:00"/>
    <s v="MB00005739"/>
    <x v="621"/>
    <s v="pro forma 0120/04/19"/>
    <d v="2019-04-18T00:00:00"/>
    <s v="33000"/>
    <s v="PLN"/>
    <n v="86160"/>
    <n v="15440.57"/>
    <n v="-15440.57"/>
    <n v="0"/>
    <x v="73"/>
    <n v="0"/>
    <m/>
  </r>
  <r>
    <m/>
    <x v="0"/>
    <x v="2"/>
    <x v="2"/>
    <s v=""/>
    <m/>
    <x v="2"/>
    <m/>
    <m/>
    <s v="33000"/>
    <s v="PLN"/>
    <n v="86160"/>
    <n v="15440.57"/>
    <n v="-15440.5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-15440.57"/>
    <e v="#N/A"/>
    <x v="2"/>
    <e v="#VALUE!"/>
    <m/>
  </r>
  <r>
    <s v="V000663"/>
    <x v="0"/>
    <x v="2"/>
    <x v="2"/>
    <s v="V000663"/>
    <m/>
    <x v="622"/>
    <m/>
    <s v=""/>
    <s v=""/>
    <s v=""/>
    <s v=""/>
    <s v=""/>
    <n v="0"/>
    <e v="#N/A"/>
    <x v="2"/>
    <e v="#VALUE!"/>
    <m/>
  </r>
  <r>
    <m/>
    <x v="120"/>
    <x v="120"/>
    <x v="121"/>
    <d v="2019-04-07T00:00:00"/>
    <s v="CB00005481"/>
    <x v="623"/>
    <s v="310_00096  310_00055"/>
    <d v="2019-04-21T00:00:00"/>
    <s v="33000"/>
    <s v="PLN"/>
    <n v="-15276.6"/>
    <n v="-15276.6"/>
    <n v="15276.6"/>
    <n v="14"/>
    <x v="64"/>
    <n v="0"/>
    <m/>
  </r>
  <r>
    <m/>
    <x v="120"/>
    <x v="120"/>
    <x v="121"/>
    <d v="2019-05-14T00:00:00"/>
    <s v="CB00005782"/>
    <x v="624"/>
    <s v="regeneracja"/>
    <d v="2019-05-14T00:00:00"/>
    <s v="33000"/>
    <s v="PLN"/>
    <n v="-20381.099999999999"/>
    <n v="-20381.099999999999"/>
    <n v="20381.099999999999"/>
    <n v="14"/>
    <x v="58"/>
    <n v="14"/>
    <m/>
  </r>
  <r>
    <m/>
    <x v="0"/>
    <x v="2"/>
    <x v="2"/>
    <s v=""/>
    <m/>
    <x v="2"/>
    <m/>
    <m/>
    <s v="33000"/>
    <s v="PLN"/>
    <n v="-35657.699999999997"/>
    <n v="-35657.699999999997"/>
    <n v="35657.69999999999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5657.699999999997"/>
    <e v="#N/A"/>
    <x v="2"/>
    <e v="#VALUE!"/>
    <m/>
  </r>
  <r>
    <s v="V000679"/>
    <x v="0"/>
    <x v="2"/>
    <x v="2"/>
    <s v="V000679"/>
    <m/>
    <x v="625"/>
    <m/>
    <s v=""/>
    <s v=""/>
    <s v=""/>
    <s v=""/>
    <s v=""/>
    <n v="0"/>
    <e v="#N/A"/>
    <x v="2"/>
    <e v="#VALUE!"/>
    <m/>
  </r>
  <r>
    <m/>
    <x v="121"/>
    <x v="121"/>
    <x v="122"/>
    <d v="2019-04-04T00:00:00"/>
    <s v="IIN-0001420"/>
    <x v="626"/>
    <s v=""/>
    <d v="2019-05-03T00:00:00"/>
    <s v="33000"/>
    <s v="PLN"/>
    <n v="-11070"/>
    <n v="-11070"/>
    <n v="11070"/>
    <n v="30"/>
    <x v="18"/>
    <n v="1"/>
    <m/>
  </r>
  <r>
    <m/>
    <x v="0"/>
    <x v="2"/>
    <x v="2"/>
    <s v=""/>
    <m/>
    <x v="2"/>
    <m/>
    <m/>
    <s v="33000"/>
    <s v="PLN"/>
    <n v="-11070"/>
    <n v="-11070"/>
    <n v="11070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1070"/>
    <e v="#N/A"/>
    <x v="2"/>
    <e v="#VALUE!"/>
    <m/>
  </r>
  <r>
    <s v="V000688"/>
    <x v="0"/>
    <x v="2"/>
    <x v="2"/>
    <s v="V000688"/>
    <m/>
    <x v="627"/>
    <m/>
    <s v=""/>
    <s v=""/>
    <s v=""/>
    <s v=""/>
    <s v=""/>
    <n v="0"/>
    <e v="#N/A"/>
    <x v="2"/>
    <e v="#VALUE!"/>
    <m/>
  </r>
  <r>
    <m/>
    <x v="122"/>
    <x v="122"/>
    <x v="123"/>
    <d v="2018-09-06T00:00:00"/>
    <s v="CB00003514"/>
    <x v="628"/>
    <s v="Przegląd wtryskarki"/>
    <d v="2018-09-14T00:00:00"/>
    <s v="33000"/>
    <s v="PLN"/>
    <n v="-2767.5"/>
    <n v="-2767.5"/>
    <n v="2767.5"/>
    <n v="21"/>
    <x v="119"/>
    <n v="13"/>
    <m/>
  </r>
  <r>
    <m/>
    <x v="0"/>
    <x v="2"/>
    <x v="2"/>
    <s v=""/>
    <m/>
    <x v="2"/>
    <m/>
    <m/>
    <s v="33000"/>
    <s v="PLN"/>
    <n v="-2767.5"/>
    <n v="-2767.5"/>
    <n v="2767.5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767.5"/>
    <e v="#N/A"/>
    <x v="2"/>
    <e v="#VALUE!"/>
    <m/>
  </r>
  <r>
    <s v="V000702"/>
    <x v="0"/>
    <x v="2"/>
    <x v="2"/>
    <s v="V000702"/>
    <m/>
    <x v="629"/>
    <m/>
    <s v=""/>
    <s v=""/>
    <s v=""/>
    <s v=""/>
    <s v=""/>
    <n v="0"/>
    <e v="#N/A"/>
    <x v="2"/>
    <e v="#VALUE!"/>
    <m/>
  </r>
  <r>
    <m/>
    <x v="123"/>
    <x v="123"/>
    <x v="124"/>
    <d v="2019-04-10T00:00:00"/>
    <s v="CB00005505"/>
    <x v="630"/>
    <s v="310_00102"/>
    <d v="2019-04-24T00:00:00"/>
    <s v="33000"/>
    <s v="PLN"/>
    <n v="-404.84"/>
    <n v="-404.84"/>
    <n v="404.84"/>
    <n v="14"/>
    <x v="70"/>
    <n v="0"/>
    <m/>
  </r>
  <r>
    <m/>
    <x v="0"/>
    <x v="2"/>
    <x v="2"/>
    <s v=""/>
    <m/>
    <x v="2"/>
    <m/>
    <m/>
    <s v="33000"/>
    <s v="PLN"/>
    <n v="-404.84"/>
    <n v="-404.84"/>
    <n v="404.84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404.84"/>
    <e v="#N/A"/>
    <x v="2"/>
    <e v="#VALUE!"/>
    <m/>
  </r>
  <r>
    <s v="V000703"/>
    <x v="0"/>
    <x v="2"/>
    <x v="2"/>
    <s v="V000703"/>
    <m/>
    <x v="631"/>
    <m/>
    <s v=""/>
    <s v=""/>
    <s v=""/>
    <s v=""/>
    <s v=""/>
    <n v="0"/>
    <e v="#N/A"/>
    <x v="2"/>
    <e v="#VALUE!"/>
    <m/>
  </r>
  <r>
    <m/>
    <x v="124"/>
    <x v="124"/>
    <x v="125"/>
    <d v="2019-04-18T00:00:00"/>
    <s v="IIN-0001483"/>
    <x v="632"/>
    <s v=""/>
    <d v="2019-05-15T00:00:00"/>
    <s v="33000"/>
    <s v="PLN"/>
    <n v="-1212.69"/>
    <n v="-1212.69"/>
    <n v="1212.69"/>
    <n v="21"/>
    <x v="60"/>
    <n v="-6"/>
    <m/>
  </r>
  <r>
    <m/>
    <x v="124"/>
    <x v="124"/>
    <x v="125"/>
    <d v="2019-05-08T00:00:00"/>
    <s v="IIN-0001525"/>
    <x v="633"/>
    <s v=""/>
    <d v="2019-06-07T00:00:00"/>
    <s v="33000"/>
    <s v="PLN"/>
    <n v="-1198.6500000000001"/>
    <n v="-1198.6500000000001"/>
    <n v="1198.6500000000001"/>
    <n v="21"/>
    <x v="9"/>
    <n v="-9"/>
    <m/>
  </r>
  <r>
    <m/>
    <x v="0"/>
    <x v="2"/>
    <x v="2"/>
    <s v=""/>
    <m/>
    <x v="2"/>
    <m/>
    <m/>
    <s v="33000"/>
    <s v="PLN"/>
    <n v="-2411.34"/>
    <n v="-2411.34"/>
    <n v="2411.34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2411.34"/>
    <e v="#N/A"/>
    <x v="2"/>
    <e v="#VALUE!"/>
    <m/>
  </r>
  <r>
    <s v="V000709"/>
    <x v="0"/>
    <x v="2"/>
    <x v="2"/>
    <s v="V000709"/>
    <m/>
    <x v="634"/>
    <m/>
    <s v=""/>
    <s v=""/>
    <s v=""/>
    <s v=""/>
    <s v=""/>
    <n v="0"/>
    <e v="#N/A"/>
    <x v="2"/>
    <e v="#VALUE!"/>
    <m/>
  </r>
  <r>
    <m/>
    <x v="125"/>
    <x v="125"/>
    <x v="126"/>
    <d v="2019-04-17T00:00:00"/>
    <s v="CB00005566"/>
    <x v="635"/>
    <s v="310_00084"/>
    <d v="2019-05-17T00:00:00"/>
    <s v="33000"/>
    <s v="PLN"/>
    <n v="-1353"/>
    <n v="-1353"/>
    <n v="1353"/>
    <n v="30"/>
    <x v="13"/>
    <n v="0"/>
    <m/>
  </r>
  <r>
    <m/>
    <x v="0"/>
    <x v="2"/>
    <x v="2"/>
    <s v=""/>
    <m/>
    <x v="2"/>
    <m/>
    <m/>
    <s v="33000"/>
    <s v="PLN"/>
    <n v="-1353"/>
    <n v="-1353"/>
    <n v="135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353"/>
    <e v="#N/A"/>
    <x v="2"/>
    <e v="#VALUE!"/>
    <m/>
  </r>
  <r>
    <s v="V000710"/>
    <x v="0"/>
    <x v="2"/>
    <x v="2"/>
    <s v="V000710"/>
    <m/>
    <x v="636"/>
    <m/>
    <s v=""/>
    <s v=""/>
    <s v=""/>
    <s v=""/>
    <s v=""/>
    <n v="0"/>
    <e v="#N/A"/>
    <x v="2"/>
    <e v="#VALUE!"/>
    <m/>
  </r>
  <r>
    <m/>
    <x v="126"/>
    <x v="126"/>
    <x v="127"/>
    <d v="2019-05-08T00:00:00"/>
    <s v="CB00005706"/>
    <x v="637"/>
    <s v="Usługa ważenia - kwiecień"/>
    <d v="2019-05-14T00:00:00"/>
    <s v="33000"/>
    <s v="PLN"/>
    <n v="-1476"/>
    <n v="-1476"/>
    <n v="1476"/>
    <n v="14"/>
    <x v="1"/>
    <n v="8"/>
    <m/>
  </r>
  <r>
    <m/>
    <x v="0"/>
    <x v="2"/>
    <x v="2"/>
    <s v=""/>
    <m/>
    <x v="2"/>
    <m/>
    <m/>
    <s v="33000"/>
    <s v="PLN"/>
    <n v="-1476"/>
    <n v="-1476"/>
    <n v="147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476"/>
    <e v="#N/A"/>
    <x v="2"/>
    <e v="#VALUE!"/>
    <m/>
  </r>
  <r>
    <s v="V000711"/>
    <x v="0"/>
    <x v="2"/>
    <x v="2"/>
    <s v="V000711"/>
    <m/>
    <x v="638"/>
    <m/>
    <s v=""/>
    <s v=""/>
    <s v=""/>
    <s v=""/>
    <s v=""/>
    <n v="0"/>
    <e v="#N/A"/>
    <x v="2"/>
    <e v="#VALUE!"/>
    <m/>
  </r>
  <r>
    <m/>
    <x v="127"/>
    <x v="127"/>
    <x v="128"/>
    <d v="2019-03-27T00:00:00"/>
    <s v="CB00005400"/>
    <x v="639"/>
    <s v="310_00071  310_00111"/>
    <d v="2019-04-26T00:00:00"/>
    <s v="33000"/>
    <s v="PLN"/>
    <n v="-13481.07"/>
    <n v="-13481.07"/>
    <n v="13481.07"/>
    <n v="14"/>
    <x v="120"/>
    <n v="-16"/>
    <m/>
  </r>
  <r>
    <m/>
    <x v="0"/>
    <x v="2"/>
    <x v="2"/>
    <s v=""/>
    <m/>
    <x v="2"/>
    <m/>
    <m/>
    <s v="33000"/>
    <s v="PLN"/>
    <n v="-13481.07"/>
    <n v="-13481.07"/>
    <n v="13481.07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3481.07"/>
    <e v="#N/A"/>
    <x v="2"/>
    <e v="#VALUE!"/>
    <m/>
  </r>
  <r>
    <s v="V000719"/>
    <x v="0"/>
    <x v="2"/>
    <x v="2"/>
    <s v="V000719"/>
    <m/>
    <x v="640"/>
    <m/>
    <s v=""/>
    <s v=""/>
    <s v=""/>
    <s v=""/>
    <s v=""/>
    <n v="0"/>
    <e v="#N/A"/>
    <x v="2"/>
    <e v="#VALUE!"/>
    <m/>
  </r>
  <r>
    <m/>
    <x v="128"/>
    <x v="128"/>
    <x v="129"/>
    <d v="2018-10-09T00:00:00"/>
    <s v="CB00003906"/>
    <x v="641"/>
    <s v="Naprawa uszkodzeń mechanicznych pokrycia dachowego"/>
    <d v="2018-10-23T00:00:00"/>
    <s v="33000"/>
    <s v="PLN"/>
    <n v="-2214"/>
    <n v="-90"/>
    <n v="90"/>
    <n v="14"/>
    <x v="121"/>
    <n v="0"/>
    <m/>
  </r>
  <r>
    <m/>
    <x v="0"/>
    <x v="2"/>
    <x v="2"/>
    <s v=""/>
    <m/>
    <x v="2"/>
    <m/>
    <m/>
    <s v="33000"/>
    <s v="PLN"/>
    <n v="-2214"/>
    <n v="-90"/>
    <n v="90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90"/>
    <e v="#N/A"/>
    <x v="2"/>
    <e v="#VALUE!"/>
    <m/>
  </r>
  <r>
    <s v="V000721"/>
    <x v="0"/>
    <x v="2"/>
    <x v="2"/>
    <s v="V000721"/>
    <m/>
    <x v="642"/>
    <m/>
    <s v=""/>
    <s v=""/>
    <s v=""/>
    <s v=""/>
    <s v=""/>
    <n v="0"/>
    <e v="#N/A"/>
    <x v="2"/>
    <e v="#VALUE!"/>
    <m/>
  </r>
  <r>
    <m/>
    <x v="129"/>
    <x v="129"/>
    <x v="130"/>
    <d v="2019-04-18T00:00:00"/>
    <s v="CB00005657"/>
    <x v="643"/>
    <s v="310_00117"/>
    <d v="2019-05-02T00:00:00"/>
    <s v="33000"/>
    <s v="PLN"/>
    <n v="-683.88"/>
    <n v="-683.88"/>
    <n v="683.88"/>
    <n v="14"/>
    <x v="65"/>
    <n v="0"/>
    <m/>
  </r>
  <r>
    <m/>
    <x v="0"/>
    <x v="2"/>
    <x v="2"/>
    <s v=""/>
    <m/>
    <x v="2"/>
    <m/>
    <m/>
    <s v="33000"/>
    <s v="PLN"/>
    <n v="-683.88"/>
    <n v="-683.88"/>
    <n v="683.88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683.88"/>
    <e v="#N/A"/>
    <x v="2"/>
    <e v="#VALUE!"/>
    <m/>
  </r>
  <r>
    <s v="V000722"/>
    <x v="0"/>
    <x v="2"/>
    <x v="2"/>
    <s v="V000722"/>
    <m/>
    <x v="644"/>
    <m/>
    <s v=""/>
    <s v=""/>
    <s v=""/>
    <s v=""/>
    <s v=""/>
    <n v="0"/>
    <e v="#N/A"/>
    <x v="2"/>
    <e v="#VALUE!"/>
    <m/>
  </r>
  <r>
    <m/>
    <x v="130"/>
    <x v="130"/>
    <x v="131"/>
    <d v="2018-11-27T00:00:00"/>
    <s v="IIN-0001076"/>
    <x v="645"/>
    <s v=""/>
    <d v="2018-12-27T00:00:00"/>
    <s v="33100"/>
    <s v="EUR"/>
    <n v="-14389.38"/>
    <n v="-14389.38"/>
    <n v="61705.98"/>
    <n v="30"/>
    <x v="122"/>
    <n v="0"/>
    <m/>
  </r>
  <r>
    <m/>
    <x v="130"/>
    <x v="130"/>
    <x v="131"/>
    <d v="2018-12-20T00:00:00"/>
    <s v="CB00004495"/>
    <x v="646"/>
    <s v="tatren"/>
    <d v="2018-12-27T00:00:00"/>
    <s v="33100"/>
    <s v="EUR"/>
    <n v="14389.38"/>
    <n v="14389.38"/>
    <n v="-61705.98"/>
    <n v="30"/>
    <x v="123"/>
    <n v="23"/>
    <m/>
  </r>
  <r>
    <m/>
    <x v="0"/>
    <x v="2"/>
    <x v="2"/>
    <s v=""/>
    <m/>
    <x v="2"/>
    <m/>
    <m/>
    <s v="33100"/>
    <s v="EUR"/>
    <n v="0"/>
    <n v="0"/>
    <n v="0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0"/>
    <e v="#N/A"/>
    <x v="2"/>
    <e v="#VALUE!"/>
    <m/>
  </r>
  <r>
    <s v="V000723"/>
    <x v="0"/>
    <x v="2"/>
    <x v="2"/>
    <s v="V000723"/>
    <m/>
    <x v="647"/>
    <m/>
    <s v=""/>
    <s v=""/>
    <s v=""/>
    <s v=""/>
    <s v=""/>
    <n v="0"/>
    <e v="#N/A"/>
    <x v="2"/>
    <e v="#VALUE!"/>
    <m/>
  </r>
  <r>
    <m/>
    <x v="131"/>
    <x v="131"/>
    <x v="132"/>
    <d v="2019-03-26T00:00:00"/>
    <s v="CB00005347"/>
    <x v="648"/>
    <s v="310_00112"/>
    <d v="2019-04-25T00:00:00"/>
    <s v="33000"/>
    <s v="PLN"/>
    <n v="-1022.87"/>
    <n v="-1022.87"/>
    <n v="1022.87"/>
    <n v="14"/>
    <x v="124"/>
    <n v="-16"/>
    <m/>
  </r>
  <r>
    <m/>
    <x v="131"/>
    <x v="131"/>
    <x v="132"/>
    <d v="2019-04-10T00:00:00"/>
    <s v="CB00005485"/>
    <x v="649"/>
    <s v="400_00003"/>
    <d v="2019-05-10T00:00:00"/>
    <s v="33000"/>
    <s v="PLN"/>
    <n v="-2045.74"/>
    <n v="-2045.74"/>
    <n v="2045.74"/>
    <n v="14"/>
    <x v="70"/>
    <n v="-16"/>
    <m/>
  </r>
  <r>
    <m/>
    <x v="0"/>
    <x v="2"/>
    <x v="2"/>
    <s v=""/>
    <m/>
    <x v="2"/>
    <m/>
    <m/>
    <s v="33000"/>
    <s v="PLN"/>
    <n v="-3068.61"/>
    <n v="-3068.61"/>
    <n v="3068.61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3068.61"/>
    <e v="#N/A"/>
    <x v="2"/>
    <e v="#VALUE!"/>
    <m/>
  </r>
  <r>
    <s v="V000730"/>
    <x v="0"/>
    <x v="2"/>
    <x v="2"/>
    <s v="V000730"/>
    <m/>
    <x v="650"/>
    <m/>
    <s v=""/>
    <s v=""/>
    <s v=""/>
    <s v=""/>
    <s v=""/>
    <n v="0"/>
    <e v="#N/A"/>
    <x v="2"/>
    <e v="#VALUE!"/>
    <m/>
  </r>
  <r>
    <m/>
    <x v="132"/>
    <x v="132"/>
    <x v="133"/>
    <d v="2019-04-18T00:00:00"/>
    <s v="CB00005638"/>
    <x v="651"/>
    <s v="310_00116"/>
    <d v="2019-05-09T00:00:00"/>
    <s v="33000"/>
    <s v="PLN"/>
    <n v="-925.18"/>
    <n v="-925.18"/>
    <n v="925.18"/>
    <n v="21"/>
    <x v="60"/>
    <n v="0"/>
    <m/>
  </r>
  <r>
    <m/>
    <x v="0"/>
    <x v="2"/>
    <x v="2"/>
    <s v=""/>
    <m/>
    <x v="2"/>
    <m/>
    <m/>
    <s v="33000"/>
    <s v="PLN"/>
    <n v="-925.18"/>
    <n v="-925.18"/>
    <n v="925.18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925.18"/>
    <e v="#N/A"/>
    <x v="2"/>
    <e v="#VALUE!"/>
    <m/>
  </r>
  <r>
    <s v="V000733"/>
    <x v="0"/>
    <x v="2"/>
    <x v="2"/>
    <s v="V000733"/>
    <m/>
    <x v="652"/>
    <m/>
    <s v=""/>
    <s v=""/>
    <s v=""/>
    <s v=""/>
    <s v=""/>
    <n v="0"/>
    <e v="#N/A"/>
    <x v="2"/>
    <e v="#VALUE!"/>
    <m/>
  </r>
  <r>
    <m/>
    <x v="133"/>
    <x v="133"/>
    <x v="134"/>
    <d v="2019-04-15T00:00:00"/>
    <s v="CB00005502"/>
    <x v="653"/>
    <s v="Wynajrm podnośnika"/>
    <d v="2019-04-29T00:00:00"/>
    <s v="33000"/>
    <s v="PLN"/>
    <n v="-4428"/>
    <n v="-4428"/>
    <n v="4428"/>
    <n v="14"/>
    <x v="53"/>
    <n v="0"/>
    <m/>
  </r>
  <r>
    <m/>
    <x v="133"/>
    <x v="133"/>
    <x v="134"/>
    <d v="2019-04-30T00:00:00"/>
    <s v="CB00005637"/>
    <x v="654"/>
    <s v="Wynajem podnośnika"/>
    <d v="2019-05-14T00:00:00"/>
    <s v="33000"/>
    <s v="PLN"/>
    <n v="-3837.6"/>
    <n v="-3837.6"/>
    <n v="3837.6"/>
    <n v="14"/>
    <x v="19"/>
    <n v="0"/>
    <m/>
  </r>
  <r>
    <m/>
    <x v="133"/>
    <x v="133"/>
    <x v="134"/>
    <d v="2019-05-15T00:00:00"/>
    <s v="CB00005803"/>
    <x v="655"/>
    <s v="wynajem podnosnika"/>
    <d v="2019-05-24T00:00:00"/>
    <s v="33000"/>
    <s v="PLN"/>
    <n v="-2361.6"/>
    <n v="-2361.6"/>
    <n v="2361.6"/>
    <n v="14"/>
    <x v="9"/>
    <n v="5"/>
    <m/>
  </r>
  <r>
    <m/>
    <x v="0"/>
    <x v="2"/>
    <x v="2"/>
    <s v=""/>
    <m/>
    <x v="2"/>
    <m/>
    <m/>
    <s v="33000"/>
    <s v="PLN"/>
    <n v="-10627.2"/>
    <n v="-10627.2"/>
    <n v="10627.2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0627.2"/>
    <e v="#N/A"/>
    <x v="2"/>
    <e v="#VALUE!"/>
    <m/>
  </r>
  <r>
    <s v="V000741"/>
    <x v="0"/>
    <x v="2"/>
    <x v="2"/>
    <s v="V000741"/>
    <m/>
    <x v="656"/>
    <m/>
    <s v=""/>
    <s v=""/>
    <s v=""/>
    <s v=""/>
    <s v=""/>
    <n v="0"/>
    <e v="#N/A"/>
    <x v="2"/>
    <e v="#VALUE!"/>
    <m/>
  </r>
  <r>
    <m/>
    <x v="134"/>
    <x v="134"/>
    <x v="135"/>
    <d v="2019-03-26T00:00:00"/>
    <s v="CB00005367"/>
    <x v="657"/>
    <s v="320_00039"/>
    <d v="2019-04-25T00:00:00"/>
    <s v="33000"/>
    <s v="PLN"/>
    <n v="-380.99"/>
    <n v="-380.99"/>
    <n v="380.99"/>
    <n v="30"/>
    <x v="16"/>
    <n v="0"/>
    <m/>
  </r>
  <r>
    <m/>
    <x v="134"/>
    <x v="134"/>
    <x v="135"/>
    <d v="2019-04-11T00:00:00"/>
    <s v="CB00005512"/>
    <x v="658"/>
    <s v="330_00006"/>
    <d v="2019-05-11T00:00:00"/>
    <s v="33000"/>
    <s v="PLN"/>
    <n v="-1506.75"/>
    <n v="-1506.75"/>
    <n v="1506.75"/>
    <n v="30"/>
    <x v="39"/>
    <n v="0"/>
    <m/>
  </r>
  <r>
    <m/>
    <x v="134"/>
    <x v="134"/>
    <x v="135"/>
    <d v="2019-04-11T00:00:00"/>
    <s v="CB00005567"/>
    <x v="659"/>
    <s v="320_00039"/>
    <d v="2019-05-11T00:00:00"/>
    <s v="33000"/>
    <s v="PLN"/>
    <n v="-1051.58"/>
    <n v="-1051.58"/>
    <n v="1051.58"/>
    <n v="30"/>
    <x v="39"/>
    <n v="0"/>
    <m/>
  </r>
  <r>
    <m/>
    <x v="134"/>
    <x v="134"/>
    <x v="135"/>
    <d v="2019-04-12T00:00:00"/>
    <s v="CB00005554"/>
    <x v="660"/>
    <s v="330_00000"/>
    <d v="2019-05-12T00:00:00"/>
    <s v="33000"/>
    <s v="PLN"/>
    <n v="-253.38"/>
    <n v="-253.38"/>
    <n v="253.38"/>
    <n v="30"/>
    <x v="7"/>
    <n v="0"/>
    <m/>
  </r>
  <r>
    <m/>
    <x v="134"/>
    <x v="134"/>
    <x v="135"/>
    <d v="2019-04-16T00:00:00"/>
    <s v="CB00005571"/>
    <x v="661"/>
    <s v="320_00021"/>
    <d v="2019-05-16T00:00:00"/>
    <s v="33000"/>
    <s v="PLN"/>
    <n v="-181.3"/>
    <n v="-181.3"/>
    <n v="181.3"/>
    <n v="30"/>
    <x v="48"/>
    <n v="0"/>
    <m/>
  </r>
  <r>
    <m/>
    <x v="134"/>
    <x v="134"/>
    <x v="135"/>
    <d v="2019-04-16T00:00:00"/>
    <s v="CB00005572"/>
    <x v="662"/>
    <s v="340_00003"/>
    <d v="2019-05-16T00:00:00"/>
    <s v="33000"/>
    <s v="PLN"/>
    <n v="-910.24"/>
    <n v="-910.24"/>
    <n v="910.24"/>
    <n v="30"/>
    <x v="48"/>
    <n v="0"/>
    <m/>
  </r>
  <r>
    <m/>
    <x v="134"/>
    <x v="134"/>
    <x v="135"/>
    <d v="2019-04-24T00:00:00"/>
    <s v="CB00005575"/>
    <x v="663"/>
    <s v="320_00024"/>
    <d v="2019-04-19T00:00:00"/>
    <s v="33000"/>
    <s v="PLN"/>
    <n v="-730.28"/>
    <n v="-730.28"/>
    <n v="730.28"/>
    <n v="30"/>
    <x v="45"/>
    <n v="35"/>
    <m/>
  </r>
  <r>
    <m/>
    <x v="134"/>
    <x v="134"/>
    <x v="135"/>
    <d v="2019-04-24T00:00:00"/>
    <s v="CB00005577"/>
    <x v="664"/>
    <s v="310_00010"/>
    <d v="2019-04-19T00:00:00"/>
    <s v="33000"/>
    <s v="PLN"/>
    <n v="-1089.17"/>
    <n v="-1089.17"/>
    <n v="1089.17"/>
    <n v="30"/>
    <x v="45"/>
    <n v="35"/>
    <m/>
  </r>
  <r>
    <m/>
    <x v="134"/>
    <x v="134"/>
    <x v="135"/>
    <d v="2019-04-24T00:00:00"/>
    <s v="CB00005643"/>
    <x v="665"/>
    <s v="310_00123/119 320_000036/40"/>
    <d v="2019-05-24T00:00:00"/>
    <s v="33000"/>
    <s v="PLN"/>
    <n v="-788.8"/>
    <n v="-788.8"/>
    <n v="788.8"/>
    <n v="30"/>
    <x v="45"/>
    <n v="0"/>
    <m/>
  </r>
  <r>
    <m/>
    <x v="0"/>
    <x v="2"/>
    <x v="2"/>
    <s v=""/>
    <m/>
    <x v="2"/>
    <m/>
    <m/>
    <s v="33000"/>
    <s v="PLN"/>
    <n v="-6892.49"/>
    <n v="-6892.49"/>
    <n v="6892.49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6892.49"/>
    <e v="#N/A"/>
    <x v="2"/>
    <e v="#VALUE!"/>
    <m/>
  </r>
  <r>
    <s v="V000743"/>
    <x v="0"/>
    <x v="2"/>
    <x v="2"/>
    <s v="V000743"/>
    <m/>
    <x v="666"/>
    <m/>
    <s v=""/>
    <s v=""/>
    <s v=""/>
    <s v=""/>
    <s v=""/>
    <n v="0"/>
    <e v="#N/A"/>
    <x v="2"/>
    <e v="#VALUE!"/>
    <m/>
  </r>
  <r>
    <m/>
    <x v="135"/>
    <x v="135"/>
    <x v="136"/>
    <d v="2019-02-25T00:00:00"/>
    <s v="CB00005027"/>
    <x v="667"/>
    <s v="dozownini"/>
    <d v="2019-02-13T00:00:00"/>
    <s v="33000"/>
    <s v="PLN"/>
    <n v="-29581.5"/>
    <n v="-29581.5"/>
    <n v="29581.5"/>
    <n v="14"/>
    <x v="57"/>
    <n v="26"/>
    <m/>
  </r>
  <r>
    <m/>
    <x v="0"/>
    <x v="2"/>
    <x v="2"/>
    <s v=""/>
    <m/>
    <x v="2"/>
    <m/>
    <m/>
    <s v="33000"/>
    <s v="PLN"/>
    <n v="-29581.5"/>
    <n v="-29581.5"/>
    <n v="29581.5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9581.5"/>
    <e v="#N/A"/>
    <x v="2"/>
    <e v="#VALUE!"/>
    <m/>
  </r>
  <r>
    <s v="V000751"/>
    <x v="0"/>
    <x v="2"/>
    <x v="2"/>
    <s v="V000751"/>
    <m/>
    <x v="668"/>
    <m/>
    <s v=""/>
    <s v=""/>
    <s v=""/>
    <s v=""/>
    <s v=""/>
    <n v="0"/>
    <e v="#N/A"/>
    <x v="2"/>
    <e v="#VALUE!"/>
    <m/>
  </r>
  <r>
    <m/>
    <x v="136"/>
    <x v="136"/>
    <x v="137"/>
    <d v="2019-04-17T00:00:00"/>
    <s v="IIN-0001484"/>
    <x v="669"/>
    <s v=""/>
    <d v="2019-05-01T00:00:00"/>
    <s v="33100"/>
    <s v="EUR"/>
    <n v="-15240"/>
    <n v="-15240"/>
    <n v="65131.19"/>
    <n v="30"/>
    <x v="13"/>
    <n v="16"/>
    <m/>
  </r>
  <r>
    <m/>
    <x v="0"/>
    <x v="2"/>
    <x v="2"/>
    <s v=""/>
    <m/>
    <x v="2"/>
    <m/>
    <m/>
    <s v="33100"/>
    <s v="EUR"/>
    <n v="-15240"/>
    <n v="-15240"/>
    <n v="65131.19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65131.19"/>
    <e v="#N/A"/>
    <x v="2"/>
    <e v="#VALUE!"/>
    <m/>
  </r>
  <r>
    <s v="V000753"/>
    <x v="0"/>
    <x v="2"/>
    <x v="2"/>
    <s v="V000753"/>
    <m/>
    <x v="670"/>
    <m/>
    <s v=""/>
    <s v=""/>
    <s v=""/>
    <s v=""/>
    <s v=""/>
    <n v="0"/>
    <e v="#N/A"/>
    <x v="2"/>
    <e v="#VALUE!"/>
    <m/>
  </r>
  <r>
    <m/>
    <x v="137"/>
    <x v="137"/>
    <x v="138"/>
    <d v="2019-04-09T00:00:00"/>
    <s v="CB00005445"/>
    <x v="671"/>
    <s v="ubezpieczene 2019 |Sach und Betriebsunterbr."/>
    <d v="2019-04-08T00:00:00"/>
    <s v="33100"/>
    <s v="EUR"/>
    <n v="-30590.65"/>
    <n v="-30590.65"/>
    <n v="131215.53"/>
    <n v="14"/>
    <x v="28"/>
    <n v="15"/>
    <m/>
  </r>
  <r>
    <m/>
    <x v="0"/>
    <x v="2"/>
    <x v="2"/>
    <s v=""/>
    <m/>
    <x v="2"/>
    <m/>
    <m/>
    <s v="33100"/>
    <s v="EUR"/>
    <n v="-30590.65"/>
    <n v="-30590.65"/>
    <n v="131215.5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31215.53"/>
    <e v="#N/A"/>
    <x v="2"/>
    <e v="#VALUE!"/>
    <m/>
  </r>
  <r>
    <s v="V000763"/>
    <x v="0"/>
    <x v="2"/>
    <x v="2"/>
    <s v="V000763"/>
    <m/>
    <x v="672"/>
    <m/>
    <s v=""/>
    <s v=""/>
    <s v=""/>
    <s v=""/>
    <s v=""/>
    <n v="0"/>
    <e v="#N/A"/>
    <x v="2"/>
    <e v="#VALUE!"/>
    <m/>
  </r>
  <r>
    <m/>
    <x v="138"/>
    <x v="138"/>
    <x v="139"/>
    <d v="2019-04-11T00:00:00"/>
    <s v="CB00005530"/>
    <x v="673"/>
    <s v="100_00000"/>
    <d v="2019-04-25T00:00:00"/>
    <s v="33000"/>
    <s v="PLN"/>
    <n v="-20910"/>
    <n v="-20910"/>
    <n v="20910"/>
    <n v="14"/>
    <x v="16"/>
    <n v="0"/>
    <m/>
  </r>
  <r>
    <m/>
    <x v="0"/>
    <x v="2"/>
    <x v="2"/>
    <s v=""/>
    <m/>
    <x v="2"/>
    <m/>
    <m/>
    <s v="33000"/>
    <s v="PLN"/>
    <n v="-20910"/>
    <n v="-20910"/>
    <n v="20910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20910"/>
    <e v="#N/A"/>
    <x v="2"/>
    <e v="#VALUE!"/>
    <m/>
  </r>
  <r>
    <s v="V000768"/>
    <x v="0"/>
    <x v="2"/>
    <x v="2"/>
    <s v="V000768"/>
    <m/>
    <x v="674"/>
    <m/>
    <s v=""/>
    <s v=""/>
    <s v=""/>
    <s v=""/>
    <s v=""/>
    <n v="0"/>
    <e v="#N/A"/>
    <x v="2"/>
    <e v="#VALUE!"/>
    <m/>
  </r>
  <r>
    <m/>
    <x v="139"/>
    <x v="139"/>
    <x v="140"/>
    <d v="2019-04-16T00:00:00"/>
    <s v="MB00005707"/>
    <x v="675"/>
    <s v="pro forma 35/19"/>
    <d v="2019-04-16T00:00:00"/>
    <s v="33000"/>
    <s v="PLN"/>
    <n v="11070"/>
    <n v="11070"/>
    <n v="-11070"/>
    <n v="0"/>
    <x v="117"/>
    <n v="0"/>
    <m/>
  </r>
  <r>
    <m/>
    <x v="0"/>
    <x v="2"/>
    <x v="2"/>
    <s v=""/>
    <m/>
    <x v="2"/>
    <m/>
    <m/>
    <s v="33000"/>
    <s v="PLN"/>
    <n v="11070"/>
    <n v="11070"/>
    <n v="-11070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-11070"/>
    <e v="#N/A"/>
    <x v="2"/>
    <e v="#VALUE!"/>
    <m/>
  </r>
  <r>
    <s v="V000772"/>
    <x v="0"/>
    <x v="2"/>
    <x v="2"/>
    <s v="V000772"/>
    <m/>
    <x v="676"/>
    <m/>
    <s v=""/>
    <s v=""/>
    <s v=""/>
    <s v=""/>
    <s v=""/>
    <n v="0"/>
    <e v="#N/A"/>
    <x v="2"/>
    <e v="#VALUE!"/>
    <m/>
  </r>
  <r>
    <m/>
    <x v="140"/>
    <x v="140"/>
    <x v="141"/>
    <d v="2019-03-26T00:00:00"/>
    <s v="IIN-0001385"/>
    <x v="677"/>
    <s v=""/>
    <d v="2019-04-25T00:00:00"/>
    <s v="33100"/>
    <s v="EUR"/>
    <n v="-1600"/>
    <n v="-1600"/>
    <n v="6876.48"/>
    <n v="30"/>
    <x v="16"/>
    <n v="0"/>
    <m/>
  </r>
  <r>
    <m/>
    <x v="0"/>
    <x v="2"/>
    <x v="2"/>
    <s v=""/>
    <m/>
    <x v="2"/>
    <m/>
    <m/>
    <s v="33100"/>
    <s v="EUR"/>
    <n v="-1600"/>
    <n v="-1600"/>
    <n v="6876.48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6876.48"/>
    <e v="#N/A"/>
    <x v="2"/>
    <e v="#VALUE!"/>
    <m/>
  </r>
  <r>
    <s v="V000775"/>
    <x v="0"/>
    <x v="2"/>
    <x v="2"/>
    <s v="V000775"/>
    <m/>
    <x v="678"/>
    <m/>
    <s v=""/>
    <s v=""/>
    <s v=""/>
    <s v=""/>
    <s v=""/>
    <n v="0"/>
    <e v="#N/A"/>
    <x v="2"/>
    <e v="#VALUE!"/>
    <m/>
  </r>
  <r>
    <m/>
    <x v="141"/>
    <x v="141"/>
    <x v="142"/>
    <d v="2019-02-14T00:00:00"/>
    <s v="CB00004907"/>
    <x v="679"/>
    <s v="wynajem auta"/>
    <d v="2019-02-08T00:00:00"/>
    <s v="33100"/>
    <s v="EUR"/>
    <n v="-77.73"/>
    <n v="-0.67000000000000204"/>
    <n v="2.8900000000000401"/>
    <n v="14"/>
    <x v="77"/>
    <n v="20"/>
    <m/>
  </r>
  <r>
    <m/>
    <x v="0"/>
    <x v="2"/>
    <x v="2"/>
    <s v=""/>
    <m/>
    <x v="2"/>
    <m/>
    <m/>
    <s v="33100"/>
    <s v="EUR"/>
    <n v="-77.73"/>
    <n v="-0.67000000000000204"/>
    <n v="2.8900000000000401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2.8900000000000401"/>
    <e v="#N/A"/>
    <x v="2"/>
    <e v="#VALUE!"/>
    <m/>
  </r>
  <r>
    <s v="V000776"/>
    <x v="0"/>
    <x v="2"/>
    <x v="2"/>
    <s v="V000776"/>
    <m/>
    <x v="680"/>
    <m/>
    <s v=""/>
    <s v=""/>
    <s v=""/>
    <s v=""/>
    <s v=""/>
    <n v="0"/>
    <e v="#N/A"/>
    <x v="2"/>
    <e v="#VALUE!"/>
    <m/>
  </r>
  <r>
    <m/>
    <x v="142"/>
    <x v="142"/>
    <x v="143"/>
    <d v="2019-03-25T00:00:00"/>
    <s v="CB00005401"/>
    <x v="681"/>
    <s v="enkoder"/>
    <d v="2019-04-08T00:00:00"/>
    <s v="33000"/>
    <s v="PLN"/>
    <n v="-0.01"/>
    <n v="-0.01"/>
    <n v="0.01"/>
    <n v="14"/>
    <x v="125"/>
    <n v="0"/>
    <m/>
  </r>
  <r>
    <m/>
    <x v="142"/>
    <x v="142"/>
    <x v="143"/>
    <d v="2019-03-28T00:00:00"/>
    <s v="CB00005402"/>
    <x v="682"/>
    <s v="enkoder"/>
    <d v="2019-04-11T00:00:00"/>
    <s v="33000"/>
    <s v="PLN"/>
    <n v="-0.01"/>
    <n v="-0.01"/>
    <n v="0.01"/>
    <n v="14"/>
    <x v="116"/>
    <n v="0"/>
    <m/>
  </r>
  <r>
    <m/>
    <x v="0"/>
    <x v="2"/>
    <x v="2"/>
    <s v=""/>
    <m/>
    <x v="2"/>
    <m/>
    <m/>
    <s v="33000"/>
    <s v="PLN"/>
    <n v="-0.02"/>
    <n v="-0.02"/>
    <n v="0.02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0.02"/>
    <e v="#N/A"/>
    <x v="2"/>
    <e v="#VALUE!"/>
    <m/>
  </r>
  <r>
    <s v="V000779"/>
    <x v="0"/>
    <x v="2"/>
    <x v="2"/>
    <s v="V000779"/>
    <m/>
    <x v="683"/>
    <m/>
    <s v=""/>
    <s v=""/>
    <s v=""/>
    <s v=""/>
    <s v=""/>
    <n v="0"/>
    <e v="#N/A"/>
    <x v="2"/>
    <e v="#VALUE!"/>
    <m/>
  </r>
  <r>
    <m/>
    <x v="143"/>
    <x v="143"/>
    <x v="144"/>
    <d v="2019-04-30T00:00:00"/>
    <s v="GJ00005605"/>
    <x v="684"/>
    <s v="LP 4/2019 Warta"/>
    <d v="2019-04-30T00:00:00"/>
    <s v="33000"/>
    <s v="PLN"/>
    <n v="-8470"/>
    <n v="-8470"/>
    <n v="8470"/>
    <n v="14"/>
    <x v="19"/>
    <n v="14"/>
    <m/>
  </r>
  <r>
    <m/>
    <x v="0"/>
    <x v="2"/>
    <x v="2"/>
    <s v=""/>
    <m/>
    <x v="2"/>
    <m/>
    <m/>
    <s v="33000"/>
    <s v="PLN"/>
    <n v="-8470"/>
    <n v="-8470"/>
    <n v="8470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8470"/>
    <e v="#N/A"/>
    <x v="2"/>
    <e v="#VALUE!"/>
    <m/>
  </r>
  <r>
    <s v="V000781"/>
    <x v="0"/>
    <x v="2"/>
    <x v="2"/>
    <s v="V000781"/>
    <m/>
    <x v="685"/>
    <m/>
    <s v=""/>
    <s v=""/>
    <s v=""/>
    <s v=""/>
    <s v=""/>
    <n v="0"/>
    <e v="#N/A"/>
    <x v="2"/>
    <e v="#VALUE!"/>
    <m/>
  </r>
  <r>
    <m/>
    <x v="144"/>
    <x v="144"/>
    <x v="145"/>
    <d v="2019-05-15T00:00:00"/>
    <s v="CB00005798"/>
    <x v="686"/>
    <s v="hudroakumulatory"/>
    <d v="2019-05-20T00:00:00"/>
    <s v="33000"/>
    <s v="PLN"/>
    <n v="-84685.5"/>
    <n v="-84685.5"/>
    <n v="84685.5"/>
    <n v="14"/>
    <x v="9"/>
    <n v="9"/>
    <m/>
  </r>
  <r>
    <m/>
    <x v="0"/>
    <x v="2"/>
    <x v="2"/>
    <s v=""/>
    <m/>
    <x v="2"/>
    <m/>
    <m/>
    <s v="33000"/>
    <s v="PLN"/>
    <n v="-84685.5"/>
    <n v="-84685.5"/>
    <n v="84685.5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84685.5"/>
    <e v="#N/A"/>
    <x v="2"/>
    <e v="#VALUE!"/>
    <m/>
  </r>
  <r>
    <s v="V000785"/>
    <x v="0"/>
    <x v="2"/>
    <x v="2"/>
    <s v="V000785"/>
    <m/>
    <x v="123"/>
    <m/>
    <s v=""/>
    <s v=""/>
    <s v=""/>
    <s v=""/>
    <s v=""/>
    <n v="0"/>
    <e v="#N/A"/>
    <x v="2"/>
    <e v="#VALUE!"/>
    <m/>
  </r>
  <r>
    <m/>
    <x v="145"/>
    <x v="145"/>
    <x v="146"/>
    <d v="2019-03-07T00:00:00"/>
    <s v="MBEUR00001238"/>
    <x v="687"/>
    <s v="pro forma"/>
    <d v="2019-03-07T00:00:00"/>
    <s v="33100"/>
    <s v="EUR"/>
    <n v="6903.8"/>
    <n v="6903.8"/>
    <n v="-29680.82"/>
    <n v="14"/>
    <x v="126"/>
    <n v="14"/>
    <m/>
  </r>
  <r>
    <m/>
    <x v="0"/>
    <x v="2"/>
    <x v="2"/>
    <s v=""/>
    <m/>
    <x v="2"/>
    <m/>
    <m/>
    <s v="33100"/>
    <s v="EUR"/>
    <n v="6903.8"/>
    <n v="6903.8"/>
    <n v="-29680.82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-29680.82"/>
    <e v="#N/A"/>
    <x v="2"/>
    <e v="#VALUE!"/>
    <m/>
  </r>
  <r>
    <s v="V000789"/>
    <x v="0"/>
    <x v="2"/>
    <x v="2"/>
    <s v="V000789"/>
    <m/>
    <x v="688"/>
    <m/>
    <s v=""/>
    <s v=""/>
    <s v=""/>
    <s v=""/>
    <s v=""/>
    <n v="0"/>
    <e v="#N/A"/>
    <x v="2"/>
    <e v="#VALUE!"/>
    <m/>
  </r>
  <r>
    <m/>
    <x v="146"/>
    <x v="146"/>
    <x v="147"/>
    <d v="2019-04-16T00:00:00"/>
    <s v="CB00005534"/>
    <x v="651"/>
    <s v="Nocleg gości"/>
    <d v="2019-04-30T00:00:00"/>
    <s v="33000"/>
    <s v="PLN"/>
    <n v="-349"/>
    <n v="-349"/>
    <n v="349"/>
    <n v="14"/>
    <x v="20"/>
    <n v="0"/>
    <m/>
  </r>
  <r>
    <m/>
    <x v="0"/>
    <x v="2"/>
    <x v="2"/>
    <s v=""/>
    <m/>
    <x v="2"/>
    <m/>
    <m/>
    <s v="33000"/>
    <s v="PLN"/>
    <n v="-349"/>
    <n v="-349"/>
    <n v="34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349"/>
    <e v="#N/A"/>
    <x v="2"/>
    <e v="#VALUE!"/>
    <m/>
  </r>
  <r>
    <s v="V000790"/>
    <x v="0"/>
    <x v="2"/>
    <x v="2"/>
    <s v="V000790"/>
    <m/>
    <x v="689"/>
    <m/>
    <s v=""/>
    <s v=""/>
    <s v=""/>
    <s v=""/>
    <s v=""/>
    <n v="0"/>
    <e v="#N/A"/>
    <x v="2"/>
    <e v="#VALUE!"/>
    <m/>
  </r>
  <r>
    <m/>
    <x v="147"/>
    <x v="147"/>
    <x v="148"/>
    <d v="2019-04-23T00:00:00"/>
    <s v="CB00005684"/>
    <x v="690"/>
    <s v="310_00073  310_00064  310_00063"/>
    <d v="2019-05-07T00:00:00"/>
    <s v="33000"/>
    <s v="PLN"/>
    <n v="-140.6"/>
    <n v="-140.6"/>
    <n v="140.6"/>
    <n v="14"/>
    <x v="30"/>
    <n v="0"/>
    <m/>
  </r>
  <r>
    <m/>
    <x v="0"/>
    <x v="2"/>
    <x v="2"/>
    <s v=""/>
    <m/>
    <x v="2"/>
    <m/>
    <m/>
    <s v="33000"/>
    <s v="PLN"/>
    <n v="-140.6"/>
    <n v="-140.6"/>
    <n v="140.6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40.6"/>
    <e v="#N/A"/>
    <x v="2"/>
    <e v="#VALUE!"/>
    <m/>
  </r>
  <r>
    <s v="V000791"/>
    <x v="0"/>
    <x v="2"/>
    <x v="2"/>
    <s v="V000791"/>
    <m/>
    <x v="691"/>
    <m/>
    <s v=""/>
    <s v=""/>
    <s v=""/>
    <s v=""/>
    <s v=""/>
    <n v="0"/>
    <e v="#N/A"/>
    <x v="2"/>
    <e v="#VALUE!"/>
    <m/>
  </r>
  <r>
    <m/>
    <x v="148"/>
    <x v="148"/>
    <x v="149"/>
    <d v="2019-03-14T00:00:00"/>
    <s v="MB00005322"/>
    <x v="692"/>
    <s v="DT/201903061325/MG pro forma"/>
    <d v="2019-03-14T00:00:00"/>
    <s v="33000"/>
    <s v="PLN"/>
    <n v="3827.34"/>
    <n v="3827.34"/>
    <n v="-3827.34"/>
    <n v="7"/>
    <x v="126"/>
    <n v="7"/>
    <m/>
  </r>
  <r>
    <m/>
    <x v="148"/>
    <x v="148"/>
    <x v="149"/>
    <d v="2019-03-15T00:00:00"/>
    <s v="CB00005386"/>
    <x v="693"/>
    <s v="wynajem samochodu SKODA"/>
    <d v="2019-03-22T00:00:00"/>
    <s v="33000"/>
    <s v="PLN"/>
    <n v="-1498.56"/>
    <n v="-1498.56"/>
    <n v="1498.56"/>
    <n v="7"/>
    <x v="127"/>
    <n v="0"/>
    <m/>
  </r>
  <r>
    <m/>
    <x v="148"/>
    <x v="148"/>
    <x v="149"/>
    <d v="2019-04-23T00:00:00"/>
    <s v="CB00005619"/>
    <x v="694"/>
    <s v="wynajem auta 5/2019"/>
    <d v="2019-04-30T00:00:00"/>
    <s v="33000"/>
    <s v="PLN"/>
    <n v="-2644.5"/>
    <n v="-176.28"/>
    <n v="176.28"/>
    <n v="7"/>
    <x v="20"/>
    <n v="0"/>
    <m/>
  </r>
  <r>
    <m/>
    <x v="0"/>
    <x v="2"/>
    <x v="2"/>
    <s v=""/>
    <m/>
    <x v="2"/>
    <m/>
    <m/>
    <s v="33000"/>
    <s v="PLN"/>
    <n v="-315.72000000000003"/>
    <n v="2152.5"/>
    <n v="-2152.5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-2152.5"/>
    <e v="#N/A"/>
    <x v="2"/>
    <e v="#VALUE!"/>
    <m/>
  </r>
  <r>
    <s v="V000793"/>
    <x v="0"/>
    <x v="2"/>
    <x v="2"/>
    <s v="V000793"/>
    <m/>
    <x v="695"/>
    <m/>
    <s v=""/>
    <s v=""/>
    <s v=""/>
    <s v=""/>
    <s v=""/>
    <n v="0"/>
    <e v="#N/A"/>
    <x v="2"/>
    <e v="#VALUE!"/>
    <m/>
  </r>
  <r>
    <m/>
    <x v="149"/>
    <x v="149"/>
    <x v="150"/>
    <d v="2019-04-24T00:00:00"/>
    <s v="CB00005689"/>
    <x v="696"/>
    <s v="310_00117"/>
    <d v="2019-05-15T00:00:00"/>
    <s v="33000"/>
    <s v="PLN"/>
    <n v="-5031.83"/>
    <n v="-5031.83"/>
    <n v="5031.83"/>
    <n v="14"/>
    <x v="41"/>
    <n v="-7"/>
    <m/>
  </r>
  <r>
    <m/>
    <x v="0"/>
    <x v="2"/>
    <x v="2"/>
    <s v=""/>
    <m/>
    <x v="2"/>
    <m/>
    <m/>
    <s v="33000"/>
    <s v="PLN"/>
    <n v="-5031.83"/>
    <n v="-5031.83"/>
    <n v="5031.83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5031.83"/>
    <e v="#N/A"/>
    <x v="2"/>
    <e v="#VALUE!"/>
    <m/>
  </r>
  <r>
    <s v="V000796"/>
    <x v="0"/>
    <x v="2"/>
    <x v="2"/>
    <s v="V000796"/>
    <m/>
    <x v="697"/>
    <m/>
    <s v=""/>
    <s v=""/>
    <s v=""/>
    <s v=""/>
    <s v=""/>
    <n v="0"/>
    <e v="#N/A"/>
    <x v="2"/>
    <e v="#VALUE!"/>
    <m/>
  </r>
  <r>
    <m/>
    <x v="150"/>
    <x v="150"/>
    <x v="151"/>
    <d v="2019-04-11T00:00:00"/>
    <s v="CB00005574"/>
    <x v="698"/>
    <s v="paliwo W. Pakuła"/>
    <d v="2019-04-25T00:00:00"/>
    <s v="33000"/>
    <s v="PLN"/>
    <n v="-243.71"/>
    <n v="-243.71"/>
    <n v="243.71"/>
    <n v="14"/>
    <x v="16"/>
    <n v="0"/>
    <m/>
  </r>
  <r>
    <m/>
    <x v="150"/>
    <x v="150"/>
    <x v="151"/>
    <d v="2019-04-23T00:00:00"/>
    <s v="CB00005589"/>
    <x v="699"/>
    <s v="paliwo W. Pakuła"/>
    <d v="2019-05-07T00:00:00"/>
    <s v="33000"/>
    <s v="PLN"/>
    <n v="-270.86"/>
    <n v="-270.86"/>
    <n v="270.86"/>
    <n v="14"/>
    <x v="30"/>
    <n v="0"/>
    <m/>
  </r>
  <r>
    <m/>
    <x v="0"/>
    <x v="2"/>
    <x v="2"/>
    <s v=""/>
    <m/>
    <x v="2"/>
    <m/>
    <m/>
    <s v="33000"/>
    <s v="PLN"/>
    <n v="-514.57000000000005"/>
    <n v="-514.57000000000005"/>
    <n v="514.5700000000000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514.57000000000005"/>
    <e v="#N/A"/>
    <x v="2"/>
    <e v="#VALUE!"/>
    <m/>
  </r>
  <r>
    <s v="V000797"/>
    <x v="0"/>
    <x v="2"/>
    <x v="2"/>
    <s v="V000797"/>
    <m/>
    <x v="700"/>
    <m/>
    <s v=""/>
    <s v=""/>
    <s v=""/>
    <s v=""/>
    <s v=""/>
    <n v="0"/>
    <e v="#N/A"/>
    <x v="2"/>
    <e v="#VALUE!"/>
    <m/>
  </r>
  <r>
    <m/>
    <x v="151"/>
    <x v="151"/>
    <x v="152"/>
    <d v="2019-04-15T00:00:00"/>
    <s v="IIN-0001482"/>
    <x v="701"/>
    <s v=""/>
    <d v="2019-05-06T00:00:00"/>
    <s v="33000"/>
    <s v="PLN"/>
    <n v="-73434.080000000002"/>
    <n v="-73434.080000000002"/>
    <n v="73434.080000000002"/>
    <n v="14"/>
    <x v="53"/>
    <n v="-7"/>
    <m/>
  </r>
  <r>
    <m/>
    <x v="0"/>
    <x v="2"/>
    <x v="2"/>
    <s v=""/>
    <m/>
    <x v="2"/>
    <m/>
    <m/>
    <s v="33000"/>
    <s v="PLN"/>
    <n v="-73434.080000000002"/>
    <n v="-73434.080000000002"/>
    <n v="73434.080000000002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73434.080000000002"/>
    <e v="#N/A"/>
    <x v="2"/>
    <e v="#VALUE!"/>
    <m/>
  </r>
  <r>
    <s v="V000800"/>
    <x v="0"/>
    <x v="2"/>
    <x v="2"/>
    <s v="V000800"/>
    <m/>
    <x v="702"/>
    <m/>
    <s v=""/>
    <s v=""/>
    <s v=""/>
    <s v=""/>
    <s v=""/>
    <n v="0"/>
    <e v="#N/A"/>
    <x v="2"/>
    <e v="#VALUE!"/>
    <m/>
  </r>
  <r>
    <m/>
    <x v="152"/>
    <x v="152"/>
    <x v="153"/>
    <d v="2019-05-06T00:00:00"/>
    <s v="IIN-0001532"/>
    <x v="703"/>
    <s v=""/>
    <d v="2019-06-05T00:00:00"/>
    <s v="33100"/>
    <s v="EUR"/>
    <n v="-4218"/>
    <n v="-4218"/>
    <n v="18050.93"/>
    <n v="14"/>
    <x v="55"/>
    <n v="-16"/>
    <m/>
  </r>
  <r>
    <m/>
    <x v="0"/>
    <x v="2"/>
    <x v="2"/>
    <s v=""/>
    <m/>
    <x v="2"/>
    <m/>
    <m/>
    <s v="33100"/>
    <s v="EUR"/>
    <n v="-4218"/>
    <n v="-4218"/>
    <n v="18050.93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18050.93"/>
    <e v="#N/A"/>
    <x v="2"/>
    <e v="#VALUE!"/>
    <m/>
  </r>
  <r>
    <s v="V000802"/>
    <x v="0"/>
    <x v="2"/>
    <x v="2"/>
    <s v="V000802"/>
    <m/>
    <x v="704"/>
    <m/>
    <s v=""/>
    <s v=""/>
    <s v=""/>
    <s v=""/>
    <s v=""/>
    <n v="0"/>
    <e v="#N/A"/>
    <x v="2"/>
    <e v="#VALUE!"/>
    <m/>
  </r>
  <r>
    <m/>
    <x v="153"/>
    <x v="153"/>
    <x v="154"/>
    <d v="2019-04-26T00:00:00"/>
    <s v="IIN-0001496"/>
    <x v="705"/>
    <s v=""/>
    <d v="2019-05-26T00:00:00"/>
    <s v="33100"/>
    <s v="EUR"/>
    <n v="-2165.13"/>
    <n v="-2165.13"/>
    <n v="9301.18"/>
    <n v="30"/>
    <x v="66"/>
    <n v="0"/>
    <m/>
  </r>
  <r>
    <m/>
    <x v="0"/>
    <x v="2"/>
    <x v="2"/>
    <s v=""/>
    <m/>
    <x v="2"/>
    <m/>
    <m/>
    <s v="33100"/>
    <s v="EUR"/>
    <n v="-2165.13"/>
    <n v="-2165.13"/>
    <n v="9301.18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9301.18"/>
    <e v="#N/A"/>
    <x v="2"/>
    <e v="#VALUE!"/>
    <m/>
  </r>
  <r>
    <s v="V000804"/>
    <x v="0"/>
    <x v="2"/>
    <x v="2"/>
    <s v="V000804"/>
    <m/>
    <x v="706"/>
    <m/>
    <s v=""/>
    <s v=""/>
    <s v=""/>
    <s v=""/>
    <s v=""/>
    <n v="0"/>
    <e v="#N/A"/>
    <x v="2"/>
    <e v="#VALUE!"/>
    <m/>
  </r>
  <r>
    <m/>
    <x v="154"/>
    <x v="154"/>
    <x v="155"/>
    <d v="2019-04-18T00:00:00"/>
    <s v="CB00005681"/>
    <x v="707"/>
    <s v="310_00103"/>
    <d v="2019-05-02T00:00:00"/>
    <s v="33000"/>
    <s v="PLN"/>
    <n v="-554.09"/>
    <n v="-554.09"/>
    <n v="554.09"/>
    <n v="14"/>
    <x v="65"/>
    <n v="0"/>
    <m/>
  </r>
  <r>
    <m/>
    <x v="0"/>
    <x v="2"/>
    <x v="2"/>
    <s v=""/>
    <m/>
    <x v="2"/>
    <m/>
    <m/>
    <s v="33000"/>
    <s v="PLN"/>
    <n v="-554.09"/>
    <n v="-554.09"/>
    <n v="554.09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554.09"/>
    <e v="#N/A"/>
    <x v="2"/>
    <e v="#VALUE!"/>
    <m/>
  </r>
  <r>
    <s v="V000805"/>
    <x v="0"/>
    <x v="2"/>
    <x v="2"/>
    <s v="V000805"/>
    <m/>
    <x v="708"/>
    <m/>
    <s v=""/>
    <s v=""/>
    <s v=""/>
    <s v=""/>
    <s v=""/>
    <n v="0"/>
    <e v="#N/A"/>
    <x v="2"/>
    <e v="#VALUE!"/>
    <m/>
  </r>
  <r>
    <m/>
    <x v="155"/>
    <x v="155"/>
    <x v="156"/>
    <d v="2019-04-17T00:00:00"/>
    <s v="MB00005733"/>
    <x v="709"/>
    <s v="pro forma  190410"/>
    <d v="2019-04-17T00:00:00"/>
    <s v="33000"/>
    <s v="PLN"/>
    <n v="4329.1099999999997"/>
    <n v="4329.1099999999997"/>
    <n v="-4329.1099999999997"/>
    <n v="14"/>
    <x v="75"/>
    <n v="14"/>
    <m/>
  </r>
  <r>
    <m/>
    <x v="0"/>
    <x v="2"/>
    <x v="2"/>
    <s v=""/>
    <m/>
    <x v="2"/>
    <m/>
    <m/>
    <s v="33000"/>
    <s v="PLN"/>
    <n v="4329.1099999999997"/>
    <n v="4329.1099999999997"/>
    <n v="-4329.1099999999997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-4329.1099999999997"/>
    <e v="#N/A"/>
    <x v="2"/>
    <e v="#VALUE!"/>
    <m/>
  </r>
  <r>
    <s v="V000806"/>
    <x v="0"/>
    <x v="2"/>
    <x v="2"/>
    <s v="V000806"/>
    <m/>
    <x v="710"/>
    <m/>
    <s v=""/>
    <s v=""/>
    <s v=""/>
    <s v=""/>
    <s v=""/>
    <n v="0"/>
    <e v="#N/A"/>
    <x v="2"/>
    <e v="#VALUE!"/>
    <m/>
  </r>
  <r>
    <m/>
    <x v="156"/>
    <x v="156"/>
    <x v="157"/>
    <d v="2019-05-15T00:00:00"/>
    <s v="CB00005793"/>
    <x v="711"/>
    <s v="crouzet"/>
    <d v="2019-05-02T00:00:00"/>
    <s v="33000"/>
    <s v="PLN"/>
    <n v="-4329.1099999999997"/>
    <n v="-4329.1099999999997"/>
    <n v="4329.1099999999997"/>
    <n v="14"/>
    <x v="9"/>
    <n v="27"/>
    <m/>
  </r>
  <r>
    <m/>
    <x v="0"/>
    <x v="2"/>
    <x v="2"/>
    <s v=""/>
    <m/>
    <x v="2"/>
    <m/>
    <m/>
    <s v="33000"/>
    <s v="PLN"/>
    <n v="-4329.1099999999997"/>
    <n v="-4329.1099999999997"/>
    <n v="4329.1099999999997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4329.1099999999997"/>
    <e v="#N/A"/>
    <x v="2"/>
    <e v="#VALUE!"/>
    <m/>
  </r>
  <r>
    <s v="V000807"/>
    <x v="0"/>
    <x v="2"/>
    <x v="2"/>
    <s v="V000807"/>
    <m/>
    <x v="712"/>
    <m/>
    <s v=""/>
    <s v=""/>
    <s v=""/>
    <s v=""/>
    <s v=""/>
    <n v="0"/>
    <e v="#N/A"/>
    <x v="2"/>
    <e v="#VALUE!"/>
    <m/>
  </r>
  <r>
    <m/>
    <x v="157"/>
    <x v="157"/>
    <x v="158"/>
    <d v="2019-04-26T00:00:00"/>
    <s v="MB00005811"/>
    <x v="713"/>
    <s v="pro forma 3957"/>
    <d v="2019-04-26T00:00:00"/>
    <s v="33000"/>
    <s v="PLN"/>
    <n v="998.76"/>
    <n v="998.76"/>
    <n v="-998.76"/>
    <n v="0"/>
    <x v="44"/>
    <n v="0"/>
    <m/>
  </r>
  <r>
    <m/>
    <x v="0"/>
    <x v="2"/>
    <x v="2"/>
    <s v=""/>
    <m/>
    <x v="2"/>
    <m/>
    <m/>
    <s v="33000"/>
    <s v="PLN"/>
    <n v="998.76"/>
    <n v="998.76"/>
    <n v="-998.76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-998.76"/>
    <e v="#N/A"/>
    <x v="2"/>
    <e v="#VALUE!"/>
    <m/>
  </r>
  <r>
    <s v="V000808"/>
    <x v="0"/>
    <x v="2"/>
    <x v="2"/>
    <s v="V000808"/>
    <m/>
    <x v="714"/>
    <m/>
    <s v=""/>
    <s v=""/>
    <s v=""/>
    <s v=""/>
    <s v=""/>
    <n v="0"/>
    <e v="#N/A"/>
    <x v="2"/>
    <e v="#VALUE!"/>
    <m/>
  </r>
  <r>
    <m/>
    <x v="158"/>
    <x v="158"/>
    <x v="159"/>
    <d v="2019-04-14T00:00:00"/>
    <s v="CB00005570"/>
    <x v="715"/>
    <s v="paliwo W. Gubała"/>
    <d v="2019-04-28T00:00:00"/>
    <s v="33000"/>
    <s v="PLN"/>
    <n v="-212.94"/>
    <n v="-212.94"/>
    <n v="212.94"/>
    <n v="0"/>
    <x v="113"/>
    <n v="-14"/>
    <m/>
  </r>
  <r>
    <m/>
    <x v="0"/>
    <x v="2"/>
    <x v="2"/>
    <s v=""/>
    <m/>
    <x v="2"/>
    <m/>
    <m/>
    <s v="33000"/>
    <s v="PLN"/>
    <n v="-212.94"/>
    <n v="-212.94"/>
    <n v="212.94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212.94"/>
    <e v="#N/A"/>
    <x v="2"/>
    <e v="#VALUE!"/>
    <m/>
  </r>
  <r>
    <s v="V000810"/>
    <x v="0"/>
    <x v="2"/>
    <x v="2"/>
    <s v="V000810"/>
    <m/>
    <x v="716"/>
    <m/>
    <s v=""/>
    <s v=""/>
    <s v=""/>
    <s v=""/>
    <s v=""/>
    <n v="0"/>
    <e v="#N/A"/>
    <x v="2"/>
    <e v="#VALUE!"/>
    <m/>
  </r>
  <r>
    <m/>
    <x v="159"/>
    <x v="159"/>
    <x v="160"/>
    <d v="2019-04-18T00:00:00"/>
    <s v="CB00005601"/>
    <x v="717"/>
    <s v="340_00000"/>
    <d v="2019-05-02T00:00:00"/>
    <s v="33000"/>
    <s v="PLN"/>
    <n v="-9471"/>
    <n v="-9471"/>
    <n v="9471"/>
    <n v="14"/>
    <x v="65"/>
    <n v="0"/>
    <m/>
  </r>
  <r>
    <m/>
    <x v="0"/>
    <x v="2"/>
    <x v="2"/>
    <s v=""/>
    <m/>
    <x v="2"/>
    <m/>
    <m/>
    <s v="33000"/>
    <s v="PLN"/>
    <n v="-9471"/>
    <n v="-9471"/>
    <n v="9471"/>
    <e v="#N/A"/>
    <x v="2"/>
    <e v="#VALUE!"/>
    <m/>
  </r>
  <r>
    <m/>
    <x v="0"/>
    <x v="2"/>
    <x v="2"/>
    <s v=""/>
    <s v=""/>
    <x v="3"/>
    <s v=""/>
    <s v=""/>
    <s v=""/>
    <s v=""/>
    <s v=""/>
    <s v="Suma częściowa"/>
    <n v="9471"/>
    <e v="#N/A"/>
    <x v="2"/>
    <e v="#VALUE!"/>
    <m/>
  </r>
  <r>
    <s v="V000812"/>
    <x v="0"/>
    <x v="2"/>
    <x v="2"/>
    <s v="V000812"/>
    <m/>
    <x v="718"/>
    <m/>
    <s v=""/>
    <s v=""/>
    <s v=""/>
    <s v=""/>
    <s v=""/>
    <n v="0"/>
    <e v="#N/A"/>
    <x v="2"/>
    <e v="#VALUE!"/>
    <m/>
  </r>
  <r>
    <m/>
    <x v="160"/>
    <x v="160"/>
    <x v="161"/>
    <d v="2019-05-02T00:00:00"/>
    <s v="CB00005704"/>
    <x v="719"/>
    <s v="Etykiety"/>
    <d v="2019-05-02T00:00:00"/>
    <s v="33000"/>
    <s v="PLN"/>
    <n v="-105"/>
    <n v="-105"/>
    <n v="105"/>
    <n v="14"/>
    <x v="48"/>
    <n v="14"/>
    <m/>
  </r>
  <r>
    <m/>
    <x v="0"/>
    <x v="2"/>
    <x v="2"/>
    <s v=""/>
    <m/>
    <x v="2"/>
    <m/>
    <m/>
    <s v="33000"/>
    <s v="PLN"/>
    <n v="-105"/>
    <n v="-105"/>
    <n v="105"/>
    <e v="#N/A"/>
    <x v="2"/>
    <e v="#VALUE!"/>
    <m/>
  </r>
  <r>
    <m/>
    <x v="0"/>
    <x v="2"/>
    <x v="2"/>
    <m/>
    <m/>
    <x v="2"/>
    <m/>
    <m/>
    <m/>
    <m/>
    <m/>
    <m/>
    <n v="0"/>
    <e v="#N/A"/>
    <x v="3"/>
    <e v="#N/A"/>
    <m/>
  </r>
  <r>
    <m/>
    <x v="0"/>
    <x v="2"/>
    <x v="2"/>
    <s v=""/>
    <s v=""/>
    <x v="3"/>
    <s v=""/>
    <s v=""/>
    <s v=""/>
    <s v=""/>
    <s v=""/>
    <s v="Suma częściowa"/>
    <n v="105"/>
    <e v="#N/A"/>
    <x v="2"/>
    <e v="#VALUE!"/>
    <m/>
  </r>
  <r>
    <s v="V000813"/>
    <x v="0"/>
    <x v="2"/>
    <x v="2"/>
    <s v="V000813"/>
    <m/>
    <x v="720"/>
    <m/>
    <s v=""/>
    <s v=""/>
    <s v=""/>
    <s v=""/>
    <s v=""/>
    <n v="0"/>
    <e v="#N/A"/>
    <x v="2"/>
    <e v="#VALUE!"/>
    <m/>
  </r>
  <r>
    <m/>
    <x v="161"/>
    <x v="161"/>
    <x v="162"/>
    <d v="2019-04-30T00:00:00"/>
    <s v="CB00005668"/>
    <x v="721"/>
    <s v="310_00000"/>
    <d v="2019-05-14T00:00:00"/>
    <s v="33000"/>
    <s v="PLN"/>
    <n v="-802.45"/>
    <n v="-802.45"/>
    <n v="802.45"/>
    <n v="14"/>
    <x v="19"/>
    <n v="0"/>
    <m/>
  </r>
  <r>
    <m/>
    <x v="0"/>
    <x v="0"/>
    <x v="0"/>
    <s v=""/>
    <m/>
    <x v="2"/>
    <m/>
    <m/>
    <s v="33000"/>
    <s v="PLN"/>
    <n v="-802.45"/>
    <n v="-802.45"/>
    <n v="802.45"/>
    <m/>
    <x v="0"/>
    <m/>
    <m/>
  </r>
  <r>
    <m/>
    <x v="0"/>
    <x v="0"/>
    <x v="0"/>
    <s v=""/>
    <s v=""/>
    <x v="3"/>
    <s v=""/>
    <s v=""/>
    <s v=""/>
    <s v=""/>
    <s v=""/>
    <s v="Suma częściowa"/>
    <n v="802.45"/>
    <m/>
    <x v="0"/>
    <m/>
    <m/>
  </r>
  <r>
    <s v=""/>
    <x v="0"/>
    <x v="0"/>
    <x v="0"/>
    <s v=""/>
    <s v=""/>
    <x v="3"/>
    <s v=""/>
    <s v=""/>
    <s v=""/>
    <s v=""/>
    <s v=""/>
    <s v=""/>
    <n v="0"/>
    <m/>
    <x v="0"/>
    <m/>
    <m/>
  </r>
  <r>
    <s v=""/>
    <x v="0"/>
    <x v="0"/>
    <x v="0"/>
    <s v="EUR"/>
    <m/>
    <x v="2"/>
    <m/>
    <m/>
    <s v="33000"/>
    <s v="EUR"/>
    <n v="-256963.41"/>
    <n v="-256215.29"/>
    <n v="1097503.83"/>
    <m/>
    <x v="0"/>
    <m/>
    <m/>
  </r>
  <r>
    <m/>
    <x v="0"/>
    <x v="0"/>
    <x v="0"/>
    <m/>
    <m/>
    <x v="2"/>
    <m/>
    <m/>
    <s v="33010"/>
    <s v="EUR"/>
    <n v="-467336.7"/>
    <n v="-467336.7"/>
    <n v="1948794.04"/>
    <m/>
    <x v="0"/>
    <m/>
    <m/>
  </r>
  <r>
    <m/>
    <x v="0"/>
    <x v="0"/>
    <x v="0"/>
    <m/>
    <m/>
    <x v="2"/>
    <m/>
    <m/>
    <s v="33100"/>
    <s v="EUR"/>
    <n v="-1199144.52"/>
    <n v="-1209689.56"/>
    <n v="5194268.08"/>
    <m/>
    <x v="0"/>
    <m/>
    <m/>
  </r>
  <r>
    <m/>
    <x v="0"/>
    <x v="0"/>
    <x v="0"/>
    <m/>
    <m/>
    <x v="2"/>
    <m/>
    <m/>
    <s v=""/>
    <s v="EUR"/>
    <n v="-1923444.63"/>
    <n v="-1933241.55"/>
    <n v="8240565.9499999899"/>
    <m/>
    <x v="0"/>
    <m/>
    <m/>
  </r>
  <r>
    <m/>
    <x v="0"/>
    <x v="0"/>
    <x v="0"/>
    <m/>
    <m/>
    <x v="2"/>
    <m/>
    <m/>
    <s v=""/>
    <s v=""/>
    <s v=""/>
    <s v=""/>
    <n v="0"/>
    <m/>
    <x v="0"/>
    <m/>
    <m/>
  </r>
  <r>
    <m/>
    <x v="0"/>
    <x v="0"/>
    <x v="0"/>
    <s v="PLN"/>
    <m/>
    <x v="2"/>
    <m/>
    <m/>
    <s v="33000"/>
    <s v="PLN"/>
    <n v="-2921067.29"/>
    <n v="-3609909.89"/>
    <n v="3609909.89"/>
    <m/>
    <x v="0"/>
    <m/>
    <m/>
  </r>
  <r>
    <m/>
    <x v="0"/>
    <x v="0"/>
    <x v="0"/>
    <m/>
    <m/>
    <x v="2"/>
    <m/>
    <m/>
    <s v="33100"/>
    <s v="PLN"/>
    <n v="-215.6"/>
    <n v="-215.6"/>
    <n v="215.6"/>
    <m/>
    <x v="0"/>
    <m/>
    <m/>
  </r>
  <r>
    <m/>
    <x v="0"/>
    <x v="0"/>
    <x v="0"/>
    <m/>
    <m/>
    <x v="2"/>
    <m/>
    <m/>
    <s v="37100"/>
    <s v="PLN"/>
    <n v="-1035582.93"/>
    <n v="-1035582.93"/>
    <n v="1035582.93"/>
    <m/>
    <x v="0"/>
    <m/>
    <m/>
  </r>
  <r>
    <m/>
    <x v="0"/>
    <x v="0"/>
    <x v="0"/>
    <m/>
    <m/>
    <x v="2"/>
    <m/>
    <m/>
    <s v=""/>
    <s v="PLN"/>
    <n v="-3956865.82"/>
    <n v="-4645708.42"/>
    <n v="4645708.42"/>
    <m/>
    <x v="0"/>
    <m/>
    <m/>
  </r>
  <r>
    <m/>
    <x v="0"/>
    <x v="0"/>
    <x v="0"/>
    <m/>
    <m/>
    <x v="2"/>
    <m/>
    <m/>
    <s v=""/>
    <s v=""/>
    <s v=""/>
    <s v=""/>
    <n v="0"/>
    <m/>
    <x v="0"/>
    <m/>
    <m/>
  </r>
  <r>
    <s v=""/>
    <x v="0"/>
    <x v="0"/>
    <x v="0"/>
    <s v=""/>
    <s v=""/>
    <x v="3"/>
    <s v=""/>
    <s v=""/>
    <s v=""/>
    <s v=""/>
    <s v=""/>
    <s v=""/>
    <n v="0"/>
    <m/>
    <x v="0"/>
    <m/>
    <m/>
  </r>
  <r>
    <s v=""/>
    <x v="0"/>
    <x v="0"/>
    <x v="0"/>
    <s v=""/>
    <s v=""/>
    <x v="3"/>
    <s v=""/>
    <s v=""/>
    <s v=""/>
    <s v=""/>
    <s v=""/>
    <s v="Suma końcowa"/>
    <n v="12886274.369999999"/>
    <m/>
    <x v="0"/>
    <m/>
    <m/>
  </r>
  <r>
    <m/>
    <x v="0"/>
    <x v="0"/>
    <x v="0"/>
    <m/>
    <m/>
    <x v="2"/>
    <m/>
    <m/>
    <m/>
    <m/>
    <m/>
    <m/>
    <m/>
    <m/>
    <x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updatedVersion="5" minRefreshableVersion="3" itemPrintTitles="1" createdVersion="5" indent="0" compact="0" compactData="0" gridDropZones="1" multipleFieldFilters="0">
  <location ref="A29:F33" firstHeaderRow="2" firstDataRow="2" firstDataCol="5"/>
  <pivotFields count="18">
    <pivotField compact="0" outline="0" showAll="0"/>
    <pivotField axis="axisRow" compact="0" outline="0" showAll="0" sortType="descending" defaultSubtotal="0">
      <items count="165">
        <item h="1" x="0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m="1" x="164"/>
        <item x="75"/>
        <item x="74"/>
        <item m="1" x="162"/>
        <item m="1" x="163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211">
        <item h="1" x="70"/>
        <item h="1" x="9"/>
        <item h="1" x="80"/>
        <item h="1" x="134"/>
        <item h="1" x="112"/>
        <item h="1" x="126"/>
        <item h="1" x="146"/>
        <item h="1" x="106"/>
        <item h="1" x="42"/>
        <item h="1" x="37"/>
        <item h="1" x="58"/>
        <item h="1" x="69"/>
        <item h="1" x="78"/>
        <item h="1" x="75"/>
        <item h="1" x="71"/>
        <item h="1" x="3"/>
        <item h="1" x="158"/>
        <item h="1" m="1" x="200"/>
        <item h="1" m="1" x="165"/>
        <item h="1" m="1" x="203"/>
        <item h="1" m="1" x="171"/>
        <item h="1" m="1" x="202"/>
        <item h="1" m="1" x="167"/>
        <item h="1" m="1" x="183"/>
        <item h="1" x="72"/>
        <item h="1" x="5"/>
        <item h="1" x="54"/>
        <item h="1" x="109"/>
        <item h="1" x="65"/>
        <item h="1" x="62"/>
        <item h="1" x="104"/>
        <item h="1" x="7"/>
        <item h="1" x="123"/>
        <item h="1" x="141"/>
        <item h="1" x="137"/>
        <item h="1" x="102"/>
        <item h="1" x="47"/>
        <item h="1" x="156"/>
        <item h="1" x="107"/>
        <item h="1" x="138"/>
        <item h="1" x="44"/>
        <item h="1" x="103"/>
        <item h="1" x="89"/>
        <item h="1" x="108"/>
        <item h="1" m="1" x="205"/>
        <item h="1" x="82"/>
        <item h="1" x="13"/>
        <item h="1" x="77"/>
        <item h="1" x="114"/>
        <item h="1" x="152"/>
        <item h="1" m="1" x="163"/>
        <item h="1" m="1" x="166"/>
        <item h="1" m="1" x="190"/>
        <item h="1" m="1" x="172"/>
        <item h="1" m="1" x="184"/>
        <item h="1" m="1" x="192"/>
        <item h="1" m="1" x="196"/>
        <item h="1" m="1" x="177"/>
        <item h="1" m="1" x="176"/>
        <item h="1" m="1" x="185"/>
        <item h="1" m="1" x="187"/>
        <item h="1" m="1" x="193"/>
        <item h="1" x="157"/>
        <item h="1" x="84"/>
        <item h="1" x="14"/>
        <item h="1" x="118"/>
        <item h="1" x="154"/>
        <item h="1" x="39"/>
        <item h="1" m="1" x="170"/>
        <item h="1" m="1" x="168"/>
        <item h="1" m="1" x="181"/>
        <item h="1" m="1" x="186"/>
        <item h="1" m="1" x="164"/>
        <item h="1" m="1" x="178"/>
        <item h="1" x="124"/>
        <item h="1" x="161"/>
        <item h="1" x="135"/>
        <item h="1" x="35"/>
        <item h="1" x="76"/>
        <item h="1" x="38"/>
        <item h="1" x="50"/>
        <item h="1" x="33"/>
        <item h="1" x="145"/>
        <item h="1" x="34"/>
        <item h="1" x="30"/>
        <item h="1" x="16"/>
        <item h="1" x="4"/>
        <item h="1" x="159"/>
        <item h="1" m="1" x="182"/>
        <item h="1" m="1" x="198"/>
        <item h="1" m="1" x="194"/>
        <item h="1" m="1" x="209"/>
        <item h="1" m="1" x="169"/>
        <item h="1" m="1" x="208"/>
        <item h="1" m="1" x="207"/>
        <item h="1" m="1" x="179"/>
        <item h="1" m="1" x="206"/>
        <item h="1" m="1" x="204"/>
        <item h="1" m="1" x="195"/>
        <item h="1" m="1" x="174"/>
        <item h="1" m="1" x="191"/>
        <item h="1" x="148"/>
        <item h="1" x="115"/>
        <item h="1" x="90"/>
        <item h="1" x="32"/>
        <item h="1" x="150"/>
        <item h="1" x="67"/>
        <item h="1" x="127"/>
        <item h="1" x="31"/>
        <item h="1" x="128"/>
        <item h="1" x="153"/>
        <item h="1" x="1"/>
        <item h="1" x="160"/>
        <item h="1" x="142"/>
        <item h="1" x="122"/>
        <item h="1" x="131"/>
        <item h="1" x="98"/>
        <item h="1" x="46"/>
        <item h="1" x="155"/>
        <item h="1" x="79"/>
        <item h="1" m="1" x="180"/>
        <item h="1" m="1" x="173"/>
        <item h="1" m="1" x="162"/>
        <item h="1" m="1" x="175"/>
        <item h="1" m="1" x="199"/>
        <item h="1" m="1" x="189"/>
        <item h="1" m="1" x="201"/>
        <item h="1" x="125"/>
        <item h="1" x="68"/>
        <item h="1" x="63"/>
        <item x="6"/>
        <item h="1" x="57"/>
        <item h="1" x="96"/>
        <item h="1" x="45"/>
        <item h="1" x="121"/>
        <item h="1" x="120"/>
        <item h="1" x="83"/>
        <item h="1" x="147"/>
        <item h="1" x="110"/>
        <item h="1" x="51"/>
        <item h="1" x="133"/>
        <item h="1" x="100"/>
        <item h="1" m="1" x="197"/>
        <item h="1" x="111"/>
        <item h="1" x="52"/>
        <item h="1" x="95"/>
        <item h="1" x="53"/>
        <item h="1" x="59"/>
        <item h="1" x="66"/>
        <item h="1" x="129"/>
        <item h="1" x="49"/>
        <item h="1" x="143"/>
        <item h="1" x="132"/>
        <item h="1" x="149"/>
        <item h="1" m="1" x="188"/>
        <item h="1" x="26"/>
        <item h="1" x="40"/>
        <item h="1" x="73"/>
        <item h="1" x="43"/>
        <item h="1" x="139"/>
        <item h="1" x="74"/>
        <item h="1" x="2"/>
        <item h="1" x="0"/>
        <item h="1" x="113"/>
        <item h="1" x="144"/>
        <item h="1" x="8"/>
        <item h="1" x="10"/>
        <item h="1" x="11"/>
        <item h="1" x="12"/>
        <item h="1" x="15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8"/>
        <item h="1" x="29"/>
        <item h="1" x="36"/>
        <item h="1" x="41"/>
        <item h="1" x="48"/>
        <item h="1" x="55"/>
        <item h="1" x="56"/>
        <item h="1" x="60"/>
        <item h="1" x="61"/>
        <item h="1" x="64"/>
        <item h="1" x="81"/>
        <item h="1" x="85"/>
        <item h="1" x="86"/>
        <item h="1" x="87"/>
        <item h="1" x="88"/>
        <item h="1" x="91"/>
        <item h="1" x="92"/>
        <item h="1" x="93"/>
        <item h="1" x="94"/>
        <item h="1" x="97"/>
        <item h="1" x="99"/>
        <item h="1" x="101"/>
        <item h="1" x="105"/>
        <item h="1" x="116"/>
        <item h="1" x="117"/>
        <item h="1" x="119"/>
        <item h="1" x="130"/>
        <item h="1" x="136"/>
        <item h="1" x="140"/>
        <item h="1" x="151"/>
        <item t="default"/>
      </items>
    </pivotField>
    <pivotField axis="axisRow" compact="0" outline="0" showAll="0" defaultSubtotal="0">
      <items count="163">
        <item x="144"/>
        <item x="87"/>
        <item x="113"/>
        <item x="9"/>
        <item x="45"/>
        <item x="43"/>
        <item x="129"/>
        <item x="147"/>
        <item x="4"/>
        <item x="61"/>
        <item x="96"/>
        <item x="93"/>
        <item x="22"/>
        <item x="17"/>
        <item x="26"/>
        <item x="107"/>
        <item x="34"/>
        <item x="106"/>
        <item x="2"/>
        <item x="27"/>
        <item x="80"/>
        <item x="156"/>
        <item x="66"/>
        <item x="28"/>
        <item x="92"/>
        <item x="68"/>
        <item x="120"/>
        <item x="89"/>
        <item x="71"/>
        <item x="40"/>
        <item x="23"/>
        <item x="138"/>
        <item x="151"/>
        <item x="32"/>
        <item x="117"/>
        <item x="7"/>
        <item x="152"/>
        <item x="57"/>
        <item x="19"/>
        <item x="11"/>
        <item x="102"/>
        <item x="16"/>
        <item x="94"/>
        <item x="123"/>
        <item x="84"/>
        <item x="122"/>
        <item x="42"/>
        <item x="119"/>
        <item x="142"/>
        <item x="140"/>
        <item x="128"/>
        <item x="81"/>
        <item x="109"/>
        <item x="35"/>
        <item x="64"/>
        <item x="10"/>
        <item x="158"/>
        <item x="49"/>
        <item x="125"/>
        <item x="5"/>
        <item x="143"/>
        <item x="76"/>
        <item x="30"/>
        <item x="48"/>
        <item x="12"/>
        <item x="131"/>
        <item x="56"/>
        <item x="135"/>
        <item x="62"/>
        <item x="65"/>
        <item x="139"/>
        <item x="37"/>
        <item x="91"/>
        <item x="86"/>
        <item x="155"/>
        <item x="3"/>
        <item x="70"/>
        <item x="161"/>
        <item x="103"/>
        <item x="41"/>
        <item x="24"/>
        <item x="133"/>
        <item x="98"/>
        <item x="39"/>
        <item x="74"/>
        <item x="159"/>
        <item x="21"/>
        <item x="78"/>
        <item x="134"/>
        <item x="111"/>
        <item x="110"/>
        <item x="157"/>
        <item x="69"/>
        <item x="88"/>
        <item x="116"/>
        <item x="132"/>
        <item x="13"/>
        <item x="97"/>
        <item x="104"/>
        <item x="72"/>
        <item x="149"/>
        <item x="51"/>
        <item x="148"/>
        <item x="130"/>
        <item x="90"/>
        <item x="108"/>
        <item x="121"/>
        <item x="124"/>
        <item x="59"/>
        <item x="50"/>
        <item x="150"/>
        <item x="67"/>
        <item x="83"/>
        <item x="127"/>
        <item x="136"/>
        <item x="73"/>
        <item x="114"/>
        <item x="52"/>
        <item x="105"/>
        <item x="60"/>
        <item x="79"/>
        <item x="54"/>
        <item x="95"/>
        <item x="162"/>
        <item x="53"/>
        <item x="160"/>
        <item x="15"/>
        <item x="85"/>
        <item x="137"/>
        <item x="75"/>
        <item x="146"/>
        <item x="99"/>
        <item x="141"/>
        <item x="112"/>
        <item x="58"/>
        <item x="1"/>
        <item x="6"/>
        <item x="118"/>
        <item x="44"/>
        <item x="29"/>
        <item x="46"/>
        <item x="0"/>
        <item x="8"/>
        <item x="14"/>
        <item x="18"/>
        <item x="20"/>
        <item x="25"/>
        <item x="31"/>
        <item x="33"/>
        <item x="36"/>
        <item x="38"/>
        <item x="47"/>
        <item x="55"/>
        <item x="63"/>
        <item x="77"/>
        <item x="82"/>
        <item x="100"/>
        <item x="101"/>
        <item x="115"/>
        <item x="126"/>
        <item x="145"/>
        <item x="153"/>
        <item x="154"/>
      </items>
    </pivotField>
    <pivotField compact="0" outline="0" showAll="0"/>
    <pivotField compact="0" outline="0" showAll="0"/>
    <pivotField axis="axisRow" compact="0" outline="0" showAll="0" defaultSubtotal="0">
      <items count="728">
        <item x="3"/>
        <item x="437"/>
        <item x="411"/>
        <item x="433"/>
        <item x="435"/>
        <item x="418"/>
        <item x="583"/>
        <item x="394"/>
        <item x="395"/>
        <item x="721"/>
        <item x="715"/>
        <item x="221"/>
        <item x="220"/>
        <item x="564"/>
        <item x="541"/>
        <item x="546"/>
        <item x="539"/>
        <item x="540"/>
        <item x="542"/>
        <item x="543"/>
        <item x="544"/>
        <item x="545"/>
        <item x="547"/>
        <item x="164"/>
        <item x="364"/>
        <item x="590"/>
        <item x="200"/>
        <item x="663"/>
        <item x="657"/>
        <item x="659"/>
        <item x="658"/>
        <item x="660"/>
        <item x="661"/>
        <item x="662"/>
        <item x="664"/>
        <item x="665"/>
        <item x="240"/>
        <item x="241"/>
        <item x="649"/>
        <item x="158"/>
        <item x="242"/>
        <item x="243"/>
        <item x="95"/>
        <item x="244"/>
        <item x="369"/>
        <item x="326"/>
        <item x="378"/>
        <item x="500"/>
        <item x="501"/>
        <item x="502"/>
        <item x="503"/>
        <item x="504"/>
        <item x="505"/>
        <item x="327"/>
        <item x="185"/>
        <item x="87"/>
        <item x="88"/>
        <item x="89"/>
        <item x="90"/>
        <item x="91"/>
        <item x="92"/>
        <item x="93"/>
        <item x="328"/>
        <item x="489"/>
        <item x="490"/>
        <item x="339"/>
        <item x="13"/>
        <item x="9"/>
        <item x="10"/>
        <item x="12"/>
        <item x="8"/>
        <item x="7"/>
        <item x="11"/>
        <item x="6"/>
        <item x="245"/>
        <item x="246"/>
        <item x="14"/>
        <item x="163"/>
        <item x="276"/>
        <item x="370"/>
        <item x="186"/>
        <item x="161"/>
        <item x="248"/>
        <item x="247"/>
        <item x="329"/>
        <item x="311"/>
        <item x="654"/>
        <item x="1"/>
        <item x="249"/>
        <item x="251"/>
        <item x="272"/>
        <item x="633"/>
        <item x="274"/>
        <item x="273"/>
        <item x="15"/>
        <item x="151"/>
        <item x="152"/>
        <item x="16"/>
        <item x="596"/>
        <item x="717"/>
        <item x="330"/>
        <item x="331"/>
        <item x="105"/>
        <item x="106"/>
        <item x="107"/>
        <item x="108"/>
        <item x="109"/>
        <item x="166"/>
        <item x="153"/>
        <item x="167"/>
        <item x="168"/>
        <item x="288"/>
        <item x="289"/>
        <item x="290"/>
        <item x="20"/>
        <item x="18"/>
        <item x="19"/>
        <item x="300"/>
        <item x="191"/>
        <item x="588"/>
        <item x="338"/>
        <item x="332"/>
        <item x="17"/>
        <item x="515"/>
        <item x="516"/>
        <item x="129"/>
        <item x="134"/>
        <item x="128"/>
        <item x="130"/>
        <item x="131"/>
        <item x="132"/>
        <item x="133"/>
        <item x="135"/>
        <item x="169"/>
        <item x="170"/>
        <item x="312"/>
        <item x="154"/>
        <item x="192"/>
        <item x="234"/>
        <item x="703"/>
        <item x="156"/>
        <item x="155"/>
        <item x="333"/>
        <item x="171"/>
        <item x="172"/>
        <item x="235"/>
        <item x="342"/>
        <item x="157"/>
        <item x="492"/>
        <item x="334"/>
        <item x="434"/>
        <item x="193"/>
        <item x="589"/>
        <item x="335"/>
        <item x="173"/>
        <item x="174"/>
        <item x="175"/>
        <item x="295"/>
        <item x="294"/>
        <item x="22"/>
        <item x="493"/>
        <item x="373"/>
        <item x="34"/>
        <item x="375"/>
        <item x="374"/>
        <item x="376"/>
        <item x="573"/>
        <item x="574"/>
        <item x="575"/>
        <item x="148"/>
        <item x="176"/>
        <item x="195"/>
        <item x="103"/>
        <item x="611"/>
        <item x="612"/>
        <item x="352"/>
        <item x="705"/>
        <item x="58"/>
        <item x="59"/>
        <item x="60"/>
        <item x="61"/>
        <item x="62"/>
        <item x="63"/>
        <item x="64"/>
        <item x="65"/>
        <item x="66"/>
        <item x="67"/>
        <item x="69"/>
        <item x="68"/>
        <item x="70"/>
        <item x="71"/>
        <item x="72"/>
        <item x="73"/>
        <item x="74"/>
        <item x="75"/>
        <item x="24"/>
        <item x="25"/>
        <item x="77"/>
        <item x="494"/>
        <item x="177"/>
        <item x="354"/>
        <item x="318"/>
        <item x="655"/>
        <item x="178"/>
        <item x="495"/>
        <item x="179"/>
        <item x="182"/>
        <item x="420"/>
        <item x="431"/>
        <item x="432"/>
        <item x="430"/>
        <item x="428"/>
        <item x="429"/>
        <item x="424"/>
        <item x="421"/>
        <item x="399"/>
        <item x="419"/>
        <item x="423"/>
        <item x="422"/>
        <item x="427"/>
        <item x="426"/>
        <item x="180"/>
        <item x="181"/>
        <item x="236"/>
        <item x="120"/>
        <item x="183"/>
        <item x="360"/>
        <item x="184"/>
        <item x="456"/>
        <item x="551"/>
        <item x="297"/>
        <item x="279"/>
        <item x="614"/>
        <item x="566"/>
        <item x="298"/>
        <item x="615"/>
        <item x="632"/>
        <item x="457"/>
        <item x="315"/>
        <item x="194"/>
        <item x="336"/>
        <item x="303"/>
        <item x="619"/>
        <item x="458"/>
        <item x="459"/>
        <item x="460"/>
        <item x="461"/>
        <item x="462"/>
        <item x="271"/>
        <item x="608"/>
        <item x="316"/>
        <item x="314"/>
        <item x="270"/>
        <item x="471"/>
        <item x="472"/>
        <item x="463"/>
        <item x="269"/>
        <item x="356"/>
        <item x="268"/>
        <item x="626"/>
        <item x="355"/>
        <item x="464"/>
        <item x="267"/>
        <item x="465"/>
        <item x="468"/>
        <item x="469"/>
        <item x="466"/>
        <item x="467"/>
        <item x="302"/>
        <item x="304"/>
        <item x="305"/>
        <item x="470"/>
        <item x="266"/>
        <item x="36"/>
        <item x="265"/>
        <item x="37"/>
        <item x="651"/>
        <item x="473"/>
        <item x="264"/>
        <item x="474"/>
        <item x="475"/>
        <item x="476"/>
        <item x="263"/>
        <item x="698"/>
        <item x="578"/>
        <item x="577"/>
        <item x="567"/>
        <item x="262"/>
        <item x="477"/>
        <item x="579"/>
        <item x="102"/>
        <item x="478"/>
        <item x="561"/>
        <item x="562"/>
        <item x="479"/>
        <item x="480"/>
        <item x="150"/>
        <item x="439"/>
        <item x="440"/>
        <item x="261"/>
        <item x="142"/>
        <item x="140"/>
        <item x="141"/>
        <item x="645"/>
        <item x="646"/>
        <item x="669"/>
        <item x="144"/>
        <item x="143"/>
        <item x="609"/>
        <item x="591"/>
        <item x="260"/>
        <item x="481"/>
        <item x="482"/>
        <item x="483"/>
        <item x="484"/>
        <item x="321"/>
        <item x="259"/>
        <item x="552"/>
        <item x="441"/>
        <item x="139"/>
        <item x="258"/>
        <item x="442"/>
        <item x="699"/>
        <item x="277"/>
        <item x="485"/>
        <item x="486"/>
        <item x="257"/>
        <item x="487"/>
        <item x="101"/>
        <item x="113"/>
        <item x="568"/>
        <item x="256"/>
        <item x="450"/>
        <item x="255"/>
        <item x="443"/>
        <item x="159"/>
        <item x="444"/>
        <item x="679"/>
        <item x="319"/>
        <item x="254"/>
        <item x="711"/>
        <item x="445"/>
        <item x="446"/>
        <item x="447"/>
        <item x="253"/>
        <item x="448"/>
        <item x="337"/>
        <item x="252"/>
        <item x="114"/>
        <item x="320"/>
        <item x="358"/>
        <item x="653"/>
        <item x="383"/>
        <item x="115"/>
        <item x="137"/>
        <item x="357"/>
        <item x="667"/>
        <item x="286"/>
        <item x="384"/>
        <item x="558"/>
        <item x="385"/>
        <item x="116"/>
        <item x="673"/>
        <item x="280"/>
        <item x="585"/>
        <item x="340"/>
        <item x="509"/>
        <item x="117"/>
        <item x="581"/>
        <item x="309"/>
        <item x="56"/>
        <item x="81"/>
        <item x="386"/>
        <item x="43"/>
        <item x="387"/>
        <item x="388"/>
        <item x="118"/>
        <item x="250"/>
        <item x="553"/>
        <item x="586"/>
        <item x="197"/>
        <item x="322"/>
        <item x="690"/>
        <item x="282"/>
        <item x="281"/>
        <item x="119"/>
        <item x="362"/>
        <item x="121"/>
        <item x="323"/>
        <item x="122"/>
        <item x="363"/>
        <item x="190"/>
        <item x="587"/>
        <item x="198"/>
        <item x="513"/>
        <item x="707"/>
        <item x="202"/>
        <item x="203"/>
        <item x="204"/>
        <item x="205"/>
        <item x="206"/>
        <item x="207"/>
        <item x="208"/>
        <item x="209"/>
        <item x="210"/>
        <item x="211"/>
        <item x="284"/>
        <item x="283"/>
        <item x="324"/>
        <item x="648"/>
        <item x="189"/>
        <item x="196"/>
        <item x="199"/>
        <item x="392"/>
        <item x="85"/>
        <item x="630"/>
        <item x="518"/>
        <item x="519"/>
        <item x="520"/>
        <item x="522"/>
        <item x="523"/>
        <item x="521"/>
        <item x="524"/>
        <item x="525"/>
        <item x="526"/>
        <item x="527"/>
        <item x="528"/>
        <item x="213"/>
        <item x="83"/>
        <item x="368"/>
        <item x="238"/>
        <item x="239"/>
        <item x="325"/>
        <item x="530"/>
        <item x="35"/>
        <item x="438"/>
        <item x="367"/>
        <item x="293"/>
        <item x="597"/>
        <item x="636"/>
        <item x="688"/>
        <item x="576"/>
        <item x="96"/>
        <item x="201"/>
        <item x="555"/>
        <item x="233"/>
        <item x="149"/>
        <item x="146"/>
        <item x="301"/>
        <item x="361"/>
        <item x="104"/>
        <item x="38"/>
        <item x="382"/>
        <item x="4"/>
        <item x="605"/>
        <item x="529"/>
        <item x="714"/>
        <item x="371"/>
        <item x="488"/>
        <item x="23"/>
        <item x="291"/>
        <item x="584"/>
        <item x="110"/>
        <item x="343"/>
        <item x="40"/>
        <item x="313"/>
        <item x="491"/>
        <item x="569"/>
        <item x="28"/>
        <item x="629"/>
        <item x="678"/>
        <item x="531"/>
        <item x="670"/>
        <item x="563"/>
        <item x="635"/>
        <item x="613"/>
        <item x="598"/>
        <item x="599"/>
        <item x="681"/>
        <item x="682"/>
        <item x="600"/>
        <item m="1" x="723"/>
        <item x="216"/>
        <item x="217"/>
        <item x="218"/>
        <item x="126"/>
        <item x="215"/>
        <item x="701"/>
        <item x="365"/>
        <item x="366"/>
        <item x="497"/>
        <item x="498"/>
        <item x="606"/>
        <item x="231"/>
        <item x="594"/>
        <item x="719"/>
        <item x="593"/>
        <item x="686"/>
        <item x="230"/>
        <item x="232"/>
        <item x="292"/>
        <item x="225"/>
        <item x="226"/>
        <item x="227"/>
        <item x="228"/>
        <item x="229"/>
        <item x="42"/>
        <item x="710"/>
        <item x="622"/>
        <item x="672"/>
        <item x="601"/>
        <item x="602"/>
        <item x="603"/>
        <item x="604"/>
        <item x="413"/>
        <item x="412"/>
        <item x="414"/>
        <item x="580"/>
        <item x="537"/>
        <item x="436"/>
        <item x="398"/>
        <item x="400"/>
        <item x="401"/>
        <item x="403"/>
        <item x="404"/>
        <item x="406"/>
        <item x="407"/>
        <item x="417"/>
        <item x="416"/>
        <item x="410"/>
        <item x="409"/>
        <item x="27"/>
        <item x="415"/>
        <item x="408"/>
        <item x="425"/>
        <item x="693"/>
        <item x="694"/>
        <item x="549"/>
        <item x="628"/>
        <item x="381"/>
        <item x="532"/>
        <item x="533"/>
        <item x="534"/>
        <item x="535"/>
        <item x="536"/>
        <item x="510"/>
        <item x="511"/>
        <item x="345"/>
        <item x="350"/>
        <item x="344"/>
        <item x="390"/>
        <item x="641"/>
        <item x="346"/>
        <item x="347"/>
        <item x="348"/>
        <item x="223"/>
        <item x="349"/>
        <item x="643"/>
        <item x="508"/>
        <item x="617"/>
        <item x="696"/>
        <item x="556"/>
        <item x="639"/>
        <item x="452"/>
        <item x="623"/>
        <item x="624"/>
        <item x="214"/>
        <item x="565"/>
        <item x="514"/>
        <item x="506"/>
        <item x="582"/>
        <item m="1" x="727"/>
        <item x="451"/>
        <item x="44"/>
        <item x="391"/>
        <item x="607"/>
        <item x="702"/>
        <item x="712"/>
        <item x="124"/>
        <item x="94"/>
        <item x="455"/>
        <item x="393"/>
        <item x="46"/>
        <item x="618"/>
        <item x="706"/>
        <item m="1" x="724"/>
        <item x="33"/>
        <item x="700"/>
        <item x="275"/>
        <item x="112"/>
        <item x="631"/>
        <item x="720"/>
        <item x="48"/>
        <item x="666"/>
        <item x="147"/>
        <item x="389"/>
        <item x="57"/>
        <item x="162"/>
        <item x="308"/>
        <item x="136"/>
        <item x="123"/>
        <item x="145"/>
        <item x="570"/>
        <item x="637"/>
        <item x="55"/>
        <item x="397"/>
        <item x="405"/>
        <item x="449"/>
        <item x="21"/>
        <item x="716"/>
        <item x="620"/>
        <item x="341"/>
        <item x="188"/>
        <item x="31"/>
        <item x="30"/>
        <item x="32"/>
        <item x="571"/>
        <item x="691"/>
        <item x="610"/>
        <item x="512"/>
        <item x="127"/>
        <item x="697"/>
        <item x="165"/>
        <item x="353"/>
        <item x="638"/>
        <item x="125"/>
        <item x="640"/>
        <item x="76"/>
        <item x="704"/>
        <item x="0"/>
        <item x="685"/>
        <item x="718"/>
        <item x="680"/>
        <item x="237"/>
        <item x="627"/>
        <item x="647"/>
        <item x="86"/>
        <item x="554"/>
        <item x="222"/>
        <item x="708"/>
        <item x="656"/>
        <item x="595"/>
        <item x="224"/>
        <item x="396"/>
        <item x="634"/>
        <item x="359"/>
        <item x="307"/>
        <item x="111"/>
        <item x="97"/>
        <item x="98"/>
        <item x="99"/>
        <item x="79"/>
        <item x="317"/>
        <item x="550"/>
        <item x="80"/>
        <item x="41"/>
        <item x="677"/>
        <item x="572"/>
        <item x="26"/>
        <item x="299"/>
        <item x="496"/>
        <item x="78"/>
        <item x="82"/>
        <item x="548"/>
        <item x="219"/>
        <item x="625"/>
        <item x="453"/>
        <item x="310"/>
        <item x="676"/>
        <item x="689"/>
        <item x="592"/>
        <item x="278"/>
        <item x="84"/>
        <item x="652"/>
        <item x="557"/>
        <item x="138"/>
        <item x="285"/>
        <item x="538"/>
        <item x="517"/>
        <item x="287"/>
        <item x="351"/>
        <item x="306"/>
        <item x="616"/>
        <item x="49"/>
        <item x="50"/>
        <item x="51"/>
        <item x="52"/>
        <item x="53"/>
        <item x="54"/>
        <item x="499"/>
        <item x="642"/>
        <item x="671"/>
        <item x="47"/>
        <item x="683"/>
        <item x="650"/>
        <item x="668"/>
        <item x="559"/>
        <item x="644"/>
        <item x="695"/>
        <item m="1" x="726"/>
        <item x="296"/>
        <item x="100"/>
        <item x="187"/>
        <item x="377"/>
        <item x="212"/>
        <item x="160"/>
        <item x="674"/>
        <item x="379"/>
        <item x="2"/>
        <item x="5"/>
        <item x="29"/>
        <item x="39"/>
        <item x="45"/>
        <item x="372"/>
        <item m="1" x="722"/>
        <item m="1" x="725"/>
        <item x="380"/>
        <item x="402"/>
        <item x="454"/>
        <item x="507"/>
        <item x="560"/>
        <item x="621"/>
        <item x="675"/>
        <item x="684"/>
        <item x="687"/>
        <item x="692"/>
        <item x="709"/>
        <item x="713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Row" compact="0" outline="0" showAll="0">
      <items count="131">
        <item x="3"/>
        <item x="2"/>
        <item x="4"/>
        <item x="85"/>
        <item x="5"/>
        <item x="12"/>
        <item x="74"/>
        <item x="11"/>
        <item x="86"/>
        <item x="87"/>
        <item x="88"/>
        <item x="89"/>
        <item x="90"/>
        <item x="91"/>
        <item x="92"/>
        <item x="110"/>
        <item x="119"/>
        <item x="93"/>
        <item x="94"/>
        <item x="95"/>
        <item x="121"/>
        <item x="96"/>
        <item x="97"/>
        <item x="98"/>
        <item x="99"/>
        <item x="100"/>
        <item x="101"/>
        <item x="47"/>
        <item x="102"/>
        <item x="103"/>
        <item x="62"/>
        <item x="104"/>
        <item x="105"/>
        <item x="106"/>
        <item x="61"/>
        <item x="114"/>
        <item x="122"/>
        <item x="84"/>
        <item x="107"/>
        <item x="108"/>
        <item x="123"/>
        <item x="109"/>
        <item x="115"/>
        <item x="81"/>
        <item x="76"/>
        <item x="77"/>
        <item x="57"/>
        <item x="78"/>
        <item x="126"/>
        <item x="127"/>
        <item x="59"/>
        <item x="82"/>
        <item x="68"/>
        <item x="79"/>
        <item x="111"/>
        <item m="1" x="128"/>
        <item x="72"/>
        <item x="125"/>
        <item x="124"/>
        <item x="120"/>
        <item x="116"/>
        <item x="42"/>
        <item x="113"/>
        <item x="80"/>
        <item x="117"/>
        <item x="69"/>
        <item x="73"/>
        <item x="43"/>
        <item x="27"/>
        <item x="64"/>
        <item x="50"/>
        <item x="28"/>
        <item x="70"/>
        <item x="16"/>
        <item x="44"/>
        <item x="21"/>
        <item x="6"/>
        <item x="53"/>
        <item x="20"/>
        <item x="75"/>
        <item x="65"/>
        <item x="63"/>
        <item x="18"/>
        <item x="29"/>
        <item x="52"/>
        <item x="30"/>
        <item x="41"/>
        <item x="60"/>
        <item x="26"/>
        <item x="39"/>
        <item x="7"/>
        <item x="54"/>
        <item x="19"/>
        <item x="38"/>
        <item x="48"/>
        <item x="13"/>
        <item x="46"/>
        <item x="31"/>
        <item x="55"/>
        <item x="17"/>
        <item x="1"/>
        <item x="49"/>
        <item x="45"/>
        <item x="22"/>
        <item x="66"/>
        <item x="56"/>
        <item x="58"/>
        <item x="9"/>
        <item x="8"/>
        <item x="15"/>
        <item x="32"/>
        <item x="83"/>
        <item x="118"/>
        <item x="67"/>
        <item x="23"/>
        <item x="40"/>
        <item m="1" x="129"/>
        <item x="33"/>
        <item x="51"/>
        <item x="71"/>
        <item x="10"/>
        <item x="34"/>
        <item x="35"/>
        <item x="14"/>
        <item x="24"/>
        <item x="36"/>
        <item x="25"/>
        <item x="37"/>
        <item x="112"/>
        <item x="0"/>
        <item t="default"/>
      </items>
    </pivotField>
    <pivotField compact="0" outline="0" showAll="0"/>
    <pivotField compact="0" outline="0" showAll="0"/>
  </pivotFields>
  <rowFields count="5">
    <field x="1"/>
    <field x="2"/>
    <field x="3"/>
    <field x="6"/>
    <field x="15"/>
  </rowFields>
  <rowItems count="3">
    <i>
      <x v="160"/>
      <x v="130"/>
      <x v="136"/>
      <x v="531"/>
      <x v="7"/>
    </i>
    <i t="default" r="1">
      <x v="130"/>
    </i>
    <i t="grand">
      <x/>
    </i>
  </rowItems>
  <colItems count="1">
    <i/>
  </colItems>
  <dataFields count="1">
    <dataField name="Suma z Saldo w walucie rozliczeniowej" fld="13" baseField="14" baseItem="108"/>
  </dataFields>
  <formats count="8">
    <format dxfId="7">
      <pivotArea type="all" dataOnly="0" outline="0" fieldPosition="0"/>
    </format>
    <format dxfId="6">
      <pivotArea outline="0" collapsedLevelsAreSubtotals="1" fieldPosition="0"/>
    </format>
    <format dxfId="5">
      <pivotArea type="topRight" dataOnly="0" labelOnly="1" outline="0" fieldPosition="0"/>
    </format>
    <format dxfId="4">
      <pivotArea dataOnly="0" labelOnly="1" grandRow="1" outline="0" fieldPosition="0"/>
    </format>
    <format dxfId="3">
      <pivotArea dataOnly="0" labelOnly="1" outline="0" fieldPosition="0">
        <references count="1">
          <reference field="15" count="0"/>
        </references>
      </pivotArea>
    </format>
    <format dxfId="2">
      <pivotArea dataOnly="0" labelOnly="1" outline="0" fieldPosition="0">
        <references count="1">
          <reference field="6" count="0"/>
        </references>
      </pivotArea>
    </format>
    <format dxfId="1">
      <pivotArea dataOnly="0" grandCol="1" outline="0" axis="axisCol" fieldPosition="0"/>
    </format>
    <format dxfId="0">
      <pivotArea dataOnly="0" labelOnly="1" outline="0" fieldPosition="0">
        <references count="4">
          <reference field="1" count="1" selected="0">
            <x v="83"/>
          </reference>
          <reference field="2" count="1" selected="0">
            <x v="119"/>
          </reference>
          <reference field="3" count="1" selected="0">
            <x v="20"/>
          </reference>
          <reference field="6" count="1">
            <x v="717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menuitemdisplay://vendtable/+505+%5B1:V000203%5D" TargetMode="External"/><Relationship Id="rId671" Type="http://schemas.openxmlformats.org/officeDocument/2006/relationships/hyperlink" Target="menuitemdisplay://currency/+47+%5B1:PLN%5D" TargetMode="External"/><Relationship Id="rId769" Type="http://schemas.openxmlformats.org/officeDocument/2006/relationships/hyperlink" Target="menuitemdisplay://currency/+47+%5B1:PLN%5D" TargetMode="External"/><Relationship Id="rId21" Type="http://schemas.openxmlformats.org/officeDocument/2006/relationships/hyperlink" Target="menuitemdisplay://currency/+47+%5B1:PLN%5D" TargetMode="External"/><Relationship Id="rId324" Type="http://schemas.openxmlformats.org/officeDocument/2006/relationships/hyperlink" Target="menuitemdisplay://currency/+47+%5B1:PLN%5D" TargetMode="External"/><Relationship Id="rId531" Type="http://schemas.openxmlformats.org/officeDocument/2006/relationships/hyperlink" Target="menuitemdisplay://currency/+47+%5B1:PLN%5D" TargetMode="External"/><Relationship Id="rId629" Type="http://schemas.openxmlformats.org/officeDocument/2006/relationships/hyperlink" Target="menuitemdisplay://currency/+47+%5B1:PLN%5D" TargetMode="External"/><Relationship Id="rId170" Type="http://schemas.openxmlformats.org/officeDocument/2006/relationships/hyperlink" Target="menuitemdisplay://currency/+47+%5B1:PLN%5D" TargetMode="External"/><Relationship Id="rId836" Type="http://schemas.openxmlformats.org/officeDocument/2006/relationships/hyperlink" Target="menuitemdisplay://vendtable/+505+%5B1:V000753%5D" TargetMode="External"/><Relationship Id="rId268" Type="http://schemas.openxmlformats.org/officeDocument/2006/relationships/hyperlink" Target="menuitemdisplay://currency/+47+%5B1:EUR%5D" TargetMode="External"/><Relationship Id="rId475" Type="http://schemas.openxmlformats.org/officeDocument/2006/relationships/hyperlink" Target="menuitemdisplay://currency/+47+%5B1:PLN%5D" TargetMode="External"/><Relationship Id="rId682" Type="http://schemas.openxmlformats.org/officeDocument/2006/relationships/hyperlink" Target="menuitemdisplay://vendtable/+505+%5B1:V000580%5D" TargetMode="External"/><Relationship Id="rId903" Type="http://schemas.openxmlformats.org/officeDocument/2006/relationships/hyperlink" Target="menuitemdisplay://vendtable/+505+%5B1:V000808%5D" TargetMode="External"/><Relationship Id="rId32" Type="http://schemas.openxmlformats.org/officeDocument/2006/relationships/hyperlink" Target="menuitemdisplay://currency/+47+%5B1:EUR%5D" TargetMode="External"/><Relationship Id="rId128" Type="http://schemas.openxmlformats.org/officeDocument/2006/relationships/hyperlink" Target="menuitemdisplay://currency/+47+%5B1:EUR%5D" TargetMode="External"/><Relationship Id="rId335" Type="http://schemas.openxmlformats.org/officeDocument/2006/relationships/hyperlink" Target="menuitemdisplay://currency/+47+%5B1:PLN%5D" TargetMode="External"/><Relationship Id="rId542" Type="http://schemas.openxmlformats.org/officeDocument/2006/relationships/hyperlink" Target="menuitemdisplay://currency/+47+%5B1:PLN%5D" TargetMode="External"/><Relationship Id="rId181" Type="http://schemas.openxmlformats.org/officeDocument/2006/relationships/hyperlink" Target="menuitemdisplay://currency/+47+%5B1:EUR%5D" TargetMode="External"/><Relationship Id="rId402" Type="http://schemas.openxmlformats.org/officeDocument/2006/relationships/hyperlink" Target="menuitemdisplay://currency/+47+%5B1:EUR%5D" TargetMode="External"/><Relationship Id="rId847" Type="http://schemas.openxmlformats.org/officeDocument/2006/relationships/hyperlink" Target="menuitemdisplay://currency/+47+%5B1:EUR%5D" TargetMode="External"/><Relationship Id="rId279" Type="http://schemas.openxmlformats.org/officeDocument/2006/relationships/hyperlink" Target="menuitemdisplay://currency/+47+%5B1:PLN%5D" TargetMode="External"/><Relationship Id="rId486" Type="http://schemas.openxmlformats.org/officeDocument/2006/relationships/hyperlink" Target="menuitemdisplay://currency/+47+%5B1:PLN%5D" TargetMode="External"/><Relationship Id="rId693" Type="http://schemas.openxmlformats.org/officeDocument/2006/relationships/hyperlink" Target="menuitemdisplay://vendtable/+505+%5B1:V000596%5D" TargetMode="External"/><Relationship Id="rId707" Type="http://schemas.openxmlformats.org/officeDocument/2006/relationships/hyperlink" Target="menuitemdisplay://currency/+47+%5B1:PLN%5D" TargetMode="External"/><Relationship Id="rId914" Type="http://schemas.openxmlformats.org/officeDocument/2006/relationships/hyperlink" Target="menuitemdisplay://currency/+47+%5B1:PLN%5D" TargetMode="External"/><Relationship Id="rId43" Type="http://schemas.openxmlformats.org/officeDocument/2006/relationships/hyperlink" Target="menuitemdisplay://currency/+47+%5B1:EUR%5D" TargetMode="External"/><Relationship Id="rId139" Type="http://schemas.openxmlformats.org/officeDocument/2006/relationships/hyperlink" Target="menuitemdisplay://currency/+47+%5B1:EUR%5D" TargetMode="External"/><Relationship Id="rId346" Type="http://schemas.openxmlformats.org/officeDocument/2006/relationships/hyperlink" Target="menuitemdisplay://currency/+47+%5B1:PLN%5D" TargetMode="External"/><Relationship Id="rId553" Type="http://schemas.openxmlformats.org/officeDocument/2006/relationships/hyperlink" Target="menuitemdisplay://currency/+47+%5B1:EUR%5D" TargetMode="External"/><Relationship Id="rId760" Type="http://schemas.openxmlformats.org/officeDocument/2006/relationships/hyperlink" Target="menuitemdisplay://currency/+47+%5B1:PLN%5D" TargetMode="External"/><Relationship Id="rId192" Type="http://schemas.openxmlformats.org/officeDocument/2006/relationships/hyperlink" Target="menuitemdisplay://currency/+47+%5B1:PLN%5D" TargetMode="External"/><Relationship Id="rId206" Type="http://schemas.openxmlformats.org/officeDocument/2006/relationships/hyperlink" Target="menuitemdisplay://currency/+47+%5B1:PLN%5D" TargetMode="External"/><Relationship Id="rId413" Type="http://schemas.openxmlformats.org/officeDocument/2006/relationships/hyperlink" Target="menuitemdisplay://vendtable/+505+%5B1:V000421%5D" TargetMode="External"/><Relationship Id="rId858" Type="http://schemas.openxmlformats.org/officeDocument/2006/relationships/hyperlink" Target="menuitemdisplay://vendtable/+505+%5B1:V000781%5D" TargetMode="External"/><Relationship Id="rId497" Type="http://schemas.openxmlformats.org/officeDocument/2006/relationships/hyperlink" Target="menuitemdisplay://currency/+47+%5B1:PLN%5D" TargetMode="External"/><Relationship Id="rId620" Type="http://schemas.openxmlformats.org/officeDocument/2006/relationships/hyperlink" Target="menuitemdisplay://vendtable/+505+%5B1:V000539%5D" TargetMode="External"/><Relationship Id="rId718" Type="http://schemas.openxmlformats.org/officeDocument/2006/relationships/hyperlink" Target="menuitemdisplay://vendtable/+505+%5B1:V000611%5D" TargetMode="External"/><Relationship Id="rId357" Type="http://schemas.openxmlformats.org/officeDocument/2006/relationships/hyperlink" Target="menuitemdisplay://currency/+47+%5B1:PLN%5D" TargetMode="External"/><Relationship Id="rId54" Type="http://schemas.openxmlformats.org/officeDocument/2006/relationships/hyperlink" Target="menuitemdisplay://currency/+47+%5B1:EUR%5D" TargetMode="External"/><Relationship Id="rId217" Type="http://schemas.openxmlformats.org/officeDocument/2006/relationships/hyperlink" Target="menuitemdisplay://currency/+47+%5B1:PLN%5D" TargetMode="External"/><Relationship Id="rId564" Type="http://schemas.openxmlformats.org/officeDocument/2006/relationships/hyperlink" Target="menuitemdisplay://currency/+47+%5B1:EUR%5D" TargetMode="External"/><Relationship Id="rId771" Type="http://schemas.openxmlformats.org/officeDocument/2006/relationships/hyperlink" Target="menuitemdisplay://vendtable/+505+%5B1:V000663%5D" TargetMode="External"/><Relationship Id="rId869" Type="http://schemas.openxmlformats.org/officeDocument/2006/relationships/hyperlink" Target="menuitemdisplay://currency/+47+%5B1:PLN%5D" TargetMode="External"/><Relationship Id="rId424" Type="http://schemas.openxmlformats.org/officeDocument/2006/relationships/hyperlink" Target="menuitemdisplay://currency/+47+%5B1:PLN%5D" TargetMode="External"/><Relationship Id="rId631" Type="http://schemas.openxmlformats.org/officeDocument/2006/relationships/hyperlink" Target="menuitemdisplay://currency/+47+%5B1:PLN%5D" TargetMode="External"/><Relationship Id="rId729" Type="http://schemas.openxmlformats.org/officeDocument/2006/relationships/hyperlink" Target="menuitemdisplay://currency/+47+%5B1:EUR%5D" TargetMode="External"/><Relationship Id="rId270" Type="http://schemas.openxmlformats.org/officeDocument/2006/relationships/hyperlink" Target="menuitemdisplay://vendtable/+505+%5B1:V000316%5D" TargetMode="External"/><Relationship Id="rId65" Type="http://schemas.openxmlformats.org/officeDocument/2006/relationships/hyperlink" Target="menuitemdisplay://currency/+47+%5B1:EUR%5D" TargetMode="External"/><Relationship Id="rId130" Type="http://schemas.openxmlformats.org/officeDocument/2006/relationships/hyperlink" Target="menuitemdisplay://vendtable/+505+%5B1:V000217%5D" TargetMode="External"/><Relationship Id="rId368" Type="http://schemas.openxmlformats.org/officeDocument/2006/relationships/hyperlink" Target="menuitemdisplay://vendtable/+505+%5B1:V000380%5D" TargetMode="External"/><Relationship Id="rId575" Type="http://schemas.openxmlformats.org/officeDocument/2006/relationships/hyperlink" Target="menuitemdisplay://currency/+47+%5B1:PLN%5D" TargetMode="External"/><Relationship Id="rId782" Type="http://schemas.openxmlformats.org/officeDocument/2006/relationships/hyperlink" Target="menuitemdisplay://currency/+47+%5B1:PLN%5D" TargetMode="External"/><Relationship Id="rId228" Type="http://schemas.openxmlformats.org/officeDocument/2006/relationships/hyperlink" Target="menuitemdisplay://currency/+47+%5B1:PLN%5D" TargetMode="External"/><Relationship Id="rId435" Type="http://schemas.openxmlformats.org/officeDocument/2006/relationships/hyperlink" Target="menuitemdisplay://currency/+47+%5B1:PLN%5D" TargetMode="External"/><Relationship Id="rId642" Type="http://schemas.openxmlformats.org/officeDocument/2006/relationships/hyperlink" Target="menuitemdisplay://currency/+47+%5B1:PLN%5D" TargetMode="External"/><Relationship Id="rId281" Type="http://schemas.openxmlformats.org/officeDocument/2006/relationships/hyperlink" Target="menuitemdisplay://currency/+47+%5B1:PLN%5D" TargetMode="External"/><Relationship Id="rId502" Type="http://schemas.openxmlformats.org/officeDocument/2006/relationships/hyperlink" Target="menuitemdisplay://currency/+47+%5B1:PLN%5D" TargetMode="External"/><Relationship Id="rId76" Type="http://schemas.openxmlformats.org/officeDocument/2006/relationships/hyperlink" Target="menuitemdisplay://currency/+47+%5B1:EUR%5D" TargetMode="External"/><Relationship Id="rId141" Type="http://schemas.openxmlformats.org/officeDocument/2006/relationships/hyperlink" Target="menuitemdisplay://currency/+47+%5B1:EUR%5D" TargetMode="External"/><Relationship Id="rId379" Type="http://schemas.openxmlformats.org/officeDocument/2006/relationships/hyperlink" Target="menuitemdisplay://vendtable/+505+%5B1:V000397%5D" TargetMode="External"/><Relationship Id="rId586" Type="http://schemas.openxmlformats.org/officeDocument/2006/relationships/hyperlink" Target="menuitemdisplay://currency/+47+%5B1:EUR%5D" TargetMode="External"/><Relationship Id="rId793" Type="http://schemas.openxmlformats.org/officeDocument/2006/relationships/hyperlink" Target="menuitemdisplay://currency/+47+%5B1:PLN%5D" TargetMode="External"/><Relationship Id="rId807" Type="http://schemas.openxmlformats.org/officeDocument/2006/relationships/hyperlink" Target="menuitemdisplay://vendtable/+505+%5B1:V000723%5D" TargetMode="External"/><Relationship Id="rId7" Type="http://schemas.openxmlformats.org/officeDocument/2006/relationships/hyperlink" Target="menuitemdisplay://currency/+47+%5B1:PLN%5D" TargetMode="External"/><Relationship Id="rId239" Type="http://schemas.openxmlformats.org/officeDocument/2006/relationships/hyperlink" Target="menuitemdisplay://currency/+47+%5B1:PLN%5D" TargetMode="External"/><Relationship Id="rId446" Type="http://schemas.openxmlformats.org/officeDocument/2006/relationships/hyperlink" Target="menuitemdisplay://currency/+47+%5B1:PLN%5D" TargetMode="External"/><Relationship Id="rId653" Type="http://schemas.openxmlformats.org/officeDocument/2006/relationships/hyperlink" Target="menuitemdisplay://currency/+47+%5B1:PLN%5D" TargetMode="External"/><Relationship Id="rId292" Type="http://schemas.openxmlformats.org/officeDocument/2006/relationships/hyperlink" Target="menuitemdisplay://currency/+47+%5B1:PLN%5D" TargetMode="External"/><Relationship Id="rId306" Type="http://schemas.openxmlformats.org/officeDocument/2006/relationships/hyperlink" Target="menuitemdisplay://currency/+47+%5B1:PLN%5D" TargetMode="External"/><Relationship Id="rId860" Type="http://schemas.openxmlformats.org/officeDocument/2006/relationships/hyperlink" Target="menuitemdisplay://currency/+47+%5B1:PLN%5D" TargetMode="External"/><Relationship Id="rId87" Type="http://schemas.openxmlformats.org/officeDocument/2006/relationships/hyperlink" Target="menuitemdisplay://currency/+47+%5B1:EUR%5D" TargetMode="External"/><Relationship Id="rId513" Type="http://schemas.openxmlformats.org/officeDocument/2006/relationships/hyperlink" Target="menuitemdisplay://currency/+47+%5B1:PLN%5D" TargetMode="External"/><Relationship Id="rId597" Type="http://schemas.openxmlformats.org/officeDocument/2006/relationships/hyperlink" Target="menuitemdisplay://currency/+47+%5B1:EUR%5D" TargetMode="External"/><Relationship Id="rId720" Type="http://schemas.openxmlformats.org/officeDocument/2006/relationships/hyperlink" Target="menuitemdisplay://currency/+47+%5B1:PLN%5D" TargetMode="External"/><Relationship Id="rId818" Type="http://schemas.openxmlformats.org/officeDocument/2006/relationships/hyperlink" Target="menuitemdisplay://currency/+47+%5B1:PLN%5D" TargetMode="External"/><Relationship Id="rId152" Type="http://schemas.openxmlformats.org/officeDocument/2006/relationships/hyperlink" Target="menuitemdisplay://vendtable/+505+%5B1:V000233%5D" TargetMode="External"/><Relationship Id="rId457" Type="http://schemas.openxmlformats.org/officeDocument/2006/relationships/hyperlink" Target="menuitemdisplay://currency/+47+%5B1:PLN%5D" TargetMode="External"/><Relationship Id="rId664" Type="http://schemas.openxmlformats.org/officeDocument/2006/relationships/hyperlink" Target="menuitemdisplay://currency/+47+%5B1:PLN%5D" TargetMode="External"/><Relationship Id="rId871" Type="http://schemas.openxmlformats.org/officeDocument/2006/relationships/hyperlink" Target="menuitemdisplay://currency/+47+%5B1:PLN%5D" TargetMode="External"/><Relationship Id="rId14" Type="http://schemas.openxmlformats.org/officeDocument/2006/relationships/hyperlink" Target="menuitemdisplay://currency/+47+%5B1:PLN%5D" TargetMode="External"/><Relationship Id="rId317" Type="http://schemas.openxmlformats.org/officeDocument/2006/relationships/hyperlink" Target="menuitemdisplay://currency/+47+%5B1:PLN%5D" TargetMode="External"/><Relationship Id="rId524" Type="http://schemas.openxmlformats.org/officeDocument/2006/relationships/hyperlink" Target="menuitemdisplay://currency/+47+%5B1:PLN%5D" TargetMode="External"/><Relationship Id="rId731" Type="http://schemas.openxmlformats.org/officeDocument/2006/relationships/hyperlink" Target="menuitemdisplay://vendtable/+505+%5B1:V000616%5D" TargetMode="External"/><Relationship Id="rId98" Type="http://schemas.openxmlformats.org/officeDocument/2006/relationships/hyperlink" Target="menuitemdisplay://currency/+47+%5B1:EUR%5D" TargetMode="External"/><Relationship Id="rId163" Type="http://schemas.openxmlformats.org/officeDocument/2006/relationships/hyperlink" Target="menuitemdisplay://currency/+47+%5B1:PLN%5D" TargetMode="External"/><Relationship Id="rId370" Type="http://schemas.openxmlformats.org/officeDocument/2006/relationships/hyperlink" Target="menuitemdisplay://currency/+47+%5B1:PLN%5D" TargetMode="External"/><Relationship Id="rId829" Type="http://schemas.openxmlformats.org/officeDocument/2006/relationships/hyperlink" Target="menuitemdisplay://currency/+47+%5B1:PLN%5D" TargetMode="External"/><Relationship Id="rId230" Type="http://schemas.openxmlformats.org/officeDocument/2006/relationships/hyperlink" Target="menuitemdisplay://vendtable/+505+%5B1:V000288%5D" TargetMode="External"/><Relationship Id="rId468" Type="http://schemas.openxmlformats.org/officeDocument/2006/relationships/hyperlink" Target="menuitemdisplay://currency/+47+%5B1:PLN%5D" TargetMode="External"/><Relationship Id="rId675" Type="http://schemas.openxmlformats.org/officeDocument/2006/relationships/hyperlink" Target="menuitemdisplay://currency/+47+%5B1:PLN%5D" TargetMode="External"/><Relationship Id="rId882" Type="http://schemas.openxmlformats.org/officeDocument/2006/relationships/hyperlink" Target="menuitemdisplay://vendtable/+505+%5B1:V000797%5D" TargetMode="External"/><Relationship Id="rId25" Type="http://schemas.openxmlformats.org/officeDocument/2006/relationships/hyperlink" Target="menuitemdisplay://currency/+47+%5B1:PLN%5D" TargetMode="External"/><Relationship Id="rId328" Type="http://schemas.openxmlformats.org/officeDocument/2006/relationships/hyperlink" Target="menuitemdisplay://vendtable/+505+%5B1:V000347%5D" TargetMode="External"/><Relationship Id="rId535" Type="http://schemas.openxmlformats.org/officeDocument/2006/relationships/hyperlink" Target="menuitemdisplay://currency/+47+%5B1:PLN%5D" TargetMode="External"/><Relationship Id="rId742" Type="http://schemas.openxmlformats.org/officeDocument/2006/relationships/hyperlink" Target="menuitemdisplay://currency/+47+%5B1:PLN%5D" TargetMode="External"/><Relationship Id="rId174" Type="http://schemas.openxmlformats.org/officeDocument/2006/relationships/hyperlink" Target="menuitemdisplay://currency/+47+%5B1:PLN%5D" TargetMode="External"/><Relationship Id="rId381" Type="http://schemas.openxmlformats.org/officeDocument/2006/relationships/hyperlink" Target="menuitemdisplay://currency/+47+%5B1:PLN%5D" TargetMode="External"/><Relationship Id="rId602" Type="http://schemas.openxmlformats.org/officeDocument/2006/relationships/hyperlink" Target="menuitemdisplay://currency/+47+%5B1:EUR%5D" TargetMode="External"/><Relationship Id="rId241" Type="http://schemas.openxmlformats.org/officeDocument/2006/relationships/hyperlink" Target="menuitemdisplay://currency/+47+%5B1:PLN%5D" TargetMode="External"/><Relationship Id="rId479" Type="http://schemas.openxmlformats.org/officeDocument/2006/relationships/hyperlink" Target="menuitemdisplay://currency/+47+%5B1:PLN%5D" TargetMode="External"/><Relationship Id="rId686" Type="http://schemas.openxmlformats.org/officeDocument/2006/relationships/hyperlink" Target="menuitemdisplay://currency/+47+%5B1:PLN%5D" TargetMode="External"/><Relationship Id="rId893" Type="http://schemas.openxmlformats.org/officeDocument/2006/relationships/hyperlink" Target="menuitemdisplay://currency/+47+%5B1:PLN%5D" TargetMode="External"/><Relationship Id="rId907" Type="http://schemas.openxmlformats.org/officeDocument/2006/relationships/hyperlink" Target="menuitemdisplay://currency/+47+%5B1:PLN%5D" TargetMode="External"/><Relationship Id="rId36" Type="http://schemas.openxmlformats.org/officeDocument/2006/relationships/hyperlink" Target="menuitemdisplay://currency/+47+%5B1:PLN%5D" TargetMode="External"/><Relationship Id="rId339" Type="http://schemas.openxmlformats.org/officeDocument/2006/relationships/hyperlink" Target="menuitemdisplay://currency/+47+%5B1:PLN%5D" TargetMode="External"/><Relationship Id="rId546" Type="http://schemas.openxmlformats.org/officeDocument/2006/relationships/hyperlink" Target="menuitemdisplay://currency/+47+%5B1:PLN%5D" TargetMode="External"/><Relationship Id="rId753" Type="http://schemas.openxmlformats.org/officeDocument/2006/relationships/hyperlink" Target="menuitemdisplay://currency/+47+%5B1:PLN%5D" TargetMode="External"/><Relationship Id="rId101" Type="http://schemas.openxmlformats.org/officeDocument/2006/relationships/hyperlink" Target="menuitemdisplay://currency/+47+%5B1:EUR%5D" TargetMode="External"/><Relationship Id="rId185" Type="http://schemas.openxmlformats.org/officeDocument/2006/relationships/hyperlink" Target="menuitemdisplay://vendtable/+505+%5B1:V000268%5D" TargetMode="External"/><Relationship Id="rId406" Type="http://schemas.openxmlformats.org/officeDocument/2006/relationships/hyperlink" Target="menuitemdisplay://currency/+47+%5B1:EUR%5D" TargetMode="External"/><Relationship Id="rId392" Type="http://schemas.openxmlformats.org/officeDocument/2006/relationships/hyperlink" Target="menuitemdisplay://currency/+47+%5B1:EUR%5D" TargetMode="External"/><Relationship Id="rId613" Type="http://schemas.openxmlformats.org/officeDocument/2006/relationships/hyperlink" Target="menuitemdisplay://currency/+47+%5B1:EUR%5D" TargetMode="External"/><Relationship Id="rId697" Type="http://schemas.openxmlformats.org/officeDocument/2006/relationships/hyperlink" Target="menuitemdisplay://currency/+47+%5B1:PLN%5D" TargetMode="External"/><Relationship Id="rId820" Type="http://schemas.openxmlformats.org/officeDocument/2006/relationships/hyperlink" Target="menuitemdisplay://currency/+47+%5B1:PLN%5D" TargetMode="External"/><Relationship Id="rId918" Type="http://schemas.openxmlformats.org/officeDocument/2006/relationships/hyperlink" Target="menuitemdisplay://currency/+47+%5B1:EUR%5D" TargetMode="External"/><Relationship Id="rId252" Type="http://schemas.openxmlformats.org/officeDocument/2006/relationships/hyperlink" Target="menuitemdisplay://currency/+47+%5B1:PLN%5D" TargetMode="External"/><Relationship Id="rId47" Type="http://schemas.openxmlformats.org/officeDocument/2006/relationships/hyperlink" Target="menuitemdisplay://currency/+47+%5B1:EUR%5D" TargetMode="External"/><Relationship Id="rId112" Type="http://schemas.openxmlformats.org/officeDocument/2006/relationships/hyperlink" Target="menuitemdisplay://currency/+47+%5B1:EUR%5D" TargetMode="External"/><Relationship Id="rId557" Type="http://schemas.openxmlformats.org/officeDocument/2006/relationships/hyperlink" Target="menuitemdisplay://vendtable/+505+%5B1:V000511%5D" TargetMode="External"/><Relationship Id="rId764" Type="http://schemas.openxmlformats.org/officeDocument/2006/relationships/hyperlink" Target="menuitemdisplay://currency/+47+%5B1:PLN%5D" TargetMode="External"/><Relationship Id="rId196" Type="http://schemas.openxmlformats.org/officeDocument/2006/relationships/hyperlink" Target="menuitemdisplay://currency/+47+%5B1:PLN%5D" TargetMode="External"/><Relationship Id="rId417" Type="http://schemas.openxmlformats.org/officeDocument/2006/relationships/hyperlink" Target="menuitemdisplay://currency/+47+%5B1:PLN%5D" TargetMode="External"/><Relationship Id="rId624" Type="http://schemas.openxmlformats.org/officeDocument/2006/relationships/hyperlink" Target="menuitemdisplay://currency/+47+%5B1:PLN%5D" TargetMode="External"/><Relationship Id="rId831" Type="http://schemas.openxmlformats.org/officeDocument/2006/relationships/hyperlink" Target="menuitemdisplay://currency/+47+%5B1:PLN%5D" TargetMode="External"/><Relationship Id="rId263" Type="http://schemas.openxmlformats.org/officeDocument/2006/relationships/hyperlink" Target="menuitemdisplay://currency/+47+%5B1:PLN%5D" TargetMode="External"/><Relationship Id="rId470" Type="http://schemas.openxmlformats.org/officeDocument/2006/relationships/hyperlink" Target="menuitemdisplay://currency/+47+%5B1:PLN%5D" TargetMode="External"/><Relationship Id="rId58" Type="http://schemas.openxmlformats.org/officeDocument/2006/relationships/hyperlink" Target="menuitemdisplay://vendtable/+505+%5B1:V000135%5D" TargetMode="External"/><Relationship Id="rId123" Type="http://schemas.openxmlformats.org/officeDocument/2006/relationships/hyperlink" Target="menuitemdisplay://currency/+47+%5B1:EUR%5D" TargetMode="External"/><Relationship Id="rId330" Type="http://schemas.openxmlformats.org/officeDocument/2006/relationships/hyperlink" Target="menuitemdisplay://currency/+47+%5B1:PLN%5D" TargetMode="External"/><Relationship Id="rId568" Type="http://schemas.openxmlformats.org/officeDocument/2006/relationships/hyperlink" Target="menuitemdisplay://currency/+47+%5B1:EUR%5D" TargetMode="External"/><Relationship Id="rId775" Type="http://schemas.openxmlformats.org/officeDocument/2006/relationships/hyperlink" Target="menuitemdisplay://vendtable/+505+%5B1:V000679%5D" TargetMode="External"/><Relationship Id="rId428" Type="http://schemas.openxmlformats.org/officeDocument/2006/relationships/hyperlink" Target="menuitemdisplay://currency/+47+%5B1:PLN%5D" TargetMode="External"/><Relationship Id="rId635" Type="http://schemas.openxmlformats.org/officeDocument/2006/relationships/hyperlink" Target="menuitemdisplay://currency/+47+%5B1:PLN%5D" TargetMode="External"/><Relationship Id="rId842" Type="http://schemas.openxmlformats.org/officeDocument/2006/relationships/hyperlink" Target="menuitemdisplay://vendtable/+505+%5B1:V000768%5D" TargetMode="External"/><Relationship Id="rId274" Type="http://schemas.openxmlformats.org/officeDocument/2006/relationships/hyperlink" Target="menuitemdisplay://currency/+47+%5B1:PLN%5D" TargetMode="External"/><Relationship Id="rId481" Type="http://schemas.openxmlformats.org/officeDocument/2006/relationships/hyperlink" Target="menuitemdisplay://vendtable/+505+%5B1:V000497%5D" TargetMode="External"/><Relationship Id="rId702" Type="http://schemas.openxmlformats.org/officeDocument/2006/relationships/hyperlink" Target="menuitemdisplay://currency/+47+%5B1:PLN%5D" TargetMode="External"/><Relationship Id="rId69" Type="http://schemas.openxmlformats.org/officeDocument/2006/relationships/hyperlink" Target="menuitemdisplay://vendtable/+505+%5B1:V000160%5D" TargetMode="External"/><Relationship Id="rId134" Type="http://schemas.openxmlformats.org/officeDocument/2006/relationships/hyperlink" Target="menuitemdisplay://currency/+47+%5B1:EUR%5D" TargetMode="External"/><Relationship Id="rId579" Type="http://schemas.openxmlformats.org/officeDocument/2006/relationships/hyperlink" Target="menuitemdisplay://currency/+47+%5B1:EUR%5D" TargetMode="External"/><Relationship Id="rId786" Type="http://schemas.openxmlformats.org/officeDocument/2006/relationships/hyperlink" Target="menuitemdisplay://currency/+47+%5B1:PLN%5D" TargetMode="External"/><Relationship Id="rId341" Type="http://schemas.openxmlformats.org/officeDocument/2006/relationships/hyperlink" Target="menuitemdisplay://currency/+47+%5B1:PLN%5D" TargetMode="External"/><Relationship Id="rId439" Type="http://schemas.openxmlformats.org/officeDocument/2006/relationships/hyperlink" Target="menuitemdisplay://currency/+47+%5B1:PLN%5D" TargetMode="External"/><Relationship Id="rId646" Type="http://schemas.openxmlformats.org/officeDocument/2006/relationships/hyperlink" Target="menuitemdisplay://currency/+47+%5B1:PLN%5D" TargetMode="External"/><Relationship Id="rId201" Type="http://schemas.openxmlformats.org/officeDocument/2006/relationships/hyperlink" Target="menuitemdisplay://currency/+47+%5B1:PLN%5D" TargetMode="External"/><Relationship Id="rId285" Type="http://schemas.openxmlformats.org/officeDocument/2006/relationships/hyperlink" Target="menuitemdisplay://currency/+47+%5B1:PLN%5D" TargetMode="External"/><Relationship Id="rId506" Type="http://schemas.openxmlformats.org/officeDocument/2006/relationships/hyperlink" Target="menuitemdisplay://currency/+47+%5B1:PLN%5D" TargetMode="External"/><Relationship Id="rId853" Type="http://schemas.openxmlformats.org/officeDocument/2006/relationships/hyperlink" Target="menuitemdisplay://currency/+47+%5B1:PLN%5D" TargetMode="External"/><Relationship Id="rId492" Type="http://schemas.openxmlformats.org/officeDocument/2006/relationships/hyperlink" Target="menuitemdisplay://currency/+47+%5B1:PLN%5D" TargetMode="External"/><Relationship Id="rId713" Type="http://schemas.openxmlformats.org/officeDocument/2006/relationships/hyperlink" Target="menuitemdisplay://currency/+47+%5B1:EUR%5D" TargetMode="External"/><Relationship Id="rId797" Type="http://schemas.openxmlformats.org/officeDocument/2006/relationships/hyperlink" Target="menuitemdisplay://vendtable/+505+%5B1:V000719%5D" TargetMode="External"/><Relationship Id="rId920" Type="http://schemas.openxmlformats.org/officeDocument/2006/relationships/hyperlink" Target="menuitemdisplay://currency/+47+%5B1:PLN%5D" TargetMode="External"/><Relationship Id="rId145" Type="http://schemas.openxmlformats.org/officeDocument/2006/relationships/hyperlink" Target="menuitemdisplay://currency/+47+%5B1:EUR%5D" TargetMode="External"/><Relationship Id="rId352" Type="http://schemas.openxmlformats.org/officeDocument/2006/relationships/hyperlink" Target="menuitemdisplay://currency/+47+%5B1:EUR%5D" TargetMode="External"/><Relationship Id="rId212" Type="http://schemas.openxmlformats.org/officeDocument/2006/relationships/hyperlink" Target="menuitemdisplay://currency/+47+%5B1:PLN%5D" TargetMode="External"/><Relationship Id="rId657" Type="http://schemas.openxmlformats.org/officeDocument/2006/relationships/hyperlink" Target="menuitemdisplay://currency/+47+%5B1:PLN%5D" TargetMode="External"/><Relationship Id="rId864" Type="http://schemas.openxmlformats.org/officeDocument/2006/relationships/hyperlink" Target="menuitemdisplay://vendtable/+505+%5B1:V000789%5D" TargetMode="External"/><Relationship Id="rId296" Type="http://schemas.openxmlformats.org/officeDocument/2006/relationships/hyperlink" Target="menuitemdisplay://currency/+47+%5B1:PLN%5D" TargetMode="External"/><Relationship Id="rId517" Type="http://schemas.openxmlformats.org/officeDocument/2006/relationships/hyperlink" Target="menuitemdisplay://currency/+47+%5B1:PLN%5D" TargetMode="External"/><Relationship Id="rId724" Type="http://schemas.openxmlformats.org/officeDocument/2006/relationships/hyperlink" Target="menuitemdisplay://currency/+47+%5B1:EUR%5D" TargetMode="External"/><Relationship Id="rId60" Type="http://schemas.openxmlformats.org/officeDocument/2006/relationships/hyperlink" Target="menuitemdisplay://currency/+47+%5B1:EUR%5D" TargetMode="External"/><Relationship Id="rId156" Type="http://schemas.openxmlformats.org/officeDocument/2006/relationships/hyperlink" Target="menuitemdisplay://currency/+47+%5B1:PLN%5D" TargetMode="External"/><Relationship Id="rId363" Type="http://schemas.openxmlformats.org/officeDocument/2006/relationships/hyperlink" Target="menuitemdisplay://currency/+47+%5B1:PLN%5D" TargetMode="External"/><Relationship Id="rId570" Type="http://schemas.openxmlformats.org/officeDocument/2006/relationships/hyperlink" Target="menuitemdisplay://currency/+47+%5B1:EUR%5D" TargetMode="External"/><Relationship Id="rId223" Type="http://schemas.openxmlformats.org/officeDocument/2006/relationships/hyperlink" Target="menuitemdisplay://currency/+47+%5B1:PLN%5D" TargetMode="External"/><Relationship Id="rId430" Type="http://schemas.openxmlformats.org/officeDocument/2006/relationships/hyperlink" Target="menuitemdisplay://currency/+47+%5B1:PLN%5D" TargetMode="External"/><Relationship Id="rId668" Type="http://schemas.openxmlformats.org/officeDocument/2006/relationships/hyperlink" Target="menuitemdisplay://currency/+47+%5B1:PLN%5D" TargetMode="External"/><Relationship Id="rId875" Type="http://schemas.openxmlformats.org/officeDocument/2006/relationships/hyperlink" Target="menuitemdisplay://vendtable/+505+%5B1:V000793%5D" TargetMode="External"/><Relationship Id="rId18" Type="http://schemas.openxmlformats.org/officeDocument/2006/relationships/hyperlink" Target="menuitemdisplay://currency/+47+%5B1:PLN%5D" TargetMode="External"/><Relationship Id="rId528" Type="http://schemas.openxmlformats.org/officeDocument/2006/relationships/hyperlink" Target="menuitemdisplay://currency/+47+%5B1:PLN%5D" TargetMode="External"/><Relationship Id="rId735" Type="http://schemas.openxmlformats.org/officeDocument/2006/relationships/hyperlink" Target="menuitemdisplay://vendtable/+505+%5B1:V000618%5D" TargetMode="External"/><Relationship Id="rId167" Type="http://schemas.openxmlformats.org/officeDocument/2006/relationships/hyperlink" Target="menuitemdisplay://currency/+47+%5B1:PLN%5D" TargetMode="External"/><Relationship Id="rId374" Type="http://schemas.openxmlformats.org/officeDocument/2006/relationships/hyperlink" Target="menuitemdisplay://currency/+47+%5B1:EUR%5D" TargetMode="External"/><Relationship Id="rId581" Type="http://schemas.openxmlformats.org/officeDocument/2006/relationships/hyperlink" Target="menuitemdisplay://currency/+47+%5B1:EUR%5D" TargetMode="External"/><Relationship Id="rId71" Type="http://schemas.openxmlformats.org/officeDocument/2006/relationships/hyperlink" Target="menuitemdisplay://currency/+47+%5B1:EUR%5D" TargetMode="External"/><Relationship Id="rId234" Type="http://schemas.openxmlformats.org/officeDocument/2006/relationships/hyperlink" Target="menuitemdisplay://currency/+47+%5B1:PLN%5D" TargetMode="External"/><Relationship Id="rId679" Type="http://schemas.openxmlformats.org/officeDocument/2006/relationships/hyperlink" Target="menuitemdisplay://currency/+47+%5B1:PLN%5D" TargetMode="External"/><Relationship Id="rId802" Type="http://schemas.openxmlformats.org/officeDocument/2006/relationships/hyperlink" Target="menuitemdisplay://currency/+47+%5B1:PLN%5D" TargetMode="External"/><Relationship Id="rId886" Type="http://schemas.openxmlformats.org/officeDocument/2006/relationships/hyperlink" Target="menuitemdisplay://currency/+47+%5B1:EUR%5D" TargetMode="External"/><Relationship Id="rId2" Type="http://schemas.openxmlformats.org/officeDocument/2006/relationships/hyperlink" Target="menuitemdisplay://currency/+47+%5B1:PLN%5D" TargetMode="External"/><Relationship Id="rId29" Type="http://schemas.openxmlformats.org/officeDocument/2006/relationships/hyperlink" Target="menuitemdisplay://currency/+47+%5B1:EUR%5D" TargetMode="External"/><Relationship Id="rId441" Type="http://schemas.openxmlformats.org/officeDocument/2006/relationships/hyperlink" Target="menuitemdisplay://currency/+47+%5B1:EUR%5D" TargetMode="External"/><Relationship Id="rId539" Type="http://schemas.openxmlformats.org/officeDocument/2006/relationships/hyperlink" Target="menuitemdisplay://vendtable/+505+%5B1:V000501%5D" TargetMode="External"/><Relationship Id="rId746" Type="http://schemas.openxmlformats.org/officeDocument/2006/relationships/hyperlink" Target="menuitemdisplay://currency/+47+%5B1:PLN%5D" TargetMode="External"/><Relationship Id="rId178" Type="http://schemas.openxmlformats.org/officeDocument/2006/relationships/hyperlink" Target="menuitemdisplay://currency/+47+%5B1:PLN%5D" TargetMode="External"/><Relationship Id="rId301" Type="http://schemas.openxmlformats.org/officeDocument/2006/relationships/hyperlink" Target="menuitemdisplay://currency/+47+%5B1:PLN%5D" TargetMode="External"/><Relationship Id="rId82" Type="http://schemas.openxmlformats.org/officeDocument/2006/relationships/hyperlink" Target="menuitemdisplay://currency/+47+%5B1:EUR%5D" TargetMode="External"/><Relationship Id="rId385" Type="http://schemas.openxmlformats.org/officeDocument/2006/relationships/hyperlink" Target="menuitemdisplay://currency/+47+%5B1:EUR%5D" TargetMode="External"/><Relationship Id="rId592" Type="http://schemas.openxmlformats.org/officeDocument/2006/relationships/hyperlink" Target="menuitemdisplay://currency/+47+%5B1:PLN%5D" TargetMode="External"/><Relationship Id="rId606" Type="http://schemas.openxmlformats.org/officeDocument/2006/relationships/hyperlink" Target="menuitemdisplay://currency/+47+%5B1:EUR%5D" TargetMode="External"/><Relationship Id="rId813" Type="http://schemas.openxmlformats.org/officeDocument/2006/relationships/hyperlink" Target="menuitemdisplay://currency/+47+%5B1:PLN%5D" TargetMode="External"/><Relationship Id="rId245" Type="http://schemas.openxmlformats.org/officeDocument/2006/relationships/hyperlink" Target="menuitemdisplay://currency/+47+%5B1:PLN%5D" TargetMode="External"/><Relationship Id="rId452" Type="http://schemas.openxmlformats.org/officeDocument/2006/relationships/hyperlink" Target="menuitemdisplay://currency/+47+%5B1:PLN%5D" TargetMode="External"/><Relationship Id="rId897" Type="http://schemas.openxmlformats.org/officeDocument/2006/relationships/hyperlink" Target="menuitemdisplay://vendtable/+505+%5B1:V000806%5D" TargetMode="External"/><Relationship Id="rId105" Type="http://schemas.openxmlformats.org/officeDocument/2006/relationships/hyperlink" Target="menuitemdisplay://vendtable/+505+%5B1:V000199%5D" TargetMode="External"/><Relationship Id="rId312" Type="http://schemas.openxmlformats.org/officeDocument/2006/relationships/hyperlink" Target="menuitemdisplay://currency/+47+%5B1:PLN%5D" TargetMode="External"/><Relationship Id="rId757" Type="http://schemas.openxmlformats.org/officeDocument/2006/relationships/hyperlink" Target="menuitemdisplay://currency/+47+%5B1:PLN%5D" TargetMode="External"/><Relationship Id="rId93" Type="http://schemas.openxmlformats.org/officeDocument/2006/relationships/hyperlink" Target="menuitemdisplay://vendtable/+505+%5B1:V000169%5D" TargetMode="External"/><Relationship Id="rId189" Type="http://schemas.openxmlformats.org/officeDocument/2006/relationships/hyperlink" Target="menuitemdisplay://currency/+47+%5B1:PLN%5D" TargetMode="External"/><Relationship Id="rId396" Type="http://schemas.openxmlformats.org/officeDocument/2006/relationships/hyperlink" Target="menuitemdisplay://currency/+47+%5B1:EUR%5D" TargetMode="External"/><Relationship Id="rId617" Type="http://schemas.openxmlformats.org/officeDocument/2006/relationships/hyperlink" Target="menuitemdisplay://currency/+47+%5B1:EUR%5D" TargetMode="External"/><Relationship Id="rId824" Type="http://schemas.openxmlformats.org/officeDocument/2006/relationships/hyperlink" Target="menuitemdisplay://currency/+47+%5B1:PLN%5D" TargetMode="External"/><Relationship Id="rId256" Type="http://schemas.openxmlformats.org/officeDocument/2006/relationships/hyperlink" Target="menuitemdisplay://vendtable/+505+%5B1:V000301%5D" TargetMode="External"/><Relationship Id="rId463" Type="http://schemas.openxmlformats.org/officeDocument/2006/relationships/hyperlink" Target="menuitemdisplay://vendtable/+505+%5B1:V000466%5D" TargetMode="External"/><Relationship Id="rId670" Type="http://schemas.openxmlformats.org/officeDocument/2006/relationships/hyperlink" Target="menuitemdisplay://vendtable/+505+%5B1:V000567%5D" TargetMode="External"/><Relationship Id="rId116" Type="http://schemas.openxmlformats.org/officeDocument/2006/relationships/hyperlink" Target="menuitemdisplay://currency/+47+%5B1:EUR%5D" TargetMode="External"/><Relationship Id="rId323" Type="http://schemas.openxmlformats.org/officeDocument/2006/relationships/hyperlink" Target="menuitemdisplay://currency/+47+%5B1:PLN%5D" TargetMode="External"/><Relationship Id="rId530" Type="http://schemas.openxmlformats.org/officeDocument/2006/relationships/hyperlink" Target="menuitemdisplay://currency/+47+%5B1:PLN%5D" TargetMode="External"/><Relationship Id="rId768" Type="http://schemas.openxmlformats.org/officeDocument/2006/relationships/hyperlink" Target="menuitemdisplay://vendtable/+505+%5B1:V000657%5D" TargetMode="External"/><Relationship Id="rId20" Type="http://schemas.openxmlformats.org/officeDocument/2006/relationships/hyperlink" Target="menuitemdisplay://currency/+47+%5B1:PLN%5D" TargetMode="External"/><Relationship Id="rId628" Type="http://schemas.openxmlformats.org/officeDocument/2006/relationships/hyperlink" Target="menuitemdisplay://currency/+47+%5B1:PLN%5D" TargetMode="External"/><Relationship Id="rId835" Type="http://schemas.openxmlformats.org/officeDocument/2006/relationships/hyperlink" Target="menuitemdisplay://currency/+47+%5B1:EUR%5D" TargetMode="External"/><Relationship Id="rId267" Type="http://schemas.openxmlformats.org/officeDocument/2006/relationships/hyperlink" Target="menuitemdisplay://currency/+47+%5B1:EUR%5D" TargetMode="External"/><Relationship Id="rId474" Type="http://schemas.openxmlformats.org/officeDocument/2006/relationships/hyperlink" Target="menuitemdisplay://vendtable/+505+%5B1:V000487%5D" TargetMode="External"/><Relationship Id="rId127" Type="http://schemas.openxmlformats.org/officeDocument/2006/relationships/hyperlink" Target="menuitemdisplay://currency/+47+%5B1:EUR%5D" TargetMode="External"/><Relationship Id="rId681" Type="http://schemas.openxmlformats.org/officeDocument/2006/relationships/hyperlink" Target="menuitemdisplay://currency/+47+%5B1:PLN%5D" TargetMode="External"/><Relationship Id="rId779" Type="http://schemas.openxmlformats.org/officeDocument/2006/relationships/hyperlink" Target="menuitemdisplay://currency/+47+%5B1:PLN%5D" TargetMode="External"/><Relationship Id="rId902" Type="http://schemas.openxmlformats.org/officeDocument/2006/relationships/hyperlink" Target="menuitemdisplay://currency/+47+%5B1:PLN%5D" TargetMode="External"/><Relationship Id="rId31" Type="http://schemas.openxmlformats.org/officeDocument/2006/relationships/hyperlink" Target="menuitemdisplay://currency/+47+%5B1:EUR%5D" TargetMode="External"/><Relationship Id="rId334" Type="http://schemas.openxmlformats.org/officeDocument/2006/relationships/hyperlink" Target="menuitemdisplay://currency/+47+%5B1:PLN%5D" TargetMode="External"/><Relationship Id="rId541" Type="http://schemas.openxmlformats.org/officeDocument/2006/relationships/hyperlink" Target="menuitemdisplay://currency/+47+%5B1:PLN%5D" TargetMode="External"/><Relationship Id="rId639" Type="http://schemas.openxmlformats.org/officeDocument/2006/relationships/hyperlink" Target="menuitemdisplay://currency/+47+%5B1:PLN%5D" TargetMode="External"/><Relationship Id="rId180" Type="http://schemas.openxmlformats.org/officeDocument/2006/relationships/hyperlink" Target="menuitemdisplay://currency/+47+%5B1:EUR%5D" TargetMode="External"/><Relationship Id="rId278" Type="http://schemas.openxmlformats.org/officeDocument/2006/relationships/hyperlink" Target="menuitemdisplay://currency/+47+%5B1:PLN%5D" TargetMode="External"/><Relationship Id="rId401" Type="http://schemas.openxmlformats.org/officeDocument/2006/relationships/hyperlink" Target="menuitemdisplay://currency/+47+%5B1:EUR%5D" TargetMode="External"/><Relationship Id="rId846" Type="http://schemas.openxmlformats.org/officeDocument/2006/relationships/hyperlink" Target="menuitemdisplay://currency/+47+%5B1:EUR%5D" TargetMode="External"/><Relationship Id="rId485" Type="http://schemas.openxmlformats.org/officeDocument/2006/relationships/hyperlink" Target="menuitemdisplay://currency/+47+%5B1:PLN%5D" TargetMode="External"/><Relationship Id="rId692" Type="http://schemas.openxmlformats.org/officeDocument/2006/relationships/hyperlink" Target="menuitemdisplay://currency/+47+%5B1:EUR%5D" TargetMode="External"/><Relationship Id="rId706" Type="http://schemas.openxmlformats.org/officeDocument/2006/relationships/hyperlink" Target="menuitemdisplay://currency/+47+%5B1:PLN%5D" TargetMode="External"/><Relationship Id="rId913" Type="http://schemas.openxmlformats.org/officeDocument/2006/relationships/hyperlink" Target="menuitemdisplay://currency/+47+%5B1:PLN%5D" TargetMode="External"/><Relationship Id="rId42" Type="http://schemas.openxmlformats.org/officeDocument/2006/relationships/hyperlink" Target="menuitemdisplay://vendtable/+505+%5B1:V000034%5D" TargetMode="External"/><Relationship Id="rId138" Type="http://schemas.openxmlformats.org/officeDocument/2006/relationships/hyperlink" Target="menuitemdisplay://currency/+47+%5B1:EUR%5D" TargetMode="External"/><Relationship Id="rId345" Type="http://schemas.openxmlformats.org/officeDocument/2006/relationships/hyperlink" Target="menuitemdisplay://currency/+47+%5B1:PLN%5D" TargetMode="External"/><Relationship Id="rId552" Type="http://schemas.openxmlformats.org/officeDocument/2006/relationships/hyperlink" Target="menuitemdisplay://currency/+47+%5B1:EUR%5D" TargetMode="External"/><Relationship Id="rId191" Type="http://schemas.openxmlformats.org/officeDocument/2006/relationships/hyperlink" Target="menuitemdisplay://currency/+47+%5B1:PLN%5D" TargetMode="External"/><Relationship Id="rId205" Type="http://schemas.openxmlformats.org/officeDocument/2006/relationships/hyperlink" Target="menuitemdisplay://currency/+47+%5B1:PLN%5D" TargetMode="External"/><Relationship Id="rId412" Type="http://schemas.openxmlformats.org/officeDocument/2006/relationships/hyperlink" Target="menuitemdisplay://currency/+47+%5B1:PLN%5D" TargetMode="External"/><Relationship Id="rId857" Type="http://schemas.openxmlformats.org/officeDocument/2006/relationships/hyperlink" Target="menuitemdisplay://currency/+47+%5B1:PLN%5D" TargetMode="External"/><Relationship Id="rId289" Type="http://schemas.openxmlformats.org/officeDocument/2006/relationships/hyperlink" Target="menuitemdisplay://currency/+47+%5B1:PLN%5D" TargetMode="External"/><Relationship Id="rId496" Type="http://schemas.openxmlformats.org/officeDocument/2006/relationships/hyperlink" Target="menuitemdisplay://currency/+47+%5B1:PLN%5D" TargetMode="External"/><Relationship Id="rId717" Type="http://schemas.openxmlformats.org/officeDocument/2006/relationships/hyperlink" Target="menuitemdisplay://currency/+47+%5B1:PLN%5D" TargetMode="External"/><Relationship Id="rId924" Type="http://schemas.openxmlformats.org/officeDocument/2006/relationships/hyperlink" Target="menuitemdisplay://currency/+47+%5B1:PLN%5D" TargetMode="External"/><Relationship Id="rId53" Type="http://schemas.openxmlformats.org/officeDocument/2006/relationships/hyperlink" Target="menuitemdisplay://currency/+47+%5B1:EUR%5D" TargetMode="External"/><Relationship Id="rId149" Type="http://schemas.openxmlformats.org/officeDocument/2006/relationships/hyperlink" Target="menuitemdisplay://currency/+47+%5B1:EUR%5D" TargetMode="External"/><Relationship Id="rId356" Type="http://schemas.openxmlformats.org/officeDocument/2006/relationships/hyperlink" Target="menuitemdisplay://currency/+47+%5B1:PLN%5D" TargetMode="External"/><Relationship Id="rId563" Type="http://schemas.openxmlformats.org/officeDocument/2006/relationships/hyperlink" Target="menuitemdisplay://currency/+47+%5B1:PLN%5D" TargetMode="External"/><Relationship Id="rId770" Type="http://schemas.openxmlformats.org/officeDocument/2006/relationships/hyperlink" Target="menuitemdisplay://currency/+47+%5B1:PLN%5D" TargetMode="External"/><Relationship Id="rId216" Type="http://schemas.openxmlformats.org/officeDocument/2006/relationships/hyperlink" Target="menuitemdisplay://currency/+47+%5B1:PLN%5D" TargetMode="External"/><Relationship Id="rId423" Type="http://schemas.openxmlformats.org/officeDocument/2006/relationships/hyperlink" Target="menuitemdisplay://currency/+47+%5B1:PLN%5D" TargetMode="External"/><Relationship Id="rId868" Type="http://schemas.openxmlformats.org/officeDocument/2006/relationships/hyperlink" Target="menuitemdisplay://currency/+47+%5B1:PLN%5D" TargetMode="External"/><Relationship Id="rId630" Type="http://schemas.openxmlformats.org/officeDocument/2006/relationships/hyperlink" Target="menuitemdisplay://vendtable/+505+%5B1:V000541%5D" TargetMode="External"/><Relationship Id="rId728" Type="http://schemas.openxmlformats.org/officeDocument/2006/relationships/hyperlink" Target="menuitemdisplay://currency/+47+%5B1:EUR%5D" TargetMode="External"/><Relationship Id="rId64" Type="http://schemas.openxmlformats.org/officeDocument/2006/relationships/hyperlink" Target="menuitemdisplay://currency/+47+%5B1:EUR%5D" TargetMode="External"/><Relationship Id="rId367" Type="http://schemas.openxmlformats.org/officeDocument/2006/relationships/hyperlink" Target="menuitemdisplay://currency/+47+%5B1:PLN%5D" TargetMode="External"/><Relationship Id="rId574" Type="http://schemas.openxmlformats.org/officeDocument/2006/relationships/hyperlink" Target="menuitemdisplay://currency/+47+%5B1:PLN%5D" TargetMode="External"/><Relationship Id="rId227" Type="http://schemas.openxmlformats.org/officeDocument/2006/relationships/hyperlink" Target="menuitemdisplay://vendtable/+505+%5B1:V000282%5D" TargetMode="External"/><Relationship Id="rId781" Type="http://schemas.openxmlformats.org/officeDocument/2006/relationships/hyperlink" Target="menuitemdisplay://vendtable/+505+%5B1:V000702%5D" TargetMode="External"/><Relationship Id="rId879" Type="http://schemas.openxmlformats.org/officeDocument/2006/relationships/hyperlink" Target="menuitemdisplay://currency/+47+%5B1:PLN%5D" TargetMode="External"/><Relationship Id="rId434" Type="http://schemas.openxmlformats.org/officeDocument/2006/relationships/hyperlink" Target="menuitemdisplay://currency/+47+%5B1:PLN%5D" TargetMode="External"/><Relationship Id="rId641" Type="http://schemas.openxmlformats.org/officeDocument/2006/relationships/hyperlink" Target="menuitemdisplay://currency/+47+%5B1:PLN%5D" TargetMode="External"/><Relationship Id="rId739" Type="http://schemas.openxmlformats.org/officeDocument/2006/relationships/hyperlink" Target="menuitemdisplay://currency/+47+%5B1:PLN%5D" TargetMode="External"/><Relationship Id="rId280" Type="http://schemas.openxmlformats.org/officeDocument/2006/relationships/hyperlink" Target="menuitemdisplay://currency/+47+%5B1:PLN%5D" TargetMode="External"/><Relationship Id="rId501" Type="http://schemas.openxmlformats.org/officeDocument/2006/relationships/hyperlink" Target="menuitemdisplay://currency/+47+%5B1:PLN%5D" TargetMode="External"/><Relationship Id="rId75" Type="http://schemas.openxmlformats.org/officeDocument/2006/relationships/hyperlink" Target="menuitemdisplay://currency/+47+%5B1:EUR%5D" TargetMode="External"/><Relationship Id="rId140" Type="http://schemas.openxmlformats.org/officeDocument/2006/relationships/hyperlink" Target="menuitemdisplay://vendtable/+505+%5B1:V000231%5D" TargetMode="External"/><Relationship Id="rId378" Type="http://schemas.openxmlformats.org/officeDocument/2006/relationships/hyperlink" Target="menuitemdisplay://currency/+47+%5B1:PLN%5D" TargetMode="External"/><Relationship Id="rId585" Type="http://schemas.openxmlformats.org/officeDocument/2006/relationships/hyperlink" Target="menuitemdisplay://currency/+47+%5B1:EUR%5D" TargetMode="External"/><Relationship Id="rId792" Type="http://schemas.openxmlformats.org/officeDocument/2006/relationships/hyperlink" Target="menuitemdisplay://currency/+47+%5B1:PLN%5D" TargetMode="External"/><Relationship Id="rId806" Type="http://schemas.openxmlformats.org/officeDocument/2006/relationships/hyperlink" Target="menuitemdisplay://currency/+47+%5B1:EUR%5D" TargetMode="External"/><Relationship Id="rId6" Type="http://schemas.openxmlformats.org/officeDocument/2006/relationships/hyperlink" Target="menuitemdisplay://currency/+47+%5B1:PLN%5D" TargetMode="External"/><Relationship Id="rId238" Type="http://schemas.openxmlformats.org/officeDocument/2006/relationships/hyperlink" Target="menuitemdisplay://currency/+47+%5B1:PLN%5D" TargetMode="External"/><Relationship Id="rId445" Type="http://schemas.openxmlformats.org/officeDocument/2006/relationships/hyperlink" Target="menuitemdisplay://currency/+47+%5B1:PLN%5D" TargetMode="External"/><Relationship Id="rId652" Type="http://schemas.openxmlformats.org/officeDocument/2006/relationships/hyperlink" Target="menuitemdisplay://currency/+47+%5B1:PLN%5D" TargetMode="External"/><Relationship Id="rId291" Type="http://schemas.openxmlformats.org/officeDocument/2006/relationships/hyperlink" Target="menuitemdisplay://currency/+47+%5B1:PLN%5D" TargetMode="External"/><Relationship Id="rId305" Type="http://schemas.openxmlformats.org/officeDocument/2006/relationships/hyperlink" Target="menuitemdisplay://currency/+47+%5B1:PLN%5D" TargetMode="External"/><Relationship Id="rId512" Type="http://schemas.openxmlformats.org/officeDocument/2006/relationships/hyperlink" Target="menuitemdisplay://currency/+47+%5B1:PLN%5D" TargetMode="External"/><Relationship Id="rId86" Type="http://schemas.openxmlformats.org/officeDocument/2006/relationships/hyperlink" Target="menuitemdisplay://currency/+47+%5B1:EUR%5D" TargetMode="External"/><Relationship Id="rId151" Type="http://schemas.openxmlformats.org/officeDocument/2006/relationships/hyperlink" Target="menuitemdisplay://currency/+47+%5B1:EUR%5D" TargetMode="External"/><Relationship Id="rId389" Type="http://schemas.openxmlformats.org/officeDocument/2006/relationships/hyperlink" Target="menuitemdisplay://currency/+47+%5B1:EUR%5D" TargetMode="External"/><Relationship Id="rId596" Type="http://schemas.openxmlformats.org/officeDocument/2006/relationships/hyperlink" Target="menuitemdisplay://vendtable/+505+%5B1:V000529%5D" TargetMode="External"/><Relationship Id="rId817" Type="http://schemas.openxmlformats.org/officeDocument/2006/relationships/hyperlink" Target="menuitemdisplay://currency/+47+%5B1:PLN%5D" TargetMode="External"/><Relationship Id="rId249" Type="http://schemas.openxmlformats.org/officeDocument/2006/relationships/hyperlink" Target="menuitemdisplay://currency/+47+%5B1:PLN%5D" TargetMode="External"/><Relationship Id="rId456" Type="http://schemas.openxmlformats.org/officeDocument/2006/relationships/hyperlink" Target="menuitemdisplay://vendtable/+505+%5B1:V000453%5D" TargetMode="External"/><Relationship Id="rId663" Type="http://schemas.openxmlformats.org/officeDocument/2006/relationships/hyperlink" Target="menuitemdisplay://currency/+47+%5B1:PLN%5D" TargetMode="External"/><Relationship Id="rId870" Type="http://schemas.openxmlformats.org/officeDocument/2006/relationships/hyperlink" Target="menuitemdisplay://vendtable/+505+%5B1:V000791%5D" TargetMode="External"/><Relationship Id="rId13" Type="http://schemas.openxmlformats.org/officeDocument/2006/relationships/hyperlink" Target="menuitemdisplay://currency/+47+%5B1:PLN%5D" TargetMode="External"/><Relationship Id="rId109" Type="http://schemas.openxmlformats.org/officeDocument/2006/relationships/hyperlink" Target="menuitemdisplay://currency/+47+%5B1:EUR%5D" TargetMode="External"/><Relationship Id="rId316" Type="http://schemas.openxmlformats.org/officeDocument/2006/relationships/hyperlink" Target="menuitemdisplay://currency/+47+%5B1:PLN%5D" TargetMode="External"/><Relationship Id="rId523" Type="http://schemas.openxmlformats.org/officeDocument/2006/relationships/hyperlink" Target="menuitemdisplay://currency/+47+%5B1:PLN%5D" TargetMode="External"/><Relationship Id="rId97" Type="http://schemas.openxmlformats.org/officeDocument/2006/relationships/hyperlink" Target="menuitemdisplay://currency/+47+%5B1:EUR%5D" TargetMode="External"/><Relationship Id="rId730" Type="http://schemas.openxmlformats.org/officeDocument/2006/relationships/hyperlink" Target="menuitemdisplay://currency/+47+%5B1:EUR%5D" TargetMode="External"/><Relationship Id="rId828" Type="http://schemas.openxmlformats.org/officeDocument/2006/relationships/hyperlink" Target="menuitemdisplay://currency/+47+%5B1:PLN%5D" TargetMode="External"/><Relationship Id="rId162" Type="http://schemas.openxmlformats.org/officeDocument/2006/relationships/hyperlink" Target="menuitemdisplay://currency/+47+%5B1:PLN%5D" TargetMode="External"/><Relationship Id="rId467" Type="http://schemas.openxmlformats.org/officeDocument/2006/relationships/hyperlink" Target="menuitemdisplay://currency/+47+%5B1:PLN%5D" TargetMode="External"/><Relationship Id="rId674" Type="http://schemas.openxmlformats.org/officeDocument/2006/relationships/hyperlink" Target="menuitemdisplay://currency/+47+%5B1:PLN%5D" TargetMode="External"/><Relationship Id="rId881" Type="http://schemas.openxmlformats.org/officeDocument/2006/relationships/hyperlink" Target="menuitemdisplay://currency/+47+%5B1:PLN%5D" TargetMode="External"/><Relationship Id="rId24" Type="http://schemas.openxmlformats.org/officeDocument/2006/relationships/hyperlink" Target="menuitemdisplay://currency/+47+%5B1:PLN%5D" TargetMode="External"/><Relationship Id="rId327" Type="http://schemas.openxmlformats.org/officeDocument/2006/relationships/hyperlink" Target="menuitemdisplay://currency/+47+%5B1:PLN%5D" TargetMode="External"/><Relationship Id="rId534" Type="http://schemas.openxmlformats.org/officeDocument/2006/relationships/hyperlink" Target="menuitemdisplay://currency/+47+%5B1:PLN%5D" TargetMode="External"/><Relationship Id="rId741" Type="http://schemas.openxmlformats.org/officeDocument/2006/relationships/hyperlink" Target="menuitemdisplay://currency/+47+%5B1:PLN%5D" TargetMode="External"/><Relationship Id="rId839" Type="http://schemas.openxmlformats.org/officeDocument/2006/relationships/hyperlink" Target="menuitemdisplay://vendtable/+505+%5B1:V000763%5D" TargetMode="External"/><Relationship Id="rId173" Type="http://schemas.openxmlformats.org/officeDocument/2006/relationships/hyperlink" Target="menuitemdisplay://currency/+47+%5B1:PLN%5D" TargetMode="External"/><Relationship Id="rId380" Type="http://schemas.openxmlformats.org/officeDocument/2006/relationships/hyperlink" Target="menuitemdisplay://currency/+47+%5B1:PLN%5D" TargetMode="External"/><Relationship Id="rId601" Type="http://schemas.openxmlformats.org/officeDocument/2006/relationships/hyperlink" Target="menuitemdisplay://currency/+47+%5B1:EUR%5D" TargetMode="External"/><Relationship Id="rId240" Type="http://schemas.openxmlformats.org/officeDocument/2006/relationships/hyperlink" Target="menuitemdisplay://currency/+47+%5B1:PLN%5D" TargetMode="External"/><Relationship Id="rId478" Type="http://schemas.openxmlformats.org/officeDocument/2006/relationships/hyperlink" Target="menuitemdisplay://currency/+47+%5B1:PLN%5D" TargetMode="External"/><Relationship Id="rId685" Type="http://schemas.openxmlformats.org/officeDocument/2006/relationships/hyperlink" Target="menuitemdisplay://vendtable/+505+%5B1:V000589%5D" TargetMode="External"/><Relationship Id="rId892" Type="http://schemas.openxmlformats.org/officeDocument/2006/relationships/hyperlink" Target="menuitemdisplay://currency/+47+%5B1:PLN%5D" TargetMode="External"/><Relationship Id="rId906" Type="http://schemas.openxmlformats.org/officeDocument/2006/relationships/hyperlink" Target="menuitemdisplay://vendtable/+505+%5B1:V000810%5D" TargetMode="External"/><Relationship Id="rId35" Type="http://schemas.openxmlformats.org/officeDocument/2006/relationships/hyperlink" Target="menuitemdisplay://currency/+47+%5B1:PLN%5D" TargetMode="External"/><Relationship Id="rId100" Type="http://schemas.openxmlformats.org/officeDocument/2006/relationships/hyperlink" Target="menuitemdisplay://currency/+47+%5B1:EUR%5D" TargetMode="External"/><Relationship Id="rId338" Type="http://schemas.openxmlformats.org/officeDocument/2006/relationships/hyperlink" Target="menuitemdisplay://currency/+47+%5B1:PLN%5D" TargetMode="External"/><Relationship Id="rId545" Type="http://schemas.openxmlformats.org/officeDocument/2006/relationships/hyperlink" Target="menuitemdisplay://currency/+47+%5B1:PLN%5D" TargetMode="External"/><Relationship Id="rId752" Type="http://schemas.openxmlformats.org/officeDocument/2006/relationships/hyperlink" Target="menuitemdisplay://currency/+47+%5B1:PLN%5D" TargetMode="External"/><Relationship Id="rId184" Type="http://schemas.openxmlformats.org/officeDocument/2006/relationships/hyperlink" Target="menuitemdisplay://currency/+47+%5B1:EUR%5D" TargetMode="External"/><Relationship Id="rId391" Type="http://schemas.openxmlformats.org/officeDocument/2006/relationships/hyperlink" Target="menuitemdisplay://currency/+47+%5B1:EUR%5D" TargetMode="External"/><Relationship Id="rId405" Type="http://schemas.openxmlformats.org/officeDocument/2006/relationships/hyperlink" Target="menuitemdisplay://currency/+47+%5B1:EUR%5D" TargetMode="External"/><Relationship Id="rId612" Type="http://schemas.openxmlformats.org/officeDocument/2006/relationships/hyperlink" Target="menuitemdisplay://currency/+47+%5B1:EUR%5D" TargetMode="External"/><Relationship Id="rId251" Type="http://schemas.openxmlformats.org/officeDocument/2006/relationships/hyperlink" Target="menuitemdisplay://currency/+47+%5B1:PLN%5D" TargetMode="External"/><Relationship Id="rId489" Type="http://schemas.openxmlformats.org/officeDocument/2006/relationships/hyperlink" Target="menuitemdisplay://currency/+47+%5B1:PLN%5D" TargetMode="External"/><Relationship Id="rId696" Type="http://schemas.openxmlformats.org/officeDocument/2006/relationships/hyperlink" Target="menuitemdisplay://vendtable/+505+%5B1:V000599%5D" TargetMode="External"/><Relationship Id="rId917" Type="http://schemas.openxmlformats.org/officeDocument/2006/relationships/hyperlink" Target="menuitemdisplay://currency/+47+%5B1:EUR%5D" TargetMode="External"/><Relationship Id="rId46" Type="http://schemas.openxmlformats.org/officeDocument/2006/relationships/hyperlink" Target="menuitemdisplay://vendtable/+505+%5B1:V000055%5D" TargetMode="External"/><Relationship Id="rId349" Type="http://schemas.openxmlformats.org/officeDocument/2006/relationships/hyperlink" Target="menuitemdisplay://currency/+47+%5B1:PLN%5D" TargetMode="External"/><Relationship Id="rId556" Type="http://schemas.openxmlformats.org/officeDocument/2006/relationships/hyperlink" Target="menuitemdisplay://currency/+47+%5B1:PLN%5D" TargetMode="External"/><Relationship Id="rId763" Type="http://schemas.openxmlformats.org/officeDocument/2006/relationships/hyperlink" Target="menuitemdisplay://currency/+47+%5B1:PLN%5D" TargetMode="External"/><Relationship Id="rId111" Type="http://schemas.openxmlformats.org/officeDocument/2006/relationships/hyperlink" Target="menuitemdisplay://currency/+47+%5B1:EUR%5D" TargetMode="External"/><Relationship Id="rId195" Type="http://schemas.openxmlformats.org/officeDocument/2006/relationships/hyperlink" Target="menuitemdisplay://currency/+47+%5B1:PLN%5D" TargetMode="External"/><Relationship Id="rId209" Type="http://schemas.openxmlformats.org/officeDocument/2006/relationships/hyperlink" Target="menuitemdisplay://currency/+47+%5B1:PLN%5D" TargetMode="External"/><Relationship Id="rId416" Type="http://schemas.openxmlformats.org/officeDocument/2006/relationships/hyperlink" Target="menuitemdisplay://currency/+47+%5B1:PLN%5D" TargetMode="External"/><Relationship Id="rId623" Type="http://schemas.openxmlformats.org/officeDocument/2006/relationships/hyperlink" Target="menuitemdisplay://currency/+47+%5B1:PLN%5D" TargetMode="External"/><Relationship Id="rId830" Type="http://schemas.openxmlformats.org/officeDocument/2006/relationships/hyperlink" Target="menuitemdisplay://vendtable/+505+%5B1:V000743%5D" TargetMode="External"/><Relationship Id="rId57" Type="http://schemas.openxmlformats.org/officeDocument/2006/relationships/hyperlink" Target="menuitemdisplay://currency/+47+%5B1:EUR%5D" TargetMode="External"/><Relationship Id="rId262" Type="http://schemas.openxmlformats.org/officeDocument/2006/relationships/hyperlink" Target="menuitemdisplay://currency/+47+%5B1:PLN%5D" TargetMode="External"/><Relationship Id="rId567" Type="http://schemas.openxmlformats.org/officeDocument/2006/relationships/hyperlink" Target="menuitemdisplay://currency/+47+%5B1:EUR%5D" TargetMode="External"/><Relationship Id="rId122" Type="http://schemas.openxmlformats.org/officeDocument/2006/relationships/hyperlink" Target="menuitemdisplay://currency/+47+%5B1:EUR%5D" TargetMode="External"/><Relationship Id="rId774" Type="http://schemas.openxmlformats.org/officeDocument/2006/relationships/hyperlink" Target="menuitemdisplay://currency/+47+%5B1:PLN%5D" TargetMode="External"/><Relationship Id="rId427" Type="http://schemas.openxmlformats.org/officeDocument/2006/relationships/hyperlink" Target="menuitemdisplay://currency/+47+%5B1:PLN%5D" TargetMode="External"/><Relationship Id="rId634" Type="http://schemas.openxmlformats.org/officeDocument/2006/relationships/hyperlink" Target="menuitemdisplay://vendtable/+505+%5B1:V000542%5D" TargetMode="External"/><Relationship Id="rId841" Type="http://schemas.openxmlformats.org/officeDocument/2006/relationships/hyperlink" Target="menuitemdisplay://currency/+47+%5B1:PLN%5D" TargetMode="External"/><Relationship Id="rId273" Type="http://schemas.openxmlformats.org/officeDocument/2006/relationships/hyperlink" Target="menuitemdisplay://vendtable/+505+%5B1:V000323%5D" TargetMode="External"/><Relationship Id="rId480" Type="http://schemas.openxmlformats.org/officeDocument/2006/relationships/hyperlink" Target="menuitemdisplay://currency/+47+%5B1:PLN%5D" TargetMode="External"/><Relationship Id="rId701" Type="http://schemas.openxmlformats.org/officeDocument/2006/relationships/hyperlink" Target="menuitemdisplay://vendtable/+505+%5B1:V000602%5D" TargetMode="External"/><Relationship Id="rId68" Type="http://schemas.openxmlformats.org/officeDocument/2006/relationships/hyperlink" Target="menuitemdisplay://currency/+47+%5B1:EUR%5D" TargetMode="External"/><Relationship Id="rId133" Type="http://schemas.openxmlformats.org/officeDocument/2006/relationships/hyperlink" Target="menuitemdisplay://currency/+47+%5B1:EUR%5D" TargetMode="External"/><Relationship Id="rId340" Type="http://schemas.openxmlformats.org/officeDocument/2006/relationships/hyperlink" Target="menuitemdisplay://vendtable/+505+%5B1:V000354%5D" TargetMode="External"/><Relationship Id="rId578" Type="http://schemas.openxmlformats.org/officeDocument/2006/relationships/hyperlink" Target="menuitemdisplay://currency/+47+%5B1:EUR%5D" TargetMode="External"/><Relationship Id="rId785" Type="http://schemas.openxmlformats.org/officeDocument/2006/relationships/hyperlink" Target="menuitemdisplay://currency/+47+%5B1:PLN%5D" TargetMode="External"/><Relationship Id="rId200" Type="http://schemas.openxmlformats.org/officeDocument/2006/relationships/hyperlink" Target="menuitemdisplay://vendtable/+505+%5B1:V000279%5D" TargetMode="External"/><Relationship Id="rId438" Type="http://schemas.openxmlformats.org/officeDocument/2006/relationships/hyperlink" Target="menuitemdisplay://currency/+47+%5B1:PLN%5D" TargetMode="External"/><Relationship Id="rId645" Type="http://schemas.openxmlformats.org/officeDocument/2006/relationships/hyperlink" Target="menuitemdisplay://currency/+47+%5B1:PLN%5D" TargetMode="External"/><Relationship Id="rId852" Type="http://schemas.openxmlformats.org/officeDocument/2006/relationships/hyperlink" Target="menuitemdisplay://currency/+47+%5B1:PLN%5D" TargetMode="External"/><Relationship Id="rId284" Type="http://schemas.openxmlformats.org/officeDocument/2006/relationships/hyperlink" Target="menuitemdisplay://currency/+47+%5B1:PLN%5D" TargetMode="External"/><Relationship Id="rId491" Type="http://schemas.openxmlformats.org/officeDocument/2006/relationships/hyperlink" Target="menuitemdisplay://currency/+47+%5B1:PLN%5D" TargetMode="External"/><Relationship Id="rId505" Type="http://schemas.openxmlformats.org/officeDocument/2006/relationships/hyperlink" Target="menuitemdisplay://currency/+47+%5B1:PLN%5D" TargetMode="External"/><Relationship Id="rId712" Type="http://schemas.openxmlformats.org/officeDocument/2006/relationships/hyperlink" Target="menuitemdisplay://currency/+47+%5B1:EUR%5D" TargetMode="External"/><Relationship Id="rId79" Type="http://schemas.openxmlformats.org/officeDocument/2006/relationships/hyperlink" Target="menuitemdisplay://currency/+47+%5B1:EUR%5D" TargetMode="External"/><Relationship Id="rId144" Type="http://schemas.openxmlformats.org/officeDocument/2006/relationships/hyperlink" Target="menuitemdisplay://currency/+47+%5B1:EUR%5D" TargetMode="External"/><Relationship Id="rId589" Type="http://schemas.openxmlformats.org/officeDocument/2006/relationships/hyperlink" Target="menuitemdisplay://currency/+47+%5B1:EUR%5D" TargetMode="External"/><Relationship Id="rId796" Type="http://schemas.openxmlformats.org/officeDocument/2006/relationships/hyperlink" Target="menuitemdisplay://currency/+47+%5B1:PLN%5D" TargetMode="External"/><Relationship Id="rId351" Type="http://schemas.openxmlformats.org/officeDocument/2006/relationships/hyperlink" Target="menuitemdisplay://vendtable/+505+%5B1:V000364%5D" TargetMode="External"/><Relationship Id="rId449" Type="http://schemas.openxmlformats.org/officeDocument/2006/relationships/hyperlink" Target="menuitemdisplay://vendtable/+505+%5B1:V000452%5D" TargetMode="External"/><Relationship Id="rId656" Type="http://schemas.openxmlformats.org/officeDocument/2006/relationships/hyperlink" Target="menuitemdisplay://currency/+47+%5B1:PLN%5D" TargetMode="External"/><Relationship Id="rId863" Type="http://schemas.openxmlformats.org/officeDocument/2006/relationships/hyperlink" Target="menuitemdisplay://currency/+47+%5B1:EUR%5D" TargetMode="External"/><Relationship Id="rId211" Type="http://schemas.openxmlformats.org/officeDocument/2006/relationships/hyperlink" Target="menuitemdisplay://currency/+47+%5B1:PLN%5D" TargetMode="External"/><Relationship Id="rId295" Type="http://schemas.openxmlformats.org/officeDocument/2006/relationships/hyperlink" Target="menuitemdisplay://currency/+47+%5B1:PLN%5D" TargetMode="External"/><Relationship Id="rId309" Type="http://schemas.openxmlformats.org/officeDocument/2006/relationships/hyperlink" Target="menuitemdisplay://currency/+47+%5B1:PLN%5D" TargetMode="External"/><Relationship Id="rId516" Type="http://schemas.openxmlformats.org/officeDocument/2006/relationships/hyperlink" Target="menuitemdisplay://currency/+47+%5B1:PLN%5D" TargetMode="External"/><Relationship Id="rId48" Type="http://schemas.openxmlformats.org/officeDocument/2006/relationships/hyperlink" Target="menuitemdisplay://currency/+47+%5B1:EUR%5D" TargetMode="External"/><Relationship Id="rId113" Type="http://schemas.openxmlformats.org/officeDocument/2006/relationships/hyperlink" Target="menuitemdisplay://currency/+47+%5B1:EUR%5D" TargetMode="External"/><Relationship Id="rId320" Type="http://schemas.openxmlformats.org/officeDocument/2006/relationships/hyperlink" Target="menuitemdisplay://currency/+47+%5B1:PLN%5D" TargetMode="External"/><Relationship Id="rId558" Type="http://schemas.openxmlformats.org/officeDocument/2006/relationships/hyperlink" Target="menuitemdisplay://currency/+47+%5B1:PLN%5D" TargetMode="External"/><Relationship Id="rId723" Type="http://schemas.openxmlformats.org/officeDocument/2006/relationships/hyperlink" Target="menuitemdisplay://currency/+47+%5B1:EUR%5D" TargetMode="External"/><Relationship Id="rId765" Type="http://schemas.openxmlformats.org/officeDocument/2006/relationships/hyperlink" Target="menuitemdisplay://vendtable/+505+%5B1:V000653%5D" TargetMode="External"/><Relationship Id="rId155" Type="http://schemas.openxmlformats.org/officeDocument/2006/relationships/hyperlink" Target="menuitemdisplay://vendtable/+505+%5B1:V000249%5D" TargetMode="External"/><Relationship Id="rId197" Type="http://schemas.openxmlformats.org/officeDocument/2006/relationships/hyperlink" Target="menuitemdisplay://vendtable/+505+%5B1:V000270%5D" TargetMode="External"/><Relationship Id="rId362" Type="http://schemas.openxmlformats.org/officeDocument/2006/relationships/hyperlink" Target="menuitemdisplay://vendtable/+505+%5B1:V000377%5D" TargetMode="External"/><Relationship Id="rId418" Type="http://schemas.openxmlformats.org/officeDocument/2006/relationships/hyperlink" Target="menuitemdisplay://currency/+47+%5B1:PLN%5D" TargetMode="External"/><Relationship Id="rId625" Type="http://schemas.openxmlformats.org/officeDocument/2006/relationships/hyperlink" Target="menuitemdisplay://currency/+47+%5B1:PLN%5D" TargetMode="External"/><Relationship Id="rId832" Type="http://schemas.openxmlformats.org/officeDocument/2006/relationships/hyperlink" Target="menuitemdisplay://currency/+47+%5B1:PLN%5D" TargetMode="External"/><Relationship Id="rId222" Type="http://schemas.openxmlformats.org/officeDocument/2006/relationships/hyperlink" Target="menuitemdisplay://currency/+47+%5B1:PLN%5D" TargetMode="External"/><Relationship Id="rId264" Type="http://schemas.openxmlformats.org/officeDocument/2006/relationships/hyperlink" Target="menuitemdisplay://currency/+47+%5B1:PLN%5D" TargetMode="External"/><Relationship Id="rId471" Type="http://schemas.openxmlformats.org/officeDocument/2006/relationships/hyperlink" Target="menuitemdisplay://vendtable/+505+%5B1:V000483%5D" TargetMode="External"/><Relationship Id="rId667" Type="http://schemas.openxmlformats.org/officeDocument/2006/relationships/hyperlink" Target="menuitemdisplay://currency/+47+%5B1:PLN%5D" TargetMode="External"/><Relationship Id="rId874" Type="http://schemas.openxmlformats.org/officeDocument/2006/relationships/hyperlink" Target="menuitemdisplay://currency/+47+%5B1:PLN%5D" TargetMode="External"/><Relationship Id="rId17" Type="http://schemas.openxmlformats.org/officeDocument/2006/relationships/hyperlink" Target="menuitemdisplay://currency/+47+%5B1:PLN%5D" TargetMode="External"/><Relationship Id="rId59" Type="http://schemas.openxmlformats.org/officeDocument/2006/relationships/hyperlink" Target="menuitemdisplay://currency/+47+%5B1:EUR%5D" TargetMode="External"/><Relationship Id="rId124" Type="http://schemas.openxmlformats.org/officeDocument/2006/relationships/hyperlink" Target="menuitemdisplay://currency/+47+%5B1:EUR%5D" TargetMode="External"/><Relationship Id="rId527" Type="http://schemas.openxmlformats.org/officeDocument/2006/relationships/hyperlink" Target="menuitemdisplay://currency/+47+%5B1:PLN%5D" TargetMode="External"/><Relationship Id="rId569" Type="http://schemas.openxmlformats.org/officeDocument/2006/relationships/hyperlink" Target="menuitemdisplay://currency/+47+%5B1:EUR%5D" TargetMode="External"/><Relationship Id="rId734" Type="http://schemas.openxmlformats.org/officeDocument/2006/relationships/hyperlink" Target="menuitemdisplay://currency/+47+%5B1:PLN%5D" TargetMode="External"/><Relationship Id="rId776" Type="http://schemas.openxmlformats.org/officeDocument/2006/relationships/hyperlink" Target="menuitemdisplay://currency/+47+%5B1:PLN%5D" TargetMode="External"/><Relationship Id="rId70" Type="http://schemas.openxmlformats.org/officeDocument/2006/relationships/hyperlink" Target="menuitemdisplay://currency/+47+%5B1:EUR%5D" TargetMode="External"/><Relationship Id="rId166" Type="http://schemas.openxmlformats.org/officeDocument/2006/relationships/hyperlink" Target="menuitemdisplay://currency/+47+%5B1:PLN%5D" TargetMode="External"/><Relationship Id="rId331" Type="http://schemas.openxmlformats.org/officeDocument/2006/relationships/hyperlink" Target="menuitemdisplay://currency/+47+%5B1:PLN%5D" TargetMode="External"/><Relationship Id="rId373" Type="http://schemas.openxmlformats.org/officeDocument/2006/relationships/hyperlink" Target="menuitemdisplay://currency/+47+%5B1:EUR%5D" TargetMode="External"/><Relationship Id="rId429" Type="http://schemas.openxmlformats.org/officeDocument/2006/relationships/hyperlink" Target="menuitemdisplay://currency/+47+%5B1:PLN%5D" TargetMode="External"/><Relationship Id="rId580" Type="http://schemas.openxmlformats.org/officeDocument/2006/relationships/hyperlink" Target="menuitemdisplay://currency/+47+%5B1:PLN%5D" TargetMode="External"/><Relationship Id="rId636" Type="http://schemas.openxmlformats.org/officeDocument/2006/relationships/hyperlink" Target="menuitemdisplay://currency/+47+%5B1:PLN%5D" TargetMode="External"/><Relationship Id="rId801" Type="http://schemas.openxmlformats.org/officeDocument/2006/relationships/hyperlink" Target="menuitemdisplay://currency/+47+%5B1:PLN%5D" TargetMode="External"/><Relationship Id="rId1" Type="http://schemas.openxmlformats.org/officeDocument/2006/relationships/hyperlink" Target="menuitemdisplay://vendtable/+505+%5B1:v000010%5D" TargetMode="External"/><Relationship Id="rId233" Type="http://schemas.openxmlformats.org/officeDocument/2006/relationships/hyperlink" Target="menuitemdisplay://currency/+47+%5B1:PLN%5D" TargetMode="External"/><Relationship Id="rId440" Type="http://schemas.openxmlformats.org/officeDocument/2006/relationships/hyperlink" Target="menuitemdisplay://vendtable/+505+%5B1:V000447%5D" TargetMode="External"/><Relationship Id="rId678" Type="http://schemas.openxmlformats.org/officeDocument/2006/relationships/hyperlink" Target="menuitemdisplay://vendtable/+505+%5B1:V000579%5D" TargetMode="External"/><Relationship Id="rId843" Type="http://schemas.openxmlformats.org/officeDocument/2006/relationships/hyperlink" Target="menuitemdisplay://currency/+47+%5B1:PLN%5D" TargetMode="External"/><Relationship Id="rId885" Type="http://schemas.openxmlformats.org/officeDocument/2006/relationships/hyperlink" Target="menuitemdisplay://vendtable/+505+%5B1:V000800%5D" TargetMode="External"/><Relationship Id="rId28" Type="http://schemas.openxmlformats.org/officeDocument/2006/relationships/hyperlink" Target="menuitemdisplay://currency/+47+%5B1:EUR%5D" TargetMode="External"/><Relationship Id="rId275" Type="http://schemas.openxmlformats.org/officeDocument/2006/relationships/hyperlink" Target="menuitemdisplay://currency/+47+%5B1:PLN%5D" TargetMode="External"/><Relationship Id="rId300" Type="http://schemas.openxmlformats.org/officeDocument/2006/relationships/hyperlink" Target="menuitemdisplay://currency/+47+%5B1:PLN%5D" TargetMode="External"/><Relationship Id="rId482" Type="http://schemas.openxmlformats.org/officeDocument/2006/relationships/hyperlink" Target="menuitemdisplay://currency/+47+%5B1:PLN%5D" TargetMode="External"/><Relationship Id="rId538" Type="http://schemas.openxmlformats.org/officeDocument/2006/relationships/hyperlink" Target="menuitemdisplay://currency/+47+%5B1:PLN%5D" TargetMode="External"/><Relationship Id="rId703" Type="http://schemas.openxmlformats.org/officeDocument/2006/relationships/hyperlink" Target="menuitemdisplay://currency/+47+%5B1:PLN%5D" TargetMode="External"/><Relationship Id="rId745" Type="http://schemas.openxmlformats.org/officeDocument/2006/relationships/hyperlink" Target="menuitemdisplay://currency/+47+%5B1:PLN%5D" TargetMode="External"/><Relationship Id="rId910" Type="http://schemas.openxmlformats.org/officeDocument/2006/relationships/hyperlink" Target="menuitemdisplay://currency/+47+%5B1:PLN%5D" TargetMode="External"/><Relationship Id="rId81" Type="http://schemas.openxmlformats.org/officeDocument/2006/relationships/hyperlink" Target="menuitemdisplay://currency/+47+%5B1:EUR%5D" TargetMode="External"/><Relationship Id="rId135" Type="http://schemas.openxmlformats.org/officeDocument/2006/relationships/hyperlink" Target="menuitemdisplay://currency/+47+%5B1:EUR%5D" TargetMode="External"/><Relationship Id="rId177" Type="http://schemas.openxmlformats.org/officeDocument/2006/relationships/hyperlink" Target="menuitemdisplay://currency/+47+%5B1:PLN%5D" TargetMode="External"/><Relationship Id="rId342" Type="http://schemas.openxmlformats.org/officeDocument/2006/relationships/hyperlink" Target="menuitemdisplay://currency/+47+%5B1:PLN%5D" TargetMode="External"/><Relationship Id="rId384" Type="http://schemas.openxmlformats.org/officeDocument/2006/relationships/hyperlink" Target="menuitemdisplay://vendtable/+505+%5B1:V000410%5D" TargetMode="External"/><Relationship Id="rId591" Type="http://schemas.openxmlformats.org/officeDocument/2006/relationships/hyperlink" Target="menuitemdisplay://currency/+47+%5B1:EUR%5D" TargetMode="External"/><Relationship Id="rId605" Type="http://schemas.openxmlformats.org/officeDocument/2006/relationships/hyperlink" Target="menuitemdisplay://currency/+47+%5B1:EUR%5D" TargetMode="External"/><Relationship Id="rId787" Type="http://schemas.openxmlformats.org/officeDocument/2006/relationships/hyperlink" Target="menuitemdisplay://currency/+47+%5B1:PLN%5D" TargetMode="External"/><Relationship Id="rId812" Type="http://schemas.openxmlformats.org/officeDocument/2006/relationships/hyperlink" Target="menuitemdisplay://currency/+47+%5B1:PLN%5D" TargetMode="External"/><Relationship Id="rId202" Type="http://schemas.openxmlformats.org/officeDocument/2006/relationships/hyperlink" Target="menuitemdisplay://currency/+47+%5B1:PLN%5D" TargetMode="External"/><Relationship Id="rId244" Type="http://schemas.openxmlformats.org/officeDocument/2006/relationships/hyperlink" Target="menuitemdisplay://vendtable/+505+%5B1:V000291%5D" TargetMode="External"/><Relationship Id="rId647" Type="http://schemas.openxmlformats.org/officeDocument/2006/relationships/hyperlink" Target="menuitemdisplay://vendtable/+505+%5B1:V000544%5D" TargetMode="External"/><Relationship Id="rId689" Type="http://schemas.openxmlformats.org/officeDocument/2006/relationships/hyperlink" Target="menuitemdisplay://currency/+47+%5B1:EUR%5D" TargetMode="External"/><Relationship Id="rId854" Type="http://schemas.openxmlformats.org/officeDocument/2006/relationships/hyperlink" Target="menuitemdisplay://currency/+47+%5B1:PLN%5D" TargetMode="External"/><Relationship Id="rId896" Type="http://schemas.openxmlformats.org/officeDocument/2006/relationships/hyperlink" Target="menuitemdisplay://currency/+47+%5B1:PLN%5D" TargetMode="External"/><Relationship Id="rId39" Type="http://schemas.openxmlformats.org/officeDocument/2006/relationships/hyperlink" Target="menuitemdisplay://vendtable/+505+%5B1:V000025%5D" TargetMode="External"/><Relationship Id="rId286" Type="http://schemas.openxmlformats.org/officeDocument/2006/relationships/hyperlink" Target="menuitemdisplay://currency/+47+%5B1:PLN%5D" TargetMode="External"/><Relationship Id="rId451" Type="http://schemas.openxmlformats.org/officeDocument/2006/relationships/hyperlink" Target="menuitemdisplay://currency/+47+%5B1:PLN%5D" TargetMode="External"/><Relationship Id="rId493" Type="http://schemas.openxmlformats.org/officeDocument/2006/relationships/hyperlink" Target="menuitemdisplay://currency/+47+%5B1:PLN%5D" TargetMode="External"/><Relationship Id="rId507" Type="http://schemas.openxmlformats.org/officeDocument/2006/relationships/hyperlink" Target="menuitemdisplay://currency/+47+%5B1:PLN%5D" TargetMode="External"/><Relationship Id="rId549" Type="http://schemas.openxmlformats.org/officeDocument/2006/relationships/hyperlink" Target="menuitemdisplay://currency/+47+%5B1:PLN%5D" TargetMode="External"/><Relationship Id="rId714" Type="http://schemas.openxmlformats.org/officeDocument/2006/relationships/hyperlink" Target="menuitemdisplay://currency/+47+%5B1:EUR%5D" TargetMode="External"/><Relationship Id="rId756" Type="http://schemas.openxmlformats.org/officeDocument/2006/relationships/hyperlink" Target="menuitemdisplay://currency/+47+%5B1:PLN%5D" TargetMode="External"/><Relationship Id="rId921" Type="http://schemas.openxmlformats.org/officeDocument/2006/relationships/hyperlink" Target="menuitemdisplay://currency/+47+%5B1:PLN%5D" TargetMode="External"/><Relationship Id="rId50" Type="http://schemas.openxmlformats.org/officeDocument/2006/relationships/hyperlink" Target="menuitemdisplay://currency/+47+%5B1:EUR%5D" TargetMode="External"/><Relationship Id="rId104" Type="http://schemas.openxmlformats.org/officeDocument/2006/relationships/hyperlink" Target="menuitemdisplay://currency/+47+%5B1:EUR%5D" TargetMode="External"/><Relationship Id="rId146" Type="http://schemas.openxmlformats.org/officeDocument/2006/relationships/hyperlink" Target="menuitemdisplay://currency/+47+%5B1:EUR%5D" TargetMode="External"/><Relationship Id="rId188" Type="http://schemas.openxmlformats.org/officeDocument/2006/relationships/hyperlink" Target="menuitemdisplay://currency/+47+%5B1:PLN%5D" TargetMode="External"/><Relationship Id="rId311" Type="http://schemas.openxmlformats.org/officeDocument/2006/relationships/hyperlink" Target="menuitemdisplay://currency/+47+%5B1:PLN%5D" TargetMode="External"/><Relationship Id="rId353" Type="http://schemas.openxmlformats.org/officeDocument/2006/relationships/hyperlink" Target="menuitemdisplay://currency/+47+%5B1:EUR%5D" TargetMode="External"/><Relationship Id="rId395" Type="http://schemas.openxmlformats.org/officeDocument/2006/relationships/hyperlink" Target="menuitemdisplay://currency/+47+%5B1:EUR%5D" TargetMode="External"/><Relationship Id="rId409" Type="http://schemas.openxmlformats.org/officeDocument/2006/relationships/hyperlink" Target="menuitemdisplay://currency/+47+%5B1:PLN%5D" TargetMode="External"/><Relationship Id="rId560" Type="http://schemas.openxmlformats.org/officeDocument/2006/relationships/hyperlink" Target="menuitemdisplay://vendtable/+505+%5B1:V000526%5D" TargetMode="External"/><Relationship Id="rId798" Type="http://schemas.openxmlformats.org/officeDocument/2006/relationships/hyperlink" Target="menuitemdisplay://currency/+47+%5B1:PLN%5D" TargetMode="External"/><Relationship Id="rId92" Type="http://schemas.openxmlformats.org/officeDocument/2006/relationships/hyperlink" Target="menuitemdisplay://currency/+47+%5B1:EUR%5D" TargetMode="External"/><Relationship Id="rId213" Type="http://schemas.openxmlformats.org/officeDocument/2006/relationships/hyperlink" Target="menuitemdisplay://currency/+47+%5B1:PLN%5D" TargetMode="External"/><Relationship Id="rId420" Type="http://schemas.openxmlformats.org/officeDocument/2006/relationships/hyperlink" Target="menuitemdisplay://currency/+47+%5B1:PLN%5D" TargetMode="External"/><Relationship Id="rId616" Type="http://schemas.openxmlformats.org/officeDocument/2006/relationships/hyperlink" Target="menuitemdisplay://currency/+47+%5B1:EUR%5D" TargetMode="External"/><Relationship Id="rId658" Type="http://schemas.openxmlformats.org/officeDocument/2006/relationships/hyperlink" Target="menuitemdisplay://currency/+47+%5B1:PLN%5D" TargetMode="External"/><Relationship Id="rId823" Type="http://schemas.openxmlformats.org/officeDocument/2006/relationships/hyperlink" Target="menuitemdisplay://currency/+47+%5B1:PLN%5D" TargetMode="External"/><Relationship Id="rId865" Type="http://schemas.openxmlformats.org/officeDocument/2006/relationships/hyperlink" Target="menuitemdisplay://currency/+47+%5B1:PLN%5D" TargetMode="External"/><Relationship Id="rId255" Type="http://schemas.openxmlformats.org/officeDocument/2006/relationships/hyperlink" Target="menuitemdisplay://currency/+47+%5B1:PLN%5D" TargetMode="External"/><Relationship Id="rId297" Type="http://schemas.openxmlformats.org/officeDocument/2006/relationships/hyperlink" Target="menuitemdisplay://currency/+47+%5B1:PLN%5D" TargetMode="External"/><Relationship Id="rId462" Type="http://schemas.openxmlformats.org/officeDocument/2006/relationships/hyperlink" Target="menuitemdisplay://currency/+47+%5B1:PLN%5D" TargetMode="External"/><Relationship Id="rId518" Type="http://schemas.openxmlformats.org/officeDocument/2006/relationships/hyperlink" Target="menuitemdisplay://currency/+47+%5B1:PLN%5D" TargetMode="External"/><Relationship Id="rId725" Type="http://schemas.openxmlformats.org/officeDocument/2006/relationships/hyperlink" Target="menuitemdisplay://currency/+47+%5B1:EUR%5D" TargetMode="External"/><Relationship Id="rId115" Type="http://schemas.openxmlformats.org/officeDocument/2006/relationships/hyperlink" Target="menuitemdisplay://currency/+47+%5B1:EUR%5D" TargetMode="External"/><Relationship Id="rId157" Type="http://schemas.openxmlformats.org/officeDocument/2006/relationships/hyperlink" Target="menuitemdisplay://currency/+47+%5B1:PLN%5D" TargetMode="External"/><Relationship Id="rId322" Type="http://schemas.openxmlformats.org/officeDocument/2006/relationships/hyperlink" Target="menuitemdisplay://currency/+47+%5B1:PLN%5D" TargetMode="External"/><Relationship Id="rId364" Type="http://schemas.openxmlformats.org/officeDocument/2006/relationships/hyperlink" Target="menuitemdisplay://currency/+47+%5B1:PLN%5D" TargetMode="External"/><Relationship Id="rId767" Type="http://schemas.openxmlformats.org/officeDocument/2006/relationships/hyperlink" Target="menuitemdisplay://currency/+47+%5B1:EUR%5D" TargetMode="External"/><Relationship Id="rId61" Type="http://schemas.openxmlformats.org/officeDocument/2006/relationships/hyperlink" Target="menuitemdisplay://vendtable/+505+%5B1:V000147%5D" TargetMode="External"/><Relationship Id="rId199" Type="http://schemas.openxmlformats.org/officeDocument/2006/relationships/hyperlink" Target="menuitemdisplay://currency/+47+%5B1:PLN%5D" TargetMode="External"/><Relationship Id="rId571" Type="http://schemas.openxmlformats.org/officeDocument/2006/relationships/hyperlink" Target="menuitemdisplay://currency/+47+%5B1:PLN%5D" TargetMode="External"/><Relationship Id="rId627" Type="http://schemas.openxmlformats.org/officeDocument/2006/relationships/hyperlink" Target="menuitemdisplay://vendtable/+505+%5B1:V000540%5D" TargetMode="External"/><Relationship Id="rId669" Type="http://schemas.openxmlformats.org/officeDocument/2006/relationships/hyperlink" Target="menuitemdisplay://currency/+47+%5B1:PLN%5D" TargetMode="External"/><Relationship Id="rId834" Type="http://schemas.openxmlformats.org/officeDocument/2006/relationships/hyperlink" Target="menuitemdisplay://currency/+47+%5B1:EUR%5D" TargetMode="External"/><Relationship Id="rId876" Type="http://schemas.openxmlformats.org/officeDocument/2006/relationships/hyperlink" Target="menuitemdisplay://currency/+47+%5B1:PLN%5D" TargetMode="External"/><Relationship Id="rId19" Type="http://schemas.openxmlformats.org/officeDocument/2006/relationships/hyperlink" Target="menuitemdisplay://currency/+47+%5B1:PLN%5D" TargetMode="External"/><Relationship Id="rId224" Type="http://schemas.openxmlformats.org/officeDocument/2006/relationships/hyperlink" Target="menuitemdisplay://currency/+47+%5B1:PLN%5D" TargetMode="External"/><Relationship Id="rId266" Type="http://schemas.openxmlformats.org/officeDocument/2006/relationships/hyperlink" Target="menuitemdisplay://currency/+47+%5B1:PLN%5D" TargetMode="External"/><Relationship Id="rId431" Type="http://schemas.openxmlformats.org/officeDocument/2006/relationships/hyperlink" Target="menuitemdisplay://currency/+47+%5B1:PLN%5D" TargetMode="External"/><Relationship Id="rId473" Type="http://schemas.openxmlformats.org/officeDocument/2006/relationships/hyperlink" Target="menuitemdisplay://currency/+47+%5B1:PLN%5D" TargetMode="External"/><Relationship Id="rId529" Type="http://schemas.openxmlformats.org/officeDocument/2006/relationships/hyperlink" Target="menuitemdisplay://currency/+47+%5B1:PLN%5D" TargetMode="External"/><Relationship Id="rId680" Type="http://schemas.openxmlformats.org/officeDocument/2006/relationships/hyperlink" Target="menuitemdisplay://currency/+47+%5B1:PLN%5D" TargetMode="External"/><Relationship Id="rId736" Type="http://schemas.openxmlformats.org/officeDocument/2006/relationships/hyperlink" Target="menuitemdisplay://currency/+47+%5B1:PLN%5D" TargetMode="External"/><Relationship Id="rId901" Type="http://schemas.openxmlformats.org/officeDocument/2006/relationships/hyperlink" Target="menuitemdisplay://currency/+47+%5B1:PLN%5D" TargetMode="External"/><Relationship Id="rId30" Type="http://schemas.openxmlformats.org/officeDocument/2006/relationships/hyperlink" Target="menuitemdisplay://vendtable/+505+%5B1:V000021%5D" TargetMode="External"/><Relationship Id="rId126" Type="http://schemas.openxmlformats.org/officeDocument/2006/relationships/hyperlink" Target="menuitemdisplay://currency/+47+%5B1:EUR%5D" TargetMode="External"/><Relationship Id="rId168" Type="http://schemas.openxmlformats.org/officeDocument/2006/relationships/hyperlink" Target="menuitemdisplay://vendtable/+505+%5B1:V000253%5D" TargetMode="External"/><Relationship Id="rId333" Type="http://schemas.openxmlformats.org/officeDocument/2006/relationships/hyperlink" Target="menuitemdisplay://currency/+47+%5B1:PLN%5D" TargetMode="External"/><Relationship Id="rId540" Type="http://schemas.openxmlformats.org/officeDocument/2006/relationships/hyperlink" Target="menuitemdisplay://currency/+47+%5B1:PLN%5D" TargetMode="External"/><Relationship Id="rId778" Type="http://schemas.openxmlformats.org/officeDocument/2006/relationships/hyperlink" Target="menuitemdisplay://vendtable/+505+%5B1:V000688%5D" TargetMode="External"/><Relationship Id="rId72" Type="http://schemas.openxmlformats.org/officeDocument/2006/relationships/hyperlink" Target="menuitemdisplay://vendtable/+505+%5B1:V000163%5D" TargetMode="External"/><Relationship Id="rId375" Type="http://schemas.openxmlformats.org/officeDocument/2006/relationships/hyperlink" Target="menuitemdisplay://vendtable/+505+%5B1:V000391%5D" TargetMode="External"/><Relationship Id="rId582" Type="http://schemas.openxmlformats.org/officeDocument/2006/relationships/hyperlink" Target="menuitemdisplay://currency/+47+%5B1:EUR%5D" TargetMode="External"/><Relationship Id="rId638" Type="http://schemas.openxmlformats.org/officeDocument/2006/relationships/hyperlink" Target="menuitemdisplay://currency/+47+%5B1:PLN%5D" TargetMode="External"/><Relationship Id="rId803" Type="http://schemas.openxmlformats.org/officeDocument/2006/relationships/hyperlink" Target="menuitemdisplay://vendtable/+505+%5B1:V000722%5D" TargetMode="External"/><Relationship Id="rId845" Type="http://schemas.openxmlformats.org/officeDocument/2006/relationships/hyperlink" Target="menuitemdisplay://vendtable/+505+%5B1:V000772%5D" TargetMode="External"/><Relationship Id="rId3" Type="http://schemas.openxmlformats.org/officeDocument/2006/relationships/hyperlink" Target="menuitemdisplay://currency/+47+%5B1:PLN%5D" TargetMode="External"/><Relationship Id="rId235" Type="http://schemas.openxmlformats.org/officeDocument/2006/relationships/hyperlink" Target="menuitemdisplay://currency/+47+%5B1:PLN%5D" TargetMode="External"/><Relationship Id="rId277" Type="http://schemas.openxmlformats.org/officeDocument/2006/relationships/hyperlink" Target="menuitemdisplay://currency/+47+%5B1:PLN%5D" TargetMode="External"/><Relationship Id="rId400" Type="http://schemas.openxmlformats.org/officeDocument/2006/relationships/hyperlink" Target="menuitemdisplay://currency/+47+%5B1:EUR%5D" TargetMode="External"/><Relationship Id="rId442" Type="http://schemas.openxmlformats.org/officeDocument/2006/relationships/hyperlink" Target="menuitemdisplay://currency/+47+%5B1:EUR%5D" TargetMode="External"/><Relationship Id="rId484" Type="http://schemas.openxmlformats.org/officeDocument/2006/relationships/hyperlink" Target="menuitemdisplay://currency/+47+%5B1:PLN%5D" TargetMode="External"/><Relationship Id="rId705" Type="http://schemas.openxmlformats.org/officeDocument/2006/relationships/hyperlink" Target="menuitemdisplay://vendtable/+505+%5B1:V000604%5D" TargetMode="External"/><Relationship Id="rId887" Type="http://schemas.openxmlformats.org/officeDocument/2006/relationships/hyperlink" Target="menuitemdisplay://currency/+47+%5B1:EUR%5D" TargetMode="External"/><Relationship Id="rId137" Type="http://schemas.openxmlformats.org/officeDocument/2006/relationships/hyperlink" Target="menuitemdisplay://vendtable/+505+%5B1:V000220%5D" TargetMode="External"/><Relationship Id="rId302" Type="http://schemas.openxmlformats.org/officeDocument/2006/relationships/hyperlink" Target="menuitemdisplay://currency/+47+%5B1:PLN%5D" TargetMode="External"/><Relationship Id="rId344" Type="http://schemas.openxmlformats.org/officeDocument/2006/relationships/hyperlink" Target="menuitemdisplay://currency/+47+%5B1:PLN%5D" TargetMode="External"/><Relationship Id="rId691" Type="http://schemas.openxmlformats.org/officeDocument/2006/relationships/hyperlink" Target="menuitemdisplay://currency/+47+%5B1:EUR%5D" TargetMode="External"/><Relationship Id="rId747" Type="http://schemas.openxmlformats.org/officeDocument/2006/relationships/hyperlink" Target="menuitemdisplay://vendtable/+505+%5B1:V000640%5D" TargetMode="External"/><Relationship Id="rId789" Type="http://schemas.openxmlformats.org/officeDocument/2006/relationships/hyperlink" Target="menuitemdisplay://currency/+47+%5B1:PLN%5D" TargetMode="External"/><Relationship Id="rId912" Type="http://schemas.openxmlformats.org/officeDocument/2006/relationships/hyperlink" Target="menuitemdisplay://vendtable/+505+%5B1:V000813%5D" TargetMode="External"/><Relationship Id="rId41" Type="http://schemas.openxmlformats.org/officeDocument/2006/relationships/hyperlink" Target="menuitemdisplay://currency/+47+%5B1:EUR%5D" TargetMode="External"/><Relationship Id="rId83" Type="http://schemas.openxmlformats.org/officeDocument/2006/relationships/hyperlink" Target="menuitemdisplay://currency/+47+%5B1:EUR%5D" TargetMode="External"/><Relationship Id="rId179" Type="http://schemas.openxmlformats.org/officeDocument/2006/relationships/hyperlink" Target="menuitemdisplay://vendtable/+505+%5B1:V000265%5D" TargetMode="External"/><Relationship Id="rId386" Type="http://schemas.openxmlformats.org/officeDocument/2006/relationships/hyperlink" Target="menuitemdisplay://currency/+47+%5B1:PLN%5D" TargetMode="External"/><Relationship Id="rId551" Type="http://schemas.openxmlformats.org/officeDocument/2006/relationships/hyperlink" Target="menuitemdisplay://vendtable/+505+%5B1:V000506%5D" TargetMode="External"/><Relationship Id="rId593" Type="http://schemas.openxmlformats.org/officeDocument/2006/relationships/hyperlink" Target="menuitemdisplay://currency/+47+%5B1:EUR%5D" TargetMode="External"/><Relationship Id="rId607" Type="http://schemas.openxmlformats.org/officeDocument/2006/relationships/hyperlink" Target="menuitemdisplay://vendtable/+505+%5B1:V000535%5D" TargetMode="External"/><Relationship Id="rId649" Type="http://schemas.openxmlformats.org/officeDocument/2006/relationships/hyperlink" Target="menuitemdisplay://currency/+47+%5B1:PLN%5D" TargetMode="External"/><Relationship Id="rId814" Type="http://schemas.openxmlformats.org/officeDocument/2006/relationships/hyperlink" Target="menuitemdisplay://vendtable/+505+%5B1:V000733%5D" TargetMode="External"/><Relationship Id="rId856" Type="http://schemas.openxmlformats.org/officeDocument/2006/relationships/hyperlink" Target="menuitemdisplay://currency/+47+%5B1:PLN%5D" TargetMode="External"/><Relationship Id="rId190" Type="http://schemas.openxmlformats.org/officeDocument/2006/relationships/hyperlink" Target="menuitemdisplay://currency/+47+%5B1:PLN%5D" TargetMode="External"/><Relationship Id="rId204" Type="http://schemas.openxmlformats.org/officeDocument/2006/relationships/hyperlink" Target="menuitemdisplay://vendtable/+505+%5B1:V000281%5D" TargetMode="External"/><Relationship Id="rId246" Type="http://schemas.openxmlformats.org/officeDocument/2006/relationships/hyperlink" Target="menuitemdisplay://currency/+47+%5B1:PLN%5D" TargetMode="External"/><Relationship Id="rId288" Type="http://schemas.openxmlformats.org/officeDocument/2006/relationships/hyperlink" Target="menuitemdisplay://vendtable/+505+%5B1:V000343%5D" TargetMode="External"/><Relationship Id="rId411" Type="http://schemas.openxmlformats.org/officeDocument/2006/relationships/hyperlink" Target="menuitemdisplay://currency/+47+%5B1:PLN%5D" TargetMode="External"/><Relationship Id="rId453" Type="http://schemas.openxmlformats.org/officeDocument/2006/relationships/hyperlink" Target="menuitemdisplay://currency/+47+%5B1:PLN%5D" TargetMode="External"/><Relationship Id="rId509" Type="http://schemas.openxmlformats.org/officeDocument/2006/relationships/hyperlink" Target="menuitemdisplay://currency/+47+%5B1:PLN%5D" TargetMode="External"/><Relationship Id="rId660" Type="http://schemas.openxmlformats.org/officeDocument/2006/relationships/hyperlink" Target="menuitemdisplay://currency/+47+%5B1:PLN%5D" TargetMode="External"/><Relationship Id="rId898" Type="http://schemas.openxmlformats.org/officeDocument/2006/relationships/hyperlink" Target="menuitemdisplay://currency/+47+%5B1:PLN%5D" TargetMode="External"/><Relationship Id="rId106" Type="http://schemas.openxmlformats.org/officeDocument/2006/relationships/hyperlink" Target="menuitemdisplay://currency/+47+%5B1:EUR%5D" TargetMode="External"/><Relationship Id="rId313" Type="http://schemas.openxmlformats.org/officeDocument/2006/relationships/hyperlink" Target="menuitemdisplay://currency/+47+%5B1:PLN%5D" TargetMode="External"/><Relationship Id="rId495" Type="http://schemas.openxmlformats.org/officeDocument/2006/relationships/hyperlink" Target="menuitemdisplay://currency/+47+%5B1:PLN%5D" TargetMode="External"/><Relationship Id="rId716" Type="http://schemas.openxmlformats.org/officeDocument/2006/relationships/hyperlink" Target="menuitemdisplay://currency/+47+%5B1:PLN%5D" TargetMode="External"/><Relationship Id="rId758" Type="http://schemas.openxmlformats.org/officeDocument/2006/relationships/hyperlink" Target="menuitemdisplay://vendtable/+505+%5B1:V000649%5D" TargetMode="External"/><Relationship Id="rId923" Type="http://schemas.openxmlformats.org/officeDocument/2006/relationships/hyperlink" Target="menuitemdisplay://currency/+47+%5B1:PLN%5D" TargetMode="External"/><Relationship Id="rId10" Type="http://schemas.openxmlformats.org/officeDocument/2006/relationships/hyperlink" Target="menuitemdisplay://currency/+47+%5B1:PLN%5D" TargetMode="External"/><Relationship Id="rId52" Type="http://schemas.openxmlformats.org/officeDocument/2006/relationships/hyperlink" Target="menuitemdisplay://vendtable/+505+%5B1:V000090%5D" TargetMode="External"/><Relationship Id="rId94" Type="http://schemas.openxmlformats.org/officeDocument/2006/relationships/hyperlink" Target="menuitemdisplay://currency/+47+%5B1:EUR%5D" TargetMode="External"/><Relationship Id="rId148" Type="http://schemas.openxmlformats.org/officeDocument/2006/relationships/hyperlink" Target="menuitemdisplay://currency/+47+%5B1:EUR%5D" TargetMode="External"/><Relationship Id="rId355" Type="http://schemas.openxmlformats.org/officeDocument/2006/relationships/hyperlink" Target="menuitemdisplay://vendtable/+505+%5B1:V000370%5D" TargetMode="External"/><Relationship Id="rId397" Type="http://schemas.openxmlformats.org/officeDocument/2006/relationships/hyperlink" Target="menuitemdisplay://currency/+47+%5B1:EUR%5D" TargetMode="External"/><Relationship Id="rId520" Type="http://schemas.openxmlformats.org/officeDocument/2006/relationships/hyperlink" Target="menuitemdisplay://currency/+47+%5B1:PLN%5D" TargetMode="External"/><Relationship Id="rId562" Type="http://schemas.openxmlformats.org/officeDocument/2006/relationships/hyperlink" Target="menuitemdisplay://currency/+47+%5B1:PLN%5D" TargetMode="External"/><Relationship Id="rId618" Type="http://schemas.openxmlformats.org/officeDocument/2006/relationships/hyperlink" Target="menuitemdisplay://currency/+47+%5B1:EUR%5D" TargetMode="External"/><Relationship Id="rId825" Type="http://schemas.openxmlformats.org/officeDocument/2006/relationships/hyperlink" Target="menuitemdisplay://currency/+47+%5B1:PLN%5D" TargetMode="External"/><Relationship Id="rId215" Type="http://schemas.openxmlformats.org/officeDocument/2006/relationships/hyperlink" Target="menuitemdisplay://currency/+47+%5B1:PLN%5D" TargetMode="External"/><Relationship Id="rId257" Type="http://schemas.openxmlformats.org/officeDocument/2006/relationships/hyperlink" Target="menuitemdisplay://currency/+47+%5B1:PLN%5D" TargetMode="External"/><Relationship Id="rId422" Type="http://schemas.openxmlformats.org/officeDocument/2006/relationships/hyperlink" Target="menuitemdisplay://vendtable/+505+%5B1:V000425%5D" TargetMode="External"/><Relationship Id="rId464" Type="http://schemas.openxmlformats.org/officeDocument/2006/relationships/hyperlink" Target="menuitemdisplay://currency/+47+%5B1:PLN%5D" TargetMode="External"/><Relationship Id="rId867" Type="http://schemas.openxmlformats.org/officeDocument/2006/relationships/hyperlink" Target="menuitemdisplay://vendtable/+505+%5B1:V000790%5D" TargetMode="External"/><Relationship Id="rId299" Type="http://schemas.openxmlformats.org/officeDocument/2006/relationships/hyperlink" Target="menuitemdisplay://currency/+47+%5B1:PLN%5D" TargetMode="External"/><Relationship Id="rId727" Type="http://schemas.openxmlformats.org/officeDocument/2006/relationships/hyperlink" Target="menuitemdisplay://currency/+47+%5B1:EUR%5D" TargetMode="External"/><Relationship Id="rId63" Type="http://schemas.openxmlformats.org/officeDocument/2006/relationships/hyperlink" Target="menuitemdisplay://currency/+47+%5B1:EUR%5D" TargetMode="External"/><Relationship Id="rId159" Type="http://schemas.openxmlformats.org/officeDocument/2006/relationships/hyperlink" Target="menuitemdisplay://currency/+47+%5B1:PLN%5D" TargetMode="External"/><Relationship Id="rId366" Type="http://schemas.openxmlformats.org/officeDocument/2006/relationships/hyperlink" Target="menuitemdisplay://currency/+47+%5B1:PLN%5D" TargetMode="External"/><Relationship Id="rId573" Type="http://schemas.openxmlformats.org/officeDocument/2006/relationships/hyperlink" Target="menuitemdisplay://currency/+47+%5B1:EUR%5D" TargetMode="External"/><Relationship Id="rId780" Type="http://schemas.openxmlformats.org/officeDocument/2006/relationships/hyperlink" Target="menuitemdisplay://currency/+47+%5B1:PLN%5D" TargetMode="External"/><Relationship Id="rId226" Type="http://schemas.openxmlformats.org/officeDocument/2006/relationships/hyperlink" Target="menuitemdisplay://currency/+47+%5B1:PLN%5D" TargetMode="External"/><Relationship Id="rId433" Type="http://schemas.openxmlformats.org/officeDocument/2006/relationships/hyperlink" Target="menuitemdisplay://currency/+47+%5B1:PLN%5D" TargetMode="External"/><Relationship Id="rId878" Type="http://schemas.openxmlformats.org/officeDocument/2006/relationships/hyperlink" Target="menuitemdisplay://vendtable/+505+%5B1:V000796%5D" TargetMode="External"/><Relationship Id="rId640" Type="http://schemas.openxmlformats.org/officeDocument/2006/relationships/hyperlink" Target="menuitemdisplay://currency/+47+%5B1:PLN%5D" TargetMode="External"/><Relationship Id="rId738" Type="http://schemas.openxmlformats.org/officeDocument/2006/relationships/hyperlink" Target="menuitemdisplay://vendtable/+505+%5B1:V000629%5D" TargetMode="External"/><Relationship Id="rId74" Type="http://schemas.openxmlformats.org/officeDocument/2006/relationships/hyperlink" Target="menuitemdisplay://currency/+47+%5B1:EUR%5D" TargetMode="External"/><Relationship Id="rId377" Type="http://schemas.openxmlformats.org/officeDocument/2006/relationships/hyperlink" Target="menuitemdisplay://currency/+47+%5B1:PLN%5D" TargetMode="External"/><Relationship Id="rId500" Type="http://schemas.openxmlformats.org/officeDocument/2006/relationships/hyperlink" Target="menuitemdisplay://currency/+47+%5B1:PLN%5D" TargetMode="External"/><Relationship Id="rId584" Type="http://schemas.openxmlformats.org/officeDocument/2006/relationships/hyperlink" Target="menuitemdisplay://currency/+47+%5B1:EUR%5D" TargetMode="External"/><Relationship Id="rId805" Type="http://schemas.openxmlformats.org/officeDocument/2006/relationships/hyperlink" Target="menuitemdisplay://currency/+47+%5B1:EUR%5D" TargetMode="External"/><Relationship Id="rId5" Type="http://schemas.openxmlformats.org/officeDocument/2006/relationships/hyperlink" Target="menuitemdisplay://currency/+47+%5B1:PLN%5D" TargetMode="External"/><Relationship Id="rId237" Type="http://schemas.openxmlformats.org/officeDocument/2006/relationships/hyperlink" Target="menuitemdisplay://currency/+47+%5B1:PLN%5D" TargetMode="External"/><Relationship Id="rId791" Type="http://schemas.openxmlformats.org/officeDocument/2006/relationships/hyperlink" Target="menuitemdisplay://vendtable/+505+%5B1:V000710%5D" TargetMode="External"/><Relationship Id="rId889" Type="http://schemas.openxmlformats.org/officeDocument/2006/relationships/hyperlink" Target="menuitemdisplay://currency/+47+%5B1:EUR%5D" TargetMode="External"/><Relationship Id="rId444" Type="http://schemas.openxmlformats.org/officeDocument/2006/relationships/hyperlink" Target="menuitemdisplay://vendtable/+505+%5B1:V000450%5D" TargetMode="External"/><Relationship Id="rId651" Type="http://schemas.openxmlformats.org/officeDocument/2006/relationships/hyperlink" Target="menuitemdisplay://currency/+47+%5B1:PLN%5D" TargetMode="External"/><Relationship Id="rId749" Type="http://schemas.openxmlformats.org/officeDocument/2006/relationships/hyperlink" Target="menuitemdisplay://currency/+47+%5B1:PLN%5D" TargetMode="External"/><Relationship Id="rId290" Type="http://schemas.openxmlformats.org/officeDocument/2006/relationships/hyperlink" Target="menuitemdisplay://currency/+47+%5B1:PLN%5D" TargetMode="External"/><Relationship Id="rId304" Type="http://schemas.openxmlformats.org/officeDocument/2006/relationships/hyperlink" Target="menuitemdisplay://currency/+47+%5B1:PLN%5D" TargetMode="External"/><Relationship Id="rId388" Type="http://schemas.openxmlformats.org/officeDocument/2006/relationships/hyperlink" Target="menuitemdisplay://currency/+47+%5B1:EUR%5D" TargetMode="External"/><Relationship Id="rId511" Type="http://schemas.openxmlformats.org/officeDocument/2006/relationships/hyperlink" Target="menuitemdisplay://currency/+47+%5B1:PLN%5D" TargetMode="External"/><Relationship Id="rId609" Type="http://schemas.openxmlformats.org/officeDocument/2006/relationships/hyperlink" Target="menuitemdisplay://currency/+47+%5B1:PLN%5D" TargetMode="External"/><Relationship Id="rId85" Type="http://schemas.openxmlformats.org/officeDocument/2006/relationships/hyperlink" Target="menuitemdisplay://currency/+47+%5B1:EUR%5D" TargetMode="External"/><Relationship Id="rId150" Type="http://schemas.openxmlformats.org/officeDocument/2006/relationships/hyperlink" Target="menuitemdisplay://currency/+47+%5B1:EUR%5D" TargetMode="External"/><Relationship Id="rId595" Type="http://schemas.openxmlformats.org/officeDocument/2006/relationships/hyperlink" Target="menuitemdisplay://currency/+47+%5B1:PLN%5D" TargetMode="External"/><Relationship Id="rId816" Type="http://schemas.openxmlformats.org/officeDocument/2006/relationships/hyperlink" Target="menuitemdisplay://currency/+47+%5B1:PLN%5D" TargetMode="External"/><Relationship Id="rId248" Type="http://schemas.openxmlformats.org/officeDocument/2006/relationships/hyperlink" Target="menuitemdisplay://currency/+47+%5B1:PLN%5D" TargetMode="External"/><Relationship Id="rId455" Type="http://schemas.openxmlformats.org/officeDocument/2006/relationships/hyperlink" Target="menuitemdisplay://currency/+47+%5B1:PLN%5D" TargetMode="External"/><Relationship Id="rId662" Type="http://schemas.openxmlformats.org/officeDocument/2006/relationships/hyperlink" Target="menuitemdisplay://currency/+47+%5B1:PLN%5D" TargetMode="External"/><Relationship Id="rId12" Type="http://schemas.openxmlformats.org/officeDocument/2006/relationships/hyperlink" Target="menuitemdisplay://currency/+47+%5B1:PLN%5D" TargetMode="External"/><Relationship Id="rId108" Type="http://schemas.openxmlformats.org/officeDocument/2006/relationships/hyperlink" Target="menuitemdisplay://vendtable/+505+%5B1:V000202%5D" TargetMode="External"/><Relationship Id="rId315" Type="http://schemas.openxmlformats.org/officeDocument/2006/relationships/hyperlink" Target="menuitemdisplay://currency/+47+%5B1:PLN%5D" TargetMode="External"/><Relationship Id="rId522" Type="http://schemas.openxmlformats.org/officeDocument/2006/relationships/hyperlink" Target="menuitemdisplay://currency/+47+%5B1:PLN%5D" TargetMode="External"/><Relationship Id="rId96" Type="http://schemas.openxmlformats.org/officeDocument/2006/relationships/hyperlink" Target="menuitemdisplay://vendtable/+505+%5B1:V000174%5D" TargetMode="External"/><Relationship Id="rId161" Type="http://schemas.openxmlformats.org/officeDocument/2006/relationships/hyperlink" Target="menuitemdisplay://currency/+47+%5B1:PLN%5D" TargetMode="External"/><Relationship Id="rId399" Type="http://schemas.openxmlformats.org/officeDocument/2006/relationships/hyperlink" Target="menuitemdisplay://currency/+47+%5B1:EUR%5D" TargetMode="External"/><Relationship Id="rId827" Type="http://schemas.openxmlformats.org/officeDocument/2006/relationships/hyperlink" Target="menuitemdisplay://currency/+47+%5B1:PLN%5D" TargetMode="External"/><Relationship Id="rId259" Type="http://schemas.openxmlformats.org/officeDocument/2006/relationships/hyperlink" Target="menuitemdisplay://vendtable/+505+%5B1:V000308%5D" TargetMode="External"/><Relationship Id="rId466" Type="http://schemas.openxmlformats.org/officeDocument/2006/relationships/hyperlink" Target="menuitemdisplay://currency/+47+%5B1:PLN%5D" TargetMode="External"/><Relationship Id="rId673" Type="http://schemas.openxmlformats.org/officeDocument/2006/relationships/hyperlink" Target="menuitemdisplay://vendtable/+505+%5B1:V000568%5D" TargetMode="External"/><Relationship Id="rId880" Type="http://schemas.openxmlformats.org/officeDocument/2006/relationships/hyperlink" Target="menuitemdisplay://currency/+47+%5B1:PLN%5D" TargetMode="External"/><Relationship Id="rId23" Type="http://schemas.openxmlformats.org/officeDocument/2006/relationships/hyperlink" Target="menuitemdisplay://vendtable/+505+%5B1:V000013%5D" TargetMode="External"/><Relationship Id="rId119" Type="http://schemas.openxmlformats.org/officeDocument/2006/relationships/hyperlink" Target="menuitemdisplay://currency/+47+%5B1:EUR%5D" TargetMode="External"/><Relationship Id="rId326" Type="http://schemas.openxmlformats.org/officeDocument/2006/relationships/hyperlink" Target="menuitemdisplay://currency/+47+%5B1:PLN%5D" TargetMode="External"/><Relationship Id="rId533" Type="http://schemas.openxmlformats.org/officeDocument/2006/relationships/hyperlink" Target="menuitemdisplay://currency/+47+%5B1:PLN%5D" TargetMode="External"/><Relationship Id="rId740" Type="http://schemas.openxmlformats.org/officeDocument/2006/relationships/hyperlink" Target="menuitemdisplay://currency/+47+%5B1:PLN%5D" TargetMode="External"/><Relationship Id="rId838" Type="http://schemas.openxmlformats.org/officeDocument/2006/relationships/hyperlink" Target="menuitemdisplay://currency/+47+%5B1:EUR%5D" TargetMode="External"/><Relationship Id="rId172" Type="http://schemas.openxmlformats.org/officeDocument/2006/relationships/hyperlink" Target="menuitemdisplay://currency/+47+%5B1:PLN%5D" TargetMode="External"/><Relationship Id="rId477" Type="http://schemas.openxmlformats.org/officeDocument/2006/relationships/hyperlink" Target="menuitemdisplay://vendtable/+505+%5B1:V000495%5D" TargetMode="External"/><Relationship Id="rId600" Type="http://schemas.openxmlformats.org/officeDocument/2006/relationships/hyperlink" Target="menuitemdisplay://vendtable/+505+%5B1:V000534%5D" TargetMode="External"/><Relationship Id="rId684" Type="http://schemas.openxmlformats.org/officeDocument/2006/relationships/hyperlink" Target="menuitemdisplay://currency/+47+%5B1:PLN%5D" TargetMode="External"/><Relationship Id="rId337" Type="http://schemas.openxmlformats.org/officeDocument/2006/relationships/hyperlink" Target="menuitemdisplay://currency/+47+%5B1:PLN%5D" TargetMode="External"/><Relationship Id="rId891" Type="http://schemas.openxmlformats.org/officeDocument/2006/relationships/hyperlink" Target="menuitemdisplay://vendtable/+505+%5B1:V000804%5D" TargetMode="External"/><Relationship Id="rId905" Type="http://schemas.openxmlformats.org/officeDocument/2006/relationships/hyperlink" Target="menuitemdisplay://currency/+47+%5B1:PLN%5D" TargetMode="External"/><Relationship Id="rId34" Type="http://schemas.openxmlformats.org/officeDocument/2006/relationships/hyperlink" Target="menuitemdisplay://currency/+47+%5B1:PLN%5D" TargetMode="External"/><Relationship Id="rId544" Type="http://schemas.openxmlformats.org/officeDocument/2006/relationships/hyperlink" Target="menuitemdisplay://currency/+47+%5B1:PLN%5D" TargetMode="External"/><Relationship Id="rId751" Type="http://schemas.openxmlformats.org/officeDocument/2006/relationships/hyperlink" Target="menuitemdisplay://currency/+47+%5B1:PLN%5D" TargetMode="External"/><Relationship Id="rId849" Type="http://schemas.openxmlformats.org/officeDocument/2006/relationships/hyperlink" Target="menuitemdisplay://currency/+47+%5B1:EUR%5D" TargetMode="External"/><Relationship Id="rId183" Type="http://schemas.openxmlformats.org/officeDocument/2006/relationships/hyperlink" Target="menuitemdisplay://currency/+47+%5B1:EUR%5D" TargetMode="External"/><Relationship Id="rId390" Type="http://schemas.openxmlformats.org/officeDocument/2006/relationships/hyperlink" Target="menuitemdisplay://currency/+47+%5B1:EUR%5D" TargetMode="External"/><Relationship Id="rId404" Type="http://schemas.openxmlformats.org/officeDocument/2006/relationships/hyperlink" Target="menuitemdisplay://currency/+47+%5B1:EUR%5D" TargetMode="External"/><Relationship Id="rId611" Type="http://schemas.openxmlformats.org/officeDocument/2006/relationships/hyperlink" Target="menuitemdisplay://vendtable/+505+%5B1:V000538%5D" TargetMode="External"/><Relationship Id="rId250" Type="http://schemas.openxmlformats.org/officeDocument/2006/relationships/hyperlink" Target="menuitemdisplay://currency/+47+%5B1:PLN%5D" TargetMode="External"/><Relationship Id="rId488" Type="http://schemas.openxmlformats.org/officeDocument/2006/relationships/hyperlink" Target="menuitemdisplay://currency/+47+%5B1:PLN%5D" TargetMode="External"/><Relationship Id="rId695" Type="http://schemas.openxmlformats.org/officeDocument/2006/relationships/hyperlink" Target="menuitemdisplay://currency/+47+%5B1:PLN%5D" TargetMode="External"/><Relationship Id="rId709" Type="http://schemas.openxmlformats.org/officeDocument/2006/relationships/hyperlink" Target="menuitemdisplay://currency/+47+%5B1:PLN%5D" TargetMode="External"/><Relationship Id="rId916" Type="http://schemas.openxmlformats.org/officeDocument/2006/relationships/hyperlink" Target="menuitemdisplay://currency/+47+%5B1:EUR%5D" TargetMode="External"/><Relationship Id="rId45" Type="http://schemas.openxmlformats.org/officeDocument/2006/relationships/hyperlink" Target="menuitemdisplay://currency/+47+%5B1:EUR%5D" TargetMode="External"/><Relationship Id="rId110" Type="http://schemas.openxmlformats.org/officeDocument/2006/relationships/hyperlink" Target="menuitemdisplay://currency/+47+%5B1:EUR%5D" TargetMode="External"/><Relationship Id="rId348" Type="http://schemas.openxmlformats.org/officeDocument/2006/relationships/hyperlink" Target="menuitemdisplay://vendtable/+505+%5B1:V000357%5D" TargetMode="External"/><Relationship Id="rId555" Type="http://schemas.openxmlformats.org/officeDocument/2006/relationships/hyperlink" Target="menuitemdisplay://currency/+47+%5B1:PLN%5D" TargetMode="External"/><Relationship Id="rId762" Type="http://schemas.openxmlformats.org/officeDocument/2006/relationships/hyperlink" Target="menuitemdisplay://vendtable/+505+%5B1:V000650%5D" TargetMode="External"/><Relationship Id="rId194" Type="http://schemas.openxmlformats.org/officeDocument/2006/relationships/hyperlink" Target="menuitemdisplay://currency/+47+%5B1:PLN%5D" TargetMode="External"/><Relationship Id="rId208" Type="http://schemas.openxmlformats.org/officeDocument/2006/relationships/hyperlink" Target="menuitemdisplay://currency/+47+%5B1:PLN%5D" TargetMode="External"/><Relationship Id="rId415" Type="http://schemas.openxmlformats.org/officeDocument/2006/relationships/hyperlink" Target="menuitemdisplay://currency/+47+%5B1:PLN%5D" TargetMode="External"/><Relationship Id="rId622" Type="http://schemas.openxmlformats.org/officeDocument/2006/relationships/hyperlink" Target="menuitemdisplay://currency/+47+%5B1:PLN%5D" TargetMode="External"/><Relationship Id="rId261" Type="http://schemas.openxmlformats.org/officeDocument/2006/relationships/hyperlink" Target="menuitemdisplay://currency/+47+%5B1:PLN%5D" TargetMode="External"/><Relationship Id="rId499" Type="http://schemas.openxmlformats.org/officeDocument/2006/relationships/hyperlink" Target="menuitemdisplay://currency/+47+%5B1:PLN%5D" TargetMode="External"/><Relationship Id="rId56" Type="http://schemas.openxmlformats.org/officeDocument/2006/relationships/hyperlink" Target="menuitemdisplay://currency/+47+%5B1:EUR%5D" TargetMode="External"/><Relationship Id="rId359" Type="http://schemas.openxmlformats.org/officeDocument/2006/relationships/hyperlink" Target="menuitemdisplay://vendtable/+505+%5B1:V000371%5D" TargetMode="External"/><Relationship Id="rId566" Type="http://schemas.openxmlformats.org/officeDocument/2006/relationships/hyperlink" Target="menuitemdisplay://currency/+47+%5B1:EUR%5D" TargetMode="External"/><Relationship Id="rId773" Type="http://schemas.openxmlformats.org/officeDocument/2006/relationships/hyperlink" Target="menuitemdisplay://currency/+47+%5B1:PLN%5D" TargetMode="External"/><Relationship Id="rId121" Type="http://schemas.openxmlformats.org/officeDocument/2006/relationships/hyperlink" Target="menuitemdisplay://currency/+47+%5B1:EUR%5D" TargetMode="External"/><Relationship Id="rId219" Type="http://schemas.openxmlformats.org/officeDocument/2006/relationships/hyperlink" Target="menuitemdisplay://currency/+47+%5B1:PLN%5D" TargetMode="External"/><Relationship Id="rId426" Type="http://schemas.openxmlformats.org/officeDocument/2006/relationships/hyperlink" Target="menuitemdisplay://currency/+47+%5B1:PLN%5D" TargetMode="External"/><Relationship Id="rId633" Type="http://schemas.openxmlformats.org/officeDocument/2006/relationships/hyperlink" Target="menuitemdisplay://currency/+47+%5B1:PLN%5D" TargetMode="External"/><Relationship Id="rId840" Type="http://schemas.openxmlformats.org/officeDocument/2006/relationships/hyperlink" Target="menuitemdisplay://currency/+47+%5B1:PLN%5D" TargetMode="External"/><Relationship Id="rId67" Type="http://schemas.openxmlformats.org/officeDocument/2006/relationships/hyperlink" Target="menuitemdisplay://currency/+47+%5B1:EUR%5D" TargetMode="External"/><Relationship Id="rId272" Type="http://schemas.openxmlformats.org/officeDocument/2006/relationships/hyperlink" Target="menuitemdisplay://currency/+47+%5B1:PLN%5D" TargetMode="External"/><Relationship Id="rId577" Type="http://schemas.openxmlformats.org/officeDocument/2006/relationships/hyperlink" Target="menuitemdisplay://currency/+47+%5B1:EUR%5D" TargetMode="External"/><Relationship Id="rId700" Type="http://schemas.openxmlformats.org/officeDocument/2006/relationships/hyperlink" Target="menuitemdisplay://currency/+47+%5B1:PLN%5D" TargetMode="External"/><Relationship Id="rId132" Type="http://schemas.openxmlformats.org/officeDocument/2006/relationships/hyperlink" Target="menuitemdisplay://currency/+47+%5B1:EUR%5D" TargetMode="External"/><Relationship Id="rId784" Type="http://schemas.openxmlformats.org/officeDocument/2006/relationships/hyperlink" Target="menuitemdisplay://vendtable/+505+%5B1:V000703%5D" TargetMode="External"/><Relationship Id="rId437" Type="http://schemas.openxmlformats.org/officeDocument/2006/relationships/hyperlink" Target="menuitemdisplay://currency/+47+%5B1:PLN%5D" TargetMode="External"/><Relationship Id="rId644" Type="http://schemas.openxmlformats.org/officeDocument/2006/relationships/hyperlink" Target="menuitemdisplay://currency/+47+%5B1:PLN%5D" TargetMode="External"/><Relationship Id="rId851" Type="http://schemas.openxmlformats.org/officeDocument/2006/relationships/hyperlink" Target="menuitemdisplay://vendtable/+505+%5B1:V000776%5D" TargetMode="External"/><Relationship Id="rId283" Type="http://schemas.openxmlformats.org/officeDocument/2006/relationships/hyperlink" Target="menuitemdisplay://vendtable/+505+%5B1:V000324%5D" TargetMode="External"/><Relationship Id="rId490" Type="http://schemas.openxmlformats.org/officeDocument/2006/relationships/hyperlink" Target="menuitemdisplay://currency/+47+%5B1:PLN%5D" TargetMode="External"/><Relationship Id="rId504" Type="http://schemas.openxmlformats.org/officeDocument/2006/relationships/hyperlink" Target="menuitemdisplay://currency/+47+%5B1:PLN%5D" TargetMode="External"/><Relationship Id="rId711" Type="http://schemas.openxmlformats.org/officeDocument/2006/relationships/hyperlink" Target="menuitemdisplay://currency/+47+%5B1:EUR%5D" TargetMode="External"/><Relationship Id="rId78" Type="http://schemas.openxmlformats.org/officeDocument/2006/relationships/hyperlink" Target="menuitemdisplay://currency/+47+%5B1:EUR%5D" TargetMode="External"/><Relationship Id="rId143" Type="http://schemas.openxmlformats.org/officeDocument/2006/relationships/hyperlink" Target="menuitemdisplay://currency/+47+%5B1:EUR%5D" TargetMode="External"/><Relationship Id="rId350" Type="http://schemas.openxmlformats.org/officeDocument/2006/relationships/hyperlink" Target="menuitemdisplay://currency/+47+%5B1:PLN%5D" TargetMode="External"/><Relationship Id="rId588" Type="http://schemas.openxmlformats.org/officeDocument/2006/relationships/hyperlink" Target="menuitemdisplay://currency/+47+%5B1:EUR%5D" TargetMode="External"/><Relationship Id="rId795" Type="http://schemas.openxmlformats.org/officeDocument/2006/relationships/hyperlink" Target="menuitemdisplay://currency/+47+%5B1:PLN%5D" TargetMode="External"/><Relationship Id="rId809" Type="http://schemas.openxmlformats.org/officeDocument/2006/relationships/hyperlink" Target="menuitemdisplay://currency/+47+%5B1:PLN%5D" TargetMode="External"/><Relationship Id="rId9" Type="http://schemas.openxmlformats.org/officeDocument/2006/relationships/hyperlink" Target="menuitemdisplay://currency/+47+%5B1:PLN%5D" TargetMode="External"/><Relationship Id="rId210" Type="http://schemas.openxmlformats.org/officeDocument/2006/relationships/hyperlink" Target="menuitemdisplay://currency/+47+%5B1:PLN%5D" TargetMode="External"/><Relationship Id="rId448" Type="http://schemas.openxmlformats.org/officeDocument/2006/relationships/hyperlink" Target="menuitemdisplay://currency/+47+%5B1:PLN%5D" TargetMode="External"/><Relationship Id="rId655" Type="http://schemas.openxmlformats.org/officeDocument/2006/relationships/hyperlink" Target="menuitemdisplay://currency/+47+%5B1:PLN%5D" TargetMode="External"/><Relationship Id="rId862" Type="http://schemas.openxmlformats.org/officeDocument/2006/relationships/hyperlink" Target="menuitemdisplay://currency/+47+%5B1:EUR%5D" TargetMode="External"/><Relationship Id="rId294" Type="http://schemas.openxmlformats.org/officeDocument/2006/relationships/hyperlink" Target="menuitemdisplay://currency/+47+%5B1:PLN%5D" TargetMode="External"/><Relationship Id="rId308" Type="http://schemas.openxmlformats.org/officeDocument/2006/relationships/hyperlink" Target="menuitemdisplay://currency/+47+%5B1:PLN%5D" TargetMode="External"/><Relationship Id="rId515" Type="http://schemas.openxmlformats.org/officeDocument/2006/relationships/hyperlink" Target="menuitemdisplay://currency/+47+%5B1:PLN%5D" TargetMode="External"/><Relationship Id="rId722" Type="http://schemas.openxmlformats.org/officeDocument/2006/relationships/hyperlink" Target="menuitemdisplay://currency/+47+%5B1:EUR%5D" TargetMode="External"/><Relationship Id="rId89" Type="http://schemas.openxmlformats.org/officeDocument/2006/relationships/hyperlink" Target="menuitemdisplay://currency/+47+%5B1:EUR%5D" TargetMode="External"/><Relationship Id="rId154" Type="http://schemas.openxmlformats.org/officeDocument/2006/relationships/hyperlink" Target="menuitemdisplay://currency/+47+%5B1:EUR%5D" TargetMode="External"/><Relationship Id="rId361" Type="http://schemas.openxmlformats.org/officeDocument/2006/relationships/hyperlink" Target="menuitemdisplay://currency/+47+%5B1:PLN%5D" TargetMode="External"/><Relationship Id="rId599" Type="http://schemas.openxmlformats.org/officeDocument/2006/relationships/hyperlink" Target="menuitemdisplay://currency/+47+%5B1:EUR%5D" TargetMode="External"/><Relationship Id="rId459" Type="http://schemas.openxmlformats.org/officeDocument/2006/relationships/hyperlink" Target="menuitemdisplay://vendtable/+505+%5B1:V000464%5D" TargetMode="External"/><Relationship Id="rId666" Type="http://schemas.openxmlformats.org/officeDocument/2006/relationships/hyperlink" Target="menuitemdisplay://currency/+47+%5B1:PLN%5D" TargetMode="External"/><Relationship Id="rId873" Type="http://schemas.openxmlformats.org/officeDocument/2006/relationships/hyperlink" Target="menuitemdisplay://currency/+47+%5B1:PLN%5D" TargetMode="External"/><Relationship Id="rId16" Type="http://schemas.openxmlformats.org/officeDocument/2006/relationships/hyperlink" Target="menuitemdisplay://currency/+47+%5B1:PLN%5D" TargetMode="External"/><Relationship Id="rId221" Type="http://schemas.openxmlformats.org/officeDocument/2006/relationships/hyperlink" Target="menuitemdisplay://currency/+47+%5B1:PLN%5D" TargetMode="External"/><Relationship Id="rId319" Type="http://schemas.openxmlformats.org/officeDocument/2006/relationships/hyperlink" Target="menuitemdisplay://currency/+47+%5B1:PLN%5D" TargetMode="External"/><Relationship Id="rId526" Type="http://schemas.openxmlformats.org/officeDocument/2006/relationships/hyperlink" Target="menuitemdisplay://currency/+47+%5B1:PLN%5D" TargetMode="External"/><Relationship Id="rId733" Type="http://schemas.openxmlformats.org/officeDocument/2006/relationships/hyperlink" Target="menuitemdisplay://currency/+47+%5B1:PLN%5D" TargetMode="External"/><Relationship Id="rId165" Type="http://schemas.openxmlformats.org/officeDocument/2006/relationships/hyperlink" Target="menuitemdisplay://currency/+47+%5B1:PLN%5D" TargetMode="External"/><Relationship Id="rId372" Type="http://schemas.openxmlformats.org/officeDocument/2006/relationships/hyperlink" Target="menuitemdisplay://vendtable/+505+%5B1:V000386%5D" TargetMode="External"/><Relationship Id="rId677" Type="http://schemas.openxmlformats.org/officeDocument/2006/relationships/hyperlink" Target="menuitemdisplay://currency/+47+%5B1:PLN%5D" TargetMode="External"/><Relationship Id="rId800" Type="http://schemas.openxmlformats.org/officeDocument/2006/relationships/hyperlink" Target="menuitemdisplay://vendtable/+505+%5B1:V000721%5D" TargetMode="External"/><Relationship Id="rId232" Type="http://schemas.openxmlformats.org/officeDocument/2006/relationships/hyperlink" Target="menuitemdisplay://currency/+47+%5B1:PLN%5D" TargetMode="External"/><Relationship Id="rId884" Type="http://schemas.openxmlformats.org/officeDocument/2006/relationships/hyperlink" Target="menuitemdisplay://currency/+47+%5B1:PLN%5D" TargetMode="External"/><Relationship Id="rId27" Type="http://schemas.openxmlformats.org/officeDocument/2006/relationships/hyperlink" Target="menuitemdisplay://currency/+47+%5B1:EUR%5D" TargetMode="External"/><Relationship Id="rId537" Type="http://schemas.openxmlformats.org/officeDocument/2006/relationships/hyperlink" Target="menuitemdisplay://currency/+47+%5B1:PLN%5D" TargetMode="External"/><Relationship Id="rId744" Type="http://schemas.openxmlformats.org/officeDocument/2006/relationships/hyperlink" Target="menuitemdisplay://currency/+47+%5B1:PLN%5D" TargetMode="External"/><Relationship Id="rId80" Type="http://schemas.openxmlformats.org/officeDocument/2006/relationships/hyperlink" Target="menuitemdisplay://currency/+47+%5B1:EUR%5D" TargetMode="External"/><Relationship Id="rId176" Type="http://schemas.openxmlformats.org/officeDocument/2006/relationships/hyperlink" Target="menuitemdisplay://currency/+47+%5B1:PLN%5D" TargetMode="External"/><Relationship Id="rId383" Type="http://schemas.openxmlformats.org/officeDocument/2006/relationships/hyperlink" Target="menuitemdisplay://currency/+47+%5B1:PLN%5D" TargetMode="External"/><Relationship Id="rId590" Type="http://schemas.openxmlformats.org/officeDocument/2006/relationships/hyperlink" Target="menuitemdisplay://currency/+47+%5B1:EUR%5D" TargetMode="External"/><Relationship Id="rId604" Type="http://schemas.openxmlformats.org/officeDocument/2006/relationships/hyperlink" Target="menuitemdisplay://currency/+47+%5B1:EUR%5D" TargetMode="External"/><Relationship Id="rId811" Type="http://schemas.openxmlformats.org/officeDocument/2006/relationships/hyperlink" Target="menuitemdisplay://vendtable/+505+%5B1:V000730%5D" TargetMode="External"/><Relationship Id="rId243" Type="http://schemas.openxmlformats.org/officeDocument/2006/relationships/hyperlink" Target="menuitemdisplay://currency/+47+%5B1:PLN%5D" TargetMode="External"/><Relationship Id="rId450" Type="http://schemas.openxmlformats.org/officeDocument/2006/relationships/hyperlink" Target="menuitemdisplay://currency/+47+%5B1:PLN%5D" TargetMode="External"/><Relationship Id="rId688" Type="http://schemas.openxmlformats.org/officeDocument/2006/relationships/hyperlink" Target="menuitemdisplay://vendtable/+505+%5B1:V000590%5D" TargetMode="External"/><Relationship Id="rId895" Type="http://schemas.openxmlformats.org/officeDocument/2006/relationships/hyperlink" Target="menuitemdisplay://currency/+47+%5B1:PLN%5D" TargetMode="External"/><Relationship Id="rId909" Type="http://schemas.openxmlformats.org/officeDocument/2006/relationships/hyperlink" Target="menuitemdisplay://vendtable/+505+%5B1:V000812%5D" TargetMode="External"/><Relationship Id="rId38" Type="http://schemas.openxmlformats.org/officeDocument/2006/relationships/hyperlink" Target="menuitemdisplay://currency/+47+%5B1:PLN%5D" TargetMode="External"/><Relationship Id="rId103" Type="http://schemas.openxmlformats.org/officeDocument/2006/relationships/hyperlink" Target="menuitemdisplay://currency/+47+%5B1:EUR%5D" TargetMode="External"/><Relationship Id="rId310" Type="http://schemas.openxmlformats.org/officeDocument/2006/relationships/hyperlink" Target="menuitemdisplay://currency/+47+%5B1:PLN%5D" TargetMode="External"/><Relationship Id="rId548" Type="http://schemas.openxmlformats.org/officeDocument/2006/relationships/hyperlink" Target="menuitemdisplay://currency/+47+%5B1:PLN%5D" TargetMode="External"/><Relationship Id="rId755" Type="http://schemas.openxmlformats.org/officeDocument/2006/relationships/hyperlink" Target="menuitemdisplay://currency/+47+%5B1:PLN%5D" TargetMode="External"/><Relationship Id="rId91" Type="http://schemas.openxmlformats.org/officeDocument/2006/relationships/hyperlink" Target="menuitemdisplay://currency/+47+%5B1:EUR%5D" TargetMode="External"/><Relationship Id="rId187" Type="http://schemas.openxmlformats.org/officeDocument/2006/relationships/hyperlink" Target="menuitemdisplay://currency/+47+%5B1:PLN%5D" TargetMode="External"/><Relationship Id="rId394" Type="http://schemas.openxmlformats.org/officeDocument/2006/relationships/hyperlink" Target="menuitemdisplay://currency/+47+%5B1:PLN%5D" TargetMode="External"/><Relationship Id="rId408" Type="http://schemas.openxmlformats.org/officeDocument/2006/relationships/hyperlink" Target="menuitemdisplay://currency/+47+%5B1:EUR%5D" TargetMode="External"/><Relationship Id="rId615" Type="http://schemas.openxmlformats.org/officeDocument/2006/relationships/hyperlink" Target="menuitemdisplay://currency/+47+%5B1:EUR%5D" TargetMode="External"/><Relationship Id="rId822" Type="http://schemas.openxmlformats.org/officeDocument/2006/relationships/hyperlink" Target="menuitemdisplay://currency/+47+%5B1:PLN%5D" TargetMode="External"/><Relationship Id="rId254" Type="http://schemas.openxmlformats.org/officeDocument/2006/relationships/hyperlink" Target="menuitemdisplay://currency/+47+%5B1:PLN%5D" TargetMode="External"/><Relationship Id="rId699" Type="http://schemas.openxmlformats.org/officeDocument/2006/relationships/hyperlink" Target="menuitemdisplay://currency/+47+%5B1:PLN%5D" TargetMode="External"/><Relationship Id="rId49" Type="http://schemas.openxmlformats.org/officeDocument/2006/relationships/hyperlink" Target="menuitemdisplay://vendtable/+505+%5B1:V000082%5D" TargetMode="External"/><Relationship Id="rId114" Type="http://schemas.openxmlformats.org/officeDocument/2006/relationships/hyperlink" Target="menuitemdisplay://currency/+47+%5B1:EUR%5D" TargetMode="External"/><Relationship Id="rId461" Type="http://schemas.openxmlformats.org/officeDocument/2006/relationships/hyperlink" Target="menuitemdisplay://currency/+47+%5B1:PLN%5D" TargetMode="External"/><Relationship Id="rId559" Type="http://schemas.openxmlformats.org/officeDocument/2006/relationships/hyperlink" Target="menuitemdisplay://currency/+47+%5B1:PLN%5D" TargetMode="External"/><Relationship Id="rId766" Type="http://schemas.openxmlformats.org/officeDocument/2006/relationships/hyperlink" Target="menuitemdisplay://currency/+47+%5B1:EUR%5D" TargetMode="External"/><Relationship Id="rId198" Type="http://schemas.openxmlformats.org/officeDocument/2006/relationships/hyperlink" Target="menuitemdisplay://currency/+47+%5B1:PLN%5D" TargetMode="External"/><Relationship Id="rId321" Type="http://schemas.openxmlformats.org/officeDocument/2006/relationships/hyperlink" Target="menuitemdisplay://currency/+47+%5B1:PLN%5D" TargetMode="External"/><Relationship Id="rId419" Type="http://schemas.openxmlformats.org/officeDocument/2006/relationships/hyperlink" Target="menuitemdisplay://currency/+47+%5B1:PLN%5D" TargetMode="External"/><Relationship Id="rId626" Type="http://schemas.openxmlformats.org/officeDocument/2006/relationships/hyperlink" Target="menuitemdisplay://currency/+47+%5B1:PLN%5D" TargetMode="External"/><Relationship Id="rId833" Type="http://schemas.openxmlformats.org/officeDocument/2006/relationships/hyperlink" Target="menuitemdisplay://vendtable/+505+%5B1:V000751%5D" TargetMode="External"/><Relationship Id="rId265" Type="http://schemas.openxmlformats.org/officeDocument/2006/relationships/hyperlink" Target="menuitemdisplay://vendtable/+505+%5B1:V000314%5D" TargetMode="External"/><Relationship Id="rId472" Type="http://schemas.openxmlformats.org/officeDocument/2006/relationships/hyperlink" Target="menuitemdisplay://currency/+47+%5B1:PLN%5D" TargetMode="External"/><Relationship Id="rId900" Type="http://schemas.openxmlformats.org/officeDocument/2006/relationships/hyperlink" Target="menuitemdisplay://vendtable/+505+%5B1:V000807%5D" TargetMode="External"/><Relationship Id="rId125" Type="http://schemas.openxmlformats.org/officeDocument/2006/relationships/hyperlink" Target="menuitemdisplay://vendtable/+505+%5B1:V000211%5D" TargetMode="External"/><Relationship Id="rId332" Type="http://schemas.openxmlformats.org/officeDocument/2006/relationships/hyperlink" Target="menuitemdisplay://vendtable/+505+%5B1:V000348%5D" TargetMode="External"/><Relationship Id="rId777" Type="http://schemas.openxmlformats.org/officeDocument/2006/relationships/hyperlink" Target="menuitemdisplay://currency/+47+%5B1:PLN%5D" TargetMode="External"/><Relationship Id="rId637" Type="http://schemas.openxmlformats.org/officeDocument/2006/relationships/hyperlink" Target="menuitemdisplay://currency/+47+%5B1:PLN%5D" TargetMode="External"/><Relationship Id="rId844" Type="http://schemas.openxmlformats.org/officeDocument/2006/relationships/hyperlink" Target="menuitemdisplay://currency/+47+%5B1:PLN%5D" TargetMode="External"/><Relationship Id="rId276" Type="http://schemas.openxmlformats.org/officeDocument/2006/relationships/hyperlink" Target="menuitemdisplay://currency/+47+%5B1:PLN%5D" TargetMode="External"/><Relationship Id="rId483" Type="http://schemas.openxmlformats.org/officeDocument/2006/relationships/hyperlink" Target="menuitemdisplay://currency/+47+%5B1:PLN%5D" TargetMode="External"/><Relationship Id="rId690" Type="http://schemas.openxmlformats.org/officeDocument/2006/relationships/hyperlink" Target="menuitemdisplay://currency/+47+%5B1:EUR%5D" TargetMode="External"/><Relationship Id="rId704" Type="http://schemas.openxmlformats.org/officeDocument/2006/relationships/hyperlink" Target="menuitemdisplay://currency/+47+%5B1:PLN%5D" TargetMode="External"/><Relationship Id="rId911" Type="http://schemas.openxmlformats.org/officeDocument/2006/relationships/hyperlink" Target="menuitemdisplay://currency/+47+%5B1:PLN%5D" TargetMode="External"/><Relationship Id="rId40" Type="http://schemas.openxmlformats.org/officeDocument/2006/relationships/hyperlink" Target="menuitemdisplay://currency/+47+%5B1:EUR%5D" TargetMode="External"/><Relationship Id="rId136" Type="http://schemas.openxmlformats.org/officeDocument/2006/relationships/hyperlink" Target="menuitemdisplay://currency/+47+%5B1:EUR%5D" TargetMode="External"/><Relationship Id="rId343" Type="http://schemas.openxmlformats.org/officeDocument/2006/relationships/hyperlink" Target="menuitemdisplay://vendtable/+505+%5B1:V000356%5D" TargetMode="External"/><Relationship Id="rId550" Type="http://schemas.openxmlformats.org/officeDocument/2006/relationships/hyperlink" Target="menuitemdisplay://currency/+47+%5B1:PLN%5D" TargetMode="External"/><Relationship Id="rId788" Type="http://schemas.openxmlformats.org/officeDocument/2006/relationships/hyperlink" Target="menuitemdisplay://vendtable/+505+%5B1:V000709%5D" TargetMode="External"/><Relationship Id="rId203" Type="http://schemas.openxmlformats.org/officeDocument/2006/relationships/hyperlink" Target="menuitemdisplay://currency/+47+%5B1:PLN%5D" TargetMode="External"/><Relationship Id="rId648" Type="http://schemas.openxmlformats.org/officeDocument/2006/relationships/hyperlink" Target="menuitemdisplay://currency/+47+%5B1:PLN%5D" TargetMode="External"/><Relationship Id="rId855" Type="http://schemas.openxmlformats.org/officeDocument/2006/relationships/hyperlink" Target="menuitemdisplay://vendtable/+505+%5B1:V000779%5D" TargetMode="External"/><Relationship Id="rId287" Type="http://schemas.openxmlformats.org/officeDocument/2006/relationships/hyperlink" Target="menuitemdisplay://currency/+47+%5B1:PLN%5D" TargetMode="External"/><Relationship Id="rId410" Type="http://schemas.openxmlformats.org/officeDocument/2006/relationships/hyperlink" Target="menuitemdisplay://vendtable/+505+%5B1:V000414%5D" TargetMode="External"/><Relationship Id="rId494" Type="http://schemas.openxmlformats.org/officeDocument/2006/relationships/hyperlink" Target="menuitemdisplay://currency/+47+%5B1:PLN%5D" TargetMode="External"/><Relationship Id="rId508" Type="http://schemas.openxmlformats.org/officeDocument/2006/relationships/hyperlink" Target="menuitemdisplay://currency/+47+%5B1:PLN%5D" TargetMode="External"/><Relationship Id="rId715" Type="http://schemas.openxmlformats.org/officeDocument/2006/relationships/hyperlink" Target="menuitemdisplay://vendtable/+505+%5B1:V000606%5D" TargetMode="External"/><Relationship Id="rId922" Type="http://schemas.openxmlformats.org/officeDocument/2006/relationships/hyperlink" Target="menuitemdisplay://currency/+47+%5B1:PLN%5D" TargetMode="External"/><Relationship Id="rId147" Type="http://schemas.openxmlformats.org/officeDocument/2006/relationships/hyperlink" Target="menuitemdisplay://currency/+47+%5B1:EUR%5D" TargetMode="External"/><Relationship Id="rId354" Type="http://schemas.openxmlformats.org/officeDocument/2006/relationships/hyperlink" Target="menuitemdisplay://currency/+47+%5B1:EUR%5D" TargetMode="External"/><Relationship Id="rId799" Type="http://schemas.openxmlformats.org/officeDocument/2006/relationships/hyperlink" Target="menuitemdisplay://currency/+47+%5B1:PLN%5D" TargetMode="External"/><Relationship Id="rId51" Type="http://schemas.openxmlformats.org/officeDocument/2006/relationships/hyperlink" Target="menuitemdisplay://currency/+47+%5B1:EUR%5D" TargetMode="External"/><Relationship Id="rId561" Type="http://schemas.openxmlformats.org/officeDocument/2006/relationships/hyperlink" Target="menuitemdisplay://currency/+47+%5B1:PLN%5D" TargetMode="External"/><Relationship Id="rId659" Type="http://schemas.openxmlformats.org/officeDocument/2006/relationships/hyperlink" Target="menuitemdisplay://vendtable/+505+%5B1:V000564%5D" TargetMode="External"/><Relationship Id="rId866" Type="http://schemas.openxmlformats.org/officeDocument/2006/relationships/hyperlink" Target="menuitemdisplay://currency/+47+%5B1:PLN%5D" TargetMode="External"/><Relationship Id="rId214" Type="http://schemas.openxmlformats.org/officeDocument/2006/relationships/hyperlink" Target="menuitemdisplay://currency/+47+%5B1:PLN%5D" TargetMode="External"/><Relationship Id="rId298" Type="http://schemas.openxmlformats.org/officeDocument/2006/relationships/hyperlink" Target="menuitemdisplay://currency/+47+%5B1:PLN%5D" TargetMode="External"/><Relationship Id="rId421" Type="http://schemas.openxmlformats.org/officeDocument/2006/relationships/hyperlink" Target="menuitemdisplay://currency/+47+%5B1:PLN%5D" TargetMode="External"/><Relationship Id="rId519" Type="http://schemas.openxmlformats.org/officeDocument/2006/relationships/hyperlink" Target="menuitemdisplay://currency/+47+%5B1:PLN%5D" TargetMode="External"/><Relationship Id="rId158" Type="http://schemas.openxmlformats.org/officeDocument/2006/relationships/hyperlink" Target="menuitemdisplay://vendtable/+505+%5B1:V000252%5D" TargetMode="External"/><Relationship Id="rId726" Type="http://schemas.openxmlformats.org/officeDocument/2006/relationships/hyperlink" Target="menuitemdisplay://currency/+47+%5B1:EUR%5D" TargetMode="External"/><Relationship Id="rId62" Type="http://schemas.openxmlformats.org/officeDocument/2006/relationships/hyperlink" Target="menuitemdisplay://currency/+47+%5B1:EUR%5D" TargetMode="External"/><Relationship Id="rId365" Type="http://schemas.openxmlformats.org/officeDocument/2006/relationships/hyperlink" Target="menuitemdisplay://currency/+47+%5B1:PLN%5D" TargetMode="External"/><Relationship Id="rId572" Type="http://schemas.openxmlformats.org/officeDocument/2006/relationships/hyperlink" Target="menuitemdisplay://currency/+47+%5B1:EUR%5D" TargetMode="External"/><Relationship Id="rId225" Type="http://schemas.openxmlformats.org/officeDocument/2006/relationships/hyperlink" Target="menuitemdisplay://currency/+47+%5B1:PLN%5D" TargetMode="External"/><Relationship Id="rId432" Type="http://schemas.openxmlformats.org/officeDocument/2006/relationships/hyperlink" Target="menuitemdisplay://vendtable/+505+%5B1:V000441%5D" TargetMode="External"/><Relationship Id="rId877" Type="http://schemas.openxmlformats.org/officeDocument/2006/relationships/hyperlink" Target="menuitemdisplay://currency/+47+%5B1:PLN%5D" TargetMode="External"/><Relationship Id="rId737" Type="http://schemas.openxmlformats.org/officeDocument/2006/relationships/hyperlink" Target="menuitemdisplay://currency/+47+%5B1:PLN%5D" TargetMode="External"/><Relationship Id="rId73" Type="http://schemas.openxmlformats.org/officeDocument/2006/relationships/hyperlink" Target="menuitemdisplay://currency/+47+%5B1:EUR%5D" TargetMode="External"/><Relationship Id="rId169" Type="http://schemas.openxmlformats.org/officeDocument/2006/relationships/hyperlink" Target="menuitemdisplay://currency/+47+%5B1:PLN%5D" TargetMode="External"/><Relationship Id="rId376" Type="http://schemas.openxmlformats.org/officeDocument/2006/relationships/hyperlink" Target="menuitemdisplay://currency/+47+%5B1:PLN%5D" TargetMode="External"/><Relationship Id="rId583" Type="http://schemas.openxmlformats.org/officeDocument/2006/relationships/hyperlink" Target="menuitemdisplay://currency/+47+%5B1:PLN%5D" TargetMode="External"/><Relationship Id="rId790" Type="http://schemas.openxmlformats.org/officeDocument/2006/relationships/hyperlink" Target="menuitemdisplay://currency/+47+%5B1:PLN%5D" TargetMode="External"/><Relationship Id="rId804" Type="http://schemas.openxmlformats.org/officeDocument/2006/relationships/hyperlink" Target="menuitemdisplay://currency/+47+%5B1:EUR%5D" TargetMode="External"/><Relationship Id="rId4" Type="http://schemas.openxmlformats.org/officeDocument/2006/relationships/hyperlink" Target="menuitemdisplay://vendtable/+505+%5B1:V000011%5D" TargetMode="External"/><Relationship Id="rId236" Type="http://schemas.openxmlformats.org/officeDocument/2006/relationships/hyperlink" Target="menuitemdisplay://currency/+47+%5B1:PLN%5D" TargetMode="External"/><Relationship Id="rId443" Type="http://schemas.openxmlformats.org/officeDocument/2006/relationships/hyperlink" Target="menuitemdisplay://currency/+47+%5B1:EUR%5D" TargetMode="External"/><Relationship Id="rId650" Type="http://schemas.openxmlformats.org/officeDocument/2006/relationships/hyperlink" Target="menuitemdisplay://vendtable/+505+%5B1:V000545%5D" TargetMode="External"/><Relationship Id="rId888" Type="http://schemas.openxmlformats.org/officeDocument/2006/relationships/hyperlink" Target="menuitemdisplay://vendtable/+505+%5B1:V000802%5D" TargetMode="External"/><Relationship Id="rId303" Type="http://schemas.openxmlformats.org/officeDocument/2006/relationships/hyperlink" Target="menuitemdisplay://currency/+47+%5B1:PLN%5D" TargetMode="External"/><Relationship Id="rId748" Type="http://schemas.openxmlformats.org/officeDocument/2006/relationships/hyperlink" Target="menuitemdisplay://currency/+47+%5B1:PLN%5D" TargetMode="External"/><Relationship Id="rId84" Type="http://schemas.openxmlformats.org/officeDocument/2006/relationships/hyperlink" Target="menuitemdisplay://currency/+47+%5B1:EUR%5D" TargetMode="External"/><Relationship Id="rId387" Type="http://schemas.openxmlformats.org/officeDocument/2006/relationships/hyperlink" Target="menuitemdisplay://currency/+47+%5B1:PLN%5D" TargetMode="External"/><Relationship Id="rId510" Type="http://schemas.openxmlformats.org/officeDocument/2006/relationships/hyperlink" Target="menuitemdisplay://currency/+47+%5B1:PLN%5D" TargetMode="External"/><Relationship Id="rId594" Type="http://schemas.openxmlformats.org/officeDocument/2006/relationships/hyperlink" Target="menuitemdisplay://currency/+47+%5B1:EUR%5D" TargetMode="External"/><Relationship Id="rId608" Type="http://schemas.openxmlformats.org/officeDocument/2006/relationships/hyperlink" Target="menuitemdisplay://currency/+47+%5B1:PLN%5D" TargetMode="External"/><Relationship Id="rId815" Type="http://schemas.openxmlformats.org/officeDocument/2006/relationships/hyperlink" Target="menuitemdisplay://currency/+47+%5B1:PLN%5D" TargetMode="External"/><Relationship Id="rId247" Type="http://schemas.openxmlformats.org/officeDocument/2006/relationships/hyperlink" Target="menuitemdisplay://currency/+47+%5B1:PLN%5D" TargetMode="External"/><Relationship Id="rId899" Type="http://schemas.openxmlformats.org/officeDocument/2006/relationships/hyperlink" Target="menuitemdisplay://currency/+47+%5B1:PLN%5D" TargetMode="External"/><Relationship Id="rId107" Type="http://schemas.openxmlformats.org/officeDocument/2006/relationships/hyperlink" Target="menuitemdisplay://currency/+47+%5B1:EUR%5D" TargetMode="External"/><Relationship Id="rId454" Type="http://schemas.openxmlformats.org/officeDocument/2006/relationships/hyperlink" Target="menuitemdisplay://currency/+47+%5B1:PLN%5D" TargetMode="External"/><Relationship Id="rId661" Type="http://schemas.openxmlformats.org/officeDocument/2006/relationships/hyperlink" Target="menuitemdisplay://currency/+47+%5B1:PLN%5D" TargetMode="External"/><Relationship Id="rId759" Type="http://schemas.openxmlformats.org/officeDocument/2006/relationships/hyperlink" Target="menuitemdisplay://currency/+47+%5B1:PLN%5D" TargetMode="External"/><Relationship Id="rId11" Type="http://schemas.openxmlformats.org/officeDocument/2006/relationships/hyperlink" Target="menuitemdisplay://currency/+47+%5B1:PLN%5D" TargetMode="External"/><Relationship Id="rId314" Type="http://schemas.openxmlformats.org/officeDocument/2006/relationships/hyperlink" Target="menuitemdisplay://currency/+47+%5B1:PLN%5D" TargetMode="External"/><Relationship Id="rId398" Type="http://schemas.openxmlformats.org/officeDocument/2006/relationships/hyperlink" Target="menuitemdisplay://currency/+47+%5B1:EUR%5D" TargetMode="External"/><Relationship Id="rId521" Type="http://schemas.openxmlformats.org/officeDocument/2006/relationships/hyperlink" Target="menuitemdisplay://currency/+47+%5B1:PLN%5D" TargetMode="External"/><Relationship Id="rId619" Type="http://schemas.openxmlformats.org/officeDocument/2006/relationships/hyperlink" Target="menuitemdisplay://currency/+47+%5B1:EUR%5D" TargetMode="External"/><Relationship Id="rId95" Type="http://schemas.openxmlformats.org/officeDocument/2006/relationships/hyperlink" Target="menuitemdisplay://currency/+47+%5B1:EUR%5D" TargetMode="External"/><Relationship Id="rId160" Type="http://schemas.openxmlformats.org/officeDocument/2006/relationships/hyperlink" Target="menuitemdisplay://currency/+47+%5B1:PLN%5D" TargetMode="External"/><Relationship Id="rId826" Type="http://schemas.openxmlformats.org/officeDocument/2006/relationships/hyperlink" Target="menuitemdisplay://currency/+47+%5B1:PLN%5D" TargetMode="External"/><Relationship Id="rId258" Type="http://schemas.openxmlformats.org/officeDocument/2006/relationships/hyperlink" Target="menuitemdisplay://currency/+47+%5B1:PLN%5D" TargetMode="External"/><Relationship Id="rId465" Type="http://schemas.openxmlformats.org/officeDocument/2006/relationships/hyperlink" Target="menuitemdisplay://currency/+47+%5B1:PLN%5D" TargetMode="External"/><Relationship Id="rId672" Type="http://schemas.openxmlformats.org/officeDocument/2006/relationships/hyperlink" Target="menuitemdisplay://currency/+47+%5B1:PLN%5D" TargetMode="External"/><Relationship Id="rId22" Type="http://schemas.openxmlformats.org/officeDocument/2006/relationships/hyperlink" Target="menuitemdisplay://currency/+47+%5B1:PLN%5D" TargetMode="External"/><Relationship Id="rId118" Type="http://schemas.openxmlformats.org/officeDocument/2006/relationships/hyperlink" Target="menuitemdisplay://currency/+47+%5B1:EUR%5D" TargetMode="External"/><Relationship Id="rId325" Type="http://schemas.openxmlformats.org/officeDocument/2006/relationships/hyperlink" Target="menuitemdisplay://currency/+47+%5B1:PLN%5D" TargetMode="External"/><Relationship Id="rId532" Type="http://schemas.openxmlformats.org/officeDocument/2006/relationships/hyperlink" Target="menuitemdisplay://currency/+47+%5B1:PLN%5D" TargetMode="External"/><Relationship Id="rId171" Type="http://schemas.openxmlformats.org/officeDocument/2006/relationships/hyperlink" Target="menuitemdisplay://vendtable/+505+%5B1:V000256%5D" TargetMode="External"/><Relationship Id="rId837" Type="http://schemas.openxmlformats.org/officeDocument/2006/relationships/hyperlink" Target="menuitemdisplay://currency/+47+%5B1:EUR%5D" TargetMode="External"/><Relationship Id="rId269" Type="http://schemas.openxmlformats.org/officeDocument/2006/relationships/hyperlink" Target="menuitemdisplay://currency/+47+%5B1:PLN%5D" TargetMode="External"/><Relationship Id="rId476" Type="http://schemas.openxmlformats.org/officeDocument/2006/relationships/hyperlink" Target="menuitemdisplay://currency/+47+%5B1:PLN%5D" TargetMode="External"/><Relationship Id="rId683" Type="http://schemas.openxmlformats.org/officeDocument/2006/relationships/hyperlink" Target="menuitemdisplay://currency/+47+%5B1:PLN%5D" TargetMode="External"/><Relationship Id="rId890" Type="http://schemas.openxmlformats.org/officeDocument/2006/relationships/hyperlink" Target="menuitemdisplay://currency/+47+%5B1:EUR%5D" TargetMode="External"/><Relationship Id="rId904" Type="http://schemas.openxmlformats.org/officeDocument/2006/relationships/hyperlink" Target="menuitemdisplay://currency/+47+%5B1:PLN%5D" TargetMode="External"/><Relationship Id="rId33" Type="http://schemas.openxmlformats.org/officeDocument/2006/relationships/hyperlink" Target="menuitemdisplay://vendtable/+505+%5B1:V000023%5D" TargetMode="External"/><Relationship Id="rId129" Type="http://schemas.openxmlformats.org/officeDocument/2006/relationships/hyperlink" Target="menuitemdisplay://currency/+47+%5B1:EUR%5D" TargetMode="External"/><Relationship Id="rId336" Type="http://schemas.openxmlformats.org/officeDocument/2006/relationships/hyperlink" Target="menuitemdisplay://currency/+47+%5B1:PLN%5D" TargetMode="External"/><Relationship Id="rId543" Type="http://schemas.openxmlformats.org/officeDocument/2006/relationships/hyperlink" Target="menuitemdisplay://currency/+47+%5B1:PLN%5D" TargetMode="External"/><Relationship Id="rId182" Type="http://schemas.openxmlformats.org/officeDocument/2006/relationships/hyperlink" Target="menuitemdisplay://vendtable/+505+%5B1:V000266%5D" TargetMode="External"/><Relationship Id="rId403" Type="http://schemas.openxmlformats.org/officeDocument/2006/relationships/hyperlink" Target="menuitemdisplay://currency/+47+%5B1:EUR%5D" TargetMode="External"/><Relationship Id="rId750" Type="http://schemas.openxmlformats.org/officeDocument/2006/relationships/hyperlink" Target="menuitemdisplay://vendtable/+505+%5B1:V000641%5D" TargetMode="External"/><Relationship Id="rId848" Type="http://schemas.openxmlformats.org/officeDocument/2006/relationships/hyperlink" Target="menuitemdisplay://vendtable/+505+%5B1:V000775%5D" TargetMode="External"/><Relationship Id="rId487" Type="http://schemas.openxmlformats.org/officeDocument/2006/relationships/hyperlink" Target="menuitemdisplay://currency/+47+%5B1:PLN%5D" TargetMode="External"/><Relationship Id="rId610" Type="http://schemas.openxmlformats.org/officeDocument/2006/relationships/hyperlink" Target="menuitemdisplay://currency/+47+%5B1:PLN%5D" TargetMode="External"/><Relationship Id="rId694" Type="http://schemas.openxmlformats.org/officeDocument/2006/relationships/hyperlink" Target="menuitemdisplay://currency/+47+%5B1:PLN%5D" TargetMode="External"/><Relationship Id="rId708" Type="http://schemas.openxmlformats.org/officeDocument/2006/relationships/hyperlink" Target="menuitemdisplay://currency/+47+%5B1:PLN%5D" TargetMode="External"/><Relationship Id="rId915" Type="http://schemas.openxmlformats.org/officeDocument/2006/relationships/hyperlink" Target="menuitemdisplay://currency/+47+%5B1:EUR%5D" TargetMode="External"/><Relationship Id="rId347" Type="http://schemas.openxmlformats.org/officeDocument/2006/relationships/hyperlink" Target="menuitemdisplay://currency/+47+%5B1:PLN%5D" TargetMode="External"/><Relationship Id="rId44" Type="http://schemas.openxmlformats.org/officeDocument/2006/relationships/hyperlink" Target="menuitemdisplay://currency/+47+%5B1:EUR%5D" TargetMode="External"/><Relationship Id="rId554" Type="http://schemas.openxmlformats.org/officeDocument/2006/relationships/hyperlink" Target="menuitemdisplay://vendtable/+505+%5B1:V000510%5D" TargetMode="External"/><Relationship Id="rId761" Type="http://schemas.openxmlformats.org/officeDocument/2006/relationships/hyperlink" Target="menuitemdisplay://currency/+47+%5B1:PLN%5D" TargetMode="External"/><Relationship Id="rId859" Type="http://schemas.openxmlformats.org/officeDocument/2006/relationships/hyperlink" Target="menuitemdisplay://currency/+47+%5B1:PLN%5D" TargetMode="External"/><Relationship Id="rId193" Type="http://schemas.openxmlformats.org/officeDocument/2006/relationships/hyperlink" Target="menuitemdisplay://currency/+47+%5B1:PLN%5D" TargetMode="External"/><Relationship Id="rId207" Type="http://schemas.openxmlformats.org/officeDocument/2006/relationships/hyperlink" Target="menuitemdisplay://currency/+47+%5B1:PLN%5D" TargetMode="External"/><Relationship Id="rId414" Type="http://schemas.openxmlformats.org/officeDocument/2006/relationships/hyperlink" Target="menuitemdisplay://currency/+47+%5B1:PLN%5D" TargetMode="External"/><Relationship Id="rId498" Type="http://schemas.openxmlformats.org/officeDocument/2006/relationships/hyperlink" Target="menuitemdisplay://currency/+47+%5B1:PLN%5D" TargetMode="External"/><Relationship Id="rId621" Type="http://schemas.openxmlformats.org/officeDocument/2006/relationships/hyperlink" Target="menuitemdisplay://currency/+47+%5B1:PLN%5D" TargetMode="External"/><Relationship Id="rId260" Type="http://schemas.openxmlformats.org/officeDocument/2006/relationships/hyperlink" Target="menuitemdisplay://currency/+47+%5B1:PLN%5D" TargetMode="External"/><Relationship Id="rId719" Type="http://schemas.openxmlformats.org/officeDocument/2006/relationships/hyperlink" Target="menuitemdisplay://currency/+47+%5B1:PLN%5D" TargetMode="External"/><Relationship Id="rId55" Type="http://schemas.openxmlformats.org/officeDocument/2006/relationships/hyperlink" Target="menuitemdisplay://vendtable/+505+%5B1:V000113%5D" TargetMode="External"/><Relationship Id="rId120" Type="http://schemas.openxmlformats.org/officeDocument/2006/relationships/hyperlink" Target="menuitemdisplay://vendtable/+505+%5B1:V000207%5D" TargetMode="External"/><Relationship Id="rId358" Type="http://schemas.openxmlformats.org/officeDocument/2006/relationships/hyperlink" Target="menuitemdisplay://currency/+47+%5B1:PLN%5D" TargetMode="External"/><Relationship Id="rId565" Type="http://schemas.openxmlformats.org/officeDocument/2006/relationships/hyperlink" Target="menuitemdisplay://currency/+47+%5B1:EUR%5D" TargetMode="External"/><Relationship Id="rId772" Type="http://schemas.openxmlformats.org/officeDocument/2006/relationships/hyperlink" Target="menuitemdisplay://currency/+47+%5B1:PLN%5D" TargetMode="External"/><Relationship Id="rId218" Type="http://schemas.openxmlformats.org/officeDocument/2006/relationships/hyperlink" Target="menuitemdisplay://currency/+47+%5B1:PLN%5D" TargetMode="External"/><Relationship Id="rId425" Type="http://schemas.openxmlformats.org/officeDocument/2006/relationships/hyperlink" Target="menuitemdisplay://vendtable/+505+%5B1:V000437%5D" TargetMode="External"/><Relationship Id="rId632" Type="http://schemas.openxmlformats.org/officeDocument/2006/relationships/hyperlink" Target="menuitemdisplay://currency/+47+%5B1:PLN%5D" TargetMode="External"/><Relationship Id="rId271" Type="http://schemas.openxmlformats.org/officeDocument/2006/relationships/hyperlink" Target="menuitemdisplay://currency/+47+%5B1:PLN%5D" TargetMode="External"/><Relationship Id="rId66" Type="http://schemas.openxmlformats.org/officeDocument/2006/relationships/hyperlink" Target="menuitemdisplay://currency/+47+%5B1:EUR%5D" TargetMode="External"/><Relationship Id="rId131" Type="http://schemas.openxmlformats.org/officeDocument/2006/relationships/hyperlink" Target="menuitemdisplay://currency/+47+%5B1:EUR%5D" TargetMode="External"/><Relationship Id="rId369" Type="http://schemas.openxmlformats.org/officeDocument/2006/relationships/hyperlink" Target="menuitemdisplay://currency/+47+%5B1:PLN%5D" TargetMode="External"/><Relationship Id="rId576" Type="http://schemas.openxmlformats.org/officeDocument/2006/relationships/hyperlink" Target="menuitemdisplay://currency/+47+%5B1:EUR%5D" TargetMode="External"/><Relationship Id="rId783" Type="http://schemas.openxmlformats.org/officeDocument/2006/relationships/hyperlink" Target="menuitemdisplay://currency/+47+%5B1:PLN%5D" TargetMode="External"/><Relationship Id="rId229" Type="http://schemas.openxmlformats.org/officeDocument/2006/relationships/hyperlink" Target="menuitemdisplay://currency/+47+%5B1:PLN%5D" TargetMode="External"/><Relationship Id="rId436" Type="http://schemas.openxmlformats.org/officeDocument/2006/relationships/hyperlink" Target="menuitemdisplay://vendtable/+505+%5B1:V000444%5D" TargetMode="External"/><Relationship Id="rId643" Type="http://schemas.openxmlformats.org/officeDocument/2006/relationships/hyperlink" Target="menuitemdisplay://currency/+47+%5B1:PLN%5D" TargetMode="External"/><Relationship Id="rId850" Type="http://schemas.openxmlformats.org/officeDocument/2006/relationships/hyperlink" Target="menuitemdisplay://currency/+47+%5B1:EUR%5D" TargetMode="External"/><Relationship Id="rId77" Type="http://schemas.openxmlformats.org/officeDocument/2006/relationships/hyperlink" Target="menuitemdisplay://currency/+47+%5B1:EUR%5D" TargetMode="External"/><Relationship Id="rId282" Type="http://schemas.openxmlformats.org/officeDocument/2006/relationships/hyperlink" Target="menuitemdisplay://currency/+47+%5B1:PLN%5D" TargetMode="External"/><Relationship Id="rId503" Type="http://schemas.openxmlformats.org/officeDocument/2006/relationships/hyperlink" Target="menuitemdisplay://currency/+47+%5B1:PLN%5D" TargetMode="External"/><Relationship Id="rId587" Type="http://schemas.openxmlformats.org/officeDocument/2006/relationships/hyperlink" Target="menuitemdisplay://currency/+47+%5B1:PLN%5D" TargetMode="External"/><Relationship Id="rId710" Type="http://schemas.openxmlformats.org/officeDocument/2006/relationships/hyperlink" Target="menuitemdisplay://vendtable/+505+%5B1:V000605%5D" TargetMode="External"/><Relationship Id="rId808" Type="http://schemas.openxmlformats.org/officeDocument/2006/relationships/hyperlink" Target="menuitemdisplay://currency/+47+%5B1:PLN%5D" TargetMode="External"/><Relationship Id="rId8" Type="http://schemas.openxmlformats.org/officeDocument/2006/relationships/hyperlink" Target="menuitemdisplay://currency/+47+%5B1:PLN%5D" TargetMode="External"/><Relationship Id="rId142" Type="http://schemas.openxmlformats.org/officeDocument/2006/relationships/hyperlink" Target="menuitemdisplay://currency/+47+%5B1:EUR%5D" TargetMode="External"/><Relationship Id="rId447" Type="http://schemas.openxmlformats.org/officeDocument/2006/relationships/hyperlink" Target="menuitemdisplay://currency/+47+%5B1:PLN%5D" TargetMode="External"/><Relationship Id="rId794" Type="http://schemas.openxmlformats.org/officeDocument/2006/relationships/hyperlink" Target="menuitemdisplay://vendtable/+505+%5B1:V000711%5D" TargetMode="External"/><Relationship Id="rId654" Type="http://schemas.openxmlformats.org/officeDocument/2006/relationships/hyperlink" Target="menuitemdisplay://currency/+47+%5B1:PLN%5D" TargetMode="External"/><Relationship Id="rId861" Type="http://schemas.openxmlformats.org/officeDocument/2006/relationships/hyperlink" Target="menuitemdisplay://vendtable/+505+%5B1:V000785%5D" TargetMode="External"/><Relationship Id="rId293" Type="http://schemas.openxmlformats.org/officeDocument/2006/relationships/hyperlink" Target="menuitemdisplay://currency/+47+%5B1:PLN%5D" TargetMode="External"/><Relationship Id="rId307" Type="http://schemas.openxmlformats.org/officeDocument/2006/relationships/hyperlink" Target="menuitemdisplay://currency/+47+%5B1:PLN%5D" TargetMode="External"/><Relationship Id="rId514" Type="http://schemas.openxmlformats.org/officeDocument/2006/relationships/hyperlink" Target="menuitemdisplay://currency/+47+%5B1:PLN%5D" TargetMode="External"/><Relationship Id="rId721" Type="http://schemas.openxmlformats.org/officeDocument/2006/relationships/hyperlink" Target="menuitemdisplay://vendtable/+505+%5B1:V000614%5D" TargetMode="External"/><Relationship Id="rId88" Type="http://schemas.openxmlformats.org/officeDocument/2006/relationships/hyperlink" Target="menuitemdisplay://currency/+47+%5B1:EUR%5D" TargetMode="External"/><Relationship Id="rId153" Type="http://schemas.openxmlformats.org/officeDocument/2006/relationships/hyperlink" Target="menuitemdisplay://currency/+47+%5B1:EUR%5D" TargetMode="External"/><Relationship Id="rId360" Type="http://schemas.openxmlformats.org/officeDocument/2006/relationships/hyperlink" Target="menuitemdisplay://currency/+47+%5B1:PLN%5D" TargetMode="External"/><Relationship Id="rId598" Type="http://schemas.openxmlformats.org/officeDocument/2006/relationships/hyperlink" Target="menuitemdisplay://currency/+47+%5B1:EUR%5D" TargetMode="External"/><Relationship Id="rId819" Type="http://schemas.openxmlformats.org/officeDocument/2006/relationships/hyperlink" Target="menuitemdisplay://vendtable/+505+%5B1:V000741%5D" TargetMode="External"/><Relationship Id="rId220" Type="http://schemas.openxmlformats.org/officeDocument/2006/relationships/hyperlink" Target="menuitemdisplay://currency/+47+%5B1:PLN%5D" TargetMode="External"/><Relationship Id="rId458" Type="http://schemas.openxmlformats.org/officeDocument/2006/relationships/hyperlink" Target="menuitemdisplay://currency/+47+%5B1:PLN%5D" TargetMode="External"/><Relationship Id="rId665" Type="http://schemas.openxmlformats.org/officeDocument/2006/relationships/hyperlink" Target="menuitemdisplay://currency/+47+%5B1:PLN%5D" TargetMode="External"/><Relationship Id="rId872" Type="http://schemas.openxmlformats.org/officeDocument/2006/relationships/hyperlink" Target="menuitemdisplay://currency/+47+%5B1:PLN%5D" TargetMode="External"/><Relationship Id="rId15" Type="http://schemas.openxmlformats.org/officeDocument/2006/relationships/hyperlink" Target="menuitemdisplay://currency/+47+%5B1:PLN%5D" TargetMode="External"/><Relationship Id="rId318" Type="http://schemas.openxmlformats.org/officeDocument/2006/relationships/hyperlink" Target="menuitemdisplay://currency/+47+%5B1:PLN%5D" TargetMode="External"/><Relationship Id="rId525" Type="http://schemas.openxmlformats.org/officeDocument/2006/relationships/hyperlink" Target="menuitemdisplay://currency/+47+%5B1:PLN%5D" TargetMode="External"/><Relationship Id="rId732" Type="http://schemas.openxmlformats.org/officeDocument/2006/relationships/hyperlink" Target="menuitemdisplay://currency/+47+%5B1:PLN%5D" TargetMode="External"/><Relationship Id="rId99" Type="http://schemas.openxmlformats.org/officeDocument/2006/relationships/hyperlink" Target="menuitemdisplay://vendtable/+505+%5B1:V000175%5D" TargetMode="External"/><Relationship Id="rId164" Type="http://schemas.openxmlformats.org/officeDocument/2006/relationships/hyperlink" Target="menuitemdisplay://currency/+47+%5B1:PLN%5D" TargetMode="External"/><Relationship Id="rId371" Type="http://schemas.openxmlformats.org/officeDocument/2006/relationships/hyperlink" Target="menuitemdisplay://currency/+47+%5B1:PLN%5D" TargetMode="External"/><Relationship Id="rId469" Type="http://schemas.openxmlformats.org/officeDocument/2006/relationships/hyperlink" Target="menuitemdisplay://currency/+47+%5B1:PLN%5D" TargetMode="External"/><Relationship Id="rId676" Type="http://schemas.openxmlformats.org/officeDocument/2006/relationships/hyperlink" Target="menuitemdisplay://currency/+47+%5B1:PLN%5D" TargetMode="External"/><Relationship Id="rId883" Type="http://schemas.openxmlformats.org/officeDocument/2006/relationships/hyperlink" Target="menuitemdisplay://currency/+47+%5B1:PLN%5D" TargetMode="External"/><Relationship Id="rId26" Type="http://schemas.openxmlformats.org/officeDocument/2006/relationships/hyperlink" Target="menuitemdisplay://vendtable/+505+%5B1:V000016%5D" TargetMode="External"/><Relationship Id="rId231" Type="http://schemas.openxmlformats.org/officeDocument/2006/relationships/hyperlink" Target="menuitemdisplay://currency/+47+%5B1:PLN%5D" TargetMode="External"/><Relationship Id="rId329" Type="http://schemas.openxmlformats.org/officeDocument/2006/relationships/hyperlink" Target="menuitemdisplay://currency/+47+%5B1:PLN%5D" TargetMode="External"/><Relationship Id="rId536" Type="http://schemas.openxmlformats.org/officeDocument/2006/relationships/hyperlink" Target="menuitemdisplay://currency/+47+%5B1:PLN%5D" TargetMode="External"/><Relationship Id="rId175" Type="http://schemas.openxmlformats.org/officeDocument/2006/relationships/hyperlink" Target="menuitemdisplay://currency/+47+%5B1:PLN%5D" TargetMode="External"/><Relationship Id="rId743" Type="http://schemas.openxmlformats.org/officeDocument/2006/relationships/hyperlink" Target="menuitemdisplay://currency/+47+%5B1:PLN%5D" TargetMode="External"/><Relationship Id="rId382" Type="http://schemas.openxmlformats.org/officeDocument/2006/relationships/hyperlink" Target="menuitemdisplay://currency/+47+%5B1:PLN%5D" TargetMode="External"/><Relationship Id="rId603" Type="http://schemas.openxmlformats.org/officeDocument/2006/relationships/hyperlink" Target="menuitemdisplay://currency/+47+%5B1:EUR%5D" TargetMode="External"/><Relationship Id="rId687" Type="http://schemas.openxmlformats.org/officeDocument/2006/relationships/hyperlink" Target="menuitemdisplay://currency/+47+%5B1:PLN%5D" TargetMode="External"/><Relationship Id="rId810" Type="http://schemas.openxmlformats.org/officeDocument/2006/relationships/hyperlink" Target="menuitemdisplay://currency/+47+%5B1:PLN%5D" TargetMode="External"/><Relationship Id="rId908" Type="http://schemas.openxmlformats.org/officeDocument/2006/relationships/hyperlink" Target="menuitemdisplay://currency/+47+%5B1:PLN%5D" TargetMode="External"/><Relationship Id="rId242" Type="http://schemas.openxmlformats.org/officeDocument/2006/relationships/hyperlink" Target="menuitemdisplay://currency/+47+%5B1:PLN%5D" TargetMode="External"/><Relationship Id="rId894" Type="http://schemas.openxmlformats.org/officeDocument/2006/relationships/hyperlink" Target="menuitemdisplay://vendtable/+505+%5B1:V000805%5D" TargetMode="External"/><Relationship Id="rId37" Type="http://schemas.openxmlformats.org/officeDocument/2006/relationships/hyperlink" Target="menuitemdisplay://currency/+47+%5B1:PLN%5D" TargetMode="External"/><Relationship Id="rId102" Type="http://schemas.openxmlformats.org/officeDocument/2006/relationships/hyperlink" Target="menuitemdisplay://vendtable/+505+%5B1:V000182%5D" TargetMode="External"/><Relationship Id="rId547" Type="http://schemas.openxmlformats.org/officeDocument/2006/relationships/hyperlink" Target="menuitemdisplay://currency/+47+%5B1:PLN%5D" TargetMode="External"/><Relationship Id="rId754" Type="http://schemas.openxmlformats.org/officeDocument/2006/relationships/hyperlink" Target="menuitemdisplay://vendtable/+505+%5B1:V000644%5D" TargetMode="External"/><Relationship Id="rId90" Type="http://schemas.openxmlformats.org/officeDocument/2006/relationships/hyperlink" Target="menuitemdisplay://currency/+47+%5B1:EUR%5D" TargetMode="External"/><Relationship Id="rId186" Type="http://schemas.openxmlformats.org/officeDocument/2006/relationships/hyperlink" Target="menuitemdisplay://currency/+47+%5B1:PLN%5D" TargetMode="External"/><Relationship Id="rId393" Type="http://schemas.openxmlformats.org/officeDocument/2006/relationships/hyperlink" Target="menuitemdisplay://currency/+47+%5B1:PLN%5D" TargetMode="External"/><Relationship Id="rId407" Type="http://schemas.openxmlformats.org/officeDocument/2006/relationships/hyperlink" Target="menuitemdisplay://currency/+47+%5B1:EUR%5D" TargetMode="External"/><Relationship Id="rId614" Type="http://schemas.openxmlformats.org/officeDocument/2006/relationships/hyperlink" Target="menuitemdisplay://currency/+47+%5B1:EUR%5D" TargetMode="External"/><Relationship Id="rId821" Type="http://schemas.openxmlformats.org/officeDocument/2006/relationships/hyperlink" Target="menuitemdisplay://currency/+47+%5B1:PLN%5D" TargetMode="External"/><Relationship Id="rId253" Type="http://schemas.openxmlformats.org/officeDocument/2006/relationships/hyperlink" Target="menuitemdisplay://currency/+47+%5B1:PLN%5D" TargetMode="External"/><Relationship Id="rId460" Type="http://schemas.openxmlformats.org/officeDocument/2006/relationships/hyperlink" Target="menuitemdisplay://currency/+47+%5B1:PLN%5D" TargetMode="External"/><Relationship Id="rId698" Type="http://schemas.openxmlformats.org/officeDocument/2006/relationships/hyperlink" Target="menuitemdisplay://currency/+47+%5B1:PLN%5D" TargetMode="External"/><Relationship Id="rId919" Type="http://schemas.openxmlformats.org/officeDocument/2006/relationships/hyperlink" Target="menuitemdisplay://currency/+47+%5B1:EUR%5D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27"/>
  <sheetViews>
    <sheetView zoomScale="80" zoomScaleNormal="80" workbookViewId="0">
      <selection activeCell="A22" sqref="A22"/>
    </sheetView>
  </sheetViews>
  <sheetFormatPr defaultColWidth="8.85546875" defaultRowHeight="12.75" x14ac:dyDescent="0.2"/>
  <cols>
    <col min="1" max="1" width="174.42578125" style="209" bestFit="1" customWidth="1"/>
    <col min="2" max="16384" width="8.85546875" style="209"/>
  </cols>
  <sheetData>
    <row r="3" spans="1:1" s="213" customFormat="1" x14ac:dyDescent="0.2">
      <c r="A3" s="213" t="s">
        <v>3684</v>
      </c>
    </row>
    <row r="4" spans="1:1" x14ac:dyDescent="0.2">
      <c r="A4" s="1" t="s">
        <v>2673</v>
      </c>
    </row>
    <row r="5" spans="1:1" x14ac:dyDescent="0.2">
      <c r="A5" s="209" t="s">
        <v>2674</v>
      </c>
    </row>
    <row r="6" spans="1:1" x14ac:dyDescent="0.2">
      <c r="A6" s="209" t="s">
        <v>2675</v>
      </c>
    </row>
    <row r="7" spans="1:1" x14ac:dyDescent="0.2">
      <c r="A7" s="209" t="s">
        <v>2676</v>
      </c>
    </row>
    <row r="8" spans="1:1" x14ac:dyDescent="0.2">
      <c r="A8" s="211" t="s">
        <v>2677</v>
      </c>
    </row>
    <row r="9" spans="1:1" x14ac:dyDescent="0.2">
      <c r="A9" s="211" t="s">
        <v>2678</v>
      </c>
    </row>
    <row r="12" spans="1:1" x14ac:dyDescent="0.2">
      <c r="A12" s="213" t="s">
        <v>3685</v>
      </c>
    </row>
    <row r="13" spans="1:1" x14ac:dyDescent="0.2">
      <c r="A13" s="212" t="s">
        <v>2682</v>
      </c>
    </row>
    <row r="14" spans="1:1" x14ac:dyDescent="0.2">
      <c r="A14" s="212"/>
    </row>
    <row r="15" spans="1:1" x14ac:dyDescent="0.2">
      <c r="A15" s="212"/>
    </row>
    <row r="16" spans="1:1" s="213" customFormat="1" x14ac:dyDescent="0.2">
      <c r="A16" s="213" t="s">
        <v>2683</v>
      </c>
    </row>
    <row r="17" spans="1:1" x14ac:dyDescent="0.2">
      <c r="A17" s="212" t="s">
        <v>2679</v>
      </c>
    </row>
    <row r="18" spans="1:1" x14ac:dyDescent="0.2">
      <c r="A18" s="212" t="s">
        <v>2680</v>
      </c>
    </row>
    <row r="19" spans="1:1" x14ac:dyDescent="0.2">
      <c r="A19" s="212" t="s">
        <v>2681</v>
      </c>
    </row>
    <row r="22" spans="1:1" s="213" customFormat="1" ht="25.5" x14ac:dyDescent="0.2">
      <c r="A22" s="214" t="s">
        <v>2706</v>
      </c>
    </row>
    <row r="23" spans="1:1" x14ac:dyDescent="0.2">
      <c r="A23" s="215" t="s">
        <v>2684</v>
      </c>
    </row>
    <row r="26" spans="1:1" s="213" customFormat="1" ht="25.5" x14ac:dyDescent="0.2">
      <c r="A26" s="214" t="s">
        <v>2685</v>
      </c>
    </row>
    <row r="27" spans="1:1" ht="25.5" x14ac:dyDescent="0.2">
      <c r="A27" s="216" t="s">
        <v>2686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S1154"/>
  <sheetViews>
    <sheetView zoomScale="70" zoomScaleNormal="70" workbookViewId="0">
      <pane xSplit="8" ySplit="1" topLeftCell="I436" activePane="bottomRight" state="frozen"/>
      <selection pane="topRight" activeCell="H1" sqref="H1"/>
      <selection pane="bottomLeft" activeCell="A2" sqref="A2"/>
      <selection pane="bottomRight" activeCell="G454" sqref="G454"/>
    </sheetView>
  </sheetViews>
  <sheetFormatPr defaultColWidth="8.85546875" defaultRowHeight="12.75" x14ac:dyDescent="0.2"/>
  <cols>
    <col min="1" max="1" width="8.7109375" style="28" customWidth="1"/>
    <col min="2" max="2" width="11" style="28" bestFit="1" customWidth="1"/>
    <col min="3" max="3" width="25.28515625" style="28" bestFit="1" customWidth="1"/>
    <col min="4" max="4" width="25.28515625" style="28" customWidth="1"/>
    <col min="5" max="5" width="10.140625" style="28" bestFit="1" customWidth="1"/>
    <col min="6" max="6" width="14.85546875" style="28" bestFit="1" customWidth="1"/>
    <col min="7" max="7" width="59.42578125" style="28" bestFit="1" customWidth="1"/>
    <col min="8" max="8" width="38.28515625" style="28" bestFit="1" customWidth="1"/>
    <col min="9" max="9" width="10.140625" style="28" bestFit="1" customWidth="1"/>
    <col min="10" max="11" width="8.7109375" style="28" customWidth="1"/>
    <col min="12" max="12" width="22.5703125" style="28" bestFit="1" customWidth="1"/>
    <col min="13" max="13" width="13.42578125" style="28" bestFit="1" customWidth="1"/>
    <col min="14" max="14" width="14.140625" style="28" bestFit="1" customWidth="1"/>
    <col min="15" max="15" width="8.7109375" style="28" customWidth="1"/>
    <col min="16" max="16" width="11.5703125" style="28" bestFit="1" customWidth="1"/>
    <col min="17" max="18" width="8.7109375" style="28" customWidth="1"/>
    <col min="19" max="19" width="31.42578125" style="28" customWidth="1"/>
    <col min="20" max="16384" width="8.85546875" style="28"/>
  </cols>
  <sheetData>
    <row r="1" spans="1:19" s="229" customFormat="1" ht="28.15" customHeight="1" thickTop="1" thickBot="1" x14ac:dyDescent="0.25">
      <c r="A1" s="227" t="s">
        <v>3179</v>
      </c>
      <c r="B1" s="227" t="s">
        <v>3329</v>
      </c>
      <c r="C1" s="227" t="s">
        <v>3180</v>
      </c>
      <c r="D1" s="227" t="s">
        <v>3846</v>
      </c>
      <c r="E1" s="227" t="s">
        <v>3108</v>
      </c>
      <c r="F1" s="227" t="s">
        <v>3181</v>
      </c>
      <c r="G1" s="227" t="s">
        <v>3107</v>
      </c>
      <c r="H1" s="227" t="s">
        <v>3182</v>
      </c>
      <c r="I1" s="227" t="s">
        <v>3109</v>
      </c>
      <c r="J1" s="227" t="s">
        <v>3183</v>
      </c>
      <c r="K1" s="227" t="s">
        <v>3110</v>
      </c>
      <c r="L1" s="227" t="s">
        <v>3184</v>
      </c>
      <c r="M1" s="227" t="s">
        <v>3185</v>
      </c>
      <c r="N1" s="227" t="s">
        <v>3186</v>
      </c>
      <c r="O1" s="228" t="s">
        <v>3328</v>
      </c>
      <c r="P1" s="228" t="s">
        <v>3187</v>
      </c>
      <c r="Q1" s="29" t="s">
        <v>3188</v>
      </c>
      <c r="R1" s="29" t="s">
        <v>2715</v>
      </c>
    </row>
    <row r="2" spans="1:19" ht="13.5" thickTop="1" x14ac:dyDescent="0.2">
      <c r="A2" s="230" t="s">
        <v>125</v>
      </c>
      <c r="B2" s="230"/>
      <c r="C2" s="230"/>
      <c r="D2" s="230"/>
      <c r="E2" s="231" t="s">
        <v>125</v>
      </c>
      <c r="G2" s="232" t="s">
        <v>3111</v>
      </c>
      <c r="I2" s="230" t="s">
        <v>122</v>
      </c>
      <c r="J2" s="230" t="s">
        <v>122</v>
      </c>
      <c r="K2" s="230" t="s">
        <v>122</v>
      </c>
      <c r="L2" s="230" t="s">
        <v>122</v>
      </c>
      <c r="M2" s="230" t="s">
        <v>122</v>
      </c>
      <c r="N2" s="230" t="s">
        <v>122</v>
      </c>
    </row>
    <row r="3" spans="1:19" x14ac:dyDescent="0.2">
      <c r="A3" s="28" t="s">
        <v>125</v>
      </c>
      <c r="B3" s="28" t="s">
        <v>125</v>
      </c>
      <c r="C3" s="28" t="str">
        <f>VLOOKUP(B3,CF!A:Y,2,FALSE)</f>
        <v>PORADNIA MEDYCYNY PRACY</v>
      </c>
      <c r="D3" s="28" t="str">
        <f>IFERROR(VLOOKUP(B3,Adresy!A:C,3,FALSE),"BRAK")</f>
        <v>Wrocławska
67-100 Nowa Sól
Poland</v>
      </c>
      <c r="E3" s="233">
        <v>43593</v>
      </c>
      <c r="F3" s="204" t="s">
        <v>126</v>
      </c>
      <c r="G3" s="205" t="s">
        <v>127</v>
      </c>
      <c r="H3" s="204" t="s">
        <v>128</v>
      </c>
      <c r="I3" s="234">
        <v>43599</v>
      </c>
      <c r="J3" s="206" t="s">
        <v>129</v>
      </c>
      <c r="K3" s="207" t="s">
        <v>130</v>
      </c>
      <c r="L3" s="235">
        <v>-4180</v>
      </c>
      <c r="M3" s="235">
        <v>-4180</v>
      </c>
      <c r="N3" s="236">
        <v>4180</v>
      </c>
      <c r="O3" s="28">
        <f>VLOOKUP(B3,CF!A:Y,10,FALSE)</f>
        <v>14</v>
      </c>
      <c r="P3" s="248">
        <f>E3+O3</f>
        <v>43607</v>
      </c>
      <c r="Q3" s="28">
        <f>P3-I3</f>
        <v>8</v>
      </c>
      <c r="S3" s="322">
        <f>IFERROR(-N3,0)</f>
        <v>-4180</v>
      </c>
    </row>
    <row r="4" spans="1:19" x14ac:dyDescent="0.2">
      <c r="C4" s="28" t="e">
        <f ca="1">VLOOKUP(B4,CF!A:Y,2,FALSE)</f>
        <v>#N/A</v>
      </c>
      <c r="D4" s="28" t="str">
        <f>IFERROR(VLOOKUP(B4,Adresy!A:C,3,FALSE),"BRAK")</f>
        <v>BRAK</v>
      </c>
      <c r="E4" s="230" t="s">
        <v>122</v>
      </c>
      <c r="J4" s="237" t="s">
        <v>129</v>
      </c>
      <c r="K4" s="238" t="s">
        <v>130</v>
      </c>
      <c r="L4" s="239">
        <v>-4180</v>
      </c>
      <c r="M4" s="239">
        <v>-4180</v>
      </c>
      <c r="N4" s="240">
        <v>4180</v>
      </c>
      <c r="O4" s="28" t="e">
        <f ca="1">VLOOKUP(B4,CF!A:Y,10,FALSE)</f>
        <v>#N/A</v>
      </c>
      <c r="P4" s="248" t="e">
        <f t="shared" ref="P4:P67" ca="1" si="0">E4+O4</f>
        <v>#VALUE!</v>
      </c>
      <c r="Q4" s="28" t="e">
        <f t="shared" ref="Q4:Q67" ca="1" si="1">P4-I4</f>
        <v>#VALUE!</v>
      </c>
      <c r="S4" s="322">
        <f t="shared" ref="S4:S67" si="2">IFERROR(-N4,0)</f>
        <v>-4180</v>
      </c>
    </row>
    <row r="5" spans="1:19" x14ac:dyDescent="0.2">
      <c r="C5" s="28" t="e">
        <f ca="1">VLOOKUP(B5,CF!A:Y,2,FALSE)</f>
        <v>#N/A</v>
      </c>
      <c r="D5" s="28" t="str">
        <f>IFERROR(VLOOKUP(B5,Adresy!A:C,3,FALSE),"BRAK")</f>
        <v>BRAK</v>
      </c>
      <c r="N5" s="28">
        <v>0</v>
      </c>
      <c r="O5" s="28" t="e">
        <f ca="1">VLOOKUP(B5,CF!A:Y,10,FALSE)</f>
        <v>#N/A</v>
      </c>
      <c r="P5" s="248" t="e">
        <f t="shared" ca="1" si="0"/>
        <v>#N/A</v>
      </c>
      <c r="Q5" s="28" t="e">
        <f t="shared" ca="1" si="1"/>
        <v>#N/A</v>
      </c>
      <c r="S5" s="322">
        <f t="shared" si="2"/>
        <v>0</v>
      </c>
    </row>
    <row r="6" spans="1:19" x14ac:dyDescent="0.2">
      <c r="C6" s="28" t="e">
        <f ca="1">VLOOKUP(B6,CF!A:Y,2,FALSE)</f>
        <v>#N/A</v>
      </c>
      <c r="D6" s="28" t="str">
        <f>IFERROR(VLOOKUP(B6,Adresy!A:C,3,FALSE),"BRAK")</f>
        <v>BRAK</v>
      </c>
      <c r="E6" s="230" t="s">
        <v>122</v>
      </c>
      <c r="F6" s="230" t="s">
        <v>122</v>
      </c>
      <c r="G6" s="230" t="s">
        <v>122</v>
      </c>
      <c r="H6" s="230" t="s">
        <v>122</v>
      </c>
      <c r="I6" s="230" t="s">
        <v>122</v>
      </c>
      <c r="J6" s="230" t="s">
        <v>122</v>
      </c>
      <c r="K6" s="230" t="s">
        <v>122</v>
      </c>
      <c r="L6" s="241" t="s">
        <v>122</v>
      </c>
      <c r="M6" s="241" t="s">
        <v>3189</v>
      </c>
      <c r="N6" s="242">
        <v>4180</v>
      </c>
      <c r="O6" s="28" t="e">
        <f ca="1">VLOOKUP(B6,CF!A:Y,10,FALSE)</f>
        <v>#N/A</v>
      </c>
      <c r="P6" s="248" t="e">
        <f t="shared" ca="1" si="0"/>
        <v>#VALUE!</v>
      </c>
      <c r="Q6" s="28" t="e">
        <f t="shared" ca="1" si="1"/>
        <v>#VALUE!</v>
      </c>
      <c r="S6" s="322">
        <f t="shared" si="2"/>
        <v>-4180</v>
      </c>
    </row>
    <row r="7" spans="1:19" x14ac:dyDescent="0.2">
      <c r="A7" s="230" t="s">
        <v>131</v>
      </c>
      <c r="B7" s="230"/>
      <c r="C7" s="28" t="e">
        <f ca="1">VLOOKUP(B7,CF!A:Y,2,FALSE)</f>
        <v>#N/A</v>
      </c>
      <c r="D7" s="28" t="str">
        <f>IFERROR(VLOOKUP(B7,Adresy!A:C,3,FALSE),"BRAK")</f>
        <v>BRAK</v>
      </c>
      <c r="E7" s="231" t="s">
        <v>131</v>
      </c>
      <c r="G7" s="232" t="s">
        <v>3112</v>
      </c>
      <c r="I7" s="230" t="s">
        <v>122</v>
      </c>
      <c r="J7" s="230" t="s">
        <v>122</v>
      </c>
      <c r="K7" s="230" t="s">
        <v>122</v>
      </c>
      <c r="L7" s="230" t="s">
        <v>122</v>
      </c>
      <c r="M7" s="230" t="s">
        <v>122</v>
      </c>
      <c r="N7" s="230">
        <v>0</v>
      </c>
      <c r="O7" s="28" t="e">
        <f ca="1">VLOOKUP(B7,CF!A:Y,10,FALSE)</f>
        <v>#N/A</v>
      </c>
      <c r="P7" s="248" t="e">
        <f t="shared" ca="1" si="0"/>
        <v>#VALUE!</v>
      </c>
      <c r="Q7" s="28" t="e">
        <f t="shared" ca="1" si="1"/>
        <v>#VALUE!</v>
      </c>
      <c r="S7" s="322">
        <f t="shared" si="2"/>
        <v>0</v>
      </c>
    </row>
    <row r="8" spans="1:19" x14ac:dyDescent="0.2">
      <c r="A8" s="28" t="s">
        <v>131</v>
      </c>
      <c r="B8" s="28" t="s">
        <v>131</v>
      </c>
      <c r="C8" s="28" t="str">
        <f>VLOOKUP(B8,CF!A:Y,2,FALSE)</f>
        <v>BIURO PLUS</v>
      </c>
      <c r="D8" s="28" t="str">
        <f>IFERROR(VLOOKUP(B8,Adresy!A:C,3,FALSE),"BRAK")</f>
        <v>Piaskowa
65-209 Zielona Góra
Poland</v>
      </c>
      <c r="E8" s="233">
        <v>42941</v>
      </c>
      <c r="F8" s="204" t="s">
        <v>132</v>
      </c>
      <c r="G8" s="205" t="s">
        <v>3829</v>
      </c>
      <c r="H8" s="204" t="s">
        <v>133</v>
      </c>
      <c r="I8" s="234">
        <v>42941</v>
      </c>
      <c r="J8" s="206" t="s">
        <v>129</v>
      </c>
      <c r="K8" s="207" t="s">
        <v>130</v>
      </c>
      <c r="L8" s="235">
        <v>591.11</v>
      </c>
      <c r="M8" s="235">
        <v>24.6</v>
      </c>
      <c r="N8" s="236">
        <v>-24.6</v>
      </c>
      <c r="O8" s="28">
        <f>VLOOKUP(B8,CF!A:Y,10,FALSE)</f>
        <v>30</v>
      </c>
      <c r="P8" s="248">
        <f t="shared" si="0"/>
        <v>42971</v>
      </c>
      <c r="Q8" s="28">
        <f t="shared" si="1"/>
        <v>30</v>
      </c>
      <c r="S8" s="322">
        <f t="shared" si="2"/>
        <v>24.6</v>
      </c>
    </row>
    <row r="9" spans="1:19" x14ac:dyDescent="0.2">
      <c r="A9" s="28" t="s">
        <v>131</v>
      </c>
      <c r="B9" s="28" t="s">
        <v>131</v>
      </c>
      <c r="C9" s="28" t="str">
        <f>VLOOKUP(B9,CF!A:Y,2,FALSE)</f>
        <v>BIURO PLUS</v>
      </c>
      <c r="D9" s="28" t="str">
        <f>IFERROR(VLOOKUP(B9,Adresy!A:C,3,FALSE),"BRAK")</f>
        <v>Piaskowa
65-209 Zielona Góra
Poland</v>
      </c>
      <c r="E9" s="233">
        <v>43140</v>
      </c>
      <c r="F9" s="204" t="s">
        <v>134</v>
      </c>
      <c r="G9" s="205" t="s">
        <v>3829</v>
      </c>
      <c r="H9" s="204" t="s">
        <v>135</v>
      </c>
      <c r="I9" s="234">
        <v>43140</v>
      </c>
      <c r="J9" s="206" t="s">
        <v>129</v>
      </c>
      <c r="K9" s="207" t="s">
        <v>130</v>
      </c>
      <c r="L9" s="235">
        <v>6379.07</v>
      </c>
      <c r="M9" s="235">
        <v>923.38999999999896</v>
      </c>
      <c r="N9" s="236">
        <v>-923.38999999999896</v>
      </c>
      <c r="O9" s="28">
        <f>VLOOKUP(B9,CF!A:Y,10,FALSE)</f>
        <v>30</v>
      </c>
      <c r="P9" s="248">
        <f t="shared" si="0"/>
        <v>43170</v>
      </c>
      <c r="Q9" s="28">
        <f t="shared" si="1"/>
        <v>30</v>
      </c>
      <c r="S9" s="322">
        <f t="shared" si="2"/>
        <v>923.38999999999896</v>
      </c>
    </row>
    <row r="10" spans="1:19" x14ac:dyDescent="0.2">
      <c r="A10" s="28" t="s">
        <v>131</v>
      </c>
      <c r="B10" s="28" t="s">
        <v>131</v>
      </c>
      <c r="C10" s="28" t="str">
        <f>VLOOKUP(B10,CF!A:Y,2,FALSE)</f>
        <v>BIURO PLUS</v>
      </c>
      <c r="D10" s="28" t="str">
        <f>IFERROR(VLOOKUP(B10,Adresy!A:C,3,FALSE),"BRAK")</f>
        <v>Piaskowa
65-209 Zielona Góra
Poland</v>
      </c>
      <c r="E10" s="233">
        <v>43553</v>
      </c>
      <c r="F10" s="204" t="s">
        <v>136</v>
      </c>
      <c r="G10" s="205" t="s">
        <v>137</v>
      </c>
      <c r="H10" s="204" t="s">
        <v>138</v>
      </c>
      <c r="I10" s="234">
        <v>43583</v>
      </c>
      <c r="J10" s="206" t="s">
        <v>129</v>
      </c>
      <c r="K10" s="207" t="s">
        <v>130</v>
      </c>
      <c r="L10" s="235">
        <v>-135.66</v>
      </c>
      <c r="M10" s="235">
        <v>-135.66</v>
      </c>
      <c r="N10" s="236">
        <v>135.66</v>
      </c>
      <c r="O10" s="28">
        <f>VLOOKUP(B10,CF!A:Y,10,FALSE)</f>
        <v>30</v>
      </c>
      <c r="P10" s="248">
        <f t="shared" si="0"/>
        <v>43583</v>
      </c>
      <c r="Q10" s="28">
        <f t="shared" si="1"/>
        <v>0</v>
      </c>
      <c r="S10" s="322">
        <f t="shared" si="2"/>
        <v>-135.66</v>
      </c>
    </row>
    <row r="11" spans="1:19" x14ac:dyDescent="0.2">
      <c r="A11" s="28" t="s">
        <v>131</v>
      </c>
      <c r="B11" s="28" t="s">
        <v>131</v>
      </c>
      <c r="C11" s="28" t="str">
        <f>VLOOKUP(B11,CF!A:Y,2,FALSE)</f>
        <v>BIURO PLUS</v>
      </c>
      <c r="D11" s="28" t="str">
        <f>IFERROR(VLOOKUP(B11,Adresy!A:C,3,FALSE),"BRAK")</f>
        <v>Piaskowa
65-209 Zielona Góra
Poland</v>
      </c>
      <c r="E11" s="233">
        <v>43553</v>
      </c>
      <c r="F11" s="204" t="s">
        <v>139</v>
      </c>
      <c r="G11" s="205" t="s">
        <v>140</v>
      </c>
      <c r="H11" s="204" t="s">
        <v>138</v>
      </c>
      <c r="I11" s="234">
        <v>43583</v>
      </c>
      <c r="J11" s="206" t="s">
        <v>129</v>
      </c>
      <c r="K11" s="207" t="s">
        <v>130</v>
      </c>
      <c r="L11" s="235">
        <v>-431.94</v>
      </c>
      <c r="M11" s="235">
        <v>-431.94</v>
      </c>
      <c r="N11" s="236">
        <v>431.94</v>
      </c>
      <c r="O11" s="28">
        <f>VLOOKUP(B11,CF!A:Y,10,FALSE)</f>
        <v>30</v>
      </c>
      <c r="P11" s="248">
        <f t="shared" si="0"/>
        <v>43583</v>
      </c>
      <c r="Q11" s="28">
        <f t="shared" si="1"/>
        <v>0</v>
      </c>
      <c r="S11" s="322">
        <f t="shared" si="2"/>
        <v>-431.94</v>
      </c>
    </row>
    <row r="12" spans="1:19" x14ac:dyDescent="0.2">
      <c r="A12" s="28" t="s">
        <v>131</v>
      </c>
      <c r="B12" s="28" t="s">
        <v>131</v>
      </c>
      <c r="C12" s="28" t="str">
        <f>VLOOKUP(B12,CF!A:Y,2,FALSE)</f>
        <v>BIURO PLUS</v>
      </c>
      <c r="D12" s="28" t="str">
        <f>IFERROR(VLOOKUP(B12,Adresy!A:C,3,FALSE),"BRAK")</f>
        <v>Piaskowa
65-209 Zielona Góra
Poland</v>
      </c>
      <c r="E12" s="233">
        <v>43553</v>
      </c>
      <c r="F12" s="204" t="s">
        <v>141</v>
      </c>
      <c r="G12" s="205" t="s">
        <v>142</v>
      </c>
      <c r="H12" s="204" t="s">
        <v>138</v>
      </c>
      <c r="I12" s="234">
        <v>43583</v>
      </c>
      <c r="J12" s="206" t="s">
        <v>129</v>
      </c>
      <c r="K12" s="207" t="s">
        <v>130</v>
      </c>
      <c r="L12" s="235">
        <v>-53.14</v>
      </c>
      <c r="M12" s="235">
        <v>-53.14</v>
      </c>
      <c r="N12" s="236">
        <v>53.14</v>
      </c>
      <c r="O12" s="28">
        <f>VLOOKUP(B12,CF!A:Y,10,FALSE)</f>
        <v>30</v>
      </c>
      <c r="P12" s="248">
        <f t="shared" si="0"/>
        <v>43583</v>
      </c>
      <c r="Q12" s="28">
        <f t="shared" si="1"/>
        <v>0</v>
      </c>
      <c r="S12" s="322">
        <f t="shared" si="2"/>
        <v>-53.14</v>
      </c>
    </row>
    <row r="13" spans="1:19" x14ac:dyDescent="0.2">
      <c r="A13" s="28" t="s">
        <v>131</v>
      </c>
      <c r="B13" s="28" t="s">
        <v>131</v>
      </c>
      <c r="C13" s="28" t="str">
        <f>VLOOKUP(B13,CF!A:Y,2,FALSE)</f>
        <v>BIURO PLUS</v>
      </c>
      <c r="D13" s="28" t="str">
        <f>IFERROR(VLOOKUP(B13,Adresy!A:C,3,FALSE),"BRAK")</f>
        <v>Piaskowa
65-209 Zielona Góra
Poland</v>
      </c>
      <c r="E13" s="233">
        <v>43553</v>
      </c>
      <c r="F13" s="204" t="s">
        <v>143</v>
      </c>
      <c r="G13" s="205" t="s">
        <v>144</v>
      </c>
      <c r="H13" s="204" t="s">
        <v>138</v>
      </c>
      <c r="I13" s="234">
        <v>43583</v>
      </c>
      <c r="J13" s="206" t="s">
        <v>129</v>
      </c>
      <c r="K13" s="207" t="s">
        <v>130</v>
      </c>
      <c r="L13" s="235">
        <v>-991.17</v>
      </c>
      <c r="M13" s="235">
        <v>-991.17</v>
      </c>
      <c r="N13" s="236">
        <v>991.17</v>
      </c>
      <c r="O13" s="28">
        <f>VLOOKUP(B13,CF!A:Y,10,FALSE)</f>
        <v>30</v>
      </c>
      <c r="P13" s="248">
        <f t="shared" si="0"/>
        <v>43583</v>
      </c>
      <c r="Q13" s="28">
        <f t="shared" si="1"/>
        <v>0</v>
      </c>
      <c r="S13" s="322">
        <f t="shared" si="2"/>
        <v>-991.17</v>
      </c>
    </row>
    <row r="14" spans="1:19" x14ac:dyDescent="0.2">
      <c r="A14" s="28" t="s">
        <v>131</v>
      </c>
      <c r="B14" s="28" t="s">
        <v>131</v>
      </c>
      <c r="C14" s="28" t="str">
        <f>VLOOKUP(B14,CF!A:Y,2,FALSE)</f>
        <v>BIURO PLUS</v>
      </c>
      <c r="D14" s="28" t="str">
        <f>IFERROR(VLOOKUP(B14,Adresy!A:C,3,FALSE),"BRAK")</f>
        <v>Piaskowa
65-209 Zielona Góra
Poland</v>
      </c>
      <c r="E14" s="233">
        <v>43553</v>
      </c>
      <c r="F14" s="204" t="s">
        <v>145</v>
      </c>
      <c r="G14" s="205" t="s">
        <v>146</v>
      </c>
      <c r="H14" s="204" t="s">
        <v>138</v>
      </c>
      <c r="I14" s="234">
        <v>43583</v>
      </c>
      <c r="J14" s="206" t="s">
        <v>129</v>
      </c>
      <c r="K14" s="207" t="s">
        <v>130</v>
      </c>
      <c r="L14" s="235">
        <v>-8.86</v>
      </c>
      <c r="M14" s="235">
        <v>-8.86</v>
      </c>
      <c r="N14" s="236">
        <v>8.86</v>
      </c>
      <c r="O14" s="28">
        <f>VLOOKUP(B14,CF!A:Y,10,FALSE)</f>
        <v>30</v>
      </c>
      <c r="P14" s="248">
        <f t="shared" si="0"/>
        <v>43583</v>
      </c>
      <c r="Q14" s="28">
        <f t="shared" si="1"/>
        <v>0</v>
      </c>
      <c r="S14" s="322">
        <f t="shared" si="2"/>
        <v>-8.86</v>
      </c>
    </row>
    <row r="15" spans="1:19" x14ac:dyDescent="0.2">
      <c r="A15" s="28" t="s">
        <v>131</v>
      </c>
      <c r="B15" s="28" t="s">
        <v>131</v>
      </c>
      <c r="C15" s="28" t="str">
        <f>VLOOKUP(B15,CF!A:Y,2,FALSE)</f>
        <v>BIURO PLUS</v>
      </c>
      <c r="D15" s="28" t="str">
        <f>IFERROR(VLOOKUP(B15,Adresy!A:C,3,FALSE),"BRAK")</f>
        <v>Piaskowa
65-209 Zielona Góra
Poland</v>
      </c>
      <c r="E15" s="233">
        <v>43553</v>
      </c>
      <c r="F15" s="204" t="s">
        <v>147</v>
      </c>
      <c r="G15" s="205" t="s">
        <v>148</v>
      </c>
      <c r="H15" s="204" t="s">
        <v>149</v>
      </c>
      <c r="I15" s="234">
        <v>43583</v>
      </c>
      <c r="J15" s="206" t="s">
        <v>129</v>
      </c>
      <c r="K15" s="207" t="s">
        <v>130</v>
      </c>
      <c r="L15" s="235">
        <v>-129.15</v>
      </c>
      <c r="M15" s="235">
        <v>-129.15</v>
      </c>
      <c r="N15" s="236">
        <v>129.15</v>
      </c>
      <c r="O15" s="28">
        <f>VLOOKUP(B15,CF!A:Y,10,FALSE)</f>
        <v>30</v>
      </c>
      <c r="P15" s="248">
        <f t="shared" si="0"/>
        <v>43583</v>
      </c>
      <c r="Q15" s="28">
        <f t="shared" si="1"/>
        <v>0</v>
      </c>
      <c r="S15" s="322">
        <f t="shared" si="2"/>
        <v>-129.15</v>
      </c>
    </row>
    <row r="16" spans="1:19" x14ac:dyDescent="0.2">
      <c r="A16" s="28" t="s">
        <v>131</v>
      </c>
      <c r="B16" s="28" t="s">
        <v>131</v>
      </c>
      <c r="C16" s="28" t="str">
        <f>VLOOKUP(B16,CF!A:Y,2,FALSE)</f>
        <v>BIURO PLUS</v>
      </c>
      <c r="D16" s="28" t="str">
        <f>IFERROR(VLOOKUP(B16,Adresy!A:C,3,FALSE),"BRAK")</f>
        <v>Piaskowa
65-209 Zielona Góra
Poland</v>
      </c>
      <c r="E16" s="233">
        <v>43553</v>
      </c>
      <c r="F16" s="204" t="s">
        <v>150</v>
      </c>
      <c r="G16" s="205" t="s">
        <v>151</v>
      </c>
      <c r="H16" s="204" t="s">
        <v>152</v>
      </c>
      <c r="I16" s="234">
        <v>43583</v>
      </c>
      <c r="J16" s="206" t="s">
        <v>129</v>
      </c>
      <c r="K16" s="207" t="s">
        <v>130</v>
      </c>
      <c r="L16" s="235">
        <v>-386.8</v>
      </c>
      <c r="M16" s="235">
        <v>-386.8</v>
      </c>
      <c r="N16" s="236">
        <v>386.8</v>
      </c>
      <c r="O16" s="28">
        <f>VLOOKUP(B16,CF!A:Y,10,FALSE)</f>
        <v>30</v>
      </c>
      <c r="P16" s="248">
        <f t="shared" si="0"/>
        <v>43583</v>
      </c>
      <c r="Q16" s="28">
        <f t="shared" si="1"/>
        <v>0</v>
      </c>
      <c r="S16" s="322">
        <f t="shared" si="2"/>
        <v>-386.8</v>
      </c>
    </row>
    <row r="17" spans="1:19" x14ac:dyDescent="0.2">
      <c r="A17" s="28" t="s">
        <v>131</v>
      </c>
      <c r="B17" s="28" t="s">
        <v>131</v>
      </c>
      <c r="C17" s="28" t="str">
        <f>VLOOKUP(B17,CF!A:Y,2,FALSE)</f>
        <v>BIURO PLUS</v>
      </c>
      <c r="D17" s="28" t="str">
        <f>IFERROR(VLOOKUP(B17,Adresy!A:C,3,FALSE),"BRAK")</f>
        <v>Piaskowa
65-209 Zielona Góra
Poland</v>
      </c>
      <c r="E17" s="233">
        <v>43553</v>
      </c>
      <c r="F17" s="204" t="s">
        <v>153</v>
      </c>
      <c r="G17" s="205" t="s">
        <v>154</v>
      </c>
      <c r="H17" s="204" t="s">
        <v>155</v>
      </c>
      <c r="I17" s="234">
        <v>43567</v>
      </c>
      <c r="J17" s="206" t="s">
        <v>129</v>
      </c>
      <c r="K17" s="207" t="s">
        <v>130</v>
      </c>
      <c r="L17" s="235">
        <v>-793.82</v>
      </c>
      <c r="M17" s="235">
        <v>-793.82</v>
      </c>
      <c r="N17" s="236">
        <v>793.82</v>
      </c>
      <c r="O17" s="28">
        <f>VLOOKUP(B17,CF!A:Y,10,FALSE)</f>
        <v>30</v>
      </c>
      <c r="P17" s="248">
        <f t="shared" si="0"/>
        <v>43583</v>
      </c>
      <c r="Q17" s="28">
        <f t="shared" si="1"/>
        <v>16</v>
      </c>
      <c r="S17" s="322">
        <f t="shared" si="2"/>
        <v>-793.82</v>
      </c>
    </row>
    <row r="18" spans="1:19" x14ac:dyDescent="0.2">
      <c r="A18" s="28" t="s">
        <v>131</v>
      </c>
      <c r="B18" s="28" t="s">
        <v>131</v>
      </c>
      <c r="C18" s="28" t="str">
        <f>VLOOKUP(B18,CF!A:Y,2,FALSE)</f>
        <v>BIURO PLUS</v>
      </c>
      <c r="D18" s="28" t="str">
        <f>IFERROR(VLOOKUP(B18,Adresy!A:C,3,FALSE),"BRAK")</f>
        <v>Piaskowa
65-209 Zielona Góra
Poland</v>
      </c>
      <c r="E18" s="233">
        <v>43553</v>
      </c>
      <c r="F18" s="204" t="s">
        <v>156</v>
      </c>
      <c r="G18" s="205" t="s">
        <v>157</v>
      </c>
      <c r="H18" s="204" t="s">
        <v>158</v>
      </c>
      <c r="I18" s="234">
        <v>43583</v>
      </c>
      <c r="J18" s="206" t="s">
        <v>129</v>
      </c>
      <c r="K18" s="207" t="s">
        <v>130</v>
      </c>
      <c r="L18" s="235">
        <v>-397.29</v>
      </c>
      <c r="M18" s="235">
        <v>-397.29</v>
      </c>
      <c r="N18" s="236">
        <v>397.29</v>
      </c>
      <c r="O18" s="28">
        <f>VLOOKUP(B18,CF!A:Y,10,FALSE)</f>
        <v>30</v>
      </c>
      <c r="P18" s="248">
        <f t="shared" si="0"/>
        <v>43583</v>
      </c>
      <c r="Q18" s="28">
        <f t="shared" si="1"/>
        <v>0</v>
      </c>
      <c r="S18" s="322">
        <f t="shared" si="2"/>
        <v>-397.29</v>
      </c>
    </row>
    <row r="19" spans="1:19" x14ac:dyDescent="0.2">
      <c r="A19" s="28" t="s">
        <v>131</v>
      </c>
      <c r="B19" s="28" t="s">
        <v>131</v>
      </c>
      <c r="C19" s="28" t="str">
        <f>VLOOKUP(B19,CF!A:Y,2,FALSE)</f>
        <v>BIURO PLUS</v>
      </c>
      <c r="D19" s="28" t="str">
        <f>IFERROR(VLOOKUP(B19,Adresy!A:C,3,FALSE),"BRAK")</f>
        <v>Piaskowa
65-209 Zielona Góra
Poland</v>
      </c>
      <c r="E19" s="233">
        <v>43567</v>
      </c>
      <c r="F19" s="204" t="s">
        <v>159</v>
      </c>
      <c r="G19" s="205" t="s">
        <v>160</v>
      </c>
      <c r="H19" s="204" t="s">
        <v>138</v>
      </c>
      <c r="I19" s="234">
        <v>43581</v>
      </c>
      <c r="J19" s="206" t="s">
        <v>129</v>
      </c>
      <c r="K19" s="207" t="s">
        <v>130</v>
      </c>
      <c r="L19" s="235">
        <v>-540.15</v>
      </c>
      <c r="M19" s="235">
        <v>-540.15</v>
      </c>
      <c r="N19" s="236">
        <v>540.15</v>
      </c>
      <c r="O19" s="28">
        <f>VLOOKUP(B19,CF!A:Y,10,FALSE)</f>
        <v>30</v>
      </c>
      <c r="P19" s="248">
        <f t="shared" si="0"/>
        <v>43597</v>
      </c>
      <c r="Q19" s="28">
        <f t="shared" si="1"/>
        <v>16</v>
      </c>
      <c r="S19" s="322">
        <f t="shared" si="2"/>
        <v>-540.15</v>
      </c>
    </row>
    <row r="20" spans="1:19" x14ac:dyDescent="0.2">
      <c r="A20" s="28" t="s">
        <v>131</v>
      </c>
      <c r="B20" s="28" t="s">
        <v>131</v>
      </c>
      <c r="C20" s="28" t="str">
        <f>VLOOKUP(B20,CF!A:Y,2,FALSE)</f>
        <v>BIURO PLUS</v>
      </c>
      <c r="D20" s="28" t="str">
        <f>IFERROR(VLOOKUP(B20,Adresy!A:C,3,FALSE),"BRAK")</f>
        <v>Piaskowa
65-209 Zielona Góra
Poland</v>
      </c>
      <c r="E20" s="233">
        <v>43567</v>
      </c>
      <c r="F20" s="204" t="s">
        <v>161</v>
      </c>
      <c r="G20" s="205" t="s">
        <v>162</v>
      </c>
      <c r="H20" s="204" t="s">
        <v>163</v>
      </c>
      <c r="I20" s="234">
        <v>43597</v>
      </c>
      <c r="J20" s="206" t="s">
        <v>129</v>
      </c>
      <c r="K20" s="207" t="s">
        <v>130</v>
      </c>
      <c r="L20" s="235">
        <v>-342.31</v>
      </c>
      <c r="M20" s="235">
        <v>-342.31</v>
      </c>
      <c r="N20" s="236">
        <v>342.31</v>
      </c>
      <c r="O20" s="28">
        <f>VLOOKUP(B20,CF!A:Y,10,FALSE)</f>
        <v>30</v>
      </c>
      <c r="P20" s="248">
        <f t="shared" si="0"/>
        <v>43597</v>
      </c>
      <c r="Q20" s="28">
        <f t="shared" si="1"/>
        <v>0</v>
      </c>
      <c r="S20" s="322">
        <f t="shared" si="2"/>
        <v>-342.31</v>
      </c>
    </row>
    <row r="21" spans="1:19" x14ac:dyDescent="0.2">
      <c r="A21" s="28" t="s">
        <v>131</v>
      </c>
      <c r="B21" s="28" t="s">
        <v>131</v>
      </c>
      <c r="C21" s="28" t="str">
        <f>VLOOKUP(B21,CF!A:Y,2,FALSE)</f>
        <v>BIURO PLUS</v>
      </c>
      <c r="D21" s="28" t="str">
        <f>IFERROR(VLOOKUP(B21,Adresy!A:C,3,FALSE),"BRAK")</f>
        <v>Piaskowa
65-209 Zielona Góra
Poland</v>
      </c>
      <c r="E21" s="233">
        <v>43585</v>
      </c>
      <c r="F21" s="204" t="s">
        <v>164</v>
      </c>
      <c r="G21" s="205" t="s">
        <v>165</v>
      </c>
      <c r="H21" s="204" t="s">
        <v>138</v>
      </c>
      <c r="I21" s="234">
        <v>43615</v>
      </c>
      <c r="J21" s="206" t="s">
        <v>129</v>
      </c>
      <c r="K21" s="207" t="s">
        <v>130</v>
      </c>
      <c r="L21" s="235">
        <v>-153.75</v>
      </c>
      <c r="M21" s="235">
        <v>-153.75</v>
      </c>
      <c r="N21" s="236">
        <v>153.75</v>
      </c>
      <c r="O21" s="28">
        <f>VLOOKUP(B21,CF!A:Y,10,FALSE)</f>
        <v>30</v>
      </c>
      <c r="P21" s="248">
        <f t="shared" si="0"/>
        <v>43615</v>
      </c>
      <c r="Q21" s="28">
        <f t="shared" si="1"/>
        <v>0</v>
      </c>
      <c r="S21" s="322">
        <f t="shared" si="2"/>
        <v>-153.75</v>
      </c>
    </row>
    <row r="22" spans="1:19" x14ac:dyDescent="0.2">
      <c r="A22" s="28" t="s">
        <v>131</v>
      </c>
      <c r="B22" s="28" t="s">
        <v>131</v>
      </c>
      <c r="C22" s="28" t="str">
        <f>VLOOKUP(B22,CF!A:Y,2,FALSE)</f>
        <v>BIURO PLUS</v>
      </c>
      <c r="D22" s="28" t="str">
        <f>IFERROR(VLOOKUP(B22,Adresy!A:C,3,FALSE),"BRAK")</f>
        <v>Piaskowa
65-209 Zielona Góra
Poland</v>
      </c>
      <c r="E22" s="233">
        <v>43585</v>
      </c>
      <c r="F22" s="204" t="s">
        <v>166</v>
      </c>
      <c r="G22" s="205" t="s">
        <v>167</v>
      </c>
      <c r="H22" s="204" t="s">
        <v>138</v>
      </c>
      <c r="I22" s="234">
        <v>43615</v>
      </c>
      <c r="J22" s="206" t="s">
        <v>129</v>
      </c>
      <c r="K22" s="207" t="s">
        <v>130</v>
      </c>
      <c r="L22" s="235">
        <v>-691.09</v>
      </c>
      <c r="M22" s="235">
        <v>-691.09</v>
      </c>
      <c r="N22" s="236">
        <v>691.09</v>
      </c>
      <c r="O22" s="28">
        <f>VLOOKUP(B22,CF!A:Y,10,FALSE)</f>
        <v>30</v>
      </c>
      <c r="P22" s="248">
        <f t="shared" si="0"/>
        <v>43615</v>
      </c>
      <c r="Q22" s="28">
        <f t="shared" si="1"/>
        <v>0</v>
      </c>
      <c r="S22" s="322">
        <f t="shared" si="2"/>
        <v>-691.09</v>
      </c>
    </row>
    <row r="23" spans="1:19" x14ac:dyDescent="0.2">
      <c r="A23" s="28" t="s">
        <v>131</v>
      </c>
      <c r="B23" s="28" t="s">
        <v>131</v>
      </c>
      <c r="C23" s="28" t="str">
        <f>VLOOKUP(B23,CF!A:Y,2,FALSE)</f>
        <v>BIURO PLUS</v>
      </c>
      <c r="D23" s="28" t="str">
        <f>IFERROR(VLOOKUP(B23,Adresy!A:C,3,FALSE),"BRAK")</f>
        <v>Piaskowa
65-209 Zielona Góra
Poland</v>
      </c>
      <c r="E23" s="233">
        <v>43585</v>
      </c>
      <c r="F23" s="204" t="s">
        <v>168</v>
      </c>
      <c r="G23" s="205" t="s">
        <v>169</v>
      </c>
      <c r="H23" s="204" t="s">
        <v>138</v>
      </c>
      <c r="I23" s="234">
        <v>43615</v>
      </c>
      <c r="J23" s="206" t="s">
        <v>129</v>
      </c>
      <c r="K23" s="207" t="s">
        <v>130</v>
      </c>
      <c r="L23" s="235">
        <v>-359.16</v>
      </c>
      <c r="M23" s="235">
        <v>-359.16</v>
      </c>
      <c r="N23" s="236">
        <v>359.16</v>
      </c>
      <c r="O23" s="28">
        <f>VLOOKUP(B23,CF!A:Y,10,FALSE)</f>
        <v>30</v>
      </c>
      <c r="P23" s="248">
        <f t="shared" si="0"/>
        <v>43615</v>
      </c>
      <c r="Q23" s="28">
        <f t="shared" si="1"/>
        <v>0</v>
      </c>
      <c r="S23" s="322">
        <f t="shared" si="2"/>
        <v>-359.16</v>
      </c>
    </row>
    <row r="24" spans="1:19" x14ac:dyDescent="0.2">
      <c r="A24" s="28" t="s">
        <v>131</v>
      </c>
      <c r="B24" s="28" t="s">
        <v>131</v>
      </c>
      <c r="C24" s="28" t="str">
        <f>VLOOKUP(B24,CF!A:Y,2,FALSE)</f>
        <v>BIURO PLUS</v>
      </c>
      <c r="D24" s="28" t="str">
        <f>IFERROR(VLOOKUP(B24,Adresy!A:C,3,FALSE),"BRAK")</f>
        <v>Piaskowa
65-209 Zielona Góra
Poland</v>
      </c>
      <c r="E24" s="233">
        <v>43585</v>
      </c>
      <c r="F24" s="204" t="s">
        <v>170</v>
      </c>
      <c r="G24" s="205" t="s">
        <v>171</v>
      </c>
      <c r="H24" s="204" t="s">
        <v>172</v>
      </c>
      <c r="I24" s="234">
        <v>43615</v>
      </c>
      <c r="J24" s="206" t="s">
        <v>129</v>
      </c>
      <c r="K24" s="207" t="s">
        <v>130</v>
      </c>
      <c r="L24" s="235">
        <v>-442.95</v>
      </c>
      <c r="M24" s="235">
        <v>-442.95</v>
      </c>
      <c r="N24" s="236">
        <v>442.95</v>
      </c>
      <c r="O24" s="28">
        <f>VLOOKUP(B24,CF!A:Y,10,FALSE)</f>
        <v>30</v>
      </c>
      <c r="P24" s="248">
        <f t="shared" si="0"/>
        <v>43615</v>
      </c>
      <c r="Q24" s="28">
        <f t="shared" si="1"/>
        <v>0</v>
      </c>
      <c r="S24" s="322">
        <f t="shared" si="2"/>
        <v>-442.95</v>
      </c>
    </row>
    <row r="25" spans="1:19" x14ac:dyDescent="0.2">
      <c r="C25" s="28" t="e">
        <f ca="1">VLOOKUP(B25,CF!A:Y,2,FALSE)</f>
        <v>#N/A</v>
      </c>
      <c r="D25" s="28" t="str">
        <f>IFERROR(VLOOKUP(B25,Adresy!A:C,3,FALSE),"BRAK")</f>
        <v>BRAK</v>
      </c>
      <c r="E25" s="230" t="s">
        <v>122</v>
      </c>
      <c r="J25" s="237" t="s">
        <v>129</v>
      </c>
      <c r="K25" s="238" t="s">
        <v>130</v>
      </c>
      <c r="L25" s="239">
        <v>1112.94</v>
      </c>
      <c r="M25" s="239">
        <v>-4909.25</v>
      </c>
      <c r="N25" s="240">
        <v>4909.25</v>
      </c>
      <c r="O25" s="28" t="e">
        <f ca="1">VLOOKUP(B25,CF!A:Y,10,FALSE)</f>
        <v>#N/A</v>
      </c>
      <c r="P25" s="248" t="e">
        <f t="shared" ca="1" si="0"/>
        <v>#VALUE!</v>
      </c>
      <c r="Q25" s="28" t="e">
        <f t="shared" ca="1" si="1"/>
        <v>#VALUE!</v>
      </c>
      <c r="S25" s="322">
        <f t="shared" si="2"/>
        <v>-4909.25</v>
      </c>
    </row>
    <row r="26" spans="1:19" x14ac:dyDescent="0.2">
      <c r="C26" s="28" t="e">
        <f ca="1">VLOOKUP(B26,CF!A:Y,2,FALSE)</f>
        <v>#N/A</v>
      </c>
      <c r="D26" s="28" t="str">
        <f>IFERROR(VLOOKUP(B26,Adresy!A:C,3,FALSE),"BRAK")</f>
        <v>BRAK</v>
      </c>
      <c r="N26" s="28">
        <v>0</v>
      </c>
      <c r="O26" s="28" t="e">
        <f ca="1">VLOOKUP(B26,CF!A:Y,10,FALSE)</f>
        <v>#N/A</v>
      </c>
      <c r="P26" s="248" t="e">
        <f t="shared" ca="1" si="0"/>
        <v>#N/A</v>
      </c>
      <c r="Q26" s="28" t="e">
        <f t="shared" ca="1" si="1"/>
        <v>#N/A</v>
      </c>
      <c r="S26" s="322">
        <f t="shared" si="2"/>
        <v>0</v>
      </c>
    </row>
    <row r="27" spans="1:19" x14ac:dyDescent="0.2">
      <c r="C27" s="28" t="e">
        <f ca="1">VLOOKUP(B27,CF!A:Y,2,FALSE)</f>
        <v>#N/A</v>
      </c>
      <c r="D27" s="28" t="str">
        <f>IFERROR(VLOOKUP(B27,Adresy!A:C,3,FALSE),"BRAK")</f>
        <v>BRAK</v>
      </c>
      <c r="E27" s="230" t="s">
        <v>122</v>
      </c>
      <c r="F27" s="230" t="s">
        <v>122</v>
      </c>
      <c r="G27" s="230" t="s">
        <v>122</v>
      </c>
      <c r="H27" s="230" t="s">
        <v>122</v>
      </c>
      <c r="I27" s="230" t="s">
        <v>122</v>
      </c>
      <c r="J27" s="230" t="s">
        <v>122</v>
      </c>
      <c r="K27" s="230" t="s">
        <v>122</v>
      </c>
      <c r="L27" s="241" t="s">
        <v>122</v>
      </c>
      <c r="M27" s="241" t="s">
        <v>3189</v>
      </c>
      <c r="N27" s="242">
        <v>4909.25</v>
      </c>
      <c r="O27" s="28" t="e">
        <f ca="1">VLOOKUP(B27,CF!A:Y,10,FALSE)</f>
        <v>#N/A</v>
      </c>
      <c r="P27" s="248" t="e">
        <f t="shared" ca="1" si="0"/>
        <v>#VALUE!</v>
      </c>
      <c r="Q27" s="28" t="e">
        <f t="shared" ca="1" si="1"/>
        <v>#VALUE!</v>
      </c>
      <c r="S27" s="322">
        <f t="shared" si="2"/>
        <v>-4909.25</v>
      </c>
    </row>
    <row r="28" spans="1:19" x14ac:dyDescent="0.2">
      <c r="A28" s="230" t="s">
        <v>2280</v>
      </c>
      <c r="B28" s="230"/>
      <c r="C28" s="28" t="e">
        <f ca="1">VLOOKUP(B28,CF!A:Y,2,FALSE)</f>
        <v>#N/A</v>
      </c>
      <c r="D28" s="28" t="str">
        <f>IFERROR(VLOOKUP(B28,Adresy!A:C,3,FALSE),"BRAK")</f>
        <v>BRAK</v>
      </c>
      <c r="E28" s="231" t="s">
        <v>2280</v>
      </c>
      <c r="G28" s="232" t="s">
        <v>3114</v>
      </c>
      <c r="I28" s="230" t="s">
        <v>122</v>
      </c>
      <c r="J28" s="230" t="s">
        <v>122</v>
      </c>
      <c r="K28" s="230" t="s">
        <v>122</v>
      </c>
      <c r="L28" s="230" t="s">
        <v>122</v>
      </c>
      <c r="M28" s="230" t="s">
        <v>122</v>
      </c>
      <c r="N28" s="230">
        <v>0</v>
      </c>
      <c r="O28" s="28" t="e">
        <f ca="1">VLOOKUP(B28,CF!A:Y,10,FALSE)</f>
        <v>#N/A</v>
      </c>
      <c r="P28" s="248" t="e">
        <f t="shared" ca="1" si="0"/>
        <v>#VALUE!</v>
      </c>
      <c r="Q28" s="28" t="e">
        <f t="shared" ca="1" si="1"/>
        <v>#VALUE!</v>
      </c>
      <c r="S28" s="322">
        <f t="shared" si="2"/>
        <v>0</v>
      </c>
    </row>
    <row r="29" spans="1:19" x14ac:dyDescent="0.2">
      <c r="A29" s="28" t="s">
        <v>2280</v>
      </c>
      <c r="B29" s="28" t="s">
        <v>2280</v>
      </c>
      <c r="C29" s="28" t="str">
        <f>VLOOKUP(B29,CF!A:Y,2,FALSE)</f>
        <v>ORANGE</v>
      </c>
      <c r="D29" s="28" t="str">
        <f>IFERROR(VLOOKUP(B29,Adresy!A:C,3,FALSE),"BRAK")</f>
        <v>Aleje Jerozolimskie
02-326 Warszawa
Poland</v>
      </c>
      <c r="E29" s="233">
        <v>43600</v>
      </c>
      <c r="F29" s="204" t="s">
        <v>3190</v>
      </c>
      <c r="G29" s="205" t="s">
        <v>3113</v>
      </c>
      <c r="H29" s="204" t="s">
        <v>420</v>
      </c>
      <c r="I29" s="234">
        <v>43584</v>
      </c>
      <c r="J29" s="206" t="s">
        <v>129</v>
      </c>
      <c r="K29" s="207" t="s">
        <v>130</v>
      </c>
      <c r="L29" s="235">
        <v>-745.82</v>
      </c>
      <c r="M29" s="235">
        <v>-745.82</v>
      </c>
      <c r="N29" s="236">
        <v>745.82</v>
      </c>
      <c r="O29" s="28">
        <f>VLOOKUP(B29,CF!A:Y,10,FALSE)</f>
        <v>14</v>
      </c>
      <c r="P29" s="248">
        <f t="shared" si="0"/>
        <v>43614</v>
      </c>
      <c r="Q29" s="28">
        <f t="shared" si="1"/>
        <v>30</v>
      </c>
      <c r="S29" s="322">
        <f t="shared" si="2"/>
        <v>-745.82</v>
      </c>
    </row>
    <row r="30" spans="1:19" x14ac:dyDescent="0.2">
      <c r="C30" s="28" t="e">
        <f ca="1">VLOOKUP(B30,CF!A:Y,2,FALSE)</f>
        <v>#N/A</v>
      </c>
      <c r="D30" s="28" t="str">
        <f>IFERROR(VLOOKUP(B30,Adresy!A:C,3,FALSE),"BRAK")</f>
        <v>BRAK</v>
      </c>
      <c r="E30" s="230" t="s">
        <v>122</v>
      </c>
      <c r="J30" s="237" t="s">
        <v>129</v>
      </c>
      <c r="K30" s="238" t="s">
        <v>130</v>
      </c>
      <c r="L30" s="239">
        <v>-745.82</v>
      </c>
      <c r="M30" s="239">
        <v>-745.82</v>
      </c>
      <c r="N30" s="240">
        <v>745.82</v>
      </c>
      <c r="O30" s="28" t="e">
        <f ca="1">VLOOKUP(B30,CF!A:Y,10,FALSE)</f>
        <v>#N/A</v>
      </c>
      <c r="P30" s="248" t="e">
        <f t="shared" ca="1" si="0"/>
        <v>#VALUE!</v>
      </c>
      <c r="Q30" s="28" t="e">
        <f t="shared" ca="1" si="1"/>
        <v>#VALUE!</v>
      </c>
      <c r="S30" s="322">
        <f t="shared" si="2"/>
        <v>-745.82</v>
      </c>
    </row>
    <row r="31" spans="1:19" x14ac:dyDescent="0.2">
      <c r="C31" s="28" t="e">
        <f ca="1">VLOOKUP(B31,CF!A:Y,2,FALSE)</f>
        <v>#N/A</v>
      </c>
      <c r="D31" s="28" t="str">
        <f>IFERROR(VLOOKUP(B31,Adresy!A:C,3,FALSE),"BRAK")</f>
        <v>BRAK</v>
      </c>
      <c r="E31" s="230" t="s">
        <v>122</v>
      </c>
      <c r="F31" s="230" t="s">
        <v>122</v>
      </c>
      <c r="G31" s="230" t="s">
        <v>122</v>
      </c>
      <c r="H31" s="230" t="s">
        <v>122</v>
      </c>
      <c r="I31" s="230" t="s">
        <v>122</v>
      </c>
      <c r="J31" s="230" t="s">
        <v>122</v>
      </c>
      <c r="K31" s="230" t="s">
        <v>122</v>
      </c>
      <c r="L31" s="241" t="s">
        <v>122</v>
      </c>
      <c r="M31" s="241" t="s">
        <v>3189</v>
      </c>
      <c r="N31" s="242">
        <v>745.82</v>
      </c>
      <c r="O31" s="28" t="e">
        <f ca="1">VLOOKUP(B31,CF!A:Y,10,FALSE)</f>
        <v>#N/A</v>
      </c>
      <c r="P31" s="248" t="e">
        <f t="shared" ca="1" si="0"/>
        <v>#VALUE!</v>
      </c>
      <c r="Q31" s="28" t="e">
        <f t="shared" ca="1" si="1"/>
        <v>#VALUE!</v>
      </c>
      <c r="S31" s="322">
        <f t="shared" si="2"/>
        <v>-745.82</v>
      </c>
    </row>
    <row r="32" spans="1:19" x14ac:dyDescent="0.2">
      <c r="A32" s="230" t="s">
        <v>173</v>
      </c>
      <c r="B32" s="230"/>
      <c r="C32" s="28" t="e">
        <f ca="1">VLOOKUP(B32,CF!A:Y,2,FALSE)</f>
        <v>#N/A</v>
      </c>
      <c r="D32" s="28" t="str">
        <f>IFERROR(VLOOKUP(B32,Adresy!A:C,3,FALSE),"BRAK")</f>
        <v>BRAK</v>
      </c>
      <c r="E32" s="231" t="s">
        <v>173</v>
      </c>
      <c r="G32" s="232" t="s">
        <v>3115</v>
      </c>
      <c r="I32" s="230" t="s">
        <v>122</v>
      </c>
      <c r="J32" s="230" t="s">
        <v>122</v>
      </c>
      <c r="K32" s="230" t="s">
        <v>122</v>
      </c>
      <c r="L32" s="230" t="s">
        <v>122</v>
      </c>
      <c r="M32" s="230" t="s">
        <v>122</v>
      </c>
      <c r="N32" s="230">
        <v>0</v>
      </c>
      <c r="O32" s="28" t="e">
        <f ca="1">VLOOKUP(B32,CF!A:Y,10,FALSE)</f>
        <v>#N/A</v>
      </c>
      <c r="P32" s="248" t="e">
        <f t="shared" ca="1" si="0"/>
        <v>#VALUE!</v>
      </c>
      <c r="Q32" s="28" t="e">
        <f t="shared" ca="1" si="1"/>
        <v>#VALUE!</v>
      </c>
      <c r="S32" s="322">
        <f t="shared" si="2"/>
        <v>0</v>
      </c>
    </row>
    <row r="33" spans="1:19" x14ac:dyDescent="0.2">
      <c r="A33" s="28" t="s">
        <v>173</v>
      </c>
      <c r="B33" s="28" t="s">
        <v>173</v>
      </c>
      <c r="C33" s="28" t="str">
        <f>VLOOKUP(B33,CF!A:Y,2,FALSE)</f>
        <v>DIGATUS</v>
      </c>
      <c r="D33" s="28" t="str">
        <f>IFERROR(VLOOKUP(B33,Adresy!A:C,3,FALSE),"BRAK")</f>
        <v>Moltkestr. 1
86159 Augsburg
Germany</v>
      </c>
      <c r="E33" s="233">
        <v>43585</v>
      </c>
      <c r="F33" s="204" t="s">
        <v>174</v>
      </c>
      <c r="G33" s="205" t="s">
        <v>175</v>
      </c>
      <c r="H33" s="204" t="s">
        <v>176</v>
      </c>
      <c r="I33" s="234">
        <v>43567</v>
      </c>
      <c r="J33" s="206" t="s">
        <v>177</v>
      </c>
      <c r="K33" s="207" t="s">
        <v>178</v>
      </c>
      <c r="L33" s="235">
        <v>-1410.08</v>
      </c>
      <c r="M33" s="235">
        <v>-1410.08</v>
      </c>
      <c r="N33" s="236">
        <v>6056.29</v>
      </c>
      <c r="O33" s="28">
        <f>VLOOKUP(B33,CF!A:Y,10,FALSE)</f>
        <v>30</v>
      </c>
      <c r="P33" s="248">
        <f t="shared" si="0"/>
        <v>43615</v>
      </c>
      <c r="Q33" s="28">
        <f t="shared" si="1"/>
        <v>48</v>
      </c>
      <c r="S33" s="322">
        <f t="shared" si="2"/>
        <v>-6056.29</v>
      </c>
    </row>
    <row r="34" spans="1:19" x14ac:dyDescent="0.2">
      <c r="A34" s="28" t="s">
        <v>173</v>
      </c>
      <c r="B34" s="28" t="s">
        <v>173</v>
      </c>
      <c r="C34" s="28" t="str">
        <f>VLOOKUP(B34,CF!A:Y,2,FALSE)</f>
        <v>DIGATUS</v>
      </c>
      <c r="D34" s="28" t="str">
        <f>IFERROR(VLOOKUP(B34,Adresy!A:C,3,FALSE),"BRAK")</f>
        <v>Moltkestr. 1
86159 Augsburg
Germany</v>
      </c>
      <c r="E34" s="233">
        <v>43600</v>
      </c>
      <c r="F34" s="204" t="s">
        <v>3191</v>
      </c>
      <c r="G34" s="205" t="s">
        <v>1873</v>
      </c>
      <c r="H34" s="204" t="s">
        <v>3192</v>
      </c>
      <c r="I34" s="234">
        <v>43594</v>
      </c>
      <c r="J34" s="206" t="s">
        <v>177</v>
      </c>
      <c r="K34" s="207" t="s">
        <v>178</v>
      </c>
      <c r="L34" s="235">
        <v>-1813.25</v>
      </c>
      <c r="M34" s="235">
        <v>-1813.25</v>
      </c>
      <c r="N34" s="236">
        <v>7759.8</v>
      </c>
      <c r="O34" s="28">
        <f>VLOOKUP(B34,CF!A:Y,10,FALSE)</f>
        <v>30</v>
      </c>
      <c r="P34" s="248">
        <f t="shared" si="0"/>
        <v>43630</v>
      </c>
      <c r="Q34" s="28">
        <f t="shared" si="1"/>
        <v>36</v>
      </c>
      <c r="S34" s="322">
        <f t="shared" si="2"/>
        <v>-7759.8</v>
      </c>
    </row>
    <row r="35" spans="1:19" x14ac:dyDescent="0.2">
      <c r="C35" s="28" t="e">
        <f ca="1">VLOOKUP(B35,CF!A:Y,2,FALSE)</f>
        <v>#N/A</v>
      </c>
      <c r="D35" s="28" t="str">
        <f>IFERROR(VLOOKUP(B35,Adresy!A:C,3,FALSE),"BRAK")</f>
        <v>BRAK</v>
      </c>
      <c r="E35" s="230" t="s">
        <v>122</v>
      </c>
      <c r="J35" s="237" t="s">
        <v>177</v>
      </c>
      <c r="K35" s="238" t="s">
        <v>178</v>
      </c>
      <c r="L35" s="239">
        <v>-3223.33</v>
      </c>
      <c r="M35" s="239">
        <v>-3223.33</v>
      </c>
      <c r="N35" s="240">
        <v>13816.09</v>
      </c>
      <c r="O35" s="28" t="e">
        <f ca="1">VLOOKUP(B35,CF!A:Y,10,FALSE)</f>
        <v>#N/A</v>
      </c>
      <c r="P35" s="248" t="e">
        <f t="shared" ca="1" si="0"/>
        <v>#VALUE!</v>
      </c>
      <c r="Q35" s="28" t="e">
        <f t="shared" ca="1" si="1"/>
        <v>#VALUE!</v>
      </c>
      <c r="S35" s="322">
        <f t="shared" si="2"/>
        <v>-13816.09</v>
      </c>
    </row>
    <row r="36" spans="1:19" x14ac:dyDescent="0.2">
      <c r="C36" s="28" t="e">
        <f ca="1">VLOOKUP(B36,CF!A:Y,2,FALSE)</f>
        <v>#N/A</v>
      </c>
      <c r="D36" s="28" t="str">
        <f>IFERROR(VLOOKUP(B36,Adresy!A:C,3,FALSE),"BRAK")</f>
        <v>BRAK</v>
      </c>
      <c r="E36" s="230" t="s">
        <v>122</v>
      </c>
      <c r="F36" s="230" t="s">
        <v>122</v>
      </c>
      <c r="G36" s="230" t="s">
        <v>122</v>
      </c>
      <c r="H36" s="230" t="s">
        <v>122</v>
      </c>
      <c r="I36" s="230" t="s">
        <v>122</v>
      </c>
      <c r="J36" s="230" t="s">
        <v>122</v>
      </c>
      <c r="K36" s="230" t="s">
        <v>122</v>
      </c>
      <c r="L36" s="241" t="s">
        <v>122</v>
      </c>
      <c r="M36" s="241" t="s">
        <v>3189</v>
      </c>
      <c r="N36" s="242">
        <v>13816.09</v>
      </c>
      <c r="O36" s="28" t="e">
        <f ca="1">VLOOKUP(B36,CF!A:Y,10,FALSE)</f>
        <v>#N/A</v>
      </c>
      <c r="P36" s="248" t="e">
        <f t="shared" ca="1" si="0"/>
        <v>#VALUE!</v>
      </c>
      <c r="Q36" s="28" t="e">
        <f t="shared" ca="1" si="1"/>
        <v>#VALUE!</v>
      </c>
      <c r="S36" s="322">
        <f t="shared" si="2"/>
        <v>-13816.09</v>
      </c>
    </row>
    <row r="37" spans="1:19" x14ac:dyDescent="0.2">
      <c r="A37" s="230" t="s">
        <v>179</v>
      </c>
      <c r="B37" s="230"/>
      <c r="C37" s="28" t="e">
        <f ca="1">VLOOKUP(B37,CF!A:Y,2,FALSE)</f>
        <v>#N/A</v>
      </c>
      <c r="D37" s="28" t="str">
        <f>IFERROR(VLOOKUP(B37,Adresy!A:C,3,FALSE),"BRAK")</f>
        <v>BRAK</v>
      </c>
      <c r="E37" s="231" t="s">
        <v>179</v>
      </c>
      <c r="G37" s="232" t="s">
        <v>2716</v>
      </c>
      <c r="I37" s="230" t="s">
        <v>122</v>
      </c>
      <c r="J37" s="230" t="s">
        <v>122</v>
      </c>
      <c r="K37" s="230" t="s">
        <v>122</v>
      </c>
      <c r="L37" s="230" t="s">
        <v>122</v>
      </c>
      <c r="M37" s="230" t="s">
        <v>122</v>
      </c>
      <c r="N37" s="230">
        <v>0</v>
      </c>
      <c r="O37" s="28" t="e">
        <f ca="1">VLOOKUP(B37,CF!A:Y,10,FALSE)</f>
        <v>#N/A</v>
      </c>
      <c r="P37" s="248" t="e">
        <f t="shared" ca="1" si="0"/>
        <v>#VALUE!</v>
      </c>
      <c r="Q37" s="28" t="e">
        <f t="shared" ca="1" si="1"/>
        <v>#VALUE!</v>
      </c>
      <c r="S37" s="322">
        <f t="shared" si="2"/>
        <v>0</v>
      </c>
    </row>
    <row r="38" spans="1:19" x14ac:dyDescent="0.2">
      <c r="A38" s="28" t="s">
        <v>179</v>
      </c>
      <c r="B38" s="28" t="s">
        <v>179</v>
      </c>
      <c r="C38" s="28" t="str">
        <f>VLOOKUP(B38,CF!A:Y,2,FALSE)</f>
        <v>REUSS-SEIFERT DE (SUBSIDIARIES)</v>
      </c>
      <c r="D38" s="28" t="str">
        <f>IFERROR(VLOOKUP(B38,Adresy!A:C,3,FALSE),"BRAK")</f>
        <v>Wuppertalerstasse 77
45549 Sprockhoevel
Germany</v>
      </c>
      <c r="E38" s="233">
        <v>43159</v>
      </c>
      <c r="F38" s="204" t="s">
        <v>180</v>
      </c>
      <c r="G38" s="205" t="s">
        <v>181</v>
      </c>
      <c r="H38" s="204" t="s">
        <v>122</v>
      </c>
      <c r="I38" s="234">
        <v>43173</v>
      </c>
      <c r="J38" s="206" t="s">
        <v>182</v>
      </c>
      <c r="K38" s="207" t="s">
        <v>178</v>
      </c>
      <c r="L38" s="235">
        <v>-467336.7</v>
      </c>
      <c r="M38" s="235">
        <v>-467336.7</v>
      </c>
      <c r="N38" s="236">
        <v>1948794.04</v>
      </c>
      <c r="O38" s="28">
        <f>VLOOKUP(B38,CF!A:Y,10,FALSE)</f>
        <v>30</v>
      </c>
      <c r="P38" s="248">
        <f t="shared" si="0"/>
        <v>43189</v>
      </c>
      <c r="Q38" s="28">
        <f t="shared" si="1"/>
        <v>16</v>
      </c>
      <c r="S38" s="322">
        <f t="shared" si="2"/>
        <v>-1948794.04</v>
      </c>
    </row>
    <row r="39" spans="1:19" x14ac:dyDescent="0.2">
      <c r="C39" s="28" t="e">
        <f ca="1">VLOOKUP(B39,CF!A:Y,2,FALSE)</f>
        <v>#N/A</v>
      </c>
      <c r="D39" s="28" t="str">
        <f>IFERROR(VLOOKUP(B39,Adresy!A:C,3,FALSE),"BRAK")</f>
        <v>BRAK</v>
      </c>
      <c r="E39" s="230" t="s">
        <v>122</v>
      </c>
      <c r="J39" s="237" t="s">
        <v>182</v>
      </c>
      <c r="K39" s="238" t="s">
        <v>178</v>
      </c>
      <c r="L39" s="239">
        <v>-467336.7</v>
      </c>
      <c r="M39" s="239">
        <v>-467336.7</v>
      </c>
      <c r="N39" s="240">
        <v>1948794.04</v>
      </c>
      <c r="O39" s="28" t="e">
        <f ca="1">VLOOKUP(B39,CF!A:Y,10,FALSE)</f>
        <v>#N/A</v>
      </c>
      <c r="P39" s="248" t="e">
        <f t="shared" ca="1" si="0"/>
        <v>#VALUE!</v>
      </c>
      <c r="Q39" s="28" t="e">
        <f t="shared" ca="1" si="1"/>
        <v>#VALUE!</v>
      </c>
      <c r="S39" s="322">
        <f t="shared" si="2"/>
        <v>-1948794.04</v>
      </c>
    </row>
    <row r="40" spans="1:19" x14ac:dyDescent="0.2">
      <c r="C40" s="28" t="e">
        <f ca="1">VLOOKUP(B40,CF!A:Y,2,FALSE)</f>
        <v>#N/A</v>
      </c>
      <c r="D40" s="28" t="str">
        <f>IFERROR(VLOOKUP(B40,Adresy!A:C,3,FALSE),"BRAK")</f>
        <v>BRAK</v>
      </c>
      <c r="N40" s="28">
        <v>0</v>
      </c>
      <c r="O40" s="28" t="e">
        <f ca="1">VLOOKUP(B40,CF!A:Y,10,FALSE)</f>
        <v>#N/A</v>
      </c>
      <c r="P40" s="248" t="e">
        <f t="shared" ca="1" si="0"/>
        <v>#N/A</v>
      </c>
      <c r="Q40" s="28" t="e">
        <f t="shared" ca="1" si="1"/>
        <v>#N/A</v>
      </c>
      <c r="S40" s="322">
        <f t="shared" si="2"/>
        <v>0</v>
      </c>
    </row>
    <row r="41" spans="1:19" x14ac:dyDescent="0.2">
      <c r="C41" s="28" t="e">
        <f ca="1">VLOOKUP(B41,CF!A:Y,2,FALSE)</f>
        <v>#N/A</v>
      </c>
      <c r="D41" s="28" t="str">
        <f>IFERROR(VLOOKUP(B41,Adresy!A:C,3,FALSE),"BRAK")</f>
        <v>BRAK</v>
      </c>
      <c r="E41" s="230" t="s">
        <v>122</v>
      </c>
      <c r="F41" s="230" t="s">
        <v>122</v>
      </c>
      <c r="G41" s="230" t="s">
        <v>122</v>
      </c>
      <c r="H41" s="230" t="s">
        <v>122</v>
      </c>
      <c r="I41" s="230" t="s">
        <v>122</v>
      </c>
      <c r="J41" s="230" t="s">
        <v>122</v>
      </c>
      <c r="K41" s="230" t="s">
        <v>122</v>
      </c>
      <c r="L41" s="241" t="s">
        <v>122</v>
      </c>
      <c r="M41" s="241" t="s">
        <v>3189</v>
      </c>
      <c r="N41" s="242">
        <v>1948794.04</v>
      </c>
      <c r="O41" s="28" t="e">
        <f ca="1">VLOOKUP(B41,CF!A:Y,10,FALSE)</f>
        <v>#N/A</v>
      </c>
      <c r="P41" s="248" t="e">
        <f t="shared" ca="1" si="0"/>
        <v>#VALUE!</v>
      </c>
      <c r="Q41" s="28" t="e">
        <f t="shared" ca="1" si="1"/>
        <v>#VALUE!</v>
      </c>
      <c r="S41" s="322">
        <f t="shared" si="2"/>
        <v>-1948794.04</v>
      </c>
    </row>
    <row r="42" spans="1:19" x14ac:dyDescent="0.2">
      <c r="A42" s="230" t="s">
        <v>183</v>
      </c>
      <c r="B42" s="230"/>
      <c r="C42" s="28" t="e">
        <f ca="1">VLOOKUP(B42,CF!A:Y,2,FALSE)</f>
        <v>#N/A</v>
      </c>
      <c r="D42" s="28" t="str">
        <f>IFERROR(VLOOKUP(B42,Adresy!A:C,3,FALSE),"BRAK")</f>
        <v>BRAK</v>
      </c>
      <c r="E42" s="231" t="s">
        <v>183</v>
      </c>
      <c r="G42" s="232" t="s">
        <v>184</v>
      </c>
      <c r="I42" s="230" t="s">
        <v>122</v>
      </c>
      <c r="J42" s="230" t="s">
        <v>122</v>
      </c>
      <c r="K42" s="230" t="s">
        <v>122</v>
      </c>
      <c r="L42" s="230" t="s">
        <v>122</v>
      </c>
      <c r="M42" s="230" t="s">
        <v>122</v>
      </c>
      <c r="N42" s="230">
        <v>0</v>
      </c>
      <c r="O42" s="28" t="e">
        <f ca="1">VLOOKUP(B42,CF!A:Y,10,FALSE)</f>
        <v>#N/A</v>
      </c>
      <c r="P42" s="248" t="e">
        <f t="shared" ca="1" si="0"/>
        <v>#VALUE!</v>
      </c>
      <c r="Q42" s="28" t="e">
        <f t="shared" ca="1" si="1"/>
        <v>#VALUE!</v>
      </c>
      <c r="S42" s="322">
        <f t="shared" si="2"/>
        <v>0</v>
      </c>
    </row>
    <row r="43" spans="1:19" x14ac:dyDescent="0.2">
      <c r="A43" s="28" t="s">
        <v>183</v>
      </c>
      <c r="B43" s="28" t="s">
        <v>183</v>
      </c>
      <c r="C43" s="28" t="str">
        <f>VLOOKUP(B43,CF!A:Y,2,FALSE)</f>
        <v>ENEA SA</v>
      </c>
      <c r="D43" s="28" t="str">
        <f>IFERROR(VLOOKUP(B43,Adresy!A:C,3,FALSE),"BRAK")</f>
        <v>Górecka
60-201 Poznań
Poland</v>
      </c>
      <c r="E43" s="233">
        <v>43139</v>
      </c>
      <c r="F43" s="204" t="s">
        <v>185</v>
      </c>
      <c r="G43" s="205" t="s">
        <v>186</v>
      </c>
      <c r="H43" s="204" t="s">
        <v>186</v>
      </c>
      <c r="I43" s="234">
        <v>43139</v>
      </c>
      <c r="J43" s="206" t="s">
        <v>129</v>
      </c>
      <c r="K43" s="207" t="s">
        <v>130</v>
      </c>
      <c r="L43" s="235">
        <v>21.42</v>
      </c>
      <c r="M43" s="235">
        <v>21.42</v>
      </c>
      <c r="N43" s="236">
        <v>-21.42</v>
      </c>
      <c r="O43" s="28">
        <f>VLOOKUP(B43,CF!A:Y,10,FALSE)</f>
        <v>45</v>
      </c>
      <c r="P43" s="248">
        <f t="shared" si="0"/>
        <v>43184</v>
      </c>
      <c r="Q43" s="28">
        <f t="shared" si="1"/>
        <v>45</v>
      </c>
      <c r="S43" s="322">
        <f t="shared" si="2"/>
        <v>21.42</v>
      </c>
    </row>
    <row r="44" spans="1:19" x14ac:dyDescent="0.2">
      <c r="A44" s="28" t="s">
        <v>183</v>
      </c>
      <c r="B44" s="28" t="s">
        <v>183</v>
      </c>
      <c r="C44" s="28" t="str">
        <f>VLOOKUP(B44,CF!A:Y,2,FALSE)</f>
        <v>ENEA SA</v>
      </c>
      <c r="D44" s="28" t="str">
        <f>IFERROR(VLOOKUP(B44,Adresy!A:C,3,FALSE),"BRAK")</f>
        <v>Górecka
60-201 Poznań
Poland</v>
      </c>
      <c r="E44" s="233">
        <v>43557</v>
      </c>
      <c r="F44" s="204" t="s">
        <v>187</v>
      </c>
      <c r="G44" s="205" t="s">
        <v>188</v>
      </c>
      <c r="H44" s="204" t="s">
        <v>189</v>
      </c>
      <c r="I44" s="234">
        <v>43587</v>
      </c>
      <c r="J44" s="206" t="s">
        <v>129</v>
      </c>
      <c r="K44" s="207" t="s">
        <v>130</v>
      </c>
      <c r="L44" s="235">
        <v>-174317.95</v>
      </c>
      <c r="M44" s="235">
        <v>-174317.95</v>
      </c>
      <c r="N44" s="236">
        <v>174317.95</v>
      </c>
      <c r="O44" s="28">
        <f>VLOOKUP(B44,CF!A:Y,10,FALSE)</f>
        <v>45</v>
      </c>
      <c r="P44" s="248">
        <f t="shared" si="0"/>
        <v>43602</v>
      </c>
      <c r="Q44" s="28">
        <f t="shared" si="1"/>
        <v>15</v>
      </c>
      <c r="S44" s="322">
        <f t="shared" si="2"/>
        <v>-174317.95</v>
      </c>
    </row>
    <row r="45" spans="1:19" x14ac:dyDescent="0.2">
      <c r="A45" s="28" t="s">
        <v>183</v>
      </c>
      <c r="B45" s="28" t="s">
        <v>183</v>
      </c>
      <c r="C45" s="28" t="str">
        <f>VLOOKUP(B45,CF!A:Y,2,FALSE)</f>
        <v>ENEA SA</v>
      </c>
      <c r="D45" s="28" t="str">
        <f>IFERROR(VLOOKUP(B45,Adresy!A:C,3,FALSE),"BRAK")</f>
        <v>Górecka
60-201 Poznań
Poland</v>
      </c>
      <c r="E45" s="233">
        <v>43557</v>
      </c>
      <c r="F45" s="204" t="s">
        <v>190</v>
      </c>
      <c r="G45" s="205" t="s">
        <v>191</v>
      </c>
      <c r="H45" s="204" t="s">
        <v>189</v>
      </c>
      <c r="I45" s="234">
        <v>43587</v>
      </c>
      <c r="J45" s="206" t="s">
        <v>129</v>
      </c>
      <c r="K45" s="207" t="s">
        <v>130</v>
      </c>
      <c r="L45" s="235">
        <v>-249306.63</v>
      </c>
      <c r="M45" s="235">
        <v>-249306.63</v>
      </c>
      <c r="N45" s="236">
        <v>249306.63</v>
      </c>
      <c r="O45" s="28">
        <f>VLOOKUP(B45,CF!A:Y,10,FALSE)</f>
        <v>45</v>
      </c>
      <c r="P45" s="248">
        <f t="shared" si="0"/>
        <v>43602</v>
      </c>
      <c r="Q45" s="28">
        <f t="shared" si="1"/>
        <v>15</v>
      </c>
      <c r="S45" s="322">
        <f t="shared" si="2"/>
        <v>-249306.63</v>
      </c>
    </row>
    <row r="46" spans="1:19" x14ac:dyDescent="0.2">
      <c r="A46" s="28" t="s">
        <v>183</v>
      </c>
      <c r="B46" s="28" t="s">
        <v>183</v>
      </c>
      <c r="C46" s="28" t="str">
        <f>VLOOKUP(B46,CF!A:Y,2,FALSE)</f>
        <v>ENEA SA</v>
      </c>
      <c r="D46" s="28" t="str">
        <f>IFERROR(VLOOKUP(B46,Adresy!A:C,3,FALSE),"BRAK")</f>
        <v>Górecka
60-201 Poznań
Poland</v>
      </c>
      <c r="E46" s="233">
        <v>43591</v>
      </c>
      <c r="F46" s="204" t="s">
        <v>192</v>
      </c>
      <c r="G46" s="205" t="s">
        <v>193</v>
      </c>
      <c r="H46" s="204" t="s">
        <v>194</v>
      </c>
      <c r="I46" s="234">
        <v>43621</v>
      </c>
      <c r="J46" s="206" t="s">
        <v>129</v>
      </c>
      <c r="K46" s="207" t="s">
        <v>130</v>
      </c>
      <c r="L46" s="235">
        <v>-424358.76</v>
      </c>
      <c r="M46" s="235">
        <v>-424358.76</v>
      </c>
      <c r="N46" s="236">
        <v>424358.76</v>
      </c>
      <c r="O46" s="28">
        <f>VLOOKUP(B46,CF!A:Y,10,FALSE)</f>
        <v>45</v>
      </c>
      <c r="P46" s="248">
        <f t="shared" si="0"/>
        <v>43636</v>
      </c>
      <c r="Q46" s="28">
        <f t="shared" si="1"/>
        <v>15</v>
      </c>
      <c r="S46" s="322">
        <f t="shared" si="2"/>
        <v>-424358.76</v>
      </c>
    </row>
    <row r="47" spans="1:19" x14ac:dyDescent="0.2">
      <c r="C47" s="28" t="e">
        <f ca="1">VLOOKUP(B47,CF!A:Y,2,FALSE)</f>
        <v>#N/A</v>
      </c>
      <c r="D47" s="28" t="str">
        <f>IFERROR(VLOOKUP(B47,Adresy!A:C,3,FALSE),"BRAK")</f>
        <v>BRAK</v>
      </c>
      <c r="E47" s="230" t="s">
        <v>122</v>
      </c>
      <c r="J47" s="237" t="s">
        <v>129</v>
      </c>
      <c r="K47" s="238" t="s">
        <v>130</v>
      </c>
      <c r="L47" s="239">
        <v>-847961.92</v>
      </c>
      <c r="M47" s="239">
        <v>-847961.92</v>
      </c>
      <c r="N47" s="240">
        <v>847961.92</v>
      </c>
      <c r="O47" s="28" t="e">
        <f ca="1">VLOOKUP(B47,CF!A:Y,10,FALSE)</f>
        <v>#N/A</v>
      </c>
      <c r="P47" s="248" t="e">
        <f t="shared" ca="1" si="0"/>
        <v>#VALUE!</v>
      </c>
      <c r="Q47" s="28" t="e">
        <f t="shared" ca="1" si="1"/>
        <v>#VALUE!</v>
      </c>
      <c r="S47" s="322">
        <f t="shared" si="2"/>
        <v>-847961.92</v>
      </c>
    </row>
    <row r="48" spans="1:19" x14ac:dyDescent="0.2">
      <c r="C48" s="28" t="e">
        <f ca="1">VLOOKUP(B48,CF!A:Y,2,FALSE)</f>
        <v>#N/A</v>
      </c>
      <c r="D48" s="28" t="str">
        <f>IFERROR(VLOOKUP(B48,Adresy!A:C,3,FALSE),"BRAK")</f>
        <v>BRAK</v>
      </c>
      <c r="N48" s="28">
        <v>0</v>
      </c>
      <c r="O48" s="28" t="e">
        <f ca="1">VLOOKUP(B48,CF!A:Y,10,FALSE)</f>
        <v>#N/A</v>
      </c>
      <c r="P48" s="248" t="e">
        <f t="shared" ca="1" si="0"/>
        <v>#N/A</v>
      </c>
      <c r="Q48" s="28" t="e">
        <f t="shared" ca="1" si="1"/>
        <v>#N/A</v>
      </c>
      <c r="S48" s="322">
        <f t="shared" si="2"/>
        <v>0</v>
      </c>
    </row>
    <row r="49" spans="1:19" x14ac:dyDescent="0.2">
      <c r="C49" s="28" t="e">
        <f ca="1">VLOOKUP(B49,CF!A:Y,2,FALSE)</f>
        <v>#N/A</v>
      </c>
      <c r="D49" s="28" t="str">
        <f>IFERROR(VLOOKUP(B49,Adresy!A:C,3,FALSE),"BRAK")</f>
        <v>BRAK</v>
      </c>
      <c r="E49" s="230" t="s">
        <v>122</v>
      </c>
      <c r="F49" s="230" t="s">
        <v>122</v>
      </c>
      <c r="G49" s="230" t="s">
        <v>122</v>
      </c>
      <c r="H49" s="230" t="s">
        <v>122</v>
      </c>
      <c r="I49" s="230" t="s">
        <v>122</v>
      </c>
      <c r="J49" s="230" t="s">
        <v>122</v>
      </c>
      <c r="K49" s="230" t="s">
        <v>122</v>
      </c>
      <c r="L49" s="241" t="s">
        <v>122</v>
      </c>
      <c r="M49" s="241" t="s">
        <v>3189</v>
      </c>
      <c r="N49" s="242">
        <v>847961.92</v>
      </c>
      <c r="O49" s="28" t="e">
        <f ca="1">VLOOKUP(B49,CF!A:Y,10,FALSE)</f>
        <v>#N/A</v>
      </c>
      <c r="P49" s="248" t="e">
        <f t="shared" ca="1" si="0"/>
        <v>#VALUE!</v>
      </c>
      <c r="Q49" s="28" t="e">
        <f t="shared" ca="1" si="1"/>
        <v>#VALUE!</v>
      </c>
      <c r="S49" s="322">
        <f t="shared" si="2"/>
        <v>-847961.92</v>
      </c>
    </row>
    <row r="50" spans="1:19" x14ac:dyDescent="0.2">
      <c r="A50" s="230" t="s">
        <v>195</v>
      </c>
      <c r="B50" s="230"/>
      <c r="C50" s="28" t="e">
        <f ca="1">VLOOKUP(B50,CF!A:Y,2,FALSE)</f>
        <v>#N/A</v>
      </c>
      <c r="D50" s="28" t="str">
        <f>IFERROR(VLOOKUP(B50,Adresy!A:C,3,FALSE),"BRAK")</f>
        <v>BRAK</v>
      </c>
      <c r="E50" s="231" t="s">
        <v>195</v>
      </c>
      <c r="G50" s="232" t="s">
        <v>3116</v>
      </c>
      <c r="I50" s="230" t="s">
        <v>122</v>
      </c>
      <c r="J50" s="230" t="s">
        <v>122</v>
      </c>
      <c r="K50" s="230" t="s">
        <v>122</v>
      </c>
      <c r="L50" s="230" t="s">
        <v>122</v>
      </c>
      <c r="M50" s="230" t="s">
        <v>122</v>
      </c>
      <c r="N50" s="230">
        <v>0</v>
      </c>
      <c r="O50" s="28" t="e">
        <f ca="1">VLOOKUP(B50,CF!A:Y,10,FALSE)</f>
        <v>#N/A</v>
      </c>
      <c r="P50" s="248" t="e">
        <f t="shared" ca="1" si="0"/>
        <v>#VALUE!</v>
      </c>
      <c r="Q50" s="28" t="e">
        <f t="shared" ca="1" si="1"/>
        <v>#VALUE!</v>
      </c>
      <c r="S50" s="322">
        <f t="shared" si="2"/>
        <v>0</v>
      </c>
    </row>
    <row r="51" spans="1:19" x14ac:dyDescent="0.2">
      <c r="A51" s="28" t="s">
        <v>195</v>
      </c>
      <c r="B51" s="28" t="s">
        <v>195</v>
      </c>
      <c r="C51" s="28" t="str">
        <f>VLOOKUP(B51,CF!A:Y,2,FALSE)</f>
        <v>MACOMASS</v>
      </c>
      <c r="D51" s="28" t="str">
        <f>IFERROR(VLOOKUP(B51,Adresy!A:C,3,FALSE),"BRAK")</f>
        <v>Schwalbenrainweg 46 63741 Aschaffenburg Niemcy</v>
      </c>
      <c r="E51" s="233">
        <v>43572</v>
      </c>
      <c r="F51" s="204" t="s">
        <v>196</v>
      </c>
      <c r="G51" s="205" t="s">
        <v>197</v>
      </c>
      <c r="H51" s="204" t="s">
        <v>122</v>
      </c>
      <c r="I51" s="234">
        <v>43617</v>
      </c>
      <c r="J51" s="206" t="s">
        <v>177</v>
      </c>
      <c r="K51" s="207" t="s">
        <v>178</v>
      </c>
      <c r="L51" s="235">
        <v>-7543.5</v>
      </c>
      <c r="M51" s="235">
        <v>-7543.5</v>
      </c>
      <c r="N51" s="236">
        <v>32238.66</v>
      </c>
      <c r="O51" s="28">
        <f>VLOOKUP(B51,CF!A:Y,10,FALSE)</f>
        <v>45</v>
      </c>
      <c r="P51" s="248">
        <f t="shared" si="0"/>
        <v>43617</v>
      </c>
      <c r="Q51" s="28">
        <f t="shared" si="1"/>
        <v>0</v>
      </c>
      <c r="S51" s="322">
        <f t="shared" si="2"/>
        <v>-32238.66</v>
      </c>
    </row>
    <row r="52" spans="1:19" x14ac:dyDescent="0.2">
      <c r="C52" s="28" t="e">
        <f ca="1">VLOOKUP(B52,CF!A:Y,2,FALSE)</f>
        <v>#N/A</v>
      </c>
      <c r="D52" s="28" t="str">
        <f>IFERROR(VLOOKUP(B52,Adresy!A:C,3,FALSE),"BRAK")</f>
        <v>BRAK</v>
      </c>
      <c r="E52" s="230" t="s">
        <v>122</v>
      </c>
      <c r="J52" s="237" t="s">
        <v>177</v>
      </c>
      <c r="K52" s="238" t="s">
        <v>178</v>
      </c>
      <c r="L52" s="239">
        <v>-7543.5</v>
      </c>
      <c r="M52" s="239">
        <v>-7543.5</v>
      </c>
      <c r="N52" s="240">
        <v>32238.66</v>
      </c>
      <c r="O52" s="28" t="e">
        <f ca="1">VLOOKUP(B52,CF!A:Y,10,FALSE)</f>
        <v>#N/A</v>
      </c>
      <c r="P52" s="248" t="e">
        <f t="shared" ca="1" si="0"/>
        <v>#VALUE!</v>
      </c>
      <c r="Q52" s="28" t="e">
        <f t="shared" ca="1" si="1"/>
        <v>#VALUE!</v>
      </c>
      <c r="S52" s="322">
        <f t="shared" si="2"/>
        <v>-32238.66</v>
      </c>
    </row>
    <row r="53" spans="1:19" x14ac:dyDescent="0.2">
      <c r="C53" s="28" t="e">
        <f ca="1">VLOOKUP(B53,CF!A:Y,2,FALSE)</f>
        <v>#N/A</v>
      </c>
      <c r="D53" s="28" t="str">
        <f>IFERROR(VLOOKUP(B53,Adresy!A:C,3,FALSE),"BRAK")</f>
        <v>BRAK</v>
      </c>
      <c r="E53" s="230" t="s">
        <v>122</v>
      </c>
      <c r="F53" s="230" t="s">
        <v>122</v>
      </c>
      <c r="G53" s="230" t="s">
        <v>122</v>
      </c>
      <c r="H53" s="230" t="s">
        <v>122</v>
      </c>
      <c r="I53" s="230" t="s">
        <v>122</v>
      </c>
      <c r="J53" s="230" t="s">
        <v>122</v>
      </c>
      <c r="K53" s="230" t="s">
        <v>122</v>
      </c>
      <c r="L53" s="241" t="s">
        <v>122</v>
      </c>
      <c r="M53" s="241" t="s">
        <v>3189</v>
      </c>
      <c r="N53" s="242">
        <v>32238.66</v>
      </c>
      <c r="O53" s="28" t="e">
        <f ca="1">VLOOKUP(B53,CF!A:Y,10,FALSE)</f>
        <v>#N/A</v>
      </c>
      <c r="P53" s="248" t="e">
        <f t="shared" ca="1" si="0"/>
        <v>#VALUE!</v>
      </c>
      <c r="Q53" s="28" t="e">
        <f t="shared" ca="1" si="1"/>
        <v>#VALUE!</v>
      </c>
      <c r="S53" s="322">
        <f t="shared" si="2"/>
        <v>-32238.66</v>
      </c>
    </row>
    <row r="54" spans="1:19" x14ac:dyDescent="0.2">
      <c r="A54" s="230" t="s">
        <v>198</v>
      </c>
      <c r="B54" s="230"/>
      <c r="C54" s="28" t="e">
        <f ca="1">VLOOKUP(B54,CF!A:Y,2,FALSE)</f>
        <v>#N/A</v>
      </c>
      <c r="D54" s="28" t="str">
        <f>IFERROR(VLOOKUP(B54,Adresy!A:C,3,FALSE),"BRAK")</f>
        <v>BRAK</v>
      </c>
      <c r="E54" s="231" t="s">
        <v>198</v>
      </c>
      <c r="G54" s="232" t="s">
        <v>199</v>
      </c>
      <c r="I54" s="230" t="s">
        <v>122</v>
      </c>
      <c r="J54" s="230" t="s">
        <v>122</v>
      </c>
      <c r="K54" s="230" t="s">
        <v>122</v>
      </c>
      <c r="L54" s="230" t="s">
        <v>122</v>
      </c>
      <c r="M54" s="230" t="s">
        <v>122</v>
      </c>
      <c r="N54" s="230">
        <v>0</v>
      </c>
      <c r="O54" s="28" t="e">
        <f ca="1">VLOOKUP(B54,CF!A:Y,10,FALSE)</f>
        <v>#N/A</v>
      </c>
      <c r="P54" s="248" t="e">
        <f t="shared" ca="1" si="0"/>
        <v>#VALUE!</v>
      </c>
      <c r="Q54" s="28" t="e">
        <f t="shared" ca="1" si="1"/>
        <v>#VALUE!</v>
      </c>
      <c r="S54" s="322">
        <f t="shared" si="2"/>
        <v>0</v>
      </c>
    </row>
    <row r="55" spans="1:19" x14ac:dyDescent="0.2">
      <c r="A55" s="28" t="s">
        <v>198</v>
      </c>
      <c r="B55" s="28" t="s">
        <v>198</v>
      </c>
      <c r="C55" s="28" t="str">
        <f>VLOOKUP(B55,CF!A:Y,2,FALSE)</f>
        <v>ABRAMS PREMIUM STAHL</v>
      </c>
      <c r="D55" s="28" t="str">
        <f>IFERROR(VLOOKUP(B55,Adresy!A:C,3,FALSE),"BRAK")</f>
        <v>Abrams Engineering Services GmbH &amp; CO. KG
Hannoversche Str. 38
49084 Osnabrück
Germany</v>
      </c>
      <c r="E55" s="233">
        <v>43566</v>
      </c>
      <c r="F55" s="204" t="s">
        <v>200</v>
      </c>
      <c r="G55" s="205" t="s">
        <v>201</v>
      </c>
      <c r="H55" s="204" t="s">
        <v>202</v>
      </c>
      <c r="I55" s="234">
        <v>43580</v>
      </c>
      <c r="J55" s="206" t="s">
        <v>177</v>
      </c>
      <c r="K55" s="207" t="s">
        <v>178</v>
      </c>
      <c r="L55" s="235">
        <v>-1415.93</v>
      </c>
      <c r="M55" s="235">
        <v>-1415.93</v>
      </c>
      <c r="N55" s="236">
        <v>6067.54</v>
      </c>
      <c r="O55" s="28">
        <f>VLOOKUP(B55,CF!A:Y,10,FALSE)</f>
        <v>14</v>
      </c>
      <c r="P55" s="248">
        <f t="shared" si="0"/>
        <v>43580</v>
      </c>
      <c r="Q55" s="28">
        <f t="shared" si="1"/>
        <v>0</v>
      </c>
      <c r="S55" s="322">
        <f t="shared" si="2"/>
        <v>-6067.54</v>
      </c>
    </row>
    <row r="56" spans="1:19" x14ac:dyDescent="0.2">
      <c r="A56" s="28" t="s">
        <v>198</v>
      </c>
      <c r="B56" s="28" t="s">
        <v>198</v>
      </c>
      <c r="C56" s="28" t="str">
        <f>VLOOKUP(B56,CF!A:Y,2,FALSE)</f>
        <v>ABRAMS PREMIUM STAHL</v>
      </c>
      <c r="D56" s="28" t="str">
        <f>IFERROR(VLOOKUP(B56,Adresy!A:C,3,FALSE),"BRAK")</f>
        <v>Abrams Engineering Services GmbH &amp; CO. KG
Hannoversche Str. 38
49084 Osnabrück
Germany</v>
      </c>
      <c r="E56" s="233">
        <v>43592</v>
      </c>
      <c r="F56" s="204" t="s">
        <v>203</v>
      </c>
      <c r="G56" s="205" t="s">
        <v>204</v>
      </c>
      <c r="H56" s="204" t="s">
        <v>205</v>
      </c>
      <c r="I56" s="234">
        <v>43594</v>
      </c>
      <c r="J56" s="206" t="s">
        <v>177</v>
      </c>
      <c r="K56" s="207" t="s">
        <v>178</v>
      </c>
      <c r="L56" s="235">
        <v>-1546.83</v>
      </c>
      <c r="M56" s="235">
        <v>-1546.83</v>
      </c>
      <c r="N56" s="236">
        <v>6635.13</v>
      </c>
      <c r="O56" s="28">
        <f>VLOOKUP(B56,CF!A:Y,10,FALSE)</f>
        <v>14</v>
      </c>
      <c r="P56" s="248">
        <f t="shared" si="0"/>
        <v>43606</v>
      </c>
      <c r="Q56" s="28">
        <f t="shared" si="1"/>
        <v>12</v>
      </c>
      <c r="S56" s="322">
        <f t="shared" si="2"/>
        <v>-6635.13</v>
      </c>
    </row>
    <row r="57" spans="1:19" x14ac:dyDescent="0.2">
      <c r="C57" s="28" t="e">
        <f ca="1">VLOOKUP(B57,CF!A:Y,2,FALSE)</f>
        <v>#N/A</v>
      </c>
      <c r="D57" s="28" t="str">
        <f>IFERROR(VLOOKUP(B57,Adresy!A:C,3,FALSE),"BRAK")</f>
        <v>BRAK</v>
      </c>
      <c r="E57" s="230" t="s">
        <v>122</v>
      </c>
      <c r="J57" s="237" t="s">
        <v>177</v>
      </c>
      <c r="K57" s="238" t="s">
        <v>178</v>
      </c>
      <c r="L57" s="239">
        <v>-2962.76</v>
      </c>
      <c r="M57" s="239">
        <v>-2962.76</v>
      </c>
      <c r="N57" s="240">
        <v>12702.67</v>
      </c>
      <c r="O57" s="28" t="e">
        <f ca="1">VLOOKUP(B57,CF!A:Y,10,FALSE)</f>
        <v>#N/A</v>
      </c>
      <c r="P57" s="248" t="e">
        <f t="shared" ca="1" si="0"/>
        <v>#VALUE!</v>
      </c>
      <c r="Q57" s="28" t="e">
        <f t="shared" ca="1" si="1"/>
        <v>#VALUE!</v>
      </c>
      <c r="S57" s="322">
        <f t="shared" si="2"/>
        <v>-12702.67</v>
      </c>
    </row>
    <row r="58" spans="1:19" x14ac:dyDescent="0.2">
      <c r="C58" s="28" t="e">
        <f ca="1">VLOOKUP(B58,CF!A:Y,2,FALSE)</f>
        <v>#N/A</v>
      </c>
      <c r="D58" s="28" t="str">
        <f>IFERROR(VLOOKUP(B58,Adresy!A:C,3,FALSE),"BRAK")</f>
        <v>BRAK</v>
      </c>
      <c r="E58" s="230" t="s">
        <v>122</v>
      </c>
      <c r="F58" s="230" t="s">
        <v>122</v>
      </c>
      <c r="G58" s="230" t="s">
        <v>122</v>
      </c>
      <c r="H58" s="230" t="s">
        <v>122</v>
      </c>
      <c r="I58" s="230" t="s">
        <v>122</v>
      </c>
      <c r="J58" s="230" t="s">
        <v>122</v>
      </c>
      <c r="K58" s="230" t="s">
        <v>122</v>
      </c>
      <c r="L58" s="241" t="s">
        <v>122</v>
      </c>
      <c r="M58" s="241" t="s">
        <v>3189</v>
      </c>
      <c r="N58" s="242">
        <v>12702.67</v>
      </c>
      <c r="O58" s="28" t="e">
        <f ca="1">VLOOKUP(B58,CF!A:Y,10,FALSE)</f>
        <v>#N/A</v>
      </c>
      <c r="P58" s="248" t="e">
        <f t="shared" ca="1" si="0"/>
        <v>#VALUE!</v>
      </c>
      <c r="Q58" s="28" t="e">
        <f t="shared" ca="1" si="1"/>
        <v>#VALUE!</v>
      </c>
      <c r="S58" s="322">
        <f t="shared" si="2"/>
        <v>-12702.67</v>
      </c>
    </row>
    <row r="59" spans="1:19" x14ac:dyDescent="0.2">
      <c r="A59" s="230" t="s">
        <v>206</v>
      </c>
      <c r="B59" s="230"/>
      <c r="C59" s="28" t="e">
        <f ca="1">VLOOKUP(B59,CF!A:Y,2,FALSE)</f>
        <v>#N/A</v>
      </c>
      <c r="D59" s="28" t="str">
        <f>IFERROR(VLOOKUP(B59,Adresy!A:C,3,FALSE),"BRAK")</f>
        <v>BRAK</v>
      </c>
      <c r="E59" s="231" t="s">
        <v>206</v>
      </c>
      <c r="G59" s="232" t="s">
        <v>3117</v>
      </c>
      <c r="I59" s="230" t="s">
        <v>122</v>
      </c>
      <c r="J59" s="230" t="s">
        <v>122</v>
      </c>
      <c r="K59" s="230" t="s">
        <v>122</v>
      </c>
      <c r="L59" s="230" t="s">
        <v>122</v>
      </c>
      <c r="M59" s="230" t="s">
        <v>122</v>
      </c>
      <c r="N59" s="230">
        <v>0</v>
      </c>
      <c r="O59" s="28" t="e">
        <f ca="1">VLOOKUP(B59,CF!A:Y,10,FALSE)</f>
        <v>#N/A</v>
      </c>
      <c r="P59" s="248" t="e">
        <f t="shared" ca="1" si="0"/>
        <v>#VALUE!</v>
      </c>
      <c r="Q59" s="28" t="e">
        <f t="shared" ca="1" si="1"/>
        <v>#VALUE!</v>
      </c>
      <c r="S59" s="322">
        <f t="shared" si="2"/>
        <v>0</v>
      </c>
    </row>
    <row r="60" spans="1:19" x14ac:dyDescent="0.2">
      <c r="A60" s="28" t="s">
        <v>206</v>
      </c>
      <c r="B60" s="28" t="s">
        <v>206</v>
      </c>
      <c r="C60" s="28" t="str">
        <f>VLOOKUP(B60,CF!A:Y,2,FALSE)</f>
        <v>BAUMHUETER EXTRUSION</v>
      </c>
      <c r="D60" s="28" t="str">
        <f>IFERROR(VLOOKUP(B60,Adresy!A:C,3,FALSE),"BRAK")</f>
        <v>Lümernweg 186
33378 Rheda-Wiedenbrück
Germany</v>
      </c>
      <c r="E60" s="233">
        <v>43584</v>
      </c>
      <c r="F60" s="204" t="s">
        <v>207</v>
      </c>
      <c r="G60" s="205" t="s">
        <v>208</v>
      </c>
      <c r="H60" s="204" t="s">
        <v>208</v>
      </c>
      <c r="I60" s="234">
        <v>43584</v>
      </c>
      <c r="J60" s="206" t="s">
        <v>177</v>
      </c>
      <c r="K60" s="207" t="s">
        <v>178</v>
      </c>
      <c r="L60" s="235">
        <v>-3149.28</v>
      </c>
      <c r="M60" s="235">
        <v>-3149.28</v>
      </c>
      <c r="N60" s="236">
        <v>13512.3</v>
      </c>
      <c r="O60" s="28">
        <f>VLOOKUP(B60,CF!A:Y,10,FALSE)</f>
        <v>30</v>
      </c>
      <c r="P60" s="248">
        <f t="shared" si="0"/>
        <v>43614</v>
      </c>
      <c r="Q60" s="28">
        <f t="shared" si="1"/>
        <v>30</v>
      </c>
      <c r="S60" s="322">
        <f t="shared" si="2"/>
        <v>-13512.3</v>
      </c>
    </row>
    <row r="61" spans="1:19" x14ac:dyDescent="0.2">
      <c r="C61" s="28" t="e">
        <f ca="1">VLOOKUP(B61,CF!A:Y,2,FALSE)</f>
        <v>#N/A</v>
      </c>
      <c r="D61" s="28" t="str">
        <f>IFERROR(VLOOKUP(B61,Adresy!A:C,3,FALSE),"BRAK")</f>
        <v>BRAK</v>
      </c>
      <c r="E61" s="230" t="s">
        <v>122</v>
      </c>
      <c r="J61" s="237" t="s">
        <v>177</v>
      </c>
      <c r="K61" s="238" t="s">
        <v>178</v>
      </c>
      <c r="L61" s="239">
        <v>-3149.28</v>
      </c>
      <c r="M61" s="239">
        <v>-3149.28</v>
      </c>
      <c r="N61" s="240">
        <v>13512.3</v>
      </c>
      <c r="O61" s="28" t="e">
        <f ca="1">VLOOKUP(B61,CF!A:Y,10,FALSE)</f>
        <v>#N/A</v>
      </c>
      <c r="P61" s="248" t="e">
        <f t="shared" ca="1" si="0"/>
        <v>#VALUE!</v>
      </c>
      <c r="Q61" s="28" t="e">
        <f t="shared" ca="1" si="1"/>
        <v>#VALUE!</v>
      </c>
      <c r="S61" s="322">
        <f t="shared" si="2"/>
        <v>-13512.3</v>
      </c>
    </row>
    <row r="62" spans="1:19" x14ac:dyDescent="0.2">
      <c r="C62" s="28" t="e">
        <f ca="1">VLOOKUP(B62,CF!A:Y,2,FALSE)</f>
        <v>#N/A</v>
      </c>
      <c r="D62" s="28" t="str">
        <f>IFERROR(VLOOKUP(B62,Adresy!A:C,3,FALSE),"BRAK")</f>
        <v>BRAK</v>
      </c>
      <c r="N62" s="28">
        <v>0</v>
      </c>
      <c r="O62" s="28" t="e">
        <f ca="1">VLOOKUP(B62,CF!A:Y,10,FALSE)</f>
        <v>#N/A</v>
      </c>
      <c r="P62" s="248" t="e">
        <f t="shared" ca="1" si="0"/>
        <v>#N/A</v>
      </c>
      <c r="Q62" s="28" t="e">
        <f t="shared" ca="1" si="1"/>
        <v>#N/A</v>
      </c>
      <c r="S62" s="322">
        <f t="shared" si="2"/>
        <v>0</v>
      </c>
    </row>
    <row r="63" spans="1:19" x14ac:dyDescent="0.2">
      <c r="C63" s="28" t="e">
        <f ca="1">VLOOKUP(B63,CF!A:Y,2,FALSE)</f>
        <v>#N/A</v>
      </c>
      <c r="D63" s="28" t="str">
        <f>IFERROR(VLOOKUP(B63,Adresy!A:C,3,FALSE),"BRAK")</f>
        <v>BRAK</v>
      </c>
      <c r="E63" s="230" t="s">
        <v>122</v>
      </c>
      <c r="F63" s="230" t="s">
        <v>122</v>
      </c>
      <c r="G63" s="230" t="s">
        <v>122</v>
      </c>
      <c r="H63" s="230" t="s">
        <v>122</v>
      </c>
      <c r="I63" s="230" t="s">
        <v>122</v>
      </c>
      <c r="J63" s="230" t="s">
        <v>122</v>
      </c>
      <c r="K63" s="230" t="s">
        <v>122</v>
      </c>
      <c r="L63" s="241" t="s">
        <v>122</v>
      </c>
      <c r="M63" s="241" t="s">
        <v>3189</v>
      </c>
      <c r="N63" s="242">
        <v>13512.3</v>
      </c>
      <c r="O63" s="28" t="e">
        <f ca="1">VLOOKUP(B63,CF!A:Y,10,FALSE)</f>
        <v>#N/A</v>
      </c>
      <c r="P63" s="248" t="e">
        <f t="shared" ca="1" si="0"/>
        <v>#VALUE!</v>
      </c>
      <c r="Q63" s="28" t="e">
        <f t="shared" ca="1" si="1"/>
        <v>#VALUE!</v>
      </c>
      <c r="S63" s="322">
        <f t="shared" si="2"/>
        <v>-13512.3</v>
      </c>
    </row>
    <row r="64" spans="1:19" x14ac:dyDescent="0.2">
      <c r="A64" s="230" t="s">
        <v>209</v>
      </c>
      <c r="B64" s="230"/>
      <c r="C64" s="28" t="e">
        <f ca="1">VLOOKUP(B64,CF!A:Y,2,FALSE)</f>
        <v>#N/A</v>
      </c>
      <c r="D64" s="28" t="str">
        <f>IFERROR(VLOOKUP(B64,Adresy!A:C,3,FALSE),"BRAK")</f>
        <v>BRAK</v>
      </c>
      <c r="E64" s="231" t="s">
        <v>209</v>
      </c>
      <c r="G64" s="232" t="s">
        <v>3118</v>
      </c>
      <c r="I64" s="230" t="s">
        <v>122</v>
      </c>
      <c r="J64" s="230" t="s">
        <v>122</v>
      </c>
      <c r="K64" s="230" t="s">
        <v>122</v>
      </c>
      <c r="L64" s="230" t="s">
        <v>122</v>
      </c>
      <c r="M64" s="230" t="s">
        <v>122</v>
      </c>
      <c r="N64" s="230">
        <v>0</v>
      </c>
      <c r="O64" s="28" t="e">
        <f ca="1">VLOOKUP(B64,CF!A:Y,10,FALSE)</f>
        <v>#N/A</v>
      </c>
      <c r="P64" s="248" t="e">
        <f t="shared" ca="1" si="0"/>
        <v>#VALUE!</v>
      </c>
      <c r="Q64" s="28" t="e">
        <f t="shared" ca="1" si="1"/>
        <v>#VALUE!</v>
      </c>
      <c r="S64" s="322">
        <f t="shared" si="2"/>
        <v>0</v>
      </c>
    </row>
    <row r="65" spans="1:19" x14ac:dyDescent="0.2">
      <c r="A65" s="28" t="s">
        <v>209</v>
      </c>
      <c r="B65" s="28" t="s">
        <v>209</v>
      </c>
      <c r="C65" s="28" t="str">
        <f>VLOOKUP(B65,CF!A:Y,2,FALSE)</f>
        <v>EKO FOLIEN</v>
      </c>
      <c r="D65" s="28" t="str">
        <f>IFERROR(VLOOKUP(B65,Adresy!A:C,3,FALSE),"BRAK")</f>
        <v>Hauptstraße 44
34346 Hann. Münden
Germany</v>
      </c>
      <c r="E65" s="233">
        <v>43579</v>
      </c>
      <c r="F65" s="204" t="s">
        <v>210</v>
      </c>
      <c r="G65" s="205" t="s">
        <v>211</v>
      </c>
      <c r="H65" s="204" t="s">
        <v>122</v>
      </c>
      <c r="I65" s="234">
        <v>43563</v>
      </c>
      <c r="J65" s="206" t="s">
        <v>177</v>
      </c>
      <c r="K65" s="207" t="s">
        <v>178</v>
      </c>
      <c r="L65" s="235">
        <v>-1333</v>
      </c>
      <c r="M65" s="235">
        <v>-1333</v>
      </c>
      <c r="N65" s="236">
        <v>5731.63</v>
      </c>
      <c r="O65" s="28">
        <f>VLOOKUP(B65,CF!A:Y,10,FALSE)</f>
        <v>10</v>
      </c>
      <c r="P65" s="248">
        <f t="shared" si="0"/>
        <v>43589</v>
      </c>
      <c r="Q65" s="28">
        <f t="shared" si="1"/>
        <v>26</v>
      </c>
      <c r="S65" s="322">
        <f t="shared" si="2"/>
        <v>-5731.63</v>
      </c>
    </row>
    <row r="66" spans="1:19" x14ac:dyDescent="0.2">
      <c r="C66" s="28" t="e">
        <f ca="1">VLOOKUP(B66,CF!A:Y,2,FALSE)</f>
        <v>#N/A</v>
      </c>
      <c r="D66" s="28" t="str">
        <f>IFERROR(VLOOKUP(B66,Adresy!A:C,3,FALSE),"BRAK")</f>
        <v>BRAK</v>
      </c>
      <c r="E66" s="230" t="s">
        <v>122</v>
      </c>
      <c r="J66" s="237" t="s">
        <v>177</v>
      </c>
      <c r="K66" s="238" t="s">
        <v>178</v>
      </c>
      <c r="L66" s="239">
        <v>-1333</v>
      </c>
      <c r="M66" s="239">
        <v>-1333</v>
      </c>
      <c r="N66" s="240">
        <v>5731.63</v>
      </c>
      <c r="O66" s="28" t="e">
        <f ca="1">VLOOKUP(B66,CF!A:Y,10,FALSE)</f>
        <v>#N/A</v>
      </c>
      <c r="P66" s="248" t="e">
        <f t="shared" ca="1" si="0"/>
        <v>#VALUE!</v>
      </c>
      <c r="Q66" s="28" t="e">
        <f t="shared" ca="1" si="1"/>
        <v>#VALUE!</v>
      </c>
      <c r="S66" s="322">
        <f t="shared" si="2"/>
        <v>-5731.63</v>
      </c>
    </row>
    <row r="67" spans="1:19" x14ac:dyDescent="0.2">
      <c r="C67" s="28" t="e">
        <f ca="1">VLOOKUP(B67,CF!A:Y,2,FALSE)</f>
        <v>#N/A</v>
      </c>
      <c r="D67" s="28" t="str">
        <f>IFERROR(VLOOKUP(B67,Adresy!A:C,3,FALSE),"BRAK")</f>
        <v>BRAK</v>
      </c>
      <c r="E67" s="230" t="s">
        <v>122</v>
      </c>
      <c r="F67" s="230" t="s">
        <v>122</v>
      </c>
      <c r="G67" s="230" t="s">
        <v>122</v>
      </c>
      <c r="H67" s="230" t="s">
        <v>122</v>
      </c>
      <c r="I67" s="230" t="s">
        <v>122</v>
      </c>
      <c r="J67" s="230" t="s">
        <v>122</v>
      </c>
      <c r="K67" s="230" t="s">
        <v>122</v>
      </c>
      <c r="L67" s="241" t="s">
        <v>122</v>
      </c>
      <c r="M67" s="241" t="s">
        <v>3189</v>
      </c>
      <c r="N67" s="242">
        <v>5731.63</v>
      </c>
      <c r="O67" s="28" t="e">
        <f ca="1">VLOOKUP(B67,CF!A:Y,10,FALSE)</f>
        <v>#N/A</v>
      </c>
      <c r="P67" s="248" t="e">
        <f t="shared" ca="1" si="0"/>
        <v>#VALUE!</v>
      </c>
      <c r="Q67" s="28" t="e">
        <f t="shared" ca="1" si="1"/>
        <v>#VALUE!</v>
      </c>
      <c r="S67" s="322">
        <f t="shared" si="2"/>
        <v>-5731.63</v>
      </c>
    </row>
    <row r="68" spans="1:19" x14ac:dyDescent="0.2">
      <c r="A68" s="230" t="s">
        <v>212</v>
      </c>
      <c r="B68" s="230"/>
      <c r="C68" s="28" t="e">
        <f ca="1">VLOOKUP(B68,CF!A:Y,2,FALSE)</f>
        <v>#N/A</v>
      </c>
      <c r="D68" s="28" t="str">
        <f>IFERROR(VLOOKUP(B68,Adresy!A:C,3,FALSE),"BRAK")</f>
        <v>BRAK</v>
      </c>
      <c r="E68" s="231" t="s">
        <v>212</v>
      </c>
      <c r="G68" s="232" t="s">
        <v>3119</v>
      </c>
      <c r="I68" s="230" t="s">
        <v>122</v>
      </c>
      <c r="J68" s="230" t="s">
        <v>122</v>
      </c>
      <c r="K68" s="230" t="s">
        <v>122</v>
      </c>
      <c r="L68" s="230" t="s">
        <v>122</v>
      </c>
      <c r="M68" s="230" t="s">
        <v>122</v>
      </c>
      <c r="N68" s="230">
        <v>0</v>
      </c>
      <c r="O68" s="28" t="e">
        <f ca="1">VLOOKUP(B68,CF!A:Y,10,FALSE)</f>
        <v>#N/A</v>
      </c>
      <c r="P68" s="248" t="e">
        <f t="shared" ref="P68:P131" ca="1" si="3">E68+O68</f>
        <v>#VALUE!</v>
      </c>
      <c r="Q68" s="28" t="e">
        <f t="shared" ref="Q68:Q131" ca="1" si="4">P68-I68</f>
        <v>#VALUE!</v>
      </c>
      <c r="S68" s="322">
        <f t="shared" ref="S68:S131" si="5">IFERROR(-N68,0)</f>
        <v>0</v>
      </c>
    </row>
    <row r="69" spans="1:19" x14ac:dyDescent="0.2">
      <c r="A69" s="28" t="s">
        <v>212</v>
      </c>
      <c r="B69" s="28" t="s">
        <v>212</v>
      </c>
      <c r="C69" s="28" t="str">
        <f>VLOOKUP(B69,CF!A:Y,2,FALSE)</f>
        <v>FENNE</v>
      </c>
      <c r="D69" s="28" t="str">
        <f>IFERROR(VLOOKUP(B69,Adresy!A:C,3,FALSE),"BRAK")</f>
        <v>Nikolaus-Otto-Straße 8
46282 Dorsten
Germany</v>
      </c>
      <c r="E69" s="233">
        <v>43585</v>
      </c>
      <c r="F69" s="204" t="s">
        <v>213</v>
      </c>
      <c r="G69" s="205" t="s">
        <v>214</v>
      </c>
      <c r="H69" s="204" t="s">
        <v>122</v>
      </c>
      <c r="I69" s="234">
        <v>43585</v>
      </c>
      <c r="J69" s="206" t="s">
        <v>177</v>
      </c>
      <c r="K69" s="207" t="s">
        <v>178</v>
      </c>
      <c r="L69" s="235">
        <v>-15120</v>
      </c>
      <c r="M69" s="235">
        <v>-15120</v>
      </c>
      <c r="N69" s="236">
        <v>64940.4</v>
      </c>
      <c r="O69" s="28">
        <f>VLOOKUP(B69,CF!A:Y,10,FALSE)</f>
        <v>14</v>
      </c>
      <c r="P69" s="248">
        <f t="shared" si="3"/>
        <v>43599</v>
      </c>
      <c r="Q69" s="28">
        <f t="shared" si="4"/>
        <v>14</v>
      </c>
      <c r="S69" s="322">
        <f t="shared" si="5"/>
        <v>-64940.4</v>
      </c>
    </row>
    <row r="70" spans="1:19" x14ac:dyDescent="0.2">
      <c r="C70" s="28" t="e">
        <f ca="1">VLOOKUP(B70,CF!A:Y,2,FALSE)</f>
        <v>#N/A</v>
      </c>
      <c r="D70" s="28" t="str">
        <f>IFERROR(VLOOKUP(B70,Adresy!A:C,3,FALSE),"BRAK")</f>
        <v>BRAK</v>
      </c>
      <c r="E70" s="230" t="s">
        <v>122</v>
      </c>
      <c r="J70" s="237" t="s">
        <v>177</v>
      </c>
      <c r="K70" s="238" t="s">
        <v>178</v>
      </c>
      <c r="L70" s="239">
        <v>-15120</v>
      </c>
      <c r="M70" s="239">
        <v>-15120</v>
      </c>
      <c r="N70" s="240">
        <v>64940.4</v>
      </c>
      <c r="O70" s="28" t="e">
        <f ca="1">VLOOKUP(B70,CF!A:Y,10,FALSE)</f>
        <v>#N/A</v>
      </c>
      <c r="P70" s="248" t="e">
        <f t="shared" ca="1" si="3"/>
        <v>#VALUE!</v>
      </c>
      <c r="Q70" s="28" t="e">
        <f t="shared" ca="1" si="4"/>
        <v>#VALUE!</v>
      </c>
      <c r="S70" s="322">
        <f t="shared" si="5"/>
        <v>-64940.4</v>
      </c>
    </row>
    <row r="71" spans="1:19" x14ac:dyDescent="0.2">
      <c r="C71" s="28" t="e">
        <f ca="1">VLOOKUP(B71,CF!A:Y,2,FALSE)</f>
        <v>#N/A</v>
      </c>
      <c r="D71" s="28" t="str">
        <f>IFERROR(VLOOKUP(B71,Adresy!A:C,3,FALSE),"BRAK")</f>
        <v>BRAK</v>
      </c>
      <c r="E71" s="230" t="s">
        <v>122</v>
      </c>
      <c r="F71" s="230" t="s">
        <v>122</v>
      </c>
      <c r="G71" s="230" t="s">
        <v>122</v>
      </c>
      <c r="H71" s="230" t="s">
        <v>122</v>
      </c>
      <c r="I71" s="230" t="s">
        <v>122</v>
      </c>
      <c r="J71" s="230" t="s">
        <v>122</v>
      </c>
      <c r="K71" s="230" t="s">
        <v>122</v>
      </c>
      <c r="L71" s="241" t="s">
        <v>122</v>
      </c>
      <c r="M71" s="241" t="s">
        <v>3189</v>
      </c>
      <c r="N71" s="242">
        <v>64940.4</v>
      </c>
      <c r="O71" s="28" t="e">
        <f ca="1">VLOOKUP(B71,CF!A:Y,10,FALSE)</f>
        <v>#N/A</v>
      </c>
      <c r="P71" s="248" t="e">
        <f t="shared" ca="1" si="3"/>
        <v>#VALUE!</v>
      </c>
      <c r="Q71" s="28" t="e">
        <f t="shared" ca="1" si="4"/>
        <v>#VALUE!</v>
      </c>
      <c r="S71" s="322">
        <f t="shared" si="5"/>
        <v>-64940.4</v>
      </c>
    </row>
    <row r="72" spans="1:19" x14ac:dyDescent="0.2">
      <c r="A72" s="230" t="s">
        <v>215</v>
      </c>
      <c r="B72" s="230"/>
      <c r="C72" s="28" t="e">
        <f ca="1">VLOOKUP(B72,CF!A:Y,2,FALSE)</f>
        <v>#N/A</v>
      </c>
      <c r="D72" s="28" t="str">
        <f>IFERROR(VLOOKUP(B72,Adresy!A:C,3,FALSE),"BRAK")</f>
        <v>BRAK</v>
      </c>
      <c r="E72" s="231" t="s">
        <v>215</v>
      </c>
      <c r="G72" s="232" t="s">
        <v>216</v>
      </c>
      <c r="I72" s="230" t="s">
        <v>122</v>
      </c>
      <c r="J72" s="230" t="s">
        <v>122</v>
      </c>
      <c r="K72" s="230" t="s">
        <v>122</v>
      </c>
      <c r="L72" s="230" t="s">
        <v>122</v>
      </c>
      <c r="M72" s="230" t="s">
        <v>122</v>
      </c>
      <c r="N72" s="230">
        <v>0</v>
      </c>
      <c r="O72" s="28" t="e">
        <f ca="1">VLOOKUP(B72,CF!A:Y,10,FALSE)</f>
        <v>#N/A</v>
      </c>
      <c r="P72" s="248" t="e">
        <f t="shared" ca="1" si="3"/>
        <v>#VALUE!</v>
      </c>
      <c r="Q72" s="28" t="e">
        <f t="shared" ca="1" si="4"/>
        <v>#VALUE!</v>
      </c>
      <c r="S72" s="322">
        <f t="shared" si="5"/>
        <v>0</v>
      </c>
    </row>
    <row r="73" spans="1:19" x14ac:dyDescent="0.2">
      <c r="A73" s="28" t="s">
        <v>215</v>
      </c>
      <c r="B73" s="28" t="s">
        <v>215</v>
      </c>
      <c r="C73" s="28" t="str">
        <f>VLOOKUP(B73,CF!A:Y,2,FALSE)</f>
        <v>HABERER</v>
      </c>
      <c r="D73" s="28" t="str">
        <f>IFERROR(VLOOKUP(B73,Adresy!A:C,3,FALSE),"BRAK")</f>
        <v>Technologie &amp; Vertrieb GmbH
Gewerbering 9 A
85305 Jetzendorf
Germany</v>
      </c>
      <c r="E73" s="233">
        <v>43564</v>
      </c>
      <c r="F73" s="204" t="s">
        <v>217</v>
      </c>
      <c r="G73" s="205" t="s">
        <v>218</v>
      </c>
      <c r="H73" s="204" t="s">
        <v>218</v>
      </c>
      <c r="I73" s="234">
        <v>43564</v>
      </c>
      <c r="J73" s="206" t="s">
        <v>177</v>
      </c>
      <c r="K73" s="207" t="s">
        <v>178</v>
      </c>
      <c r="L73" s="235">
        <v>43381.68</v>
      </c>
      <c r="M73" s="235">
        <v>43381.68</v>
      </c>
      <c r="N73" s="236">
        <v>-186094.39</v>
      </c>
      <c r="O73" s="28">
        <f>VLOOKUP(B73,CF!A:Y,10,FALSE)</f>
        <v>21</v>
      </c>
      <c r="P73" s="248">
        <f t="shared" si="3"/>
        <v>43585</v>
      </c>
      <c r="Q73" s="28">
        <f t="shared" si="4"/>
        <v>21</v>
      </c>
      <c r="S73" s="322">
        <f t="shared" si="5"/>
        <v>186094.39</v>
      </c>
    </row>
    <row r="74" spans="1:19" x14ac:dyDescent="0.2">
      <c r="C74" s="28" t="e">
        <f ca="1">VLOOKUP(B74,CF!A:Y,2,FALSE)</f>
        <v>#N/A</v>
      </c>
      <c r="D74" s="28" t="str">
        <f>IFERROR(VLOOKUP(B74,Adresy!A:C,3,FALSE),"BRAK")</f>
        <v>BRAK</v>
      </c>
      <c r="E74" s="230" t="s">
        <v>122</v>
      </c>
      <c r="J74" s="237" t="s">
        <v>177</v>
      </c>
      <c r="K74" s="238" t="s">
        <v>178</v>
      </c>
      <c r="L74" s="239">
        <v>43381.68</v>
      </c>
      <c r="M74" s="239">
        <v>43381.68</v>
      </c>
      <c r="N74" s="240">
        <v>-186094.39</v>
      </c>
      <c r="O74" s="28" t="e">
        <f ca="1">VLOOKUP(B74,CF!A:Y,10,FALSE)</f>
        <v>#N/A</v>
      </c>
      <c r="P74" s="248" t="e">
        <f t="shared" ca="1" si="3"/>
        <v>#VALUE!</v>
      </c>
      <c r="Q74" s="28" t="e">
        <f t="shared" ca="1" si="4"/>
        <v>#VALUE!</v>
      </c>
      <c r="S74" s="322">
        <f t="shared" si="5"/>
        <v>186094.39</v>
      </c>
    </row>
    <row r="75" spans="1:19" x14ac:dyDescent="0.2">
      <c r="C75" s="28" t="e">
        <f ca="1">VLOOKUP(B75,CF!A:Y,2,FALSE)</f>
        <v>#N/A</v>
      </c>
      <c r="D75" s="28" t="str">
        <f>IFERROR(VLOOKUP(B75,Adresy!A:C,3,FALSE),"BRAK")</f>
        <v>BRAK</v>
      </c>
      <c r="N75" s="28">
        <v>0</v>
      </c>
      <c r="O75" s="28" t="e">
        <f ca="1">VLOOKUP(B75,CF!A:Y,10,FALSE)</f>
        <v>#N/A</v>
      </c>
      <c r="P75" s="248" t="e">
        <f t="shared" ca="1" si="3"/>
        <v>#N/A</v>
      </c>
      <c r="Q75" s="28" t="e">
        <f t="shared" ca="1" si="4"/>
        <v>#N/A</v>
      </c>
      <c r="S75" s="322">
        <f t="shared" si="5"/>
        <v>0</v>
      </c>
    </row>
    <row r="76" spans="1:19" x14ac:dyDescent="0.2">
      <c r="C76" s="28" t="e">
        <f ca="1">VLOOKUP(B76,CF!A:Y,2,FALSE)</f>
        <v>#N/A</v>
      </c>
      <c r="D76" s="28" t="str">
        <f>IFERROR(VLOOKUP(B76,Adresy!A:C,3,FALSE),"BRAK")</f>
        <v>BRAK</v>
      </c>
      <c r="E76" s="230" t="s">
        <v>122</v>
      </c>
      <c r="F76" s="230" t="s">
        <v>122</v>
      </c>
      <c r="G76" s="230" t="s">
        <v>122</v>
      </c>
      <c r="H76" s="230" t="s">
        <v>122</v>
      </c>
      <c r="I76" s="230" t="s">
        <v>122</v>
      </c>
      <c r="J76" s="230" t="s">
        <v>122</v>
      </c>
      <c r="K76" s="230" t="s">
        <v>122</v>
      </c>
      <c r="L76" s="241" t="s">
        <v>122</v>
      </c>
      <c r="M76" s="241" t="s">
        <v>3189</v>
      </c>
      <c r="N76" s="242">
        <v>-186094.39</v>
      </c>
      <c r="O76" s="28" t="e">
        <f ca="1">VLOOKUP(B76,CF!A:Y,10,FALSE)</f>
        <v>#N/A</v>
      </c>
      <c r="P76" s="248" t="e">
        <f t="shared" ca="1" si="3"/>
        <v>#VALUE!</v>
      </c>
      <c r="Q76" s="28" t="e">
        <f t="shared" ca="1" si="4"/>
        <v>#VALUE!</v>
      </c>
      <c r="S76" s="322">
        <f t="shared" si="5"/>
        <v>186094.39</v>
      </c>
    </row>
    <row r="77" spans="1:19" x14ac:dyDescent="0.2">
      <c r="A77" s="230" t="s">
        <v>2131</v>
      </c>
      <c r="B77" s="230"/>
      <c r="C77" s="28" t="e">
        <f ca="1">VLOOKUP(B77,CF!A:Y,2,FALSE)</f>
        <v>#N/A</v>
      </c>
      <c r="D77" s="28" t="str">
        <f>IFERROR(VLOOKUP(B77,Adresy!A:C,3,FALSE),"BRAK")</f>
        <v>BRAK</v>
      </c>
      <c r="E77" s="231" t="s">
        <v>2131</v>
      </c>
      <c r="G77" s="232" t="s">
        <v>3193</v>
      </c>
      <c r="I77" s="230" t="s">
        <v>122</v>
      </c>
      <c r="J77" s="230" t="s">
        <v>122</v>
      </c>
      <c r="K77" s="230" t="s">
        <v>122</v>
      </c>
      <c r="L77" s="230" t="s">
        <v>122</v>
      </c>
      <c r="M77" s="230" t="s">
        <v>122</v>
      </c>
      <c r="N77" s="230">
        <v>0</v>
      </c>
      <c r="O77" s="28" t="e">
        <f ca="1">VLOOKUP(B77,CF!A:Y,10,FALSE)</f>
        <v>#N/A</v>
      </c>
      <c r="P77" s="248" t="e">
        <f t="shared" ca="1" si="3"/>
        <v>#VALUE!</v>
      </c>
      <c r="Q77" s="28" t="e">
        <f t="shared" ca="1" si="4"/>
        <v>#VALUE!</v>
      </c>
      <c r="S77" s="322">
        <f t="shared" si="5"/>
        <v>0</v>
      </c>
    </row>
    <row r="78" spans="1:19" x14ac:dyDescent="0.2">
      <c r="A78" s="28" t="s">
        <v>2131</v>
      </c>
      <c r="B78" s="28" t="s">
        <v>2131</v>
      </c>
      <c r="C78" s="28" t="str">
        <f>VLOOKUP(B78,CF!A:Y,2,FALSE)</f>
        <v>KOSTAL &amp; CO</v>
      </c>
      <c r="D78" s="28" t="str">
        <f>IFERROR(VLOOKUP(B78,Adresy!A:C,3,FALSE),"BRAK")</f>
        <v>Talstr. 130 58515 Lüdenscheid Niemcy</v>
      </c>
      <c r="E78" s="233">
        <v>43600</v>
      </c>
      <c r="F78" s="204" t="s">
        <v>3194</v>
      </c>
      <c r="G78" s="205" t="s">
        <v>2133</v>
      </c>
      <c r="H78" s="204" t="s">
        <v>3195</v>
      </c>
      <c r="I78" s="234">
        <v>43605</v>
      </c>
      <c r="J78" s="206" t="s">
        <v>177</v>
      </c>
      <c r="K78" s="207" t="s">
        <v>178</v>
      </c>
      <c r="L78" s="235">
        <v>-8800</v>
      </c>
      <c r="M78" s="235">
        <v>-8800</v>
      </c>
      <c r="N78" s="236">
        <v>37659.599999999999</v>
      </c>
      <c r="O78" s="28">
        <f>VLOOKUP(B78,CF!A:Y,10,FALSE)</f>
        <v>14</v>
      </c>
      <c r="P78" s="248">
        <f t="shared" si="3"/>
        <v>43614</v>
      </c>
      <c r="Q78" s="28">
        <f t="shared" si="4"/>
        <v>9</v>
      </c>
      <c r="S78" s="322">
        <f t="shared" si="5"/>
        <v>-37659.599999999999</v>
      </c>
    </row>
    <row r="79" spans="1:19" x14ac:dyDescent="0.2">
      <c r="C79" s="28" t="e">
        <f ca="1">VLOOKUP(B79,CF!A:Y,2,FALSE)</f>
        <v>#N/A</v>
      </c>
      <c r="D79" s="28" t="str">
        <f>IFERROR(VLOOKUP(B79,Adresy!A:C,3,FALSE),"BRAK")</f>
        <v>BRAK</v>
      </c>
      <c r="E79" s="230" t="s">
        <v>122</v>
      </c>
      <c r="J79" s="237" t="s">
        <v>177</v>
      </c>
      <c r="K79" s="238" t="s">
        <v>178</v>
      </c>
      <c r="L79" s="239">
        <v>-8800</v>
      </c>
      <c r="M79" s="239">
        <v>-8800</v>
      </c>
      <c r="N79" s="240">
        <v>37659.599999999999</v>
      </c>
      <c r="O79" s="28" t="e">
        <f ca="1">VLOOKUP(B79,CF!A:Y,10,FALSE)</f>
        <v>#N/A</v>
      </c>
      <c r="P79" s="248" t="e">
        <f t="shared" ca="1" si="3"/>
        <v>#VALUE!</v>
      </c>
      <c r="Q79" s="28" t="e">
        <f t="shared" ca="1" si="4"/>
        <v>#VALUE!</v>
      </c>
      <c r="S79" s="322">
        <f t="shared" si="5"/>
        <v>-37659.599999999999</v>
      </c>
    </row>
    <row r="80" spans="1:19" x14ac:dyDescent="0.2">
      <c r="C80" s="28" t="e">
        <f ca="1">VLOOKUP(B80,CF!A:Y,2,FALSE)</f>
        <v>#N/A</v>
      </c>
      <c r="D80" s="28" t="str">
        <f>IFERROR(VLOOKUP(B80,Adresy!A:C,3,FALSE),"BRAK")</f>
        <v>BRAK</v>
      </c>
      <c r="E80" s="230" t="s">
        <v>122</v>
      </c>
      <c r="F80" s="230" t="s">
        <v>122</v>
      </c>
      <c r="G80" s="230" t="s">
        <v>122</v>
      </c>
      <c r="H80" s="230" t="s">
        <v>122</v>
      </c>
      <c r="I80" s="230" t="s">
        <v>122</v>
      </c>
      <c r="J80" s="230" t="s">
        <v>122</v>
      </c>
      <c r="K80" s="230" t="s">
        <v>122</v>
      </c>
      <c r="L80" s="241" t="s">
        <v>122</v>
      </c>
      <c r="M80" s="241" t="s">
        <v>3189</v>
      </c>
      <c r="N80" s="242">
        <v>37659.599999999999</v>
      </c>
      <c r="O80" s="28" t="e">
        <f ca="1">VLOOKUP(B80,CF!A:Y,10,FALSE)</f>
        <v>#N/A</v>
      </c>
      <c r="P80" s="248" t="e">
        <f t="shared" ca="1" si="3"/>
        <v>#VALUE!</v>
      </c>
      <c r="Q80" s="28" t="e">
        <f t="shared" ca="1" si="4"/>
        <v>#VALUE!</v>
      </c>
      <c r="S80" s="322">
        <f t="shared" si="5"/>
        <v>-37659.599999999999</v>
      </c>
    </row>
    <row r="81" spans="1:19" x14ac:dyDescent="0.2">
      <c r="A81" s="230" t="s">
        <v>219</v>
      </c>
      <c r="B81" s="230"/>
      <c r="C81" s="28" t="e">
        <f ca="1">VLOOKUP(B81,CF!A:Y,2,FALSE)</f>
        <v>#N/A</v>
      </c>
      <c r="D81" s="28" t="str">
        <f>IFERROR(VLOOKUP(B81,Adresy!A:C,3,FALSE),"BRAK")</f>
        <v>BRAK</v>
      </c>
      <c r="E81" s="231" t="s">
        <v>219</v>
      </c>
      <c r="G81" s="232" t="s">
        <v>220</v>
      </c>
      <c r="I81" s="230" t="s">
        <v>122</v>
      </c>
      <c r="J81" s="230" t="s">
        <v>122</v>
      </c>
      <c r="K81" s="230" t="s">
        <v>122</v>
      </c>
      <c r="L81" s="230" t="s">
        <v>122</v>
      </c>
      <c r="M81" s="230" t="s">
        <v>122</v>
      </c>
      <c r="N81" s="230">
        <v>0</v>
      </c>
      <c r="O81" s="28" t="e">
        <f ca="1">VLOOKUP(B81,CF!A:Y,10,FALSE)</f>
        <v>#N/A</v>
      </c>
      <c r="P81" s="248" t="e">
        <f t="shared" ca="1" si="3"/>
        <v>#VALUE!</v>
      </c>
      <c r="Q81" s="28" t="e">
        <f t="shared" ca="1" si="4"/>
        <v>#VALUE!</v>
      </c>
      <c r="S81" s="322">
        <f t="shared" si="5"/>
        <v>0</v>
      </c>
    </row>
    <row r="82" spans="1:19" x14ac:dyDescent="0.2">
      <c r="A82" s="28" t="s">
        <v>219</v>
      </c>
      <c r="B82" s="28" t="s">
        <v>219</v>
      </c>
      <c r="C82" s="28" t="str">
        <f>VLOOKUP(B82,CF!A:Y,2,FALSE)</f>
        <v>MONTELLO</v>
      </c>
      <c r="D82" s="28" t="str">
        <f>IFERROR(VLOOKUP(B82,Adresy!A:C,3,FALSE),"BRAK")</f>
        <v>Via Fabio Filzi, 5
Italy
MONTELLO,24060
Italy</v>
      </c>
      <c r="E82" s="233">
        <v>43522</v>
      </c>
      <c r="F82" s="204" t="s">
        <v>221</v>
      </c>
      <c r="G82" s="205" t="s">
        <v>222</v>
      </c>
      <c r="H82" s="204" t="s">
        <v>122</v>
      </c>
      <c r="I82" s="234">
        <v>43567</v>
      </c>
      <c r="J82" s="206" t="s">
        <v>177</v>
      </c>
      <c r="K82" s="207" t="s">
        <v>178</v>
      </c>
      <c r="L82" s="235">
        <v>-10754.8</v>
      </c>
      <c r="M82" s="235">
        <v>-10754.8</v>
      </c>
      <c r="N82" s="236">
        <v>46677.98</v>
      </c>
      <c r="O82" s="28">
        <f>VLOOKUP(B82,CF!A:Y,10,FALSE)</f>
        <v>60</v>
      </c>
      <c r="P82" s="248">
        <f t="shared" si="3"/>
        <v>43582</v>
      </c>
      <c r="Q82" s="28">
        <f t="shared" si="4"/>
        <v>15</v>
      </c>
      <c r="S82" s="322">
        <f t="shared" si="5"/>
        <v>-46677.98</v>
      </c>
    </row>
    <row r="83" spans="1:19" x14ac:dyDescent="0.2">
      <c r="A83" s="28" t="s">
        <v>219</v>
      </c>
      <c r="B83" s="28" t="s">
        <v>219</v>
      </c>
      <c r="C83" s="28" t="str">
        <f>VLOOKUP(B83,CF!A:Y,2,FALSE)</f>
        <v>MONTELLO</v>
      </c>
      <c r="D83" s="28" t="str">
        <f>IFERROR(VLOOKUP(B83,Adresy!A:C,3,FALSE),"BRAK")</f>
        <v>Via Fabio Filzi, 5
Italy
MONTELLO,24060
Italy</v>
      </c>
      <c r="E83" s="233">
        <v>43539</v>
      </c>
      <c r="F83" s="204" t="s">
        <v>223</v>
      </c>
      <c r="G83" s="205" t="s">
        <v>224</v>
      </c>
      <c r="H83" s="204" t="s">
        <v>122</v>
      </c>
      <c r="I83" s="234">
        <v>43584</v>
      </c>
      <c r="J83" s="206" t="s">
        <v>177</v>
      </c>
      <c r="K83" s="207" t="s">
        <v>178</v>
      </c>
      <c r="L83" s="235">
        <v>-11316</v>
      </c>
      <c r="M83" s="235">
        <v>-11316</v>
      </c>
      <c r="N83" s="236">
        <v>48675.77</v>
      </c>
      <c r="O83" s="28">
        <f>VLOOKUP(B83,CF!A:Y,10,FALSE)</f>
        <v>60</v>
      </c>
      <c r="P83" s="248">
        <f t="shared" si="3"/>
        <v>43599</v>
      </c>
      <c r="Q83" s="28">
        <f t="shared" si="4"/>
        <v>15</v>
      </c>
      <c r="S83" s="322">
        <f t="shared" si="5"/>
        <v>-48675.77</v>
      </c>
    </row>
    <row r="84" spans="1:19" x14ac:dyDescent="0.2">
      <c r="A84" s="28" t="s">
        <v>219</v>
      </c>
      <c r="B84" s="28" t="s">
        <v>219</v>
      </c>
      <c r="C84" s="28" t="str">
        <f>VLOOKUP(B84,CF!A:Y,2,FALSE)</f>
        <v>MONTELLO</v>
      </c>
      <c r="D84" s="28" t="str">
        <f>IFERROR(VLOOKUP(B84,Adresy!A:C,3,FALSE),"BRAK")</f>
        <v>Via Fabio Filzi, 5
Italy
MONTELLO,24060
Italy</v>
      </c>
      <c r="E84" s="233">
        <v>43550</v>
      </c>
      <c r="F84" s="204" t="s">
        <v>225</v>
      </c>
      <c r="G84" s="205" t="s">
        <v>226</v>
      </c>
      <c r="H84" s="204" t="s">
        <v>122</v>
      </c>
      <c r="I84" s="234">
        <v>43595</v>
      </c>
      <c r="J84" s="206" t="s">
        <v>177</v>
      </c>
      <c r="K84" s="207" t="s">
        <v>178</v>
      </c>
      <c r="L84" s="235">
        <v>-10626</v>
      </c>
      <c r="M84" s="235">
        <v>-10626</v>
      </c>
      <c r="N84" s="236">
        <v>45668.42</v>
      </c>
      <c r="O84" s="28">
        <f>VLOOKUP(B84,CF!A:Y,10,FALSE)</f>
        <v>60</v>
      </c>
      <c r="P84" s="248">
        <f t="shared" si="3"/>
        <v>43610</v>
      </c>
      <c r="Q84" s="28">
        <f t="shared" si="4"/>
        <v>15</v>
      </c>
      <c r="S84" s="322">
        <f t="shared" si="5"/>
        <v>-45668.42</v>
      </c>
    </row>
    <row r="85" spans="1:19" x14ac:dyDescent="0.2">
      <c r="A85" s="28" t="s">
        <v>219</v>
      </c>
      <c r="B85" s="28" t="s">
        <v>219</v>
      </c>
      <c r="C85" s="28" t="str">
        <f>VLOOKUP(B85,CF!A:Y,2,FALSE)</f>
        <v>MONTELLO</v>
      </c>
      <c r="D85" s="28" t="str">
        <f>IFERROR(VLOOKUP(B85,Adresy!A:C,3,FALSE),"BRAK")</f>
        <v>Via Fabio Filzi, 5
Italy
MONTELLO,24060
Italy</v>
      </c>
      <c r="E85" s="233">
        <v>43563</v>
      </c>
      <c r="F85" s="204" t="s">
        <v>227</v>
      </c>
      <c r="G85" s="205" t="s">
        <v>228</v>
      </c>
      <c r="H85" s="204" t="s">
        <v>122</v>
      </c>
      <c r="I85" s="234">
        <v>43608</v>
      </c>
      <c r="J85" s="206" t="s">
        <v>177</v>
      </c>
      <c r="K85" s="207" t="s">
        <v>178</v>
      </c>
      <c r="L85" s="235">
        <v>-11173.4</v>
      </c>
      <c r="M85" s="235">
        <v>-11173.4</v>
      </c>
      <c r="N85" s="236">
        <v>47957.35</v>
      </c>
      <c r="O85" s="28">
        <f>VLOOKUP(B85,CF!A:Y,10,FALSE)</f>
        <v>60</v>
      </c>
      <c r="P85" s="248">
        <f t="shared" si="3"/>
        <v>43623</v>
      </c>
      <c r="Q85" s="28">
        <f t="shared" si="4"/>
        <v>15</v>
      </c>
      <c r="S85" s="322">
        <f t="shared" si="5"/>
        <v>-47957.35</v>
      </c>
    </row>
    <row r="86" spans="1:19" x14ac:dyDescent="0.2">
      <c r="A86" s="28" t="s">
        <v>219</v>
      </c>
      <c r="B86" s="28" t="s">
        <v>219</v>
      </c>
      <c r="C86" s="28" t="str">
        <f>VLOOKUP(B86,CF!A:Y,2,FALSE)</f>
        <v>MONTELLO</v>
      </c>
      <c r="D86" s="28" t="str">
        <f>IFERROR(VLOOKUP(B86,Adresy!A:C,3,FALSE),"BRAK")</f>
        <v>Via Fabio Filzi, 5
Italy
MONTELLO,24060
Italy</v>
      </c>
      <c r="E86" s="233">
        <v>43579</v>
      </c>
      <c r="F86" s="204" t="s">
        <v>229</v>
      </c>
      <c r="G86" s="205" t="s">
        <v>230</v>
      </c>
      <c r="H86" s="204" t="s">
        <v>122</v>
      </c>
      <c r="I86" s="234">
        <v>43624</v>
      </c>
      <c r="J86" s="206" t="s">
        <v>177</v>
      </c>
      <c r="K86" s="207" t="s">
        <v>178</v>
      </c>
      <c r="L86" s="235">
        <v>-11339</v>
      </c>
      <c r="M86" s="235">
        <v>-11339</v>
      </c>
      <c r="N86" s="236">
        <v>48628.44</v>
      </c>
      <c r="O86" s="28">
        <f>VLOOKUP(B86,CF!A:Y,10,FALSE)</f>
        <v>60</v>
      </c>
      <c r="P86" s="248">
        <f t="shared" si="3"/>
        <v>43639</v>
      </c>
      <c r="Q86" s="28">
        <f t="shared" si="4"/>
        <v>15</v>
      </c>
      <c r="S86" s="322">
        <f t="shared" si="5"/>
        <v>-48628.44</v>
      </c>
    </row>
    <row r="87" spans="1:19" x14ac:dyDescent="0.2">
      <c r="A87" s="28" t="s">
        <v>219</v>
      </c>
      <c r="B87" s="28" t="s">
        <v>219</v>
      </c>
      <c r="C87" s="28" t="str">
        <f>VLOOKUP(B87,CF!A:Y,2,FALSE)</f>
        <v>MONTELLO</v>
      </c>
      <c r="D87" s="28" t="str">
        <f>IFERROR(VLOOKUP(B87,Adresy!A:C,3,FALSE),"BRAK")</f>
        <v>Via Fabio Filzi, 5
Italy
MONTELLO,24060
Italy</v>
      </c>
      <c r="E87" s="233">
        <v>43584</v>
      </c>
      <c r="F87" s="204" t="s">
        <v>231</v>
      </c>
      <c r="G87" s="205" t="s">
        <v>232</v>
      </c>
      <c r="H87" s="204" t="s">
        <v>122</v>
      </c>
      <c r="I87" s="234">
        <v>43629</v>
      </c>
      <c r="J87" s="206" t="s">
        <v>177</v>
      </c>
      <c r="K87" s="207" t="s">
        <v>178</v>
      </c>
      <c r="L87" s="235">
        <v>-10543.2</v>
      </c>
      <c r="M87" s="235">
        <v>-10543.2</v>
      </c>
      <c r="N87" s="236">
        <v>45236.65</v>
      </c>
      <c r="O87" s="28">
        <f>VLOOKUP(B87,CF!A:Y,10,FALSE)</f>
        <v>60</v>
      </c>
      <c r="P87" s="248">
        <f t="shared" si="3"/>
        <v>43644</v>
      </c>
      <c r="Q87" s="28">
        <f t="shared" si="4"/>
        <v>15</v>
      </c>
      <c r="S87" s="322">
        <f t="shared" si="5"/>
        <v>-45236.65</v>
      </c>
    </row>
    <row r="88" spans="1:19" x14ac:dyDescent="0.2">
      <c r="C88" s="28" t="e">
        <f ca="1">VLOOKUP(B88,CF!A:Y,2,FALSE)</f>
        <v>#N/A</v>
      </c>
      <c r="D88" s="28" t="str">
        <f>IFERROR(VLOOKUP(B88,Adresy!A:C,3,FALSE),"BRAK")</f>
        <v>BRAK</v>
      </c>
      <c r="E88" s="230" t="s">
        <v>122</v>
      </c>
      <c r="J88" s="237" t="s">
        <v>177</v>
      </c>
      <c r="K88" s="238" t="s">
        <v>178</v>
      </c>
      <c r="L88" s="239">
        <v>-65752.399999999994</v>
      </c>
      <c r="M88" s="239">
        <v>-65752.399999999994</v>
      </c>
      <c r="N88" s="240">
        <v>282844.61</v>
      </c>
      <c r="O88" s="28" t="e">
        <f ca="1">VLOOKUP(B88,CF!A:Y,10,FALSE)</f>
        <v>#N/A</v>
      </c>
      <c r="P88" s="248" t="e">
        <f t="shared" ca="1" si="3"/>
        <v>#VALUE!</v>
      </c>
      <c r="Q88" s="28" t="e">
        <f t="shared" ca="1" si="4"/>
        <v>#VALUE!</v>
      </c>
      <c r="S88" s="322">
        <f t="shared" si="5"/>
        <v>-282844.61</v>
      </c>
    </row>
    <row r="89" spans="1:19" x14ac:dyDescent="0.2">
      <c r="C89" s="28" t="e">
        <f ca="1">VLOOKUP(B89,CF!A:Y,2,FALSE)</f>
        <v>#N/A</v>
      </c>
      <c r="D89" s="28" t="str">
        <f>IFERROR(VLOOKUP(B89,Adresy!A:C,3,FALSE),"BRAK")</f>
        <v>BRAK</v>
      </c>
      <c r="N89" s="28">
        <v>0</v>
      </c>
      <c r="O89" s="28" t="e">
        <f ca="1">VLOOKUP(B89,CF!A:Y,10,FALSE)</f>
        <v>#N/A</v>
      </c>
      <c r="P89" s="248" t="e">
        <f t="shared" ca="1" si="3"/>
        <v>#N/A</v>
      </c>
      <c r="Q89" s="28" t="e">
        <f t="shared" ca="1" si="4"/>
        <v>#N/A</v>
      </c>
      <c r="S89" s="322">
        <f t="shared" si="5"/>
        <v>0</v>
      </c>
    </row>
    <row r="90" spans="1:19" x14ac:dyDescent="0.2">
      <c r="C90" s="28" t="e">
        <f ca="1">VLOOKUP(B90,CF!A:Y,2,FALSE)</f>
        <v>#N/A</v>
      </c>
      <c r="D90" s="28" t="str">
        <f>IFERROR(VLOOKUP(B90,Adresy!A:C,3,FALSE),"BRAK")</f>
        <v>BRAK</v>
      </c>
      <c r="E90" s="230" t="s">
        <v>122</v>
      </c>
      <c r="F90" s="230" t="s">
        <v>122</v>
      </c>
      <c r="G90" s="230" t="s">
        <v>122</v>
      </c>
      <c r="H90" s="230" t="s">
        <v>122</v>
      </c>
      <c r="I90" s="230" t="s">
        <v>122</v>
      </c>
      <c r="J90" s="230" t="s">
        <v>122</v>
      </c>
      <c r="K90" s="230" t="s">
        <v>122</v>
      </c>
      <c r="L90" s="241" t="s">
        <v>122</v>
      </c>
      <c r="M90" s="241" t="s">
        <v>3189</v>
      </c>
      <c r="N90" s="242">
        <v>282844.61</v>
      </c>
      <c r="O90" s="28" t="e">
        <f ca="1">VLOOKUP(B90,CF!A:Y,10,FALSE)</f>
        <v>#N/A</v>
      </c>
      <c r="P90" s="248" t="e">
        <f t="shared" ca="1" si="3"/>
        <v>#VALUE!</v>
      </c>
      <c r="Q90" s="28" t="e">
        <f t="shared" ca="1" si="4"/>
        <v>#VALUE!</v>
      </c>
      <c r="S90" s="322">
        <f t="shared" si="5"/>
        <v>-282844.61</v>
      </c>
    </row>
    <row r="91" spans="1:19" x14ac:dyDescent="0.2">
      <c r="A91" s="230" t="s">
        <v>233</v>
      </c>
      <c r="B91" s="230"/>
      <c r="C91" s="28" t="e">
        <f ca="1">VLOOKUP(B91,CF!A:Y,2,FALSE)</f>
        <v>#N/A</v>
      </c>
      <c r="D91" s="28" t="str">
        <f>IFERROR(VLOOKUP(B91,Adresy!A:C,3,FALSE),"BRAK")</f>
        <v>BRAK</v>
      </c>
      <c r="E91" s="231" t="s">
        <v>233</v>
      </c>
      <c r="G91" s="232" t="s">
        <v>234</v>
      </c>
      <c r="I91" s="230" t="s">
        <v>122</v>
      </c>
      <c r="J91" s="230" t="s">
        <v>122</v>
      </c>
      <c r="K91" s="230" t="s">
        <v>122</v>
      </c>
      <c r="L91" s="230" t="s">
        <v>122</v>
      </c>
      <c r="M91" s="230" t="s">
        <v>122</v>
      </c>
      <c r="N91" s="230">
        <v>0</v>
      </c>
      <c r="O91" s="28" t="e">
        <f ca="1">VLOOKUP(B91,CF!A:Y,10,FALSE)</f>
        <v>#N/A</v>
      </c>
      <c r="P91" s="248" t="e">
        <f t="shared" ca="1" si="3"/>
        <v>#VALUE!</v>
      </c>
      <c r="Q91" s="28" t="e">
        <f t="shared" ca="1" si="4"/>
        <v>#VALUE!</v>
      </c>
      <c r="S91" s="322">
        <f t="shared" si="5"/>
        <v>0</v>
      </c>
    </row>
    <row r="92" spans="1:19" x14ac:dyDescent="0.2">
      <c r="A92" s="28" t="s">
        <v>233</v>
      </c>
      <c r="B92" s="28" t="s">
        <v>233</v>
      </c>
      <c r="C92" s="28" t="str">
        <f>VLOOKUP(B92,CF!A:Y,2,FALSE)</f>
        <v>Odenwälder Filtersysteme GmbH</v>
      </c>
      <c r="D92" s="28" t="str">
        <f>IFERROR(VLOOKUP(B92,Adresy!A:C,3,FALSE),"BRAK")</f>
        <v>Im Krötenteich 3a
74722 Buchen
Germany</v>
      </c>
      <c r="E92" s="233">
        <v>43565</v>
      </c>
      <c r="F92" s="204" t="s">
        <v>235</v>
      </c>
      <c r="G92" s="205" t="s">
        <v>236</v>
      </c>
      <c r="H92" s="204" t="s">
        <v>237</v>
      </c>
      <c r="I92" s="234">
        <v>43595</v>
      </c>
      <c r="J92" s="206" t="s">
        <v>177</v>
      </c>
      <c r="K92" s="207" t="s">
        <v>178</v>
      </c>
      <c r="L92" s="235">
        <v>-995</v>
      </c>
      <c r="M92" s="235">
        <v>-995</v>
      </c>
      <c r="N92" s="236">
        <v>4265.66</v>
      </c>
      <c r="O92" s="28">
        <f>VLOOKUP(B92,CF!A:Y,10,FALSE)</f>
        <v>30</v>
      </c>
      <c r="P92" s="248">
        <f t="shared" si="3"/>
        <v>43595</v>
      </c>
      <c r="Q92" s="28">
        <f t="shared" si="4"/>
        <v>0</v>
      </c>
      <c r="S92" s="322">
        <f t="shared" si="5"/>
        <v>-4265.66</v>
      </c>
    </row>
    <row r="93" spans="1:19" x14ac:dyDescent="0.2">
      <c r="C93" s="28" t="e">
        <f ca="1">VLOOKUP(B93,CF!A:Y,2,FALSE)</f>
        <v>#N/A</v>
      </c>
      <c r="D93" s="28" t="str">
        <f>IFERROR(VLOOKUP(B93,Adresy!A:C,3,FALSE),"BRAK")</f>
        <v>BRAK</v>
      </c>
      <c r="E93" s="230" t="s">
        <v>122</v>
      </c>
      <c r="J93" s="237" t="s">
        <v>177</v>
      </c>
      <c r="K93" s="238" t="s">
        <v>178</v>
      </c>
      <c r="L93" s="239">
        <v>-995</v>
      </c>
      <c r="M93" s="239">
        <v>-995</v>
      </c>
      <c r="N93" s="240">
        <v>4265.66</v>
      </c>
      <c r="O93" s="28" t="e">
        <f ca="1">VLOOKUP(B93,CF!A:Y,10,FALSE)</f>
        <v>#N/A</v>
      </c>
      <c r="P93" s="248" t="e">
        <f t="shared" ca="1" si="3"/>
        <v>#VALUE!</v>
      </c>
      <c r="Q93" s="28" t="e">
        <f t="shared" ca="1" si="4"/>
        <v>#VALUE!</v>
      </c>
      <c r="S93" s="322">
        <f t="shared" si="5"/>
        <v>-4265.66</v>
      </c>
    </row>
    <row r="94" spans="1:19" x14ac:dyDescent="0.2">
      <c r="C94" s="28" t="e">
        <f ca="1">VLOOKUP(B94,CF!A:Y,2,FALSE)</f>
        <v>#N/A</v>
      </c>
      <c r="D94" s="28" t="str">
        <f>IFERROR(VLOOKUP(B94,Adresy!A:C,3,FALSE),"BRAK")</f>
        <v>BRAK</v>
      </c>
      <c r="E94" s="230" t="s">
        <v>122</v>
      </c>
      <c r="F94" s="230" t="s">
        <v>122</v>
      </c>
      <c r="G94" s="230" t="s">
        <v>122</v>
      </c>
      <c r="H94" s="230" t="s">
        <v>122</v>
      </c>
      <c r="I94" s="230" t="s">
        <v>122</v>
      </c>
      <c r="J94" s="230" t="s">
        <v>122</v>
      </c>
      <c r="K94" s="230" t="s">
        <v>122</v>
      </c>
      <c r="L94" s="241" t="s">
        <v>122</v>
      </c>
      <c r="M94" s="241" t="s">
        <v>3189</v>
      </c>
      <c r="N94" s="242">
        <v>4265.66</v>
      </c>
      <c r="O94" s="28" t="e">
        <f ca="1">VLOOKUP(B94,CF!A:Y,10,FALSE)</f>
        <v>#N/A</v>
      </c>
      <c r="P94" s="248" t="e">
        <f t="shared" ca="1" si="3"/>
        <v>#VALUE!</v>
      </c>
      <c r="Q94" s="28" t="e">
        <f t="shared" ca="1" si="4"/>
        <v>#VALUE!</v>
      </c>
      <c r="S94" s="322">
        <f t="shared" si="5"/>
        <v>-4265.66</v>
      </c>
    </row>
    <row r="95" spans="1:19" x14ac:dyDescent="0.2">
      <c r="A95" s="230" t="s">
        <v>238</v>
      </c>
      <c r="B95" s="230"/>
      <c r="C95" s="28" t="e">
        <f ca="1">VLOOKUP(B95,CF!A:Y,2,FALSE)</f>
        <v>#N/A</v>
      </c>
      <c r="D95" s="28" t="str">
        <f>IFERROR(VLOOKUP(B95,Adresy!A:C,3,FALSE),"BRAK")</f>
        <v>BRAK</v>
      </c>
      <c r="E95" s="231" t="s">
        <v>238</v>
      </c>
      <c r="G95" s="232" t="s">
        <v>239</v>
      </c>
      <c r="I95" s="230" t="s">
        <v>122</v>
      </c>
      <c r="J95" s="230" t="s">
        <v>122</v>
      </c>
      <c r="K95" s="230" t="s">
        <v>122</v>
      </c>
      <c r="L95" s="230" t="s">
        <v>122</v>
      </c>
      <c r="M95" s="230" t="s">
        <v>122</v>
      </c>
      <c r="N95" s="230">
        <v>0</v>
      </c>
      <c r="O95" s="28" t="e">
        <f ca="1">VLOOKUP(B95,CF!A:Y,10,FALSE)</f>
        <v>#N/A</v>
      </c>
      <c r="P95" s="248" t="e">
        <f t="shared" ca="1" si="3"/>
        <v>#VALUE!</v>
      </c>
      <c r="Q95" s="28" t="e">
        <f t="shared" ca="1" si="4"/>
        <v>#VALUE!</v>
      </c>
      <c r="S95" s="322">
        <f t="shared" si="5"/>
        <v>0</v>
      </c>
    </row>
    <row r="96" spans="1:19" x14ac:dyDescent="0.2">
      <c r="A96" s="28" t="s">
        <v>238</v>
      </c>
      <c r="B96" s="28" t="s">
        <v>238</v>
      </c>
      <c r="C96" s="28" t="str">
        <f>VLOOKUP(B96,CF!A:Y,2,FALSE)</f>
        <v>MTM</v>
      </c>
      <c r="D96" s="28" t="str">
        <f>IFERROR(VLOOKUP(B96,Adresy!A:C,3,FALSE),"BRAK")</f>
        <v>Bahnhofstr.106
99759 Niedergebra
Germany</v>
      </c>
      <c r="E96" s="233">
        <v>43515</v>
      </c>
      <c r="F96" s="204" t="s">
        <v>240</v>
      </c>
      <c r="G96" s="205" t="s">
        <v>241</v>
      </c>
      <c r="H96" s="204" t="s">
        <v>122</v>
      </c>
      <c r="I96" s="234">
        <v>43575</v>
      </c>
      <c r="J96" s="206" t="s">
        <v>177</v>
      </c>
      <c r="K96" s="207" t="s">
        <v>178</v>
      </c>
      <c r="L96" s="235">
        <v>-12754.4</v>
      </c>
      <c r="M96" s="235">
        <v>-12754.4</v>
      </c>
      <c r="N96" s="236">
        <v>55248.23</v>
      </c>
      <c r="O96" s="28">
        <f>VLOOKUP(B96,CF!A:Y,10,FALSE)</f>
        <v>60</v>
      </c>
      <c r="P96" s="248">
        <f t="shared" si="3"/>
        <v>43575</v>
      </c>
      <c r="Q96" s="28">
        <f t="shared" si="4"/>
        <v>0</v>
      </c>
      <c r="S96" s="322">
        <f t="shared" si="5"/>
        <v>-55248.23</v>
      </c>
    </row>
    <row r="97" spans="1:19" x14ac:dyDescent="0.2">
      <c r="A97" s="28" t="s">
        <v>238</v>
      </c>
      <c r="B97" s="28" t="s">
        <v>238</v>
      </c>
      <c r="C97" s="28" t="str">
        <f>VLOOKUP(B97,CF!A:Y,2,FALSE)</f>
        <v>MTM</v>
      </c>
      <c r="D97" s="28" t="str">
        <f>IFERROR(VLOOKUP(B97,Adresy!A:C,3,FALSE),"BRAK")</f>
        <v>Bahnhofstr.106
99759 Niedergebra
Germany</v>
      </c>
      <c r="E97" s="233">
        <v>43518</v>
      </c>
      <c r="F97" s="204" t="s">
        <v>242</v>
      </c>
      <c r="G97" s="205" t="s">
        <v>243</v>
      </c>
      <c r="H97" s="204" t="s">
        <v>122</v>
      </c>
      <c r="I97" s="234">
        <v>43578</v>
      </c>
      <c r="J97" s="206" t="s">
        <v>177</v>
      </c>
      <c r="K97" s="207" t="s">
        <v>178</v>
      </c>
      <c r="L97" s="235">
        <v>-12497.6</v>
      </c>
      <c r="M97" s="235">
        <v>-12497.6</v>
      </c>
      <c r="N97" s="236">
        <v>54142.1</v>
      </c>
      <c r="O97" s="28">
        <f>VLOOKUP(B97,CF!A:Y,10,FALSE)</f>
        <v>60</v>
      </c>
      <c r="P97" s="248">
        <f t="shared" si="3"/>
        <v>43578</v>
      </c>
      <c r="Q97" s="28">
        <f t="shared" si="4"/>
        <v>0</v>
      </c>
      <c r="S97" s="322">
        <f t="shared" si="5"/>
        <v>-54142.1</v>
      </c>
    </row>
    <row r="98" spans="1:19" x14ac:dyDescent="0.2">
      <c r="A98" s="28" t="s">
        <v>238</v>
      </c>
      <c r="B98" s="28" t="s">
        <v>238</v>
      </c>
      <c r="C98" s="28" t="str">
        <f>VLOOKUP(B98,CF!A:Y,2,FALSE)</f>
        <v>MTM</v>
      </c>
      <c r="D98" s="28" t="str">
        <f>IFERROR(VLOOKUP(B98,Adresy!A:C,3,FALSE),"BRAK")</f>
        <v>Bahnhofstr.106
99759 Niedergebra
Germany</v>
      </c>
      <c r="E98" s="233">
        <v>43523</v>
      </c>
      <c r="F98" s="204" t="s">
        <v>244</v>
      </c>
      <c r="G98" s="205" t="s">
        <v>245</v>
      </c>
      <c r="H98" s="204" t="s">
        <v>122</v>
      </c>
      <c r="I98" s="234">
        <v>43583</v>
      </c>
      <c r="J98" s="206" t="s">
        <v>177</v>
      </c>
      <c r="K98" s="207" t="s">
        <v>178</v>
      </c>
      <c r="L98" s="235">
        <v>-12551.1</v>
      </c>
      <c r="M98" s="235">
        <v>-12551.1</v>
      </c>
      <c r="N98" s="236">
        <v>54393.96</v>
      </c>
      <c r="O98" s="28">
        <f>VLOOKUP(B98,CF!A:Y,10,FALSE)</f>
        <v>60</v>
      </c>
      <c r="P98" s="248">
        <f t="shared" si="3"/>
        <v>43583</v>
      </c>
      <c r="Q98" s="28">
        <f t="shared" si="4"/>
        <v>0</v>
      </c>
      <c r="S98" s="322">
        <f t="shared" si="5"/>
        <v>-54393.96</v>
      </c>
    </row>
    <row r="99" spans="1:19" x14ac:dyDescent="0.2">
      <c r="A99" s="28" t="s">
        <v>238</v>
      </c>
      <c r="B99" s="28" t="s">
        <v>238</v>
      </c>
      <c r="C99" s="28" t="str">
        <f>VLOOKUP(B99,CF!A:Y,2,FALSE)</f>
        <v>MTM</v>
      </c>
      <c r="D99" s="28" t="str">
        <f>IFERROR(VLOOKUP(B99,Adresy!A:C,3,FALSE),"BRAK")</f>
        <v>Bahnhofstr.106
99759 Niedergebra
Germany</v>
      </c>
      <c r="E99" s="233">
        <v>43525</v>
      </c>
      <c r="F99" s="204" t="s">
        <v>246</v>
      </c>
      <c r="G99" s="205" t="s">
        <v>247</v>
      </c>
      <c r="H99" s="204" t="s">
        <v>122</v>
      </c>
      <c r="I99" s="234">
        <v>43585</v>
      </c>
      <c r="J99" s="206" t="s">
        <v>177</v>
      </c>
      <c r="K99" s="207" t="s">
        <v>178</v>
      </c>
      <c r="L99" s="235">
        <v>-12743.7</v>
      </c>
      <c r="M99" s="235">
        <v>-12743.7</v>
      </c>
      <c r="N99" s="236">
        <v>54950.83</v>
      </c>
      <c r="O99" s="28">
        <f>VLOOKUP(B99,CF!A:Y,10,FALSE)</f>
        <v>60</v>
      </c>
      <c r="P99" s="248">
        <f t="shared" si="3"/>
        <v>43585</v>
      </c>
      <c r="Q99" s="28">
        <f t="shared" si="4"/>
        <v>0</v>
      </c>
      <c r="S99" s="322">
        <f t="shared" si="5"/>
        <v>-54950.83</v>
      </c>
    </row>
    <row r="100" spans="1:19" x14ac:dyDescent="0.2">
      <c r="A100" s="28" t="s">
        <v>238</v>
      </c>
      <c r="B100" s="28" t="s">
        <v>238</v>
      </c>
      <c r="C100" s="28" t="str">
        <f>VLOOKUP(B100,CF!A:Y,2,FALSE)</f>
        <v>MTM</v>
      </c>
      <c r="D100" s="28" t="str">
        <f>IFERROR(VLOOKUP(B100,Adresy!A:C,3,FALSE),"BRAK")</f>
        <v>Bahnhofstr.106
99759 Niedergebra
Germany</v>
      </c>
      <c r="E100" s="233">
        <v>43530</v>
      </c>
      <c r="F100" s="204" t="s">
        <v>248</v>
      </c>
      <c r="G100" s="205" t="s">
        <v>249</v>
      </c>
      <c r="H100" s="204" t="s">
        <v>122</v>
      </c>
      <c r="I100" s="234">
        <v>43590</v>
      </c>
      <c r="J100" s="206" t="s">
        <v>177</v>
      </c>
      <c r="K100" s="207" t="s">
        <v>178</v>
      </c>
      <c r="L100" s="235">
        <v>-12711.6</v>
      </c>
      <c r="M100" s="235">
        <v>-12711.6</v>
      </c>
      <c r="N100" s="236">
        <v>54682.76</v>
      </c>
      <c r="O100" s="28">
        <f>VLOOKUP(B100,CF!A:Y,10,FALSE)</f>
        <v>60</v>
      </c>
      <c r="P100" s="248">
        <f t="shared" si="3"/>
        <v>43590</v>
      </c>
      <c r="Q100" s="28">
        <f t="shared" si="4"/>
        <v>0</v>
      </c>
      <c r="S100" s="322">
        <f t="shared" si="5"/>
        <v>-54682.76</v>
      </c>
    </row>
    <row r="101" spans="1:19" x14ac:dyDescent="0.2">
      <c r="A101" s="28" t="s">
        <v>238</v>
      </c>
      <c r="B101" s="28" t="s">
        <v>238</v>
      </c>
      <c r="C101" s="28" t="str">
        <f>VLOOKUP(B101,CF!A:Y,2,FALSE)</f>
        <v>MTM</v>
      </c>
      <c r="D101" s="28" t="str">
        <f>IFERROR(VLOOKUP(B101,Adresy!A:C,3,FALSE),"BRAK")</f>
        <v>Bahnhofstr.106
99759 Niedergebra
Germany</v>
      </c>
      <c r="E101" s="233">
        <v>43532</v>
      </c>
      <c r="F101" s="204" t="s">
        <v>250</v>
      </c>
      <c r="G101" s="205" t="s">
        <v>251</v>
      </c>
      <c r="H101" s="204" t="s">
        <v>122</v>
      </c>
      <c r="I101" s="234">
        <v>43592</v>
      </c>
      <c r="J101" s="206" t="s">
        <v>177</v>
      </c>
      <c r="K101" s="207" t="s">
        <v>178</v>
      </c>
      <c r="L101" s="235">
        <v>-12647.4</v>
      </c>
      <c r="M101" s="235">
        <v>-12647.4</v>
      </c>
      <c r="N101" s="236">
        <v>54407.85</v>
      </c>
      <c r="O101" s="28">
        <f>VLOOKUP(B101,CF!A:Y,10,FALSE)</f>
        <v>60</v>
      </c>
      <c r="P101" s="248">
        <f t="shared" si="3"/>
        <v>43592</v>
      </c>
      <c r="Q101" s="28">
        <f t="shared" si="4"/>
        <v>0</v>
      </c>
      <c r="S101" s="322">
        <f t="shared" si="5"/>
        <v>-54407.85</v>
      </c>
    </row>
    <row r="102" spans="1:19" x14ac:dyDescent="0.2">
      <c r="A102" s="28" t="s">
        <v>238</v>
      </c>
      <c r="B102" s="28" t="s">
        <v>238</v>
      </c>
      <c r="C102" s="28" t="str">
        <f>VLOOKUP(B102,CF!A:Y,2,FALSE)</f>
        <v>MTM</v>
      </c>
      <c r="D102" s="28" t="str">
        <f>IFERROR(VLOOKUP(B102,Adresy!A:C,3,FALSE),"BRAK")</f>
        <v>Bahnhofstr.106
99759 Niedergebra
Germany</v>
      </c>
      <c r="E102" s="233">
        <v>43537</v>
      </c>
      <c r="F102" s="204" t="s">
        <v>252</v>
      </c>
      <c r="G102" s="205" t="s">
        <v>253</v>
      </c>
      <c r="H102" s="204" t="s">
        <v>122</v>
      </c>
      <c r="I102" s="234">
        <v>43597</v>
      </c>
      <c r="J102" s="206" t="s">
        <v>177</v>
      </c>
      <c r="K102" s="207" t="s">
        <v>178</v>
      </c>
      <c r="L102" s="235">
        <v>-12615.3</v>
      </c>
      <c r="M102" s="235">
        <v>-12615.3</v>
      </c>
      <c r="N102" s="236">
        <v>54215.51</v>
      </c>
      <c r="O102" s="28">
        <f>VLOOKUP(B102,CF!A:Y,10,FALSE)</f>
        <v>60</v>
      </c>
      <c r="P102" s="248">
        <f t="shared" si="3"/>
        <v>43597</v>
      </c>
      <c r="Q102" s="28">
        <f t="shared" si="4"/>
        <v>0</v>
      </c>
      <c r="S102" s="322">
        <f t="shared" si="5"/>
        <v>-54215.51</v>
      </c>
    </row>
    <row r="103" spans="1:19" x14ac:dyDescent="0.2">
      <c r="A103" s="28" t="s">
        <v>238</v>
      </c>
      <c r="B103" s="28" t="s">
        <v>238</v>
      </c>
      <c r="C103" s="28" t="str">
        <f>VLOOKUP(B103,CF!A:Y,2,FALSE)</f>
        <v>MTM</v>
      </c>
      <c r="D103" s="28" t="str">
        <f>IFERROR(VLOOKUP(B103,Adresy!A:C,3,FALSE),"BRAK")</f>
        <v>Bahnhofstr.106
99759 Niedergebra
Germany</v>
      </c>
      <c r="E103" s="233">
        <v>43539</v>
      </c>
      <c r="F103" s="204" t="s">
        <v>254</v>
      </c>
      <c r="G103" s="205" t="s">
        <v>255</v>
      </c>
      <c r="H103" s="204" t="s">
        <v>122</v>
      </c>
      <c r="I103" s="234">
        <v>43599</v>
      </c>
      <c r="J103" s="206" t="s">
        <v>177</v>
      </c>
      <c r="K103" s="207" t="s">
        <v>178</v>
      </c>
      <c r="L103" s="235">
        <v>-12722.3</v>
      </c>
      <c r="M103" s="235">
        <v>-12722.3</v>
      </c>
      <c r="N103" s="236">
        <v>54724.97</v>
      </c>
      <c r="O103" s="28">
        <f>VLOOKUP(B103,CF!A:Y,10,FALSE)</f>
        <v>60</v>
      </c>
      <c r="P103" s="248">
        <f t="shared" si="3"/>
        <v>43599</v>
      </c>
      <c r="Q103" s="28">
        <f t="shared" si="4"/>
        <v>0</v>
      </c>
      <c r="S103" s="322">
        <f t="shared" si="5"/>
        <v>-54724.97</v>
      </c>
    </row>
    <row r="104" spans="1:19" x14ac:dyDescent="0.2">
      <c r="A104" s="28" t="s">
        <v>238</v>
      </c>
      <c r="B104" s="28" t="s">
        <v>238</v>
      </c>
      <c r="C104" s="28" t="str">
        <f>VLOOKUP(B104,CF!A:Y,2,FALSE)</f>
        <v>MTM</v>
      </c>
      <c r="D104" s="28" t="str">
        <f>IFERROR(VLOOKUP(B104,Adresy!A:C,3,FALSE),"BRAK")</f>
        <v>Bahnhofstr.106
99759 Niedergebra
Germany</v>
      </c>
      <c r="E104" s="233">
        <v>43544</v>
      </c>
      <c r="F104" s="204" t="s">
        <v>256</v>
      </c>
      <c r="G104" s="205" t="s">
        <v>257</v>
      </c>
      <c r="H104" s="204" t="s">
        <v>122</v>
      </c>
      <c r="I104" s="234">
        <v>43604</v>
      </c>
      <c r="J104" s="206" t="s">
        <v>177</v>
      </c>
      <c r="K104" s="207" t="s">
        <v>178</v>
      </c>
      <c r="L104" s="235">
        <v>-12904.2</v>
      </c>
      <c r="M104" s="235">
        <v>-12904.2</v>
      </c>
      <c r="N104" s="236">
        <v>55410.63</v>
      </c>
      <c r="O104" s="28">
        <f>VLOOKUP(B104,CF!A:Y,10,FALSE)</f>
        <v>60</v>
      </c>
      <c r="P104" s="248">
        <f t="shared" si="3"/>
        <v>43604</v>
      </c>
      <c r="Q104" s="28">
        <f t="shared" si="4"/>
        <v>0</v>
      </c>
      <c r="S104" s="322">
        <f t="shared" si="5"/>
        <v>-55410.63</v>
      </c>
    </row>
    <row r="105" spans="1:19" x14ac:dyDescent="0.2">
      <c r="A105" s="28" t="s">
        <v>238</v>
      </c>
      <c r="B105" s="28" t="s">
        <v>238</v>
      </c>
      <c r="C105" s="28" t="str">
        <f>VLOOKUP(B105,CF!A:Y,2,FALSE)</f>
        <v>MTM</v>
      </c>
      <c r="D105" s="28" t="str">
        <f>IFERROR(VLOOKUP(B105,Adresy!A:C,3,FALSE),"BRAK")</f>
        <v>Bahnhofstr.106
99759 Niedergebra
Germany</v>
      </c>
      <c r="E105" s="233">
        <v>43546</v>
      </c>
      <c r="F105" s="204" t="s">
        <v>258</v>
      </c>
      <c r="G105" s="205" t="s">
        <v>259</v>
      </c>
      <c r="H105" s="204" t="s">
        <v>122</v>
      </c>
      <c r="I105" s="234">
        <v>43606</v>
      </c>
      <c r="J105" s="206" t="s">
        <v>177</v>
      </c>
      <c r="K105" s="207" t="s">
        <v>178</v>
      </c>
      <c r="L105" s="235">
        <v>-12551.1</v>
      </c>
      <c r="M105" s="235">
        <v>-12551.1</v>
      </c>
      <c r="N105" s="236">
        <v>53806.57</v>
      </c>
      <c r="O105" s="28">
        <f>VLOOKUP(B105,CF!A:Y,10,FALSE)</f>
        <v>60</v>
      </c>
      <c r="P105" s="248">
        <f t="shared" si="3"/>
        <v>43606</v>
      </c>
      <c r="Q105" s="28">
        <f t="shared" si="4"/>
        <v>0</v>
      </c>
      <c r="S105" s="322">
        <f t="shared" si="5"/>
        <v>-53806.57</v>
      </c>
    </row>
    <row r="106" spans="1:19" x14ac:dyDescent="0.2">
      <c r="A106" s="28" t="s">
        <v>238</v>
      </c>
      <c r="B106" s="28" t="s">
        <v>238</v>
      </c>
      <c r="C106" s="28" t="str">
        <f>VLOOKUP(B106,CF!A:Y,2,FALSE)</f>
        <v>MTM</v>
      </c>
      <c r="D106" s="28" t="str">
        <f>IFERROR(VLOOKUP(B106,Adresy!A:C,3,FALSE),"BRAK")</f>
        <v>Bahnhofstr.106
99759 Niedergebra
Germany</v>
      </c>
      <c r="E106" s="233">
        <v>43558</v>
      </c>
      <c r="F106" s="204" t="s">
        <v>260</v>
      </c>
      <c r="G106" s="205" t="s">
        <v>261</v>
      </c>
      <c r="H106" s="204" t="s">
        <v>122</v>
      </c>
      <c r="I106" s="234">
        <v>43618</v>
      </c>
      <c r="J106" s="206" t="s">
        <v>177</v>
      </c>
      <c r="K106" s="207" t="s">
        <v>178</v>
      </c>
      <c r="L106" s="235">
        <v>-12037.5</v>
      </c>
      <c r="M106" s="235">
        <v>-12037.5</v>
      </c>
      <c r="N106" s="236">
        <v>51766.07</v>
      </c>
      <c r="O106" s="28">
        <f>VLOOKUP(B106,CF!A:Y,10,FALSE)</f>
        <v>60</v>
      </c>
      <c r="P106" s="248">
        <f t="shared" si="3"/>
        <v>43618</v>
      </c>
      <c r="Q106" s="28">
        <f t="shared" si="4"/>
        <v>0</v>
      </c>
      <c r="S106" s="322">
        <f t="shared" si="5"/>
        <v>-51766.07</v>
      </c>
    </row>
    <row r="107" spans="1:19" x14ac:dyDescent="0.2">
      <c r="A107" s="28" t="s">
        <v>238</v>
      </c>
      <c r="B107" s="28" t="s">
        <v>238</v>
      </c>
      <c r="C107" s="28" t="str">
        <f>VLOOKUP(B107,CF!A:Y,2,FALSE)</f>
        <v>MTM</v>
      </c>
      <c r="D107" s="28" t="str">
        <f>IFERROR(VLOOKUP(B107,Adresy!A:C,3,FALSE),"BRAK")</f>
        <v>Bahnhofstr.106
99759 Niedergebra
Germany</v>
      </c>
      <c r="E107" s="233">
        <v>43558</v>
      </c>
      <c r="F107" s="204" t="s">
        <v>262</v>
      </c>
      <c r="G107" s="205" t="s">
        <v>263</v>
      </c>
      <c r="H107" s="204" t="s">
        <v>122</v>
      </c>
      <c r="I107" s="234">
        <v>43618</v>
      </c>
      <c r="J107" s="206" t="s">
        <v>177</v>
      </c>
      <c r="K107" s="207" t="s">
        <v>178</v>
      </c>
      <c r="L107" s="235">
        <v>-12604.6</v>
      </c>
      <c r="M107" s="235">
        <v>-12604.6</v>
      </c>
      <c r="N107" s="236">
        <v>54204.82</v>
      </c>
      <c r="O107" s="28">
        <f>VLOOKUP(B107,CF!A:Y,10,FALSE)</f>
        <v>60</v>
      </c>
      <c r="P107" s="248">
        <f t="shared" si="3"/>
        <v>43618</v>
      </c>
      <c r="Q107" s="28">
        <f t="shared" si="4"/>
        <v>0</v>
      </c>
      <c r="S107" s="322">
        <f t="shared" si="5"/>
        <v>-54204.82</v>
      </c>
    </row>
    <row r="108" spans="1:19" x14ac:dyDescent="0.2">
      <c r="A108" s="28" t="s">
        <v>238</v>
      </c>
      <c r="B108" s="28" t="s">
        <v>238</v>
      </c>
      <c r="C108" s="28" t="str">
        <f>VLOOKUP(B108,CF!A:Y,2,FALSE)</f>
        <v>MTM</v>
      </c>
      <c r="D108" s="28" t="str">
        <f>IFERROR(VLOOKUP(B108,Adresy!A:C,3,FALSE),"BRAK")</f>
        <v>Bahnhofstr.106
99759 Niedergebra
Germany</v>
      </c>
      <c r="E108" s="233">
        <v>43566</v>
      </c>
      <c r="F108" s="204" t="s">
        <v>264</v>
      </c>
      <c r="G108" s="205" t="s">
        <v>265</v>
      </c>
      <c r="H108" s="204" t="s">
        <v>122</v>
      </c>
      <c r="I108" s="234">
        <v>43626</v>
      </c>
      <c r="J108" s="206" t="s">
        <v>177</v>
      </c>
      <c r="K108" s="207" t="s">
        <v>178</v>
      </c>
      <c r="L108" s="235">
        <v>-12444.1</v>
      </c>
      <c r="M108" s="235">
        <v>-12444.1</v>
      </c>
      <c r="N108" s="236">
        <v>53325.46</v>
      </c>
      <c r="O108" s="28">
        <f>VLOOKUP(B108,CF!A:Y,10,FALSE)</f>
        <v>60</v>
      </c>
      <c r="P108" s="248">
        <f t="shared" si="3"/>
        <v>43626</v>
      </c>
      <c r="Q108" s="28">
        <f t="shared" si="4"/>
        <v>0</v>
      </c>
      <c r="S108" s="322">
        <f t="shared" si="5"/>
        <v>-53325.46</v>
      </c>
    </row>
    <row r="109" spans="1:19" x14ac:dyDescent="0.2">
      <c r="A109" s="28" t="s">
        <v>238</v>
      </c>
      <c r="B109" s="28" t="s">
        <v>238</v>
      </c>
      <c r="C109" s="28" t="str">
        <f>VLOOKUP(B109,CF!A:Y,2,FALSE)</f>
        <v>MTM</v>
      </c>
      <c r="D109" s="28" t="str">
        <f>IFERROR(VLOOKUP(B109,Adresy!A:C,3,FALSE),"BRAK")</f>
        <v>Bahnhofstr.106
99759 Niedergebra
Germany</v>
      </c>
      <c r="E109" s="233">
        <v>43570</v>
      </c>
      <c r="F109" s="204" t="s">
        <v>266</v>
      </c>
      <c r="G109" s="205" t="s">
        <v>3829</v>
      </c>
      <c r="H109" s="204" t="s">
        <v>122</v>
      </c>
      <c r="I109" s="234">
        <v>43570</v>
      </c>
      <c r="J109" s="206" t="s">
        <v>177</v>
      </c>
      <c r="K109" s="207" t="s">
        <v>178</v>
      </c>
      <c r="L109" s="235">
        <v>12754.5</v>
      </c>
      <c r="M109" s="235">
        <v>0.10000000000036401</v>
      </c>
      <c r="N109" s="236">
        <v>-0.43000000000029098</v>
      </c>
      <c r="O109" s="28">
        <f>VLOOKUP(B109,CF!A:Y,10,FALSE)</f>
        <v>60</v>
      </c>
      <c r="P109" s="248">
        <f t="shared" si="3"/>
        <v>43630</v>
      </c>
      <c r="Q109" s="28">
        <f t="shared" si="4"/>
        <v>60</v>
      </c>
      <c r="S109" s="322">
        <f t="shared" si="5"/>
        <v>0.43000000000029098</v>
      </c>
    </row>
    <row r="110" spans="1:19" x14ac:dyDescent="0.2">
      <c r="A110" s="28" t="s">
        <v>238</v>
      </c>
      <c r="B110" s="28" t="s">
        <v>238</v>
      </c>
      <c r="C110" s="28" t="str">
        <f>VLOOKUP(B110,CF!A:Y,2,FALSE)</f>
        <v>MTM</v>
      </c>
      <c r="D110" s="28" t="str">
        <f>IFERROR(VLOOKUP(B110,Adresy!A:C,3,FALSE),"BRAK")</f>
        <v>Bahnhofstr.106
99759 Niedergebra
Germany</v>
      </c>
      <c r="E110" s="233">
        <v>43572</v>
      </c>
      <c r="F110" s="204" t="s">
        <v>267</v>
      </c>
      <c r="G110" s="205" t="s">
        <v>268</v>
      </c>
      <c r="H110" s="204" t="s">
        <v>122</v>
      </c>
      <c r="I110" s="234">
        <v>43632</v>
      </c>
      <c r="J110" s="206" t="s">
        <v>177</v>
      </c>
      <c r="K110" s="207" t="s">
        <v>178</v>
      </c>
      <c r="L110" s="235">
        <v>-12069.6</v>
      </c>
      <c r="M110" s="235">
        <v>-12069.6</v>
      </c>
      <c r="N110" s="236">
        <v>51581.85</v>
      </c>
      <c r="O110" s="28">
        <f>VLOOKUP(B110,CF!A:Y,10,FALSE)</f>
        <v>60</v>
      </c>
      <c r="P110" s="248">
        <f t="shared" si="3"/>
        <v>43632</v>
      </c>
      <c r="Q110" s="28">
        <f t="shared" si="4"/>
        <v>0</v>
      </c>
      <c r="S110" s="322">
        <f t="shared" si="5"/>
        <v>-51581.85</v>
      </c>
    </row>
    <row r="111" spans="1:19" x14ac:dyDescent="0.2">
      <c r="A111" s="28" t="s">
        <v>238</v>
      </c>
      <c r="B111" s="28" t="s">
        <v>238</v>
      </c>
      <c r="C111" s="28" t="str">
        <f>VLOOKUP(B111,CF!A:Y,2,FALSE)</f>
        <v>MTM</v>
      </c>
      <c r="D111" s="28" t="str">
        <f>IFERROR(VLOOKUP(B111,Adresy!A:C,3,FALSE),"BRAK")</f>
        <v>Bahnhofstr.106
99759 Niedergebra
Germany</v>
      </c>
      <c r="E111" s="233">
        <v>43573</v>
      </c>
      <c r="F111" s="204" t="s">
        <v>269</v>
      </c>
      <c r="G111" s="205" t="s">
        <v>270</v>
      </c>
      <c r="H111" s="204" t="s">
        <v>122</v>
      </c>
      <c r="I111" s="234">
        <v>43633</v>
      </c>
      <c r="J111" s="206" t="s">
        <v>177</v>
      </c>
      <c r="K111" s="207" t="s">
        <v>178</v>
      </c>
      <c r="L111" s="235">
        <v>-12101.7</v>
      </c>
      <c r="M111" s="235">
        <v>-12101.7</v>
      </c>
      <c r="N111" s="236">
        <v>51734.77</v>
      </c>
      <c r="O111" s="28">
        <f>VLOOKUP(B111,CF!A:Y,10,FALSE)</f>
        <v>60</v>
      </c>
      <c r="P111" s="248">
        <f t="shared" si="3"/>
        <v>43633</v>
      </c>
      <c r="Q111" s="28">
        <f t="shared" si="4"/>
        <v>0</v>
      </c>
      <c r="S111" s="322">
        <f t="shared" si="5"/>
        <v>-51734.77</v>
      </c>
    </row>
    <row r="112" spans="1:19" x14ac:dyDescent="0.2">
      <c r="A112" s="28" t="s">
        <v>238</v>
      </c>
      <c r="B112" s="28" t="s">
        <v>238</v>
      </c>
      <c r="C112" s="28" t="str">
        <f>VLOOKUP(B112,CF!A:Y,2,FALSE)</f>
        <v>MTM</v>
      </c>
      <c r="D112" s="28" t="str">
        <f>IFERROR(VLOOKUP(B112,Adresy!A:C,3,FALSE),"BRAK")</f>
        <v>Bahnhofstr.106
99759 Niedergebra
Germany</v>
      </c>
      <c r="E112" s="233">
        <v>43579</v>
      </c>
      <c r="F112" s="204" t="s">
        <v>271</v>
      </c>
      <c r="G112" s="205" t="s">
        <v>272</v>
      </c>
      <c r="H112" s="204" t="s">
        <v>122</v>
      </c>
      <c r="I112" s="234">
        <v>43639</v>
      </c>
      <c r="J112" s="206" t="s">
        <v>177</v>
      </c>
      <c r="K112" s="207" t="s">
        <v>178</v>
      </c>
      <c r="L112" s="235">
        <v>-12861.4</v>
      </c>
      <c r="M112" s="235">
        <v>-12861.4</v>
      </c>
      <c r="N112" s="236">
        <v>55157.4</v>
      </c>
      <c r="O112" s="28">
        <f>VLOOKUP(B112,CF!A:Y,10,FALSE)</f>
        <v>60</v>
      </c>
      <c r="P112" s="248">
        <f t="shared" si="3"/>
        <v>43639</v>
      </c>
      <c r="Q112" s="28">
        <f t="shared" si="4"/>
        <v>0</v>
      </c>
      <c r="S112" s="322">
        <f t="shared" si="5"/>
        <v>-55157.4</v>
      </c>
    </row>
    <row r="113" spans="1:19" x14ac:dyDescent="0.2">
      <c r="A113" s="28" t="s">
        <v>238</v>
      </c>
      <c r="B113" s="28" t="s">
        <v>238</v>
      </c>
      <c r="C113" s="28" t="str">
        <f>VLOOKUP(B113,CF!A:Y,2,FALSE)</f>
        <v>MTM</v>
      </c>
      <c r="D113" s="28" t="str">
        <f>IFERROR(VLOOKUP(B113,Adresy!A:C,3,FALSE),"BRAK")</f>
        <v>Bahnhofstr.106
99759 Niedergebra
Germany</v>
      </c>
      <c r="E113" s="233">
        <v>43580</v>
      </c>
      <c r="F113" s="204" t="s">
        <v>273</v>
      </c>
      <c r="G113" s="205" t="s">
        <v>274</v>
      </c>
      <c r="H113" s="204" t="s">
        <v>122</v>
      </c>
      <c r="I113" s="234">
        <v>43640</v>
      </c>
      <c r="J113" s="206" t="s">
        <v>177</v>
      </c>
      <c r="K113" s="207" t="s">
        <v>178</v>
      </c>
      <c r="L113" s="235">
        <v>-12454.8</v>
      </c>
      <c r="M113" s="235">
        <v>-12454.8</v>
      </c>
      <c r="N113" s="236">
        <v>53424.86</v>
      </c>
      <c r="O113" s="28">
        <f>VLOOKUP(B113,CF!A:Y,10,FALSE)</f>
        <v>60</v>
      </c>
      <c r="P113" s="248">
        <f t="shared" si="3"/>
        <v>43640</v>
      </c>
      <c r="Q113" s="28">
        <f t="shared" si="4"/>
        <v>0</v>
      </c>
      <c r="S113" s="322">
        <f t="shared" si="5"/>
        <v>-53424.86</v>
      </c>
    </row>
    <row r="114" spans="1:19" x14ac:dyDescent="0.2">
      <c r="A114" s="28" t="s">
        <v>238</v>
      </c>
      <c r="B114" s="28" t="s">
        <v>238</v>
      </c>
      <c r="C114" s="28" t="str">
        <f>VLOOKUP(B114,CF!A:Y,2,FALSE)</f>
        <v>MTM</v>
      </c>
      <c r="D114" s="28" t="str">
        <f>IFERROR(VLOOKUP(B114,Adresy!A:C,3,FALSE),"BRAK")</f>
        <v>Bahnhofstr.106
99759 Niedergebra
Germany</v>
      </c>
      <c r="E114" s="233">
        <v>43588</v>
      </c>
      <c r="F114" s="204" t="s">
        <v>3196</v>
      </c>
      <c r="G114" s="205" t="s">
        <v>2241</v>
      </c>
      <c r="H114" s="204" t="s">
        <v>122</v>
      </c>
      <c r="I114" s="234">
        <v>43648</v>
      </c>
      <c r="J114" s="206" t="s">
        <v>177</v>
      </c>
      <c r="K114" s="207" t="s">
        <v>178</v>
      </c>
      <c r="L114" s="235">
        <v>-12957.7</v>
      </c>
      <c r="M114" s="235">
        <v>-12957.7</v>
      </c>
      <c r="N114" s="236">
        <v>55452.480000000003</v>
      </c>
      <c r="O114" s="28">
        <f>VLOOKUP(B114,CF!A:Y,10,FALSE)</f>
        <v>60</v>
      </c>
      <c r="P114" s="248">
        <f t="shared" si="3"/>
        <v>43648</v>
      </c>
      <c r="Q114" s="28">
        <f t="shared" si="4"/>
        <v>0</v>
      </c>
      <c r="S114" s="322">
        <f t="shared" si="5"/>
        <v>-55452.480000000003</v>
      </c>
    </row>
    <row r="115" spans="1:19" x14ac:dyDescent="0.2">
      <c r="C115" s="28" t="e">
        <f ca="1">VLOOKUP(B115,CF!A:Y,2,FALSE)</f>
        <v>#N/A</v>
      </c>
      <c r="D115" s="28" t="str">
        <f>IFERROR(VLOOKUP(B115,Adresy!A:C,3,FALSE),"BRAK")</f>
        <v>BRAK</v>
      </c>
      <c r="E115" s="230" t="s">
        <v>122</v>
      </c>
      <c r="J115" s="237" t="s">
        <v>177</v>
      </c>
      <c r="K115" s="238" t="s">
        <v>178</v>
      </c>
      <c r="L115" s="239">
        <v>-213475.6</v>
      </c>
      <c r="M115" s="239">
        <v>-226230</v>
      </c>
      <c r="N115" s="240">
        <v>972630.69</v>
      </c>
      <c r="O115" s="28" t="e">
        <f ca="1">VLOOKUP(B115,CF!A:Y,10,FALSE)</f>
        <v>#N/A</v>
      </c>
      <c r="P115" s="248" t="e">
        <f t="shared" ca="1" si="3"/>
        <v>#VALUE!</v>
      </c>
      <c r="Q115" s="28" t="e">
        <f t="shared" ca="1" si="4"/>
        <v>#VALUE!</v>
      </c>
      <c r="S115" s="322">
        <f t="shared" si="5"/>
        <v>-972630.69</v>
      </c>
    </row>
    <row r="116" spans="1:19" x14ac:dyDescent="0.2">
      <c r="C116" s="28" t="e">
        <f ca="1">VLOOKUP(B116,CF!A:Y,2,FALSE)</f>
        <v>#N/A</v>
      </c>
      <c r="D116" s="28" t="str">
        <f>IFERROR(VLOOKUP(B116,Adresy!A:C,3,FALSE),"BRAK")</f>
        <v>BRAK</v>
      </c>
      <c r="E116" s="230" t="s">
        <v>122</v>
      </c>
      <c r="F116" s="230" t="s">
        <v>122</v>
      </c>
      <c r="G116" s="230" t="s">
        <v>122</v>
      </c>
      <c r="H116" s="230" t="s">
        <v>122</v>
      </c>
      <c r="I116" s="230" t="s">
        <v>122</v>
      </c>
      <c r="J116" s="230" t="s">
        <v>122</v>
      </c>
      <c r="K116" s="230" t="s">
        <v>122</v>
      </c>
      <c r="L116" s="241" t="s">
        <v>122</v>
      </c>
      <c r="M116" s="241" t="s">
        <v>3189</v>
      </c>
      <c r="N116" s="242">
        <v>972630.69</v>
      </c>
      <c r="O116" s="28" t="e">
        <f ca="1">VLOOKUP(B116,CF!A:Y,10,FALSE)</f>
        <v>#N/A</v>
      </c>
      <c r="P116" s="248" t="e">
        <f t="shared" ca="1" si="3"/>
        <v>#VALUE!</v>
      </c>
      <c r="Q116" s="28" t="e">
        <f t="shared" ca="1" si="4"/>
        <v>#VALUE!</v>
      </c>
      <c r="S116" s="322">
        <f t="shared" si="5"/>
        <v>-972630.69</v>
      </c>
    </row>
    <row r="117" spans="1:19" x14ac:dyDescent="0.2">
      <c r="A117" s="230" t="s">
        <v>275</v>
      </c>
      <c r="B117" s="230"/>
      <c r="C117" s="28" t="e">
        <f ca="1">VLOOKUP(B117,CF!A:Y,2,FALSE)</f>
        <v>#N/A</v>
      </c>
      <c r="D117" s="28" t="str">
        <f>IFERROR(VLOOKUP(B117,Adresy!A:C,3,FALSE),"BRAK")</f>
        <v>BRAK</v>
      </c>
      <c r="E117" s="231" t="s">
        <v>275</v>
      </c>
      <c r="G117" s="232" t="s">
        <v>276</v>
      </c>
      <c r="I117" s="230" t="s">
        <v>122</v>
      </c>
      <c r="J117" s="230" t="s">
        <v>122</v>
      </c>
      <c r="K117" s="230" t="s">
        <v>122</v>
      </c>
      <c r="L117" s="230" t="s">
        <v>122</v>
      </c>
      <c r="M117" s="230" t="s">
        <v>122</v>
      </c>
      <c r="N117" s="230">
        <v>0</v>
      </c>
      <c r="O117" s="28" t="e">
        <f ca="1">VLOOKUP(B117,CF!A:Y,10,FALSE)</f>
        <v>#N/A</v>
      </c>
      <c r="P117" s="248" t="e">
        <f t="shared" ca="1" si="3"/>
        <v>#VALUE!</v>
      </c>
      <c r="Q117" s="28" t="e">
        <f t="shared" ca="1" si="4"/>
        <v>#VALUE!</v>
      </c>
      <c r="S117" s="322">
        <f t="shared" si="5"/>
        <v>0</v>
      </c>
    </row>
    <row r="118" spans="1:19" x14ac:dyDescent="0.2">
      <c r="A118" s="28" t="s">
        <v>275</v>
      </c>
      <c r="B118" s="28" t="s">
        <v>275</v>
      </c>
      <c r="C118" s="28" t="str">
        <f>VLOOKUP(B118,CF!A:Y,2,FALSE)</f>
        <v>POLITEX / FREUDENBERG</v>
      </c>
      <c r="D118" s="28" t="str">
        <f>IFERROR(VLOOKUP(B118,Adresy!A:C,3,FALSE),"BRAK")</f>
        <v>Via Valli Pianta 1246 35047 Solesino Włochy</v>
      </c>
      <c r="E118" s="233">
        <v>43592</v>
      </c>
      <c r="F118" s="204" t="s">
        <v>277</v>
      </c>
      <c r="G118" s="205" t="s">
        <v>278</v>
      </c>
      <c r="H118" s="204" t="s">
        <v>122</v>
      </c>
      <c r="I118" s="234">
        <v>43615</v>
      </c>
      <c r="J118" s="206" t="s">
        <v>177</v>
      </c>
      <c r="K118" s="207" t="s">
        <v>178</v>
      </c>
      <c r="L118" s="235">
        <v>-18000</v>
      </c>
      <c r="M118" s="235">
        <v>-18000</v>
      </c>
      <c r="N118" s="236">
        <v>77310</v>
      </c>
      <c r="O118" s="28">
        <f>VLOOKUP(B118,CF!A:Y,10,FALSE)</f>
        <v>7</v>
      </c>
      <c r="P118" s="248">
        <f t="shared" si="3"/>
        <v>43599</v>
      </c>
      <c r="Q118" s="28">
        <f t="shared" si="4"/>
        <v>-16</v>
      </c>
      <c r="S118" s="322">
        <f t="shared" si="5"/>
        <v>-77310</v>
      </c>
    </row>
    <row r="119" spans="1:19" x14ac:dyDescent="0.2">
      <c r="C119" s="28" t="e">
        <f ca="1">VLOOKUP(B119,CF!A:Y,2,FALSE)</f>
        <v>#N/A</v>
      </c>
      <c r="D119" s="28" t="str">
        <f>IFERROR(VLOOKUP(B119,Adresy!A:C,3,FALSE),"BRAK")</f>
        <v>BRAK</v>
      </c>
      <c r="E119" s="230" t="s">
        <v>122</v>
      </c>
      <c r="J119" s="237" t="s">
        <v>177</v>
      </c>
      <c r="K119" s="238" t="s">
        <v>178</v>
      </c>
      <c r="L119" s="239">
        <v>-18000</v>
      </c>
      <c r="M119" s="239">
        <v>-18000</v>
      </c>
      <c r="N119" s="240">
        <v>77310</v>
      </c>
      <c r="O119" s="28" t="e">
        <f ca="1">VLOOKUP(B119,CF!A:Y,10,FALSE)</f>
        <v>#N/A</v>
      </c>
      <c r="P119" s="248" t="e">
        <f t="shared" ca="1" si="3"/>
        <v>#VALUE!</v>
      </c>
      <c r="Q119" s="28" t="e">
        <f t="shared" ca="1" si="4"/>
        <v>#VALUE!</v>
      </c>
      <c r="S119" s="322">
        <f t="shared" si="5"/>
        <v>-77310</v>
      </c>
    </row>
    <row r="120" spans="1:19" x14ac:dyDescent="0.2">
      <c r="C120" s="28" t="e">
        <f ca="1">VLOOKUP(B120,CF!A:Y,2,FALSE)</f>
        <v>#N/A</v>
      </c>
      <c r="D120" s="28" t="str">
        <f>IFERROR(VLOOKUP(B120,Adresy!A:C,3,FALSE),"BRAK")</f>
        <v>BRAK</v>
      </c>
      <c r="N120" s="28">
        <v>0</v>
      </c>
      <c r="O120" s="28" t="e">
        <f ca="1">VLOOKUP(B120,CF!A:Y,10,FALSE)</f>
        <v>#N/A</v>
      </c>
      <c r="P120" s="248" t="e">
        <f t="shared" ca="1" si="3"/>
        <v>#N/A</v>
      </c>
      <c r="Q120" s="28" t="e">
        <f t="shared" ca="1" si="4"/>
        <v>#N/A</v>
      </c>
      <c r="S120" s="322">
        <f t="shared" si="5"/>
        <v>0</v>
      </c>
    </row>
    <row r="121" spans="1:19" x14ac:dyDescent="0.2">
      <c r="C121" s="28" t="e">
        <f ca="1">VLOOKUP(B121,CF!A:Y,2,FALSE)</f>
        <v>#N/A</v>
      </c>
      <c r="D121" s="28" t="str">
        <f>IFERROR(VLOOKUP(B121,Adresy!A:C,3,FALSE),"BRAK")</f>
        <v>BRAK</v>
      </c>
      <c r="E121" s="230" t="s">
        <v>122</v>
      </c>
      <c r="F121" s="230" t="s">
        <v>122</v>
      </c>
      <c r="G121" s="230" t="s">
        <v>122</v>
      </c>
      <c r="H121" s="230" t="s">
        <v>122</v>
      </c>
      <c r="I121" s="230" t="s">
        <v>122</v>
      </c>
      <c r="J121" s="230" t="s">
        <v>122</v>
      </c>
      <c r="K121" s="230" t="s">
        <v>122</v>
      </c>
      <c r="L121" s="241" t="s">
        <v>122</v>
      </c>
      <c r="M121" s="241" t="s">
        <v>3189</v>
      </c>
      <c r="N121" s="242">
        <v>77310</v>
      </c>
      <c r="O121" s="28" t="e">
        <f ca="1">VLOOKUP(B121,CF!A:Y,10,FALSE)</f>
        <v>#N/A</v>
      </c>
      <c r="P121" s="248" t="e">
        <f t="shared" ca="1" si="3"/>
        <v>#VALUE!</v>
      </c>
      <c r="Q121" s="28" t="e">
        <f t="shared" ca="1" si="4"/>
        <v>#VALUE!</v>
      </c>
      <c r="S121" s="322">
        <f t="shared" si="5"/>
        <v>-77310</v>
      </c>
    </row>
    <row r="122" spans="1:19" x14ac:dyDescent="0.2">
      <c r="A122" s="230" t="s">
        <v>279</v>
      </c>
      <c r="B122" s="230"/>
      <c r="C122" s="28" t="e">
        <f ca="1">VLOOKUP(B122,CF!A:Y,2,FALSE)</f>
        <v>#N/A</v>
      </c>
      <c r="D122" s="28" t="str">
        <f>IFERROR(VLOOKUP(B122,Adresy!A:C,3,FALSE),"BRAK")</f>
        <v>BRAK</v>
      </c>
      <c r="E122" s="231" t="s">
        <v>279</v>
      </c>
      <c r="G122" s="232" t="s">
        <v>280</v>
      </c>
      <c r="I122" s="230" t="s">
        <v>122</v>
      </c>
      <c r="J122" s="230" t="s">
        <v>122</v>
      </c>
      <c r="K122" s="230" t="s">
        <v>122</v>
      </c>
      <c r="L122" s="230" t="s">
        <v>122</v>
      </c>
      <c r="M122" s="230" t="s">
        <v>122</v>
      </c>
      <c r="N122" s="230">
        <v>0</v>
      </c>
      <c r="O122" s="28" t="e">
        <f ca="1">VLOOKUP(B122,CF!A:Y,10,FALSE)</f>
        <v>#N/A</v>
      </c>
      <c r="P122" s="248" t="e">
        <f t="shared" ca="1" si="3"/>
        <v>#VALUE!</v>
      </c>
      <c r="Q122" s="28" t="e">
        <f t="shared" ca="1" si="4"/>
        <v>#VALUE!</v>
      </c>
      <c r="S122" s="322">
        <f t="shared" si="5"/>
        <v>0</v>
      </c>
    </row>
    <row r="123" spans="1:19" x14ac:dyDescent="0.2">
      <c r="A123" s="28" t="s">
        <v>279</v>
      </c>
      <c r="B123" s="28" t="s">
        <v>279</v>
      </c>
      <c r="C123" s="28" t="str">
        <f>VLOOKUP(B123,CF!A:Y,2,FALSE)</f>
        <v>RSH POLYMERE</v>
      </c>
      <c r="D123" s="28" t="str">
        <f>IFERROR(VLOOKUP(B123,Adresy!A:C,3,FALSE),"BRAK")</f>
        <v>Grossmoorring 16
21079 Hamburg
Germany</v>
      </c>
      <c r="E123" s="233">
        <v>43570</v>
      </c>
      <c r="F123" s="204" t="s">
        <v>281</v>
      </c>
      <c r="G123" s="205" t="s">
        <v>282</v>
      </c>
      <c r="H123" s="204" t="s">
        <v>122</v>
      </c>
      <c r="I123" s="234">
        <v>43570</v>
      </c>
      <c r="J123" s="206" t="s">
        <v>177</v>
      </c>
      <c r="K123" s="207" t="s">
        <v>178</v>
      </c>
      <c r="L123" s="235">
        <v>-26977.5</v>
      </c>
      <c r="M123" s="235">
        <v>-26977.5</v>
      </c>
      <c r="N123" s="236">
        <v>115590.49</v>
      </c>
      <c r="O123" s="28">
        <f>VLOOKUP(B123,CF!A:Y,10,FALSE)</f>
        <v>30</v>
      </c>
      <c r="P123" s="248">
        <f t="shared" si="3"/>
        <v>43600</v>
      </c>
      <c r="Q123" s="28">
        <f t="shared" si="4"/>
        <v>30</v>
      </c>
      <c r="S123" s="322">
        <f t="shared" si="5"/>
        <v>-115590.49</v>
      </c>
    </row>
    <row r="124" spans="1:19" x14ac:dyDescent="0.2">
      <c r="C124" s="28" t="e">
        <f ca="1">VLOOKUP(B124,CF!A:Y,2,FALSE)</f>
        <v>#N/A</v>
      </c>
      <c r="D124" s="28" t="str">
        <f>IFERROR(VLOOKUP(B124,Adresy!A:C,3,FALSE),"BRAK")</f>
        <v>BRAK</v>
      </c>
      <c r="E124" s="230" t="s">
        <v>122</v>
      </c>
      <c r="J124" s="237" t="s">
        <v>177</v>
      </c>
      <c r="K124" s="238" t="s">
        <v>178</v>
      </c>
      <c r="L124" s="239">
        <v>-26977.5</v>
      </c>
      <c r="M124" s="239">
        <v>-26977.5</v>
      </c>
      <c r="N124" s="240">
        <v>115590.49</v>
      </c>
      <c r="O124" s="28" t="e">
        <f ca="1">VLOOKUP(B124,CF!A:Y,10,FALSE)</f>
        <v>#N/A</v>
      </c>
      <c r="P124" s="248" t="e">
        <f t="shared" ca="1" si="3"/>
        <v>#VALUE!</v>
      </c>
      <c r="Q124" s="28" t="e">
        <f t="shared" ca="1" si="4"/>
        <v>#VALUE!</v>
      </c>
      <c r="S124" s="322">
        <f t="shared" si="5"/>
        <v>-115590.49</v>
      </c>
    </row>
    <row r="125" spans="1:19" x14ac:dyDescent="0.2">
      <c r="C125" s="28" t="e">
        <f ca="1">VLOOKUP(B125,CF!A:Y,2,FALSE)</f>
        <v>#N/A</v>
      </c>
      <c r="D125" s="28" t="str">
        <f>IFERROR(VLOOKUP(B125,Adresy!A:C,3,FALSE),"BRAK")</f>
        <v>BRAK</v>
      </c>
      <c r="E125" s="230" t="s">
        <v>122</v>
      </c>
      <c r="F125" s="230" t="s">
        <v>122</v>
      </c>
      <c r="G125" s="230" t="s">
        <v>122</v>
      </c>
      <c r="H125" s="230" t="s">
        <v>122</v>
      </c>
      <c r="I125" s="230" t="s">
        <v>122</v>
      </c>
      <c r="J125" s="230" t="s">
        <v>122</v>
      </c>
      <c r="K125" s="230" t="s">
        <v>122</v>
      </c>
      <c r="L125" s="241" t="s">
        <v>122</v>
      </c>
      <c r="M125" s="241" t="s">
        <v>3189</v>
      </c>
      <c r="N125" s="242">
        <v>115590.49</v>
      </c>
      <c r="O125" s="28" t="e">
        <f ca="1">VLOOKUP(B125,CF!A:Y,10,FALSE)</f>
        <v>#N/A</v>
      </c>
      <c r="P125" s="248" t="e">
        <f t="shared" ca="1" si="3"/>
        <v>#VALUE!</v>
      </c>
      <c r="Q125" s="28" t="e">
        <f t="shared" ca="1" si="4"/>
        <v>#VALUE!</v>
      </c>
      <c r="S125" s="322">
        <f t="shared" si="5"/>
        <v>-115590.49</v>
      </c>
    </row>
    <row r="126" spans="1:19" x14ac:dyDescent="0.2">
      <c r="A126" s="230" t="s">
        <v>283</v>
      </c>
      <c r="B126" s="230"/>
      <c r="C126" s="28" t="e">
        <f ca="1">VLOOKUP(B126,CF!A:Y,2,FALSE)</f>
        <v>#N/A</v>
      </c>
      <c r="D126" s="28" t="str">
        <f>IFERROR(VLOOKUP(B126,Adresy!A:C,3,FALSE),"BRAK")</f>
        <v>BRAK</v>
      </c>
      <c r="E126" s="231" t="s">
        <v>283</v>
      </c>
      <c r="G126" s="232" t="s">
        <v>284</v>
      </c>
      <c r="I126" s="230" t="s">
        <v>122</v>
      </c>
      <c r="J126" s="230" t="s">
        <v>122</v>
      </c>
      <c r="K126" s="230" t="s">
        <v>122</v>
      </c>
      <c r="L126" s="230" t="s">
        <v>122</v>
      </c>
      <c r="M126" s="230" t="s">
        <v>122</v>
      </c>
      <c r="N126" s="230">
        <v>0</v>
      </c>
      <c r="O126" s="28" t="e">
        <f ca="1">VLOOKUP(B126,CF!A:Y,10,FALSE)</f>
        <v>#N/A</v>
      </c>
      <c r="P126" s="248" t="e">
        <f t="shared" ca="1" si="3"/>
        <v>#VALUE!</v>
      </c>
      <c r="Q126" s="28" t="e">
        <f t="shared" ca="1" si="4"/>
        <v>#VALUE!</v>
      </c>
      <c r="S126" s="322">
        <f t="shared" si="5"/>
        <v>0</v>
      </c>
    </row>
    <row r="127" spans="1:19" x14ac:dyDescent="0.2">
      <c r="A127" s="28" t="s">
        <v>283</v>
      </c>
      <c r="B127" s="28" t="s">
        <v>283</v>
      </c>
      <c r="C127" s="28" t="str">
        <f>VLOOKUP(B127,CF!A:Y,2,FALSE)</f>
        <v>RE PLANO</v>
      </c>
      <c r="D127" s="28" t="str">
        <f>IFERROR(VLOOKUP(B127,Adresy!A:C,3,FALSE),"BRAK")</f>
        <v>Brunnenstr. 138 44536 Lünen Niemcy</v>
      </c>
      <c r="E127" s="233">
        <v>43566</v>
      </c>
      <c r="F127" s="204" t="s">
        <v>285</v>
      </c>
      <c r="G127" s="205" t="s">
        <v>286</v>
      </c>
      <c r="H127" s="204" t="s">
        <v>122</v>
      </c>
      <c r="I127" s="234">
        <v>43611</v>
      </c>
      <c r="J127" s="206" t="s">
        <v>177</v>
      </c>
      <c r="K127" s="207" t="s">
        <v>178</v>
      </c>
      <c r="L127" s="235">
        <v>-19359</v>
      </c>
      <c r="M127" s="235">
        <v>-19359</v>
      </c>
      <c r="N127" s="236">
        <v>82957.19</v>
      </c>
      <c r="O127" s="28">
        <f>VLOOKUP(B127,CF!A:Y,10,FALSE)</f>
        <v>30</v>
      </c>
      <c r="P127" s="248">
        <f t="shared" si="3"/>
        <v>43596</v>
      </c>
      <c r="Q127" s="28">
        <f t="shared" si="4"/>
        <v>-15</v>
      </c>
      <c r="S127" s="322">
        <f t="shared" si="5"/>
        <v>-82957.19</v>
      </c>
    </row>
    <row r="128" spans="1:19" x14ac:dyDescent="0.2">
      <c r="C128" s="28" t="e">
        <f ca="1">VLOOKUP(B128,CF!A:Y,2,FALSE)</f>
        <v>#N/A</v>
      </c>
      <c r="D128" s="28" t="str">
        <f>IFERROR(VLOOKUP(B128,Adresy!A:C,3,FALSE),"BRAK")</f>
        <v>BRAK</v>
      </c>
      <c r="E128" s="230" t="s">
        <v>122</v>
      </c>
      <c r="J128" s="237" t="s">
        <v>177</v>
      </c>
      <c r="K128" s="238" t="s">
        <v>178</v>
      </c>
      <c r="L128" s="239">
        <v>-19359</v>
      </c>
      <c r="M128" s="239">
        <v>-19359</v>
      </c>
      <c r="N128" s="240">
        <v>82957.19</v>
      </c>
      <c r="O128" s="28" t="e">
        <f ca="1">VLOOKUP(B128,CF!A:Y,10,FALSE)</f>
        <v>#N/A</v>
      </c>
      <c r="P128" s="248" t="e">
        <f t="shared" ca="1" si="3"/>
        <v>#VALUE!</v>
      </c>
      <c r="Q128" s="28" t="e">
        <f t="shared" ca="1" si="4"/>
        <v>#VALUE!</v>
      </c>
      <c r="S128" s="322">
        <f t="shared" si="5"/>
        <v>-82957.19</v>
      </c>
    </row>
    <row r="129" spans="1:19" x14ac:dyDescent="0.2">
      <c r="C129" s="28" t="e">
        <f ca="1">VLOOKUP(B129,CF!A:Y,2,FALSE)</f>
        <v>#N/A</v>
      </c>
      <c r="D129" s="28" t="str">
        <f>IFERROR(VLOOKUP(B129,Adresy!A:C,3,FALSE),"BRAK")</f>
        <v>BRAK</v>
      </c>
      <c r="E129" s="230" t="s">
        <v>122</v>
      </c>
      <c r="F129" s="230" t="s">
        <v>122</v>
      </c>
      <c r="G129" s="230" t="s">
        <v>122</v>
      </c>
      <c r="H129" s="230" t="s">
        <v>122</v>
      </c>
      <c r="I129" s="230" t="s">
        <v>122</v>
      </c>
      <c r="J129" s="230" t="s">
        <v>122</v>
      </c>
      <c r="K129" s="230" t="s">
        <v>122</v>
      </c>
      <c r="L129" s="241" t="s">
        <v>122</v>
      </c>
      <c r="M129" s="241" t="s">
        <v>3189</v>
      </c>
      <c r="N129" s="242">
        <v>82957.19</v>
      </c>
      <c r="O129" s="28" t="e">
        <f ca="1">VLOOKUP(B129,CF!A:Y,10,FALSE)</f>
        <v>#N/A</v>
      </c>
      <c r="P129" s="248" t="e">
        <f t="shared" ca="1" si="3"/>
        <v>#VALUE!</v>
      </c>
      <c r="Q129" s="28" t="e">
        <f t="shared" ca="1" si="4"/>
        <v>#VALUE!</v>
      </c>
      <c r="S129" s="322">
        <f t="shared" si="5"/>
        <v>-82957.19</v>
      </c>
    </row>
    <row r="130" spans="1:19" x14ac:dyDescent="0.2">
      <c r="A130" s="230" t="s">
        <v>288</v>
      </c>
      <c r="B130" s="230"/>
      <c r="C130" s="28" t="e">
        <f ca="1">VLOOKUP(B130,CF!A:Y,2,FALSE)</f>
        <v>#N/A</v>
      </c>
      <c r="D130" s="28" t="str">
        <f>IFERROR(VLOOKUP(B130,Adresy!A:C,3,FALSE),"BRAK")</f>
        <v>BRAK</v>
      </c>
      <c r="E130" s="231" t="s">
        <v>288</v>
      </c>
      <c r="G130" s="232" t="s">
        <v>289</v>
      </c>
      <c r="I130" s="230" t="s">
        <v>122</v>
      </c>
      <c r="J130" s="230" t="s">
        <v>122</v>
      </c>
      <c r="K130" s="230" t="s">
        <v>122</v>
      </c>
      <c r="L130" s="230" t="s">
        <v>122</v>
      </c>
      <c r="M130" s="230" t="s">
        <v>122</v>
      </c>
      <c r="N130" s="230">
        <v>0</v>
      </c>
      <c r="O130" s="28" t="e">
        <f ca="1">VLOOKUP(B130,CF!A:Y,10,FALSE)</f>
        <v>#N/A</v>
      </c>
      <c r="P130" s="248" t="e">
        <f t="shared" ca="1" si="3"/>
        <v>#VALUE!</v>
      </c>
      <c r="Q130" s="28" t="e">
        <f t="shared" ca="1" si="4"/>
        <v>#VALUE!</v>
      </c>
      <c r="S130" s="322">
        <f t="shared" si="5"/>
        <v>0</v>
      </c>
    </row>
    <row r="131" spans="1:19" x14ac:dyDescent="0.2">
      <c r="A131" s="28" t="s">
        <v>288</v>
      </c>
      <c r="B131" s="28" t="s">
        <v>288</v>
      </c>
      <c r="C131" s="28" t="str">
        <f>VLOOKUP(B131,CF!A:Y,2,FALSE)</f>
        <v>SE TYLOSE</v>
      </c>
      <c r="D131" s="28" t="str">
        <f>IFERROR(VLOOKUP(B131,Adresy!A:C,3,FALSE),"BRAK")</f>
        <v>Rheingaustr. 190-196
65203 Wiesbaden
Germany</v>
      </c>
      <c r="E131" s="233">
        <v>43594</v>
      </c>
      <c r="F131" s="204" t="s">
        <v>290</v>
      </c>
      <c r="G131" s="205" t="s">
        <v>291</v>
      </c>
      <c r="H131" s="204" t="s">
        <v>122</v>
      </c>
      <c r="I131" s="234">
        <v>43558</v>
      </c>
      <c r="J131" s="206" t="s">
        <v>177</v>
      </c>
      <c r="K131" s="207" t="s">
        <v>178</v>
      </c>
      <c r="L131" s="235">
        <v>-42900</v>
      </c>
      <c r="M131" s="235">
        <v>-42900</v>
      </c>
      <c r="N131" s="236">
        <v>184487.16</v>
      </c>
      <c r="O131" s="28">
        <f>VLOOKUP(B131,CF!A:Y,10,FALSE)</f>
        <v>30</v>
      </c>
      <c r="P131" s="248">
        <f t="shared" si="3"/>
        <v>43624</v>
      </c>
      <c r="Q131" s="28">
        <f t="shared" si="4"/>
        <v>66</v>
      </c>
      <c r="S131" s="322">
        <f t="shared" si="5"/>
        <v>-184487.16</v>
      </c>
    </row>
    <row r="132" spans="1:19" x14ac:dyDescent="0.2">
      <c r="C132" s="28" t="e">
        <f ca="1">VLOOKUP(B132,CF!A:Y,2,FALSE)</f>
        <v>#N/A</v>
      </c>
      <c r="D132" s="28" t="str">
        <f>IFERROR(VLOOKUP(B132,Adresy!A:C,3,FALSE),"BRAK")</f>
        <v>BRAK</v>
      </c>
      <c r="E132" s="230" t="s">
        <v>122</v>
      </c>
      <c r="J132" s="237" t="s">
        <v>177</v>
      </c>
      <c r="K132" s="238" t="s">
        <v>178</v>
      </c>
      <c r="L132" s="239">
        <v>-42900</v>
      </c>
      <c r="M132" s="239">
        <v>-42900</v>
      </c>
      <c r="N132" s="240">
        <v>184487.16</v>
      </c>
      <c r="O132" s="28" t="e">
        <f ca="1">VLOOKUP(B132,CF!A:Y,10,FALSE)</f>
        <v>#N/A</v>
      </c>
      <c r="P132" s="248" t="e">
        <f t="shared" ref="P132:P195" ca="1" si="6">E132+O132</f>
        <v>#VALUE!</v>
      </c>
      <c r="Q132" s="28" t="e">
        <f t="shared" ref="Q132:Q195" ca="1" si="7">P132-I132</f>
        <v>#VALUE!</v>
      </c>
      <c r="S132" s="322">
        <f t="shared" ref="S132:S195" si="8">IFERROR(-N132,0)</f>
        <v>-184487.16</v>
      </c>
    </row>
    <row r="133" spans="1:19" x14ac:dyDescent="0.2">
      <c r="C133" s="28" t="e">
        <f ca="1">VLOOKUP(B133,CF!A:Y,2,FALSE)</f>
        <v>#N/A</v>
      </c>
      <c r="D133" s="28" t="str">
        <f>IFERROR(VLOOKUP(B133,Adresy!A:C,3,FALSE),"BRAK")</f>
        <v>BRAK</v>
      </c>
      <c r="N133" s="28">
        <v>0</v>
      </c>
      <c r="O133" s="28" t="e">
        <f ca="1">VLOOKUP(B133,CF!A:Y,10,FALSE)</f>
        <v>#N/A</v>
      </c>
      <c r="P133" s="248" t="e">
        <f t="shared" ca="1" si="6"/>
        <v>#N/A</v>
      </c>
      <c r="Q133" s="28" t="e">
        <f t="shared" ca="1" si="7"/>
        <v>#N/A</v>
      </c>
      <c r="S133" s="322">
        <f t="shared" si="8"/>
        <v>0</v>
      </c>
    </row>
    <row r="134" spans="1:19" x14ac:dyDescent="0.2">
      <c r="C134" s="28" t="e">
        <f ca="1">VLOOKUP(B134,CF!A:Y,2,FALSE)</f>
        <v>#N/A</v>
      </c>
      <c r="D134" s="28" t="str">
        <f>IFERROR(VLOOKUP(B134,Adresy!A:C,3,FALSE),"BRAK")</f>
        <v>BRAK</v>
      </c>
      <c r="E134" s="230" t="s">
        <v>122</v>
      </c>
      <c r="F134" s="230" t="s">
        <v>122</v>
      </c>
      <c r="G134" s="230" t="s">
        <v>122</v>
      </c>
      <c r="H134" s="230" t="s">
        <v>122</v>
      </c>
      <c r="I134" s="230" t="s">
        <v>122</v>
      </c>
      <c r="J134" s="230" t="s">
        <v>122</v>
      </c>
      <c r="K134" s="230" t="s">
        <v>122</v>
      </c>
      <c r="L134" s="241" t="s">
        <v>122</v>
      </c>
      <c r="M134" s="241" t="s">
        <v>3189</v>
      </c>
      <c r="N134" s="242">
        <v>184487.16</v>
      </c>
      <c r="O134" s="28" t="e">
        <f ca="1">VLOOKUP(B134,CF!A:Y,10,FALSE)</f>
        <v>#N/A</v>
      </c>
      <c r="P134" s="248" t="e">
        <f t="shared" ca="1" si="6"/>
        <v>#VALUE!</v>
      </c>
      <c r="Q134" s="28" t="e">
        <f t="shared" ca="1" si="7"/>
        <v>#VALUE!</v>
      </c>
      <c r="S134" s="322">
        <f t="shared" si="8"/>
        <v>-184487.16</v>
      </c>
    </row>
    <row r="135" spans="1:19" x14ac:dyDescent="0.2">
      <c r="A135" s="230" t="s">
        <v>292</v>
      </c>
      <c r="B135" s="230"/>
      <c r="C135" s="28" t="e">
        <f ca="1">VLOOKUP(B135,CF!A:Y,2,FALSE)</f>
        <v>#N/A</v>
      </c>
      <c r="D135" s="28" t="str">
        <f>IFERROR(VLOOKUP(B135,Adresy!A:C,3,FALSE),"BRAK")</f>
        <v>BRAK</v>
      </c>
      <c r="E135" s="231" t="s">
        <v>292</v>
      </c>
      <c r="G135" s="232" t="s">
        <v>293</v>
      </c>
      <c r="I135" s="230" t="s">
        <v>122</v>
      </c>
      <c r="J135" s="230" t="s">
        <v>122</v>
      </c>
      <c r="K135" s="230" t="s">
        <v>122</v>
      </c>
      <c r="L135" s="230" t="s">
        <v>122</v>
      </c>
      <c r="M135" s="230" t="s">
        <v>122</v>
      </c>
      <c r="N135" s="230">
        <v>0</v>
      </c>
      <c r="O135" s="28" t="e">
        <f ca="1">VLOOKUP(B135,CF!A:Y,10,FALSE)</f>
        <v>#N/A</v>
      </c>
      <c r="P135" s="248" t="e">
        <f t="shared" ca="1" si="6"/>
        <v>#VALUE!</v>
      </c>
      <c r="Q135" s="28" t="e">
        <f t="shared" ca="1" si="7"/>
        <v>#VALUE!</v>
      </c>
      <c r="S135" s="322">
        <f t="shared" si="8"/>
        <v>0</v>
      </c>
    </row>
    <row r="136" spans="1:19" x14ac:dyDescent="0.2">
      <c r="A136" s="28" t="s">
        <v>292</v>
      </c>
      <c r="B136" s="28" t="s">
        <v>292</v>
      </c>
      <c r="C136" s="28" t="str">
        <f>VLOOKUP(B136,CF!A:Y,2,FALSE)</f>
        <v>STARPLAST</v>
      </c>
      <c r="D136" s="28" t="str">
        <f>IFERROR(VLOOKUP(B136,Adresy!A:C,3,FALSE),"BRAK")</f>
        <v>Bahnhofstr. 6
32545 Bad Oeynhausen
Germany</v>
      </c>
      <c r="E136" s="233">
        <v>43563</v>
      </c>
      <c r="F136" s="204" t="s">
        <v>294</v>
      </c>
      <c r="G136" s="205" t="s">
        <v>295</v>
      </c>
      <c r="H136" s="204" t="s">
        <v>122</v>
      </c>
      <c r="I136" s="234">
        <v>43593</v>
      </c>
      <c r="J136" s="206" t="s">
        <v>177</v>
      </c>
      <c r="K136" s="207" t="s">
        <v>178</v>
      </c>
      <c r="L136" s="235">
        <v>-5610</v>
      </c>
      <c r="M136" s="235">
        <v>-5610</v>
      </c>
      <c r="N136" s="236">
        <v>24078.68</v>
      </c>
      <c r="O136" s="28">
        <f>VLOOKUP(B136,CF!A:Y,10,FALSE)</f>
        <v>30</v>
      </c>
      <c r="P136" s="248">
        <f t="shared" si="6"/>
        <v>43593</v>
      </c>
      <c r="Q136" s="28">
        <f t="shared" si="7"/>
        <v>0</v>
      </c>
      <c r="S136" s="322">
        <f t="shared" si="8"/>
        <v>-24078.68</v>
      </c>
    </row>
    <row r="137" spans="1:19" x14ac:dyDescent="0.2">
      <c r="C137" s="28" t="e">
        <f ca="1">VLOOKUP(B137,CF!A:Y,2,FALSE)</f>
        <v>#N/A</v>
      </c>
      <c r="D137" s="28" t="str">
        <f>IFERROR(VLOOKUP(B137,Adresy!A:C,3,FALSE),"BRAK")</f>
        <v>BRAK</v>
      </c>
      <c r="E137" s="230" t="s">
        <v>122</v>
      </c>
      <c r="J137" s="237" t="s">
        <v>177</v>
      </c>
      <c r="K137" s="238" t="s">
        <v>178</v>
      </c>
      <c r="L137" s="239">
        <v>-5610</v>
      </c>
      <c r="M137" s="239">
        <v>-5610</v>
      </c>
      <c r="N137" s="240">
        <v>24078.68</v>
      </c>
      <c r="O137" s="28" t="e">
        <f ca="1">VLOOKUP(B137,CF!A:Y,10,FALSE)</f>
        <v>#N/A</v>
      </c>
      <c r="P137" s="248" t="e">
        <f t="shared" ca="1" si="6"/>
        <v>#VALUE!</v>
      </c>
      <c r="Q137" s="28" t="e">
        <f t="shared" ca="1" si="7"/>
        <v>#VALUE!</v>
      </c>
      <c r="S137" s="322">
        <f t="shared" si="8"/>
        <v>-24078.68</v>
      </c>
    </row>
    <row r="138" spans="1:19" x14ac:dyDescent="0.2">
      <c r="C138" s="28" t="e">
        <f ca="1">VLOOKUP(B138,CF!A:Y,2,FALSE)</f>
        <v>#N/A</v>
      </c>
      <c r="D138" s="28" t="str">
        <f>IFERROR(VLOOKUP(B138,Adresy!A:C,3,FALSE),"BRAK")</f>
        <v>BRAK</v>
      </c>
      <c r="E138" s="230" t="s">
        <v>122</v>
      </c>
      <c r="F138" s="230" t="s">
        <v>122</v>
      </c>
      <c r="G138" s="230" t="s">
        <v>122</v>
      </c>
      <c r="H138" s="230" t="s">
        <v>122</v>
      </c>
      <c r="I138" s="230" t="s">
        <v>122</v>
      </c>
      <c r="J138" s="230" t="s">
        <v>122</v>
      </c>
      <c r="K138" s="230" t="s">
        <v>122</v>
      </c>
      <c r="L138" s="241" t="s">
        <v>122</v>
      </c>
      <c r="M138" s="241" t="s">
        <v>3189</v>
      </c>
      <c r="N138" s="242">
        <v>24078.68</v>
      </c>
      <c r="O138" s="28" t="e">
        <f ca="1">VLOOKUP(B138,CF!A:Y,10,FALSE)</f>
        <v>#N/A</v>
      </c>
      <c r="P138" s="248" t="e">
        <f t="shared" ca="1" si="6"/>
        <v>#VALUE!</v>
      </c>
      <c r="Q138" s="28" t="e">
        <f t="shared" ca="1" si="7"/>
        <v>#VALUE!</v>
      </c>
      <c r="S138" s="322">
        <f t="shared" si="8"/>
        <v>-24078.68</v>
      </c>
    </row>
    <row r="139" spans="1:19" x14ac:dyDescent="0.2">
      <c r="A139" s="230" t="s">
        <v>296</v>
      </c>
      <c r="B139" s="230"/>
      <c r="C139" s="28" t="e">
        <f ca="1">VLOOKUP(B139,CF!A:Y,2,FALSE)</f>
        <v>#N/A</v>
      </c>
      <c r="D139" s="28" t="str">
        <f>IFERROR(VLOOKUP(B139,Adresy!A:C,3,FALSE),"BRAK")</f>
        <v>BRAK</v>
      </c>
      <c r="E139" s="231" t="s">
        <v>296</v>
      </c>
      <c r="G139" s="232" t="s">
        <v>297</v>
      </c>
      <c r="I139" s="230" t="s">
        <v>122</v>
      </c>
      <c r="J139" s="230" t="s">
        <v>122</v>
      </c>
      <c r="K139" s="230" t="s">
        <v>122</v>
      </c>
      <c r="L139" s="230" t="s">
        <v>122</v>
      </c>
      <c r="M139" s="230" t="s">
        <v>122</v>
      </c>
      <c r="N139" s="230">
        <v>0</v>
      </c>
      <c r="O139" s="28" t="e">
        <f ca="1">VLOOKUP(B139,CF!A:Y,10,FALSE)</f>
        <v>#N/A</v>
      </c>
      <c r="P139" s="248" t="e">
        <f t="shared" ca="1" si="6"/>
        <v>#VALUE!</v>
      </c>
      <c r="Q139" s="28" t="e">
        <f t="shared" ca="1" si="7"/>
        <v>#VALUE!</v>
      </c>
      <c r="S139" s="322">
        <f t="shared" si="8"/>
        <v>0</v>
      </c>
    </row>
    <row r="140" spans="1:19" x14ac:dyDescent="0.2">
      <c r="A140" s="28" t="s">
        <v>296</v>
      </c>
      <c r="B140" s="28" t="s">
        <v>296</v>
      </c>
      <c r="C140" s="28" t="str">
        <f>VLOOKUP(B140,CF!A:Y,2,FALSE)</f>
        <v>TONSMEIER_PREZERO</v>
      </c>
      <c r="D140" s="28" t="str">
        <f>IFERROR(VLOOKUP(B140,Adresy!A:C,3,FALSE),"BRAK")</f>
        <v>Diebrocker Str. 274
32051 Herford
Germany</v>
      </c>
      <c r="E140" s="233">
        <v>43538</v>
      </c>
      <c r="F140" s="204" t="s">
        <v>298</v>
      </c>
      <c r="G140" s="205" t="s">
        <v>299</v>
      </c>
      <c r="H140" s="204" t="s">
        <v>122</v>
      </c>
      <c r="I140" s="234">
        <v>43552</v>
      </c>
      <c r="J140" s="206" t="s">
        <v>177</v>
      </c>
      <c r="K140" s="207" t="s">
        <v>178</v>
      </c>
      <c r="L140" s="235">
        <v>-12180.53</v>
      </c>
      <c r="M140" s="235">
        <v>-12180.53</v>
      </c>
      <c r="N140" s="236">
        <v>52383.59</v>
      </c>
      <c r="O140" s="28">
        <f>VLOOKUP(B140,CF!A:Y,10,FALSE)</f>
        <v>30</v>
      </c>
      <c r="P140" s="248">
        <f t="shared" si="6"/>
        <v>43568</v>
      </c>
      <c r="Q140" s="28">
        <f t="shared" si="7"/>
        <v>16</v>
      </c>
      <c r="S140" s="322">
        <f t="shared" si="8"/>
        <v>-52383.59</v>
      </c>
    </row>
    <row r="141" spans="1:19" x14ac:dyDescent="0.2">
      <c r="A141" s="28" t="s">
        <v>296</v>
      </c>
      <c r="B141" s="28" t="s">
        <v>296</v>
      </c>
      <c r="C141" s="28" t="str">
        <f>VLOOKUP(B141,CF!A:Y,2,FALSE)</f>
        <v>TONSMEIER_PREZERO</v>
      </c>
      <c r="D141" s="28" t="str">
        <f>IFERROR(VLOOKUP(B141,Adresy!A:C,3,FALSE),"BRAK")</f>
        <v>Diebrocker Str. 274
32051 Herford
Germany</v>
      </c>
      <c r="E141" s="233">
        <v>43544</v>
      </c>
      <c r="F141" s="204" t="s">
        <v>300</v>
      </c>
      <c r="G141" s="205" t="s">
        <v>301</v>
      </c>
      <c r="H141" s="204" t="s">
        <v>122</v>
      </c>
      <c r="I141" s="234">
        <v>43558</v>
      </c>
      <c r="J141" s="206" t="s">
        <v>177</v>
      </c>
      <c r="K141" s="207" t="s">
        <v>178</v>
      </c>
      <c r="L141" s="235">
        <v>-11998.35</v>
      </c>
      <c r="M141" s="235">
        <v>-11998.35</v>
      </c>
      <c r="N141" s="236">
        <v>51520.91</v>
      </c>
      <c r="O141" s="28">
        <f>VLOOKUP(B141,CF!A:Y,10,FALSE)</f>
        <v>30</v>
      </c>
      <c r="P141" s="248">
        <f t="shared" si="6"/>
        <v>43574</v>
      </c>
      <c r="Q141" s="28">
        <f t="shared" si="7"/>
        <v>16</v>
      </c>
      <c r="S141" s="322">
        <f t="shared" si="8"/>
        <v>-51520.91</v>
      </c>
    </row>
    <row r="142" spans="1:19" x14ac:dyDescent="0.2">
      <c r="A142" s="28" t="s">
        <v>296</v>
      </c>
      <c r="B142" s="28" t="s">
        <v>296</v>
      </c>
      <c r="C142" s="28" t="str">
        <f>VLOOKUP(B142,CF!A:Y,2,FALSE)</f>
        <v>TONSMEIER_PREZERO</v>
      </c>
      <c r="D142" s="28" t="str">
        <f>IFERROR(VLOOKUP(B142,Adresy!A:C,3,FALSE),"BRAK")</f>
        <v>Diebrocker Str. 274
32051 Herford
Germany</v>
      </c>
      <c r="E142" s="233">
        <v>43551</v>
      </c>
      <c r="F142" s="204" t="s">
        <v>302</v>
      </c>
      <c r="G142" s="205" t="s">
        <v>303</v>
      </c>
      <c r="H142" s="204" t="s">
        <v>122</v>
      </c>
      <c r="I142" s="234">
        <v>43565</v>
      </c>
      <c r="J142" s="206" t="s">
        <v>177</v>
      </c>
      <c r="K142" s="207" t="s">
        <v>178</v>
      </c>
      <c r="L142" s="235">
        <v>-12221.48</v>
      </c>
      <c r="M142" s="235">
        <v>-12221.48</v>
      </c>
      <c r="N142" s="236">
        <v>52515.7</v>
      </c>
      <c r="O142" s="28">
        <f>VLOOKUP(B142,CF!A:Y,10,FALSE)</f>
        <v>30</v>
      </c>
      <c r="P142" s="248">
        <f t="shared" si="6"/>
        <v>43581</v>
      </c>
      <c r="Q142" s="28">
        <f t="shared" si="7"/>
        <v>16</v>
      </c>
      <c r="S142" s="322">
        <f t="shared" si="8"/>
        <v>-52515.7</v>
      </c>
    </row>
    <row r="143" spans="1:19" x14ac:dyDescent="0.2">
      <c r="A143" s="28" t="s">
        <v>296</v>
      </c>
      <c r="B143" s="28" t="s">
        <v>296</v>
      </c>
      <c r="C143" s="28" t="str">
        <f>VLOOKUP(B143,CF!A:Y,2,FALSE)</f>
        <v>TONSMEIER_PREZERO</v>
      </c>
      <c r="D143" s="28" t="str">
        <f>IFERROR(VLOOKUP(B143,Adresy!A:C,3,FALSE),"BRAK")</f>
        <v>Diebrocker Str. 274
32051 Herford
Germany</v>
      </c>
      <c r="E143" s="233">
        <v>43563</v>
      </c>
      <c r="F143" s="204" t="s">
        <v>304</v>
      </c>
      <c r="G143" s="205" t="s">
        <v>305</v>
      </c>
      <c r="H143" s="204" t="s">
        <v>122</v>
      </c>
      <c r="I143" s="234">
        <v>43577</v>
      </c>
      <c r="J143" s="206" t="s">
        <v>177</v>
      </c>
      <c r="K143" s="207" t="s">
        <v>178</v>
      </c>
      <c r="L143" s="235">
        <v>-12629.4</v>
      </c>
      <c r="M143" s="235">
        <v>-12629.4</v>
      </c>
      <c r="N143" s="236">
        <v>54206.65</v>
      </c>
      <c r="O143" s="28">
        <f>VLOOKUP(B143,CF!A:Y,10,FALSE)</f>
        <v>30</v>
      </c>
      <c r="P143" s="248">
        <f t="shared" si="6"/>
        <v>43593</v>
      </c>
      <c r="Q143" s="28">
        <f t="shared" si="7"/>
        <v>16</v>
      </c>
      <c r="S143" s="322">
        <f t="shared" si="8"/>
        <v>-54206.65</v>
      </c>
    </row>
    <row r="144" spans="1:19" x14ac:dyDescent="0.2">
      <c r="A144" s="28" t="s">
        <v>296</v>
      </c>
      <c r="B144" s="28" t="s">
        <v>296</v>
      </c>
      <c r="C144" s="28" t="str">
        <f>VLOOKUP(B144,CF!A:Y,2,FALSE)</f>
        <v>TONSMEIER_PREZERO</v>
      </c>
      <c r="D144" s="28" t="str">
        <f>IFERROR(VLOOKUP(B144,Adresy!A:C,3,FALSE),"BRAK")</f>
        <v>Diebrocker Str. 274
32051 Herford
Germany</v>
      </c>
      <c r="E144" s="233">
        <v>43567</v>
      </c>
      <c r="F144" s="204" t="s">
        <v>306</v>
      </c>
      <c r="G144" s="205" t="s">
        <v>307</v>
      </c>
      <c r="H144" s="204" t="s">
        <v>122</v>
      </c>
      <c r="I144" s="234">
        <v>43581</v>
      </c>
      <c r="J144" s="206" t="s">
        <v>177</v>
      </c>
      <c r="K144" s="207" t="s">
        <v>178</v>
      </c>
      <c r="L144" s="235">
        <v>-12763.28</v>
      </c>
      <c r="M144" s="235">
        <v>-12763.28</v>
      </c>
      <c r="N144" s="236">
        <v>54653.64</v>
      </c>
      <c r="O144" s="28">
        <f>VLOOKUP(B144,CF!A:Y,10,FALSE)</f>
        <v>30</v>
      </c>
      <c r="P144" s="248">
        <f t="shared" si="6"/>
        <v>43597</v>
      </c>
      <c r="Q144" s="28">
        <f t="shared" si="7"/>
        <v>16</v>
      </c>
      <c r="S144" s="322">
        <f t="shared" si="8"/>
        <v>-54653.64</v>
      </c>
    </row>
    <row r="145" spans="1:19" x14ac:dyDescent="0.2">
      <c r="A145" s="28" t="s">
        <v>296</v>
      </c>
      <c r="B145" s="28" t="s">
        <v>296</v>
      </c>
      <c r="C145" s="28" t="str">
        <f>VLOOKUP(B145,CF!A:Y,2,FALSE)</f>
        <v>TONSMEIER_PREZERO</v>
      </c>
      <c r="D145" s="28" t="str">
        <f>IFERROR(VLOOKUP(B145,Adresy!A:C,3,FALSE),"BRAK")</f>
        <v>Diebrocker Str. 274
32051 Herford
Germany</v>
      </c>
      <c r="E145" s="233">
        <v>43572</v>
      </c>
      <c r="F145" s="204" t="s">
        <v>308</v>
      </c>
      <c r="G145" s="205" t="s">
        <v>309</v>
      </c>
      <c r="H145" s="204" t="s">
        <v>122</v>
      </c>
      <c r="I145" s="234">
        <v>43586</v>
      </c>
      <c r="J145" s="206" t="s">
        <v>177</v>
      </c>
      <c r="K145" s="207" t="s">
        <v>178</v>
      </c>
      <c r="L145" s="235">
        <v>-11918.55</v>
      </c>
      <c r="M145" s="235">
        <v>-11918.55</v>
      </c>
      <c r="N145" s="236">
        <v>50936.31</v>
      </c>
      <c r="O145" s="28">
        <f>VLOOKUP(B145,CF!A:Y,10,FALSE)</f>
        <v>30</v>
      </c>
      <c r="P145" s="248">
        <f t="shared" si="6"/>
        <v>43602</v>
      </c>
      <c r="Q145" s="28">
        <f t="shared" si="7"/>
        <v>16</v>
      </c>
      <c r="S145" s="322">
        <f t="shared" si="8"/>
        <v>-50936.31</v>
      </c>
    </row>
    <row r="146" spans="1:19" x14ac:dyDescent="0.2">
      <c r="A146" s="28" t="s">
        <v>296</v>
      </c>
      <c r="B146" s="28" t="s">
        <v>296</v>
      </c>
      <c r="C146" s="28" t="str">
        <f>VLOOKUP(B146,CF!A:Y,2,FALSE)</f>
        <v>TONSMEIER_PREZERO</v>
      </c>
      <c r="D146" s="28" t="str">
        <f>IFERROR(VLOOKUP(B146,Adresy!A:C,3,FALSE),"BRAK")</f>
        <v>Diebrocker Str. 274
32051 Herford
Germany</v>
      </c>
      <c r="E146" s="233">
        <v>43579</v>
      </c>
      <c r="F146" s="204" t="s">
        <v>310</v>
      </c>
      <c r="G146" s="205" t="s">
        <v>311</v>
      </c>
      <c r="H146" s="204" t="s">
        <v>122</v>
      </c>
      <c r="I146" s="234">
        <v>43593</v>
      </c>
      <c r="J146" s="206" t="s">
        <v>177</v>
      </c>
      <c r="K146" s="207" t="s">
        <v>178</v>
      </c>
      <c r="L146" s="235">
        <v>-12315.45</v>
      </c>
      <c r="M146" s="235">
        <v>-12315.45</v>
      </c>
      <c r="N146" s="236">
        <v>52816.04</v>
      </c>
      <c r="O146" s="28">
        <f>VLOOKUP(B146,CF!A:Y,10,FALSE)</f>
        <v>30</v>
      </c>
      <c r="P146" s="248">
        <f t="shared" si="6"/>
        <v>43609</v>
      </c>
      <c r="Q146" s="28">
        <f t="shared" si="7"/>
        <v>16</v>
      </c>
      <c r="S146" s="322">
        <f t="shared" si="8"/>
        <v>-52816.04</v>
      </c>
    </row>
    <row r="147" spans="1:19" x14ac:dyDescent="0.2">
      <c r="C147" s="28" t="e">
        <f ca="1">VLOOKUP(B147,CF!A:Y,2,FALSE)</f>
        <v>#N/A</v>
      </c>
      <c r="D147" s="28" t="str">
        <f>IFERROR(VLOOKUP(B147,Adresy!A:C,3,FALSE),"BRAK")</f>
        <v>BRAK</v>
      </c>
      <c r="E147" s="230" t="s">
        <v>122</v>
      </c>
      <c r="J147" s="237" t="s">
        <v>177</v>
      </c>
      <c r="K147" s="238" t="s">
        <v>178</v>
      </c>
      <c r="L147" s="239">
        <v>-86027.04</v>
      </c>
      <c r="M147" s="239">
        <v>-86027.04</v>
      </c>
      <c r="N147" s="240">
        <v>369032.84</v>
      </c>
      <c r="O147" s="28" t="e">
        <f ca="1">VLOOKUP(B147,CF!A:Y,10,FALSE)</f>
        <v>#N/A</v>
      </c>
      <c r="P147" s="248" t="e">
        <f t="shared" ca="1" si="6"/>
        <v>#VALUE!</v>
      </c>
      <c r="Q147" s="28" t="e">
        <f t="shared" ca="1" si="7"/>
        <v>#VALUE!</v>
      </c>
      <c r="S147" s="322">
        <f t="shared" si="8"/>
        <v>-369032.84</v>
      </c>
    </row>
    <row r="148" spans="1:19" x14ac:dyDescent="0.2">
      <c r="C148" s="28" t="e">
        <f ca="1">VLOOKUP(B148,CF!A:Y,2,FALSE)</f>
        <v>#N/A</v>
      </c>
      <c r="D148" s="28" t="str">
        <f>IFERROR(VLOOKUP(B148,Adresy!A:C,3,FALSE),"BRAK")</f>
        <v>BRAK</v>
      </c>
      <c r="E148" s="230" t="s">
        <v>122</v>
      </c>
      <c r="F148" s="230" t="s">
        <v>122</v>
      </c>
      <c r="G148" s="230" t="s">
        <v>122</v>
      </c>
      <c r="H148" s="230" t="s">
        <v>122</v>
      </c>
      <c r="I148" s="230" t="s">
        <v>122</v>
      </c>
      <c r="J148" s="230" t="s">
        <v>122</v>
      </c>
      <c r="K148" s="230" t="s">
        <v>122</v>
      </c>
      <c r="L148" s="241" t="s">
        <v>122</v>
      </c>
      <c r="M148" s="241" t="s">
        <v>3189</v>
      </c>
      <c r="N148" s="242">
        <v>369032.84</v>
      </c>
      <c r="O148" s="28" t="e">
        <f ca="1">VLOOKUP(B148,CF!A:Y,10,FALSE)</f>
        <v>#N/A</v>
      </c>
      <c r="P148" s="248" t="e">
        <f t="shared" ca="1" si="6"/>
        <v>#VALUE!</v>
      </c>
      <c r="Q148" s="28" t="e">
        <f t="shared" ca="1" si="7"/>
        <v>#VALUE!</v>
      </c>
      <c r="S148" s="322">
        <f t="shared" si="8"/>
        <v>-369032.84</v>
      </c>
    </row>
    <row r="149" spans="1:19" x14ac:dyDescent="0.2">
      <c r="A149" s="230" t="s">
        <v>312</v>
      </c>
      <c r="B149" s="230"/>
      <c r="C149" s="28" t="e">
        <f ca="1">VLOOKUP(B149,CF!A:Y,2,FALSE)</f>
        <v>#N/A</v>
      </c>
      <c r="D149" s="28" t="str">
        <f>IFERROR(VLOOKUP(B149,Adresy!A:C,3,FALSE),"BRAK")</f>
        <v>BRAK</v>
      </c>
      <c r="E149" s="231" t="s">
        <v>312</v>
      </c>
      <c r="G149" s="232" t="s">
        <v>313</v>
      </c>
      <c r="I149" s="230" t="s">
        <v>122</v>
      </c>
      <c r="J149" s="230" t="s">
        <v>122</v>
      </c>
      <c r="K149" s="230" t="s">
        <v>122</v>
      </c>
      <c r="L149" s="230" t="s">
        <v>122</v>
      </c>
      <c r="M149" s="230" t="s">
        <v>122</v>
      </c>
      <c r="N149" s="230">
        <v>0</v>
      </c>
      <c r="O149" s="28" t="e">
        <f ca="1">VLOOKUP(B149,CF!A:Y,10,FALSE)</f>
        <v>#N/A</v>
      </c>
      <c r="P149" s="248" t="e">
        <f t="shared" ca="1" si="6"/>
        <v>#VALUE!</v>
      </c>
      <c r="Q149" s="28" t="e">
        <f t="shared" ca="1" si="7"/>
        <v>#VALUE!</v>
      </c>
      <c r="S149" s="322">
        <f t="shared" si="8"/>
        <v>0</v>
      </c>
    </row>
    <row r="150" spans="1:19" x14ac:dyDescent="0.2">
      <c r="A150" s="28" t="s">
        <v>312</v>
      </c>
      <c r="B150" s="28" t="s">
        <v>312</v>
      </c>
      <c r="C150" s="28" t="str">
        <f>VLOOKUP(B150,CF!A:Y,2,FALSE)</f>
        <v>TILLMANN WELLPAPE_DE</v>
      </c>
      <c r="D150" s="28" t="str">
        <f>IFERROR(VLOOKUP(B150,Adresy!A:C,3,FALSE),"BRAK")</f>
        <v>Postfach 8030
59840 Sundern (Sauerland)
Germany</v>
      </c>
      <c r="E150" s="233">
        <v>43573</v>
      </c>
      <c r="F150" s="204" t="s">
        <v>315</v>
      </c>
      <c r="G150" s="205" t="s">
        <v>316</v>
      </c>
      <c r="H150" s="204" t="s">
        <v>122</v>
      </c>
      <c r="I150" s="234">
        <v>43573</v>
      </c>
      <c r="J150" s="206" t="s">
        <v>177</v>
      </c>
      <c r="K150" s="207" t="s">
        <v>178</v>
      </c>
      <c r="L150" s="235">
        <v>-1044.06</v>
      </c>
      <c r="M150" s="235">
        <v>-15.649999999999901</v>
      </c>
      <c r="N150" s="236">
        <v>66.909999999999897</v>
      </c>
      <c r="O150" s="28">
        <f>VLOOKUP(B150,CF!A:Y,10,FALSE)</f>
        <v>30</v>
      </c>
      <c r="P150" s="248">
        <f t="shared" si="6"/>
        <v>43603</v>
      </c>
      <c r="Q150" s="28">
        <f t="shared" si="7"/>
        <v>30</v>
      </c>
      <c r="S150" s="322">
        <f t="shared" si="8"/>
        <v>-66.909999999999897</v>
      </c>
    </row>
    <row r="151" spans="1:19" x14ac:dyDescent="0.2">
      <c r="C151" s="28" t="e">
        <f ca="1">VLOOKUP(B151,CF!A:Y,2,FALSE)</f>
        <v>#N/A</v>
      </c>
      <c r="D151" s="28" t="str">
        <f>IFERROR(VLOOKUP(B151,Adresy!A:C,3,FALSE),"BRAK")</f>
        <v>BRAK</v>
      </c>
      <c r="E151" s="230" t="s">
        <v>122</v>
      </c>
      <c r="J151" s="237" t="s">
        <v>177</v>
      </c>
      <c r="K151" s="238" t="s">
        <v>178</v>
      </c>
      <c r="L151" s="239">
        <v>-1044.06</v>
      </c>
      <c r="M151" s="239">
        <v>-15.649999999999901</v>
      </c>
      <c r="N151" s="240">
        <v>66.909999999999897</v>
      </c>
      <c r="O151" s="28" t="e">
        <f ca="1">VLOOKUP(B151,CF!A:Y,10,FALSE)</f>
        <v>#N/A</v>
      </c>
      <c r="P151" s="248" t="e">
        <f t="shared" ca="1" si="6"/>
        <v>#VALUE!</v>
      </c>
      <c r="Q151" s="28" t="e">
        <f t="shared" ca="1" si="7"/>
        <v>#VALUE!</v>
      </c>
      <c r="S151" s="322">
        <f t="shared" si="8"/>
        <v>-66.909999999999897</v>
      </c>
    </row>
    <row r="152" spans="1:19" x14ac:dyDescent="0.2">
      <c r="C152" s="28" t="e">
        <f ca="1">VLOOKUP(B152,CF!A:Y,2,FALSE)</f>
        <v>#N/A</v>
      </c>
      <c r="D152" s="28" t="str">
        <f>IFERROR(VLOOKUP(B152,Adresy!A:C,3,FALSE),"BRAK")</f>
        <v>BRAK</v>
      </c>
      <c r="N152" s="28">
        <v>0</v>
      </c>
      <c r="O152" s="28" t="e">
        <f ca="1">VLOOKUP(B152,CF!A:Y,10,FALSE)</f>
        <v>#N/A</v>
      </c>
      <c r="P152" s="248" t="e">
        <f t="shared" ca="1" si="6"/>
        <v>#N/A</v>
      </c>
      <c r="Q152" s="28" t="e">
        <f t="shared" ca="1" si="7"/>
        <v>#N/A</v>
      </c>
      <c r="S152" s="322">
        <f t="shared" si="8"/>
        <v>0</v>
      </c>
    </row>
    <row r="153" spans="1:19" x14ac:dyDescent="0.2">
      <c r="C153" s="28" t="e">
        <f ca="1">VLOOKUP(B153,CF!A:Y,2,FALSE)</f>
        <v>#N/A</v>
      </c>
      <c r="D153" s="28" t="str">
        <f>IFERROR(VLOOKUP(B153,Adresy!A:C,3,FALSE),"BRAK")</f>
        <v>BRAK</v>
      </c>
      <c r="E153" s="230" t="s">
        <v>122</v>
      </c>
      <c r="F153" s="230" t="s">
        <v>122</v>
      </c>
      <c r="G153" s="230" t="s">
        <v>122</v>
      </c>
      <c r="H153" s="230" t="s">
        <v>122</v>
      </c>
      <c r="I153" s="230" t="s">
        <v>122</v>
      </c>
      <c r="J153" s="230" t="s">
        <v>122</v>
      </c>
      <c r="K153" s="230" t="s">
        <v>122</v>
      </c>
      <c r="L153" s="241" t="s">
        <v>122</v>
      </c>
      <c r="M153" s="241" t="s">
        <v>3189</v>
      </c>
      <c r="N153" s="242">
        <v>66.909999999999897</v>
      </c>
      <c r="O153" s="28" t="e">
        <f ca="1">VLOOKUP(B153,CF!A:Y,10,FALSE)</f>
        <v>#N/A</v>
      </c>
      <c r="P153" s="248" t="e">
        <f t="shared" ca="1" si="6"/>
        <v>#VALUE!</v>
      </c>
      <c r="Q153" s="28" t="e">
        <f t="shared" ca="1" si="7"/>
        <v>#VALUE!</v>
      </c>
      <c r="S153" s="322">
        <f t="shared" si="8"/>
        <v>-66.909999999999897</v>
      </c>
    </row>
    <row r="154" spans="1:19" x14ac:dyDescent="0.2">
      <c r="A154" s="230" t="s">
        <v>317</v>
      </c>
      <c r="B154" s="230"/>
      <c r="C154" s="28" t="e">
        <f ca="1">VLOOKUP(B154,CF!A:Y,2,FALSE)</f>
        <v>#N/A</v>
      </c>
      <c r="D154" s="28" t="str">
        <f>IFERROR(VLOOKUP(B154,Adresy!A:C,3,FALSE),"BRAK")</f>
        <v>BRAK</v>
      </c>
      <c r="E154" s="231" t="s">
        <v>317</v>
      </c>
      <c r="G154" s="232" t="s">
        <v>318</v>
      </c>
      <c r="I154" s="230" t="s">
        <v>122</v>
      </c>
      <c r="J154" s="230" t="s">
        <v>122</v>
      </c>
      <c r="K154" s="230" t="s">
        <v>122</v>
      </c>
      <c r="L154" s="230" t="s">
        <v>122</v>
      </c>
      <c r="M154" s="230" t="s">
        <v>122</v>
      </c>
      <c r="N154" s="230">
        <v>0</v>
      </c>
      <c r="O154" s="28" t="e">
        <f ca="1">VLOOKUP(B154,CF!A:Y,10,FALSE)</f>
        <v>#N/A</v>
      </c>
      <c r="P154" s="248" t="e">
        <f t="shared" ca="1" si="6"/>
        <v>#VALUE!</v>
      </c>
      <c r="Q154" s="28" t="e">
        <f t="shared" ca="1" si="7"/>
        <v>#VALUE!</v>
      </c>
      <c r="S154" s="322">
        <f t="shared" si="8"/>
        <v>0</v>
      </c>
    </row>
    <row r="155" spans="1:19" x14ac:dyDescent="0.2">
      <c r="A155" s="28" t="s">
        <v>317</v>
      </c>
      <c r="B155" s="28" t="s">
        <v>317</v>
      </c>
      <c r="C155" s="28" t="str">
        <f>VLOOKUP(B155,CF!A:Y,2,FALSE)</f>
        <v>ANDREAS VACH E.K.</v>
      </c>
      <c r="D155" s="28" t="str">
        <f>IFERROR(VLOOKUP(B155,Adresy!A:C,3,FALSE),"BRAK")</f>
        <v>Kunststoff-MasterBatch+Additive  Zur Grube 17 51688 Wipperfürth Niemcy</v>
      </c>
      <c r="E155" s="233">
        <v>43553</v>
      </c>
      <c r="F155" s="204" t="s">
        <v>319</v>
      </c>
      <c r="G155" s="205" t="s">
        <v>320</v>
      </c>
      <c r="H155" s="204" t="s">
        <v>122</v>
      </c>
      <c r="I155" s="234">
        <v>43613</v>
      </c>
      <c r="J155" s="206" t="s">
        <v>177</v>
      </c>
      <c r="K155" s="207" t="s">
        <v>178</v>
      </c>
      <c r="L155" s="235">
        <v>-1264.5</v>
      </c>
      <c r="M155" s="235">
        <v>-1264.5</v>
      </c>
      <c r="N155" s="236">
        <v>5437.1</v>
      </c>
      <c r="O155" s="28">
        <f>VLOOKUP(B155,CF!A:Y,10,FALSE)</f>
        <v>30</v>
      </c>
      <c r="P155" s="248">
        <f t="shared" si="6"/>
        <v>43583</v>
      </c>
      <c r="Q155" s="28">
        <f t="shared" si="7"/>
        <v>-30</v>
      </c>
      <c r="S155" s="322">
        <f t="shared" si="8"/>
        <v>-5437.1</v>
      </c>
    </row>
    <row r="156" spans="1:19" x14ac:dyDescent="0.2">
      <c r="A156" s="28" t="s">
        <v>317</v>
      </c>
      <c r="B156" s="28" t="s">
        <v>317</v>
      </c>
      <c r="C156" s="28" t="str">
        <f>VLOOKUP(B156,CF!A:Y,2,FALSE)</f>
        <v>ANDREAS VACH E.K.</v>
      </c>
      <c r="D156" s="28" t="str">
        <f>IFERROR(VLOOKUP(B156,Adresy!A:C,3,FALSE),"BRAK")</f>
        <v>Kunststoff-MasterBatch+Additive  Zur Grube 17 51688 Wipperfürth Niemcy</v>
      </c>
      <c r="E156" s="233">
        <v>43567</v>
      </c>
      <c r="F156" s="204" t="s">
        <v>321</v>
      </c>
      <c r="G156" s="205" t="s">
        <v>322</v>
      </c>
      <c r="H156" s="204" t="s">
        <v>122</v>
      </c>
      <c r="I156" s="234">
        <v>43627</v>
      </c>
      <c r="J156" s="206" t="s">
        <v>177</v>
      </c>
      <c r="K156" s="207" t="s">
        <v>178</v>
      </c>
      <c r="L156" s="235">
        <v>-1478.78</v>
      </c>
      <c r="M156" s="235">
        <v>-1478.78</v>
      </c>
      <c r="N156" s="236">
        <v>6332.28</v>
      </c>
      <c r="O156" s="28">
        <f>VLOOKUP(B156,CF!A:Y,10,FALSE)</f>
        <v>30</v>
      </c>
      <c r="P156" s="248">
        <f t="shared" si="6"/>
        <v>43597</v>
      </c>
      <c r="Q156" s="28">
        <f t="shared" si="7"/>
        <v>-30</v>
      </c>
      <c r="S156" s="322">
        <f t="shared" si="8"/>
        <v>-6332.28</v>
      </c>
    </row>
    <row r="157" spans="1:19" x14ac:dyDescent="0.2">
      <c r="A157" s="28" t="s">
        <v>317</v>
      </c>
      <c r="B157" s="28" t="s">
        <v>317</v>
      </c>
      <c r="C157" s="28" t="str">
        <f>VLOOKUP(B157,CF!A:Y,2,FALSE)</f>
        <v>ANDREAS VACH E.K.</v>
      </c>
      <c r="D157" s="28" t="str">
        <f>IFERROR(VLOOKUP(B157,Adresy!A:C,3,FALSE),"BRAK")</f>
        <v>Kunststoff-MasterBatch+Additive  Zur Grube 17 51688 Wipperfürth Niemcy</v>
      </c>
      <c r="E157" s="233">
        <v>43584</v>
      </c>
      <c r="F157" s="204" t="s">
        <v>323</v>
      </c>
      <c r="G157" s="205" t="s">
        <v>324</v>
      </c>
      <c r="H157" s="204" t="s">
        <v>122</v>
      </c>
      <c r="I157" s="234">
        <v>43644</v>
      </c>
      <c r="J157" s="206" t="s">
        <v>177</v>
      </c>
      <c r="K157" s="207" t="s">
        <v>178</v>
      </c>
      <c r="L157" s="235">
        <v>-2446</v>
      </c>
      <c r="M157" s="235">
        <v>-2446</v>
      </c>
      <c r="N157" s="236">
        <v>10494.81</v>
      </c>
      <c r="O157" s="28">
        <f>VLOOKUP(B157,CF!A:Y,10,FALSE)</f>
        <v>30</v>
      </c>
      <c r="P157" s="248">
        <f t="shared" si="6"/>
        <v>43614</v>
      </c>
      <c r="Q157" s="28">
        <f t="shared" si="7"/>
        <v>-30</v>
      </c>
      <c r="S157" s="322">
        <f t="shared" si="8"/>
        <v>-10494.81</v>
      </c>
    </row>
    <row r="158" spans="1:19" x14ac:dyDescent="0.2">
      <c r="C158" s="28" t="e">
        <f ca="1">VLOOKUP(B158,CF!A:Y,2,FALSE)</f>
        <v>#N/A</v>
      </c>
      <c r="D158" s="28" t="str">
        <f>IFERROR(VLOOKUP(B158,Adresy!A:C,3,FALSE),"BRAK")</f>
        <v>BRAK</v>
      </c>
      <c r="E158" s="230" t="s">
        <v>122</v>
      </c>
      <c r="J158" s="237" t="s">
        <v>177</v>
      </c>
      <c r="K158" s="238" t="s">
        <v>178</v>
      </c>
      <c r="L158" s="239">
        <v>-5189.28</v>
      </c>
      <c r="M158" s="239">
        <v>-5189.28</v>
      </c>
      <c r="N158" s="240">
        <v>22264.19</v>
      </c>
      <c r="O158" s="28" t="e">
        <f ca="1">VLOOKUP(B158,CF!A:Y,10,FALSE)</f>
        <v>#N/A</v>
      </c>
      <c r="P158" s="248" t="e">
        <f t="shared" ca="1" si="6"/>
        <v>#VALUE!</v>
      </c>
      <c r="Q158" s="28" t="e">
        <f t="shared" ca="1" si="7"/>
        <v>#VALUE!</v>
      </c>
      <c r="S158" s="322">
        <f t="shared" si="8"/>
        <v>-22264.19</v>
      </c>
    </row>
    <row r="159" spans="1:19" x14ac:dyDescent="0.2">
      <c r="C159" s="28" t="e">
        <f ca="1">VLOOKUP(B159,CF!A:Y,2,FALSE)</f>
        <v>#N/A</v>
      </c>
      <c r="D159" s="28" t="str">
        <f>IFERROR(VLOOKUP(B159,Adresy!A:C,3,FALSE),"BRAK")</f>
        <v>BRAK</v>
      </c>
      <c r="E159" s="230" t="s">
        <v>122</v>
      </c>
      <c r="F159" s="230" t="s">
        <v>122</v>
      </c>
      <c r="G159" s="230" t="s">
        <v>122</v>
      </c>
      <c r="H159" s="230" t="s">
        <v>122</v>
      </c>
      <c r="I159" s="230" t="s">
        <v>122</v>
      </c>
      <c r="J159" s="230" t="s">
        <v>122</v>
      </c>
      <c r="K159" s="230" t="s">
        <v>122</v>
      </c>
      <c r="L159" s="241" t="s">
        <v>122</v>
      </c>
      <c r="M159" s="241" t="s">
        <v>3189</v>
      </c>
      <c r="N159" s="242">
        <v>22264.19</v>
      </c>
      <c r="O159" s="28" t="e">
        <f ca="1">VLOOKUP(B159,CF!A:Y,10,FALSE)</f>
        <v>#N/A</v>
      </c>
      <c r="P159" s="248" t="e">
        <f t="shared" ca="1" si="6"/>
        <v>#VALUE!</v>
      </c>
      <c r="Q159" s="28" t="e">
        <f t="shared" ca="1" si="7"/>
        <v>#VALUE!</v>
      </c>
      <c r="S159" s="322">
        <f t="shared" si="8"/>
        <v>-22264.19</v>
      </c>
    </row>
    <row r="160" spans="1:19" x14ac:dyDescent="0.2">
      <c r="A160" s="230" t="s">
        <v>325</v>
      </c>
      <c r="B160" s="230"/>
      <c r="C160" s="28" t="e">
        <f ca="1">VLOOKUP(B160,CF!A:Y,2,FALSE)</f>
        <v>#N/A</v>
      </c>
      <c r="D160" s="28" t="str">
        <f>IFERROR(VLOOKUP(B160,Adresy!A:C,3,FALSE),"BRAK")</f>
        <v>BRAK</v>
      </c>
      <c r="E160" s="231" t="s">
        <v>325</v>
      </c>
      <c r="G160" s="232" t="s">
        <v>326</v>
      </c>
      <c r="I160" s="230" t="s">
        <v>122</v>
      </c>
      <c r="J160" s="230" t="s">
        <v>122</v>
      </c>
      <c r="K160" s="230" t="s">
        <v>122</v>
      </c>
      <c r="L160" s="230" t="s">
        <v>122</v>
      </c>
      <c r="M160" s="230" t="s">
        <v>122</v>
      </c>
      <c r="N160" s="230">
        <v>0</v>
      </c>
      <c r="O160" s="28" t="e">
        <f ca="1">VLOOKUP(B160,CF!A:Y,10,FALSE)</f>
        <v>#N/A</v>
      </c>
      <c r="P160" s="248" t="e">
        <f t="shared" ca="1" si="6"/>
        <v>#VALUE!</v>
      </c>
      <c r="Q160" s="28" t="e">
        <f t="shared" ca="1" si="7"/>
        <v>#VALUE!</v>
      </c>
      <c r="S160" s="322">
        <f t="shared" si="8"/>
        <v>0</v>
      </c>
    </row>
    <row r="161" spans="1:19" x14ac:dyDescent="0.2">
      <c r="A161" s="28" t="s">
        <v>325</v>
      </c>
      <c r="B161" s="28" t="s">
        <v>325</v>
      </c>
      <c r="C161" s="28" t="str">
        <f>VLOOKUP(B161,CF!A:Y,2,FALSE)</f>
        <v>WTW</v>
      </c>
      <c r="D161" s="28" t="str">
        <f>IFERROR(VLOOKUP(B161,Adresy!A:C,3,FALSE),"BRAK")</f>
        <v>Bartholomäusstr. 36
42275 Wuppertal
Germany</v>
      </c>
      <c r="E161" s="233">
        <v>43377</v>
      </c>
      <c r="F161" s="204" t="s">
        <v>327</v>
      </c>
      <c r="G161" s="205" t="s">
        <v>328</v>
      </c>
      <c r="H161" s="204" t="s">
        <v>329</v>
      </c>
      <c r="I161" s="234">
        <v>43407</v>
      </c>
      <c r="J161" s="206" t="s">
        <v>177</v>
      </c>
      <c r="K161" s="207" t="s">
        <v>178</v>
      </c>
      <c r="L161" s="235">
        <v>-1190</v>
      </c>
      <c r="M161" s="235">
        <v>-1190</v>
      </c>
      <c r="N161" s="236">
        <v>5110.93</v>
      </c>
      <c r="O161" s="28">
        <f>VLOOKUP(B161,CF!A:Y,10,FALSE)</f>
        <v>30</v>
      </c>
      <c r="P161" s="248">
        <f t="shared" si="6"/>
        <v>43407</v>
      </c>
      <c r="Q161" s="28">
        <f t="shared" si="7"/>
        <v>0</v>
      </c>
      <c r="S161" s="322">
        <f t="shared" si="8"/>
        <v>-5110.93</v>
      </c>
    </row>
    <row r="162" spans="1:19" x14ac:dyDescent="0.2">
      <c r="A162" s="28" t="s">
        <v>325</v>
      </c>
      <c r="B162" s="28" t="s">
        <v>325</v>
      </c>
      <c r="C162" s="28" t="str">
        <f>VLOOKUP(B162,CF!A:Y,2,FALSE)</f>
        <v>WTW</v>
      </c>
      <c r="D162" s="28" t="str">
        <f>IFERROR(VLOOKUP(B162,Adresy!A:C,3,FALSE),"BRAK")</f>
        <v>Bartholomäusstr. 36
42275 Wuppertal
Germany</v>
      </c>
      <c r="E162" s="233">
        <v>43571</v>
      </c>
      <c r="F162" s="204" t="s">
        <v>330</v>
      </c>
      <c r="G162" s="205" t="s">
        <v>331</v>
      </c>
      <c r="H162" s="204" t="s">
        <v>332</v>
      </c>
      <c r="I162" s="234">
        <v>43601</v>
      </c>
      <c r="J162" s="206" t="s">
        <v>177</v>
      </c>
      <c r="K162" s="207" t="s">
        <v>178</v>
      </c>
      <c r="L162" s="235">
        <v>-155.96</v>
      </c>
      <c r="M162" s="235">
        <v>-155.96</v>
      </c>
      <c r="N162" s="236">
        <v>667.04</v>
      </c>
      <c r="O162" s="28">
        <f>VLOOKUP(B162,CF!A:Y,10,FALSE)</f>
        <v>30</v>
      </c>
      <c r="P162" s="248">
        <f t="shared" si="6"/>
        <v>43601</v>
      </c>
      <c r="Q162" s="28">
        <f t="shared" si="7"/>
        <v>0</v>
      </c>
      <c r="S162" s="322">
        <f t="shared" si="8"/>
        <v>-667.04</v>
      </c>
    </row>
    <row r="163" spans="1:19" x14ac:dyDescent="0.2">
      <c r="A163" s="28" t="s">
        <v>325</v>
      </c>
      <c r="B163" s="28" t="s">
        <v>325</v>
      </c>
      <c r="C163" s="28" t="str">
        <f>VLOOKUP(B163,CF!A:Y,2,FALSE)</f>
        <v>WTW</v>
      </c>
      <c r="D163" s="28" t="str">
        <f>IFERROR(VLOOKUP(B163,Adresy!A:C,3,FALSE),"BRAK")</f>
        <v>Bartholomäusstr. 36
42275 Wuppertal
Germany</v>
      </c>
      <c r="E163" s="233">
        <v>43578</v>
      </c>
      <c r="F163" s="204" t="s">
        <v>333</v>
      </c>
      <c r="G163" s="205" t="s">
        <v>334</v>
      </c>
      <c r="H163" s="204" t="s">
        <v>335</v>
      </c>
      <c r="I163" s="234">
        <v>43608</v>
      </c>
      <c r="J163" s="206" t="s">
        <v>177</v>
      </c>
      <c r="K163" s="207" t="s">
        <v>178</v>
      </c>
      <c r="L163" s="235">
        <v>-50</v>
      </c>
      <c r="M163" s="235">
        <v>-50</v>
      </c>
      <c r="N163" s="236">
        <v>214.01</v>
      </c>
      <c r="O163" s="28">
        <f>VLOOKUP(B163,CF!A:Y,10,FALSE)</f>
        <v>30</v>
      </c>
      <c r="P163" s="248">
        <f t="shared" si="6"/>
        <v>43608</v>
      </c>
      <c r="Q163" s="28">
        <f t="shared" si="7"/>
        <v>0</v>
      </c>
      <c r="S163" s="322">
        <f t="shared" si="8"/>
        <v>-214.01</v>
      </c>
    </row>
    <row r="164" spans="1:19" x14ac:dyDescent="0.2">
      <c r="C164" s="28" t="e">
        <f ca="1">VLOOKUP(B164,CF!A:Y,2,FALSE)</f>
        <v>#N/A</v>
      </c>
      <c r="D164" s="28" t="str">
        <f>IFERROR(VLOOKUP(B164,Adresy!A:C,3,FALSE),"BRAK")</f>
        <v>BRAK</v>
      </c>
      <c r="E164" s="230" t="s">
        <v>122</v>
      </c>
      <c r="J164" s="237" t="s">
        <v>177</v>
      </c>
      <c r="K164" s="238" t="s">
        <v>178</v>
      </c>
      <c r="L164" s="239">
        <v>-1395.96</v>
      </c>
      <c r="M164" s="239">
        <v>-1395.96</v>
      </c>
      <c r="N164" s="240">
        <v>5991.98</v>
      </c>
      <c r="O164" s="28" t="e">
        <f ca="1">VLOOKUP(B164,CF!A:Y,10,FALSE)</f>
        <v>#N/A</v>
      </c>
      <c r="P164" s="248" t="e">
        <f t="shared" ca="1" si="6"/>
        <v>#VALUE!</v>
      </c>
      <c r="Q164" s="28" t="e">
        <f t="shared" ca="1" si="7"/>
        <v>#VALUE!</v>
      </c>
      <c r="S164" s="322">
        <f t="shared" si="8"/>
        <v>-5991.98</v>
      </c>
    </row>
    <row r="165" spans="1:19" x14ac:dyDescent="0.2">
      <c r="C165" s="28" t="e">
        <f ca="1">VLOOKUP(B165,CF!A:Y,2,FALSE)</f>
        <v>#N/A</v>
      </c>
      <c r="D165" s="28" t="str">
        <f>IFERROR(VLOOKUP(B165,Adresy!A:C,3,FALSE),"BRAK")</f>
        <v>BRAK</v>
      </c>
      <c r="N165" s="28">
        <v>0</v>
      </c>
      <c r="O165" s="28" t="e">
        <f ca="1">VLOOKUP(B165,CF!A:Y,10,FALSE)</f>
        <v>#N/A</v>
      </c>
      <c r="P165" s="248" t="e">
        <f t="shared" ca="1" si="6"/>
        <v>#N/A</v>
      </c>
      <c r="Q165" s="28" t="e">
        <f t="shared" ca="1" si="7"/>
        <v>#N/A</v>
      </c>
      <c r="S165" s="322">
        <f t="shared" si="8"/>
        <v>0</v>
      </c>
    </row>
    <row r="166" spans="1:19" x14ac:dyDescent="0.2">
      <c r="C166" s="28" t="e">
        <f ca="1">VLOOKUP(B166,CF!A:Y,2,FALSE)</f>
        <v>#N/A</v>
      </c>
      <c r="D166" s="28" t="str">
        <f>IFERROR(VLOOKUP(B166,Adresy!A:C,3,FALSE),"BRAK")</f>
        <v>BRAK</v>
      </c>
      <c r="E166" s="230" t="s">
        <v>122</v>
      </c>
      <c r="F166" s="230" t="s">
        <v>122</v>
      </c>
      <c r="G166" s="230" t="s">
        <v>122</v>
      </c>
      <c r="H166" s="230" t="s">
        <v>122</v>
      </c>
      <c r="I166" s="230" t="s">
        <v>122</v>
      </c>
      <c r="J166" s="230" t="s">
        <v>122</v>
      </c>
      <c r="K166" s="230" t="s">
        <v>122</v>
      </c>
      <c r="L166" s="241" t="s">
        <v>122</v>
      </c>
      <c r="M166" s="241" t="s">
        <v>3189</v>
      </c>
      <c r="N166" s="242">
        <v>5991.98</v>
      </c>
      <c r="O166" s="28" t="e">
        <f ca="1">VLOOKUP(B166,CF!A:Y,10,FALSE)</f>
        <v>#N/A</v>
      </c>
      <c r="P166" s="248" t="e">
        <f t="shared" ca="1" si="6"/>
        <v>#VALUE!</v>
      </c>
      <c r="Q166" s="28" t="e">
        <f t="shared" ca="1" si="7"/>
        <v>#VALUE!</v>
      </c>
      <c r="S166" s="322">
        <f t="shared" si="8"/>
        <v>-5991.98</v>
      </c>
    </row>
    <row r="167" spans="1:19" x14ac:dyDescent="0.2">
      <c r="A167" s="230" t="s">
        <v>336</v>
      </c>
      <c r="B167" s="230"/>
      <c r="C167" s="28" t="e">
        <f ca="1">VLOOKUP(B167,CF!A:Y,2,FALSE)</f>
        <v>#N/A</v>
      </c>
      <c r="D167" s="28" t="str">
        <f>IFERROR(VLOOKUP(B167,Adresy!A:C,3,FALSE),"BRAK")</f>
        <v>BRAK</v>
      </c>
      <c r="E167" s="231" t="s">
        <v>336</v>
      </c>
      <c r="G167" s="232" t="s">
        <v>337</v>
      </c>
      <c r="I167" s="230" t="s">
        <v>122</v>
      </c>
      <c r="J167" s="230" t="s">
        <v>122</v>
      </c>
      <c r="K167" s="230" t="s">
        <v>122</v>
      </c>
      <c r="L167" s="230" t="s">
        <v>122</v>
      </c>
      <c r="M167" s="230" t="s">
        <v>122</v>
      </c>
      <c r="N167" s="230">
        <v>0</v>
      </c>
      <c r="O167" s="28" t="e">
        <f ca="1">VLOOKUP(B167,CF!A:Y,10,FALSE)</f>
        <v>#N/A</v>
      </c>
      <c r="P167" s="248" t="e">
        <f t="shared" ca="1" si="6"/>
        <v>#VALUE!</v>
      </c>
      <c r="Q167" s="28" t="e">
        <f t="shared" ca="1" si="7"/>
        <v>#VALUE!</v>
      </c>
      <c r="S167" s="322">
        <f t="shared" si="8"/>
        <v>0</v>
      </c>
    </row>
    <row r="168" spans="1:19" x14ac:dyDescent="0.2">
      <c r="A168" s="28" t="s">
        <v>336</v>
      </c>
      <c r="B168" s="230" t="s">
        <v>336</v>
      </c>
      <c r="C168" s="28" t="str">
        <f>VLOOKUP(B168,CF!A:Y,2,FALSE)</f>
        <v>BAUCKLOH</v>
      </c>
      <c r="D168" s="28" t="str">
        <f>IFERROR(VLOOKUP(B168,Adresy!A:C,3,FALSE),"BRAK")</f>
        <v>Brockhauser Weg 101a
58507 Lüdenscheid
Germany</v>
      </c>
      <c r="E168" s="233">
        <v>43517</v>
      </c>
      <c r="F168" s="204" t="s">
        <v>338</v>
      </c>
      <c r="G168" s="205" t="s">
        <v>339</v>
      </c>
      <c r="H168" s="204" t="s">
        <v>122</v>
      </c>
      <c r="I168" s="234">
        <v>43517</v>
      </c>
      <c r="J168" s="206" t="s">
        <v>177</v>
      </c>
      <c r="K168" s="207" t="s">
        <v>178</v>
      </c>
      <c r="L168" s="235">
        <v>-6463.92</v>
      </c>
      <c r="M168" s="235">
        <v>-6463.92</v>
      </c>
      <c r="N168" s="236">
        <v>28034.67</v>
      </c>
      <c r="O168" s="28">
        <f>VLOOKUP(B168,CF!A:Y,10,FALSE)</f>
        <v>60</v>
      </c>
      <c r="P168" s="248">
        <f t="shared" si="6"/>
        <v>43577</v>
      </c>
      <c r="Q168" s="28">
        <f t="shared" si="7"/>
        <v>60</v>
      </c>
      <c r="S168" s="322">
        <f t="shared" si="8"/>
        <v>-28034.67</v>
      </c>
    </row>
    <row r="169" spans="1:19" x14ac:dyDescent="0.2">
      <c r="A169" s="28" t="s">
        <v>336</v>
      </c>
      <c r="B169" s="230" t="s">
        <v>336</v>
      </c>
      <c r="C169" s="28" t="str">
        <f>VLOOKUP(B169,CF!A:Y,2,FALSE)</f>
        <v>BAUCKLOH</v>
      </c>
      <c r="D169" s="28" t="str">
        <f>IFERROR(VLOOKUP(B169,Adresy!A:C,3,FALSE),"BRAK")</f>
        <v>Brockhauser Weg 101a
58507 Lüdenscheid
Germany</v>
      </c>
      <c r="E169" s="233">
        <v>43525</v>
      </c>
      <c r="F169" s="204" t="s">
        <v>340</v>
      </c>
      <c r="G169" s="205" t="s">
        <v>341</v>
      </c>
      <c r="H169" s="204" t="s">
        <v>122</v>
      </c>
      <c r="I169" s="234">
        <v>43525</v>
      </c>
      <c r="J169" s="206" t="s">
        <v>177</v>
      </c>
      <c r="K169" s="207" t="s">
        <v>178</v>
      </c>
      <c r="L169" s="235">
        <v>-8121.3</v>
      </c>
      <c r="M169" s="235">
        <v>-8121.3</v>
      </c>
      <c r="N169" s="236">
        <v>35019.050000000003</v>
      </c>
      <c r="O169" s="28">
        <f>VLOOKUP(B169,CF!A:Y,10,FALSE)</f>
        <v>60</v>
      </c>
      <c r="P169" s="248">
        <f t="shared" si="6"/>
        <v>43585</v>
      </c>
      <c r="Q169" s="28">
        <f t="shared" si="7"/>
        <v>60</v>
      </c>
      <c r="S169" s="322">
        <f t="shared" si="8"/>
        <v>-35019.050000000003</v>
      </c>
    </row>
    <row r="170" spans="1:19" x14ac:dyDescent="0.2">
      <c r="A170" s="28" t="s">
        <v>336</v>
      </c>
      <c r="B170" s="230" t="s">
        <v>336</v>
      </c>
      <c r="C170" s="28" t="str">
        <f>VLOOKUP(B170,CF!A:Y,2,FALSE)</f>
        <v>BAUCKLOH</v>
      </c>
      <c r="D170" s="28" t="str">
        <f>IFERROR(VLOOKUP(B170,Adresy!A:C,3,FALSE),"BRAK")</f>
        <v>Brockhauser Weg 101a
58507 Lüdenscheid
Germany</v>
      </c>
      <c r="E170" s="233">
        <v>43539</v>
      </c>
      <c r="F170" s="204" t="s">
        <v>342</v>
      </c>
      <c r="G170" s="205" t="s">
        <v>343</v>
      </c>
      <c r="H170" s="204" t="s">
        <v>122</v>
      </c>
      <c r="I170" s="234">
        <v>43539</v>
      </c>
      <c r="J170" s="206" t="s">
        <v>177</v>
      </c>
      <c r="K170" s="207" t="s">
        <v>178</v>
      </c>
      <c r="L170" s="235">
        <v>-12527.64</v>
      </c>
      <c r="M170" s="235">
        <v>-12527.64</v>
      </c>
      <c r="N170" s="236">
        <v>53887.64</v>
      </c>
      <c r="O170" s="28">
        <f>VLOOKUP(B170,CF!A:Y,10,FALSE)</f>
        <v>60</v>
      </c>
      <c r="P170" s="248">
        <f t="shared" si="6"/>
        <v>43599</v>
      </c>
      <c r="Q170" s="28">
        <f t="shared" si="7"/>
        <v>60</v>
      </c>
      <c r="S170" s="322">
        <f t="shared" si="8"/>
        <v>-53887.64</v>
      </c>
    </row>
    <row r="171" spans="1:19" x14ac:dyDescent="0.2">
      <c r="A171" s="28" t="s">
        <v>336</v>
      </c>
      <c r="B171" s="230" t="s">
        <v>336</v>
      </c>
      <c r="C171" s="28" t="str">
        <f>VLOOKUP(B171,CF!A:Y,2,FALSE)</f>
        <v>BAUCKLOH</v>
      </c>
      <c r="D171" s="28" t="str">
        <f>IFERROR(VLOOKUP(B171,Adresy!A:C,3,FALSE),"BRAK")</f>
        <v>Brockhauser Weg 101a
58507 Lüdenscheid
Germany</v>
      </c>
      <c r="E171" s="233">
        <v>43546</v>
      </c>
      <c r="F171" s="204" t="s">
        <v>344</v>
      </c>
      <c r="G171" s="205" t="s">
        <v>345</v>
      </c>
      <c r="H171" s="204" t="s">
        <v>122</v>
      </c>
      <c r="I171" s="234">
        <v>43546</v>
      </c>
      <c r="J171" s="206" t="s">
        <v>177</v>
      </c>
      <c r="K171" s="207" t="s">
        <v>178</v>
      </c>
      <c r="L171" s="235">
        <v>-765</v>
      </c>
      <c r="M171" s="235">
        <v>-765</v>
      </c>
      <c r="N171" s="236">
        <v>3279.56</v>
      </c>
      <c r="O171" s="28">
        <f>VLOOKUP(B171,CF!A:Y,10,FALSE)</f>
        <v>60</v>
      </c>
      <c r="P171" s="248">
        <f t="shared" si="6"/>
        <v>43606</v>
      </c>
      <c r="Q171" s="28">
        <f t="shared" si="7"/>
        <v>60</v>
      </c>
      <c r="S171" s="322">
        <f t="shared" si="8"/>
        <v>-3279.56</v>
      </c>
    </row>
    <row r="172" spans="1:19" x14ac:dyDescent="0.2">
      <c r="A172" s="28" t="s">
        <v>336</v>
      </c>
      <c r="B172" s="230" t="s">
        <v>336</v>
      </c>
      <c r="C172" s="28" t="str">
        <f>VLOOKUP(B172,CF!A:Y,2,FALSE)</f>
        <v>BAUCKLOH</v>
      </c>
      <c r="D172" s="28" t="str">
        <f>IFERROR(VLOOKUP(B172,Adresy!A:C,3,FALSE),"BRAK")</f>
        <v>Brockhauser Weg 101a
58507 Lüdenscheid
Germany</v>
      </c>
      <c r="E172" s="233">
        <v>43567</v>
      </c>
      <c r="F172" s="204" t="s">
        <v>346</v>
      </c>
      <c r="G172" s="205" t="s">
        <v>347</v>
      </c>
      <c r="H172" s="204" t="s">
        <v>122</v>
      </c>
      <c r="I172" s="234">
        <v>43567</v>
      </c>
      <c r="J172" s="206" t="s">
        <v>177</v>
      </c>
      <c r="K172" s="207" t="s">
        <v>178</v>
      </c>
      <c r="L172" s="235">
        <v>-15276.6</v>
      </c>
      <c r="M172" s="235">
        <v>-15276.6</v>
      </c>
      <c r="N172" s="236">
        <v>65415.93</v>
      </c>
      <c r="O172" s="28">
        <f>VLOOKUP(B172,CF!A:Y,10,FALSE)</f>
        <v>60</v>
      </c>
      <c r="P172" s="248">
        <f t="shared" si="6"/>
        <v>43627</v>
      </c>
      <c r="Q172" s="28">
        <f t="shared" si="7"/>
        <v>60</v>
      </c>
      <c r="S172" s="322">
        <f t="shared" si="8"/>
        <v>-65415.93</v>
      </c>
    </row>
    <row r="173" spans="1:19" x14ac:dyDescent="0.2">
      <c r="C173" s="28" t="e">
        <f ca="1">VLOOKUP(B173,CF!A:Y,2,FALSE)</f>
        <v>#N/A</v>
      </c>
      <c r="D173" s="28" t="str">
        <f>IFERROR(VLOOKUP(B173,Adresy!A:C,3,FALSE),"BRAK")</f>
        <v>BRAK</v>
      </c>
      <c r="E173" s="230" t="s">
        <v>122</v>
      </c>
      <c r="J173" s="237" t="s">
        <v>177</v>
      </c>
      <c r="K173" s="238" t="s">
        <v>178</v>
      </c>
      <c r="L173" s="239">
        <v>-43154.46</v>
      </c>
      <c r="M173" s="239">
        <v>-43154.46</v>
      </c>
      <c r="N173" s="240">
        <v>185636.85</v>
      </c>
      <c r="O173" s="28" t="e">
        <f ca="1">VLOOKUP(B173,CF!A:Y,10,FALSE)</f>
        <v>#N/A</v>
      </c>
      <c r="P173" s="248" t="e">
        <f t="shared" ca="1" si="6"/>
        <v>#VALUE!</v>
      </c>
      <c r="Q173" s="28" t="e">
        <f t="shared" ca="1" si="7"/>
        <v>#VALUE!</v>
      </c>
      <c r="S173" s="322">
        <f t="shared" si="8"/>
        <v>-185636.85</v>
      </c>
    </row>
    <row r="174" spans="1:19" x14ac:dyDescent="0.2">
      <c r="C174" s="28" t="e">
        <f ca="1">VLOOKUP(B174,CF!A:Y,2,FALSE)</f>
        <v>#N/A</v>
      </c>
      <c r="D174" s="28" t="str">
        <f>IFERROR(VLOOKUP(B174,Adresy!A:C,3,FALSE),"BRAK")</f>
        <v>BRAK</v>
      </c>
      <c r="N174" s="28">
        <v>0</v>
      </c>
      <c r="O174" s="28" t="e">
        <f ca="1">VLOOKUP(B174,CF!A:Y,10,FALSE)</f>
        <v>#N/A</v>
      </c>
      <c r="P174" s="248" t="e">
        <f t="shared" ca="1" si="6"/>
        <v>#N/A</v>
      </c>
      <c r="Q174" s="28" t="e">
        <f t="shared" ca="1" si="7"/>
        <v>#N/A</v>
      </c>
      <c r="S174" s="322">
        <f t="shared" si="8"/>
        <v>0</v>
      </c>
    </row>
    <row r="175" spans="1:19" x14ac:dyDescent="0.2">
      <c r="C175" s="28" t="e">
        <f ca="1">VLOOKUP(B175,CF!A:Y,2,FALSE)</f>
        <v>#N/A</v>
      </c>
      <c r="D175" s="28" t="str">
        <f>IFERROR(VLOOKUP(B175,Adresy!A:C,3,FALSE),"BRAK")</f>
        <v>BRAK</v>
      </c>
      <c r="E175" s="230" t="s">
        <v>122</v>
      </c>
      <c r="F175" s="230" t="s">
        <v>122</v>
      </c>
      <c r="G175" s="230" t="s">
        <v>122</v>
      </c>
      <c r="H175" s="230" t="s">
        <v>122</v>
      </c>
      <c r="I175" s="230" t="s">
        <v>122</v>
      </c>
      <c r="J175" s="230" t="s">
        <v>122</v>
      </c>
      <c r="K175" s="230" t="s">
        <v>122</v>
      </c>
      <c r="L175" s="241" t="s">
        <v>122</v>
      </c>
      <c r="M175" s="241" t="s">
        <v>3189</v>
      </c>
      <c r="N175" s="242">
        <v>185636.85</v>
      </c>
      <c r="O175" s="28" t="e">
        <f ca="1">VLOOKUP(B175,CF!A:Y,10,FALSE)</f>
        <v>#N/A</v>
      </c>
      <c r="P175" s="248" t="e">
        <f t="shared" ca="1" si="6"/>
        <v>#VALUE!</v>
      </c>
      <c r="Q175" s="28" t="e">
        <f t="shared" ca="1" si="7"/>
        <v>#VALUE!</v>
      </c>
      <c r="S175" s="322">
        <f t="shared" si="8"/>
        <v>-185636.85</v>
      </c>
    </row>
    <row r="176" spans="1:19" x14ac:dyDescent="0.2">
      <c r="A176" s="230" t="s">
        <v>348</v>
      </c>
      <c r="B176" s="230"/>
      <c r="C176" s="28" t="e">
        <f ca="1">VLOOKUP(B176,CF!A:Y,2,FALSE)</f>
        <v>#N/A</v>
      </c>
      <c r="D176" s="28" t="str">
        <f>IFERROR(VLOOKUP(B176,Adresy!A:C,3,FALSE),"BRAK")</f>
        <v>BRAK</v>
      </c>
      <c r="E176" s="231" t="s">
        <v>348</v>
      </c>
      <c r="G176" s="232" t="s">
        <v>349</v>
      </c>
      <c r="I176" s="230" t="s">
        <v>122</v>
      </c>
      <c r="J176" s="230" t="s">
        <v>122</v>
      </c>
      <c r="K176" s="230" t="s">
        <v>122</v>
      </c>
      <c r="L176" s="230" t="s">
        <v>122</v>
      </c>
      <c r="M176" s="230" t="s">
        <v>122</v>
      </c>
      <c r="N176" s="230">
        <v>0</v>
      </c>
      <c r="O176" s="28" t="e">
        <f ca="1">VLOOKUP(B176,CF!A:Y,10,FALSE)</f>
        <v>#N/A</v>
      </c>
      <c r="P176" s="248" t="e">
        <f t="shared" ca="1" si="6"/>
        <v>#VALUE!</v>
      </c>
      <c r="Q176" s="28" t="e">
        <f t="shared" ca="1" si="7"/>
        <v>#VALUE!</v>
      </c>
      <c r="S176" s="322">
        <f t="shared" si="8"/>
        <v>0</v>
      </c>
    </row>
    <row r="177" spans="1:19" x14ac:dyDescent="0.2">
      <c r="A177" s="28" t="s">
        <v>348</v>
      </c>
      <c r="B177" s="28" t="s">
        <v>348</v>
      </c>
      <c r="C177" s="28" t="str">
        <f>VLOOKUP(B177,CF!A:Y,2,FALSE)</f>
        <v>DOHRN TRADING</v>
      </c>
      <c r="D177" s="28" t="str">
        <f>IFERROR(VLOOKUP(B177,Adresy!A:C,3,FALSE),"BRAK")</f>
        <v>Carl-Zeiss-Str. 8
21465 Reinbek
Germany</v>
      </c>
      <c r="E177" s="233">
        <v>43570</v>
      </c>
      <c r="F177" s="204" t="s">
        <v>350</v>
      </c>
      <c r="G177" s="205" t="s">
        <v>351</v>
      </c>
      <c r="H177" s="204" t="s">
        <v>122</v>
      </c>
      <c r="I177" s="234">
        <v>43570</v>
      </c>
      <c r="J177" s="206" t="s">
        <v>177</v>
      </c>
      <c r="K177" s="207" t="s">
        <v>178</v>
      </c>
      <c r="L177" s="235">
        <v>-995.76</v>
      </c>
      <c r="M177" s="235">
        <v>-995.76</v>
      </c>
      <c r="N177" s="236">
        <v>4266.53</v>
      </c>
      <c r="O177" s="28">
        <f>VLOOKUP(B177,CF!A:Y,10,FALSE)</f>
        <v>21</v>
      </c>
      <c r="P177" s="248">
        <f t="shared" si="6"/>
        <v>43591</v>
      </c>
      <c r="Q177" s="28">
        <f t="shared" si="7"/>
        <v>21</v>
      </c>
      <c r="S177" s="322">
        <f t="shared" si="8"/>
        <v>-4266.53</v>
      </c>
    </row>
    <row r="178" spans="1:19" x14ac:dyDescent="0.2">
      <c r="C178" s="28" t="e">
        <f ca="1">VLOOKUP(B178,CF!A:Y,2,FALSE)</f>
        <v>#N/A</v>
      </c>
      <c r="D178" s="28" t="str">
        <f>IFERROR(VLOOKUP(B178,Adresy!A:C,3,FALSE),"BRAK")</f>
        <v>BRAK</v>
      </c>
      <c r="E178" s="230" t="s">
        <v>122</v>
      </c>
      <c r="J178" s="237" t="s">
        <v>177</v>
      </c>
      <c r="K178" s="238" t="s">
        <v>178</v>
      </c>
      <c r="L178" s="239">
        <v>-995.76</v>
      </c>
      <c r="M178" s="239">
        <v>-995.76</v>
      </c>
      <c r="N178" s="240">
        <v>4266.53</v>
      </c>
      <c r="O178" s="28" t="e">
        <f ca="1">VLOOKUP(B178,CF!A:Y,10,FALSE)</f>
        <v>#N/A</v>
      </c>
      <c r="P178" s="248" t="e">
        <f t="shared" ca="1" si="6"/>
        <v>#VALUE!</v>
      </c>
      <c r="Q178" s="28" t="e">
        <f t="shared" ca="1" si="7"/>
        <v>#VALUE!</v>
      </c>
      <c r="S178" s="322">
        <f t="shared" si="8"/>
        <v>-4266.53</v>
      </c>
    </row>
    <row r="179" spans="1:19" x14ac:dyDescent="0.2">
      <c r="C179" s="28" t="e">
        <f ca="1">VLOOKUP(B179,CF!A:Y,2,FALSE)</f>
        <v>#N/A</v>
      </c>
      <c r="D179" s="28" t="str">
        <f>IFERROR(VLOOKUP(B179,Adresy!A:C,3,FALSE),"BRAK")</f>
        <v>BRAK</v>
      </c>
      <c r="E179" s="230" t="s">
        <v>122</v>
      </c>
      <c r="F179" s="230" t="s">
        <v>122</v>
      </c>
      <c r="G179" s="230" t="s">
        <v>122</v>
      </c>
      <c r="H179" s="230" t="s">
        <v>122</v>
      </c>
      <c r="I179" s="230" t="s">
        <v>122</v>
      </c>
      <c r="J179" s="230" t="s">
        <v>122</v>
      </c>
      <c r="K179" s="230" t="s">
        <v>122</v>
      </c>
      <c r="L179" s="241" t="s">
        <v>122</v>
      </c>
      <c r="M179" s="241" t="s">
        <v>3189</v>
      </c>
      <c r="N179" s="242">
        <v>4266.53</v>
      </c>
      <c r="O179" s="28" t="e">
        <f ca="1">VLOOKUP(B179,CF!A:Y,10,FALSE)</f>
        <v>#N/A</v>
      </c>
      <c r="P179" s="248" t="e">
        <f t="shared" ca="1" si="6"/>
        <v>#VALUE!</v>
      </c>
      <c r="Q179" s="28" t="e">
        <f t="shared" ca="1" si="7"/>
        <v>#VALUE!</v>
      </c>
      <c r="S179" s="322">
        <f t="shared" si="8"/>
        <v>-4266.53</v>
      </c>
    </row>
    <row r="180" spans="1:19" x14ac:dyDescent="0.2">
      <c r="A180" s="230" t="s">
        <v>352</v>
      </c>
      <c r="B180" s="230"/>
      <c r="C180" s="28" t="e">
        <f ca="1">VLOOKUP(B180,CF!A:Y,2,FALSE)</f>
        <v>#N/A</v>
      </c>
      <c r="D180" s="28" t="str">
        <f>IFERROR(VLOOKUP(B180,Adresy!A:C,3,FALSE),"BRAK")</f>
        <v>BRAK</v>
      </c>
      <c r="E180" s="231" t="s">
        <v>352</v>
      </c>
      <c r="G180" s="232" t="s">
        <v>353</v>
      </c>
      <c r="I180" s="230" t="s">
        <v>122</v>
      </c>
      <c r="J180" s="230" t="s">
        <v>122</v>
      </c>
      <c r="K180" s="230" t="s">
        <v>122</v>
      </c>
      <c r="L180" s="230" t="s">
        <v>122</v>
      </c>
      <c r="M180" s="230" t="s">
        <v>122</v>
      </c>
      <c r="N180" s="230">
        <v>0</v>
      </c>
      <c r="O180" s="28" t="e">
        <f ca="1">VLOOKUP(B180,CF!A:Y,10,FALSE)</f>
        <v>#N/A</v>
      </c>
      <c r="P180" s="248" t="e">
        <f t="shared" ca="1" si="6"/>
        <v>#VALUE!</v>
      </c>
      <c r="Q180" s="28" t="e">
        <f t="shared" ca="1" si="7"/>
        <v>#VALUE!</v>
      </c>
      <c r="S180" s="322">
        <f t="shared" si="8"/>
        <v>0</v>
      </c>
    </row>
    <row r="181" spans="1:19" x14ac:dyDescent="0.2">
      <c r="A181" s="28" t="s">
        <v>352</v>
      </c>
      <c r="B181" s="230" t="s">
        <v>352</v>
      </c>
      <c r="C181" s="28" t="str">
        <f>VLOOKUP(B181,CF!A:Y,2,FALSE)</f>
        <v>MINIPLAST</v>
      </c>
      <c r="D181" s="28" t="str">
        <f>IFERROR(VLOOKUP(B181,Adresy!A:C,3,FALSE),"BRAK")</f>
        <v>Zum Vorwerk 3
32549 Bad Oeynhausen
Germany</v>
      </c>
      <c r="E181" s="233">
        <v>43532</v>
      </c>
      <c r="F181" s="204" t="s">
        <v>354</v>
      </c>
      <c r="G181" s="205" t="s">
        <v>355</v>
      </c>
      <c r="H181" s="204" t="s">
        <v>122</v>
      </c>
      <c r="I181" s="234">
        <v>43532</v>
      </c>
      <c r="J181" s="206" t="s">
        <v>177</v>
      </c>
      <c r="K181" s="207" t="s">
        <v>178</v>
      </c>
      <c r="L181" s="235">
        <v>-78518.7</v>
      </c>
      <c r="M181" s="235">
        <v>-78518.7</v>
      </c>
      <c r="N181" s="236">
        <v>337779.6</v>
      </c>
      <c r="O181" s="28">
        <f>VLOOKUP(B181,CF!A:Y,10,FALSE)</f>
        <v>45</v>
      </c>
      <c r="P181" s="248">
        <f t="shared" si="6"/>
        <v>43577</v>
      </c>
      <c r="Q181" s="28">
        <f t="shared" si="7"/>
        <v>45</v>
      </c>
      <c r="S181" s="322">
        <f t="shared" si="8"/>
        <v>-337779.6</v>
      </c>
    </row>
    <row r="182" spans="1:19" x14ac:dyDescent="0.2">
      <c r="A182" s="28" t="s">
        <v>352</v>
      </c>
      <c r="B182" s="230" t="s">
        <v>352</v>
      </c>
      <c r="C182" s="28" t="str">
        <f>VLOOKUP(B182,CF!A:Y,2,FALSE)</f>
        <v>MINIPLAST</v>
      </c>
      <c r="D182" s="28" t="str">
        <f>IFERROR(VLOOKUP(B182,Adresy!A:C,3,FALSE),"BRAK")</f>
        <v>Zum Vorwerk 3
32549 Bad Oeynhausen
Germany</v>
      </c>
      <c r="E182" s="233">
        <v>43539</v>
      </c>
      <c r="F182" s="204" t="s">
        <v>356</v>
      </c>
      <c r="G182" s="205" t="s">
        <v>357</v>
      </c>
      <c r="H182" s="204" t="s">
        <v>122</v>
      </c>
      <c r="I182" s="234">
        <v>43539</v>
      </c>
      <c r="J182" s="206" t="s">
        <v>177</v>
      </c>
      <c r="K182" s="207" t="s">
        <v>178</v>
      </c>
      <c r="L182" s="235">
        <v>-54884.6</v>
      </c>
      <c r="M182" s="235">
        <v>-54884.6</v>
      </c>
      <c r="N182" s="236">
        <v>236086.11</v>
      </c>
      <c r="O182" s="28">
        <f>VLOOKUP(B182,CF!A:Y,10,FALSE)</f>
        <v>45</v>
      </c>
      <c r="P182" s="248">
        <f t="shared" si="6"/>
        <v>43584</v>
      </c>
      <c r="Q182" s="28">
        <f t="shared" si="7"/>
        <v>45</v>
      </c>
      <c r="S182" s="322">
        <f t="shared" si="8"/>
        <v>-236086.11</v>
      </c>
    </row>
    <row r="183" spans="1:19" x14ac:dyDescent="0.2">
      <c r="A183" s="28" t="s">
        <v>352</v>
      </c>
      <c r="B183" s="230" t="s">
        <v>352</v>
      </c>
      <c r="C183" s="28" t="str">
        <f>VLOOKUP(B183,CF!A:Y,2,FALSE)</f>
        <v>MINIPLAST</v>
      </c>
      <c r="D183" s="28" t="str">
        <f>IFERROR(VLOOKUP(B183,Adresy!A:C,3,FALSE),"BRAK")</f>
        <v>Zum Vorwerk 3
32549 Bad Oeynhausen
Germany</v>
      </c>
      <c r="E183" s="233">
        <v>43545</v>
      </c>
      <c r="F183" s="204" t="s">
        <v>358</v>
      </c>
      <c r="G183" s="205" t="s">
        <v>359</v>
      </c>
      <c r="H183" s="204" t="s">
        <v>122</v>
      </c>
      <c r="I183" s="234">
        <v>43545</v>
      </c>
      <c r="J183" s="206" t="s">
        <v>177</v>
      </c>
      <c r="K183" s="207" t="s">
        <v>178</v>
      </c>
      <c r="L183" s="235">
        <v>-67883.92</v>
      </c>
      <c r="M183" s="235">
        <v>-67883.92</v>
      </c>
      <c r="N183" s="236">
        <v>290977.63</v>
      </c>
      <c r="O183" s="28">
        <f>VLOOKUP(B183,CF!A:Y,10,FALSE)</f>
        <v>45</v>
      </c>
      <c r="P183" s="248">
        <f t="shared" si="6"/>
        <v>43590</v>
      </c>
      <c r="Q183" s="28">
        <f t="shared" si="7"/>
        <v>45</v>
      </c>
      <c r="S183" s="322">
        <f t="shared" si="8"/>
        <v>-290977.63</v>
      </c>
    </row>
    <row r="184" spans="1:19" x14ac:dyDescent="0.2">
      <c r="A184" s="28" t="s">
        <v>352</v>
      </c>
      <c r="B184" s="230" t="s">
        <v>352</v>
      </c>
      <c r="C184" s="28" t="str">
        <f>VLOOKUP(B184,CF!A:Y,2,FALSE)</f>
        <v>MINIPLAST</v>
      </c>
      <c r="D184" s="28" t="str">
        <f>IFERROR(VLOOKUP(B184,Adresy!A:C,3,FALSE),"BRAK")</f>
        <v>Zum Vorwerk 3
32549 Bad Oeynhausen
Germany</v>
      </c>
      <c r="E184" s="233">
        <v>43553</v>
      </c>
      <c r="F184" s="204" t="s">
        <v>360</v>
      </c>
      <c r="G184" s="205" t="s">
        <v>361</v>
      </c>
      <c r="H184" s="204" t="s">
        <v>122</v>
      </c>
      <c r="I184" s="234">
        <v>43553</v>
      </c>
      <c r="J184" s="206" t="s">
        <v>177</v>
      </c>
      <c r="K184" s="207" t="s">
        <v>178</v>
      </c>
      <c r="L184" s="235">
        <v>-65755</v>
      </c>
      <c r="M184" s="235">
        <v>-65755</v>
      </c>
      <c r="N184" s="236">
        <v>282733.34999999998</v>
      </c>
      <c r="O184" s="28">
        <f>VLOOKUP(B184,CF!A:Y,10,FALSE)</f>
        <v>45</v>
      </c>
      <c r="P184" s="248">
        <f t="shared" si="6"/>
        <v>43598</v>
      </c>
      <c r="Q184" s="28">
        <f t="shared" si="7"/>
        <v>45</v>
      </c>
      <c r="S184" s="322">
        <f t="shared" si="8"/>
        <v>-282733.34999999998</v>
      </c>
    </row>
    <row r="185" spans="1:19" x14ac:dyDescent="0.2">
      <c r="A185" s="28" t="s">
        <v>352</v>
      </c>
      <c r="B185" s="230" t="s">
        <v>352</v>
      </c>
      <c r="C185" s="28" t="str">
        <f>VLOOKUP(B185,CF!A:Y,2,FALSE)</f>
        <v>MINIPLAST</v>
      </c>
      <c r="D185" s="28" t="str">
        <f>IFERROR(VLOOKUP(B185,Adresy!A:C,3,FALSE),"BRAK")</f>
        <v>Zum Vorwerk 3
32549 Bad Oeynhausen
Germany</v>
      </c>
      <c r="E185" s="233">
        <v>43560</v>
      </c>
      <c r="F185" s="204" t="s">
        <v>362</v>
      </c>
      <c r="G185" s="205" t="s">
        <v>363</v>
      </c>
      <c r="H185" s="204" t="s">
        <v>122</v>
      </c>
      <c r="I185" s="234">
        <v>43560</v>
      </c>
      <c r="J185" s="206" t="s">
        <v>177</v>
      </c>
      <c r="K185" s="207" t="s">
        <v>178</v>
      </c>
      <c r="L185" s="235">
        <v>-72353.06</v>
      </c>
      <c r="M185" s="235">
        <v>-72353.06</v>
      </c>
      <c r="N185" s="236">
        <v>310546.57</v>
      </c>
      <c r="O185" s="28">
        <f>VLOOKUP(B185,CF!A:Y,10,FALSE)</f>
        <v>45</v>
      </c>
      <c r="P185" s="248">
        <f t="shared" si="6"/>
        <v>43605</v>
      </c>
      <c r="Q185" s="28">
        <f t="shared" si="7"/>
        <v>45</v>
      </c>
      <c r="S185" s="322">
        <f t="shared" si="8"/>
        <v>-310546.57</v>
      </c>
    </row>
    <row r="186" spans="1:19" x14ac:dyDescent="0.2">
      <c r="A186" s="28" t="s">
        <v>352</v>
      </c>
      <c r="B186" s="230" t="s">
        <v>352</v>
      </c>
      <c r="C186" s="28" t="str">
        <f>VLOOKUP(B186,CF!A:Y,2,FALSE)</f>
        <v>MINIPLAST</v>
      </c>
      <c r="D186" s="28" t="str">
        <f>IFERROR(VLOOKUP(B186,Adresy!A:C,3,FALSE),"BRAK")</f>
        <v>Zum Vorwerk 3
32549 Bad Oeynhausen
Germany</v>
      </c>
      <c r="E186" s="233">
        <v>43567</v>
      </c>
      <c r="F186" s="204" t="s">
        <v>364</v>
      </c>
      <c r="G186" s="205" t="s">
        <v>365</v>
      </c>
      <c r="H186" s="204" t="s">
        <v>122</v>
      </c>
      <c r="I186" s="234">
        <v>43567</v>
      </c>
      <c r="J186" s="206" t="s">
        <v>177</v>
      </c>
      <c r="K186" s="207" t="s">
        <v>178</v>
      </c>
      <c r="L186" s="235">
        <v>-55620.480000000003</v>
      </c>
      <c r="M186" s="235">
        <v>-55620.480000000003</v>
      </c>
      <c r="N186" s="236">
        <v>238172.46</v>
      </c>
      <c r="O186" s="28">
        <f>VLOOKUP(B186,CF!A:Y,10,FALSE)</f>
        <v>45</v>
      </c>
      <c r="P186" s="248">
        <f t="shared" si="6"/>
        <v>43612</v>
      </c>
      <c r="Q186" s="28">
        <f t="shared" si="7"/>
        <v>45</v>
      </c>
      <c r="S186" s="322">
        <f t="shared" si="8"/>
        <v>-238172.46</v>
      </c>
    </row>
    <row r="187" spans="1:19" x14ac:dyDescent="0.2">
      <c r="A187" s="28" t="s">
        <v>352</v>
      </c>
      <c r="B187" s="230" t="s">
        <v>352</v>
      </c>
      <c r="C187" s="28" t="str">
        <f>VLOOKUP(B187,CF!A:Y,2,FALSE)</f>
        <v>MINIPLAST</v>
      </c>
      <c r="D187" s="28" t="str">
        <f>IFERROR(VLOOKUP(B187,Adresy!A:C,3,FALSE),"BRAK")</f>
        <v>Zum Vorwerk 3
32549 Bad Oeynhausen
Germany</v>
      </c>
      <c r="E187" s="233">
        <v>43573</v>
      </c>
      <c r="F187" s="204" t="s">
        <v>366</v>
      </c>
      <c r="G187" s="205" t="s">
        <v>367</v>
      </c>
      <c r="H187" s="204" t="s">
        <v>122</v>
      </c>
      <c r="I187" s="234">
        <v>43573</v>
      </c>
      <c r="J187" s="206" t="s">
        <v>177</v>
      </c>
      <c r="K187" s="207" t="s">
        <v>178</v>
      </c>
      <c r="L187" s="235">
        <v>-65172.1</v>
      </c>
      <c r="M187" s="235">
        <v>-65172.1</v>
      </c>
      <c r="N187" s="236">
        <v>278610.73</v>
      </c>
      <c r="O187" s="28">
        <f>VLOOKUP(B187,CF!A:Y,10,FALSE)</f>
        <v>45</v>
      </c>
      <c r="P187" s="248">
        <f t="shared" si="6"/>
        <v>43618</v>
      </c>
      <c r="Q187" s="28">
        <f t="shared" si="7"/>
        <v>45</v>
      </c>
      <c r="S187" s="322">
        <f t="shared" si="8"/>
        <v>-278610.73</v>
      </c>
    </row>
    <row r="188" spans="1:19" x14ac:dyDescent="0.2">
      <c r="A188" s="28" t="s">
        <v>352</v>
      </c>
      <c r="B188" s="230" t="s">
        <v>352</v>
      </c>
      <c r="C188" s="28" t="str">
        <f>VLOOKUP(B188,CF!A:Y,2,FALSE)</f>
        <v>MINIPLAST</v>
      </c>
      <c r="D188" s="28" t="str">
        <f>IFERROR(VLOOKUP(B188,Adresy!A:C,3,FALSE),"BRAK")</f>
        <v>Zum Vorwerk 3
32549 Bad Oeynhausen
Germany</v>
      </c>
      <c r="E188" s="233">
        <v>43581</v>
      </c>
      <c r="F188" s="204" t="s">
        <v>368</v>
      </c>
      <c r="G188" s="205" t="s">
        <v>369</v>
      </c>
      <c r="H188" s="204" t="s">
        <v>122</v>
      </c>
      <c r="I188" s="234">
        <v>43581</v>
      </c>
      <c r="J188" s="206" t="s">
        <v>177</v>
      </c>
      <c r="K188" s="207" t="s">
        <v>178</v>
      </c>
      <c r="L188" s="235">
        <v>11241.28</v>
      </c>
      <c r="M188" s="235">
        <v>11241.28</v>
      </c>
      <c r="N188" s="236">
        <v>-48291.41</v>
      </c>
      <c r="O188" s="28">
        <f>VLOOKUP(B188,CF!A:Y,10,FALSE)</f>
        <v>45</v>
      </c>
      <c r="P188" s="248">
        <f t="shared" si="6"/>
        <v>43626</v>
      </c>
      <c r="Q188" s="28">
        <f t="shared" si="7"/>
        <v>45</v>
      </c>
      <c r="S188" s="322">
        <f t="shared" si="8"/>
        <v>48291.41</v>
      </c>
    </row>
    <row r="189" spans="1:19" x14ac:dyDescent="0.2">
      <c r="A189" s="28" t="s">
        <v>352</v>
      </c>
      <c r="B189" s="230" t="s">
        <v>352</v>
      </c>
      <c r="C189" s="28" t="str">
        <f>VLOOKUP(B189,CF!A:Y,2,FALSE)</f>
        <v>MINIPLAST</v>
      </c>
      <c r="D189" s="28" t="str">
        <f>IFERROR(VLOOKUP(B189,Adresy!A:C,3,FALSE),"BRAK")</f>
        <v>Zum Vorwerk 3
32549 Bad Oeynhausen
Germany</v>
      </c>
      <c r="E189" s="233">
        <v>43581</v>
      </c>
      <c r="F189" s="204" t="s">
        <v>370</v>
      </c>
      <c r="G189" s="205" t="s">
        <v>371</v>
      </c>
      <c r="H189" s="204" t="s">
        <v>122</v>
      </c>
      <c r="I189" s="234">
        <v>43581</v>
      </c>
      <c r="J189" s="206" t="s">
        <v>177</v>
      </c>
      <c r="K189" s="207" t="s">
        <v>178</v>
      </c>
      <c r="L189" s="235">
        <v>-42742.8</v>
      </c>
      <c r="M189" s="235">
        <v>-42742.8</v>
      </c>
      <c r="N189" s="236">
        <v>183618.79</v>
      </c>
      <c r="O189" s="28">
        <f>VLOOKUP(B189,CF!A:Y,10,FALSE)</f>
        <v>45</v>
      </c>
      <c r="P189" s="248">
        <f t="shared" si="6"/>
        <v>43626</v>
      </c>
      <c r="Q189" s="28">
        <f t="shared" si="7"/>
        <v>45</v>
      </c>
      <c r="S189" s="322">
        <f t="shared" si="8"/>
        <v>-183618.79</v>
      </c>
    </row>
    <row r="190" spans="1:19" x14ac:dyDescent="0.2">
      <c r="A190" s="28" t="s">
        <v>352</v>
      </c>
      <c r="B190" s="230" t="s">
        <v>352</v>
      </c>
      <c r="C190" s="28" t="str">
        <f>VLOOKUP(B190,CF!A:Y,2,FALSE)</f>
        <v>MINIPLAST</v>
      </c>
      <c r="D190" s="28" t="str">
        <f>IFERROR(VLOOKUP(B190,Adresy!A:C,3,FALSE),"BRAK")</f>
        <v>Zum Vorwerk 3
32549 Bad Oeynhausen
Germany</v>
      </c>
      <c r="E190" s="233">
        <v>43591</v>
      </c>
      <c r="F190" s="204" t="s">
        <v>372</v>
      </c>
      <c r="G190" s="205" t="s">
        <v>373</v>
      </c>
      <c r="H190" s="204" t="s">
        <v>122</v>
      </c>
      <c r="I190" s="234">
        <v>43585</v>
      </c>
      <c r="J190" s="206" t="s">
        <v>177</v>
      </c>
      <c r="K190" s="207" t="s">
        <v>178</v>
      </c>
      <c r="L190" s="235">
        <v>-38317</v>
      </c>
      <c r="M190" s="235">
        <v>-38317</v>
      </c>
      <c r="N190" s="236">
        <v>164571.51999999999</v>
      </c>
      <c r="O190" s="28">
        <f>VLOOKUP(B190,CF!A:Y,10,FALSE)</f>
        <v>45</v>
      </c>
      <c r="P190" s="248">
        <f t="shared" si="6"/>
        <v>43636</v>
      </c>
      <c r="Q190" s="28">
        <f t="shared" si="7"/>
        <v>51</v>
      </c>
      <c r="S190" s="322">
        <f t="shared" si="8"/>
        <v>-164571.51999999999</v>
      </c>
    </row>
    <row r="191" spans="1:19" x14ac:dyDescent="0.2">
      <c r="C191" s="28" t="e">
        <f ca="1">VLOOKUP(B191,CF!A:Y,2,FALSE)</f>
        <v>#N/A</v>
      </c>
      <c r="D191" s="28" t="str">
        <f>IFERROR(VLOOKUP(B191,Adresy!A:C,3,FALSE),"BRAK")</f>
        <v>BRAK</v>
      </c>
      <c r="E191" s="230" t="s">
        <v>122</v>
      </c>
      <c r="J191" s="237" t="s">
        <v>177</v>
      </c>
      <c r="K191" s="238" t="s">
        <v>178</v>
      </c>
      <c r="L191" s="239">
        <v>-530006.38</v>
      </c>
      <c r="M191" s="239">
        <v>-530006.38</v>
      </c>
      <c r="N191" s="240">
        <v>2274805.35</v>
      </c>
      <c r="O191" s="28" t="e">
        <f ca="1">VLOOKUP(B191,CF!A:Y,10,FALSE)</f>
        <v>#N/A</v>
      </c>
      <c r="P191" s="248" t="e">
        <f t="shared" ca="1" si="6"/>
        <v>#VALUE!</v>
      </c>
      <c r="Q191" s="28" t="e">
        <f t="shared" ca="1" si="7"/>
        <v>#VALUE!</v>
      </c>
      <c r="S191" s="322">
        <f t="shared" si="8"/>
        <v>-2274805.35</v>
      </c>
    </row>
    <row r="192" spans="1:19" x14ac:dyDescent="0.2">
      <c r="C192" s="28" t="e">
        <f ca="1">VLOOKUP(B192,CF!A:Y,2,FALSE)</f>
        <v>#N/A</v>
      </c>
      <c r="D192" s="28" t="str">
        <f>IFERROR(VLOOKUP(B192,Adresy!A:C,3,FALSE),"BRAK")</f>
        <v>BRAK</v>
      </c>
      <c r="N192" s="28">
        <v>0</v>
      </c>
      <c r="O192" s="28" t="e">
        <f ca="1">VLOOKUP(B192,CF!A:Y,10,FALSE)</f>
        <v>#N/A</v>
      </c>
      <c r="P192" s="248" t="e">
        <f t="shared" ca="1" si="6"/>
        <v>#N/A</v>
      </c>
      <c r="Q192" s="28" t="e">
        <f t="shared" ca="1" si="7"/>
        <v>#N/A</v>
      </c>
      <c r="S192" s="322">
        <f t="shared" si="8"/>
        <v>0</v>
      </c>
    </row>
    <row r="193" spans="1:19" x14ac:dyDescent="0.2">
      <c r="C193" s="28" t="e">
        <f ca="1">VLOOKUP(B193,CF!A:Y,2,FALSE)</f>
        <v>#N/A</v>
      </c>
      <c r="D193" s="28" t="str">
        <f>IFERROR(VLOOKUP(B193,Adresy!A:C,3,FALSE),"BRAK")</f>
        <v>BRAK</v>
      </c>
      <c r="E193" s="230" t="s">
        <v>122</v>
      </c>
      <c r="F193" s="230" t="s">
        <v>122</v>
      </c>
      <c r="G193" s="230" t="s">
        <v>122</v>
      </c>
      <c r="H193" s="230" t="s">
        <v>122</v>
      </c>
      <c r="I193" s="230" t="s">
        <v>122</v>
      </c>
      <c r="J193" s="230" t="s">
        <v>122</v>
      </c>
      <c r="K193" s="230" t="s">
        <v>122</v>
      </c>
      <c r="L193" s="241" t="s">
        <v>122</v>
      </c>
      <c r="M193" s="241" t="s">
        <v>3189</v>
      </c>
      <c r="N193" s="242">
        <v>2274805.35</v>
      </c>
      <c r="O193" s="28" t="e">
        <f ca="1">VLOOKUP(B193,CF!A:Y,10,FALSE)</f>
        <v>#N/A</v>
      </c>
      <c r="P193" s="248" t="e">
        <f t="shared" ca="1" si="6"/>
        <v>#VALUE!</v>
      </c>
      <c r="Q193" s="28" t="e">
        <f t="shared" ca="1" si="7"/>
        <v>#VALUE!</v>
      </c>
      <c r="S193" s="322">
        <f t="shared" si="8"/>
        <v>-2274805.35</v>
      </c>
    </row>
    <row r="194" spans="1:19" x14ac:dyDescent="0.2">
      <c r="A194" s="230" t="s">
        <v>374</v>
      </c>
      <c r="B194" s="230"/>
      <c r="C194" s="28" t="e">
        <f ca="1">VLOOKUP(B194,CF!A:Y,2,FALSE)</f>
        <v>#N/A</v>
      </c>
      <c r="D194" s="28" t="str">
        <f>IFERROR(VLOOKUP(B194,Adresy!A:C,3,FALSE),"BRAK")</f>
        <v>BRAK</v>
      </c>
      <c r="E194" s="231" t="s">
        <v>374</v>
      </c>
      <c r="G194" s="232" t="s">
        <v>375</v>
      </c>
      <c r="I194" s="230" t="s">
        <v>122</v>
      </c>
      <c r="J194" s="230" t="s">
        <v>122</v>
      </c>
      <c r="K194" s="230" t="s">
        <v>122</v>
      </c>
      <c r="L194" s="230" t="s">
        <v>122</v>
      </c>
      <c r="M194" s="230" t="s">
        <v>122</v>
      </c>
      <c r="N194" s="230">
        <v>0</v>
      </c>
      <c r="O194" s="28" t="e">
        <f ca="1">VLOOKUP(B194,CF!A:Y,10,FALSE)</f>
        <v>#N/A</v>
      </c>
      <c r="P194" s="248" t="e">
        <f t="shared" ca="1" si="6"/>
        <v>#VALUE!</v>
      </c>
      <c r="Q194" s="28" t="e">
        <f t="shared" ca="1" si="7"/>
        <v>#VALUE!</v>
      </c>
      <c r="S194" s="322">
        <f t="shared" si="8"/>
        <v>0</v>
      </c>
    </row>
    <row r="195" spans="1:19" x14ac:dyDescent="0.2">
      <c r="A195" s="28" t="s">
        <v>374</v>
      </c>
      <c r="B195" s="28" t="s">
        <v>374</v>
      </c>
      <c r="C195" s="28" t="str">
        <f>VLOOKUP(B195,CF!A:Y,2,FALSE)</f>
        <v>NHM</v>
      </c>
      <c r="D195" s="28" t="str">
        <f>IFERROR(VLOOKUP(B195,Adresy!A:C,3,FALSE),"BRAK")</f>
        <v>Neue Herbold
Maschinen-u.Anlagenbau GmbH
Wiesenstr. 44
74889 Sinsheim
Germany</v>
      </c>
      <c r="E195" s="233">
        <v>43535</v>
      </c>
      <c r="F195" s="204" t="s">
        <v>376</v>
      </c>
      <c r="G195" s="205" t="s">
        <v>377</v>
      </c>
      <c r="H195" s="204" t="s">
        <v>378</v>
      </c>
      <c r="I195" s="234">
        <v>43535</v>
      </c>
      <c r="J195" s="206" t="s">
        <v>177</v>
      </c>
      <c r="K195" s="207" t="s">
        <v>178</v>
      </c>
      <c r="L195" s="235">
        <v>-6903.8</v>
      </c>
      <c r="M195" s="235">
        <v>-6903.8</v>
      </c>
      <c r="N195" s="236">
        <v>29733.29</v>
      </c>
      <c r="O195" s="28">
        <f>VLOOKUP(B195,CF!A:Y,10,FALSE)</f>
        <v>0</v>
      </c>
      <c r="P195" s="248">
        <f t="shared" si="6"/>
        <v>43535</v>
      </c>
      <c r="Q195" s="28">
        <f t="shared" si="7"/>
        <v>0</v>
      </c>
      <c r="S195" s="322">
        <f t="shared" si="8"/>
        <v>-29733.29</v>
      </c>
    </row>
    <row r="196" spans="1:19" x14ac:dyDescent="0.2">
      <c r="C196" s="28" t="e">
        <f ca="1">VLOOKUP(B196,CF!A:Y,2,FALSE)</f>
        <v>#N/A</v>
      </c>
      <c r="D196" s="28" t="str">
        <f>IFERROR(VLOOKUP(B196,Adresy!A:C,3,FALSE),"BRAK")</f>
        <v>BRAK</v>
      </c>
      <c r="E196" s="230" t="s">
        <v>122</v>
      </c>
      <c r="J196" s="237" t="s">
        <v>177</v>
      </c>
      <c r="K196" s="238" t="s">
        <v>178</v>
      </c>
      <c r="L196" s="239">
        <v>-6903.8</v>
      </c>
      <c r="M196" s="239">
        <v>-6903.8</v>
      </c>
      <c r="N196" s="240">
        <v>29733.29</v>
      </c>
      <c r="O196" s="28" t="e">
        <f ca="1">VLOOKUP(B196,CF!A:Y,10,FALSE)</f>
        <v>#N/A</v>
      </c>
      <c r="P196" s="248" t="e">
        <f t="shared" ref="P196:P259" ca="1" si="9">E196+O196</f>
        <v>#VALUE!</v>
      </c>
      <c r="Q196" s="28" t="e">
        <f t="shared" ref="Q196:Q259" ca="1" si="10">P196-I196</f>
        <v>#VALUE!</v>
      </c>
      <c r="S196" s="322">
        <f t="shared" ref="S196:S259" si="11">IFERROR(-N196,0)</f>
        <v>-29733.29</v>
      </c>
    </row>
    <row r="197" spans="1:19" x14ac:dyDescent="0.2">
      <c r="C197" s="28" t="e">
        <f ca="1">VLOOKUP(B197,CF!A:Y,2,FALSE)</f>
        <v>#N/A</v>
      </c>
      <c r="D197" s="28" t="str">
        <f>IFERROR(VLOOKUP(B197,Adresy!A:C,3,FALSE),"BRAK")</f>
        <v>BRAK</v>
      </c>
      <c r="E197" s="230" t="s">
        <v>122</v>
      </c>
      <c r="F197" s="230" t="s">
        <v>122</v>
      </c>
      <c r="G197" s="230" t="s">
        <v>122</v>
      </c>
      <c r="H197" s="230" t="s">
        <v>122</v>
      </c>
      <c r="I197" s="230" t="s">
        <v>122</v>
      </c>
      <c r="J197" s="230" t="s">
        <v>122</v>
      </c>
      <c r="K197" s="230" t="s">
        <v>122</v>
      </c>
      <c r="L197" s="241" t="s">
        <v>122</v>
      </c>
      <c r="M197" s="241" t="s">
        <v>3189</v>
      </c>
      <c r="N197" s="242">
        <v>29733.29</v>
      </c>
      <c r="O197" s="28" t="e">
        <f ca="1">VLOOKUP(B197,CF!A:Y,10,FALSE)</f>
        <v>#N/A</v>
      </c>
      <c r="P197" s="248" t="e">
        <f t="shared" ca="1" si="9"/>
        <v>#VALUE!</v>
      </c>
      <c r="Q197" s="28" t="e">
        <f t="shared" ca="1" si="10"/>
        <v>#VALUE!</v>
      </c>
      <c r="S197" s="322">
        <f t="shared" si="11"/>
        <v>-29733.29</v>
      </c>
    </row>
    <row r="198" spans="1:19" x14ac:dyDescent="0.2">
      <c r="A198" s="230" t="s">
        <v>2329</v>
      </c>
      <c r="B198" s="230"/>
      <c r="C198" s="28" t="e">
        <f ca="1">VLOOKUP(B198,CF!A:Y,2,FALSE)</f>
        <v>#N/A</v>
      </c>
      <c r="D198" s="28" t="str">
        <f>IFERROR(VLOOKUP(B198,Adresy!A:C,3,FALSE),"BRAK")</f>
        <v>BRAK</v>
      </c>
      <c r="E198" s="231" t="s">
        <v>2329</v>
      </c>
      <c r="G198" s="232" t="s">
        <v>3121</v>
      </c>
      <c r="I198" s="230" t="s">
        <v>122</v>
      </c>
      <c r="J198" s="230" t="s">
        <v>122</v>
      </c>
      <c r="K198" s="230" t="s">
        <v>122</v>
      </c>
      <c r="L198" s="230" t="s">
        <v>122</v>
      </c>
      <c r="M198" s="230" t="s">
        <v>122</v>
      </c>
      <c r="N198" s="230">
        <v>0</v>
      </c>
      <c r="O198" s="28" t="e">
        <f ca="1">VLOOKUP(B198,CF!A:Y,10,FALSE)</f>
        <v>#N/A</v>
      </c>
      <c r="P198" s="248" t="e">
        <f t="shared" ca="1" si="9"/>
        <v>#VALUE!</v>
      </c>
      <c r="Q198" s="28" t="e">
        <f t="shared" ca="1" si="10"/>
        <v>#VALUE!</v>
      </c>
      <c r="S198" s="322">
        <f t="shared" si="11"/>
        <v>0</v>
      </c>
    </row>
    <row r="199" spans="1:19" x14ac:dyDescent="0.2">
      <c r="A199" s="28" t="s">
        <v>2329</v>
      </c>
      <c r="B199" s="28" t="s">
        <v>2329</v>
      </c>
      <c r="C199" s="28" t="str">
        <f>VLOOKUP(B199,CF!A:Y,2,FALSE)</f>
        <v>POCZTA POLSKA</v>
      </c>
      <c r="D199" s="28" t="str">
        <f>IFERROR(VLOOKUP(B199,Adresy!A:C,3,FALSE),"BRAK")</f>
        <v>1 Maja 67-210 Głogów</v>
      </c>
      <c r="E199" s="233">
        <v>43599</v>
      </c>
      <c r="F199" s="204" t="s">
        <v>3197</v>
      </c>
      <c r="G199" s="205" t="s">
        <v>3120</v>
      </c>
      <c r="H199" s="204" t="s">
        <v>3198</v>
      </c>
      <c r="I199" s="234">
        <v>43606</v>
      </c>
      <c r="J199" s="206" t="s">
        <v>129</v>
      </c>
      <c r="K199" s="207" t="s">
        <v>130</v>
      </c>
      <c r="L199" s="235">
        <v>-624.79999999999995</v>
      </c>
      <c r="M199" s="235">
        <v>-624.79999999999995</v>
      </c>
      <c r="N199" s="236">
        <v>624.79999999999995</v>
      </c>
      <c r="O199" s="28">
        <f>VLOOKUP(B199,CF!A:Y,10,FALSE)</f>
        <v>14</v>
      </c>
      <c r="P199" s="248">
        <f t="shared" si="9"/>
        <v>43613</v>
      </c>
      <c r="Q199" s="28">
        <f t="shared" si="10"/>
        <v>7</v>
      </c>
      <c r="S199" s="322">
        <f t="shared" si="11"/>
        <v>-624.79999999999995</v>
      </c>
    </row>
    <row r="200" spans="1:19" x14ac:dyDescent="0.2">
      <c r="C200" s="28" t="e">
        <f ca="1">VLOOKUP(B200,CF!A:Y,2,FALSE)</f>
        <v>#N/A</v>
      </c>
      <c r="D200" s="28" t="str">
        <f>IFERROR(VLOOKUP(B200,Adresy!A:C,3,FALSE),"BRAK")</f>
        <v>BRAK</v>
      </c>
      <c r="E200" s="230" t="s">
        <v>122</v>
      </c>
      <c r="J200" s="237" t="s">
        <v>129</v>
      </c>
      <c r="K200" s="238" t="s">
        <v>130</v>
      </c>
      <c r="L200" s="239">
        <v>-624.79999999999995</v>
      </c>
      <c r="M200" s="239">
        <v>-624.79999999999995</v>
      </c>
      <c r="N200" s="240">
        <v>624.79999999999995</v>
      </c>
      <c r="O200" s="28" t="e">
        <f ca="1">VLOOKUP(B200,CF!A:Y,10,FALSE)</f>
        <v>#N/A</v>
      </c>
      <c r="P200" s="248" t="e">
        <f t="shared" ca="1" si="9"/>
        <v>#VALUE!</v>
      </c>
      <c r="Q200" s="28" t="e">
        <f t="shared" ca="1" si="10"/>
        <v>#VALUE!</v>
      </c>
      <c r="S200" s="322">
        <f t="shared" si="11"/>
        <v>-624.79999999999995</v>
      </c>
    </row>
    <row r="201" spans="1:19" x14ac:dyDescent="0.2">
      <c r="C201" s="28" t="e">
        <f ca="1">VLOOKUP(B201,CF!A:Y,2,FALSE)</f>
        <v>#N/A</v>
      </c>
      <c r="D201" s="28" t="str">
        <f>IFERROR(VLOOKUP(B201,Adresy!A:C,3,FALSE),"BRAK")</f>
        <v>BRAK</v>
      </c>
      <c r="N201" s="28">
        <v>0</v>
      </c>
      <c r="O201" s="28" t="e">
        <f ca="1">VLOOKUP(B201,CF!A:Y,10,FALSE)</f>
        <v>#N/A</v>
      </c>
      <c r="P201" s="248" t="e">
        <f t="shared" ca="1" si="9"/>
        <v>#N/A</v>
      </c>
      <c r="Q201" s="28" t="e">
        <f t="shared" ca="1" si="10"/>
        <v>#N/A</v>
      </c>
      <c r="S201" s="322">
        <f t="shared" si="11"/>
        <v>0</v>
      </c>
    </row>
    <row r="202" spans="1:19" x14ac:dyDescent="0.2">
      <c r="C202" s="28" t="e">
        <f ca="1">VLOOKUP(B202,CF!A:Y,2,FALSE)</f>
        <v>#N/A</v>
      </c>
      <c r="D202" s="28" t="str">
        <f>IFERROR(VLOOKUP(B202,Adresy!A:C,3,FALSE),"BRAK")</f>
        <v>BRAK</v>
      </c>
      <c r="E202" s="230" t="s">
        <v>122</v>
      </c>
      <c r="F202" s="230" t="s">
        <v>122</v>
      </c>
      <c r="G202" s="230" t="s">
        <v>122</v>
      </c>
      <c r="H202" s="230" t="s">
        <v>122</v>
      </c>
      <c r="I202" s="230" t="s">
        <v>122</v>
      </c>
      <c r="J202" s="230" t="s">
        <v>122</v>
      </c>
      <c r="K202" s="230" t="s">
        <v>122</v>
      </c>
      <c r="L202" s="241" t="s">
        <v>122</v>
      </c>
      <c r="M202" s="241" t="s">
        <v>3189</v>
      </c>
      <c r="N202" s="242">
        <v>624.79999999999995</v>
      </c>
      <c r="O202" s="28" t="e">
        <f ca="1">VLOOKUP(B202,CF!A:Y,10,FALSE)</f>
        <v>#N/A</v>
      </c>
      <c r="P202" s="248" t="e">
        <f t="shared" ca="1" si="9"/>
        <v>#VALUE!</v>
      </c>
      <c r="Q202" s="28" t="e">
        <f t="shared" ca="1" si="10"/>
        <v>#VALUE!</v>
      </c>
      <c r="S202" s="322">
        <f t="shared" si="11"/>
        <v>-624.79999999999995</v>
      </c>
    </row>
    <row r="203" spans="1:19" x14ac:dyDescent="0.2">
      <c r="A203" s="230" t="s">
        <v>379</v>
      </c>
      <c r="B203" s="230"/>
      <c r="C203" s="28" t="e">
        <f ca="1">VLOOKUP(B203,CF!A:Y,2,FALSE)</f>
        <v>#N/A</v>
      </c>
      <c r="D203" s="28" t="str">
        <f>IFERROR(VLOOKUP(B203,Adresy!A:C,3,FALSE),"BRAK")</f>
        <v>BRAK</v>
      </c>
      <c r="E203" s="231" t="s">
        <v>379</v>
      </c>
      <c r="G203" s="232" t="s">
        <v>380</v>
      </c>
      <c r="I203" s="230" t="s">
        <v>122</v>
      </c>
      <c r="J203" s="230" t="s">
        <v>122</v>
      </c>
      <c r="K203" s="230" t="s">
        <v>122</v>
      </c>
      <c r="L203" s="230" t="s">
        <v>122</v>
      </c>
      <c r="M203" s="230" t="s">
        <v>122</v>
      </c>
      <c r="N203" s="230">
        <v>0</v>
      </c>
      <c r="O203" s="28" t="e">
        <f ca="1">VLOOKUP(B203,CF!A:Y,10,FALSE)</f>
        <v>#N/A</v>
      </c>
      <c r="P203" s="248" t="e">
        <f t="shared" ca="1" si="9"/>
        <v>#VALUE!</v>
      </c>
      <c r="Q203" s="28" t="e">
        <f t="shared" ca="1" si="10"/>
        <v>#VALUE!</v>
      </c>
      <c r="S203" s="322">
        <f t="shared" si="11"/>
        <v>0</v>
      </c>
    </row>
    <row r="204" spans="1:19" x14ac:dyDescent="0.2">
      <c r="A204" s="28" t="s">
        <v>379</v>
      </c>
      <c r="B204" s="28" t="s">
        <v>379</v>
      </c>
      <c r="C204" s="28" t="str">
        <f>VLOOKUP(B204,CF!A:Y,2,FALSE)</f>
        <v>PGNIG</v>
      </c>
      <c r="D204" s="28" t="str">
        <f>IFERROR(VLOOKUP(B204,Adresy!A:C,3,FALSE),"BRAK")</f>
        <v>Gazowa
50-513 Wrocław
Poland</v>
      </c>
      <c r="E204" s="233">
        <v>43537</v>
      </c>
      <c r="F204" s="204" t="s">
        <v>381</v>
      </c>
      <c r="G204" s="205" t="s">
        <v>382</v>
      </c>
      <c r="H204" s="204" t="s">
        <v>383</v>
      </c>
      <c r="I204" s="234">
        <v>43545</v>
      </c>
      <c r="J204" s="206" t="s">
        <v>129</v>
      </c>
      <c r="K204" s="207" t="s">
        <v>130</v>
      </c>
      <c r="L204" s="235">
        <v>-13280.74</v>
      </c>
      <c r="M204" s="235">
        <v>-13280.74</v>
      </c>
      <c r="N204" s="236">
        <v>13280.74</v>
      </c>
      <c r="O204" s="28">
        <f>VLOOKUP(B204,CF!A:Y,10,FALSE)</f>
        <v>14</v>
      </c>
      <c r="P204" s="248">
        <f t="shared" si="9"/>
        <v>43551</v>
      </c>
      <c r="Q204" s="28">
        <f t="shared" si="10"/>
        <v>6</v>
      </c>
      <c r="S204" s="322">
        <f t="shared" si="11"/>
        <v>-13280.74</v>
      </c>
    </row>
    <row r="205" spans="1:19" x14ac:dyDescent="0.2">
      <c r="A205" s="28" t="s">
        <v>379</v>
      </c>
      <c r="B205" s="28" t="s">
        <v>379</v>
      </c>
      <c r="C205" s="28" t="str">
        <f>VLOOKUP(B205,CF!A:Y,2,FALSE)</f>
        <v>PGNIG</v>
      </c>
      <c r="D205" s="28" t="str">
        <f>IFERROR(VLOOKUP(B205,Adresy!A:C,3,FALSE),"BRAK")</f>
        <v>Gazowa
50-513 Wrocław
Poland</v>
      </c>
      <c r="E205" s="233">
        <v>43580</v>
      </c>
      <c r="F205" s="204" t="s">
        <v>384</v>
      </c>
      <c r="G205" s="205" t="s">
        <v>385</v>
      </c>
      <c r="H205" s="204" t="s">
        <v>386</v>
      </c>
      <c r="I205" s="234">
        <v>43574</v>
      </c>
      <c r="J205" s="206" t="s">
        <v>129</v>
      </c>
      <c r="K205" s="207" t="s">
        <v>130</v>
      </c>
      <c r="L205" s="235">
        <v>-16.37</v>
      </c>
      <c r="M205" s="235">
        <v>-16.37</v>
      </c>
      <c r="N205" s="236">
        <v>16.37</v>
      </c>
      <c r="O205" s="28">
        <f>VLOOKUP(B205,CF!A:Y,10,FALSE)</f>
        <v>14</v>
      </c>
      <c r="P205" s="248">
        <f t="shared" si="9"/>
        <v>43594</v>
      </c>
      <c r="Q205" s="28">
        <f t="shared" si="10"/>
        <v>20</v>
      </c>
      <c r="S205" s="322">
        <f t="shared" si="11"/>
        <v>-16.37</v>
      </c>
    </row>
    <row r="206" spans="1:19" x14ac:dyDescent="0.2">
      <c r="A206" s="28" t="s">
        <v>379</v>
      </c>
      <c r="B206" s="28" t="s">
        <v>379</v>
      </c>
      <c r="C206" s="28" t="str">
        <f>VLOOKUP(B206,CF!A:Y,2,FALSE)</f>
        <v>PGNIG</v>
      </c>
      <c r="D206" s="28" t="str">
        <f>IFERROR(VLOOKUP(B206,Adresy!A:C,3,FALSE),"BRAK")</f>
        <v>Gazowa
50-513 Wrocław
Poland</v>
      </c>
      <c r="E206" s="233">
        <v>43580</v>
      </c>
      <c r="F206" s="204" t="s">
        <v>387</v>
      </c>
      <c r="G206" s="205" t="s">
        <v>388</v>
      </c>
      <c r="H206" s="204" t="s">
        <v>389</v>
      </c>
      <c r="I206" s="234">
        <v>43574</v>
      </c>
      <c r="J206" s="206" t="s">
        <v>129</v>
      </c>
      <c r="K206" s="207" t="s">
        <v>130</v>
      </c>
      <c r="L206" s="235">
        <v>-13305.48</v>
      </c>
      <c r="M206" s="235">
        <v>-13305.48</v>
      </c>
      <c r="N206" s="236">
        <v>13305.48</v>
      </c>
      <c r="O206" s="28">
        <f>VLOOKUP(B206,CF!A:Y,10,FALSE)</f>
        <v>14</v>
      </c>
      <c r="P206" s="248">
        <f t="shared" si="9"/>
        <v>43594</v>
      </c>
      <c r="Q206" s="28">
        <f t="shared" si="10"/>
        <v>20</v>
      </c>
      <c r="S206" s="322">
        <f t="shared" si="11"/>
        <v>-13305.48</v>
      </c>
    </row>
    <row r="207" spans="1:19" x14ac:dyDescent="0.2">
      <c r="A207" s="28" t="s">
        <v>379</v>
      </c>
      <c r="B207" s="28" t="s">
        <v>379</v>
      </c>
      <c r="C207" s="28" t="str">
        <f>VLOOKUP(B207,CF!A:Y,2,FALSE)</f>
        <v>PGNIG</v>
      </c>
      <c r="D207" s="28" t="str">
        <f>IFERROR(VLOOKUP(B207,Adresy!A:C,3,FALSE),"BRAK")</f>
        <v>Gazowa
50-513 Wrocław
Poland</v>
      </c>
      <c r="E207" s="233">
        <v>43580</v>
      </c>
      <c r="F207" s="204" t="s">
        <v>390</v>
      </c>
      <c r="G207" s="205" t="s">
        <v>391</v>
      </c>
      <c r="H207" s="204" t="s">
        <v>392</v>
      </c>
      <c r="I207" s="234">
        <v>43574</v>
      </c>
      <c r="J207" s="206" t="s">
        <v>129</v>
      </c>
      <c r="K207" s="207" t="s">
        <v>130</v>
      </c>
      <c r="L207" s="235">
        <v>-13305.48</v>
      </c>
      <c r="M207" s="235">
        <v>-13305.48</v>
      </c>
      <c r="N207" s="236">
        <v>13305.48</v>
      </c>
      <c r="O207" s="28">
        <f>VLOOKUP(B207,CF!A:Y,10,FALSE)</f>
        <v>14</v>
      </c>
      <c r="P207" s="248">
        <f t="shared" si="9"/>
        <v>43594</v>
      </c>
      <c r="Q207" s="28">
        <f t="shared" si="10"/>
        <v>20</v>
      </c>
      <c r="S207" s="322">
        <f t="shared" si="11"/>
        <v>-13305.48</v>
      </c>
    </row>
    <row r="208" spans="1:19" x14ac:dyDescent="0.2">
      <c r="A208" s="28" t="s">
        <v>379</v>
      </c>
      <c r="B208" s="28" t="s">
        <v>379</v>
      </c>
      <c r="C208" s="28" t="str">
        <f>VLOOKUP(B208,CF!A:Y,2,FALSE)</f>
        <v>PGNIG</v>
      </c>
      <c r="D208" s="28" t="str">
        <f>IFERROR(VLOOKUP(B208,Adresy!A:C,3,FALSE),"BRAK")</f>
        <v>Gazowa
50-513 Wrocław
Poland</v>
      </c>
      <c r="E208" s="233">
        <v>43594</v>
      </c>
      <c r="F208" s="204" t="s">
        <v>393</v>
      </c>
      <c r="G208" s="205" t="s">
        <v>394</v>
      </c>
      <c r="H208" s="204" t="s">
        <v>395</v>
      </c>
      <c r="I208" s="234">
        <v>43607</v>
      </c>
      <c r="J208" s="206" t="s">
        <v>129</v>
      </c>
      <c r="K208" s="207" t="s">
        <v>130</v>
      </c>
      <c r="L208" s="235">
        <v>-13280.74</v>
      </c>
      <c r="M208" s="235">
        <v>-13280.74</v>
      </c>
      <c r="N208" s="236">
        <v>13280.74</v>
      </c>
      <c r="O208" s="28">
        <f>VLOOKUP(B208,CF!A:Y,10,FALSE)</f>
        <v>14</v>
      </c>
      <c r="P208" s="248">
        <f t="shared" si="9"/>
        <v>43608</v>
      </c>
      <c r="Q208" s="28">
        <f t="shared" si="10"/>
        <v>1</v>
      </c>
      <c r="S208" s="322">
        <f t="shared" si="11"/>
        <v>-13280.74</v>
      </c>
    </row>
    <row r="209" spans="1:19" x14ac:dyDescent="0.2">
      <c r="A209" s="28" t="s">
        <v>379</v>
      </c>
      <c r="B209" s="28" t="s">
        <v>379</v>
      </c>
      <c r="C209" s="28" t="str">
        <f>VLOOKUP(B209,CF!A:Y,2,FALSE)</f>
        <v>PGNIG</v>
      </c>
      <c r="D209" s="28" t="str">
        <f>IFERROR(VLOOKUP(B209,Adresy!A:C,3,FALSE),"BRAK")</f>
        <v>Gazowa
50-513 Wrocław
Poland</v>
      </c>
      <c r="E209" s="233">
        <v>43599</v>
      </c>
      <c r="F209" s="204" t="s">
        <v>396</v>
      </c>
      <c r="G209" s="205" t="s">
        <v>397</v>
      </c>
      <c r="H209" s="204" t="s">
        <v>398</v>
      </c>
      <c r="I209" s="234">
        <v>43607</v>
      </c>
      <c r="J209" s="206" t="s">
        <v>129</v>
      </c>
      <c r="K209" s="207" t="s">
        <v>130</v>
      </c>
      <c r="L209" s="235">
        <v>-13280.74</v>
      </c>
      <c r="M209" s="235">
        <v>-13280.74</v>
      </c>
      <c r="N209" s="236">
        <v>13280.74</v>
      </c>
      <c r="O209" s="28">
        <f>VLOOKUP(B209,CF!A:Y,10,FALSE)</f>
        <v>14</v>
      </c>
      <c r="P209" s="248">
        <f t="shared" si="9"/>
        <v>43613</v>
      </c>
      <c r="Q209" s="28">
        <f t="shared" si="10"/>
        <v>6</v>
      </c>
      <c r="S209" s="322">
        <f t="shared" si="11"/>
        <v>-13280.74</v>
      </c>
    </row>
    <row r="210" spans="1:19" x14ac:dyDescent="0.2">
      <c r="A210" s="28" t="s">
        <v>379</v>
      </c>
      <c r="B210" s="28" t="s">
        <v>379</v>
      </c>
      <c r="C210" s="28" t="str">
        <f>VLOOKUP(B210,CF!A:Y,2,FALSE)</f>
        <v>PGNIG</v>
      </c>
      <c r="D210" s="28" t="str">
        <f>IFERROR(VLOOKUP(B210,Adresy!A:C,3,FALSE),"BRAK")</f>
        <v>Gazowa
50-513 Wrocław
Poland</v>
      </c>
      <c r="E210" s="233">
        <v>43599</v>
      </c>
      <c r="F210" s="204" t="s">
        <v>3199</v>
      </c>
      <c r="G210" s="205" t="s">
        <v>3122</v>
      </c>
      <c r="H210" s="204" t="s">
        <v>3200</v>
      </c>
      <c r="I210" s="234">
        <v>43608</v>
      </c>
      <c r="J210" s="206" t="s">
        <v>129</v>
      </c>
      <c r="K210" s="207" t="s">
        <v>130</v>
      </c>
      <c r="L210" s="235">
        <v>-218.82</v>
      </c>
      <c r="M210" s="235">
        <v>-218.82</v>
      </c>
      <c r="N210" s="236">
        <v>218.82</v>
      </c>
      <c r="O210" s="28">
        <f>VLOOKUP(B210,CF!A:Y,10,FALSE)</f>
        <v>14</v>
      </c>
      <c r="P210" s="248">
        <f t="shared" si="9"/>
        <v>43613</v>
      </c>
      <c r="Q210" s="28">
        <f t="shared" si="10"/>
        <v>5</v>
      </c>
      <c r="S210" s="322">
        <f t="shared" si="11"/>
        <v>-218.82</v>
      </c>
    </row>
    <row r="211" spans="1:19" x14ac:dyDescent="0.2">
      <c r="A211" s="28" t="s">
        <v>379</v>
      </c>
      <c r="B211" s="28" t="s">
        <v>379</v>
      </c>
      <c r="C211" s="28" t="str">
        <f>VLOOKUP(B211,CF!A:Y,2,FALSE)</f>
        <v>PGNIG</v>
      </c>
      <c r="D211" s="28" t="str">
        <f>IFERROR(VLOOKUP(B211,Adresy!A:C,3,FALSE),"BRAK")</f>
        <v>Gazowa
50-513 Wrocław
Poland</v>
      </c>
      <c r="E211" s="233">
        <v>43600</v>
      </c>
      <c r="F211" s="204" t="s">
        <v>3201</v>
      </c>
      <c r="G211" s="205" t="s">
        <v>3123</v>
      </c>
      <c r="H211" s="204" t="s">
        <v>3202</v>
      </c>
      <c r="I211" s="234">
        <v>43608</v>
      </c>
      <c r="J211" s="206" t="s">
        <v>129</v>
      </c>
      <c r="K211" s="207" t="s">
        <v>130</v>
      </c>
      <c r="L211" s="235">
        <v>-29849.46</v>
      </c>
      <c r="M211" s="235">
        <v>-29849.46</v>
      </c>
      <c r="N211" s="236">
        <v>29849.46</v>
      </c>
      <c r="O211" s="28">
        <f>VLOOKUP(B211,CF!A:Y,10,FALSE)</f>
        <v>14</v>
      </c>
      <c r="P211" s="248">
        <f t="shared" si="9"/>
        <v>43614</v>
      </c>
      <c r="Q211" s="28">
        <f t="shared" si="10"/>
        <v>6</v>
      </c>
      <c r="S211" s="322">
        <f t="shared" si="11"/>
        <v>-29849.46</v>
      </c>
    </row>
    <row r="212" spans="1:19" x14ac:dyDescent="0.2">
      <c r="C212" s="28" t="e">
        <f ca="1">VLOOKUP(B212,CF!A:Y,2,FALSE)</f>
        <v>#N/A</v>
      </c>
      <c r="D212" s="28" t="str">
        <f>IFERROR(VLOOKUP(B212,Adresy!A:C,3,FALSE),"BRAK")</f>
        <v>BRAK</v>
      </c>
      <c r="E212" s="230" t="s">
        <v>122</v>
      </c>
      <c r="J212" s="237" t="s">
        <v>129</v>
      </c>
      <c r="K212" s="238" t="s">
        <v>130</v>
      </c>
      <c r="L212" s="239">
        <v>-96537.83</v>
      </c>
      <c r="M212" s="239">
        <v>-96537.83</v>
      </c>
      <c r="N212" s="240">
        <v>96537.83</v>
      </c>
      <c r="O212" s="28" t="e">
        <f ca="1">VLOOKUP(B212,CF!A:Y,10,FALSE)</f>
        <v>#N/A</v>
      </c>
      <c r="P212" s="248" t="e">
        <f t="shared" ca="1" si="9"/>
        <v>#VALUE!</v>
      </c>
      <c r="Q212" s="28" t="e">
        <f t="shared" ca="1" si="10"/>
        <v>#VALUE!</v>
      </c>
      <c r="S212" s="322">
        <f t="shared" si="11"/>
        <v>-96537.83</v>
      </c>
    </row>
    <row r="213" spans="1:19" x14ac:dyDescent="0.2">
      <c r="C213" s="28" t="e">
        <f ca="1">VLOOKUP(B213,CF!A:Y,2,FALSE)</f>
        <v>#N/A</v>
      </c>
      <c r="D213" s="28" t="str">
        <f>IFERROR(VLOOKUP(B213,Adresy!A:C,3,FALSE),"BRAK")</f>
        <v>BRAK</v>
      </c>
      <c r="E213" s="230" t="s">
        <v>122</v>
      </c>
      <c r="F213" s="230" t="s">
        <v>122</v>
      </c>
      <c r="G213" s="230" t="s">
        <v>122</v>
      </c>
      <c r="H213" s="230" t="s">
        <v>122</v>
      </c>
      <c r="I213" s="230" t="s">
        <v>122</v>
      </c>
      <c r="J213" s="230" t="s">
        <v>122</v>
      </c>
      <c r="K213" s="230" t="s">
        <v>122</v>
      </c>
      <c r="L213" s="241" t="s">
        <v>122</v>
      </c>
      <c r="M213" s="241" t="s">
        <v>3189</v>
      </c>
      <c r="N213" s="242">
        <v>96537.83</v>
      </c>
      <c r="O213" s="28" t="e">
        <f ca="1">VLOOKUP(B213,CF!A:Y,10,FALSE)</f>
        <v>#N/A</v>
      </c>
      <c r="P213" s="248" t="e">
        <f t="shared" ca="1" si="9"/>
        <v>#VALUE!</v>
      </c>
      <c r="Q213" s="28" t="e">
        <f t="shared" ca="1" si="10"/>
        <v>#VALUE!</v>
      </c>
      <c r="S213" s="322">
        <f t="shared" si="11"/>
        <v>-96537.83</v>
      </c>
    </row>
    <row r="214" spans="1:19" x14ac:dyDescent="0.2">
      <c r="A214" s="230" t="s">
        <v>2256</v>
      </c>
      <c r="B214" s="230"/>
      <c r="C214" s="28" t="e">
        <f ca="1">VLOOKUP(B214,CF!A:Y,2,FALSE)</f>
        <v>#N/A</v>
      </c>
      <c r="D214" s="28" t="str">
        <f>IFERROR(VLOOKUP(B214,Adresy!A:C,3,FALSE),"BRAK")</f>
        <v>BRAK</v>
      </c>
      <c r="E214" s="231" t="s">
        <v>2256</v>
      </c>
      <c r="G214" s="232" t="s">
        <v>3125</v>
      </c>
      <c r="I214" s="230" t="s">
        <v>122</v>
      </c>
      <c r="J214" s="230" t="s">
        <v>122</v>
      </c>
      <c r="K214" s="230" t="s">
        <v>122</v>
      </c>
      <c r="L214" s="230" t="s">
        <v>122</v>
      </c>
      <c r="M214" s="230" t="s">
        <v>122</v>
      </c>
      <c r="N214" s="230">
        <v>0</v>
      </c>
      <c r="O214" s="28" t="e">
        <f ca="1">VLOOKUP(B214,CF!A:Y,10,FALSE)</f>
        <v>#N/A</v>
      </c>
      <c r="P214" s="248" t="e">
        <f t="shared" ca="1" si="9"/>
        <v>#VALUE!</v>
      </c>
      <c r="Q214" s="28" t="e">
        <f t="shared" ca="1" si="10"/>
        <v>#VALUE!</v>
      </c>
      <c r="S214" s="322">
        <f t="shared" si="11"/>
        <v>0</v>
      </c>
    </row>
    <row r="215" spans="1:19" x14ac:dyDescent="0.2">
      <c r="A215" s="28" t="s">
        <v>2256</v>
      </c>
      <c r="B215" s="28" t="s">
        <v>2256</v>
      </c>
      <c r="C215" s="28" t="str">
        <f>VLOOKUP(B215,CF!A:Y,2,FALSE)</f>
        <v>NETIA</v>
      </c>
      <c r="D215" s="28" t="str">
        <f>IFERROR(VLOOKUP(B215,Adresy!A:C,3,FALSE),"BRAK")</f>
        <v>Poleczki 13, 02-822 Warszawa</v>
      </c>
      <c r="E215" s="233">
        <v>43593</v>
      </c>
      <c r="F215" s="204" t="s">
        <v>3203</v>
      </c>
      <c r="G215" s="205" t="s">
        <v>3124</v>
      </c>
      <c r="H215" s="204" t="s">
        <v>3204</v>
      </c>
      <c r="I215" s="234">
        <v>43607</v>
      </c>
      <c r="J215" s="206" t="s">
        <v>129</v>
      </c>
      <c r="K215" s="207" t="s">
        <v>130</v>
      </c>
      <c r="L215" s="235">
        <v>-1107</v>
      </c>
      <c r="M215" s="235">
        <v>-1107</v>
      </c>
      <c r="N215" s="236">
        <v>1107</v>
      </c>
      <c r="O215" s="28">
        <f>VLOOKUP(B215,CF!A:Y,10,FALSE)</f>
        <v>7</v>
      </c>
      <c r="P215" s="248">
        <f t="shared" si="9"/>
        <v>43600</v>
      </c>
      <c r="Q215" s="28">
        <f t="shared" si="10"/>
        <v>-7</v>
      </c>
      <c r="S215" s="322">
        <f t="shared" si="11"/>
        <v>-1107</v>
      </c>
    </row>
    <row r="216" spans="1:19" x14ac:dyDescent="0.2">
      <c r="C216" s="28" t="e">
        <f ca="1">VLOOKUP(B216,CF!A:Y,2,FALSE)</f>
        <v>#N/A</v>
      </c>
      <c r="D216" s="28" t="str">
        <f>IFERROR(VLOOKUP(B216,Adresy!A:C,3,FALSE),"BRAK")</f>
        <v>BRAK</v>
      </c>
      <c r="E216" s="230" t="s">
        <v>122</v>
      </c>
      <c r="J216" s="237" t="s">
        <v>129</v>
      </c>
      <c r="K216" s="238" t="s">
        <v>130</v>
      </c>
      <c r="L216" s="239">
        <v>-1107</v>
      </c>
      <c r="M216" s="239">
        <v>-1107</v>
      </c>
      <c r="N216" s="240">
        <v>1107</v>
      </c>
      <c r="O216" s="28" t="e">
        <f ca="1">VLOOKUP(B216,CF!A:Y,10,FALSE)</f>
        <v>#N/A</v>
      </c>
      <c r="P216" s="248" t="e">
        <f t="shared" ca="1" si="9"/>
        <v>#VALUE!</v>
      </c>
      <c r="Q216" s="28" t="e">
        <f t="shared" ca="1" si="10"/>
        <v>#VALUE!</v>
      </c>
      <c r="S216" s="322">
        <f t="shared" si="11"/>
        <v>-1107</v>
      </c>
    </row>
    <row r="217" spans="1:19" x14ac:dyDescent="0.2">
      <c r="C217" s="28" t="e">
        <f ca="1">VLOOKUP(B217,CF!A:Y,2,FALSE)</f>
        <v>#N/A</v>
      </c>
      <c r="D217" s="28" t="str">
        <f>IFERROR(VLOOKUP(B217,Adresy!A:C,3,FALSE),"BRAK")</f>
        <v>BRAK</v>
      </c>
      <c r="N217" s="28">
        <v>0</v>
      </c>
      <c r="O217" s="28" t="e">
        <f ca="1">VLOOKUP(B217,CF!A:Y,10,FALSE)</f>
        <v>#N/A</v>
      </c>
      <c r="P217" s="248" t="e">
        <f t="shared" ca="1" si="9"/>
        <v>#N/A</v>
      </c>
      <c r="Q217" s="28" t="e">
        <f t="shared" ca="1" si="10"/>
        <v>#N/A</v>
      </c>
      <c r="S217" s="322">
        <f t="shared" si="11"/>
        <v>0</v>
      </c>
    </row>
    <row r="218" spans="1:19" x14ac:dyDescent="0.2">
      <c r="C218" s="28" t="e">
        <f ca="1">VLOOKUP(B218,CF!A:Y,2,FALSE)</f>
        <v>#N/A</v>
      </c>
      <c r="D218" s="28" t="str">
        <f>IFERROR(VLOOKUP(B218,Adresy!A:C,3,FALSE),"BRAK")</f>
        <v>BRAK</v>
      </c>
      <c r="E218" s="230" t="s">
        <v>122</v>
      </c>
      <c r="F218" s="230" t="s">
        <v>122</v>
      </c>
      <c r="G218" s="230" t="s">
        <v>122</v>
      </c>
      <c r="H218" s="230" t="s">
        <v>122</v>
      </c>
      <c r="I218" s="230" t="s">
        <v>122</v>
      </c>
      <c r="J218" s="230" t="s">
        <v>122</v>
      </c>
      <c r="K218" s="230" t="s">
        <v>122</v>
      </c>
      <c r="L218" s="241" t="s">
        <v>122</v>
      </c>
      <c r="M218" s="241" t="s">
        <v>3189</v>
      </c>
      <c r="N218" s="242">
        <v>1107</v>
      </c>
      <c r="O218" s="28" t="e">
        <f ca="1">VLOOKUP(B218,CF!A:Y,10,FALSE)</f>
        <v>#N/A</v>
      </c>
      <c r="P218" s="248" t="e">
        <f t="shared" ca="1" si="9"/>
        <v>#VALUE!</v>
      </c>
      <c r="Q218" s="28" t="e">
        <f t="shared" ca="1" si="10"/>
        <v>#VALUE!</v>
      </c>
      <c r="S218" s="322">
        <f t="shared" si="11"/>
        <v>-1107</v>
      </c>
    </row>
    <row r="219" spans="1:19" x14ac:dyDescent="0.2">
      <c r="A219" s="230" t="s">
        <v>399</v>
      </c>
      <c r="B219" s="230"/>
      <c r="C219" s="28" t="e">
        <f ca="1">VLOOKUP(B219,CF!A:Y,2,FALSE)</f>
        <v>#N/A</v>
      </c>
      <c r="D219" s="28" t="str">
        <f>IFERROR(VLOOKUP(B219,Adresy!A:C,3,FALSE),"BRAK")</f>
        <v>BRAK</v>
      </c>
      <c r="E219" s="231" t="s">
        <v>399</v>
      </c>
      <c r="G219" s="232" t="s">
        <v>400</v>
      </c>
      <c r="I219" s="230" t="s">
        <v>122</v>
      </c>
      <c r="J219" s="230" t="s">
        <v>122</v>
      </c>
      <c r="K219" s="230" t="s">
        <v>122</v>
      </c>
      <c r="L219" s="230" t="s">
        <v>122</v>
      </c>
      <c r="M219" s="230" t="s">
        <v>122</v>
      </c>
      <c r="N219" s="230">
        <v>0</v>
      </c>
      <c r="O219" s="28" t="e">
        <f ca="1">VLOOKUP(B219,CF!A:Y,10,FALSE)</f>
        <v>#N/A</v>
      </c>
      <c r="P219" s="248" t="e">
        <f t="shared" ca="1" si="9"/>
        <v>#VALUE!</v>
      </c>
      <c r="Q219" s="28" t="e">
        <f t="shared" ca="1" si="10"/>
        <v>#VALUE!</v>
      </c>
      <c r="S219" s="322">
        <f t="shared" si="11"/>
        <v>0</v>
      </c>
    </row>
    <row r="220" spans="1:19" x14ac:dyDescent="0.2">
      <c r="A220" s="28" t="s">
        <v>399</v>
      </c>
      <c r="B220" s="28" t="s">
        <v>399</v>
      </c>
      <c r="C220" s="28" t="str">
        <f>VLOOKUP(B220,CF!A:Y,2,FALSE)</f>
        <v>TILLMANN WELLPAPE_DE</v>
      </c>
      <c r="D220" s="28" t="str">
        <f>IFERROR(VLOOKUP(B220,Adresy!A:C,3,FALSE),"BRAK")</f>
        <v>Bierzewicka 53
09-500 Gostynin
Poland</v>
      </c>
      <c r="E220" s="233">
        <v>43417</v>
      </c>
      <c r="F220" s="204" t="s">
        <v>401</v>
      </c>
      <c r="G220" s="205" t="s">
        <v>402</v>
      </c>
      <c r="H220" s="204" t="s">
        <v>122</v>
      </c>
      <c r="I220" s="234">
        <v>43431</v>
      </c>
      <c r="J220" s="206" t="s">
        <v>129</v>
      </c>
      <c r="K220" s="207" t="s">
        <v>130</v>
      </c>
      <c r="L220" s="235">
        <v>-12100.92</v>
      </c>
      <c r="M220" s="235">
        <v>-1.00000000002183E-2</v>
      </c>
      <c r="N220" s="236">
        <v>1.00000000002183E-2</v>
      </c>
      <c r="O220" s="28">
        <f>VLOOKUP(B220,CF!A:Y,10,FALSE)</f>
        <v>30</v>
      </c>
      <c r="P220" s="248">
        <f t="shared" si="9"/>
        <v>43447</v>
      </c>
      <c r="Q220" s="28">
        <f t="shared" si="10"/>
        <v>16</v>
      </c>
      <c r="S220" s="322">
        <f t="shared" si="11"/>
        <v>-1.00000000002183E-2</v>
      </c>
    </row>
    <row r="221" spans="1:19" x14ac:dyDescent="0.2">
      <c r="A221" s="28" t="s">
        <v>399</v>
      </c>
      <c r="B221" s="28" t="s">
        <v>399</v>
      </c>
      <c r="C221" s="28" t="str">
        <f>VLOOKUP(B221,CF!A:Y,2,FALSE)</f>
        <v>TILLMANN WELLPAPE_DE</v>
      </c>
      <c r="D221" s="28" t="str">
        <f>IFERROR(VLOOKUP(B221,Adresy!A:C,3,FALSE),"BRAK")</f>
        <v>Bierzewicka 53
09-500 Gostynin
Poland</v>
      </c>
      <c r="E221" s="233">
        <v>43560</v>
      </c>
      <c r="F221" s="204" t="s">
        <v>403</v>
      </c>
      <c r="G221" s="205" t="s">
        <v>404</v>
      </c>
      <c r="H221" s="204" t="s">
        <v>405</v>
      </c>
      <c r="I221" s="234">
        <v>43583</v>
      </c>
      <c r="J221" s="206" t="s">
        <v>129</v>
      </c>
      <c r="K221" s="207" t="s">
        <v>130</v>
      </c>
      <c r="L221" s="235">
        <v>-354.24</v>
      </c>
      <c r="M221" s="235">
        <v>-354.24</v>
      </c>
      <c r="N221" s="236">
        <v>354.24</v>
      </c>
      <c r="O221" s="28">
        <f>VLOOKUP(B221,CF!A:Y,10,FALSE)</f>
        <v>30</v>
      </c>
      <c r="P221" s="248">
        <f t="shared" si="9"/>
        <v>43590</v>
      </c>
      <c r="Q221" s="28">
        <f t="shared" si="10"/>
        <v>7</v>
      </c>
      <c r="S221" s="322">
        <f t="shared" si="11"/>
        <v>-354.24</v>
      </c>
    </row>
    <row r="222" spans="1:19" x14ac:dyDescent="0.2">
      <c r="A222" s="28" t="s">
        <v>399</v>
      </c>
      <c r="B222" s="28" t="s">
        <v>399</v>
      </c>
      <c r="C222" s="28" t="str">
        <f>VLOOKUP(B222,CF!A:Y,2,FALSE)</f>
        <v>TILLMANN WELLPAPE_DE</v>
      </c>
      <c r="D222" s="28" t="str">
        <f>IFERROR(VLOOKUP(B222,Adresy!A:C,3,FALSE),"BRAK")</f>
        <v>Bierzewicka 53
09-500 Gostynin
Poland</v>
      </c>
      <c r="E222" s="233">
        <v>43560</v>
      </c>
      <c r="F222" s="204" t="s">
        <v>406</v>
      </c>
      <c r="G222" s="205" t="s">
        <v>407</v>
      </c>
      <c r="H222" s="204" t="s">
        <v>408</v>
      </c>
      <c r="I222" s="234">
        <v>43583</v>
      </c>
      <c r="J222" s="206" t="s">
        <v>129</v>
      </c>
      <c r="K222" s="207" t="s">
        <v>130</v>
      </c>
      <c r="L222" s="235">
        <v>-615</v>
      </c>
      <c r="M222" s="235">
        <v>-615</v>
      </c>
      <c r="N222" s="236">
        <v>615</v>
      </c>
      <c r="O222" s="28">
        <f>VLOOKUP(B222,CF!A:Y,10,FALSE)</f>
        <v>30</v>
      </c>
      <c r="P222" s="248">
        <f t="shared" si="9"/>
        <v>43590</v>
      </c>
      <c r="Q222" s="28">
        <f t="shared" si="10"/>
        <v>7</v>
      </c>
      <c r="S222" s="322">
        <f t="shared" si="11"/>
        <v>-615</v>
      </c>
    </row>
    <row r="223" spans="1:19" x14ac:dyDescent="0.2">
      <c r="A223" s="28" t="s">
        <v>399</v>
      </c>
      <c r="B223" s="28" t="s">
        <v>399</v>
      </c>
      <c r="C223" s="28" t="str">
        <f>VLOOKUP(B223,CF!A:Y,2,FALSE)</f>
        <v>TILLMANN WELLPAPE_DE</v>
      </c>
      <c r="D223" s="28" t="str">
        <f>IFERROR(VLOOKUP(B223,Adresy!A:C,3,FALSE),"BRAK")</f>
        <v>Bierzewicka 53
09-500 Gostynin
Poland</v>
      </c>
      <c r="E223" s="233">
        <v>43564</v>
      </c>
      <c r="F223" s="204" t="s">
        <v>409</v>
      </c>
      <c r="G223" s="205" t="s">
        <v>410</v>
      </c>
      <c r="H223" s="204" t="s">
        <v>122</v>
      </c>
      <c r="I223" s="234">
        <v>43567</v>
      </c>
      <c r="J223" s="206" t="s">
        <v>129</v>
      </c>
      <c r="K223" s="207" t="s">
        <v>130</v>
      </c>
      <c r="L223" s="235">
        <v>-11465.69</v>
      </c>
      <c r="M223" s="235">
        <v>-11465.69</v>
      </c>
      <c r="N223" s="236">
        <v>11465.69</v>
      </c>
      <c r="O223" s="28">
        <f>VLOOKUP(B223,CF!A:Y,10,FALSE)</f>
        <v>30</v>
      </c>
      <c r="P223" s="248">
        <f t="shared" si="9"/>
        <v>43594</v>
      </c>
      <c r="Q223" s="28">
        <f t="shared" si="10"/>
        <v>27</v>
      </c>
      <c r="S223" s="322">
        <f t="shared" si="11"/>
        <v>-11465.69</v>
      </c>
    </row>
    <row r="224" spans="1:19" x14ac:dyDescent="0.2">
      <c r="A224" s="28" t="s">
        <v>399</v>
      </c>
      <c r="B224" s="28" t="s">
        <v>399</v>
      </c>
      <c r="C224" s="28" t="str">
        <f>VLOOKUP(B224,CF!A:Y,2,FALSE)</f>
        <v>TILLMANN WELLPAPE_DE</v>
      </c>
      <c r="D224" s="28" t="str">
        <f>IFERROR(VLOOKUP(B224,Adresy!A:C,3,FALSE),"BRAK")</f>
        <v>Bierzewicka 53
09-500 Gostynin
Poland</v>
      </c>
      <c r="E224" s="233">
        <v>43579</v>
      </c>
      <c r="F224" s="204" t="s">
        <v>411</v>
      </c>
      <c r="G224" s="205" t="s">
        <v>412</v>
      </c>
      <c r="H224" s="204" t="s">
        <v>413</v>
      </c>
      <c r="I224" s="234">
        <v>43609</v>
      </c>
      <c r="J224" s="206" t="s">
        <v>129</v>
      </c>
      <c r="K224" s="207" t="s">
        <v>130</v>
      </c>
      <c r="L224" s="235">
        <v>-730.62</v>
      </c>
      <c r="M224" s="235">
        <v>-730.62</v>
      </c>
      <c r="N224" s="236">
        <v>730.62</v>
      </c>
      <c r="O224" s="28">
        <f>VLOOKUP(B224,CF!A:Y,10,FALSE)</f>
        <v>30</v>
      </c>
      <c r="P224" s="248">
        <f t="shared" si="9"/>
        <v>43609</v>
      </c>
      <c r="Q224" s="28">
        <f t="shared" si="10"/>
        <v>0</v>
      </c>
      <c r="S224" s="322">
        <f t="shared" si="11"/>
        <v>-730.62</v>
      </c>
    </row>
    <row r="225" spans="1:19" x14ac:dyDescent="0.2">
      <c r="A225" s="28" t="s">
        <v>399</v>
      </c>
      <c r="B225" s="28" t="s">
        <v>399</v>
      </c>
      <c r="C225" s="28" t="str">
        <f>VLOOKUP(B225,CF!A:Y,2,FALSE)</f>
        <v>TILLMANN WELLPAPE_DE</v>
      </c>
      <c r="D225" s="28" t="str">
        <f>IFERROR(VLOOKUP(B225,Adresy!A:C,3,FALSE),"BRAK")</f>
        <v>Bierzewicka 53
09-500 Gostynin
Poland</v>
      </c>
      <c r="E225" s="233">
        <v>43585</v>
      </c>
      <c r="F225" s="204" t="s">
        <v>414</v>
      </c>
      <c r="G225" s="205" t="s">
        <v>415</v>
      </c>
      <c r="H225" s="204" t="s">
        <v>122</v>
      </c>
      <c r="I225" s="234">
        <v>43593</v>
      </c>
      <c r="J225" s="206" t="s">
        <v>129</v>
      </c>
      <c r="K225" s="207" t="s">
        <v>130</v>
      </c>
      <c r="L225" s="235">
        <v>-23862.49</v>
      </c>
      <c r="M225" s="235">
        <v>-23862.49</v>
      </c>
      <c r="N225" s="236">
        <v>23862.49</v>
      </c>
      <c r="O225" s="28">
        <f>VLOOKUP(B225,CF!A:Y,10,FALSE)</f>
        <v>30</v>
      </c>
      <c r="P225" s="248">
        <f t="shared" si="9"/>
        <v>43615</v>
      </c>
      <c r="Q225" s="28">
        <f t="shared" si="10"/>
        <v>22</v>
      </c>
      <c r="S225" s="322">
        <f t="shared" si="11"/>
        <v>-23862.49</v>
      </c>
    </row>
    <row r="226" spans="1:19" x14ac:dyDescent="0.2">
      <c r="C226" s="28" t="e">
        <f ca="1">VLOOKUP(B226,CF!A:Y,2,FALSE)</f>
        <v>#N/A</v>
      </c>
      <c r="D226" s="28" t="str">
        <f>IFERROR(VLOOKUP(B226,Adresy!A:C,3,FALSE),"BRAK")</f>
        <v>BRAK</v>
      </c>
      <c r="E226" s="230" t="s">
        <v>122</v>
      </c>
      <c r="J226" s="237" t="s">
        <v>129</v>
      </c>
      <c r="K226" s="238" t="s">
        <v>130</v>
      </c>
      <c r="L226" s="239">
        <v>-49128.959999999999</v>
      </c>
      <c r="M226" s="239">
        <v>-37028.050000000003</v>
      </c>
      <c r="N226" s="240">
        <v>37028.050000000003</v>
      </c>
      <c r="O226" s="28" t="e">
        <f ca="1">VLOOKUP(B226,CF!A:Y,10,FALSE)</f>
        <v>#N/A</v>
      </c>
      <c r="P226" s="248" t="e">
        <f t="shared" ca="1" si="9"/>
        <v>#VALUE!</v>
      </c>
      <c r="Q226" s="28" t="e">
        <f t="shared" ca="1" si="10"/>
        <v>#VALUE!</v>
      </c>
      <c r="S226" s="322">
        <f t="shared" si="11"/>
        <v>-37028.050000000003</v>
      </c>
    </row>
    <row r="227" spans="1:19" x14ac:dyDescent="0.2">
      <c r="C227" s="28" t="e">
        <f ca="1">VLOOKUP(B227,CF!A:Y,2,FALSE)</f>
        <v>#N/A</v>
      </c>
      <c r="D227" s="28" t="str">
        <f>IFERROR(VLOOKUP(B227,Adresy!A:C,3,FALSE),"BRAK")</f>
        <v>BRAK</v>
      </c>
      <c r="E227" s="230" t="s">
        <v>122</v>
      </c>
      <c r="F227" s="230" t="s">
        <v>122</v>
      </c>
      <c r="G227" s="230" t="s">
        <v>122</v>
      </c>
      <c r="H227" s="230" t="s">
        <v>122</v>
      </c>
      <c r="I227" s="230" t="s">
        <v>122</v>
      </c>
      <c r="J227" s="230" t="s">
        <v>122</v>
      </c>
      <c r="K227" s="230" t="s">
        <v>122</v>
      </c>
      <c r="L227" s="241" t="s">
        <v>122</v>
      </c>
      <c r="M227" s="241" t="s">
        <v>3189</v>
      </c>
      <c r="N227" s="242">
        <v>37028.050000000003</v>
      </c>
      <c r="O227" s="28" t="e">
        <f ca="1">VLOOKUP(B227,CF!A:Y,10,FALSE)</f>
        <v>#N/A</v>
      </c>
      <c r="P227" s="248" t="e">
        <f t="shared" ca="1" si="9"/>
        <v>#VALUE!</v>
      </c>
      <c r="Q227" s="28" t="e">
        <f t="shared" ca="1" si="10"/>
        <v>#VALUE!</v>
      </c>
      <c r="S227" s="322">
        <f t="shared" si="11"/>
        <v>-37028.050000000003</v>
      </c>
    </row>
    <row r="228" spans="1:19" x14ac:dyDescent="0.2">
      <c r="A228" s="230" t="s">
        <v>416</v>
      </c>
      <c r="B228" s="230"/>
      <c r="C228" s="28" t="e">
        <f ca="1">VLOOKUP(B228,CF!A:Y,2,FALSE)</f>
        <v>#N/A</v>
      </c>
      <c r="D228" s="28" t="str">
        <f>IFERROR(VLOOKUP(B228,Adresy!A:C,3,FALSE),"BRAK")</f>
        <v>BRAK</v>
      </c>
      <c r="E228" s="231" t="s">
        <v>416</v>
      </c>
      <c r="G228" s="232" t="s">
        <v>417</v>
      </c>
      <c r="I228" s="230" t="s">
        <v>122</v>
      </c>
      <c r="J228" s="230" t="s">
        <v>122</v>
      </c>
      <c r="K228" s="230" t="s">
        <v>122</v>
      </c>
      <c r="L228" s="230" t="s">
        <v>122</v>
      </c>
      <c r="M228" s="230" t="s">
        <v>122</v>
      </c>
      <c r="N228" s="230">
        <v>0</v>
      </c>
      <c r="O228" s="28" t="e">
        <f ca="1">VLOOKUP(B228,CF!A:Y,10,FALSE)</f>
        <v>#N/A</v>
      </c>
      <c r="P228" s="248" t="e">
        <f t="shared" ca="1" si="9"/>
        <v>#VALUE!</v>
      </c>
      <c r="Q228" s="28" t="e">
        <f t="shared" ca="1" si="10"/>
        <v>#VALUE!</v>
      </c>
      <c r="S228" s="322">
        <f t="shared" si="11"/>
        <v>0</v>
      </c>
    </row>
    <row r="229" spans="1:19" x14ac:dyDescent="0.2">
      <c r="A229" s="28" t="s">
        <v>416</v>
      </c>
      <c r="B229" s="28" t="s">
        <v>416</v>
      </c>
      <c r="C229" s="28" t="str">
        <f>VLOOKUP(B229,CF!A:Y,2,FALSE)</f>
        <v>NFONE</v>
      </c>
      <c r="D229" s="28" t="str">
        <f>IFERROR(VLOOKUP(B229,Adresy!A:C,3,FALSE),"BRAK")</f>
        <v>Linzer Str. 55
3100 St. Polten
Germany</v>
      </c>
      <c r="E229" s="233">
        <v>43585</v>
      </c>
      <c r="F229" s="204" t="s">
        <v>418</v>
      </c>
      <c r="G229" s="205" t="s">
        <v>419</v>
      </c>
      <c r="H229" s="204" t="s">
        <v>420</v>
      </c>
      <c r="I229" s="234">
        <v>43599</v>
      </c>
      <c r="J229" s="206" t="s">
        <v>177</v>
      </c>
      <c r="K229" s="207" t="s">
        <v>178</v>
      </c>
      <c r="L229" s="235">
        <v>-189.43</v>
      </c>
      <c r="M229" s="235">
        <v>-189.43</v>
      </c>
      <c r="N229" s="236">
        <v>813.6</v>
      </c>
      <c r="O229" s="28">
        <f>VLOOKUP(B229,CF!A:Y,10,FALSE)</f>
        <v>0</v>
      </c>
      <c r="P229" s="248">
        <f t="shared" si="9"/>
        <v>43585</v>
      </c>
      <c r="Q229" s="28">
        <f t="shared" si="10"/>
        <v>-14</v>
      </c>
      <c r="S229" s="322">
        <f t="shared" si="11"/>
        <v>-813.6</v>
      </c>
    </row>
    <row r="230" spans="1:19" x14ac:dyDescent="0.2">
      <c r="C230" s="28" t="e">
        <f ca="1">VLOOKUP(B230,CF!A:Y,2,FALSE)</f>
        <v>#N/A</v>
      </c>
      <c r="D230" s="28" t="str">
        <f>IFERROR(VLOOKUP(B230,Adresy!A:C,3,FALSE),"BRAK")</f>
        <v>BRAK</v>
      </c>
      <c r="E230" s="230" t="s">
        <v>122</v>
      </c>
      <c r="J230" s="237" t="s">
        <v>177</v>
      </c>
      <c r="K230" s="238" t="s">
        <v>178</v>
      </c>
      <c r="L230" s="239">
        <v>-189.43</v>
      </c>
      <c r="M230" s="239">
        <v>-189.43</v>
      </c>
      <c r="N230" s="240">
        <v>813.6</v>
      </c>
      <c r="O230" s="28" t="e">
        <f ca="1">VLOOKUP(B230,CF!A:Y,10,FALSE)</f>
        <v>#N/A</v>
      </c>
      <c r="P230" s="248" t="e">
        <f t="shared" ca="1" si="9"/>
        <v>#VALUE!</v>
      </c>
      <c r="Q230" s="28" t="e">
        <f t="shared" ca="1" si="10"/>
        <v>#VALUE!</v>
      </c>
      <c r="S230" s="322">
        <f t="shared" si="11"/>
        <v>-813.6</v>
      </c>
    </row>
    <row r="231" spans="1:19" x14ac:dyDescent="0.2">
      <c r="C231" s="28" t="e">
        <f ca="1">VLOOKUP(B231,CF!A:Y,2,FALSE)</f>
        <v>#N/A</v>
      </c>
      <c r="D231" s="28" t="str">
        <f>IFERROR(VLOOKUP(B231,Adresy!A:C,3,FALSE),"BRAK")</f>
        <v>BRAK</v>
      </c>
      <c r="E231" s="230" t="s">
        <v>122</v>
      </c>
      <c r="F231" s="230" t="s">
        <v>122</v>
      </c>
      <c r="G231" s="230" t="s">
        <v>122</v>
      </c>
      <c r="H231" s="230" t="s">
        <v>122</v>
      </c>
      <c r="I231" s="230" t="s">
        <v>122</v>
      </c>
      <c r="J231" s="230" t="s">
        <v>122</v>
      </c>
      <c r="K231" s="230" t="s">
        <v>122</v>
      </c>
      <c r="L231" s="241" t="s">
        <v>122</v>
      </c>
      <c r="M231" s="241" t="s">
        <v>3189</v>
      </c>
      <c r="N231" s="242">
        <v>813.6</v>
      </c>
      <c r="O231" s="28" t="e">
        <f ca="1">VLOOKUP(B231,CF!A:Y,10,FALSE)</f>
        <v>#N/A</v>
      </c>
      <c r="P231" s="248" t="e">
        <f t="shared" ca="1" si="9"/>
        <v>#VALUE!</v>
      </c>
      <c r="Q231" s="28" t="e">
        <f t="shared" ca="1" si="10"/>
        <v>#VALUE!</v>
      </c>
      <c r="S231" s="322">
        <f t="shared" si="11"/>
        <v>-813.6</v>
      </c>
    </row>
    <row r="232" spans="1:19" x14ac:dyDescent="0.2">
      <c r="A232" s="230" t="s">
        <v>421</v>
      </c>
      <c r="B232" s="230"/>
      <c r="C232" s="28" t="e">
        <f ca="1">VLOOKUP(B232,CF!A:Y,2,FALSE)</f>
        <v>#N/A</v>
      </c>
      <c r="D232" s="28" t="str">
        <f>IFERROR(VLOOKUP(B232,Adresy!A:C,3,FALSE),"BRAK")</f>
        <v>BRAK</v>
      </c>
      <c r="E232" s="231" t="s">
        <v>421</v>
      </c>
      <c r="G232" s="232" t="s">
        <v>422</v>
      </c>
      <c r="I232" s="230" t="s">
        <v>122</v>
      </c>
      <c r="J232" s="230" t="s">
        <v>122</v>
      </c>
      <c r="K232" s="230" t="s">
        <v>122</v>
      </c>
      <c r="L232" s="230" t="s">
        <v>122</v>
      </c>
      <c r="M232" s="230" t="s">
        <v>122</v>
      </c>
      <c r="N232" s="230">
        <v>0</v>
      </c>
      <c r="O232" s="28" t="e">
        <f ca="1">VLOOKUP(B232,CF!A:Y,10,FALSE)</f>
        <v>#N/A</v>
      </c>
      <c r="P232" s="248" t="e">
        <f t="shared" ca="1" si="9"/>
        <v>#VALUE!</v>
      </c>
      <c r="Q232" s="28" t="e">
        <f t="shared" ca="1" si="10"/>
        <v>#VALUE!</v>
      </c>
      <c r="S232" s="322">
        <f t="shared" si="11"/>
        <v>0</v>
      </c>
    </row>
    <row r="233" spans="1:19" x14ac:dyDescent="0.2">
      <c r="A233" s="28" t="s">
        <v>421</v>
      </c>
      <c r="B233" s="28" t="s">
        <v>421</v>
      </c>
      <c r="C233" s="28" t="str">
        <f>VLOOKUP(B233,CF!A:Y,2,FALSE)</f>
        <v>MPDV</v>
      </c>
      <c r="D233" s="28" t="str">
        <f>IFERROR(VLOOKUP(B233,Adresy!A:C,3,FALSE),"BRAK")</f>
        <v>Römerring 1 748321 Mosbach Niemcy</v>
      </c>
      <c r="E233" s="233">
        <v>43586</v>
      </c>
      <c r="F233" s="204" t="s">
        <v>423</v>
      </c>
      <c r="G233" s="205" t="s">
        <v>424</v>
      </c>
      <c r="H233" s="204" t="s">
        <v>425</v>
      </c>
      <c r="I233" s="234">
        <v>43615</v>
      </c>
      <c r="J233" s="206" t="s">
        <v>177</v>
      </c>
      <c r="K233" s="207" t="s">
        <v>178</v>
      </c>
      <c r="L233" s="235">
        <v>-617</v>
      </c>
      <c r="M233" s="235">
        <v>-617</v>
      </c>
      <c r="N233" s="236">
        <v>2650.02</v>
      </c>
      <c r="O233" s="28">
        <f>VLOOKUP(B233,CF!A:Y,10,FALSE)</f>
        <v>14</v>
      </c>
      <c r="P233" s="248">
        <f t="shared" si="9"/>
        <v>43600</v>
      </c>
      <c r="Q233" s="28">
        <f t="shared" si="10"/>
        <v>-15</v>
      </c>
      <c r="S233" s="322">
        <f t="shared" si="11"/>
        <v>-2650.02</v>
      </c>
    </row>
    <row r="234" spans="1:19" x14ac:dyDescent="0.2">
      <c r="C234" s="28" t="e">
        <f ca="1">VLOOKUP(B234,CF!A:Y,2,FALSE)</f>
        <v>#N/A</v>
      </c>
      <c r="D234" s="28" t="str">
        <f>IFERROR(VLOOKUP(B234,Adresy!A:C,3,FALSE),"BRAK")</f>
        <v>BRAK</v>
      </c>
      <c r="E234" s="230" t="s">
        <v>122</v>
      </c>
      <c r="J234" s="237" t="s">
        <v>177</v>
      </c>
      <c r="K234" s="238" t="s">
        <v>178</v>
      </c>
      <c r="L234" s="239">
        <v>-617</v>
      </c>
      <c r="M234" s="239">
        <v>-617</v>
      </c>
      <c r="N234" s="240">
        <v>2650.02</v>
      </c>
      <c r="O234" s="28" t="e">
        <f ca="1">VLOOKUP(B234,CF!A:Y,10,FALSE)</f>
        <v>#N/A</v>
      </c>
      <c r="P234" s="248" t="e">
        <f t="shared" ca="1" si="9"/>
        <v>#VALUE!</v>
      </c>
      <c r="Q234" s="28" t="e">
        <f t="shared" ca="1" si="10"/>
        <v>#VALUE!</v>
      </c>
      <c r="S234" s="322">
        <f t="shared" si="11"/>
        <v>-2650.02</v>
      </c>
    </row>
    <row r="235" spans="1:19" x14ac:dyDescent="0.2">
      <c r="C235" s="28" t="e">
        <f ca="1">VLOOKUP(B235,CF!A:Y,2,FALSE)</f>
        <v>#N/A</v>
      </c>
      <c r="D235" s="28" t="str">
        <f>IFERROR(VLOOKUP(B235,Adresy!A:C,3,FALSE),"BRAK")</f>
        <v>BRAK</v>
      </c>
      <c r="N235" s="28">
        <v>0</v>
      </c>
      <c r="O235" s="28" t="e">
        <f ca="1">VLOOKUP(B235,CF!A:Y,10,FALSE)</f>
        <v>#N/A</v>
      </c>
      <c r="P235" s="248" t="e">
        <f t="shared" ca="1" si="9"/>
        <v>#N/A</v>
      </c>
      <c r="Q235" s="28" t="e">
        <f t="shared" ca="1" si="10"/>
        <v>#N/A</v>
      </c>
      <c r="S235" s="322">
        <f t="shared" si="11"/>
        <v>0</v>
      </c>
    </row>
    <row r="236" spans="1:19" x14ac:dyDescent="0.2">
      <c r="C236" s="28" t="e">
        <f ca="1">VLOOKUP(B236,CF!A:Y,2,FALSE)</f>
        <v>#N/A</v>
      </c>
      <c r="D236" s="28" t="str">
        <f>IFERROR(VLOOKUP(B236,Adresy!A:C,3,FALSE),"BRAK")</f>
        <v>BRAK</v>
      </c>
      <c r="E236" s="230" t="s">
        <v>122</v>
      </c>
      <c r="F236" s="230" t="s">
        <v>122</v>
      </c>
      <c r="G236" s="230" t="s">
        <v>122</v>
      </c>
      <c r="H236" s="230" t="s">
        <v>122</v>
      </c>
      <c r="I236" s="230" t="s">
        <v>122</v>
      </c>
      <c r="J236" s="230" t="s">
        <v>122</v>
      </c>
      <c r="K236" s="230" t="s">
        <v>122</v>
      </c>
      <c r="L236" s="241" t="s">
        <v>122</v>
      </c>
      <c r="M236" s="241" t="s">
        <v>3189</v>
      </c>
      <c r="N236" s="242">
        <v>2650.02</v>
      </c>
      <c r="O236" s="28" t="e">
        <f ca="1">VLOOKUP(B236,CF!A:Y,10,FALSE)</f>
        <v>#N/A</v>
      </c>
      <c r="P236" s="248" t="e">
        <f t="shared" ca="1" si="9"/>
        <v>#VALUE!</v>
      </c>
      <c r="Q236" s="28" t="e">
        <f t="shared" ca="1" si="10"/>
        <v>#VALUE!</v>
      </c>
      <c r="S236" s="322">
        <f t="shared" si="11"/>
        <v>-2650.02</v>
      </c>
    </row>
    <row r="237" spans="1:19" x14ac:dyDescent="0.2">
      <c r="A237" s="230" t="s">
        <v>426</v>
      </c>
      <c r="B237" s="230"/>
      <c r="C237" s="28" t="e">
        <f ca="1">VLOOKUP(B237,CF!A:Y,2,FALSE)</f>
        <v>#N/A</v>
      </c>
      <c r="D237" s="28" t="str">
        <f>IFERROR(VLOOKUP(B237,Adresy!A:C,3,FALSE),"BRAK")</f>
        <v>BRAK</v>
      </c>
      <c r="E237" s="231" t="s">
        <v>426</v>
      </c>
      <c r="G237" s="232" t="s">
        <v>427</v>
      </c>
      <c r="I237" s="230" t="s">
        <v>122</v>
      </c>
      <c r="J237" s="230" t="s">
        <v>122</v>
      </c>
      <c r="K237" s="230" t="s">
        <v>122</v>
      </c>
      <c r="L237" s="230" t="s">
        <v>122</v>
      </c>
      <c r="M237" s="230" t="s">
        <v>122</v>
      </c>
      <c r="N237" s="230">
        <v>0</v>
      </c>
      <c r="O237" s="28" t="e">
        <f ca="1">VLOOKUP(B237,CF!A:Y,10,FALSE)</f>
        <v>#N/A</v>
      </c>
      <c r="P237" s="248" t="e">
        <f t="shared" ca="1" si="9"/>
        <v>#VALUE!</v>
      </c>
      <c r="Q237" s="28" t="e">
        <f t="shared" ca="1" si="10"/>
        <v>#VALUE!</v>
      </c>
      <c r="S237" s="322">
        <f t="shared" si="11"/>
        <v>0</v>
      </c>
    </row>
    <row r="238" spans="1:19" x14ac:dyDescent="0.2">
      <c r="A238" s="28" t="s">
        <v>426</v>
      </c>
      <c r="B238" s="230" t="s">
        <v>426</v>
      </c>
      <c r="C238" s="28" t="str">
        <f>VLOOKUP(B238,CF!A:Y,2,FALSE)</f>
        <v>ARTPAK</v>
      </c>
      <c r="D238" s="28" t="str">
        <f>IFERROR(VLOOKUP(B238,Adresy!A:C,3,FALSE),"BRAK")</f>
        <v>Osadnicza
65-785 Zielona Góra
Poland</v>
      </c>
      <c r="E238" s="233">
        <v>43384</v>
      </c>
      <c r="F238" s="204" t="s">
        <v>428</v>
      </c>
      <c r="G238" s="205" t="s">
        <v>429</v>
      </c>
      <c r="H238" s="204" t="s">
        <v>122</v>
      </c>
      <c r="I238" s="234">
        <v>43398</v>
      </c>
      <c r="J238" s="206" t="s">
        <v>129</v>
      </c>
      <c r="K238" s="207" t="s">
        <v>130</v>
      </c>
      <c r="L238" s="235">
        <v>-1198.05</v>
      </c>
      <c r="M238" s="235">
        <v>-9.9999999999909103E-3</v>
      </c>
      <c r="N238" s="236">
        <v>9.9999999999909103E-3</v>
      </c>
      <c r="O238" s="28">
        <f>VLOOKUP(B238,CF!A:Y,10,FALSE)</f>
        <v>30</v>
      </c>
      <c r="P238" s="248">
        <f t="shared" si="9"/>
        <v>43414</v>
      </c>
      <c r="Q238" s="28">
        <f t="shared" si="10"/>
        <v>16</v>
      </c>
      <c r="S238" s="322">
        <f t="shared" si="11"/>
        <v>-9.9999999999909103E-3</v>
      </c>
    </row>
    <row r="239" spans="1:19" x14ac:dyDescent="0.2">
      <c r="A239" s="28" t="s">
        <v>426</v>
      </c>
      <c r="B239" s="230" t="s">
        <v>426</v>
      </c>
      <c r="C239" s="28" t="str">
        <f>VLOOKUP(B239,CF!A:Y,2,FALSE)</f>
        <v>ARTPAK</v>
      </c>
      <c r="D239" s="28" t="str">
        <f>IFERROR(VLOOKUP(B239,Adresy!A:C,3,FALSE),"BRAK")</f>
        <v>Osadnicza
65-785 Zielona Góra
Poland</v>
      </c>
      <c r="E239" s="233">
        <v>43558</v>
      </c>
      <c r="F239" s="204" t="s">
        <v>430</v>
      </c>
      <c r="G239" s="205" t="s">
        <v>431</v>
      </c>
      <c r="H239" s="204" t="s">
        <v>122</v>
      </c>
      <c r="I239" s="234">
        <v>43572</v>
      </c>
      <c r="J239" s="206" t="s">
        <v>129</v>
      </c>
      <c r="K239" s="207" t="s">
        <v>130</v>
      </c>
      <c r="L239" s="235">
        <v>-1243.2</v>
      </c>
      <c r="M239" s="235">
        <v>-1243.2</v>
      </c>
      <c r="N239" s="236">
        <v>1243.2</v>
      </c>
      <c r="O239" s="28">
        <f>VLOOKUP(B239,CF!A:Y,10,FALSE)</f>
        <v>30</v>
      </c>
      <c r="P239" s="248">
        <f t="shared" si="9"/>
        <v>43588</v>
      </c>
      <c r="Q239" s="28">
        <f t="shared" si="10"/>
        <v>16</v>
      </c>
      <c r="S239" s="322">
        <f t="shared" si="11"/>
        <v>-1243.2</v>
      </c>
    </row>
    <row r="240" spans="1:19" x14ac:dyDescent="0.2">
      <c r="A240" s="28" t="s">
        <v>426</v>
      </c>
      <c r="B240" s="230" t="s">
        <v>426</v>
      </c>
      <c r="C240" s="28" t="str">
        <f>VLOOKUP(B240,CF!A:Y,2,FALSE)</f>
        <v>ARTPAK</v>
      </c>
      <c r="D240" s="28" t="str">
        <f>IFERROR(VLOOKUP(B240,Adresy!A:C,3,FALSE),"BRAK")</f>
        <v>Osadnicza
65-785 Zielona Góra
Poland</v>
      </c>
      <c r="E240" s="233">
        <v>43559</v>
      </c>
      <c r="F240" s="204" t="s">
        <v>432</v>
      </c>
      <c r="G240" s="205" t="s">
        <v>433</v>
      </c>
      <c r="H240" s="204" t="s">
        <v>122</v>
      </c>
      <c r="I240" s="234">
        <v>43573</v>
      </c>
      <c r="J240" s="206" t="s">
        <v>129</v>
      </c>
      <c r="K240" s="207" t="s">
        <v>130</v>
      </c>
      <c r="L240" s="235">
        <v>-2142.33</v>
      </c>
      <c r="M240" s="235">
        <v>-2142.33</v>
      </c>
      <c r="N240" s="236">
        <v>2142.33</v>
      </c>
      <c r="O240" s="28">
        <f>VLOOKUP(B240,CF!A:Y,10,FALSE)</f>
        <v>30</v>
      </c>
      <c r="P240" s="248">
        <f t="shared" si="9"/>
        <v>43589</v>
      </c>
      <c r="Q240" s="28">
        <f t="shared" si="10"/>
        <v>16</v>
      </c>
      <c r="S240" s="322">
        <f t="shared" si="11"/>
        <v>-2142.33</v>
      </c>
    </row>
    <row r="241" spans="1:19" x14ac:dyDescent="0.2">
      <c r="A241" s="28" t="s">
        <v>426</v>
      </c>
      <c r="B241" s="230" t="s">
        <v>426</v>
      </c>
      <c r="C241" s="28" t="str">
        <f>VLOOKUP(B241,CF!A:Y,2,FALSE)</f>
        <v>ARTPAK</v>
      </c>
      <c r="D241" s="28" t="str">
        <f>IFERROR(VLOOKUP(B241,Adresy!A:C,3,FALSE),"BRAK")</f>
        <v>Osadnicza
65-785 Zielona Góra
Poland</v>
      </c>
      <c r="E241" s="233">
        <v>43564</v>
      </c>
      <c r="F241" s="204" t="s">
        <v>434</v>
      </c>
      <c r="G241" s="205" t="s">
        <v>435</v>
      </c>
      <c r="H241" s="204" t="s">
        <v>122</v>
      </c>
      <c r="I241" s="234">
        <v>43578</v>
      </c>
      <c r="J241" s="206" t="s">
        <v>129</v>
      </c>
      <c r="K241" s="207" t="s">
        <v>130</v>
      </c>
      <c r="L241" s="235">
        <v>-361.62</v>
      </c>
      <c r="M241" s="235">
        <v>-361.62</v>
      </c>
      <c r="N241" s="236">
        <v>361.62</v>
      </c>
      <c r="O241" s="28">
        <f>VLOOKUP(B241,CF!A:Y,10,FALSE)</f>
        <v>30</v>
      </c>
      <c r="P241" s="248">
        <f t="shared" si="9"/>
        <v>43594</v>
      </c>
      <c r="Q241" s="28">
        <f t="shared" si="10"/>
        <v>16</v>
      </c>
      <c r="S241" s="322">
        <f t="shared" si="11"/>
        <v>-361.62</v>
      </c>
    </row>
    <row r="242" spans="1:19" x14ac:dyDescent="0.2">
      <c r="A242" s="28" t="s">
        <v>426</v>
      </c>
      <c r="B242" s="230" t="s">
        <v>426</v>
      </c>
      <c r="C242" s="28" t="str">
        <f>VLOOKUP(B242,CF!A:Y,2,FALSE)</f>
        <v>ARTPAK</v>
      </c>
      <c r="D242" s="28" t="str">
        <f>IFERROR(VLOOKUP(B242,Adresy!A:C,3,FALSE),"BRAK")</f>
        <v>Osadnicza
65-785 Zielona Góra
Poland</v>
      </c>
      <c r="E242" s="233">
        <v>43579</v>
      </c>
      <c r="F242" s="204" t="s">
        <v>436</v>
      </c>
      <c r="G242" s="205" t="s">
        <v>437</v>
      </c>
      <c r="H242" s="204" t="s">
        <v>122</v>
      </c>
      <c r="I242" s="234">
        <v>43603</v>
      </c>
      <c r="J242" s="206" t="s">
        <v>129</v>
      </c>
      <c r="K242" s="207" t="s">
        <v>130</v>
      </c>
      <c r="L242" s="235">
        <v>-8447.0300000000007</v>
      </c>
      <c r="M242" s="235">
        <v>-8447.0300000000007</v>
      </c>
      <c r="N242" s="236">
        <v>8447.0300000000007</v>
      </c>
      <c r="O242" s="28">
        <f>VLOOKUP(B242,CF!A:Y,10,FALSE)</f>
        <v>30</v>
      </c>
      <c r="P242" s="248">
        <f t="shared" si="9"/>
        <v>43609</v>
      </c>
      <c r="Q242" s="28">
        <f t="shared" si="10"/>
        <v>6</v>
      </c>
      <c r="S242" s="322">
        <f t="shared" si="11"/>
        <v>-8447.0300000000007</v>
      </c>
    </row>
    <row r="243" spans="1:19" x14ac:dyDescent="0.2">
      <c r="A243" s="28" t="s">
        <v>426</v>
      </c>
      <c r="B243" s="230" t="s">
        <v>426</v>
      </c>
      <c r="C243" s="28" t="str">
        <f>VLOOKUP(B243,CF!A:Y,2,FALSE)</f>
        <v>ARTPAK</v>
      </c>
      <c r="D243" s="28" t="str">
        <f>IFERROR(VLOOKUP(B243,Adresy!A:C,3,FALSE),"BRAK")</f>
        <v>Osadnicza
65-785 Zielona Góra
Poland</v>
      </c>
      <c r="E243" s="233">
        <v>43580</v>
      </c>
      <c r="F243" s="204" t="s">
        <v>438</v>
      </c>
      <c r="G243" s="205" t="s">
        <v>439</v>
      </c>
      <c r="H243" s="204" t="s">
        <v>440</v>
      </c>
      <c r="I243" s="234">
        <v>43594</v>
      </c>
      <c r="J243" s="206" t="s">
        <v>129</v>
      </c>
      <c r="K243" s="207" t="s">
        <v>130</v>
      </c>
      <c r="L243" s="235">
        <v>-1162.3499999999999</v>
      </c>
      <c r="M243" s="235">
        <v>-1162.3499999999999</v>
      </c>
      <c r="N243" s="236">
        <v>1162.3499999999999</v>
      </c>
      <c r="O243" s="28">
        <f>VLOOKUP(B243,CF!A:Y,10,FALSE)</f>
        <v>30</v>
      </c>
      <c r="P243" s="248">
        <f t="shared" si="9"/>
        <v>43610</v>
      </c>
      <c r="Q243" s="28">
        <f t="shared" si="10"/>
        <v>16</v>
      </c>
      <c r="S243" s="322">
        <f t="shared" si="11"/>
        <v>-1162.3499999999999</v>
      </c>
    </row>
    <row r="244" spans="1:19" x14ac:dyDescent="0.2">
      <c r="A244" s="28" t="s">
        <v>426</v>
      </c>
      <c r="B244" s="230" t="s">
        <v>426</v>
      </c>
      <c r="C244" s="28" t="str">
        <f>VLOOKUP(B244,CF!A:Y,2,FALSE)</f>
        <v>ARTPAK</v>
      </c>
      <c r="D244" s="28" t="str">
        <f>IFERROR(VLOOKUP(B244,Adresy!A:C,3,FALSE),"BRAK")</f>
        <v>Osadnicza
65-785 Zielona Góra
Poland</v>
      </c>
      <c r="E244" s="233">
        <v>43580</v>
      </c>
      <c r="F244" s="204" t="s">
        <v>441</v>
      </c>
      <c r="G244" s="205" t="s">
        <v>442</v>
      </c>
      <c r="H244" s="204" t="s">
        <v>122</v>
      </c>
      <c r="I244" s="234">
        <v>43610</v>
      </c>
      <c r="J244" s="206" t="s">
        <v>129</v>
      </c>
      <c r="K244" s="207" t="s">
        <v>130</v>
      </c>
      <c r="L244" s="235">
        <v>-1505.52</v>
      </c>
      <c r="M244" s="235">
        <v>-1505.52</v>
      </c>
      <c r="N244" s="236">
        <v>1505.52</v>
      </c>
      <c r="O244" s="28">
        <f>VLOOKUP(B244,CF!A:Y,10,FALSE)</f>
        <v>30</v>
      </c>
      <c r="P244" s="248">
        <f t="shared" si="9"/>
        <v>43610</v>
      </c>
      <c r="Q244" s="28">
        <f t="shared" si="10"/>
        <v>0</v>
      </c>
      <c r="S244" s="322">
        <f t="shared" si="11"/>
        <v>-1505.52</v>
      </c>
    </row>
    <row r="245" spans="1:19" x14ac:dyDescent="0.2">
      <c r="A245" s="28" t="s">
        <v>426</v>
      </c>
      <c r="B245" s="230" t="s">
        <v>426</v>
      </c>
      <c r="C245" s="28" t="str">
        <f>VLOOKUP(B245,CF!A:Y,2,FALSE)</f>
        <v>ARTPAK</v>
      </c>
      <c r="D245" s="28" t="str">
        <f>IFERROR(VLOOKUP(B245,Adresy!A:C,3,FALSE),"BRAK")</f>
        <v>Osadnicza
65-785 Zielona Góra
Poland</v>
      </c>
      <c r="E245" s="233">
        <v>43585</v>
      </c>
      <c r="F245" s="204" t="s">
        <v>443</v>
      </c>
      <c r="G245" s="205" t="s">
        <v>444</v>
      </c>
      <c r="H245" s="204" t="s">
        <v>122</v>
      </c>
      <c r="I245" s="234">
        <v>43611</v>
      </c>
      <c r="J245" s="206" t="s">
        <v>129</v>
      </c>
      <c r="K245" s="207" t="s">
        <v>130</v>
      </c>
      <c r="L245" s="235">
        <v>-793.35</v>
      </c>
      <c r="M245" s="235">
        <v>-793.35</v>
      </c>
      <c r="N245" s="236">
        <v>793.35</v>
      </c>
      <c r="O245" s="28">
        <f>VLOOKUP(B245,CF!A:Y,10,FALSE)</f>
        <v>30</v>
      </c>
      <c r="P245" s="248">
        <f t="shared" si="9"/>
        <v>43615</v>
      </c>
      <c r="Q245" s="28">
        <f t="shared" si="10"/>
        <v>4</v>
      </c>
      <c r="S245" s="322">
        <f t="shared" si="11"/>
        <v>-793.35</v>
      </c>
    </row>
    <row r="246" spans="1:19" x14ac:dyDescent="0.2">
      <c r="A246" s="28" t="s">
        <v>426</v>
      </c>
      <c r="B246" s="230" t="s">
        <v>426</v>
      </c>
      <c r="C246" s="28" t="str">
        <f>VLOOKUP(B246,CF!A:Y,2,FALSE)</f>
        <v>ARTPAK</v>
      </c>
      <c r="D246" s="28" t="str">
        <f>IFERROR(VLOOKUP(B246,Adresy!A:C,3,FALSE),"BRAK")</f>
        <v>Osadnicza
65-785 Zielona Góra
Poland</v>
      </c>
      <c r="E246" s="233">
        <v>43600</v>
      </c>
      <c r="F246" s="204" t="s">
        <v>3205</v>
      </c>
      <c r="G246" s="205" t="s">
        <v>1760</v>
      </c>
      <c r="H246" s="204" t="s">
        <v>122</v>
      </c>
      <c r="I246" s="234">
        <v>43606</v>
      </c>
      <c r="J246" s="206" t="s">
        <v>129</v>
      </c>
      <c r="K246" s="207" t="s">
        <v>130</v>
      </c>
      <c r="L246" s="235">
        <v>-3916.94</v>
      </c>
      <c r="M246" s="235">
        <v>-3916.94</v>
      </c>
      <c r="N246" s="236">
        <v>3916.94</v>
      </c>
      <c r="O246" s="28">
        <f>VLOOKUP(B246,CF!A:Y,10,FALSE)</f>
        <v>30</v>
      </c>
      <c r="P246" s="248">
        <f t="shared" si="9"/>
        <v>43630</v>
      </c>
      <c r="Q246" s="28">
        <f t="shared" si="10"/>
        <v>24</v>
      </c>
      <c r="S246" s="322">
        <f t="shared" si="11"/>
        <v>-3916.94</v>
      </c>
    </row>
    <row r="247" spans="1:19" x14ac:dyDescent="0.2">
      <c r="A247" s="28" t="s">
        <v>426</v>
      </c>
      <c r="B247" s="230" t="s">
        <v>426</v>
      </c>
      <c r="C247" s="28" t="str">
        <f>VLOOKUP(B247,CF!A:Y,2,FALSE)</f>
        <v>ARTPAK</v>
      </c>
      <c r="D247" s="28" t="str">
        <f>IFERROR(VLOOKUP(B247,Adresy!A:C,3,FALSE),"BRAK")</f>
        <v>Osadnicza
65-785 Zielona Góra
Poland</v>
      </c>
      <c r="E247" s="233">
        <v>43600</v>
      </c>
      <c r="F247" s="204" t="s">
        <v>3206</v>
      </c>
      <c r="G247" s="205" t="s">
        <v>1759</v>
      </c>
      <c r="H247" s="204" t="s">
        <v>122</v>
      </c>
      <c r="I247" s="234">
        <v>43606</v>
      </c>
      <c r="J247" s="206" t="s">
        <v>129</v>
      </c>
      <c r="K247" s="207" t="s">
        <v>130</v>
      </c>
      <c r="L247" s="235">
        <v>-2360.86</v>
      </c>
      <c r="M247" s="235">
        <v>-2360.86</v>
      </c>
      <c r="N247" s="236">
        <v>2360.86</v>
      </c>
      <c r="O247" s="28">
        <f>VLOOKUP(B247,CF!A:Y,10,FALSE)</f>
        <v>30</v>
      </c>
      <c r="P247" s="248">
        <f t="shared" si="9"/>
        <v>43630</v>
      </c>
      <c r="Q247" s="28">
        <f t="shared" si="10"/>
        <v>24</v>
      </c>
      <c r="S247" s="322">
        <f t="shared" si="11"/>
        <v>-2360.86</v>
      </c>
    </row>
    <row r="248" spans="1:19" x14ac:dyDescent="0.2">
      <c r="C248" s="28" t="e">
        <f ca="1">VLOOKUP(B248,CF!A:Y,2,FALSE)</f>
        <v>#N/A</v>
      </c>
      <c r="D248" s="28" t="str">
        <f>IFERROR(VLOOKUP(B248,Adresy!A:C,3,FALSE),"BRAK")</f>
        <v>BRAK</v>
      </c>
      <c r="E248" s="230" t="s">
        <v>122</v>
      </c>
      <c r="J248" s="237" t="s">
        <v>129</v>
      </c>
      <c r="K248" s="238" t="s">
        <v>130</v>
      </c>
      <c r="L248" s="239">
        <v>-23131.25</v>
      </c>
      <c r="M248" s="239">
        <v>-21933.21</v>
      </c>
      <c r="N248" s="240">
        <v>21933.21</v>
      </c>
      <c r="O248" s="28" t="e">
        <f ca="1">VLOOKUP(B248,CF!A:Y,10,FALSE)</f>
        <v>#N/A</v>
      </c>
      <c r="P248" s="248" t="e">
        <f t="shared" ca="1" si="9"/>
        <v>#VALUE!</v>
      </c>
      <c r="Q248" s="28" t="e">
        <f t="shared" ca="1" si="10"/>
        <v>#VALUE!</v>
      </c>
      <c r="S248" s="322">
        <f t="shared" si="11"/>
        <v>-21933.21</v>
      </c>
    </row>
    <row r="249" spans="1:19" x14ac:dyDescent="0.2">
      <c r="C249" s="28" t="e">
        <f ca="1">VLOOKUP(B249,CF!A:Y,2,FALSE)</f>
        <v>#N/A</v>
      </c>
      <c r="D249" s="28" t="str">
        <f>IFERROR(VLOOKUP(B249,Adresy!A:C,3,FALSE),"BRAK")</f>
        <v>BRAK</v>
      </c>
      <c r="N249" s="28">
        <v>0</v>
      </c>
      <c r="O249" s="28" t="e">
        <f ca="1">VLOOKUP(B249,CF!A:Y,10,FALSE)</f>
        <v>#N/A</v>
      </c>
      <c r="P249" s="248" t="e">
        <f t="shared" ca="1" si="9"/>
        <v>#N/A</v>
      </c>
      <c r="Q249" s="28" t="e">
        <f t="shared" ca="1" si="10"/>
        <v>#N/A</v>
      </c>
      <c r="S249" s="322">
        <f t="shared" si="11"/>
        <v>0</v>
      </c>
    </row>
    <row r="250" spans="1:19" x14ac:dyDescent="0.2">
      <c r="C250" s="28" t="e">
        <f ca="1">VLOOKUP(B250,CF!A:Y,2,FALSE)</f>
        <v>#N/A</v>
      </c>
      <c r="D250" s="28" t="str">
        <f>IFERROR(VLOOKUP(B250,Adresy!A:C,3,FALSE),"BRAK")</f>
        <v>BRAK</v>
      </c>
      <c r="E250" s="230" t="s">
        <v>122</v>
      </c>
      <c r="F250" s="230" t="s">
        <v>122</v>
      </c>
      <c r="G250" s="230" t="s">
        <v>122</v>
      </c>
      <c r="H250" s="230" t="s">
        <v>122</v>
      </c>
      <c r="I250" s="230" t="s">
        <v>122</v>
      </c>
      <c r="J250" s="230" t="s">
        <v>122</v>
      </c>
      <c r="K250" s="230" t="s">
        <v>122</v>
      </c>
      <c r="L250" s="241" t="s">
        <v>122</v>
      </c>
      <c r="M250" s="241" t="s">
        <v>3189</v>
      </c>
      <c r="N250" s="242">
        <v>21933.21</v>
      </c>
      <c r="O250" s="28" t="e">
        <f ca="1">VLOOKUP(B250,CF!A:Y,10,FALSE)</f>
        <v>#N/A</v>
      </c>
      <c r="P250" s="248" t="e">
        <f t="shared" ca="1" si="9"/>
        <v>#VALUE!</v>
      </c>
      <c r="Q250" s="28" t="e">
        <f t="shared" ca="1" si="10"/>
        <v>#VALUE!</v>
      </c>
      <c r="S250" s="322">
        <f t="shared" si="11"/>
        <v>-21933.21</v>
      </c>
    </row>
    <row r="251" spans="1:19" x14ac:dyDescent="0.2">
      <c r="A251" s="230" t="s">
        <v>1749</v>
      </c>
      <c r="B251" s="230"/>
      <c r="C251" s="28" t="e">
        <f ca="1">VLOOKUP(B251,CF!A:Y,2,FALSE)</f>
        <v>#N/A</v>
      </c>
      <c r="D251" s="28" t="str">
        <f>IFERROR(VLOOKUP(B251,Adresy!A:C,3,FALSE),"BRAK")</f>
        <v>BRAK</v>
      </c>
      <c r="E251" s="231" t="s">
        <v>1749</v>
      </c>
      <c r="G251" s="232" t="s">
        <v>3127</v>
      </c>
      <c r="I251" s="230" t="s">
        <v>122</v>
      </c>
      <c r="J251" s="230" t="s">
        <v>122</v>
      </c>
      <c r="K251" s="230" t="s">
        <v>122</v>
      </c>
      <c r="L251" s="230" t="s">
        <v>122</v>
      </c>
      <c r="M251" s="230" t="s">
        <v>122</v>
      </c>
      <c r="N251" s="230">
        <v>0</v>
      </c>
      <c r="O251" s="28" t="e">
        <f ca="1">VLOOKUP(B251,CF!A:Y,10,FALSE)</f>
        <v>#N/A</v>
      </c>
      <c r="P251" s="248" t="e">
        <f t="shared" ca="1" si="9"/>
        <v>#VALUE!</v>
      </c>
      <c r="Q251" s="28" t="e">
        <f t="shared" ca="1" si="10"/>
        <v>#VALUE!</v>
      </c>
      <c r="S251" s="322">
        <f t="shared" si="11"/>
        <v>0</v>
      </c>
    </row>
    <row r="252" spans="1:19" x14ac:dyDescent="0.2">
      <c r="A252" s="28" t="s">
        <v>1749</v>
      </c>
      <c r="B252" s="28" t="s">
        <v>1749</v>
      </c>
      <c r="C252" s="28" t="str">
        <f>VLOOKUP(B252,CF!A:Y,2,FALSE)</f>
        <v>ARDEG</v>
      </c>
      <c r="D252" s="28" t="str">
        <f>IFERROR(VLOOKUP(B252,Adresy!A:C,3,FALSE),"BRAK")</f>
        <v>Dziećmiarowice 2 D 67-300 Szprotawa</v>
      </c>
      <c r="E252" s="233">
        <v>43599</v>
      </c>
      <c r="F252" s="204" t="s">
        <v>3207</v>
      </c>
      <c r="G252" s="205" t="s">
        <v>3126</v>
      </c>
      <c r="H252" s="204" t="s">
        <v>3208</v>
      </c>
      <c r="I252" s="234">
        <v>43608</v>
      </c>
      <c r="J252" s="206" t="s">
        <v>129</v>
      </c>
      <c r="K252" s="207" t="s">
        <v>130</v>
      </c>
      <c r="L252" s="235">
        <v>-6150</v>
      </c>
      <c r="M252" s="235">
        <v>-6150</v>
      </c>
      <c r="N252" s="236">
        <v>6150</v>
      </c>
      <c r="O252" s="28">
        <f>VLOOKUP(B252,CF!A:Y,10,FALSE)</f>
        <v>14</v>
      </c>
      <c r="P252" s="248">
        <f t="shared" si="9"/>
        <v>43613</v>
      </c>
      <c r="Q252" s="28">
        <f t="shared" si="10"/>
        <v>5</v>
      </c>
      <c r="S252" s="322">
        <f t="shared" si="11"/>
        <v>-6150</v>
      </c>
    </row>
    <row r="253" spans="1:19" x14ac:dyDescent="0.2">
      <c r="C253" s="28" t="e">
        <f ca="1">VLOOKUP(B253,CF!A:Y,2,FALSE)</f>
        <v>#N/A</v>
      </c>
      <c r="D253" s="28" t="str">
        <f>IFERROR(VLOOKUP(B253,Adresy!A:C,3,FALSE),"BRAK")</f>
        <v>BRAK</v>
      </c>
      <c r="E253" s="230" t="s">
        <v>122</v>
      </c>
      <c r="J253" s="237" t="s">
        <v>129</v>
      </c>
      <c r="K253" s="238" t="s">
        <v>130</v>
      </c>
      <c r="L253" s="239">
        <v>-6150</v>
      </c>
      <c r="M253" s="239">
        <v>-6150</v>
      </c>
      <c r="N253" s="240">
        <v>6150</v>
      </c>
      <c r="O253" s="28" t="e">
        <f ca="1">VLOOKUP(B253,CF!A:Y,10,FALSE)</f>
        <v>#N/A</v>
      </c>
      <c r="P253" s="248" t="e">
        <f t="shared" ca="1" si="9"/>
        <v>#VALUE!</v>
      </c>
      <c r="Q253" s="28" t="e">
        <f t="shared" ca="1" si="10"/>
        <v>#VALUE!</v>
      </c>
      <c r="S253" s="322">
        <f t="shared" si="11"/>
        <v>-6150</v>
      </c>
    </row>
    <row r="254" spans="1:19" x14ac:dyDescent="0.2">
      <c r="C254" s="28" t="e">
        <f ca="1">VLOOKUP(B254,CF!A:Y,2,FALSE)</f>
        <v>#N/A</v>
      </c>
      <c r="D254" s="28" t="str">
        <f>IFERROR(VLOOKUP(B254,Adresy!A:C,3,FALSE),"BRAK")</f>
        <v>BRAK</v>
      </c>
      <c r="E254" s="230" t="s">
        <v>122</v>
      </c>
      <c r="F254" s="230" t="s">
        <v>122</v>
      </c>
      <c r="G254" s="230" t="s">
        <v>122</v>
      </c>
      <c r="H254" s="230" t="s">
        <v>122</v>
      </c>
      <c r="I254" s="230" t="s">
        <v>122</v>
      </c>
      <c r="J254" s="230" t="s">
        <v>122</v>
      </c>
      <c r="K254" s="230" t="s">
        <v>122</v>
      </c>
      <c r="L254" s="241" t="s">
        <v>122</v>
      </c>
      <c r="M254" s="241" t="s">
        <v>3189</v>
      </c>
      <c r="N254" s="242">
        <v>6150</v>
      </c>
      <c r="O254" s="28" t="e">
        <f ca="1">VLOOKUP(B254,CF!A:Y,10,FALSE)</f>
        <v>#N/A</v>
      </c>
      <c r="P254" s="248" t="e">
        <f t="shared" ca="1" si="9"/>
        <v>#VALUE!</v>
      </c>
      <c r="Q254" s="28" t="e">
        <f t="shared" ca="1" si="10"/>
        <v>#VALUE!</v>
      </c>
      <c r="S254" s="322">
        <f t="shared" si="11"/>
        <v>-6150</v>
      </c>
    </row>
    <row r="255" spans="1:19" x14ac:dyDescent="0.2">
      <c r="A255" s="230" t="s">
        <v>445</v>
      </c>
      <c r="B255" s="230"/>
      <c r="C255" s="28" t="e">
        <f ca="1">VLOOKUP(B255,CF!A:Y,2,FALSE)</f>
        <v>#N/A</v>
      </c>
      <c r="D255" s="28" t="str">
        <f>IFERROR(VLOOKUP(B255,Adresy!A:C,3,FALSE),"BRAK")</f>
        <v>BRAK</v>
      </c>
      <c r="E255" s="231" t="s">
        <v>445</v>
      </c>
      <c r="G255" s="232" t="s">
        <v>446</v>
      </c>
      <c r="I255" s="230" t="s">
        <v>122</v>
      </c>
      <c r="J255" s="230" t="s">
        <v>122</v>
      </c>
      <c r="K255" s="230" t="s">
        <v>122</v>
      </c>
      <c r="L255" s="230" t="s">
        <v>122</v>
      </c>
      <c r="M255" s="230" t="s">
        <v>122</v>
      </c>
      <c r="N255" s="230">
        <v>0</v>
      </c>
      <c r="O255" s="28" t="e">
        <f ca="1">VLOOKUP(B255,CF!A:Y,10,FALSE)</f>
        <v>#N/A</v>
      </c>
      <c r="P255" s="248" t="e">
        <f t="shared" ca="1" si="9"/>
        <v>#VALUE!</v>
      </c>
      <c r="Q255" s="28" t="e">
        <f t="shared" ca="1" si="10"/>
        <v>#VALUE!</v>
      </c>
      <c r="S255" s="322">
        <f t="shared" si="11"/>
        <v>0</v>
      </c>
    </row>
    <row r="256" spans="1:19" x14ac:dyDescent="0.2">
      <c r="A256" s="28" t="s">
        <v>445</v>
      </c>
      <c r="B256" s="28" t="s">
        <v>445</v>
      </c>
      <c r="C256" s="28" t="str">
        <f>VLOOKUP(B256,CF!A:Y,2,FALSE)</f>
        <v>MXNORM</v>
      </c>
      <c r="D256" s="28" t="str">
        <f>IFERROR(VLOOKUP(B256,Adresy!A:C,3,FALSE),"BRAK")</f>
        <v>Przemysłowa 55
43-100 Tychy
Poland</v>
      </c>
      <c r="E256" s="233">
        <v>43565</v>
      </c>
      <c r="F256" s="204" t="s">
        <v>447</v>
      </c>
      <c r="G256" s="205" t="s">
        <v>448</v>
      </c>
      <c r="H256" s="204" t="s">
        <v>449</v>
      </c>
      <c r="I256" s="234">
        <v>43563</v>
      </c>
      <c r="J256" s="206" t="s">
        <v>129</v>
      </c>
      <c r="K256" s="207" t="s">
        <v>130</v>
      </c>
      <c r="L256" s="235">
        <v>-2432</v>
      </c>
      <c r="M256" s="235">
        <v>-2432</v>
      </c>
      <c r="N256" s="236">
        <v>2432</v>
      </c>
      <c r="O256" s="28">
        <f>VLOOKUP(B256,CF!A:Y,10,FALSE)</f>
        <v>30</v>
      </c>
      <c r="P256" s="248">
        <f t="shared" si="9"/>
        <v>43595</v>
      </c>
      <c r="Q256" s="28">
        <f t="shared" si="10"/>
        <v>32</v>
      </c>
      <c r="S256" s="322">
        <f t="shared" si="11"/>
        <v>-2432</v>
      </c>
    </row>
    <row r="257" spans="1:19" x14ac:dyDescent="0.2">
      <c r="A257" s="28" t="s">
        <v>445</v>
      </c>
      <c r="B257" s="28" t="s">
        <v>445</v>
      </c>
      <c r="C257" s="28" t="str">
        <f>VLOOKUP(B257,CF!A:Y,2,FALSE)</f>
        <v>MXNORM</v>
      </c>
      <c r="D257" s="28" t="str">
        <f>IFERROR(VLOOKUP(B257,Adresy!A:C,3,FALSE),"BRAK")</f>
        <v>Przemysłowa 55
43-100 Tychy
Poland</v>
      </c>
      <c r="E257" s="233">
        <v>43572</v>
      </c>
      <c r="F257" s="204" t="s">
        <v>450</v>
      </c>
      <c r="G257" s="205" t="s">
        <v>451</v>
      </c>
      <c r="H257" s="204" t="s">
        <v>202</v>
      </c>
      <c r="I257" s="234">
        <v>43586</v>
      </c>
      <c r="J257" s="206" t="s">
        <v>129</v>
      </c>
      <c r="K257" s="207" t="s">
        <v>130</v>
      </c>
      <c r="L257" s="235">
        <v>-58.95</v>
      </c>
      <c r="M257" s="235">
        <v>-58.95</v>
      </c>
      <c r="N257" s="236">
        <v>58.95</v>
      </c>
      <c r="O257" s="28">
        <f>VLOOKUP(B257,CF!A:Y,10,FALSE)</f>
        <v>30</v>
      </c>
      <c r="P257" s="248">
        <f t="shared" si="9"/>
        <v>43602</v>
      </c>
      <c r="Q257" s="28">
        <f t="shared" si="10"/>
        <v>16</v>
      </c>
      <c r="S257" s="322">
        <f t="shared" si="11"/>
        <v>-58.95</v>
      </c>
    </row>
    <row r="258" spans="1:19" x14ac:dyDescent="0.2">
      <c r="C258" s="28" t="e">
        <f ca="1">VLOOKUP(B258,CF!A:Y,2,FALSE)</f>
        <v>#N/A</v>
      </c>
      <c r="D258" s="28" t="str">
        <f>IFERROR(VLOOKUP(B258,Adresy!A:C,3,FALSE),"BRAK")</f>
        <v>BRAK</v>
      </c>
      <c r="E258" s="230" t="s">
        <v>122</v>
      </c>
      <c r="J258" s="237" t="s">
        <v>129</v>
      </c>
      <c r="K258" s="238" t="s">
        <v>130</v>
      </c>
      <c r="L258" s="239">
        <v>-2490.9499999999998</v>
      </c>
      <c r="M258" s="239">
        <v>-2490.9499999999998</v>
      </c>
      <c r="N258" s="240">
        <v>2490.9499999999998</v>
      </c>
      <c r="O258" s="28" t="e">
        <f ca="1">VLOOKUP(B258,CF!A:Y,10,FALSE)</f>
        <v>#N/A</v>
      </c>
      <c r="P258" s="248" t="e">
        <f t="shared" ca="1" si="9"/>
        <v>#VALUE!</v>
      </c>
      <c r="Q258" s="28" t="e">
        <f t="shared" ca="1" si="10"/>
        <v>#VALUE!</v>
      </c>
      <c r="S258" s="322">
        <f t="shared" si="11"/>
        <v>-2490.9499999999998</v>
      </c>
    </row>
    <row r="259" spans="1:19" x14ac:dyDescent="0.2">
      <c r="C259" s="28" t="e">
        <f ca="1">VLOOKUP(B259,CF!A:Y,2,FALSE)</f>
        <v>#N/A</v>
      </c>
      <c r="D259" s="28" t="str">
        <f>IFERROR(VLOOKUP(B259,Adresy!A:C,3,FALSE),"BRAK")</f>
        <v>BRAK</v>
      </c>
      <c r="E259" s="230" t="s">
        <v>122</v>
      </c>
      <c r="F259" s="230" t="s">
        <v>122</v>
      </c>
      <c r="G259" s="230" t="s">
        <v>122</v>
      </c>
      <c r="H259" s="230" t="s">
        <v>122</v>
      </c>
      <c r="I259" s="230" t="s">
        <v>122</v>
      </c>
      <c r="J259" s="230" t="s">
        <v>122</v>
      </c>
      <c r="K259" s="230" t="s">
        <v>122</v>
      </c>
      <c r="L259" s="241" t="s">
        <v>122</v>
      </c>
      <c r="M259" s="241" t="s">
        <v>3189</v>
      </c>
      <c r="N259" s="242">
        <v>2490.9499999999998</v>
      </c>
      <c r="O259" s="28" t="e">
        <f ca="1">VLOOKUP(B259,CF!A:Y,10,FALSE)</f>
        <v>#N/A</v>
      </c>
      <c r="P259" s="248" t="e">
        <f t="shared" ca="1" si="9"/>
        <v>#VALUE!</v>
      </c>
      <c r="Q259" s="28" t="e">
        <f t="shared" ca="1" si="10"/>
        <v>#VALUE!</v>
      </c>
      <c r="S259" s="322">
        <f t="shared" si="11"/>
        <v>-2490.9499999999998</v>
      </c>
    </row>
    <row r="260" spans="1:19" x14ac:dyDescent="0.2">
      <c r="A260" s="230" t="s">
        <v>452</v>
      </c>
      <c r="B260" s="230"/>
      <c r="C260" s="28" t="e">
        <f ca="1">VLOOKUP(B260,CF!A:Y,2,FALSE)</f>
        <v>#N/A</v>
      </c>
      <c r="D260" s="28" t="str">
        <f>IFERROR(VLOOKUP(B260,Adresy!A:C,3,FALSE),"BRAK")</f>
        <v>BRAK</v>
      </c>
      <c r="E260" s="231" t="s">
        <v>452</v>
      </c>
      <c r="G260" s="232" t="s">
        <v>453</v>
      </c>
      <c r="I260" s="230" t="s">
        <v>122</v>
      </c>
      <c r="J260" s="230" t="s">
        <v>122</v>
      </c>
      <c r="K260" s="230" t="s">
        <v>122</v>
      </c>
      <c r="L260" s="230" t="s">
        <v>122</v>
      </c>
      <c r="M260" s="230" t="s">
        <v>122</v>
      </c>
      <c r="N260" s="230">
        <v>0</v>
      </c>
      <c r="O260" s="28" t="e">
        <f ca="1">VLOOKUP(B260,CF!A:Y,10,FALSE)</f>
        <v>#N/A</v>
      </c>
      <c r="P260" s="248" t="e">
        <f t="shared" ref="P260:P323" ca="1" si="12">E260+O260</f>
        <v>#VALUE!</v>
      </c>
      <c r="Q260" s="28" t="e">
        <f t="shared" ref="Q260:Q323" ca="1" si="13">P260-I260</f>
        <v>#VALUE!</v>
      </c>
      <c r="S260" s="322">
        <f t="shared" ref="S260:S323" si="14">IFERROR(-N260,0)</f>
        <v>0</v>
      </c>
    </row>
    <row r="261" spans="1:19" x14ac:dyDescent="0.2">
      <c r="A261" s="28" t="s">
        <v>452</v>
      </c>
      <c r="B261" s="28" t="s">
        <v>452</v>
      </c>
      <c r="C261" s="28" t="str">
        <f>VLOOKUP(B261,CF!A:Y,2,FALSE)</f>
        <v>MARTEX</v>
      </c>
      <c r="D261" s="28" t="str">
        <f>IFERROR(VLOOKUP(B261,Adresy!A:C,3,FALSE),"BRAK")</f>
        <v>Dekoracyjna
65-722 Zielona Góra
Poland</v>
      </c>
      <c r="E261" s="233">
        <v>43546</v>
      </c>
      <c r="F261" s="204" t="s">
        <v>454</v>
      </c>
      <c r="G261" s="205" t="s">
        <v>455</v>
      </c>
      <c r="H261" s="204" t="s">
        <v>456</v>
      </c>
      <c r="I261" s="234">
        <v>43576</v>
      </c>
      <c r="J261" s="206" t="s">
        <v>129</v>
      </c>
      <c r="K261" s="207" t="s">
        <v>130</v>
      </c>
      <c r="L261" s="235">
        <v>-2563.44</v>
      </c>
      <c r="M261" s="235">
        <v>-2563.44</v>
      </c>
      <c r="N261" s="236">
        <v>2563.44</v>
      </c>
      <c r="O261" s="28">
        <f>VLOOKUP(B261,CF!A:Y,10,FALSE)</f>
        <v>30</v>
      </c>
      <c r="P261" s="248">
        <f t="shared" si="12"/>
        <v>43576</v>
      </c>
      <c r="Q261" s="28">
        <f t="shared" si="13"/>
        <v>0</v>
      </c>
      <c r="S261" s="322">
        <f t="shared" si="14"/>
        <v>-2563.44</v>
      </c>
    </row>
    <row r="262" spans="1:19" x14ac:dyDescent="0.2">
      <c r="A262" s="28" t="s">
        <v>452</v>
      </c>
      <c r="B262" s="28" t="s">
        <v>452</v>
      </c>
      <c r="C262" s="28" t="str">
        <f>VLOOKUP(B262,CF!A:Y,2,FALSE)</f>
        <v>MARTEX</v>
      </c>
      <c r="D262" s="28" t="str">
        <f>IFERROR(VLOOKUP(B262,Adresy!A:C,3,FALSE),"BRAK")</f>
        <v>Dekoracyjna
65-722 Zielona Góra
Poland</v>
      </c>
      <c r="E262" s="233">
        <v>43546</v>
      </c>
      <c r="F262" s="204" t="s">
        <v>457</v>
      </c>
      <c r="G262" s="205" t="s">
        <v>458</v>
      </c>
      <c r="H262" s="204" t="s">
        <v>459</v>
      </c>
      <c r="I262" s="234">
        <v>43576</v>
      </c>
      <c r="J262" s="206" t="s">
        <v>129</v>
      </c>
      <c r="K262" s="207" t="s">
        <v>130</v>
      </c>
      <c r="L262" s="235">
        <v>-836.4</v>
      </c>
      <c r="M262" s="235">
        <v>-836.4</v>
      </c>
      <c r="N262" s="236">
        <v>836.4</v>
      </c>
      <c r="O262" s="28">
        <f>VLOOKUP(B262,CF!A:Y,10,FALSE)</f>
        <v>30</v>
      </c>
      <c r="P262" s="248">
        <f t="shared" si="12"/>
        <v>43576</v>
      </c>
      <c r="Q262" s="28">
        <f t="shared" si="13"/>
        <v>0</v>
      </c>
      <c r="S262" s="322">
        <f t="shared" si="14"/>
        <v>-836.4</v>
      </c>
    </row>
    <row r="263" spans="1:19" x14ac:dyDescent="0.2">
      <c r="A263" s="28" t="s">
        <v>452</v>
      </c>
      <c r="B263" s="28" t="s">
        <v>452</v>
      </c>
      <c r="C263" s="28" t="str">
        <f>VLOOKUP(B263,CF!A:Y,2,FALSE)</f>
        <v>MARTEX</v>
      </c>
      <c r="D263" s="28" t="str">
        <f>IFERROR(VLOOKUP(B263,Adresy!A:C,3,FALSE),"BRAK")</f>
        <v>Dekoracyjna
65-722 Zielona Góra
Poland</v>
      </c>
      <c r="E263" s="233">
        <v>43550</v>
      </c>
      <c r="F263" s="204" t="s">
        <v>460</v>
      </c>
      <c r="G263" s="205" t="s">
        <v>461</v>
      </c>
      <c r="H263" s="204" t="s">
        <v>462</v>
      </c>
      <c r="I263" s="234">
        <v>43580</v>
      </c>
      <c r="J263" s="206" t="s">
        <v>129</v>
      </c>
      <c r="K263" s="207" t="s">
        <v>130</v>
      </c>
      <c r="L263" s="235">
        <v>-8205.32</v>
      </c>
      <c r="M263" s="235">
        <v>-8205.32</v>
      </c>
      <c r="N263" s="236">
        <v>8205.32</v>
      </c>
      <c r="O263" s="28">
        <f>VLOOKUP(B263,CF!A:Y,10,FALSE)</f>
        <v>30</v>
      </c>
      <c r="P263" s="248">
        <f t="shared" si="12"/>
        <v>43580</v>
      </c>
      <c r="Q263" s="28">
        <f t="shared" si="13"/>
        <v>0</v>
      </c>
      <c r="S263" s="322">
        <f t="shared" si="14"/>
        <v>-8205.32</v>
      </c>
    </row>
    <row r="264" spans="1:19" x14ac:dyDescent="0.2">
      <c r="A264" s="28" t="s">
        <v>452</v>
      </c>
      <c r="B264" s="28" t="s">
        <v>452</v>
      </c>
      <c r="C264" s="28" t="str">
        <f>VLOOKUP(B264,CF!A:Y,2,FALSE)</f>
        <v>MARTEX</v>
      </c>
      <c r="D264" s="28" t="str">
        <f>IFERROR(VLOOKUP(B264,Adresy!A:C,3,FALSE),"BRAK")</f>
        <v>Dekoracyjna
65-722 Zielona Góra
Poland</v>
      </c>
      <c r="E264" s="233">
        <v>43552</v>
      </c>
      <c r="F264" s="204" t="s">
        <v>463</v>
      </c>
      <c r="G264" s="205" t="s">
        <v>464</v>
      </c>
      <c r="H264" s="204" t="s">
        <v>465</v>
      </c>
      <c r="I264" s="234">
        <v>43582</v>
      </c>
      <c r="J264" s="206" t="s">
        <v>129</v>
      </c>
      <c r="K264" s="207" t="s">
        <v>130</v>
      </c>
      <c r="L264" s="235">
        <v>-2610.02</v>
      </c>
      <c r="M264" s="235">
        <v>-2610.02</v>
      </c>
      <c r="N264" s="236">
        <v>2610.02</v>
      </c>
      <c r="O264" s="28">
        <f>VLOOKUP(B264,CF!A:Y,10,FALSE)</f>
        <v>30</v>
      </c>
      <c r="P264" s="248">
        <f t="shared" si="12"/>
        <v>43582</v>
      </c>
      <c r="Q264" s="28">
        <f t="shared" si="13"/>
        <v>0</v>
      </c>
      <c r="S264" s="322">
        <f t="shared" si="14"/>
        <v>-2610.02</v>
      </c>
    </row>
    <row r="265" spans="1:19" x14ac:dyDescent="0.2">
      <c r="A265" s="28" t="s">
        <v>452</v>
      </c>
      <c r="B265" s="28" t="s">
        <v>452</v>
      </c>
      <c r="C265" s="28" t="str">
        <f>VLOOKUP(B265,CF!A:Y,2,FALSE)</f>
        <v>MARTEX</v>
      </c>
      <c r="D265" s="28" t="str">
        <f>IFERROR(VLOOKUP(B265,Adresy!A:C,3,FALSE),"BRAK")</f>
        <v>Dekoracyjna
65-722 Zielona Góra
Poland</v>
      </c>
      <c r="E265" s="233">
        <v>43553</v>
      </c>
      <c r="F265" s="204" t="s">
        <v>466</v>
      </c>
      <c r="G265" s="205" t="s">
        <v>467</v>
      </c>
      <c r="H265" s="204" t="s">
        <v>468</v>
      </c>
      <c r="I265" s="234">
        <v>43583</v>
      </c>
      <c r="J265" s="206" t="s">
        <v>129</v>
      </c>
      <c r="K265" s="207" t="s">
        <v>130</v>
      </c>
      <c r="L265" s="235">
        <v>-3966.95</v>
      </c>
      <c r="M265" s="235">
        <v>-3966.95</v>
      </c>
      <c r="N265" s="236">
        <v>3966.95</v>
      </c>
      <c r="O265" s="28">
        <f>VLOOKUP(B265,CF!A:Y,10,FALSE)</f>
        <v>30</v>
      </c>
      <c r="P265" s="248">
        <f t="shared" si="12"/>
        <v>43583</v>
      </c>
      <c r="Q265" s="28">
        <f t="shared" si="13"/>
        <v>0</v>
      </c>
      <c r="S265" s="322">
        <f t="shared" si="14"/>
        <v>-3966.95</v>
      </c>
    </row>
    <row r="266" spans="1:19" x14ac:dyDescent="0.2">
      <c r="A266" s="28" t="s">
        <v>452</v>
      </c>
      <c r="B266" s="28" t="s">
        <v>452</v>
      </c>
      <c r="C266" s="28" t="str">
        <f>VLOOKUP(B266,CF!A:Y,2,FALSE)</f>
        <v>MARTEX</v>
      </c>
      <c r="D266" s="28" t="str">
        <f>IFERROR(VLOOKUP(B266,Adresy!A:C,3,FALSE),"BRAK")</f>
        <v>Dekoracyjna
65-722 Zielona Góra
Poland</v>
      </c>
      <c r="E266" s="233">
        <v>43557</v>
      </c>
      <c r="F266" s="204" t="s">
        <v>469</v>
      </c>
      <c r="G266" s="205" t="s">
        <v>470</v>
      </c>
      <c r="H266" s="204" t="s">
        <v>158</v>
      </c>
      <c r="I266" s="234">
        <v>43587</v>
      </c>
      <c r="J266" s="206" t="s">
        <v>129</v>
      </c>
      <c r="K266" s="207" t="s">
        <v>130</v>
      </c>
      <c r="L266" s="235">
        <v>-4835.12</v>
      </c>
      <c r="M266" s="235">
        <v>-4835.12</v>
      </c>
      <c r="N266" s="236">
        <v>4835.12</v>
      </c>
      <c r="O266" s="28">
        <f>VLOOKUP(B266,CF!A:Y,10,FALSE)</f>
        <v>30</v>
      </c>
      <c r="P266" s="248">
        <f t="shared" si="12"/>
        <v>43587</v>
      </c>
      <c r="Q266" s="28">
        <f t="shared" si="13"/>
        <v>0</v>
      </c>
      <c r="S266" s="322">
        <f t="shared" si="14"/>
        <v>-4835.12</v>
      </c>
    </row>
    <row r="267" spans="1:19" x14ac:dyDescent="0.2">
      <c r="A267" s="28" t="s">
        <v>452</v>
      </c>
      <c r="B267" s="28" t="s">
        <v>452</v>
      </c>
      <c r="C267" s="28" t="str">
        <f>VLOOKUP(B267,CF!A:Y,2,FALSE)</f>
        <v>MARTEX</v>
      </c>
      <c r="D267" s="28" t="str">
        <f>IFERROR(VLOOKUP(B267,Adresy!A:C,3,FALSE),"BRAK")</f>
        <v>Dekoracyjna
65-722 Zielona Góra
Poland</v>
      </c>
      <c r="E267" s="233">
        <v>43557</v>
      </c>
      <c r="F267" s="204" t="s">
        <v>471</v>
      </c>
      <c r="G267" s="205" t="s">
        <v>472</v>
      </c>
      <c r="H267" s="204" t="s">
        <v>473</v>
      </c>
      <c r="I267" s="234">
        <v>43587</v>
      </c>
      <c r="J267" s="206" t="s">
        <v>129</v>
      </c>
      <c r="K267" s="207" t="s">
        <v>130</v>
      </c>
      <c r="L267" s="235">
        <v>-14760</v>
      </c>
      <c r="M267" s="235">
        <v>-14760</v>
      </c>
      <c r="N267" s="236">
        <v>14760</v>
      </c>
      <c r="O267" s="28">
        <f>VLOOKUP(B267,CF!A:Y,10,FALSE)</f>
        <v>30</v>
      </c>
      <c r="P267" s="248">
        <f t="shared" si="12"/>
        <v>43587</v>
      </c>
      <c r="Q267" s="28">
        <f t="shared" si="13"/>
        <v>0</v>
      </c>
      <c r="S267" s="322">
        <f t="shared" si="14"/>
        <v>-14760</v>
      </c>
    </row>
    <row r="268" spans="1:19" x14ac:dyDescent="0.2">
      <c r="A268" s="28" t="s">
        <v>452</v>
      </c>
      <c r="B268" s="28" t="s">
        <v>452</v>
      </c>
      <c r="C268" s="28" t="str">
        <f>VLOOKUP(B268,CF!A:Y,2,FALSE)</f>
        <v>MARTEX</v>
      </c>
      <c r="D268" s="28" t="str">
        <f>IFERROR(VLOOKUP(B268,Adresy!A:C,3,FALSE),"BRAK")</f>
        <v>Dekoracyjna
65-722 Zielona Góra
Poland</v>
      </c>
      <c r="E268" s="233">
        <v>43560</v>
      </c>
      <c r="F268" s="204" t="s">
        <v>474</v>
      </c>
      <c r="G268" s="205" t="s">
        <v>475</v>
      </c>
      <c r="H268" s="204" t="s">
        <v>476</v>
      </c>
      <c r="I268" s="234">
        <v>43590</v>
      </c>
      <c r="J268" s="206" t="s">
        <v>129</v>
      </c>
      <c r="K268" s="207" t="s">
        <v>130</v>
      </c>
      <c r="L268" s="235">
        <v>-2492.5700000000002</v>
      </c>
      <c r="M268" s="235">
        <v>-2492.5700000000002</v>
      </c>
      <c r="N268" s="236">
        <v>2492.5700000000002</v>
      </c>
      <c r="O268" s="28">
        <f>VLOOKUP(B268,CF!A:Y,10,FALSE)</f>
        <v>30</v>
      </c>
      <c r="P268" s="248">
        <f t="shared" si="12"/>
        <v>43590</v>
      </c>
      <c r="Q268" s="28">
        <f t="shared" si="13"/>
        <v>0</v>
      </c>
      <c r="S268" s="322">
        <f t="shared" si="14"/>
        <v>-2492.5700000000002</v>
      </c>
    </row>
    <row r="269" spans="1:19" x14ac:dyDescent="0.2">
      <c r="A269" s="28" t="s">
        <v>452</v>
      </c>
      <c r="B269" s="28" t="s">
        <v>452</v>
      </c>
      <c r="C269" s="28" t="str">
        <f>VLOOKUP(B269,CF!A:Y,2,FALSE)</f>
        <v>MARTEX</v>
      </c>
      <c r="D269" s="28" t="str">
        <f>IFERROR(VLOOKUP(B269,Adresy!A:C,3,FALSE),"BRAK")</f>
        <v>Dekoracyjna
65-722 Zielona Góra
Poland</v>
      </c>
      <c r="E269" s="233">
        <v>43563</v>
      </c>
      <c r="F269" s="204" t="s">
        <v>477</v>
      </c>
      <c r="G269" s="205" t="s">
        <v>478</v>
      </c>
      <c r="H269" s="204" t="s">
        <v>473</v>
      </c>
      <c r="I269" s="234">
        <v>43593</v>
      </c>
      <c r="J269" s="206" t="s">
        <v>129</v>
      </c>
      <c r="K269" s="207" t="s">
        <v>130</v>
      </c>
      <c r="L269" s="235">
        <v>-246</v>
      </c>
      <c r="M269" s="235">
        <v>-246</v>
      </c>
      <c r="N269" s="236">
        <v>246</v>
      </c>
      <c r="O269" s="28">
        <f>VLOOKUP(B269,CF!A:Y,10,FALSE)</f>
        <v>30</v>
      </c>
      <c r="P269" s="248">
        <f t="shared" si="12"/>
        <v>43593</v>
      </c>
      <c r="Q269" s="28">
        <f t="shared" si="13"/>
        <v>0</v>
      </c>
      <c r="S269" s="322">
        <f t="shared" si="14"/>
        <v>-246</v>
      </c>
    </row>
    <row r="270" spans="1:19" x14ac:dyDescent="0.2">
      <c r="A270" s="28" t="s">
        <v>452</v>
      </c>
      <c r="B270" s="28" t="s">
        <v>452</v>
      </c>
      <c r="C270" s="28" t="str">
        <f>VLOOKUP(B270,CF!A:Y,2,FALSE)</f>
        <v>MARTEX</v>
      </c>
      <c r="D270" s="28" t="str">
        <f>IFERROR(VLOOKUP(B270,Adresy!A:C,3,FALSE),"BRAK")</f>
        <v>Dekoracyjna
65-722 Zielona Góra
Poland</v>
      </c>
      <c r="E270" s="233">
        <v>43565</v>
      </c>
      <c r="F270" s="204" t="s">
        <v>479</v>
      </c>
      <c r="G270" s="205" t="s">
        <v>480</v>
      </c>
      <c r="H270" s="204" t="s">
        <v>481</v>
      </c>
      <c r="I270" s="234">
        <v>43595</v>
      </c>
      <c r="J270" s="206" t="s">
        <v>129</v>
      </c>
      <c r="K270" s="207" t="s">
        <v>130</v>
      </c>
      <c r="L270" s="235">
        <v>-990.03</v>
      </c>
      <c r="M270" s="235">
        <v>-990.03</v>
      </c>
      <c r="N270" s="236">
        <v>990.03</v>
      </c>
      <c r="O270" s="28">
        <f>VLOOKUP(B270,CF!A:Y,10,FALSE)</f>
        <v>30</v>
      </c>
      <c r="P270" s="248">
        <f t="shared" si="12"/>
        <v>43595</v>
      </c>
      <c r="Q270" s="28">
        <f t="shared" si="13"/>
        <v>0</v>
      </c>
      <c r="S270" s="322">
        <f t="shared" si="14"/>
        <v>-990.03</v>
      </c>
    </row>
    <row r="271" spans="1:19" x14ac:dyDescent="0.2">
      <c r="A271" s="28" t="s">
        <v>452</v>
      </c>
      <c r="B271" s="28" t="s">
        <v>452</v>
      </c>
      <c r="C271" s="28" t="str">
        <f>VLOOKUP(B271,CF!A:Y,2,FALSE)</f>
        <v>MARTEX</v>
      </c>
      <c r="D271" s="28" t="str">
        <f>IFERROR(VLOOKUP(B271,Adresy!A:C,3,FALSE),"BRAK")</f>
        <v>Dekoracyjna
65-722 Zielona Góra
Poland</v>
      </c>
      <c r="E271" s="233">
        <v>43567</v>
      </c>
      <c r="F271" s="204" t="s">
        <v>482</v>
      </c>
      <c r="G271" s="205" t="s">
        <v>483</v>
      </c>
      <c r="H271" s="204" t="s">
        <v>473</v>
      </c>
      <c r="I271" s="234">
        <v>43597</v>
      </c>
      <c r="J271" s="206" t="s">
        <v>129</v>
      </c>
      <c r="K271" s="207" t="s">
        <v>130</v>
      </c>
      <c r="L271" s="235">
        <v>-4525.33</v>
      </c>
      <c r="M271" s="235">
        <v>-4525.33</v>
      </c>
      <c r="N271" s="236">
        <v>4525.33</v>
      </c>
      <c r="O271" s="28">
        <f>VLOOKUP(B271,CF!A:Y,10,FALSE)</f>
        <v>30</v>
      </c>
      <c r="P271" s="248">
        <f t="shared" si="12"/>
        <v>43597</v>
      </c>
      <c r="Q271" s="28">
        <f t="shared" si="13"/>
        <v>0</v>
      </c>
      <c r="S271" s="322">
        <f t="shared" si="14"/>
        <v>-4525.33</v>
      </c>
    </row>
    <row r="272" spans="1:19" x14ac:dyDescent="0.2">
      <c r="A272" s="28" t="s">
        <v>452</v>
      </c>
      <c r="B272" s="28" t="s">
        <v>452</v>
      </c>
      <c r="C272" s="28" t="str">
        <f>VLOOKUP(B272,CF!A:Y,2,FALSE)</f>
        <v>MARTEX</v>
      </c>
      <c r="D272" s="28" t="str">
        <f>IFERROR(VLOOKUP(B272,Adresy!A:C,3,FALSE),"BRAK")</f>
        <v>Dekoracyjna
65-722 Zielona Góra
Poland</v>
      </c>
      <c r="E272" s="233">
        <v>43571</v>
      </c>
      <c r="F272" s="204" t="s">
        <v>484</v>
      </c>
      <c r="G272" s="205" t="s">
        <v>485</v>
      </c>
      <c r="H272" s="204" t="s">
        <v>486</v>
      </c>
      <c r="I272" s="234">
        <v>43601</v>
      </c>
      <c r="J272" s="206" t="s">
        <v>129</v>
      </c>
      <c r="K272" s="207" t="s">
        <v>130</v>
      </c>
      <c r="L272" s="235">
        <v>-2896.19</v>
      </c>
      <c r="M272" s="235">
        <v>-2896.19</v>
      </c>
      <c r="N272" s="236">
        <v>2896.19</v>
      </c>
      <c r="O272" s="28">
        <f>VLOOKUP(B272,CF!A:Y,10,FALSE)</f>
        <v>30</v>
      </c>
      <c r="P272" s="248">
        <f t="shared" si="12"/>
        <v>43601</v>
      </c>
      <c r="Q272" s="28">
        <f t="shared" si="13"/>
        <v>0</v>
      </c>
      <c r="S272" s="322">
        <f t="shared" si="14"/>
        <v>-2896.19</v>
      </c>
    </row>
    <row r="273" spans="1:19" x14ac:dyDescent="0.2">
      <c r="A273" s="28" t="s">
        <v>452</v>
      </c>
      <c r="B273" s="28" t="s">
        <v>452</v>
      </c>
      <c r="C273" s="28" t="str">
        <f>VLOOKUP(B273,CF!A:Y,2,FALSE)</f>
        <v>MARTEX</v>
      </c>
      <c r="D273" s="28" t="str">
        <f>IFERROR(VLOOKUP(B273,Adresy!A:C,3,FALSE),"BRAK")</f>
        <v>Dekoracyjna
65-722 Zielona Góra
Poland</v>
      </c>
      <c r="E273" s="233">
        <v>43578</v>
      </c>
      <c r="F273" s="204" t="s">
        <v>487</v>
      </c>
      <c r="G273" s="205" t="s">
        <v>488</v>
      </c>
      <c r="H273" s="204" t="s">
        <v>202</v>
      </c>
      <c r="I273" s="234">
        <v>43608</v>
      </c>
      <c r="J273" s="206" t="s">
        <v>129</v>
      </c>
      <c r="K273" s="207" t="s">
        <v>130</v>
      </c>
      <c r="L273" s="235">
        <v>-1238.49</v>
      </c>
      <c r="M273" s="235">
        <v>-1238.49</v>
      </c>
      <c r="N273" s="236">
        <v>1238.49</v>
      </c>
      <c r="O273" s="28">
        <f>VLOOKUP(B273,CF!A:Y,10,FALSE)</f>
        <v>30</v>
      </c>
      <c r="P273" s="248">
        <f t="shared" si="12"/>
        <v>43608</v>
      </c>
      <c r="Q273" s="28">
        <f t="shared" si="13"/>
        <v>0</v>
      </c>
      <c r="S273" s="322">
        <f t="shared" si="14"/>
        <v>-1238.49</v>
      </c>
    </row>
    <row r="274" spans="1:19" x14ac:dyDescent="0.2">
      <c r="A274" s="28" t="s">
        <v>452</v>
      </c>
      <c r="B274" s="28" t="s">
        <v>452</v>
      </c>
      <c r="C274" s="28" t="str">
        <f>VLOOKUP(B274,CF!A:Y,2,FALSE)</f>
        <v>MARTEX</v>
      </c>
      <c r="D274" s="28" t="str">
        <f>IFERROR(VLOOKUP(B274,Adresy!A:C,3,FALSE),"BRAK")</f>
        <v>Dekoracyjna
65-722 Zielona Góra
Poland</v>
      </c>
      <c r="E274" s="233">
        <v>43579</v>
      </c>
      <c r="F274" s="204" t="s">
        <v>489</v>
      </c>
      <c r="G274" s="205" t="s">
        <v>490</v>
      </c>
      <c r="H274" s="204" t="s">
        <v>158</v>
      </c>
      <c r="I274" s="234">
        <v>43609</v>
      </c>
      <c r="J274" s="206" t="s">
        <v>129</v>
      </c>
      <c r="K274" s="207" t="s">
        <v>130</v>
      </c>
      <c r="L274" s="235">
        <v>-725.7</v>
      </c>
      <c r="M274" s="235">
        <v>-725.7</v>
      </c>
      <c r="N274" s="236">
        <v>725.7</v>
      </c>
      <c r="O274" s="28">
        <f>VLOOKUP(B274,CF!A:Y,10,FALSE)</f>
        <v>30</v>
      </c>
      <c r="P274" s="248">
        <f t="shared" si="12"/>
        <v>43609</v>
      </c>
      <c r="Q274" s="28">
        <f t="shared" si="13"/>
        <v>0</v>
      </c>
      <c r="S274" s="322">
        <f t="shared" si="14"/>
        <v>-725.7</v>
      </c>
    </row>
    <row r="275" spans="1:19" x14ac:dyDescent="0.2">
      <c r="A275" s="28" t="s">
        <v>452</v>
      </c>
      <c r="B275" s="28" t="s">
        <v>452</v>
      </c>
      <c r="C275" s="28" t="str">
        <f>VLOOKUP(B275,CF!A:Y,2,FALSE)</f>
        <v>MARTEX</v>
      </c>
      <c r="D275" s="28" t="str">
        <f>IFERROR(VLOOKUP(B275,Adresy!A:C,3,FALSE),"BRAK")</f>
        <v>Dekoracyjna
65-722 Zielona Góra
Poland</v>
      </c>
      <c r="E275" s="233">
        <v>43580</v>
      </c>
      <c r="F275" s="204" t="s">
        <v>491</v>
      </c>
      <c r="G275" s="205" t="s">
        <v>492</v>
      </c>
      <c r="H275" s="204" t="s">
        <v>468</v>
      </c>
      <c r="I275" s="234">
        <v>43610</v>
      </c>
      <c r="J275" s="206" t="s">
        <v>129</v>
      </c>
      <c r="K275" s="207" t="s">
        <v>130</v>
      </c>
      <c r="L275" s="235">
        <v>-6123.62</v>
      </c>
      <c r="M275" s="235">
        <v>-6123.62</v>
      </c>
      <c r="N275" s="236">
        <v>6123.62</v>
      </c>
      <c r="O275" s="28">
        <f>VLOOKUP(B275,CF!A:Y,10,FALSE)</f>
        <v>30</v>
      </c>
      <c r="P275" s="248">
        <f t="shared" si="12"/>
        <v>43610</v>
      </c>
      <c r="Q275" s="28">
        <f t="shared" si="13"/>
        <v>0</v>
      </c>
      <c r="S275" s="322">
        <f t="shared" si="14"/>
        <v>-6123.62</v>
      </c>
    </row>
    <row r="276" spans="1:19" x14ac:dyDescent="0.2">
      <c r="A276" s="28" t="s">
        <v>452</v>
      </c>
      <c r="B276" s="28" t="s">
        <v>452</v>
      </c>
      <c r="C276" s="28" t="str">
        <f>VLOOKUP(B276,CF!A:Y,2,FALSE)</f>
        <v>MARTEX</v>
      </c>
      <c r="D276" s="28" t="str">
        <f>IFERROR(VLOOKUP(B276,Adresy!A:C,3,FALSE),"BRAK")</f>
        <v>Dekoracyjna
65-722 Zielona Góra
Poland</v>
      </c>
      <c r="E276" s="233">
        <v>43580</v>
      </c>
      <c r="F276" s="204" t="s">
        <v>493</v>
      </c>
      <c r="G276" s="205" t="s">
        <v>494</v>
      </c>
      <c r="H276" s="204" t="s">
        <v>158</v>
      </c>
      <c r="I276" s="234">
        <v>43610</v>
      </c>
      <c r="J276" s="206" t="s">
        <v>129</v>
      </c>
      <c r="K276" s="207" t="s">
        <v>130</v>
      </c>
      <c r="L276" s="235">
        <v>-1260.75</v>
      </c>
      <c r="M276" s="235">
        <v>-1260.75</v>
      </c>
      <c r="N276" s="236">
        <v>1260.75</v>
      </c>
      <c r="O276" s="28">
        <f>VLOOKUP(B276,CF!A:Y,10,FALSE)</f>
        <v>30</v>
      </c>
      <c r="P276" s="248">
        <f t="shared" si="12"/>
        <v>43610</v>
      </c>
      <c r="Q276" s="28">
        <f t="shared" si="13"/>
        <v>0</v>
      </c>
      <c r="S276" s="322">
        <f t="shared" si="14"/>
        <v>-1260.75</v>
      </c>
    </row>
    <row r="277" spans="1:19" x14ac:dyDescent="0.2">
      <c r="A277" s="28" t="s">
        <v>452</v>
      </c>
      <c r="B277" s="28" t="s">
        <v>452</v>
      </c>
      <c r="C277" s="28" t="str">
        <f>VLOOKUP(B277,CF!A:Y,2,FALSE)</f>
        <v>MARTEX</v>
      </c>
      <c r="D277" s="28" t="str">
        <f>IFERROR(VLOOKUP(B277,Adresy!A:C,3,FALSE),"BRAK")</f>
        <v>Dekoracyjna
65-722 Zielona Góra
Poland</v>
      </c>
      <c r="E277" s="233">
        <v>43580</v>
      </c>
      <c r="F277" s="204" t="s">
        <v>495</v>
      </c>
      <c r="G277" s="205" t="s">
        <v>496</v>
      </c>
      <c r="H277" s="204" t="s">
        <v>468</v>
      </c>
      <c r="I277" s="234">
        <v>43610</v>
      </c>
      <c r="J277" s="206" t="s">
        <v>129</v>
      </c>
      <c r="K277" s="207" t="s">
        <v>130</v>
      </c>
      <c r="L277" s="235">
        <v>-4320</v>
      </c>
      <c r="M277" s="235">
        <v>-4320</v>
      </c>
      <c r="N277" s="236">
        <v>4320</v>
      </c>
      <c r="O277" s="28">
        <f>VLOOKUP(B277,CF!A:Y,10,FALSE)</f>
        <v>30</v>
      </c>
      <c r="P277" s="248">
        <f t="shared" si="12"/>
        <v>43610</v>
      </c>
      <c r="Q277" s="28">
        <f t="shared" si="13"/>
        <v>0</v>
      </c>
      <c r="S277" s="322">
        <f t="shared" si="14"/>
        <v>-4320</v>
      </c>
    </row>
    <row r="278" spans="1:19" x14ac:dyDescent="0.2">
      <c r="A278" s="28" t="s">
        <v>452</v>
      </c>
      <c r="B278" s="28" t="s">
        <v>452</v>
      </c>
      <c r="C278" s="28" t="str">
        <f>VLOOKUP(B278,CF!A:Y,2,FALSE)</f>
        <v>MARTEX</v>
      </c>
      <c r="D278" s="28" t="str">
        <f>IFERROR(VLOOKUP(B278,Adresy!A:C,3,FALSE),"BRAK")</f>
        <v>Dekoracyjna
65-722 Zielona Góra
Poland</v>
      </c>
      <c r="E278" s="233">
        <v>43581</v>
      </c>
      <c r="F278" s="204" t="s">
        <v>497</v>
      </c>
      <c r="G278" s="205" t="s">
        <v>498</v>
      </c>
      <c r="H278" s="204" t="s">
        <v>499</v>
      </c>
      <c r="I278" s="234">
        <v>43611</v>
      </c>
      <c r="J278" s="206" t="s">
        <v>129</v>
      </c>
      <c r="K278" s="207" t="s">
        <v>130</v>
      </c>
      <c r="L278" s="235">
        <v>-3110.67</v>
      </c>
      <c r="M278" s="235">
        <v>-3110.67</v>
      </c>
      <c r="N278" s="236">
        <v>3110.67</v>
      </c>
      <c r="O278" s="28">
        <f>VLOOKUP(B278,CF!A:Y,10,FALSE)</f>
        <v>30</v>
      </c>
      <c r="P278" s="248">
        <f t="shared" si="12"/>
        <v>43611</v>
      </c>
      <c r="Q278" s="28">
        <f t="shared" si="13"/>
        <v>0</v>
      </c>
      <c r="S278" s="322">
        <f t="shared" si="14"/>
        <v>-3110.67</v>
      </c>
    </row>
    <row r="279" spans="1:19" x14ac:dyDescent="0.2">
      <c r="A279" s="28" t="s">
        <v>452</v>
      </c>
      <c r="B279" s="28" t="s">
        <v>452</v>
      </c>
      <c r="C279" s="28" t="str">
        <f>VLOOKUP(B279,CF!A:Y,2,FALSE)</f>
        <v>MARTEX</v>
      </c>
      <c r="D279" s="28" t="str">
        <f>IFERROR(VLOOKUP(B279,Adresy!A:C,3,FALSE),"BRAK")</f>
        <v>Dekoracyjna
65-722 Zielona Góra
Poland</v>
      </c>
      <c r="E279" s="233">
        <v>43585</v>
      </c>
      <c r="F279" s="204" t="s">
        <v>500</v>
      </c>
      <c r="G279" s="205" t="s">
        <v>501</v>
      </c>
      <c r="H279" s="204" t="s">
        <v>502</v>
      </c>
      <c r="I279" s="234">
        <v>43615</v>
      </c>
      <c r="J279" s="206" t="s">
        <v>129</v>
      </c>
      <c r="K279" s="207" t="s">
        <v>130</v>
      </c>
      <c r="L279" s="235">
        <v>-6015.46</v>
      </c>
      <c r="M279" s="235">
        <v>-6015.46</v>
      </c>
      <c r="N279" s="236">
        <v>6015.46</v>
      </c>
      <c r="O279" s="28">
        <f>VLOOKUP(B279,CF!A:Y,10,FALSE)</f>
        <v>30</v>
      </c>
      <c r="P279" s="248">
        <f t="shared" si="12"/>
        <v>43615</v>
      </c>
      <c r="Q279" s="28">
        <f t="shared" si="13"/>
        <v>0</v>
      </c>
      <c r="S279" s="322">
        <f t="shared" si="14"/>
        <v>-6015.46</v>
      </c>
    </row>
    <row r="280" spans="1:19" x14ac:dyDescent="0.2">
      <c r="A280" s="28" t="s">
        <v>452</v>
      </c>
      <c r="B280" s="28" t="s">
        <v>452</v>
      </c>
      <c r="C280" s="28" t="str">
        <f>VLOOKUP(B280,CF!A:Y,2,FALSE)</f>
        <v>MARTEX</v>
      </c>
      <c r="D280" s="28" t="str">
        <f>IFERROR(VLOOKUP(B280,Adresy!A:C,3,FALSE),"BRAK")</f>
        <v>Dekoracyjna
65-722 Zielona Góra
Poland</v>
      </c>
      <c r="E280" s="233">
        <v>43592</v>
      </c>
      <c r="F280" s="204" t="s">
        <v>503</v>
      </c>
      <c r="G280" s="205" t="s">
        <v>504</v>
      </c>
      <c r="H280" s="204" t="s">
        <v>505</v>
      </c>
      <c r="I280" s="234">
        <v>43622</v>
      </c>
      <c r="J280" s="206" t="s">
        <v>129</v>
      </c>
      <c r="K280" s="207" t="s">
        <v>130</v>
      </c>
      <c r="L280" s="235">
        <v>-13530</v>
      </c>
      <c r="M280" s="235">
        <v>-13530</v>
      </c>
      <c r="N280" s="236">
        <v>13530</v>
      </c>
      <c r="O280" s="28">
        <f>VLOOKUP(B280,CF!A:Y,10,FALSE)</f>
        <v>30</v>
      </c>
      <c r="P280" s="248">
        <f t="shared" si="12"/>
        <v>43622</v>
      </c>
      <c r="Q280" s="28">
        <f t="shared" si="13"/>
        <v>0</v>
      </c>
      <c r="S280" s="322">
        <f t="shared" si="14"/>
        <v>-13530</v>
      </c>
    </row>
    <row r="281" spans="1:19" x14ac:dyDescent="0.2">
      <c r="A281" s="28" t="s">
        <v>452</v>
      </c>
      <c r="B281" s="28" t="s">
        <v>452</v>
      </c>
      <c r="C281" s="28" t="str">
        <f>VLOOKUP(B281,CF!A:Y,2,FALSE)</f>
        <v>MARTEX</v>
      </c>
      <c r="D281" s="28" t="str">
        <f>IFERROR(VLOOKUP(B281,Adresy!A:C,3,FALSE),"BRAK")</f>
        <v>Dekoracyjna
65-722 Zielona Góra
Poland</v>
      </c>
      <c r="E281" s="233">
        <v>43592</v>
      </c>
      <c r="F281" s="204" t="s">
        <v>506</v>
      </c>
      <c r="G281" s="205" t="s">
        <v>507</v>
      </c>
      <c r="H281" s="204" t="s">
        <v>468</v>
      </c>
      <c r="I281" s="234">
        <v>43622</v>
      </c>
      <c r="J281" s="206" t="s">
        <v>129</v>
      </c>
      <c r="K281" s="207" t="s">
        <v>130</v>
      </c>
      <c r="L281" s="235">
        <v>-7759.68</v>
      </c>
      <c r="M281" s="235">
        <v>-7759.68</v>
      </c>
      <c r="N281" s="236">
        <v>7759.68</v>
      </c>
      <c r="O281" s="28">
        <f>VLOOKUP(B281,CF!A:Y,10,FALSE)</f>
        <v>30</v>
      </c>
      <c r="P281" s="248">
        <f t="shared" si="12"/>
        <v>43622</v>
      </c>
      <c r="Q281" s="28">
        <f t="shared" si="13"/>
        <v>0</v>
      </c>
      <c r="S281" s="322">
        <f t="shared" si="14"/>
        <v>-7759.68</v>
      </c>
    </row>
    <row r="282" spans="1:19" x14ac:dyDescent="0.2">
      <c r="C282" s="28" t="e">
        <f ca="1">VLOOKUP(B282,CF!A:Y,2,FALSE)</f>
        <v>#N/A</v>
      </c>
      <c r="D282" s="28" t="str">
        <f>IFERROR(VLOOKUP(B282,Adresy!A:C,3,FALSE),"BRAK")</f>
        <v>BRAK</v>
      </c>
      <c r="E282" s="230" t="s">
        <v>122</v>
      </c>
      <c r="J282" s="237" t="s">
        <v>129</v>
      </c>
      <c r="K282" s="238" t="s">
        <v>130</v>
      </c>
      <c r="L282" s="239">
        <v>-93011.74</v>
      </c>
      <c r="M282" s="239">
        <v>-93011.74</v>
      </c>
      <c r="N282" s="240">
        <v>93011.74</v>
      </c>
      <c r="O282" s="28" t="e">
        <f ca="1">VLOOKUP(B282,CF!A:Y,10,FALSE)</f>
        <v>#N/A</v>
      </c>
      <c r="P282" s="248" t="e">
        <f t="shared" ca="1" si="12"/>
        <v>#VALUE!</v>
      </c>
      <c r="Q282" s="28" t="e">
        <f t="shared" ca="1" si="13"/>
        <v>#VALUE!</v>
      </c>
      <c r="S282" s="322">
        <f t="shared" si="14"/>
        <v>-93011.74</v>
      </c>
    </row>
    <row r="283" spans="1:19" x14ac:dyDescent="0.2">
      <c r="C283" s="28" t="e">
        <f ca="1">VLOOKUP(B283,CF!A:Y,2,FALSE)</f>
        <v>#N/A</v>
      </c>
      <c r="D283" s="28" t="str">
        <f>IFERROR(VLOOKUP(B283,Adresy!A:C,3,FALSE),"BRAK")</f>
        <v>BRAK</v>
      </c>
      <c r="E283" s="230" t="s">
        <v>122</v>
      </c>
      <c r="F283" s="230" t="s">
        <v>122</v>
      </c>
      <c r="G283" s="230" t="s">
        <v>122</v>
      </c>
      <c r="H283" s="230" t="s">
        <v>122</v>
      </c>
      <c r="I283" s="230" t="s">
        <v>122</v>
      </c>
      <c r="J283" s="230" t="s">
        <v>122</v>
      </c>
      <c r="K283" s="230" t="s">
        <v>122</v>
      </c>
      <c r="L283" s="241" t="s">
        <v>122</v>
      </c>
      <c r="M283" s="241" t="s">
        <v>3189</v>
      </c>
      <c r="N283" s="242">
        <v>93011.74</v>
      </c>
      <c r="O283" s="28" t="e">
        <f ca="1">VLOOKUP(B283,CF!A:Y,10,FALSE)</f>
        <v>#N/A</v>
      </c>
      <c r="P283" s="248" t="e">
        <f t="shared" ca="1" si="12"/>
        <v>#VALUE!</v>
      </c>
      <c r="Q283" s="28" t="e">
        <f t="shared" ca="1" si="13"/>
        <v>#VALUE!</v>
      </c>
      <c r="S283" s="322">
        <f t="shared" si="14"/>
        <v>-93011.74</v>
      </c>
    </row>
    <row r="284" spans="1:19" x14ac:dyDescent="0.2">
      <c r="A284" s="230" t="s">
        <v>508</v>
      </c>
      <c r="B284" s="230"/>
      <c r="C284" s="28" t="e">
        <f ca="1">VLOOKUP(B284,CF!A:Y,2,FALSE)</f>
        <v>#N/A</v>
      </c>
      <c r="D284" s="28" t="str">
        <f>IFERROR(VLOOKUP(B284,Adresy!A:C,3,FALSE),"BRAK")</f>
        <v>BRAK</v>
      </c>
      <c r="E284" s="231" t="s">
        <v>508</v>
      </c>
      <c r="G284" s="232" t="s">
        <v>509</v>
      </c>
      <c r="I284" s="230" t="s">
        <v>122</v>
      </c>
      <c r="J284" s="230" t="s">
        <v>122</v>
      </c>
      <c r="K284" s="230" t="s">
        <v>122</v>
      </c>
      <c r="L284" s="230" t="s">
        <v>122</v>
      </c>
      <c r="M284" s="230" t="s">
        <v>122</v>
      </c>
      <c r="N284" s="230">
        <v>0</v>
      </c>
      <c r="O284" s="28" t="e">
        <f ca="1">VLOOKUP(B284,CF!A:Y,10,FALSE)</f>
        <v>#N/A</v>
      </c>
      <c r="P284" s="248" t="e">
        <f t="shared" ca="1" si="12"/>
        <v>#VALUE!</v>
      </c>
      <c r="Q284" s="28" t="e">
        <f t="shared" ca="1" si="13"/>
        <v>#VALUE!</v>
      </c>
      <c r="S284" s="322">
        <f t="shared" si="14"/>
        <v>0</v>
      </c>
    </row>
    <row r="285" spans="1:19" x14ac:dyDescent="0.2">
      <c r="A285" s="28" t="s">
        <v>508</v>
      </c>
      <c r="B285" s="28" t="s">
        <v>508</v>
      </c>
      <c r="C285" s="28" t="str">
        <f>VLOOKUP(B285,CF!A:Y,2,FALSE)</f>
        <v>WURTH</v>
      </c>
      <c r="D285" s="28" t="str">
        <f>IFERROR(VLOOKUP(B285,Adresy!A:C,3,FALSE),"BRAK")</f>
        <v>Posag 7 Panien
02-495 Warszawa
Poland</v>
      </c>
      <c r="E285" s="233">
        <v>43543</v>
      </c>
      <c r="F285" s="204" t="s">
        <v>510</v>
      </c>
      <c r="G285" s="205" t="s">
        <v>3829</v>
      </c>
      <c r="H285" s="204" t="s">
        <v>122</v>
      </c>
      <c r="I285" s="234">
        <v>43543</v>
      </c>
      <c r="J285" s="206" t="s">
        <v>129</v>
      </c>
      <c r="K285" s="207" t="s">
        <v>130</v>
      </c>
      <c r="L285" s="235">
        <v>181.15</v>
      </c>
      <c r="M285" s="235">
        <v>181.15</v>
      </c>
      <c r="N285" s="236">
        <v>-181.15</v>
      </c>
      <c r="O285" s="28">
        <f>VLOOKUP(B285,CF!A:Y,10,FALSE)</f>
        <v>14</v>
      </c>
      <c r="P285" s="248">
        <f t="shared" si="12"/>
        <v>43557</v>
      </c>
      <c r="Q285" s="28">
        <f t="shared" si="13"/>
        <v>14</v>
      </c>
      <c r="S285" s="322">
        <f t="shared" si="14"/>
        <v>181.15</v>
      </c>
    </row>
    <row r="286" spans="1:19" x14ac:dyDescent="0.2">
      <c r="C286" s="28" t="e">
        <f ca="1">VLOOKUP(B286,CF!A:Y,2,FALSE)</f>
        <v>#N/A</v>
      </c>
      <c r="D286" s="28" t="str">
        <f>IFERROR(VLOOKUP(B286,Adresy!A:C,3,FALSE),"BRAK")</f>
        <v>BRAK</v>
      </c>
      <c r="E286" s="230" t="s">
        <v>122</v>
      </c>
      <c r="J286" s="237" t="s">
        <v>129</v>
      </c>
      <c r="K286" s="238" t="s">
        <v>130</v>
      </c>
      <c r="L286" s="239">
        <v>181.15</v>
      </c>
      <c r="M286" s="239">
        <v>181.15</v>
      </c>
      <c r="N286" s="240">
        <v>-181.15</v>
      </c>
      <c r="O286" s="28" t="e">
        <f ca="1">VLOOKUP(B286,CF!A:Y,10,FALSE)</f>
        <v>#N/A</v>
      </c>
      <c r="P286" s="248" t="e">
        <f t="shared" ca="1" si="12"/>
        <v>#VALUE!</v>
      </c>
      <c r="Q286" s="28" t="e">
        <f t="shared" ca="1" si="13"/>
        <v>#VALUE!</v>
      </c>
      <c r="S286" s="322">
        <f t="shared" si="14"/>
        <v>181.15</v>
      </c>
    </row>
    <row r="287" spans="1:19" x14ac:dyDescent="0.2">
      <c r="C287" s="28" t="e">
        <f ca="1">VLOOKUP(B287,CF!A:Y,2,FALSE)</f>
        <v>#N/A</v>
      </c>
      <c r="D287" s="28" t="str">
        <f>IFERROR(VLOOKUP(B287,Adresy!A:C,3,FALSE),"BRAK")</f>
        <v>BRAK</v>
      </c>
      <c r="N287" s="28">
        <v>0</v>
      </c>
      <c r="O287" s="28" t="e">
        <f ca="1">VLOOKUP(B287,CF!A:Y,10,FALSE)</f>
        <v>#N/A</v>
      </c>
      <c r="P287" s="248" t="e">
        <f t="shared" ca="1" si="12"/>
        <v>#N/A</v>
      </c>
      <c r="Q287" s="28" t="e">
        <f t="shared" ca="1" si="13"/>
        <v>#N/A</v>
      </c>
      <c r="S287" s="322">
        <f t="shared" si="14"/>
        <v>0</v>
      </c>
    </row>
    <row r="288" spans="1:19" x14ac:dyDescent="0.2">
      <c r="C288" s="28" t="e">
        <f ca="1">VLOOKUP(B288,CF!A:Y,2,FALSE)</f>
        <v>#N/A</v>
      </c>
      <c r="D288" s="28" t="str">
        <f>IFERROR(VLOOKUP(B288,Adresy!A:C,3,FALSE),"BRAK")</f>
        <v>BRAK</v>
      </c>
      <c r="E288" s="230" t="s">
        <v>122</v>
      </c>
      <c r="F288" s="230" t="s">
        <v>122</v>
      </c>
      <c r="G288" s="230" t="s">
        <v>122</v>
      </c>
      <c r="H288" s="230" t="s">
        <v>122</v>
      </c>
      <c r="I288" s="230" t="s">
        <v>122</v>
      </c>
      <c r="J288" s="230" t="s">
        <v>122</v>
      </c>
      <c r="K288" s="230" t="s">
        <v>122</v>
      </c>
      <c r="L288" s="241" t="s">
        <v>122</v>
      </c>
      <c r="M288" s="241" t="s">
        <v>3189</v>
      </c>
      <c r="N288" s="242">
        <v>-181.15</v>
      </c>
      <c r="O288" s="28" t="e">
        <f ca="1">VLOOKUP(B288,CF!A:Y,10,FALSE)</f>
        <v>#N/A</v>
      </c>
      <c r="P288" s="248" t="e">
        <f t="shared" ca="1" si="12"/>
        <v>#VALUE!</v>
      </c>
      <c r="Q288" s="28" t="e">
        <f t="shared" ca="1" si="13"/>
        <v>#VALUE!</v>
      </c>
      <c r="S288" s="322">
        <f t="shared" si="14"/>
        <v>181.15</v>
      </c>
    </row>
    <row r="289" spans="1:19" x14ac:dyDescent="0.2">
      <c r="A289" s="230" t="s">
        <v>511</v>
      </c>
      <c r="B289" s="230"/>
      <c r="C289" s="28" t="e">
        <f ca="1">VLOOKUP(B289,CF!A:Y,2,FALSE)</f>
        <v>#N/A</v>
      </c>
      <c r="D289" s="28" t="str">
        <f>IFERROR(VLOOKUP(B289,Adresy!A:C,3,FALSE),"BRAK")</f>
        <v>BRAK</v>
      </c>
      <c r="E289" s="231" t="s">
        <v>511</v>
      </c>
      <c r="G289" s="232" t="s">
        <v>512</v>
      </c>
      <c r="I289" s="230" t="s">
        <v>122</v>
      </c>
      <c r="J289" s="230" t="s">
        <v>122</v>
      </c>
      <c r="K289" s="230" t="s">
        <v>122</v>
      </c>
      <c r="L289" s="230" t="s">
        <v>122</v>
      </c>
      <c r="M289" s="230" t="s">
        <v>122</v>
      </c>
      <c r="N289" s="230">
        <v>0</v>
      </c>
      <c r="O289" s="28" t="e">
        <f ca="1">VLOOKUP(B289,CF!A:Y,10,FALSE)</f>
        <v>#N/A</v>
      </c>
      <c r="P289" s="248" t="e">
        <f t="shared" ca="1" si="12"/>
        <v>#VALUE!</v>
      </c>
      <c r="Q289" s="28" t="e">
        <f t="shared" ca="1" si="13"/>
        <v>#VALUE!</v>
      </c>
      <c r="S289" s="322">
        <f t="shared" si="14"/>
        <v>0</v>
      </c>
    </row>
    <row r="290" spans="1:19" x14ac:dyDescent="0.2">
      <c r="B290" s="28" t="s">
        <v>511</v>
      </c>
      <c r="C290" s="28" t="str">
        <f>VLOOKUP(B290,CF!A:Y,2,FALSE)</f>
        <v>TOMAR</v>
      </c>
      <c r="D290" s="28" t="str">
        <f>IFERROR(VLOOKUP(B290,Adresy!A:C,3,FALSE),"BRAK")</f>
        <v>Kargowska
66-100 Krężoły
Poland</v>
      </c>
      <c r="E290" s="233">
        <v>43542</v>
      </c>
      <c r="F290" s="204" t="s">
        <v>513</v>
      </c>
      <c r="G290" s="205" t="s">
        <v>514</v>
      </c>
      <c r="H290" s="204" t="s">
        <v>122</v>
      </c>
      <c r="I290" s="234">
        <v>43587</v>
      </c>
      <c r="J290" s="206" t="s">
        <v>129</v>
      </c>
      <c r="K290" s="207" t="s">
        <v>130</v>
      </c>
      <c r="L290" s="235">
        <v>-571.95000000000005</v>
      </c>
      <c r="M290" s="235">
        <v>-571.95000000000005</v>
      </c>
      <c r="N290" s="236">
        <v>571.95000000000005</v>
      </c>
      <c r="O290" s="28">
        <f>VLOOKUP(B290,CF!A:Y,10,FALSE)</f>
        <v>30</v>
      </c>
      <c r="P290" s="248">
        <f t="shared" si="12"/>
        <v>43572</v>
      </c>
      <c r="Q290" s="28">
        <f t="shared" si="13"/>
        <v>-15</v>
      </c>
      <c r="S290" s="322">
        <f t="shared" si="14"/>
        <v>-571.95000000000005</v>
      </c>
    </row>
    <row r="291" spans="1:19" x14ac:dyDescent="0.2">
      <c r="B291" s="28" t="s">
        <v>511</v>
      </c>
      <c r="C291" s="28" t="str">
        <f>VLOOKUP(B291,CF!A:Y,2,FALSE)</f>
        <v>TOMAR</v>
      </c>
      <c r="D291" s="28" t="str">
        <f>IFERROR(VLOOKUP(B291,Adresy!A:C,3,FALSE),"BRAK")</f>
        <v>Kargowska
66-100 Krężoły
Poland</v>
      </c>
      <c r="E291" s="233">
        <v>43545</v>
      </c>
      <c r="F291" s="204" t="s">
        <v>515</v>
      </c>
      <c r="G291" s="205" t="s">
        <v>516</v>
      </c>
      <c r="H291" s="204" t="s">
        <v>122</v>
      </c>
      <c r="I291" s="234">
        <v>43587</v>
      </c>
      <c r="J291" s="206" t="s">
        <v>129</v>
      </c>
      <c r="K291" s="207" t="s">
        <v>130</v>
      </c>
      <c r="L291" s="235">
        <v>-3099.6</v>
      </c>
      <c r="M291" s="235">
        <v>-3099.6</v>
      </c>
      <c r="N291" s="236">
        <v>3099.6</v>
      </c>
      <c r="O291" s="28">
        <f>VLOOKUP(B291,CF!A:Y,10,FALSE)</f>
        <v>30</v>
      </c>
      <c r="P291" s="248">
        <f t="shared" si="12"/>
        <v>43575</v>
      </c>
      <c r="Q291" s="28">
        <f t="shared" si="13"/>
        <v>-12</v>
      </c>
      <c r="S291" s="322">
        <f t="shared" si="14"/>
        <v>-3099.6</v>
      </c>
    </row>
    <row r="292" spans="1:19" x14ac:dyDescent="0.2">
      <c r="B292" s="28" t="s">
        <v>511</v>
      </c>
      <c r="C292" s="28" t="str">
        <f>VLOOKUP(B292,CF!A:Y,2,FALSE)</f>
        <v>TOMAR</v>
      </c>
      <c r="D292" s="28" t="str">
        <f>IFERROR(VLOOKUP(B292,Adresy!A:C,3,FALSE),"BRAK")</f>
        <v>Kargowska
66-100 Krężoły
Poland</v>
      </c>
      <c r="E292" s="233">
        <v>43545</v>
      </c>
      <c r="F292" s="204" t="s">
        <v>517</v>
      </c>
      <c r="G292" s="205" t="s">
        <v>518</v>
      </c>
      <c r="H292" s="204" t="s">
        <v>122</v>
      </c>
      <c r="I292" s="234">
        <v>43589</v>
      </c>
      <c r="J292" s="206" t="s">
        <v>129</v>
      </c>
      <c r="K292" s="207" t="s">
        <v>130</v>
      </c>
      <c r="L292" s="235">
        <v>-12132.72</v>
      </c>
      <c r="M292" s="235">
        <v>-12132.72</v>
      </c>
      <c r="N292" s="236">
        <v>12132.72</v>
      </c>
      <c r="O292" s="28">
        <f>VLOOKUP(B292,CF!A:Y,10,FALSE)</f>
        <v>30</v>
      </c>
      <c r="P292" s="248">
        <f t="shared" si="12"/>
        <v>43575</v>
      </c>
      <c r="Q292" s="28">
        <f t="shared" si="13"/>
        <v>-14</v>
      </c>
      <c r="S292" s="322">
        <f t="shared" si="14"/>
        <v>-12132.72</v>
      </c>
    </row>
    <row r="293" spans="1:19" x14ac:dyDescent="0.2">
      <c r="B293" s="28" t="s">
        <v>511</v>
      </c>
      <c r="C293" s="28" t="str">
        <f>VLOOKUP(B293,CF!A:Y,2,FALSE)</f>
        <v>TOMAR</v>
      </c>
      <c r="D293" s="28" t="str">
        <f>IFERROR(VLOOKUP(B293,Adresy!A:C,3,FALSE),"BRAK")</f>
        <v>Kargowska
66-100 Krężoły
Poland</v>
      </c>
      <c r="E293" s="233">
        <v>43545</v>
      </c>
      <c r="F293" s="204" t="s">
        <v>519</v>
      </c>
      <c r="G293" s="205" t="s">
        <v>520</v>
      </c>
      <c r="H293" s="204" t="s">
        <v>122</v>
      </c>
      <c r="I293" s="234">
        <v>43588</v>
      </c>
      <c r="J293" s="206" t="s">
        <v>129</v>
      </c>
      <c r="K293" s="207" t="s">
        <v>130</v>
      </c>
      <c r="L293" s="235">
        <v>-5904</v>
      </c>
      <c r="M293" s="235">
        <v>-5904</v>
      </c>
      <c r="N293" s="236">
        <v>5904</v>
      </c>
      <c r="O293" s="28">
        <f>VLOOKUP(B293,CF!A:Y,10,FALSE)</f>
        <v>30</v>
      </c>
      <c r="P293" s="248">
        <f t="shared" si="12"/>
        <v>43575</v>
      </c>
      <c r="Q293" s="28">
        <f t="shared" si="13"/>
        <v>-13</v>
      </c>
      <c r="S293" s="322">
        <f t="shared" si="14"/>
        <v>-5904</v>
      </c>
    </row>
    <row r="294" spans="1:19" x14ac:dyDescent="0.2">
      <c r="B294" s="28" t="s">
        <v>511</v>
      </c>
      <c r="C294" s="28" t="str">
        <f>VLOOKUP(B294,CF!A:Y,2,FALSE)</f>
        <v>TOMAR</v>
      </c>
      <c r="D294" s="28" t="str">
        <f>IFERROR(VLOOKUP(B294,Adresy!A:C,3,FALSE),"BRAK")</f>
        <v>Kargowska
66-100 Krężoły
Poland</v>
      </c>
      <c r="E294" s="233">
        <v>43551</v>
      </c>
      <c r="F294" s="204" t="s">
        <v>521</v>
      </c>
      <c r="G294" s="205" t="s">
        <v>522</v>
      </c>
      <c r="H294" s="204" t="s">
        <v>122</v>
      </c>
      <c r="I294" s="234">
        <v>43591</v>
      </c>
      <c r="J294" s="206" t="s">
        <v>129</v>
      </c>
      <c r="K294" s="207" t="s">
        <v>130</v>
      </c>
      <c r="L294" s="235">
        <v>-1107</v>
      </c>
      <c r="M294" s="235">
        <v>-1107</v>
      </c>
      <c r="N294" s="236">
        <v>1107</v>
      </c>
      <c r="O294" s="28">
        <f>VLOOKUP(B294,CF!A:Y,10,FALSE)</f>
        <v>30</v>
      </c>
      <c r="P294" s="248">
        <f t="shared" si="12"/>
        <v>43581</v>
      </c>
      <c r="Q294" s="28">
        <f t="shared" si="13"/>
        <v>-10</v>
      </c>
      <c r="S294" s="322">
        <f t="shared" si="14"/>
        <v>-1107</v>
      </c>
    </row>
    <row r="295" spans="1:19" x14ac:dyDescent="0.2">
      <c r="B295" s="28" t="s">
        <v>511</v>
      </c>
      <c r="C295" s="28" t="str">
        <f>VLOOKUP(B295,CF!A:Y,2,FALSE)</f>
        <v>TOMAR</v>
      </c>
      <c r="D295" s="28" t="str">
        <f>IFERROR(VLOOKUP(B295,Adresy!A:C,3,FALSE),"BRAK")</f>
        <v>Kargowska
66-100 Krężoły
Poland</v>
      </c>
      <c r="E295" s="233">
        <v>43560</v>
      </c>
      <c r="F295" s="204" t="s">
        <v>523</v>
      </c>
      <c r="G295" s="205" t="s">
        <v>524</v>
      </c>
      <c r="H295" s="204" t="s">
        <v>122</v>
      </c>
      <c r="I295" s="234">
        <v>43602</v>
      </c>
      <c r="J295" s="206" t="s">
        <v>129</v>
      </c>
      <c r="K295" s="207" t="s">
        <v>130</v>
      </c>
      <c r="L295" s="235">
        <v>-5977.8</v>
      </c>
      <c r="M295" s="235">
        <v>-5977.8</v>
      </c>
      <c r="N295" s="236">
        <v>5977.8</v>
      </c>
      <c r="O295" s="28">
        <f>VLOOKUP(B295,CF!A:Y,10,FALSE)</f>
        <v>30</v>
      </c>
      <c r="P295" s="248">
        <f t="shared" si="12"/>
        <v>43590</v>
      </c>
      <c r="Q295" s="28">
        <f t="shared" si="13"/>
        <v>-12</v>
      </c>
      <c r="S295" s="322">
        <f t="shared" si="14"/>
        <v>-5977.8</v>
      </c>
    </row>
    <row r="296" spans="1:19" x14ac:dyDescent="0.2">
      <c r="B296" s="28" t="s">
        <v>511</v>
      </c>
      <c r="C296" s="28" t="str">
        <f>VLOOKUP(B296,CF!A:Y,2,FALSE)</f>
        <v>TOMAR</v>
      </c>
      <c r="D296" s="28" t="str">
        <f>IFERROR(VLOOKUP(B296,Adresy!A:C,3,FALSE),"BRAK")</f>
        <v>Kargowska
66-100 Krężoły
Poland</v>
      </c>
      <c r="E296" s="233">
        <v>43560</v>
      </c>
      <c r="F296" s="204" t="s">
        <v>525</v>
      </c>
      <c r="G296" s="205" t="s">
        <v>526</v>
      </c>
      <c r="H296" s="204" t="s">
        <v>122</v>
      </c>
      <c r="I296" s="234">
        <v>43601</v>
      </c>
      <c r="J296" s="206" t="s">
        <v>129</v>
      </c>
      <c r="K296" s="207" t="s">
        <v>130</v>
      </c>
      <c r="L296" s="235">
        <v>-12132.72</v>
      </c>
      <c r="M296" s="235">
        <v>-12132.72</v>
      </c>
      <c r="N296" s="236">
        <v>12132.72</v>
      </c>
      <c r="O296" s="28">
        <f>VLOOKUP(B296,CF!A:Y,10,FALSE)</f>
        <v>30</v>
      </c>
      <c r="P296" s="248">
        <f t="shared" si="12"/>
        <v>43590</v>
      </c>
      <c r="Q296" s="28">
        <f t="shared" si="13"/>
        <v>-11</v>
      </c>
      <c r="S296" s="322">
        <f t="shared" si="14"/>
        <v>-12132.72</v>
      </c>
    </row>
    <row r="297" spans="1:19" x14ac:dyDescent="0.2">
      <c r="B297" s="28" t="s">
        <v>511</v>
      </c>
      <c r="C297" s="28" t="str">
        <f>VLOOKUP(B297,CF!A:Y,2,FALSE)</f>
        <v>TOMAR</v>
      </c>
      <c r="D297" s="28" t="str">
        <f>IFERROR(VLOOKUP(B297,Adresy!A:C,3,FALSE),"BRAK")</f>
        <v>Kargowska
66-100 Krężoły
Poland</v>
      </c>
      <c r="E297" s="233">
        <v>43572</v>
      </c>
      <c r="F297" s="204" t="s">
        <v>527</v>
      </c>
      <c r="G297" s="205" t="s">
        <v>528</v>
      </c>
      <c r="H297" s="204" t="s">
        <v>122</v>
      </c>
      <c r="I297" s="234">
        <v>43616</v>
      </c>
      <c r="J297" s="206" t="s">
        <v>129</v>
      </c>
      <c r="K297" s="207" t="s">
        <v>130</v>
      </c>
      <c r="L297" s="235">
        <v>-12132.72</v>
      </c>
      <c r="M297" s="235">
        <v>-12132.72</v>
      </c>
      <c r="N297" s="236">
        <v>12132.72</v>
      </c>
      <c r="O297" s="28">
        <f>VLOOKUP(B297,CF!A:Y,10,FALSE)</f>
        <v>30</v>
      </c>
      <c r="P297" s="248">
        <f t="shared" si="12"/>
        <v>43602</v>
      </c>
      <c r="Q297" s="28">
        <f t="shared" si="13"/>
        <v>-14</v>
      </c>
      <c r="S297" s="322">
        <f t="shared" si="14"/>
        <v>-12132.72</v>
      </c>
    </row>
    <row r="298" spans="1:19" x14ac:dyDescent="0.2">
      <c r="B298" s="28" t="s">
        <v>511</v>
      </c>
      <c r="C298" s="28" t="str">
        <f>VLOOKUP(B298,CF!A:Y,2,FALSE)</f>
        <v>TOMAR</v>
      </c>
      <c r="D298" s="28" t="str">
        <f>IFERROR(VLOOKUP(B298,Adresy!A:C,3,FALSE),"BRAK")</f>
        <v>Kargowska
66-100 Krężoły
Poland</v>
      </c>
      <c r="E298" s="233">
        <v>43594</v>
      </c>
      <c r="F298" s="204" t="s">
        <v>3209</v>
      </c>
      <c r="G298" s="205" t="s">
        <v>3128</v>
      </c>
      <c r="H298" s="204" t="s">
        <v>122</v>
      </c>
      <c r="I298" s="234">
        <v>43639</v>
      </c>
      <c r="J298" s="206" t="s">
        <v>129</v>
      </c>
      <c r="K298" s="207" t="s">
        <v>130</v>
      </c>
      <c r="L298" s="235">
        <v>-8172.12</v>
      </c>
      <c r="M298" s="235">
        <v>-8172.12</v>
      </c>
      <c r="N298" s="236">
        <v>8172.12</v>
      </c>
      <c r="O298" s="28">
        <f>VLOOKUP(B298,CF!A:Y,10,FALSE)</f>
        <v>30</v>
      </c>
      <c r="P298" s="248">
        <f t="shared" si="12"/>
        <v>43624</v>
      </c>
      <c r="Q298" s="28">
        <f t="shared" si="13"/>
        <v>-15</v>
      </c>
      <c r="S298" s="322">
        <f t="shared" si="14"/>
        <v>-8172.12</v>
      </c>
    </row>
    <row r="299" spans="1:19" x14ac:dyDescent="0.2">
      <c r="B299" s="28" t="s">
        <v>511</v>
      </c>
      <c r="C299" s="28" t="str">
        <f>VLOOKUP(B299,CF!A:Y,2,FALSE)</f>
        <v>TOMAR</v>
      </c>
      <c r="D299" s="28" t="str">
        <f>IFERROR(VLOOKUP(B299,Adresy!A:C,3,FALSE),"BRAK")</f>
        <v>Kargowska
66-100 Krężoły
Poland</v>
      </c>
      <c r="E299" s="233">
        <v>43594</v>
      </c>
      <c r="F299" s="204" t="s">
        <v>3210</v>
      </c>
      <c r="G299" s="205" t="s">
        <v>3129</v>
      </c>
      <c r="H299" s="204" t="s">
        <v>122</v>
      </c>
      <c r="I299" s="234">
        <v>43639</v>
      </c>
      <c r="J299" s="206" t="s">
        <v>129</v>
      </c>
      <c r="K299" s="207" t="s">
        <v>130</v>
      </c>
      <c r="L299" s="235">
        <v>-4071.3</v>
      </c>
      <c r="M299" s="235">
        <v>-4071.3</v>
      </c>
      <c r="N299" s="236">
        <v>4071.3</v>
      </c>
      <c r="O299" s="28">
        <f>VLOOKUP(B299,CF!A:Y,10,FALSE)</f>
        <v>30</v>
      </c>
      <c r="P299" s="248">
        <f t="shared" si="12"/>
        <v>43624</v>
      </c>
      <c r="Q299" s="28">
        <f t="shared" si="13"/>
        <v>-15</v>
      </c>
      <c r="S299" s="322">
        <f t="shared" si="14"/>
        <v>-4071.3</v>
      </c>
    </row>
    <row r="300" spans="1:19" x14ac:dyDescent="0.2">
      <c r="B300" s="28" t="s">
        <v>511</v>
      </c>
      <c r="C300" s="28" t="str">
        <f>VLOOKUP(B300,CF!A:Y,2,FALSE)</f>
        <v>TOMAR</v>
      </c>
      <c r="D300" s="28" t="str">
        <f>IFERROR(VLOOKUP(B300,Adresy!A:C,3,FALSE),"BRAK")</f>
        <v>Kargowska
66-100 Krężoły
Poland</v>
      </c>
      <c r="E300" s="233">
        <v>43594</v>
      </c>
      <c r="F300" s="204" t="s">
        <v>3211</v>
      </c>
      <c r="G300" s="205" t="s">
        <v>3130</v>
      </c>
      <c r="H300" s="204" t="s">
        <v>122</v>
      </c>
      <c r="I300" s="234">
        <v>43639</v>
      </c>
      <c r="J300" s="206" t="s">
        <v>129</v>
      </c>
      <c r="K300" s="207" t="s">
        <v>130</v>
      </c>
      <c r="L300" s="235">
        <v>-553.5</v>
      </c>
      <c r="M300" s="235">
        <v>-553.5</v>
      </c>
      <c r="N300" s="236">
        <v>553.5</v>
      </c>
      <c r="O300" s="28">
        <f>VLOOKUP(B300,CF!A:Y,10,FALSE)</f>
        <v>30</v>
      </c>
      <c r="P300" s="248">
        <f t="shared" si="12"/>
        <v>43624</v>
      </c>
      <c r="Q300" s="28">
        <f t="shared" si="13"/>
        <v>-15</v>
      </c>
      <c r="S300" s="322">
        <f t="shared" si="14"/>
        <v>-553.5</v>
      </c>
    </row>
    <row r="301" spans="1:19" x14ac:dyDescent="0.2">
      <c r="B301" s="28" t="s">
        <v>511</v>
      </c>
      <c r="C301" s="28" t="str">
        <f>VLOOKUP(B301,CF!A:Y,2,FALSE)</f>
        <v>TOMAR</v>
      </c>
      <c r="D301" s="28" t="str">
        <f>IFERROR(VLOOKUP(B301,Adresy!A:C,3,FALSE),"BRAK")</f>
        <v>Kargowska
66-100 Krężoły
Poland</v>
      </c>
      <c r="E301" s="233">
        <v>43594</v>
      </c>
      <c r="F301" s="204" t="s">
        <v>3212</v>
      </c>
      <c r="G301" s="205" t="s">
        <v>3131</v>
      </c>
      <c r="H301" s="204" t="s">
        <v>122</v>
      </c>
      <c r="I301" s="234">
        <v>43639</v>
      </c>
      <c r="J301" s="206" t="s">
        <v>129</v>
      </c>
      <c r="K301" s="207" t="s">
        <v>130</v>
      </c>
      <c r="L301" s="235">
        <v>-811.8</v>
      </c>
      <c r="M301" s="235">
        <v>-811.8</v>
      </c>
      <c r="N301" s="236">
        <v>811.8</v>
      </c>
      <c r="O301" s="28">
        <f>VLOOKUP(B301,CF!A:Y,10,FALSE)</f>
        <v>30</v>
      </c>
      <c r="P301" s="248">
        <f t="shared" si="12"/>
        <v>43624</v>
      </c>
      <c r="Q301" s="28">
        <f t="shared" si="13"/>
        <v>-15</v>
      </c>
      <c r="S301" s="322">
        <f t="shared" si="14"/>
        <v>-811.8</v>
      </c>
    </row>
    <row r="302" spans="1:19" x14ac:dyDescent="0.2">
      <c r="C302" s="28" t="e">
        <f ca="1">VLOOKUP(B302,CF!A:Y,2,FALSE)</f>
        <v>#N/A</v>
      </c>
      <c r="D302" s="28" t="str">
        <f>IFERROR(VLOOKUP(B302,Adresy!A:C,3,FALSE),"BRAK")</f>
        <v>BRAK</v>
      </c>
      <c r="E302" s="230" t="s">
        <v>122</v>
      </c>
      <c r="J302" s="237" t="s">
        <v>129</v>
      </c>
      <c r="K302" s="238" t="s">
        <v>130</v>
      </c>
      <c r="L302" s="239">
        <v>-66667.23</v>
      </c>
      <c r="M302" s="239">
        <v>-66667.23</v>
      </c>
      <c r="N302" s="240">
        <v>66667.23</v>
      </c>
      <c r="O302" s="28" t="e">
        <f ca="1">VLOOKUP(B302,CF!A:Y,10,FALSE)</f>
        <v>#N/A</v>
      </c>
      <c r="P302" s="248" t="e">
        <f t="shared" ca="1" si="12"/>
        <v>#VALUE!</v>
      </c>
      <c r="Q302" s="28" t="e">
        <f t="shared" ca="1" si="13"/>
        <v>#VALUE!</v>
      </c>
      <c r="S302" s="322">
        <f t="shared" si="14"/>
        <v>-66667.23</v>
      </c>
    </row>
    <row r="303" spans="1:19" x14ac:dyDescent="0.2">
      <c r="C303" s="28" t="e">
        <f ca="1">VLOOKUP(B303,CF!A:Y,2,FALSE)</f>
        <v>#N/A</v>
      </c>
      <c r="D303" s="28" t="str">
        <f>IFERROR(VLOOKUP(B303,Adresy!A:C,3,FALSE),"BRAK")</f>
        <v>BRAK</v>
      </c>
      <c r="N303" s="28">
        <v>0</v>
      </c>
      <c r="O303" s="28" t="e">
        <f ca="1">VLOOKUP(B303,CF!A:Y,10,FALSE)</f>
        <v>#N/A</v>
      </c>
      <c r="P303" s="248" t="e">
        <f t="shared" ca="1" si="12"/>
        <v>#N/A</v>
      </c>
      <c r="Q303" s="28" t="e">
        <f t="shared" ca="1" si="13"/>
        <v>#N/A</v>
      </c>
      <c r="S303" s="322">
        <f t="shared" si="14"/>
        <v>0</v>
      </c>
    </row>
    <row r="304" spans="1:19" x14ac:dyDescent="0.2">
      <c r="C304" s="28" t="e">
        <f ca="1">VLOOKUP(B304,CF!A:Y,2,FALSE)</f>
        <v>#N/A</v>
      </c>
      <c r="D304" s="28" t="str">
        <f>IFERROR(VLOOKUP(B304,Adresy!A:C,3,FALSE),"BRAK")</f>
        <v>BRAK</v>
      </c>
      <c r="E304" s="230" t="s">
        <v>122</v>
      </c>
      <c r="F304" s="230" t="s">
        <v>122</v>
      </c>
      <c r="G304" s="230" t="s">
        <v>122</v>
      </c>
      <c r="H304" s="230" t="s">
        <v>122</v>
      </c>
      <c r="I304" s="230" t="s">
        <v>122</v>
      </c>
      <c r="J304" s="230" t="s">
        <v>122</v>
      </c>
      <c r="K304" s="230" t="s">
        <v>122</v>
      </c>
      <c r="L304" s="241" t="s">
        <v>122</v>
      </c>
      <c r="M304" s="241" t="s">
        <v>3189</v>
      </c>
      <c r="N304" s="242">
        <v>66667.23</v>
      </c>
      <c r="O304" s="28" t="e">
        <f ca="1">VLOOKUP(B304,CF!A:Y,10,FALSE)</f>
        <v>#N/A</v>
      </c>
      <c r="P304" s="248" t="e">
        <f t="shared" ca="1" si="12"/>
        <v>#VALUE!</v>
      </c>
      <c r="Q304" s="28" t="e">
        <f t="shared" ca="1" si="13"/>
        <v>#VALUE!</v>
      </c>
      <c r="S304" s="322">
        <f t="shared" si="14"/>
        <v>-66667.23</v>
      </c>
    </row>
    <row r="305" spans="1:19" x14ac:dyDescent="0.2">
      <c r="A305" s="230" t="s">
        <v>529</v>
      </c>
      <c r="B305" s="230"/>
      <c r="C305" s="28" t="e">
        <f ca="1">VLOOKUP(B305,CF!A:Y,2,FALSE)</f>
        <v>#N/A</v>
      </c>
      <c r="D305" s="28" t="str">
        <f>IFERROR(VLOOKUP(B305,Adresy!A:C,3,FALSE),"BRAK")</f>
        <v>BRAK</v>
      </c>
      <c r="E305" s="231" t="s">
        <v>529</v>
      </c>
      <c r="G305" s="232" t="s">
        <v>530</v>
      </c>
      <c r="I305" s="230" t="s">
        <v>122</v>
      </c>
      <c r="J305" s="230" t="s">
        <v>122</v>
      </c>
      <c r="K305" s="230" t="s">
        <v>122</v>
      </c>
      <c r="L305" s="230" t="s">
        <v>122</v>
      </c>
      <c r="M305" s="230" t="s">
        <v>122</v>
      </c>
      <c r="N305" s="230">
        <v>0</v>
      </c>
      <c r="O305" s="28" t="e">
        <f ca="1">VLOOKUP(B305,CF!A:Y,10,FALSE)</f>
        <v>#N/A</v>
      </c>
      <c r="P305" s="248" t="e">
        <f t="shared" ca="1" si="12"/>
        <v>#VALUE!</v>
      </c>
      <c r="Q305" s="28" t="e">
        <f t="shared" ca="1" si="13"/>
        <v>#VALUE!</v>
      </c>
      <c r="S305" s="322">
        <f t="shared" si="14"/>
        <v>0</v>
      </c>
    </row>
    <row r="306" spans="1:19" x14ac:dyDescent="0.2">
      <c r="B306" s="28" t="s">
        <v>529</v>
      </c>
      <c r="C306" s="28" t="str">
        <f>VLOOKUP(B306,CF!A:Y,2,FALSE)</f>
        <v>ARBURG</v>
      </c>
      <c r="D306" s="28" t="str">
        <f>IFERROR(VLOOKUP(B306,Adresy!A:C,3,FALSE),"BRAK")</f>
        <v>Al. Jerozolimskie 233
02-495 Warszawa
Poland</v>
      </c>
      <c r="E306" s="233">
        <v>43544</v>
      </c>
      <c r="F306" s="204" t="s">
        <v>531</v>
      </c>
      <c r="G306" s="205" t="s">
        <v>532</v>
      </c>
      <c r="H306" s="204" t="s">
        <v>533</v>
      </c>
      <c r="I306" s="234">
        <v>43574</v>
      </c>
      <c r="J306" s="206" t="s">
        <v>129</v>
      </c>
      <c r="K306" s="207" t="s">
        <v>130</v>
      </c>
      <c r="L306" s="235">
        <v>-16006.17</v>
      </c>
      <c r="M306" s="235">
        <v>-16006.17</v>
      </c>
      <c r="N306" s="236">
        <v>16006.17</v>
      </c>
      <c r="O306" s="28">
        <f>VLOOKUP(B306,CF!A:Y,10,FALSE)</f>
        <v>30</v>
      </c>
      <c r="P306" s="248">
        <f t="shared" si="12"/>
        <v>43574</v>
      </c>
      <c r="Q306" s="28">
        <f t="shared" si="13"/>
        <v>0</v>
      </c>
      <c r="S306" s="322">
        <f t="shared" si="14"/>
        <v>-16006.17</v>
      </c>
    </row>
    <row r="307" spans="1:19" x14ac:dyDescent="0.2">
      <c r="B307" s="28" t="s">
        <v>529</v>
      </c>
      <c r="C307" s="28" t="str">
        <f>VLOOKUP(B307,CF!A:Y,2,FALSE)</f>
        <v>ARBURG</v>
      </c>
      <c r="D307" s="28" t="str">
        <f>IFERROR(VLOOKUP(B307,Adresy!A:C,3,FALSE),"BRAK")</f>
        <v>Al. Jerozolimskie 233
02-495 Warszawa
Poland</v>
      </c>
      <c r="E307" s="233">
        <v>43549</v>
      </c>
      <c r="F307" s="204" t="s">
        <v>534</v>
      </c>
      <c r="G307" s="205" t="s">
        <v>535</v>
      </c>
      <c r="H307" s="204" t="s">
        <v>536</v>
      </c>
      <c r="I307" s="234">
        <v>43579</v>
      </c>
      <c r="J307" s="206" t="s">
        <v>129</v>
      </c>
      <c r="K307" s="207" t="s">
        <v>130</v>
      </c>
      <c r="L307" s="235">
        <v>-2902.8</v>
      </c>
      <c r="M307" s="235">
        <v>-2902.8</v>
      </c>
      <c r="N307" s="236">
        <v>2902.8</v>
      </c>
      <c r="O307" s="28">
        <f>VLOOKUP(B307,CF!A:Y,10,FALSE)</f>
        <v>30</v>
      </c>
      <c r="P307" s="248">
        <f t="shared" si="12"/>
        <v>43579</v>
      </c>
      <c r="Q307" s="28">
        <f t="shared" si="13"/>
        <v>0</v>
      </c>
      <c r="S307" s="322">
        <f t="shared" si="14"/>
        <v>-2902.8</v>
      </c>
    </row>
    <row r="308" spans="1:19" x14ac:dyDescent="0.2">
      <c r="B308" s="28" t="s">
        <v>529</v>
      </c>
      <c r="C308" s="28" t="str">
        <f>VLOOKUP(B308,CF!A:Y,2,FALSE)</f>
        <v>ARBURG</v>
      </c>
      <c r="D308" s="28" t="str">
        <f>IFERROR(VLOOKUP(B308,Adresy!A:C,3,FALSE),"BRAK")</f>
        <v>Al. Jerozolimskie 233
02-495 Warszawa
Poland</v>
      </c>
      <c r="E308" s="233">
        <v>43559</v>
      </c>
      <c r="F308" s="204" t="s">
        <v>537</v>
      </c>
      <c r="G308" s="205" t="s">
        <v>538</v>
      </c>
      <c r="H308" s="204" t="s">
        <v>539</v>
      </c>
      <c r="I308" s="234">
        <v>43589</v>
      </c>
      <c r="J308" s="206" t="s">
        <v>129</v>
      </c>
      <c r="K308" s="207" t="s">
        <v>130</v>
      </c>
      <c r="L308" s="235">
        <v>-19174.009999999998</v>
      </c>
      <c r="M308" s="235">
        <v>-19174.009999999998</v>
      </c>
      <c r="N308" s="236">
        <v>19174.009999999998</v>
      </c>
      <c r="O308" s="28">
        <f>VLOOKUP(B308,CF!A:Y,10,FALSE)</f>
        <v>30</v>
      </c>
      <c r="P308" s="248">
        <f t="shared" si="12"/>
        <v>43589</v>
      </c>
      <c r="Q308" s="28">
        <f t="shared" si="13"/>
        <v>0</v>
      </c>
      <c r="S308" s="322">
        <f t="shared" si="14"/>
        <v>-19174.009999999998</v>
      </c>
    </row>
    <row r="309" spans="1:19" x14ac:dyDescent="0.2">
      <c r="B309" s="28" t="s">
        <v>529</v>
      </c>
      <c r="C309" s="28" t="str">
        <f>VLOOKUP(B309,CF!A:Y,2,FALSE)</f>
        <v>ARBURG</v>
      </c>
      <c r="D309" s="28" t="str">
        <f>IFERROR(VLOOKUP(B309,Adresy!A:C,3,FALSE),"BRAK")</f>
        <v>Al. Jerozolimskie 233
02-495 Warszawa
Poland</v>
      </c>
      <c r="E309" s="233">
        <v>43565</v>
      </c>
      <c r="F309" s="204" t="s">
        <v>540</v>
      </c>
      <c r="G309" s="205" t="s">
        <v>541</v>
      </c>
      <c r="H309" s="204" t="s">
        <v>542</v>
      </c>
      <c r="I309" s="234">
        <v>43595</v>
      </c>
      <c r="J309" s="206" t="s">
        <v>129</v>
      </c>
      <c r="K309" s="207" t="s">
        <v>130</v>
      </c>
      <c r="L309" s="235">
        <v>-3243.65</v>
      </c>
      <c r="M309" s="235">
        <v>-3243.65</v>
      </c>
      <c r="N309" s="236">
        <v>3243.65</v>
      </c>
      <c r="O309" s="28">
        <f>VLOOKUP(B309,CF!A:Y,10,FALSE)</f>
        <v>30</v>
      </c>
      <c r="P309" s="248">
        <f t="shared" si="12"/>
        <v>43595</v>
      </c>
      <c r="Q309" s="28">
        <f t="shared" si="13"/>
        <v>0</v>
      </c>
      <c r="S309" s="322">
        <f t="shared" si="14"/>
        <v>-3243.65</v>
      </c>
    </row>
    <row r="310" spans="1:19" x14ac:dyDescent="0.2">
      <c r="B310" s="28" t="s">
        <v>529</v>
      </c>
      <c r="C310" s="28" t="str">
        <f>VLOOKUP(B310,CF!A:Y,2,FALSE)</f>
        <v>ARBURG</v>
      </c>
      <c r="D310" s="28" t="str">
        <f>IFERROR(VLOOKUP(B310,Adresy!A:C,3,FALSE),"BRAK")</f>
        <v>Al. Jerozolimskie 233
02-495 Warszawa
Poland</v>
      </c>
      <c r="E310" s="233">
        <v>43566</v>
      </c>
      <c r="F310" s="204" t="s">
        <v>543</v>
      </c>
      <c r="G310" s="205" t="s">
        <v>544</v>
      </c>
      <c r="H310" s="204" t="s">
        <v>545</v>
      </c>
      <c r="I310" s="234">
        <v>43596</v>
      </c>
      <c r="J310" s="206" t="s">
        <v>129</v>
      </c>
      <c r="K310" s="207" t="s">
        <v>130</v>
      </c>
      <c r="L310" s="235">
        <v>-2789.03</v>
      </c>
      <c r="M310" s="235">
        <v>-2789.03</v>
      </c>
      <c r="N310" s="236">
        <v>2789.03</v>
      </c>
      <c r="O310" s="28">
        <f>VLOOKUP(B310,CF!A:Y,10,FALSE)</f>
        <v>30</v>
      </c>
      <c r="P310" s="248">
        <f t="shared" si="12"/>
        <v>43596</v>
      </c>
      <c r="Q310" s="28">
        <f t="shared" si="13"/>
        <v>0</v>
      </c>
      <c r="S310" s="322">
        <f t="shared" si="14"/>
        <v>-2789.03</v>
      </c>
    </row>
    <row r="311" spans="1:19" x14ac:dyDescent="0.2">
      <c r="B311" s="28" t="s">
        <v>529</v>
      </c>
      <c r="C311" s="28" t="str">
        <f>VLOOKUP(B311,CF!A:Y,2,FALSE)</f>
        <v>ARBURG</v>
      </c>
      <c r="D311" s="28" t="str">
        <f>IFERROR(VLOOKUP(B311,Adresy!A:C,3,FALSE),"BRAK")</f>
        <v>Al. Jerozolimskie 233
02-495 Warszawa
Poland</v>
      </c>
      <c r="E311" s="233">
        <v>43572</v>
      </c>
      <c r="F311" s="204" t="s">
        <v>546</v>
      </c>
      <c r="G311" s="205" t="s">
        <v>547</v>
      </c>
      <c r="H311" s="204" t="s">
        <v>536</v>
      </c>
      <c r="I311" s="234">
        <v>43602</v>
      </c>
      <c r="J311" s="206" t="s">
        <v>129</v>
      </c>
      <c r="K311" s="207" t="s">
        <v>130</v>
      </c>
      <c r="L311" s="235">
        <v>-20554.650000000001</v>
      </c>
      <c r="M311" s="235">
        <v>-20554.650000000001</v>
      </c>
      <c r="N311" s="236">
        <v>20554.650000000001</v>
      </c>
      <c r="O311" s="28">
        <f>VLOOKUP(B311,CF!A:Y,10,FALSE)</f>
        <v>30</v>
      </c>
      <c r="P311" s="248">
        <f t="shared" si="12"/>
        <v>43602</v>
      </c>
      <c r="Q311" s="28">
        <f t="shared" si="13"/>
        <v>0</v>
      </c>
      <c r="S311" s="322">
        <f t="shared" si="14"/>
        <v>-20554.650000000001</v>
      </c>
    </row>
    <row r="312" spans="1:19" x14ac:dyDescent="0.2">
      <c r="B312" s="28" t="s">
        <v>529</v>
      </c>
      <c r="C312" s="28" t="str">
        <f>VLOOKUP(B312,CF!A:Y,2,FALSE)</f>
        <v>ARBURG</v>
      </c>
      <c r="D312" s="28" t="str">
        <f>IFERROR(VLOOKUP(B312,Adresy!A:C,3,FALSE),"BRAK")</f>
        <v>Al. Jerozolimskie 233
02-495 Warszawa
Poland</v>
      </c>
      <c r="E312" s="233">
        <v>43572</v>
      </c>
      <c r="F312" s="204" t="s">
        <v>548</v>
      </c>
      <c r="G312" s="205" t="s">
        <v>549</v>
      </c>
      <c r="H312" s="204" t="s">
        <v>536</v>
      </c>
      <c r="I312" s="234">
        <v>43602</v>
      </c>
      <c r="J312" s="206" t="s">
        <v>129</v>
      </c>
      <c r="K312" s="207" t="s">
        <v>130</v>
      </c>
      <c r="L312" s="235">
        <v>19828.95</v>
      </c>
      <c r="M312" s="235">
        <v>19828.95</v>
      </c>
      <c r="N312" s="236">
        <v>-19828.95</v>
      </c>
      <c r="O312" s="28">
        <f>VLOOKUP(B312,CF!A:Y,10,FALSE)</f>
        <v>30</v>
      </c>
      <c r="P312" s="248">
        <f t="shared" si="12"/>
        <v>43602</v>
      </c>
      <c r="Q312" s="28">
        <f t="shared" si="13"/>
        <v>0</v>
      </c>
      <c r="S312" s="322">
        <f t="shared" si="14"/>
        <v>19828.95</v>
      </c>
    </row>
    <row r="313" spans="1:19" x14ac:dyDescent="0.2">
      <c r="B313" s="28" t="s">
        <v>529</v>
      </c>
      <c r="C313" s="28" t="str">
        <f>VLOOKUP(B313,CF!A:Y,2,FALSE)</f>
        <v>ARBURG</v>
      </c>
      <c r="D313" s="28" t="str">
        <f>IFERROR(VLOOKUP(B313,Adresy!A:C,3,FALSE),"BRAK")</f>
        <v>Al. Jerozolimskie 233
02-495 Warszawa
Poland</v>
      </c>
      <c r="E313" s="233">
        <v>43573</v>
      </c>
      <c r="F313" s="204" t="s">
        <v>550</v>
      </c>
      <c r="G313" s="205" t="s">
        <v>551</v>
      </c>
      <c r="H313" s="204" t="s">
        <v>542</v>
      </c>
      <c r="I313" s="234">
        <v>43603</v>
      </c>
      <c r="J313" s="206" t="s">
        <v>129</v>
      </c>
      <c r="K313" s="207" t="s">
        <v>130</v>
      </c>
      <c r="L313" s="235">
        <v>-6016.86</v>
      </c>
      <c r="M313" s="235">
        <v>-6016.86</v>
      </c>
      <c r="N313" s="236">
        <v>6016.86</v>
      </c>
      <c r="O313" s="28">
        <f>VLOOKUP(B313,CF!A:Y,10,FALSE)</f>
        <v>30</v>
      </c>
      <c r="P313" s="248">
        <f t="shared" si="12"/>
        <v>43603</v>
      </c>
      <c r="Q313" s="28">
        <f t="shared" si="13"/>
        <v>0</v>
      </c>
      <c r="S313" s="322">
        <f t="shared" si="14"/>
        <v>-6016.86</v>
      </c>
    </row>
    <row r="314" spans="1:19" x14ac:dyDescent="0.2">
      <c r="B314" s="28" t="s">
        <v>529</v>
      </c>
      <c r="C314" s="28" t="str">
        <f>VLOOKUP(B314,CF!A:Y,2,FALSE)</f>
        <v>ARBURG</v>
      </c>
      <c r="D314" s="28" t="str">
        <f>IFERROR(VLOOKUP(B314,Adresy!A:C,3,FALSE),"BRAK")</f>
        <v>Al. Jerozolimskie 233
02-495 Warszawa
Poland</v>
      </c>
      <c r="E314" s="233">
        <v>43573</v>
      </c>
      <c r="F314" s="204" t="s">
        <v>552</v>
      </c>
      <c r="G314" s="205" t="s">
        <v>553</v>
      </c>
      <c r="H314" s="204" t="s">
        <v>536</v>
      </c>
      <c r="I314" s="234">
        <v>43603</v>
      </c>
      <c r="J314" s="206" t="s">
        <v>129</v>
      </c>
      <c r="K314" s="207" t="s">
        <v>130</v>
      </c>
      <c r="L314" s="235">
        <v>-36874.959999999999</v>
      </c>
      <c r="M314" s="235">
        <v>-36874.959999999999</v>
      </c>
      <c r="N314" s="236">
        <v>36874.959999999999</v>
      </c>
      <c r="O314" s="28">
        <f>VLOOKUP(B314,CF!A:Y,10,FALSE)</f>
        <v>30</v>
      </c>
      <c r="P314" s="248">
        <f t="shared" si="12"/>
        <v>43603</v>
      </c>
      <c r="Q314" s="28">
        <f t="shared" si="13"/>
        <v>0</v>
      </c>
      <c r="S314" s="322">
        <f t="shared" si="14"/>
        <v>-36874.959999999999</v>
      </c>
    </row>
    <row r="315" spans="1:19" x14ac:dyDescent="0.2">
      <c r="B315" s="28" t="s">
        <v>529</v>
      </c>
      <c r="C315" s="28" t="str">
        <f>VLOOKUP(B315,CF!A:Y,2,FALSE)</f>
        <v>ARBURG</v>
      </c>
      <c r="D315" s="28" t="str">
        <f>IFERROR(VLOOKUP(B315,Adresy!A:C,3,FALSE),"BRAK")</f>
        <v>Al. Jerozolimskie 233
02-495 Warszawa
Poland</v>
      </c>
      <c r="E315" s="233">
        <v>43579</v>
      </c>
      <c r="F315" s="204" t="s">
        <v>554</v>
      </c>
      <c r="G315" s="205" t="s">
        <v>555</v>
      </c>
      <c r="H315" s="204" t="s">
        <v>536</v>
      </c>
      <c r="I315" s="234">
        <v>43609</v>
      </c>
      <c r="J315" s="206" t="s">
        <v>129</v>
      </c>
      <c r="K315" s="207" t="s">
        <v>130</v>
      </c>
      <c r="L315" s="235">
        <v>-4271.05</v>
      </c>
      <c r="M315" s="235">
        <v>-4271.05</v>
      </c>
      <c r="N315" s="236">
        <v>4271.05</v>
      </c>
      <c r="O315" s="28">
        <f>VLOOKUP(B315,CF!A:Y,10,FALSE)</f>
        <v>30</v>
      </c>
      <c r="P315" s="248">
        <f t="shared" si="12"/>
        <v>43609</v>
      </c>
      <c r="Q315" s="28">
        <f t="shared" si="13"/>
        <v>0</v>
      </c>
      <c r="S315" s="322">
        <f t="shared" si="14"/>
        <v>-4271.05</v>
      </c>
    </row>
    <row r="316" spans="1:19" x14ac:dyDescent="0.2">
      <c r="C316" s="28" t="e">
        <f ca="1">VLOOKUP(B316,CF!A:Y,2,FALSE)</f>
        <v>#N/A</v>
      </c>
      <c r="D316" s="28" t="str">
        <f>IFERROR(VLOOKUP(B316,Adresy!A:C,3,FALSE),"BRAK")</f>
        <v>BRAK</v>
      </c>
      <c r="E316" s="230" t="s">
        <v>122</v>
      </c>
      <c r="J316" s="237" t="s">
        <v>129</v>
      </c>
      <c r="K316" s="238" t="s">
        <v>130</v>
      </c>
      <c r="L316" s="239">
        <v>-92004.23</v>
      </c>
      <c r="M316" s="239">
        <v>-92004.23</v>
      </c>
      <c r="N316" s="240">
        <v>92004.23</v>
      </c>
      <c r="O316" s="28" t="e">
        <f ca="1">VLOOKUP(B316,CF!A:Y,10,FALSE)</f>
        <v>#N/A</v>
      </c>
      <c r="P316" s="248" t="e">
        <f t="shared" ca="1" si="12"/>
        <v>#VALUE!</v>
      </c>
      <c r="Q316" s="28" t="e">
        <f t="shared" ca="1" si="13"/>
        <v>#VALUE!</v>
      </c>
      <c r="S316" s="322">
        <f t="shared" si="14"/>
        <v>-92004.23</v>
      </c>
    </row>
    <row r="317" spans="1:19" x14ac:dyDescent="0.2">
      <c r="C317" s="28" t="e">
        <f ca="1">VLOOKUP(B317,CF!A:Y,2,FALSE)</f>
        <v>#N/A</v>
      </c>
      <c r="D317" s="28" t="str">
        <f>IFERROR(VLOOKUP(B317,Adresy!A:C,3,FALSE),"BRAK")</f>
        <v>BRAK</v>
      </c>
      <c r="N317" s="28">
        <v>0</v>
      </c>
      <c r="O317" s="28" t="e">
        <f ca="1">VLOOKUP(B317,CF!A:Y,10,FALSE)</f>
        <v>#N/A</v>
      </c>
      <c r="P317" s="248" t="e">
        <f t="shared" ca="1" si="12"/>
        <v>#N/A</v>
      </c>
      <c r="Q317" s="28" t="e">
        <f t="shared" ca="1" si="13"/>
        <v>#N/A</v>
      </c>
      <c r="S317" s="322">
        <f t="shared" si="14"/>
        <v>0</v>
      </c>
    </row>
    <row r="318" spans="1:19" x14ac:dyDescent="0.2">
      <c r="C318" s="28" t="e">
        <f ca="1">VLOOKUP(B318,CF!A:Y,2,FALSE)</f>
        <v>#N/A</v>
      </c>
      <c r="D318" s="28" t="str">
        <f>IFERROR(VLOOKUP(B318,Adresy!A:C,3,FALSE),"BRAK")</f>
        <v>BRAK</v>
      </c>
      <c r="E318" s="230" t="s">
        <v>122</v>
      </c>
      <c r="F318" s="230" t="s">
        <v>122</v>
      </c>
      <c r="G318" s="230" t="s">
        <v>122</v>
      </c>
      <c r="H318" s="230" t="s">
        <v>122</v>
      </c>
      <c r="I318" s="230" t="s">
        <v>122</v>
      </c>
      <c r="J318" s="230" t="s">
        <v>122</v>
      </c>
      <c r="K318" s="230" t="s">
        <v>122</v>
      </c>
      <c r="L318" s="241" t="s">
        <v>122</v>
      </c>
      <c r="M318" s="241" t="s">
        <v>3189</v>
      </c>
      <c r="N318" s="242">
        <v>92004.23</v>
      </c>
      <c r="O318" s="28" t="e">
        <f ca="1">VLOOKUP(B318,CF!A:Y,10,FALSE)</f>
        <v>#N/A</v>
      </c>
      <c r="P318" s="248" t="e">
        <f t="shared" ca="1" si="12"/>
        <v>#VALUE!</v>
      </c>
      <c r="Q318" s="28" t="e">
        <f t="shared" ca="1" si="13"/>
        <v>#VALUE!</v>
      </c>
      <c r="S318" s="322">
        <f t="shared" si="14"/>
        <v>-92004.23</v>
      </c>
    </row>
    <row r="319" spans="1:19" x14ac:dyDescent="0.2">
      <c r="A319" s="230" t="s">
        <v>556</v>
      </c>
      <c r="B319" s="230"/>
      <c r="C319" s="28" t="e">
        <f ca="1">VLOOKUP(B319,CF!A:Y,2,FALSE)</f>
        <v>#N/A</v>
      </c>
      <c r="D319" s="28" t="str">
        <f>IFERROR(VLOOKUP(B319,Adresy!A:C,3,FALSE),"BRAK")</f>
        <v>BRAK</v>
      </c>
      <c r="E319" s="231" t="s">
        <v>556</v>
      </c>
      <c r="G319" s="232" t="s">
        <v>557</v>
      </c>
      <c r="I319" s="230" t="s">
        <v>122</v>
      </c>
      <c r="J319" s="230" t="s">
        <v>122</v>
      </c>
      <c r="K319" s="230" t="s">
        <v>122</v>
      </c>
      <c r="L319" s="230" t="s">
        <v>122</v>
      </c>
      <c r="M319" s="230" t="s">
        <v>122</v>
      </c>
      <c r="N319" s="230">
        <v>0</v>
      </c>
      <c r="O319" s="28" t="e">
        <f ca="1">VLOOKUP(B319,CF!A:Y,10,FALSE)</f>
        <v>#N/A</v>
      </c>
      <c r="P319" s="248" t="e">
        <f t="shared" ca="1" si="12"/>
        <v>#VALUE!</v>
      </c>
      <c r="Q319" s="28" t="e">
        <f t="shared" ca="1" si="13"/>
        <v>#VALUE!</v>
      </c>
      <c r="S319" s="322">
        <f t="shared" si="14"/>
        <v>0</v>
      </c>
    </row>
    <row r="320" spans="1:19" x14ac:dyDescent="0.2">
      <c r="B320" s="28" t="s">
        <v>556</v>
      </c>
      <c r="C320" s="28" t="str">
        <f>VLOOKUP(B320,CF!A:Y,2,FALSE)</f>
        <v>ZAKŁAD DYSTRYBUCJI GAZÓW TECHNICZNYCH</v>
      </c>
      <c r="D320" s="28" t="str">
        <f>IFERROR(VLOOKUP(B320,Adresy!A:C,3,FALSE),"BRAK")</f>
        <v>Zielonogórska
67-100 Nowa Sól
Poland</v>
      </c>
      <c r="E320" s="233">
        <v>43578</v>
      </c>
      <c r="F320" s="204" t="s">
        <v>558</v>
      </c>
      <c r="G320" s="205" t="s">
        <v>559</v>
      </c>
      <c r="H320" s="204" t="s">
        <v>202</v>
      </c>
      <c r="I320" s="234">
        <v>43592</v>
      </c>
      <c r="J320" s="206" t="s">
        <v>129</v>
      </c>
      <c r="K320" s="207" t="s">
        <v>130</v>
      </c>
      <c r="L320" s="235">
        <v>-230</v>
      </c>
      <c r="M320" s="235">
        <v>-230</v>
      </c>
      <c r="N320" s="236">
        <v>230</v>
      </c>
      <c r="O320" s="28">
        <f>VLOOKUP(B320,CF!A:Y,10,FALSE)</f>
        <v>14</v>
      </c>
      <c r="P320" s="248">
        <f t="shared" si="12"/>
        <v>43592</v>
      </c>
      <c r="Q320" s="28">
        <f t="shared" si="13"/>
        <v>0</v>
      </c>
      <c r="S320" s="322">
        <f t="shared" si="14"/>
        <v>-230</v>
      </c>
    </row>
    <row r="321" spans="1:19" x14ac:dyDescent="0.2">
      <c r="C321" s="28" t="e">
        <f ca="1">VLOOKUP(B321,CF!A:Y,2,FALSE)</f>
        <v>#N/A</v>
      </c>
      <c r="D321" s="28" t="str">
        <f>IFERROR(VLOOKUP(B321,Adresy!A:C,3,FALSE),"BRAK")</f>
        <v>BRAK</v>
      </c>
      <c r="E321" s="230" t="s">
        <v>122</v>
      </c>
      <c r="J321" s="237" t="s">
        <v>129</v>
      </c>
      <c r="K321" s="238" t="s">
        <v>130</v>
      </c>
      <c r="L321" s="239">
        <v>-230</v>
      </c>
      <c r="M321" s="239">
        <v>-230</v>
      </c>
      <c r="N321" s="240">
        <v>230</v>
      </c>
      <c r="O321" s="28" t="e">
        <f ca="1">VLOOKUP(B321,CF!A:Y,10,FALSE)</f>
        <v>#N/A</v>
      </c>
      <c r="P321" s="248" t="e">
        <f t="shared" ca="1" si="12"/>
        <v>#VALUE!</v>
      </c>
      <c r="Q321" s="28" t="e">
        <f t="shared" ca="1" si="13"/>
        <v>#VALUE!</v>
      </c>
      <c r="S321" s="322">
        <f t="shared" si="14"/>
        <v>-230</v>
      </c>
    </row>
    <row r="322" spans="1:19" x14ac:dyDescent="0.2">
      <c r="C322" s="28" t="e">
        <f ca="1">VLOOKUP(B322,CF!A:Y,2,FALSE)</f>
        <v>#N/A</v>
      </c>
      <c r="D322" s="28" t="str">
        <f>IFERROR(VLOOKUP(B322,Adresy!A:C,3,FALSE),"BRAK")</f>
        <v>BRAK</v>
      </c>
      <c r="E322" s="230" t="s">
        <v>122</v>
      </c>
      <c r="F322" s="230" t="s">
        <v>122</v>
      </c>
      <c r="G322" s="230" t="s">
        <v>122</v>
      </c>
      <c r="H322" s="230" t="s">
        <v>122</v>
      </c>
      <c r="I322" s="230" t="s">
        <v>122</v>
      </c>
      <c r="J322" s="230" t="s">
        <v>122</v>
      </c>
      <c r="K322" s="230" t="s">
        <v>122</v>
      </c>
      <c r="L322" s="241" t="s">
        <v>122</v>
      </c>
      <c r="M322" s="241" t="s">
        <v>3189</v>
      </c>
      <c r="N322" s="242">
        <v>230</v>
      </c>
      <c r="O322" s="28" t="e">
        <f ca="1">VLOOKUP(B322,CF!A:Y,10,FALSE)</f>
        <v>#N/A</v>
      </c>
      <c r="P322" s="248" t="e">
        <f t="shared" ca="1" si="12"/>
        <v>#VALUE!</v>
      </c>
      <c r="Q322" s="28" t="e">
        <f t="shared" ca="1" si="13"/>
        <v>#VALUE!</v>
      </c>
      <c r="S322" s="322">
        <f t="shared" si="14"/>
        <v>-230</v>
      </c>
    </row>
    <row r="323" spans="1:19" x14ac:dyDescent="0.2">
      <c r="A323" s="230" t="s">
        <v>560</v>
      </c>
      <c r="B323" s="230"/>
      <c r="C323" s="28" t="e">
        <f ca="1">VLOOKUP(B323,CF!A:Y,2,FALSE)</f>
        <v>#N/A</v>
      </c>
      <c r="D323" s="28" t="str">
        <f>IFERROR(VLOOKUP(B323,Adresy!A:C,3,FALSE),"BRAK")</f>
        <v>BRAK</v>
      </c>
      <c r="E323" s="231" t="s">
        <v>560</v>
      </c>
      <c r="G323" s="232" t="s">
        <v>561</v>
      </c>
      <c r="I323" s="230" t="s">
        <v>122</v>
      </c>
      <c r="J323" s="230" t="s">
        <v>122</v>
      </c>
      <c r="K323" s="230" t="s">
        <v>122</v>
      </c>
      <c r="L323" s="230" t="s">
        <v>122</v>
      </c>
      <c r="M323" s="230" t="s">
        <v>122</v>
      </c>
      <c r="N323" s="230">
        <v>0</v>
      </c>
      <c r="O323" s="28" t="e">
        <f ca="1">VLOOKUP(B323,CF!A:Y,10,FALSE)</f>
        <v>#N/A</v>
      </c>
      <c r="P323" s="248" t="e">
        <f t="shared" ca="1" si="12"/>
        <v>#VALUE!</v>
      </c>
      <c r="Q323" s="28" t="e">
        <f t="shared" ca="1" si="13"/>
        <v>#VALUE!</v>
      </c>
      <c r="S323" s="322">
        <f t="shared" si="14"/>
        <v>0</v>
      </c>
    </row>
    <row r="324" spans="1:19" x14ac:dyDescent="0.2">
      <c r="B324" s="28" t="s">
        <v>560</v>
      </c>
      <c r="C324" s="28" t="str">
        <f>VLOOKUP(B324,CF!A:Y,2,FALSE)</f>
        <v>GASPOL</v>
      </c>
      <c r="D324" s="28" t="str">
        <f>IFERROR(VLOOKUP(B324,Adresy!A:C,3,FALSE),"BRAK")</f>
        <v>Al. Jana Pawła II
00-175 Warszawa
Poland</v>
      </c>
      <c r="E324" s="233">
        <v>43566</v>
      </c>
      <c r="F324" s="204" t="s">
        <v>562</v>
      </c>
      <c r="G324" s="205" t="s">
        <v>563</v>
      </c>
      <c r="H324" s="204" t="s">
        <v>564</v>
      </c>
      <c r="I324" s="234">
        <v>43580</v>
      </c>
      <c r="J324" s="206" t="s">
        <v>129</v>
      </c>
      <c r="K324" s="207" t="s">
        <v>130</v>
      </c>
      <c r="L324" s="235">
        <v>-1463.35</v>
      </c>
      <c r="M324" s="235">
        <v>-1463.35</v>
      </c>
      <c r="N324" s="236">
        <v>1463.35</v>
      </c>
      <c r="O324" s="28">
        <f>VLOOKUP(B324,CF!A:Y,10,FALSE)</f>
        <v>14</v>
      </c>
      <c r="P324" s="248">
        <f t="shared" ref="P324:P387" si="15">E324+O324</f>
        <v>43580</v>
      </c>
      <c r="Q324" s="28">
        <f t="shared" ref="Q324:Q387" si="16">P324-I324</f>
        <v>0</v>
      </c>
      <c r="S324" s="322">
        <f t="shared" ref="S324:S387" si="17">IFERROR(-N324,0)</f>
        <v>-1463.35</v>
      </c>
    </row>
    <row r="325" spans="1:19" x14ac:dyDescent="0.2">
      <c r="B325" s="28" t="s">
        <v>560</v>
      </c>
      <c r="C325" s="28" t="str">
        <f>VLOOKUP(B325,CF!A:Y,2,FALSE)</f>
        <v>GASPOL</v>
      </c>
      <c r="D325" s="28" t="str">
        <f>IFERROR(VLOOKUP(B325,Adresy!A:C,3,FALSE),"BRAK")</f>
        <v>Al. Jana Pawła II
00-175 Warszawa
Poland</v>
      </c>
      <c r="E325" s="233">
        <v>43567</v>
      </c>
      <c r="F325" s="204" t="s">
        <v>565</v>
      </c>
      <c r="G325" s="205" t="s">
        <v>566</v>
      </c>
      <c r="H325" s="204" t="s">
        <v>564</v>
      </c>
      <c r="I325" s="234">
        <v>43581</v>
      </c>
      <c r="J325" s="206" t="s">
        <v>129</v>
      </c>
      <c r="K325" s="207" t="s">
        <v>130</v>
      </c>
      <c r="L325" s="235">
        <v>-1003.44</v>
      </c>
      <c r="M325" s="235">
        <v>-1003.44</v>
      </c>
      <c r="N325" s="236">
        <v>1003.44</v>
      </c>
      <c r="O325" s="28">
        <f>VLOOKUP(B325,CF!A:Y,10,FALSE)</f>
        <v>14</v>
      </c>
      <c r="P325" s="248">
        <f t="shared" si="15"/>
        <v>43581</v>
      </c>
      <c r="Q325" s="28">
        <f t="shared" si="16"/>
        <v>0</v>
      </c>
      <c r="S325" s="322">
        <f t="shared" si="17"/>
        <v>-1003.44</v>
      </c>
    </row>
    <row r="326" spans="1:19" x14ac:dyDescent="0.2">
      <c r="B326" s="28" t="s">
        <v>560</v>
      </c>
      <c r="C326" s="28" t="str">
        <f>VLOOKUP(B326,CF!A:Y,2,FALSE)</f>
        <v>GASPOL</v>
      </c>
      <c r="D326" s="28" t="str">
        <f>IFERROR(VLOOKUP(B326,Adresy!A:C,3,FALSE),"BRAK")</f>
        <v>Al. Jana Pawła II
00-175 Warszawa
Poland</v>
      </c>
      <c r="E326" s="233">
        <v>43574</v>
      </c>
      <c r="F326" s="204" t="s">
        <v>567</v>
      </c>
      <c r="G326" s="205" t="s">
        <v>568</v>
      </c>
      <c r="H326" s="204" t="s">
        <v>569</v>
      </c>
      <c r="I326" s="234">
        <v>43588</v>
      </c>
      <c r="J326" s="206" t="s">
        <v>129</v>
      </c>
      <c r="K326" s="207" t="s">
        <v>130</v>
      </c>
      <c r="L326" s="235">
        <v>-1254.3</v>
      </c>
      <c r="M326" s="235">
        <v>-1254.3</v>
      </c>
      <c r="N326" s="236">
        <v>1254.3</v>
      </c>
      <c r="O326" s="28">
        <f>VLOOKUP(B326,CF!A:Y,10,FALSE)</f>
        <v>14</v>
      </c>
      <c r="P326" s="248">
        <f t="shared" si="15"/>
        <v>43588</v>
      </c>
      <c r="Q326" s="28">
        <f t="shared" si="16"/>
        <v>0</v>
      </c>
      <c r="S326" s="322">
        <f t="shared" si="17"/>
        <v>-1254.3</v>
      </c>
    </row>
    <row r="327" spans="1:19" x14ac:dyDescent="0.2">
      <c r="B327" s="28" t="s">
        <v>560</v>
      </c>
      <c r="C327" s="28" t="str">
        <f>VLOOKUP(B327,CF!A:Y,2,FALSE)</f>
        <v>GASPOL</v>
      </c>
      <c r="D327" s="28" t="str">
        <f>IFERROR(VLOOKUP(B327,Adresy!A:C,3,FALSE),"BRAK")</f>
        <v>Al. Jana Pawła II
00-175 Warszawa
Poland</v>
      </c>
      <c r="E327" s="233">
        <v>43581</v>
      </c>
      <c r="F327" s="204" t="s">
        <v>570</v>
      </c>
      <c r="G327" s="205" t="s">
        <v>571</v>
      </c>
      <c r="H327" s="204" t="s">
        <v>564</v>
      </c>
      <c r="I327" s="234">
        <v>43595</v>
      </c>
      <c r="J327" s="206" t="s">
        <v>129</v>
      </c>
      <c r="K327" s="207" t="s">
        <v>130</v>
      </c>
      <c r="L327" s="235">
        <v>-1421.54</v>
      </c>
      <c r="M327" s="235">
        <v>-1421.54</v>
      </c>
      <c r="N327" s="236">
        <v>1421.54</v>
      </c>
      <c r="O327" s="28">
        <f>VLOOKUP(B327,CF!A:Y,10,FALSE)</f>
        <v>14</v>
      </c>
      <c r="P327" s="248">
        <f t="shared" si="15"/>
        <v>43595</v>
      </c>
      <c r="Q327" s="28">
        <f t="shared" si="16"/>
        <v>0</v>
      </c>
      <c r="S327" s="322">
        <f t="shared" si="17"/>
        <v>-1421.54</v>
      </c>
    </row>
    <row r="328" spans="1:19" x14ac:dyDescent="0.2">
      <c r="C328" s="28" t="e">
        <f ca="1">VLOOKUP(B328,CF!A:Y,2,FALSE)</f>
        <v>#N/A</v>
      </c>
      <c r="D328" s="28" t="str">
        <f>IFERROR(VLOOKUP(B328,Adresy!A:C,3,FALSE),"BRAK")</f>
        <v>BRAK</v>
      </c>
      <c r="E328" s="230" t="s">
        <v>122</v>
      </c>
      <c r="J328" s="237" t="s">
        <v>129</v>
      </c>
      <c r="K328" s="238" t="s">
        <v>130</v>
      </c>
      <c r="L328" s="239">
        <v>-5142.63</v>
      </c>
      <c r="M328" s="239">
        <v>-5142.63</v>
      </c>
      <c r="N328" s="240">
        <v>5142.63</v>
      </c>
      <c r="O328" s="28" t="e">
        <f ca="1">VLOOKUP(B328,CF!A:Y,10,FALSE)</f>
        <v>#N/A</v>
      </c>
      <c r="P328" s="248" t="e">
        <f t="shared" ca="1" si="15"/>
        <v>#VALUE!</v>
      </c>
      <c r="Q328" s="28" t="e">
        <f t="shared" ca="1" si="16"/>
        <v>#VALUE!</v>
      </c>
      <c r="S328" s="322">
        <f t="shared" si="17"/>
        <v>-5142.63</v>
      </c>
    </row>
    <row r="329" spans="1:19" x14ac:dyDescent="0.2">
      <c r="C329" s="28" t="e">
        <f ca="1">VLOOKUP(B329,CF!A:Y,2,FALSE)</f>
        <v>#N/A</v>
      </c>
      <c r="D329" s="28" t="str">
        <f>IFERROR(VLOOKUP(B329,Adresy!A:C,3,FALSE),"BRAK")</f>
        <v>BRAK</v>
      </c>
      <c r="E329" s="230" t="s">
        <v>122</v>
      </c>
      <c r="F329" s="230" t="s">
        <v>122</v>
      </c>
      <c r="G329" s="230" t="s">
        <v>122</v>
      </c>
      <c r="H329" s="230" t="s">
        <v>122</v>
      </c>
      <c r="I329" s="230" t="s">
        <v>122</v>
      </c>
      <c r="J329" s="230" t="s">
        <v>122</v>
      </c>
      <c r="K329" s="230" t="s">
        <v>122</v>
      </c>
      <c r="L329" s="241" t="s">
        <v>122</v>
      </c>
      <c r="M329" s="241" t="s">
        <v>3189</v>
      </c>
      <c r="N329" s="242">
        <v>5142.63</v>
      </c>
      <c r="O329" s="28" t="e">
        <f ca="1">VLOOKUP(B329,CF!A:Y,10,FALSE)</f>
        <v>#N/A</v>
      </c>
      <c r="P329" s="248" t="e">
        <f t="shared" ca="1" si="15"/>
        <v>#VALUE!</v>
      </c>
      <c r="Q329" s="28" t="e">
        <f t="shared" ca="1" si="16"/>
        <v>#VALUE!</v>
      </c>
      <c r="S329" s="322">
        <f t="shared" si="17"/>
        <v>-5142.63</v>
      </c>
    </row>
    <row r="330" spans="1:19" x14ac:dyDescent="0.2">
      <c r="A330" s="230" t="s">
        <v>572</v>
      </c>
      <c r="B330" s="230"/>
      <c r="C330" s="28" t="e">
        <f ca="1">VLOOKUP(B330,CF!A:Y,2,FALSE)</f>
        <v>#N/A</v>
      </c>
      <c r="D330" s="28" t="str">
        <f>IFERROR(VLOOKUP(B330,Adresy!A:C,3,FALSE),"BRAK")</f>
        <v>BRAK</v>
      </c>
      <c r="E330" s="231" t="s">
        <v>572</v>
      </c>
      <c r="G330" s="232" t="s">
        <v>573</v>
      </c>
      <c r="I330" s="230" t="s">
        <v>122</v>
      </c>
      <c r="J330" s="230" t="s">
        <v>122</v>
      </c>
      <c r="K330" s="230" t="s">
        <v>122</v>
      </c>
      <c r="L330" s="230" t="s">
        <v>122</v>
      </c>
      <c r="M330" s="230" t="s">
        <v>122</v>
      </c>
      <c r="N330" s="230">
        <v>0</v>
      </c>
      <c r="O330" s="28" t="e">
        <f ca="1">VLOOKUP(B330,CF!A:Y,10,FALSE)</f>
        <v>#N/A</v>
      </c>
      <c r="P330" s="248" t="e">
        <f t="shared" ca="1" si="15"/>
        <v>#VALUE!</v>
      </c>
      <c r="Q330" s="28" t="e">
        <f t="shared" ca="1" si="16"/>
        <v>#VALUE!</v>
      </c>
      <c r="S330" s="322">
        <f t="shared" si="17"/>
        <v>0</v>
      </c>
    </row>
    <row r="331" spans="1:19" x14ac:dyDescent="0.2">
      <c r="B331" s="28" t="s">
        <v>572</v>
      </c>
      <c r="C331" s="28" t="str">
        <f>VLOOKUP(B331,CF!A:Y,2,FALSE)</f>
        <v>SG INDUSTRIAL (PANTTONI) - RENTAL NETTO</v>
      </c>
      <c r="D331" s="28" t="str">
        <f>IFERROR(VLOOKUP(B331,Adresy!A:C,3,FALSE),"BRAK")</f>
        <v>Zwyciezców
03-938 Warszawa
Poland</v>
      </c>
      <c r="E331" s="233">
        <v>43575</v>
      </c>
      <c r="F331" s="204" t="s">
        <v>575</v>
      </c>
      <c r="G331" s="205" t="s">
        <v>576</v>
      </c>
      <c r="H331" s="204" t="s">
        <v>577</v>
      </c>
      <c r="I331" s="234">
        <v>43580</v>
      </c>
      <c r="J331" s="206" t="s">
        <v>129</v>
      </c>
      <c r="K331" s="207" t="s">
        <v>130</v>
      </c>
      <c r="L331" s="235">
        <v>-129225.98</v>
      </c>
      <c r="M331" s="235">
        <v>-129225.98</v>
      </c>
      <c r="N331" s="236">
        <v>129225.98</v>
      </c>
      <c r="O331" s="28">
        <f>VLOOKUP(B331,CF!A:Y,10,FALSE)</f>
        <v>14</v>
      </c>
      <c r="P331" s="248">
        <f t="shared" si="15"/>
        <v>43589</v>
      </c>
      <c r="Q331" s="28">
        <f t="shared" si="16"/>
        <v>9</v>
      </c>
      <c r="S331" s="322">
        <f t="shared" si="17"/>
        <v>-129225.98</v>
      </c>
    </row>
    <row r="332" spans="1:19" x14ac:dyDescent="0.2">
      <c r="B332" s="28" t="s">
        <v>572</v>
      </c>
      <c r="C332" s="28" t="str">
        <f>VLOOKUP(B332,CF!A:Y,2,FALSE)</f>
        <v>SG INDUSTRIAL (PANTTONI) - RENTAL NETTO</v>
      </c>
      <c r="D332" s="28" t="str">
        <f>IFERROR(VLOOKUP(B332,Adresy!A:C,3,FALSE),"BRAK")</f>
        <v>Zwyciezców
03-938 Warszawa
Poland</v>
      </c>
      <c r="E332" s="233">
        <v>43575</v>
      </c>
      <c r="F332" s="204" t="s">
        <v>578</v>
      </c>
      <c r="G332" s="205" t="s">
        <v>579</v>
      </c>
      <c r="H332" s="204" t="s">
        <v>580</v>
      </c>
      <c r="I332" s="234">
        <v>43580</v>
      </c>
      <c r="J332" s="206" t="s">
        <v>129</v>
      </c>
      <c r="K332" s="207" t="s">
        <v>178</v>
      </c>
      <c r="L332" s="235">
        <v>-150307.29</v>
      </c>
      <c r="M332" s="235">
        <v>-150307.29</v>
      </c>
      <c r="N332" s="236">
        <v>643345.26</v>
      </c>
      <c r="O332" s="28">
        <f>VLOOKUP(B332,CF!A:Y,10,FALSE)</f>
        <v>14</v>
      </c>
      <c r="P332" s="248">
        <f t="shared" si="15"/>
        <v>43589</v>
      </c>
      <c r="Q332" s="28">
        <f t="shared" si="16"/>
        <v>9</v>
      </c>
      <c r="S332" s="322">
        <f t="shared" si="17"/>
        <v>-643345.26</v>
      </c>
    </row>
    <row r="333" spans="1:19" x14ac:dyDescent="0.2">
      <c r="C333" s="28" t="e">
        <f ca="1">VLOOKUP(B333,CF!A:Y,2,FALSE)</f>
        <v>#N/A</v>
      </c>
      <c r="D333" s="28" t="str">
        <f>IFERROR(VLOOKUP(B333,Adresy!A:C,3,FALSE),"BRAK")</f>
        <v>BRAK</v>
      </c>
      <c r="E333" s="230" t="s">
        <v>122</v>
      </c>
      <c r="J333" s="237" t="s">
        <v>129</v>
      </c>
      <c r="K333" s="238" t="s">
        <v>178</v>
      </c>
      <c r="L333" s="239">
        <v>-150307.29</v>
      </c>
      <c r="M333" s="239">
        <v>-150307.29</v>
      </c>
      <c r="N333" s="240">
        <v>643345.26</v>
      </c>
      <c r="O333" s="28" t="e">
        <f ca="1">VLOOKUP(B333,CF!A:Y,10,FALSE)</f>
        <v>#N/A</v>
      </c>
      <c r="P333" s="248" t="e">
        <f t="shared" ca="1" si="15"/>
        <v>#VALUE!</v>
      </c>
      <c r="Q333" s="28" t="e">
        <f t="shared" ca="1" si="16"/>
        <v>#VALUE!</v>
      </c>
      <c r="S333" s="322">
        <f t="shared" si="17"/>
        <v>-643345.26</v>
      </c>
    </row>
    <row r="334" spans="1:19" x14ac:dyDescent="0.2">
      <c r="C334" s="28" t="e">
        <f ca="1">VLOOKUP(B334,CF!A:Y,2,FALSE)</f>
        <v>#N/A</v>
      </c>
      <c r="D334" s="28" t="str">
        <f>IFERROR(VLOOKUP(B334,Adresy!A:C,3,FALSE),"BRAK")</f>
        <v>BRAK</v>
      </c>
      <c r="E334" s="230" t="s">
        <v>122</v>
      </c>
      <c r="J334" s="237" t="s">
        <v>129</v>
      </c>
      <c r="K334" s="238" t="s">
        <v>130</v>
      </c>
      <c r="L334" s="239">
        <v>-129225.98</v>
      </c>
      <c r="M334" s="239">
        <v>-129225.98</v>
      </c>
      <c r="N334" s="240">
        <v>129225.98</v>
      </c>
      <c r="O334" s="28" t="e">
        <f ca="1">VLOOKUP(B334,CF!A:Y,10,FALSE)</f>
        <v>#N/A</v>
      </c>
      <c r="P334" s="248" t="e">
        <f t="shared" ca="1" si="15"/>
        <v>#VALUE!</v>
      </c>
      <c r="Q334" s="28" t="e">
        <f t="shared" ca="1" si="16"/>
        <v>#VALUE!</v>
      </c>
      <c r="S334" s="322">
        <f t="shared" si="17"/>
        <v>-129225.98</v>
      </c>
    </row>
    <row r="335" spans="1:19" x14ac:dyDescent="0.2">
      <c r="C335" s="28" t="e">
        <f ca="1">VLOOKUP(B335,CF!A:Y,2,FALSE)</f>
        <v>#N/A</v>
      </c>
      <c r="D335" s="28" t="str">
        <f>IFERROR(VLOOKUP(B335,Adresy!A:C,3,FALSE),"BRAK")</f>
        <v>BRAK</v>
      </c>
      <c r="E335" s="230" t="s">
        <v>122</v>
      </c>
      <c r="F335" s="230" t="s">
        <v>122</v>
      </c>
      <c r="G335" s="230" t="s">
        <v>122</v>
      </c>
      <c r="H335" s="230" t="s">
        <v>122</v>
      </c>
      <c r="I335" s="230" t="s">
        <v>122</v>
      </c>
      <c r="J335" s="230" t="s">
        <v>122</v>
      </c>
      <c r="K335" s="230" t="s">
        <v>122</v>
      </c>
      <c r="L335" s="241" t="s">
        <v>122</v>
      </c>
      <c r="M335" s="241" t="s">
        <v>3189</v>
      </c>
      <c r="N335" s="242">
        <v>772571.24</v>
      </c>
      <c r="O335" s="28" t="e">
        <f ca="1">VLOOKUP(B335,CF!A:Y,10,FALSE)</f>
        <v>#N/A</v>
      </c>
      <c r="P335" s="248" t="e">
        <f t="shared" ca="1" si="15"/>
        <v>#VALUE!</v>
      </c>
      <c r="Q335" s="28" t="e">
        <f t="shared" ca="1" si="16"/>
        <v>#VALUE!</v>
      </c>
      <c r="S335" s="322">
        <f t="shared" si="17"/>
        <v>-772571.24</v>
      </c>
    </row>
    <row r="336" spans="1:19" x14ac:dyDescent="0.2">
      <c r="A336" s="230" t="s">
        <v>581</v>
      </c>
      <c r="B336" s="230"/>
      <c r="C336" s="28" t="e">
        <f ca="1">VLOOKUP(B336,CF!A:Y,2,FALSE)</f>
        <v>#N/A</v>
      </c>
      <c r="D336" s="28" t="str">
        <f>IFERROR(VLOOKUP(B336,Adresy!A:C,3,FALSE),"BRAK")</f>
        <v>BRAK</v>
      </c>
      <c r="E336" s="231" t="s">
        <v>581</v>
      </c>
      <c r="G336" s="232" t="s">
        <v>582</v>
      </c>
      <c r="I336" s="230" t="s">
        <v>122</v>
      </c>
      <c r="J336" s="230" t="s">
        <v>122</v>
      </c>
      <c r="K336" s="230" t="s">
        <v>122</v>
      </c>
      <c r="L336" s="230" t="s">
        <v>122</v>
      </c>
      <c r="M336" s="230" t="s">
        <v>122</v>
      </c>
      <c r="N336" s="230">
        <v>0</v>
      </c>
      <c r="O336" s="28" t="e">
        <f ca="1">VLOOKUP(B336,CF!A:Y,10,FALSE)</f>
        <v>#N/A</v>
      </c>
      <c r="P336" s="248" t="e">
        <f t="shared" ca="1" si="15"/>
        <v>#VALUE!</v>
      </c>
      <c r="Q336" s="28" t="e">
        <f t="shared" ca="1" si="16"/>
        <v>#VALUE!</v>
      </c>
      <c r="S336" s="322">
        <f t="shared" si="17"/>
        <v>0</v>
      </c>
    </row>
    <row r="337" spans="1:19" x14ac:dyDescent="0.2">
      <c r="B337" s="28" t="s">
        <v>581</v>
      </c>
      <c r="C337" s="28" t="str">
        <f>VLOOKUP(B337,CF!A:Y,2,FALSE)</f>
        <v>PROFI-CAFE</v>
      </c>
      <c r="D337" s="28" t="str">
        <f>IFERROR(VLOOKUP(B337,Adresy!A:C,3,FALSE),"BRAK")</f>
        <v xml:space="preserve">ul. Borowikowa 23 62-023 Borówiec </v>
      </c>
      <c r="E337" s="233">
        <v>43587</v>
      </c>
      <c r="F337" s="204" t="s">
        <v>583</v>
      </c>
      <c r="G337" s="205" t="s">
        <v>584</v>
      </c>
      <c r="H337" s="204" t="s">
        <v>585</v>
      </c>
      <c r="I337" s="234">
        <v>43608</v>
      </c>
      <c r="J337" s="206" t="s">
        <v>129</v>
      </c>
      <c r="K337" s="207" t="s">
        <v>130</v>
      </c>
      <c r="L337" s="235">
        <v>-2406</v>
      </c>
      <c r="M337" s="235">
        <v>-2406</v>
      </c>
      <c r="N337" s="236">
        <v>2406</v>
      </c>
      <c r="O337" s="28">
        <f>VLOOKUP(B337,CF!A:Y,10,FALSE)</f>
        <v>21</v>
      </c>
      <c r="P337" s="248">
        <f t="shared" si="15"/>
        <v>43608</v>
      </c>
      <c r="Q337" s="28">
        <f t="shared" si="16"/>
        <v>0</v>
      </c>
      <c r="S337" s="322">
        <f t="shared" si="17"/>
        <v>-2406</v>
      </c>
    </row>
    <row r="338" spans="1:19" x14ac:dyDescent="0.2">
      <c r="C338" s="28" t="e">
        <f ca="1">VLOOKUP(B338,CF!A:Y,2,FALSE)</f>
        <v>#N/A</v>
      </c>
      <c r="D338" s="28" t="str">
        <f>IFERROR(VLOOKUP(B338,Adresy!A:C,3,FALSE),"BRAK")</f>
        <v>BRAK</v>
      </c>
      <c r="E338" s="230" t="s">
        <v>122</v>
      </c>
      <c r="J338" s="237" t="s">
        <v>129</v>
      </c>
      <c r="K338" s="238" t="s">
        <v>130</v>
      </c>
      <c r="L338" s="239">
        <v>-2406</v>
      </c>
      <c r="M338" s="239">
        <v>-2406</v>
      </c>
      <c r="N338" s="240">
        <v>2406</v>
      </c>
      <c r="O338" s="28" t="e">
        <f ca="1">VLOOKUP(B338,CF!A:Y,10,FALSE)</f>
        <v>#N/A</v>
      </c>
      <c r="P338" s="248" t="e">
        <f t="shared" ca="1" si="15"/>
        <v>#VALUE!</v>
      </c>
      <c r="Q338" s="28" t="e">
        <f t="shared" ca="1" si="16"/>
        <v>#VALUE!</v>
      </c>
      <c r="S338" s="322">
        <f t="shared" si="17"/>
        <v>-2406</v>
      </c>
    </row>
    <row r="339" spans="1:19" x14ac:dyDescent="0.2">
      <c r="C339" s="28" t="e">
        <f ca="1">VLOOKUP(B339,CF!A:Y,2,FALSE)</f>
        <v>#N/A</v>
      </c>
      <c r="D339" s="28" t="str">
        <f>IFERROR(VLOOKUP(B339,Adresy!A:C,3,FALSE),"BRAK")</f>
        <v>BRAK</v>
      </c>
      <c r="E339" s="230" t="s">
        <v>122</v>
      </c>
      <c r="F339" s="230" t="s">
        <v>122</v>
      </c>
      <c r="G339" s="230" t="s">
        <v>122</v>
      </c>
      <c r="H339" s="230" t="s">
        <v>122</v>
      </c>
      <c r="I339" s="230" t="s">
        <v>122</v>
      </c>
      <c r="J339" s="230" t="s">
        <v>122</v>
      </c>
      <c r="K339" s="230" t="s">
        <v>122</v>
      </c>
      <c r="L339" s="241" t="s">
        <v>122</v>
      </c>
      <c r="M339" s="241" t="s">
        <v>3189</v>
      </c>
      <c r="N339" s="242">
        <v>2406</v>
      </c>
      <c r="O339" s="28" t="e">
        <f ca="1">VLOOKUP(B339,CF!A:Y,10,FALSE)</f>
        <v>#N/A</v>
      </c>
      <c r="P339" s="248" t="e">
        <f t="shared" ca="1" si="15"/>
        <v>#VALUE!</v>
      </c>
      <c r="Q339" s="28" t="e">
        <f t="shared" ca="1" si="16"/>
        <v>#VALUE!</v>
      </c>
      <c r="S339" s="322">
        <f t="shared" si="17"/>
        <v>-2406</v>
      </c>
    </row>
    <row r="340" spans="1:19" x14ac:dyDescent="0.2">
      <c r="A340" s="230" t="s">
        <v>586</v>
      </c>
      <c r="B340" s="230"/>
      <c r="C340" s="28" t="e">
        <f ca="1">VLOOKUP(B340,CF!A:Y,2,FALSE)</f>
        <v>#N/A</v>
      </c>
      <c r="D340" s="28" t="str">
        <f>IFERROR(VLOOKUP(B340,Adresy!A:C,3,FALSE),"BRAK")</f>
        <v>BRAK</v>
      </c>
      <c r="E340" s="231" t="s">
        <v>586</v>
      </c>
      <c r="G340" s="232" t="s">
        <v>587</v>
      </c>
      <c r="I340" s="230" t="s">
        <v>122</v>
      </c>
      <c r="J340" s="230" t="s">
        <v>122</v>
      </c>
      <c r="K340" s="230" t="s">
        <v>122</v>
      </c>
      <c r="L340" s="230" t="s">
        <v>122</v>
      </c>
      <c r="M340" s="230" t="s">
        <v>122</v>
      </c>
      <c r="N340" s="230">
        <v>0</v>
      </c>
      <c r="O340" s="28" t="e">
        <f ca="1">VLOOKUP(B340,CF!A:Y,10,FALSE)</f>
        <v>#N/A</v>
      </c>
      <c r="P340" s="248" t="e">
        <f t="shared" ca="1" si="15"/>
        <v>#VALUE!</v>
      </c>
      <c r="Q340" s="28" t="e">
        <f t="shared" ca="1" si="16"/>
        <v>#VALUE!</v>
      </c>
      <c r="S340" s="322">
        <f t="shared" si="17"/>
        <v>0</v>
      </c>
    </row>
    <row r="341" spans="1:19" x14ac:dyDescent="0.2">
      <c r="B341" s="28" t="s">
        <v>586</v>
      </c>
      <c r="C341" s="28" t="str">
        <f>VLOOKUP(B341,CF!A:Y,2,FALSE)</f>
        <v>FACHDAR</v>
      </c>
      <c r="D341" s="28" t="str">
        <f>IFERROR(VLOOKUP(B341,Adresy!A:C,3,FALSE),"BRAK")</f>
        <v>Niałek Wielki
64-200 Wolsztyn
Poland</v>
      </c>
      <c r="E341" s="233">
        <v>43560</v>
      </c>
      <c r="F341" s="204" t="s">
        <v>588</v>
      </c>
      <c r="G341" s="205" t="s">
        <v>589</v>
      </c>
      <c r="H341" s="204" t="s">
        <v>590</v>
      </c>
      <c r="I341" s="234">
        <v>43583</v>
      </c>
      <c r="J341" s="206" t="s">
        <v>129</v>
      </c>
      <c r="K341" s="207" t="s">
        <v>130</v>
      </c>
      <c r="L341" s="235">
        <v>-6334.5</v>
      </c>
      <c r="M341" s="235">
        <v>-6334.5</v>
      </c>
      <c r="N341" s="236">
        <v>6334.5</v>
      </c>
      <c r="O341" s="28">
        <f>VLOOKUP(B341,CF!A:Y,10,FALSE)</f>
        <v>30</v>
      </c>
      <c r="P341" s="248">
        <f t="shared" si="15"/>
        <v>43590</v>
      </c>
      <c r="Q341" s="28">
        <f t="shared" si="16"/>
        <v>7</v>
      </c>
      <c r="S341" s="322">
        <f t="shared" si="17"/>
        <v>-6334.5</v>
      </c>
    </row>
    <row r="342" spans="1:19" x14ac:dyDescent="0.2">
      <c r="B342" s="28" t="s">
        <v>586</v>
      </c>
      <c r="C342" s="28" t="str">
        <f>VLOOKUP(B342,CF!A:Y,2,FALSE)</f>
        <v>FACHDAR</v>
      </c>
      <c r="D342" s="28" t="str">
        <f>IFERROR(VLOOKUP(B342,Adresy!A:C,3,FALSE),"BRAK")</f>
        <v>Niałek Wielki
64-200 Wolsztyn
Poland</v>
      </c>
      <c r="E342" s="233">
        <v>43560</v>
      </c>
      <c r="F342" s="204" t="s">
        <v>591</v>
      </c>
      <c r="G342" s="205" t="s">
        <v>592</v>
      </c>
      <c r="H342" s="204" t="s">
        <v>593</v>
      </c>
      <c r="I342" s="234">
        <v>43583</v>
      </c>
      <c r="J342" s="206" t="s">
        <v>129</v>
      </c>
      <c r="K342" s="207" t="s">
        <v>130</v>
      </c>
      <c r="L342" s="235">
        <v>-17035.5</v>
      </c>
      <c r="M342" s="235">
        <v>-17035.5</v>
      </c>
      <c r="N342" s="236">
        <v>17035.5</v>
      </c>
      <c r="O342" s="28">
        <f>VLOOKUP(B342,CF!A:Y,10,FALSE)</f>
        <v>30</v>
      </c>
      <c r="P342" s="248">
        <f t="shared" si="15"/>
        <v>43590</v>
      </c>
      <c r="Q342" s="28">
        <f t="shared" si="16"/>
        <v>7</v>
      </c>
      <c r="S342" s="322">
        <f t="shared" si="17"/>
        <v>-17035.5</v>
      </c>
    </row>
    <row r="343" spans="1:19" x14ac:dyDescent="0.2">
      <c r="B343" s="28" t="s">
        <v>586</v>
      </c>
      <c r="C343" s="28" t="str">
        <f>VLOOKUP(B343,CF!A:Y,2,FALSE)</f>
        <v>FACHDAR</v>
      </c>
      <c r="D343" s="28" t="str">
        <f>IFERROR(VLOOKUP(B343,Adresy!A:C,3,FALSE),"BRAK")</f>
        <v>Niałek Wielki
64-200 Wolsztyn
Poland</v>
      </c>
      <c r="E343" s="233">
        <v>43560</v>
      </c>
      <c r="F343" s="204" t="s">
        <v>594</v>
      </c>
      <c r="G343" s="205" t="s">
        <v>595</v>
      </c>
      <c r="H343" s="204" t="s">
        <v>596</v>
      </c>
      <c r="I343" s="234">
        <v>43583</v>
      </c>
      <c r="J343" s="206" t="s">
        <v>129</v>
      </c>
      <c r="K343" s="207" t="s">
        <v>130</v>
      </c>
      <c r="L343" s="235">
        <v>-24363.84</v>
      </c>
      <c r="M343" s="235">
        <v>-24363.84</v>
      </c>
      <c r="N343" s="236">
        <v>24363.84</v>
      </c>
      <c r="O343" s="28">
        <f>VLOOKUP(B343,CF!A:Y,10,FALSE)</f>
        <v>30</v>
      </c>
      <c r="P343" s="248">
        <f t="shared" si="15"/>
        <v>43590</v>
      </c>
      <c r="Q343" s="28">
        <f t="shared" si="16"/>
        <v>7</v>
      </c>
      <c r="S343" s="322">
        <f t="shared" si="17"/>
        <v>-24363.84</v>
      </c>
    </row>
    <row r="344" spans="1:19" x14ac:dyDescent="0.2">
      <c r="B344" s="28" t="s">
        <v>586</v>
      </c>
      <c r="C344" s="28" t="str">
        <f>VLOOKUP(B344,CF!A:Y,2,FALSE)</f>
        <v>FACHDAR</v>
      </c>
      <c r="D344" s="28" t="str">
        <f>IFERROR(VLOOKUP(B344,Adresy!A:C,3,FALSE),"BRAK")</f>
        <v>Niałek Wielki
64-200 Wolsztyn
Poland</v>
      </c>
      <c r="E344" s="233">
        <v>43560</v>
      </c>
      <c r="F344" s="204" t="s">
        <v>597</v>
      </c>
      <c r="G344" s="205" t="s">
        <v>598</v>
      </c>
      <c r="H344" s="204" t="s">
        <v>599</v>
      </c>
      <c r="I344" s="234">
        <v>43583</v>
      </c>
      <c r="J344" s="206" t="s">
        <v>129</v>
      </c>
      <c r="K344" s="207" t="s">
        <v>130</v>
      </c>
      <c r="L344" s="235">
        <v>-11630.88</v>
      </c>
      <c r="M344" s="235">
        <v>-11630.88</v>
      </c>
      <c r="N344" s="236">
        <v>11630.88</v>
      </c>
      <c r="O344" s="28">
        <f>VLOOKUP(B344,CF!A:Y,10,FALSE)</f>
        <v>30</v>
      </c>
      <c r="P344" s="248">
        <f t="shared" si="15"/>
        <v>43590</v>
      </c>
      <c r="Q344" s="28">
        <f t="shared" si="16"/>
        <v>7</v>
      </c>
      <c r="S344" s="322">
        <f t="shared" si="17"/>
        <v>-11630.88</v>
      </c>
    </row>
    <row r="345" spans="1:19" x14ac:dyDescent="0.2">
      <c r="B345" s="28" t="s">
        <v>586</v>
      </c>
      <c r="C345" s="28" t="str">
        <f>VLOOKUP(B345,CF!A:Y,2,FALSE)</f>
        <v>FACHDAR</v>
      </c>
      <c r="D345" s="28" t="str">
        <f>IFERROR(VLOOKUP(B345,Adresy!A:C,3,FALSE),"BRAK")</f>
        <v>Niałek Wielki
64-200 Wolsztyn
Poland</v>
      </c>
      <c r="E345" s="233">
        <v>43560</v>
      </c>
      <c r="F345" s="204" t="s">
        <v>600</v>
      </c>
      <c r="G345" s="205" t="s">
        <v>601</v>
      </c>
      <c r="H345" s="204" t="s">
        <v>602</v>
      </c>
      <c r="I345" s="234">
        <v>43583</v>
      </c>
      <c r="J345" s="206" t="s">
        <v>129</v>
      </c>
      <c r="K345" s="207" t="s">
        <v>130</v>
      </c>
      <c r="L345" s="235">
        <v>-14678.87</v>
      </c>
      <c r="M345" s="235">
        <v>-14678.87</v>
      </c>
      <c r="N345" s="236">
        <v>14678.87</v>
      </c>
      <c r="O345" s="28">
        <f>VLOOKUP(B345,CF!A:Y,10,FALSE)</f>
        <v>30</v>
      </c>
      <c r="P345" s="248">
        <f t="shared" si="15"/>
        <v>43590</v>
      </c>
      <c r="Q345" s="28">
        <f t="shared" si="16"/>
        <v>7</v>
      </c>
      <c r="S345" s="322">
        <f t="shared" si="17"/>
        <v>-14678.87</v>
      </c>
    </row>
    <row r="346" spans="1:19" x14ac:dyDescent="0.2">
      <c r="B346" s="28" t="s">
        <v>586</v>
      </c>
      <c r="C346" s="28" t="str">
        <f>VLOOKUP(B346,CF!A:Y,2,FALSE)</f>
        <v>FACHDAR</v>
      </c>
      <c r="D346" s="28" t="str">
        <f>IFERROR(VLOOKUP(B346,Adresy!A:C,3,FALSE),"BRAK")</f>
        <v>Niałek Wielki
64-200 Wolsztyn
Poland</v>
      </c>
      <c r="E346" s="233">
        <v>43599</v>
      </c>
      <c r="F346" s="204" t="s">
        <v>3213</v>
      </c>
      <c r="G346" s="205" t="s">
        <v>3132</v>
      </c>
      <c r="H346" s="204" t="s">
        <v>3214</v>
      </c>
      <c r="I346" s="234">
        <v>43596</v>
      </c>
      <c r="J346" s="206" t="s">
        <v>129</v>
      </c>
      <c r="K346" s="207" t="s">
        <v>130</v>
      </c>
      <c r="L346" s="235">
        <v>-1077.3699999999999</v>
      </c>
      <c r="M346" s="235">
        <v>-1077.3699999999999</v>
      </c>
      <c r="N346" s="236">
        <v>1077.3699999999999</v>
      </c>
      <c r="O346" s="28">
        <f>VLOOKUP(B346,CF!A:Y,10,FALSE)</f>
        <v>30</v>
      </c>
      <c r="P346" s="248">
        <f t="shared" si="15"/>
        <v>43629</v>
      </c>
      <c r="Q346" s="28">
        <f t="shared" si="16"/>
        <v>33</v>
      </c>
      <c r="S346" s="322">
        <f t="shared" si="17"/>
        <v>-1077.3699999999999</v>
      </c>
    </row>
    <row r="347" spans="1:19" x14ac:dyDescent="0.2">
      <c r="B347" s="28" t="s">
        <v>586</v>
      </c>
      <c r="C347" s="28" t="str">
        <f>VLOOKUP(B347,CF!A:Y,2,FALSE)</f>
        <v>FACHDAR</v>
      </c>
      <c r="D347" s="28" t="str">
        <f>IFERROR(VLOOKUP(B347,Adresy!A:C,3,FALSE),"BRAK")</f>
        <v>Niałek Wielki
64-200 Wolsztyn
Poland</v>
      </c>
      <c r="E347" s="233">
        <v>43599</v>
      </c>
      <c r="F347" s="204" t="s">
        <v>3215</v>
      </c>
      <c r="G347" s="205" t="s">
        <v>3133</v>
      </c>
      <c r="H347" s="204" t="s">
        <v>3216</v>
      </c>
      <c r="I347" s="234">
        <v>43596</v>
      </c>
      <c r="J347" s="206" t="s">
        <v>129</v>
      </c>
      <c r="K347" s="207" t="s">
        <v>130</v>
      </c>
      <c r="L347" s="235">
        <v>-6150</v>
      </c>
      <c r="M347" s="235">
        <v>-6150</v>
      </c>
      <c r="N347" s="236">
        <v>6150</v>
      </c>
      <c r="O347" s="28">
        <f>VLOOKUP(B347,CF!A:Y,10,FALSE)</f>
        <v>30</v>
      </c>
      <c r="P347" s="248">
        <f t="shared" si="15"/>
        <v>43629</v>
      </c>
      <c r="Q347" s="28">
        <f t="shared" si="16"/>
        <v>33</v>
      </c>
      <c r="S347" s="322">
        <f t="shared" si="17"/>
        <v>-6150</v>
      </c>
    </row>
    <row r="348" spans="1:19" x14ac:dyDescent="0.2">
      <c r="B348" s="28" t="s">
        <v>586</v>
      </c>
      <c r="C348" s="28" t="str">
        <f>VLOOKUP(B348,CF!A:Y,2,FALSE)</f>
        <v>FACHDAR</v>
      </c>
      <c r="D348" s="28" t="str">
        <f>IFERROR(VLOOKUP(B348,Adresy!A:C,3,FALSE),"BRAK")</f>
        <v>Niałek Wielki
64-200 Wolsztyn
Poland</v>
      </c>
      <c r="E348" s="233">
        <v>43599</v>
      </c>
      <c r="F348" s="204" t="s">
        <v>3217</v>
      </c>
      <c r="G348" s="205" t="s">
        <v>3134</v>
      </c>
      <c r="H348" s="204" t="s">
        <v>3218</v>
      </c>
      <c r="I348" s="234">
        <v>43596</v>
      </c>
      <c r="J348" s="206" t="s">
        <v>129</v>
      </c>
      <c r="K348" s="207" t="s">
        <v>130</v>
      </c>
      <c r="L348" s="235">
        <v>-10639.5</v>
      </c>
      <c r="M348" s="235">
        <v>-10639.5</v>
      </c>
      <c r="N348" s="236">
        <v>10639.5</v>
      </c>
      <c r="O348" s="28">
        <f>VLOOKUP(B348,CF!A:Y,10,FALSE)</f>
        <v>30</v>
      </c>
      <c r="P348" s="248">
        <f t="shared" si="15"/>
        <v>43629</v>
      </c>
      <c r="Q348" s="28">
        <f t="shared" si="16"/>
        <v>33</v>
      </c>
      <c r="S348" s="322">
        <f t="shared" si="17"/>
        <v>-10639.5</v>
      </c>
    </row>
    <row r="349" spans="1:19" x14ac:dyDescent="0.2">
      <c r="C349" s="28" t="e">
        <f ca="1">VLOOKUP(B349,CF!A:Y,2,FALSE)</f>
        <v>#N/A</v>
      </c>
      <c r="D349" s="28" t="str">
        <f>IFERROR(VLOOKUP(B349,Adresy!A:C,3,FALSE),"BRAK")</f>
        <v>BRAK</v>
      </c>
      <c r="E349" s="230" t="s">
        <v>122</v>
      </c>
      <c r="J349" s="237" t="s">
        <v>129</v>
      </c>
      <c r="K349" s="238" t="s">
        <v>130</v>
      </c>
      <c r="L349" s="239">
        <v>-91910.46</v>
      </c>
      <c r="M349" s="239">
        <v>-91910.46</v>
      </c>
      <c r="N349" s="240">
        <v>91910.46</v>
      </c>
      <c r="O349" s="28" t="e">
        <f ca="1">VLOOKUP(B349,CF!A:Y,10,FALSE)</f>
        <v>#N/A</v>
      </c>
      <c r="P349" s="248" t="e">
        <f t="shared" ca="1" si="15"/>
        <v>#VALUE!</v>
      </c>
      <c r="Q349" s="28" t="e">
        <f t="shared" ca="1" si="16"/>
        <v>#VALUE!</v>
      </c>
      <c r="S349" s="322">
        <f t="shared" si="17"/>
        <v>-91910.46</v>
      </c>
    </row>
    <row r="350" spans="1:19" x14ac:dyDescent="0.2">
      <c r="C350" s="28" t="e">
        <f ca="1">VLOOKUP(B350,CF!A:Y,2,FALSE)</f>
        <v>#N/A</v>
      </c>
      <c r="D350" s="28" t="str">
        <f>IFERROR(VLOOKUP(B350,Adresy!A:C,3,FALSE),"BRAK")</f>
        <v>BRAK</v>
      </c>
      <c r="N350" s="28">
        <v>0</v>
      </c>
      <c r="O350" s="28" t="e">
        <f ca="1">VLOOKUP(B350,CF!A:Y,10,FALSE)</f>
        <v>#N/A</v>
      </c>
      <c r="P350" s="248" t="e">
        <f t="shared" ca="1" si="15"/>
        <v>#N/A</v>
      </c>
      <c r="Q350" s="28" t="e">
        <f t="shared" ca="1" si="16"/>
        <v>#N/A</v>
      </c>
      <c r="S350" s="322">
        <f t="shared" si="17"/>
        <v>0</v>
      </c>
    </row>
    <row r="351" spans="1:19" x14ac:dyDescent="0.2">
      <c r="C351" s="28" t="e">
        <f ca="1">VLOOKUP(B351,CF!A:Y,2,FALSE)</f>
        <v>#N/A</v>
      </c>
      <c r="D351" s="28" t="str">
        <f>IFERROR(VLOOKUP(B351,Adresy!A:C,3,FALSE),"BRAK")</f>
        <v>BRAK</v>
      </c>
      <c r="E351" s="230" t="s">
        <v>122</v>
      </c>
      <c r="F351" s="230" t="s">
        <v>122</v>
      </c>
      <c r="G351" s="230" t="s">
        <v>122</v>
      </c>
      <c r="H351" s="230" t="s">
        <v>122</v>
      </c>
      <c r="I351" s="230" t="s">
        <v>122</v>
      </c>
      <c r="J351" s="230" t="s">
        <v>122</v>
      </c>
      <c r="K351" s="230" t="s">
        <v>122</v>
      </c>
      <c r="L351" s="241" t="s">
        <v>122</v>
      </c>
      <c r="M351" s="241" t="s">
        <v>3189</v>
      </c>
      <c r="N351" s="242">
        <v>91910.46</v>
      </c>
      <c r="O351" s="28" t="e">
        <f ca="1">VLOOKUP(B351,CF!A:Y,10,FALSE)</f>
        <v>#N/A</v>
      </c>
      <c r="P351" s="248" t="e">
        <f t="shared" ca="1" si="15"/>
        <v>#VALUE!</v>
      </c>
      <c r="Q351" s="28" t="e">
        <f t="shared" ca="1" si="16"/>
        <v>#VALUE!</v>
      </c>
      <c r="S351" s="322">
        <f t="shared" si="17"/>
        <v>-91910.46</v>
      </c>
    </row>
    <row r="352" spans="1:19" x14ac:dyDescent="0.2">
      <c r="A352" s="230" t="s">
        <v>603</v>
      </c>
      <c r="B352" s="230"/>
      <c r="C352" s="28" t="e">
        <f ca="1">VLOOKUP(B352,CF!A:Y,2,FALSE)</f>
        <v>#N/A</v>
      </c>
      <c r="D352" s="28" t="str">
        <f>IFERROR(VLOOKUP(B352,Adresy!A:C,3,FALSE),"BRAK")</f>
        <v>BRAK</v>
      </c>
      <c r="E352" s="231" t="s">
        <v>603</v>
      </c>
      <c r="G352" s="232" t="s">
        <v>604</v>
      </c>
      <c r="I352" s="230" t="s">
        <v>122</v>
      </c>
      <c r="J352" s="230" t="s">
        <v>122</v>
      </c>
      <c r="K352" s="230" t="s">
        <v>122</v>
      </c>
      <c r="L352" s="230" t="s">
        <v>122</v>
      </c>
      <c r="M352" s="230" t="s">
        <v>122</v>
      </c>
      <c r="N352" s="230">
        <v>0</v>
      </c>
      <c r="O352" s="28" t="e">
        <f ca="1">VLOOKUP(B352,CF!A:Y,10,FALSE)</f>
        <v>#N/A</v>
      </c>
      <c r="P352" s="248" t="e">
        <f t="shared" ca="1" si="15"/>
        <v>#VALUE!</v>
      </c>
      <c r="Q352" s="28" t="e">
        <f t="shared" ca="1" si="16"/>
        <v>#VALUE!</v>
      </c>
      <c r="S352" s="322">
        <f t="shared" si="17"/>
        <v>0</v>
      </c>
    </row>
    <row r="353" spans="1:19" x14ac:dyDescent="0.2">
      <c r="B353" s="28" t="s">
        <v>603</v>
      </c>
      <c r="C353" s="28" t="str">
        <f>VLOOKUP(B353,CF!A:Y,2,FALSE)</f>
        <v>ARGUS</v>
      </c>
      <c r="D353" s="28" t="str">
        <f>IFERROR(VLOOKUP(B353,Adresy!A:C,3,FALSE),"BRAK")</f>
        <v>Malczewskiego
65-104 Zielona Gora
Poland</v>
      </c>
      <c r="E353" s="233">
        <v>43560</v>
      </c>
      <c r="F353" s="204" t="s">
        <v>605</v>
      </c>
      <c r="G353" s="205" t="s">
        <v>606</v>
      </c>
      <c r="H353" s="204" t="s">
        <v>122</v>
      </c>
      <c r="I353" s="234">
        <v>43581</v>
      </c>
      <c r="J353" s="206" t="s">
        <v>129</v>
      </c>
      <c r="K353" s="207" t="s">
        <v>130</v>
      </c>
      <c r="L353" s="235">
        <v>-8456.25</v>
      </c>
      <c r="M353" s="235">
        <v>-8456.25</v>
      </c>
      <c r="N353" s="236">
        <v>8456.25</v>
      </c>
      <c r="O353" s="28">
        <f>VLOOKUP(B353,CF!A:Y,10,FALSE)</f>
        <v>21</v>
      </c>
      <c r="P353" s="248">
        <f t="shared" si="15"/>
        <v>43581</v>
      </c>
      <c r="Q353" s="28">
        <f t="shared" si="16"/>
        <v>0</v>
      </c>
      <c r="S353" s="322">
        <f t="shared" si="17"/>
        <v>-8456.25</v>
      </c>
    </row>
    <row r="354" spans="1:19" x14ac:dyDescent="0.2">
      <c r="B354" s="28" t="s">
        <v>603</v>
      </c>
      <c r="C354" s="28" t="str">
        <f>VLOOKUP(B354,CF!A:Y,2,FALSE)</f>
        <v>ARGUS</v>
      </c>
      <c r="D354" s="28" t="str">
        <f>IFERROR(VLOOKUP(B354,Adresy!A:C,3,FALSE),"BRAK")</f>
        <v>Malczewskiego
65-104 Zielona Gora
Poland</v>
      </c>
      <c r="E354" s="233">
        <v>43563</v>
      </c>
      <c r="F354" s="204" t="s">
        <v>607</v>
      </c>
      <c r="G354" s="205" t="s">
        <v>608</v>
      </c>
      <c r="H354" s="204" t="s">
        <v>122</v>
      </c>
      <c r="I354" s="234">
        <v>43584</v>
      </c>
      <c r="J354" s="206" t="s">
        <v>129</v>
      </c>
      <c r="K354" s="207" t="s">
        <v>130</v>
      </c>
      <c r="L354" s="235">
        <v>-9102</v>
      </c>
      <c r="M354" s="235">
        <v>-9102</v>
      </c>
      <c r="N354" s="236">
        <v>9102</v>
      </c>
      <c r="O354" s="28">
        <f>VLOOKUP(B354,CF!A:Y,10,FALSE)</f>
        <v>21</v>
      </c>
      <c r="P354" s="248">
        <f t="shared" si="15"/>
        <v>43584</v>
      </c>
      <c r="Q354" s="28">
        <f t="shared" si="16"/>
        <v>0</v>
      </c>
      <c r="S354" s="322">
        <f t="shared" si="17"/>
        <v>-9102</v>
      </c>
    </row>
    <row r="355" spans="1:19" x14ac:dyDescent="0.2">
      <c r="B355" s="28" t="s">
        <v>603</v>
      </c>
      <c r="C355" s="28" t="str">
        <f>VLOOKUP(B355,CF!A:Y,2,FALSE)</f>
        <v>ARGUS</v>
      </c>
      <c r="D355" s="28" t="str">
        <f>IFERROR(VLOOKUP(B355,Adresy!A:C,3,FALSE),"BRAK")</f>
        <v>Malczewskiego
65-104 Zielona Gora
Poland</v>
      </c>
      <c r="E355" s="233">
        <v>43584</v>
      </c>
      <c r="F355" s="204" t="s">
        <v>609</v>
      </c>
      <c r="G355" s="205" t="s">
        <v>610</v>
      </c>
      <c r="H355" s="204" t="s">
        <v>122</v>
      </c>
      <c r="I355" s="234">
        <v>43605</v>
      </c>
      <c r="J355" s="206" t="s">
        <v>129</v>
      </c>
      <c r="K355" s="207" t="s">
        <v>130</v>
      </c>
      <c r="L355" s="235">
        <v>-8456.25</v>
      </c>
      <c r="M355" s="235">
        <v>-8456.25</v>
      </c>
      <c r="N355" s="236">
        <v>8456.25</v>
      </c>
      <c r="O355" s="28">
        <f>VLOOKUP(B355,CF!A:Y,10,FALSE)</f>
        <v>21</v>
      </c>
      <c r="P355" s="248">
        <f t="shared" si="15"/>
        <v>43605</v>
      </c>
      <c r="Q355" s="28">
        <f t="shared" si="16"/>
        <v>0</v>
      </c>
      <c r="S355" s="322">
        <f t="shared" si="17"/>
        <v>-8456.25</v>
      </c>
    </row>
    <row r="356" spans="1:19" x14ac:dyDescent="0.2">
      <c r="C356" s="28" t="e">
        <f ca="1">VLOOKUP(B356,CF!A:Y,2,FALSE)</f>
        <v>#N/A</v>
      </c>
      <c r="D356" s="28" t="str">
        <f>IFERROR(VLOOKUP(B356,Adresy!A:C,3,FALSE),"BRAK")</f>
        <v>BRAK</v>
      </c>
      <c r="E356" s="230" t="s">
        <v>122</v>
      </c>
      <c r="J356" s="237" t="s">
        <v>129</v>
      </c>
      <c r="K356" s="238" t="s">
        <v>130</v>
      </c>
      <c r="L356" s="239">
        <v>-26014.5</v>
      </c>
      <c r="M356" s="239">
        <v>-26014.5</v>
      </c>
      <c r="N356" s="240">
        <v>26014.5</v>
      </c>
      <c r="O356" s="28" t="e">
        <f ca="1">VLOOKUP(B356,CF!A:Y,10,FALSE)</f>
        <v>#N/A</v>
      </c>
      <c r="P356" s="248" t="e">
        <f t="shared" ca="1" si="15"/>
        <v>#VALUE!</v>
      </c>
      <c r="Q356" s="28" t="e">
        <f t="shared" ca="1" si="16"/>
        <v>#VALUE!</v>
      </c>
      <c r="S356" s="322">
        <f t="shared" si="17"/>
        <v>-26014.5</v>
      </c>
    </row>
    <row r="357" spans="1:19" x14ac:dyDescent="0.2">
      <c r="C357" s="28" t="e">
        <f ca="1">VLOOKUP(B357,CF!A:Y,2,FALSE)</f>
        <v>#N/A</v>
      </c>
      <c r="D357" s="28" t="str">
        <f>IFERROR(VLOOKUP(B357,Adresy!A:C,3,FALSE),"BRAK")</f>
        <v>BRAK</v>
      </c>
      <c r="E357" s="230" t="s">
        <v>122</v>
      </c>
      <c r="F357" s="230" t="s">
        <v>122</v>
      </c>
      <c r="G357" s="230" t="s">
        <v>122</v>
      </c>
      <c r="H357" s="230" t="s">
        <v>122</v>
      </c>
      <c r="I357" s="230" t="s">
        <v>122</v>
      </c>
      <c r="J357" s="230" t="s">
        <v>122</v>
      </c>
      <c r="K357" s="230" t="s">
        <v>122</v>
      </c>
      <c r="L357" s="241" t="s">
        <v>122</v>
      </c>
      <c r="M357" s="241" t="s">
        <v>3189</v>
      </c>
      <c r="N357" s="242">
        <v>26014.5</v>
      </c>
      <c r="O357" s="28" t="e">
        <f ca="1">VLOOKUP(B357,CF!A:Y,10,FALSE)</f>
        <v>#N/A</v>
      </c>
      <c r="P357" s="248" t="e">
        <f t="shared" ca="1" si="15"/>
        <v>#VALUE!</v>
      </c>
      <c r="Q357" s="28" t="e">
        <f t="shared" ca="1" si="16"/>
        <v>#VALUE!</v>
      </c>
      <c r="S357" s="322">
        <f t="shared" si="17"/>
        <v>-26014.5</v>
      </c>
    </row>
    <row r="358" spans="1:19" x14ac:dyDescent="0.2">
      <c r="A358" s="230" t="s">
        <v>613</v>
      </c>
      <c r="B358" s="230"/>
      <c r="C358" s="28" t="e">
        <f ca="1">VLOOKUP(B358,CF!A:Y,2,FALSE)</f>
        <v>#N/A</v>
      </c>
      <c r="D358" s="28" t="str">
        <f>IFERROR(VLOOKUP(B358,Adresy!A:C,3,FALSE),"BRAK")</f>
        <v>BRAK</v>
      </c>
      <c r="E358" s="231" t="s">
        <v>613</v>
      </c>
      <c r="G358" s="232" t="s">
        <v>614</v>
      </c>
      <c r="I358" s="230" t="s">
        <v>122</v>
      </c>
      <c r="J358" s="230" t="s">
        <v>122</v>
      </c>
      <c r="K358" s="230" t="s">
        <v>122</v>
      </c>
      <c r="L358" s="230" t="s">
        <v>122</v>
      </c>
      <c r="M358" s="230" t="s">
        <v>122</v>
      </c>
      <c r="N358" s="230">
        <v>0</v>
      </c>
      <c r="O358" s="28" t="e">
        <f ca="1">VLOOKUP(B358,CF!A:Y,10,FALSE)</f>
        <v>#N/A</v>
      </c>
      <c r="P358" s="248" t="e">
        <f t="shared" ca="1" si="15"/>
        <v>#VALUE!</v>
      </c>
      <c r="Q358" s="28" t="e">
        <f t="shared" ca="1" si="16"/>
        <v>#VALUE!</v>
      </c>
      <c r="S358" s="322">
        <f t="shared" si="17"/>
        <v>0</v>
      </c>
    </row>
    <row r="359" spans="1:19" x14ac:dyDescent="0.2">
      <c r="B359" s="28" t="s">
        <v>613</v>
      </c>
      <c r="C359" s="28" t="str">
        <f>VLOOKUP(B359,CF!A:Y,2,FALSE)</f>
        <v>VIRSAL</v>
      </c>
      <c r="D359" s="28" t="str">
        <f>IFERROR(VLOOKUP(B359,Adresy!A:C,3,FALSE),"BRAK")</f>
        <v>ul. Piwna 4a
65-001 Zielona Góra
Poland</v>
      </c>
      <c r="E359" s="233">
        <v>43532</v>
      </c>
      <c r="F359" s="204" t="s">
        <v>615</v>
      </c>
      <c r="G359" s="205" t="s">
        <v>3829</v>
      </c>
      <c r="H359" s="204" t="s">
        <v>122</v>
      </c>
      <c r="I359" s="234">
        <v>43532</v>
      </c>
      <c r="J359" s="206" t="s">
        <v>129</v>
      </c>
      <c r="K359" s="207" t="s">
        <v>130</v>
      </c>
      <c r="L359" s="235">
        <v>4531.5200000000004</v>
      </c>
      <c r="M359" s="235">
        <v>180</v>
      </c>
      <c r="N359" s="236">
        <v>-180</v>
      </c>
      <c r="O359" s="28">
        <f>VLOOKUP(B359,CF!A:Y,10,FALSE)</f>
        <v>30</v>
      </c>
      <c r="P359" s="248">
        <f t="shared" si="15"/>
        <v>43562</v>
      </c>
      <c r="Q359" s="28">
        <f t="shared" si="16"/>
        <v>30</v>
      </c>
      <c r="S359" s="322">
        <f t="shared" si="17"/>
        <v>180</v>
      </c>
    </row>
    <row r="360" spans="1:19" x14ac:dyDescent="0.2">
      <c r="B360" s="28" t="s">
        <v>613</v>
      </c>
      <c r="C360" s="28" t="str">
        <f>VLOOKUP(B360,CF!A:Y,2,FALSE)</f>
        <v>VIRSAL</v>
      </c>
      <c r="D360" s="28" t="str">
        <f>IFERROR(VLOOKUP(B360,Adresy!A:C,3,FALSE),"BRAK")</f>
        <v>ul. Piwna 4a
65-001 Zielona Góra
Poland</v>
      </c>
      <c r="E360" s="233">
        <v>43551</v>
      </c>
      <c r="F360" s="204" t="s">
        <v>616</v>
      </c>
      <c r="G360" s="205" t="s">
        <v>617</v>
      </c>
      <c r="H360" s="204" t="s">
        <v>618</v>
      </c>
      <c r="I360" s="234">
        <v>43581</v>
      </c>
      <c r="J360" s="206" t="s">
        <v>129</v>
      </c>
      <c r="K360" s="207" t="s">
        <v>130</v>
      </c>
      <c r="L360" s="235">
        <v>-922.5</v>
      </c>
      <c r="M360" s="235">
        <v>-922.5</v>
      </c>
      <c r="N360" s="236">
        <v>922.5</v>
      </c>
      <c r="O360" s="28">
        <f>VLOOKUP(B360,CF!A:Y,10,FALSE)</f>
        <v>30</v>
      </c>
      <c r="P360" s="248">
        <f t="shared" si="15"/>
        <v>43581</v>
      </c>
      <c r="Q360" s="28">
        <f t="shared" si="16"/>
        <v>0</v>
      </c>
      <c r="S360" s="322">
        <f t="shared" si="17"/>
        <v>-922.5</v>
      </c>
    </row>
    <row r="361" spans="1:19" x14ac:dyDescent="0.2">
      <c r="B361" s="28" t="s">
        <v>613</v>
      </c>
      <c r="C361" s="28" t="str">
        <f>VLOOKUP(B361,CF!A:Y,2,FALSE)</f>
        <v>VIRSAL</v>
      </c>
      <c r="D361" s="28" t="str">
        <f>IFERROR(VLOOKUP(B361,Adresy!A:C,3,FALSE),"BRAK")</f>
        <v>ul. Piwna 4a
65-001 Zielona Góra
Poland</v>
      </c>
      <c r="E361" s="233">
        <v>43551</v>
      </c>
      <c r="F361" s="204" t="s">
        <v>619</v>
      </c>
      <c r="G361" s="205" t="s">
        <v>620</v>
      </c>
      <c r="H361" s="204" t="s">
        <v>621</v>
      </c>
      <c r="I361" s="234">
        <v>43581</v>
      </c>
      <c r="J361" s="206" t="s">
        <v>129</v>
      </c>
      <c r="K361" s="207" t="s">
        <v>130</v>
      </c>
      <c r="L361" s="235">
        <v>-837.02</v>
      </c>
      <c r="M361" s="235">
        <v>-837.02</v>
      </c>
      <c r="N361" s="236">
        <v>837.02</v>
      </c>
      <c r="O361" s="28">
        <f>VLOOKUP(B361,CF!A:Y,10,FALSE)</f>
        <v>30</v>
      </c>
      <c r="P361" s="248">
        <f t="shared" si="15"/>
        <v>43581</v>
      </c>
      <c r="Q361" s="28">
        <f t="shared" si="16"/>
        <v>0</v>
      </c>
      <c r="S361" s="322">
        <f t="shared" si="17"/>
        <v>-837.02</v>
      </c>
    </row>
    <row r="362" spans="1:19" x14ac:dyDescent="0.2">
      <c r="B362" s="28" t="s">
        <v>613</v>
      </c>
      <c r="C362" s="28" t="str">
        <f>VLOOKUP(B362,CF!A:Y,2,FALSE)</f>
        <v>VIRSAL</v>
      </c>
      <c r="D362" s="28" t="str">
        <f>IFERROR(VLOOKUP(B362,Adresy!A:C,3,FALSE),"BRAK")</f>
        <v>ul. Piwna 4a
65-001 Zielona Góra
Poland</v>
      </c>
      <c r="E362" s="233">
        <v>43551</v>
      </c>
      <c r="F362" s="204" t="s">
        <v>622</v>
      </c>
      <c r="G362" s="205" t="s">
        <v>623</v>
      </c>
      <c r="H362" s="204" t="s">
        <v>624</v>
      </c>
      <c r="I362" s="234">
        <v>43581</v>
      </c>
      <c r="J362" s="206" t="s">
        <v>129</v>
      </c>
      <c r="K362" s="207" t="s">
        <v>130</v>
      </c>
      <c r="L362" s="235">
        <v>-183.27</v>
      </c>
      <c r="M362" s="235">
        <v>-183.27</v>
      </c>
      <c r="N362" s="236">
        <v>183.27</v>
      </c>
      <c r="O362" s="28">
        <f>VLOOKUP(B362,CF!A:Y,10,FALSE)</f>
        <v>30</v>
      </c>
      <c r="P362" s="248">
        <f t="shared" si="15"/>
        <v>43581</v>
      </c>
      <c r="Q362" s="28">
        <f t="shared" si="16"/>
        <v>0</v>
      </c>
      <c r="S362" s="322">
        <f t="shared" si="17"/>
        <v>-183.27</v>
      </c>
    </row>
    <row r="363" spans="1:19" x14ac:dyDescent="0.2">
      <c r="B363" s="28" t="s">
        <v>613</v>
      </c>
      <c r="C363" s="28" t="str">
        <f>VLOOKUP(B363,CF!A:Y,2,FALSE)</f>
        <v>VIRSAL</v>
      </c>
      <c r="D363" s="28" t="str">
        <f>IFERROR(VLOOKUP(B363,Adresy!A:C,3,FALSE),"BRAK")</f>
        <v>ul. Piwna 4a
65-001 Zielona Góra
Poland</v>
      </c>
      <c r="E363" s="233">
        <v>43551</v>
      </c>
      <c r="F363" s="204" t="s">
        <v>625</v>
      </c>
      <c r="G363" s="205" t="s">
        <v>626</v>
      </c>
      <c r="H363" s="204" t="s">
        <v>627</v>
      </c>
      <c r="I363" s="234">
        <v>43581</v>
      </c>
      <c r="J363" s="206" t="s">
        <v>129</v>
      </c>
      <c r="K363" s="207" t="s">
        <v>130</v>
      </c>
      <c r="L363" s="235">
        <v>-7380</v>
      </c>
      <c r="M363" s="235">
        <v>-7380</v>
      </c>
      <c r="N363" s="236">
        <v>7380</v>
      </c>
      <c r="O363" s="28">
        <f>VLOOKUP(B363,CF!A:Y,10,FALSE)</f>
        <v>30</v>
      </c>
      <c r="P363" s="248">
        <f t="shared" si="15"/>
        <v>43581</v>
      </c>
      <c r="Q363" s="28">
        <f t="shared" si="16"/>
        <v>0</v>
      </c>
      <c r="S363" s="322">
        <f t="shared" si="17"/>
        <v>-7380</v>
      </c>
    </row>
    <row r="364" spans="1:19" x14ac:dyDescent="0.2">
      <c r="B364" s="28" t="s">
        <v>613</v>
      </c>
      <c r="C364" s="28" t="str">
        <f>VLOOKUP(B364,CF!A:Y,2,FALSE)</f>
        <v>VIRSAL</v>
      </c>
      <c r="D364" s="28" t="str">
        <f>IFERROR(VLOOKUP(B364,Adresy!A:C,3,FALSE),"BRAK")</f>
        <v>ul. Piwna 4a
65-001 Zielona Góra
Poland</v>
      </c>
      <c r="E364" s="233">
        <v>43552</v>
      </c>
      <c r="F364" s="204" t="s">
        <v>628</v>
      </c>
      <c r="G364" s="205" t="s">
        <v>629</v>
      </c>
      <c r="H364" s="204" t="s">
        <v>630</v>
      </c>
      <c r="I364" s="234">
        <v>43613</v>
      </c>
      <c r="J364" s="206" t="s">
        <v>129</v>
      </c>
      <c r="K364" s="207" t="s">
        <v>130</v>
      </c>
      <c r="L364" s="235">
        <v>-1534.43</v>
      </c>
      <c r="M364" s="235">
        <v>-1534.43</v>
      </c>
      <c r="N364" s="236">
        <v>1534.43</v>
      </c>
      <c r="O364" s="28">
        <f>VLOOKUP(B364,CF!A:Y,10,FALSE)</f>
        <v>30</v>
      </c>
      <c r="P364" s="248">
        <f t="shared" si="15"/>
        <v>43582</v>
      </c>
      <c r="Q364" s="28">
        <f t="shared" si="16"/>
        <v>-31</v>
      </c>
      <c r="S364" s="322">
        <f t="shared" si="17"/>
        <v>-1534.43</v>
      </c>
    </row>
    <row r="365" spans="1:19" x14ac:dyDescent="0.2">
      <c r="B365" s="28" t="s">
        <v>613</v>
      </c>
      <c r="C365" s="28" t="str">
        <f>VLOOKUP(B365,CF!A:Y,2,FALSE)</f>
        <v>VIRSAL</v>
      </c>
      <c r="D365" s="28" t="str">
        <f>IFERROR(VLOOKUP(B365,Adresy!A:C,3,FALSE),"BRAK")</f>
        <v>ul. Piwna 4a
65-001 Zielona Góra
Poland</v>
      </c>
      <c r="E365" s="233">
        <v>43552</v>
      </c>
      <c r="F365" s="204" t="s">
        <v>631</v>
      </c>
      <c r="G365" s="205" t="s">
        <v>632</v>
      </c>
      <c r="H365" s="204" t="s">
        <v>633</v>
      </c>
      <c r="I365" s="234">
        <v>43582</v>
      </c>
      <c r="J365" s="206" t="s">
        <v>129</v>
      </c>
      <c r="K365" s="207" t="s">
        <v>130</v>
      </c>
      <c r="L365" s="235">
        <v>-8051.56</v>
      </c>
      <c r="M365" s="235">
        <v>-8051.56</v>
      </c>
      <c r="N365" s="236">
        <v>8051.56</v>
      </c>
      <c r="O365" s="28">
        <f>VLOOKUP(B365,CF!A:Y,10,FALSE)</f>
        <v>30</v>
      </c>
      <c r="P365" s="248">
        <f t="shared" si="15"/>
        <v>43582</v>
      </c>
      <c r="Q365" s="28">
        <f t="shared" si="16"/>
        <v>0</v>
      </c>
      <c r="S365" s="322">
        <f t="shared" si="17"/>
        <v>-8051.56</v>
      </c>
    </row>
    <row r="366" spans="1:19" x14ac:dyDescent="0.2">
      <c r="B366" s="28" t="s">
        <v>613</v>
      </c>
      <c r="C366" s="28" t="str">
        <f>VLOOKUP(B366,CF!A:Y,2,FALSE)</f>
        <v>VIRSAL</v>
      </c>
      <c r="D366" s="28" t="str">
        <f>IFERROR(VLOOKUP(B366,Adresy!A:C,3,FALSE),"BRAK")</f>
        <v>ul. Piwna 4a
65-001 Zielona Góra
Poland</v>
      </c>
      <c r="E366" s="233">
        <v>43553</v>
      </c>
      <c r="F366" s="204" t="s">
        <v>634</v>
      </c>
      <c r="G366" s="205" t="s">
        <v>635</v>
      </c>
      <c r="H366" s="204" t="s">
        <v>636</v>
      </c>
      <c r="I366" s="234">
        <v>43583</v>
      </c>
      <c r="J366" s="206" t="s">
        <v>129</v>
      </c>
      <c r="K366" s="207" t="s">
        <v>130</v>
      </c>
      <c r="L366" s="235">
        <v>-2514.12</v>
      </c>
      <c r="M366" s="235">
        <v>-2514.12</v>
      </c>
      <c r="N366" s="236">
        <v>2514.12</v>
      </c>
      <c r="O366" s="28">
        <f>VLOOKUP(B366,CF!A:Y,10,FALSE)</f>
        <v>30</v>
      </c>
      <c r="P366" s="248">
        <f t="shared" si="15"/>
        <v>43583</v>
      </c>
      <c r="Q366" s="28">
        <f t="shared" si="16"/>
        <v>0</v>
      </c>
      <c r="S366" s="322">
        <f t="shared" si="17"/>
        <v>-2514.12</v>
      </c>
    </row>
    <row r="367" spans="1:19" x14ac:dyDescent="0.2">
      <c r="B367" s="28" t="s">
        <v>613</v>
      </c>
      <c r="C367" s="28" t="str">
        <f>VLOOKUP(B367,CF!A:Y,2,FALSE)</f>
        <v>VIRSAL</v>
      </c>
      <c r="D367" s="28" t="str">
        <f>IFERROR(VLOOKUP(B367,Adresy!A:C,3,FALSE),"BRAK")</f>
        <v>ul. Piwna 4a
65-001 Zielona Góra
Poland</v>
      </c>
      <c r="E367" s="233">
        <v>43566</v>
      </c>
      <c r="F367" s="204" t="s">
        <v>637</v>
      </c>
      <c r="G367" s="205" t="s">
        <v>638</v>
      </c>
      <c r="H367" s="204" t="s">
        <v>639</v>
      </c>
      <c r="I367" s="234">
        <v>43596</v>
      </c>
      <c r="J367" s="206" t="s">
        <v>129</v>
      </c>
      <c r="K367" s="207" t="s">
        <v>130</v>
      </c>
      <c r="L367" s="235">
        <v>-5535</v>
      </c>
      <c r="M367" s="235">
        <v>-5535</v>
      </c>
      <c r="N367" s="236">
        <v>5535</v>
      </c>
      <c r="O367" s="28">
        <f>VLOOKUP(B367,CF!A:Y,10,FALSE)</f>
        <v>30</v>
      </c>
      <c r="P367" s="248">
        <f t="shared" si="15"/>
        <v>43596</v>
      </c>
      <c r="Q367" s="28">
        <f t="shared" si="16"/>
        <v>0</v>
      </c>
      <c r="S367" s="322">
        <f t="shared" si="17"/>
        <v>-5535</v>
      </c>
    </row>
    <row r="368" spans="1:19" x14ac:dyDescent="0.2">
      <c r="B368" s="28" t="s">
        <v>613</v>
      </c>
      <c r="C368" s="28" t="str">
        <f>VLOOKUP(B368,CF!A:Y,2,FALSE)</f>
        <v>VIRSAL</v>
      </c>
      <c r="D368" s="28" t="str">
        <f>IFERROR(VLOOKUP(B368,Adresy!A:C,3,FALSE),"BRAK")</f>
        <v>ul. Piwna 4a
65-001 Zielona Góra
Poland</v>
      </c>
      <c r="E368" s="233">
        <v>43566</v>
      </c>
      <c r="F368" s="204" t="s">
        <v>640</v>
      </c>
      <c r="G368" s="205" t="s">
        <v>641</v>
      </c>
      <c r="H368" s="204" t="s">
        <v>642</v>
      </c>
      <c r="I368" s="234">
        <v>43596</v>
      </c>
      <c r="J368" s="206" t="s">
        <v>129</v>
      </c>
      <c r="K368" s="207" t="s">
        <v>130</v>
      </c>
      <c r="L368" s="235">
        <v>-472.32</v>
      </c>
      <c r="M368" s="235">
        <v>-472.32</v>
      </c>
      <c r="N368" s="236">
        <v>472.32</v>
      </c>
      <c r="O368" s="28">
        <f>VLOOKUP(B368,CF!A:Y,10,FALSE)</f>
        <v>30</v>
      </c>
      <c r="P368" s="248">
        <f t="shared" si="15"/>
        <v>43596</v>
      </c>
      <c r="Q368" s="28">
        <f t="shared" si="16"/>
        <v>0</v>
      </c>
      <c r="S368" s="322">
        <f t="shared" si="17"/>
        <v>-472.32</v>
      </c>
    </row>
    <row r="369" spans="2:19" x14ac:dyDescent="0.2">
      <c r="B369" s="28" t="s">
        <v>613</v>
      </c>
      <c r="C369" s="28" t="str">
        <f>VLOOKUP(B369,CF!A:Y,2,FALSE)</f>
        <v>VIRSAL</v>
      </c>
      <c r="D369" s="28" t="str">
        <f>IFERROR(VLOOKUP(B369,Adresy!A:C,3,FALSE),"BRAK")</f>
        <v>ul. Piwna 4a
65-001 Zielona Góra
Poland</v>
      </c>
      <c r="E369" s="233">
        <v>43573</v>
      </c>
      <c r="F369" s="204" t="s">
        <v>643</v>
      </c>
      <c r="G369" s="205" t="s">
        <v>644</v>
      </c>
      <c r="H369" s="204" t="s">
        <v>645</v>
      </c>
      <c r="I369" s="234">
        <v>43603</v>
      </c>
      <c r="J369" s="206" t="s">
        <v>129</v>
      </c>
      <c r="K369" s="207" t="s">
        <v>130</v>
      </c>
      <c r="L369" s="235">
        <v>-1692.48</v>
      </c>
      <c r="M369" s="235">
        <v>-1692.48</v>
      </c>
      <c r="N369" s="236">
        <v>1692.48</v>
      </c>
      <c r="O369" s="28">
        <f>VLOOKUP(B369,CF!A:Y,10,FALSE)</f>
        <v>30</v>
      </c>
      <c r="P369" s="248">
        <f t="shared" si="15"/>
        <v>43603</v>
      </c>
      <c r="Q369" s="28">
        <f t="shared" si="16"/>
        <v>0</v>
      </c>
      <c r="S369" s="322">
        <f t="shared" si="17"/>
        <v>-1692.48</v>
      </c>
    </row>
    <row r="370" spans="2:19" x14ac:dyDescent="0.2">
      <c r="B370" s="28" t="s">
        <v>613</v>
      </c>
      <c r="C370" s="28" t="str">
        <f>VLOOKUP(B370,CF!A:Y,2,FALSE)</f>
        <v>VIRSAL</v>
      </c>
      <c r="D370" s="28" t="str">
        <f>IFERROR(VLOOKUP(B370,Adresy!A:C,3,FALSE),"BRAK")</f>
        <v>ul. Piwna 4a
65-001 Zielona Góra
Poland</v>
      </c>
      <c r="E370" s="233">
        <v>43573</v>
      </c>
      <c r="F370" s="204" t="s">
        <v>646</v>
      </c>
      <c r="G370" s="205" t="s">
        <v>647</v>
      </c>
      <c r="H370" s="204" t="s">
        <v>202</v>
      </c>
      <c r="I370" s="234">
        <v>43603</v>
      </c>
      <c r="J370" s="206" t="s">
        <v>129</v>
      </c>
      <c r="K370" s="207" t="s">
        <v>130</v>
      </c>
      <c r="L370" s="235">
        <v>-3111.9</v>
      </c>
      <c r="M370" s="235">
        <v>-3111.9</v>
      </c>
      <c r="N370" s="236">
        <v>3111.9</v>
      </c>
      <c r="O370" s="28">
        <f>VLOOKUP(B370,CF!A:Y,10,FALSE)</f>
        <v>30</v>
      </c>
      <c r="P370" s="248">
        <f t="shared" si="15"/>
        <v>43603</v>
      </c>
      <c r="Q370" s="28">
        <f t="shared" si="16"/>
        <v>0</v>
      </c>
      <c r="S370" s="322">
        <f t="shared" si="17"/>
        <v>-3111.9</v>
      </c>
    </row>
    <row r="371" spans="2:19" x14ac:dyDescent="0.2">
      <c r="B371" s="28" t="s">
        <v>613</v>
      </c>
      <c r="C371" s="28" t="str">
        <f>VLOOKUP(B371,CF!A:Y,2,FALSE)</f>
        <v>VIRSAL</v>
      </c>
      <c r="D371" s="28" t="str">
        <f>IFERROR(VLOOKUP(B371,Adresy!A:C,3,FALSE),"BRAK")</f>
        <v>ul. Piwna 4a
65-001 Zielona Góra
Poland</v>
      </c>
      <c r="E371" s="233">
        <v>43579</v>
      </c>
      <c r="F371" s="204" t="s">
        <v>648</v>
      </c>
      <c r="G371" s="205" t="s">
        <v>649</v>
      </c>
      <c r="H371" s="204" t="s">
        <v>636</v>
      </c>
      <c r="I371" s="234">
        <v>43609</v>
      </c>
      <c r="J371" s="206" t="s">
        <v>129</v>
      </c>
      <c r="K371" s="207" t="s">
        <v>130</v>
      </c>
      <c r="L371" s="235">
        <v>-2761.35</v>
      </c>
      <c r="M371" s="235">
        <v>-2761.35</v>
      </c>
      <c r="N371" s="236">
        <v>2761.35</v>
      </c>
      <c r="O371" s="28">
        <f>VLOOKUP(B371,CF!A:Y,10,FALSE)</f>
        <v>30</v>
      </c>
      <c r="P371" s="248">
        <f t="shared" si="15"/>
        <v>43609</v>
      </c>
      <c r="Q371" s="28">
        <f t="shared" si="16"/>
        <v>0</v>
      </c>
      <c r="S371" s="322">
        <f t="shared" si="17"/>
        <v>-2761.35</v>
      </c>
    </row>
    <row r="372" spans="2:19" x14ac:dyDescent="0.2">
      <c r="B372" s="28" t="s">
        <v>613</v>
      </c>
      <c r="C372" s="28" t="str">
        <f>VLOOKUP(B372,CF!A:Y,2,FALSE)</f>
        <v>VIRSAL</v>
      </c>
      <c r="D372" s="28" t="str">
        <f>IFERROR(VLOOKUP(B372,Adresy!A:C,3,FALSE),"BRAK")</f>
        <v>ul. Piwna 4a
65-001 Zielona Góra
Poland</v>
      </c>
      <c r="E372" s="233">
        <v>43580</v>
      </c>
      <c r="F372" s="204" t="s">
        <v>650</v>
      </c>
      <c r="G372" s="205" t="s">
        <v>651</v>
      </c>
      <c r="H372" s="204" t="s">
        <v>202</v>
      </c>
      <c r="I372" s="234">
        <v>43610</v>
      </c>
      <c r="J372" s="206" t="s">
        <v>129</v>
      </c>
      <c r="K372" s="207" t="s">
        <v>130</v>
      </c>
      <c r="L372" s="235">
        <v>-3476.69</v>
      </c>
      <c r="M372" s="235">
        <v>-3476.69</v>
      </c>
      <c r="N372" s="236">
        <v>3476.69</v>
      </c>
      <c r="O372" s="28">
        <f>VLOOKUP(B372,CF!A:Y,10,FALSE)</f>
        <v>30</v>
      </c>
      <c r="P372" s="248">
        <f t="shared" si="15"/>
        <v>43610</v>
      </c>
      <c r="Q372" s="28">
        <f t="shared" si="16"/>
        <v>0</v>
      </c>
      <c r="S372" s="322">
        <f t="shared" si="17"/>
        <v>-3476.69</v>
      </c>
    </row>
    <row r="373" spans="2:19" x14ac:dyDescent="0.2">
      <c r="B373" s="28" t="s">
        <v>613</v>
      </c>
      <c r="C373" s="28" t="str">
        <f>VLOOKUP(B373,CF!A:Y,2,FALSE)</f>
        <v>VIRSAL</v>
      </c>
      <c r="D373" s="28" t="str">
        <f>IFERROR(VLOOKUP(B373,Adresy!A:C,3,FALSE),"BRAK")</f>
        <v>ul. Piwna 4a
65-001 Zielona Góra
Poland</v>
      </c>
      <c r="E373" s="233">
        <v>43580</v>
      </c>
      <c r="F373" s="204" t="s">
        <v>652</v>
      </c>
      <c r="G373" s="205" t="s">
        <v>653</v>
      </c>
      <c r="H373" s="204" t="s">
        <v>654</v>
      </c>
      <c r="I373" s="234">
        <v>43610</v>
      </c>
      <c r="J373" s="206" t="s">
        <v>129</v>
      </c>
      <c r="K373" s="207" t="s">
        <v>130</v>
      </c>
      <c r="L373" s="235">
        <v>-1915.48</v>
      </c>
      <c r="M373" s="235">
        <v>-1915.48</v>
      </c>
      <c r="N373" s="236">
        <v>1915.48</v>
      </c>
      <c r="O373" s="28">
        <f>VLOOKUP(B373,CF!A:Y,10,FALSE)</f>
        <v>30</v>
      </c>
      <c r="P373" s="248">
        <f t="shared" si="15"/>
        <v>43610</v>
      </c>
      <c r="Q373" s="28">
        <f t="shared" si="16"/>
        <v>0</v>
      </c>
      <c r="S373" s="322">
        <f t="shared" si="17"/>
        <v>-1915.48</v>
      </c>
    </row>
    <row r="374" spans="2:19" x14ac:dyDescent="0.2">
      <c r="B374" s="28" t="s">
        <v>613</v>
      </c>
      <c r="C374" s="28" t="str">
        <f>VLOOKUP(B374,CF!A:Y,2,FALSE)</f>
        <v>VIRSAL</v>
      </c>
      <c r="D374" s="28" t="str">
        <f>IFERROR(VLOOKUP(B374,Adresy!A:C,3,FALSE),"BRAK")</f>
        <v>ul. Piwna 4a
65-001 Zielona Góra
Poland</v>
      </c>
      <c r="E374" s="233">
        <v>43599</v>
      </c>
      <c r="F374" s="204" t="s">
        <v>3219</v>
      </c>
      <c r="G374" s="205" t="s">
        <v>3220</v>
      </c>
      <c r="H374" s="204" t="s">
        <v>843</v>
      </c>
      <c r="I374" s="234">
        <v>43625</v>
      </c>
      <c r="J374" s="206" t="s">
        <v>129</v>
      </c>
      <c r="K374" s="207" t="s">
        <v>130</v>
      </c>
      <c r="L374" s="235">
        <v>3476.69</v>
      </c>
      <c r="M374" s="235">
        <v>3476.69</v>
      </c>
      <c r="N374" s="236">
        <v>-3476.69</v>
      </c>
      <c r="O374" s="28">
        <f>VLOOKUP(B374,CF!A:Y,10,FALSE)</f>
        <v>30</v>
      </c>
      <c r="P374" s="248">
        <f t="shared" si="15"/>
        <v>43629</v>
      </c>
      <c r="Q374" s="28">
        <f t="shared" si="16"/>
        <v>4</v>
      </c>
      <c r="S374" s="322">
        <f t="shared" si="17"/>
        <v>3476.69</v>
      </c>
    </row>
    <row r="375" spans="2:19" x14ac:dyDescent="0.2">
      <c r="B375" s="28" t="s">
        <v>613</v>
      </c>
      <c r="C375" s="28" t="str">
        <f>VLOOKUP(B375,CF!A:Y,2,FALSE)</f>
        <v>VIRSAL</v>
      </c>
      <c r="D375" s="28" t="str">
        <f>IFERROR(VLOOKUP(B375,Adresy!A:C,3,FALSE),"BRAK")</f>
        <v>ul. Piwna 4a
65-001 Zielona Góra
Poland</v>
      </c>
      <c r="E375" s="233">
        <v>43599</v>
      </c>
      <c r="F375" s="204" t="s">
        <v>3221</v>
      </c>
      <c r="G375" s="205" t="s">
        <v>3222</v>
      </c>
      <c r="H375" s="204" t="s">
        <v>843</v>
      </c>
      <c r="I375" s="234">
        <v>43625</v>
      </c>
      <c r="J375" s="206" t="s">
        <v>129</v>
      </c>
      <c r="K375" s="207" t="s">
        <v>130</v>
      </c>
      <c r="L375" s="235">
        <v>922.5</v>
      </c>
      <c r="M375" s="235">
        <v>922.5</v>
      </c>
      <c r="N375" s="236">
        <v>-922.5</v>
      </c>
      <c r="O375" s="28">
        <f>VLOOKUP(B375,CF!A:Y,10,FALSE)</f>
        <v>30</v>
      </c>
      <c r="P375" s="248">
        <f t="shared" si="15"/>
        <v>43629</v>
      </c>
      <c r="Q375" s="28">
        <f t="shared" si="16"/>
        <v>4</v>
      </c>
      <c r="S375" s="322">
        <f t="shared" si="17"/>
        <v>922.5</v>
      </c>
    </row>
    <row r="376" spans="2:19" x14ac:dyDescent="0.2">
      <c r="B376" s="28" t="s">
        <v>613</v>
      </c>
      <c r="C376" s="28" t="str">
        <f>VLOOKUP(B376,CF!A:Y,2,FALSE)</f>
        <v>VIRSAL</v>
      </c>
      <c r="D376" s="28" t="str">
        <f>IFERROR(VLOOKUP(B376,Adresy!A:C,3,FALSE),"BRAK")</f>
        <v>ul. Piwna 4a
65-001 Zielona Góra
Poland</v>
      </c>
      <c r="E376" s="233">
        <v>43599</v>
      </c>
      <c r="F376" s="204" t="s">
        <v>3223</v>
      </c>
      <c r="G376" s="205" t="s">
        <v>3224</v>
      </c>
      <c r="H376" s="204" t="s">
        <v>843</v>
      </c>
      <c r="I376" s="234">
        <v>43625</v>
      </c>
      <c r="J376" s="206" t="s">
        <v>129</v>
      </c>
      <c r="K376" s="207" t="s">
        <v>130</v>
      </c>
      <c r="L376" s="235">
        <v>837.02</v>
      </c>
      <c r="M376" s="235">
        <v>837.02</v>
      </c>
      <c r="N376" s="236">
        <v>-837.02</v>
      </c>
      <c r="O376" s="28">
        <f>VLOOKUP(B376,CF!A:Y,10,FALSE)</f>
        <v>30</v>
      </c>
      <c r="P376" s="248">
        <f t="shared" si="15"/>
        <v>43629</v>
      </c>
      <c r="Q376" s="28">
        <f t="shared" si="16"/>
        <v>4</v>
      </c>
      <c r="S376" s="322">
        <f t="shared" si="17"/>
        <v>837.02</v>
      </c>
    </row>
    <row r="377" spans="2:19" x14ac:dyDescent="0.2">
      <c r="B377" s="28" t="s">
        <v>613</v>
      </c>
      <c r="C377" s="28" t="str">
        <f>VLOOKUP(B377,CF!A:Y,2,FALSE)</f>
        <v>VIRSAL</v>
      </c>
      <c r="D377" s="28" t="str">
        <f>IFERROR(VLOOKUP(B377,Adresy!A:C,3,FALSE),"BRAK")</f>
        <v>ul. Piwna 4a
65-001 Zielona Góra
Poland</v>
      </c>
      <c r="E377" s="233">
        <v>43599</v>
      </c>
      <c r="F377" s="204" t="s">
        <v>3225</v>
      </c>
      <c r="G377" s="205" t="s">
        <v>3226</v>
      </c>
      <c r="H377" s="204" t="s">
        <v>843</v>
      </c>
      <c r="I377" s="234">
        <v>43625</v>
      </c>
      <c r="J377" s="206" t="s">
        <v>129</v>
      </c>
      <c r="K377" s="207" t="s">
        <v>130</v>
      </c>
      <c r="L377" s="235">
        <v>183.27</v>
      </c>
      <c r="M377" s="235">
        <v>183.27</v>
      </c>
      <c r="N377" s="236">
        <v>-183.27</v>
      </c>
      <c r="O377" s="28">
        <f>VLOOKUP(B377,CF!A:Y,10,FALSE)</f>
        <v>30</v>
      </c>
      <c r="P377" s="248">
        <f t="shared" si="15"/>
        <v>43629</v>
      </c>
      <c r="Q377" s="28">
        <f t="shared" si="16"/>
        <v>4</v>
      </c>
      <c r="S377" s="322">
        <f t="shared" si="17"/>
        <v>183.27</v>
      </c>
    </row>
    <row r="378" spans="2:19" x14ac:dyDescent="0.2">
      <c r="B378" s="28" t="s">
        <v>613</v>
      </c>
      <c r="C378" s="28" t="str">
        <f>VLOOKUP(B378,CF!A:Y,2,FALSE)</f>
        <v>VIRSAL</v>
      </c>
      <c r="D378" s="28" t="str">
        <f>IFERROR(VLOOKUP(B378,Adresy!A:C,3,FALSE),"BRAK")</f>
        <v>ul. Piwna 4a
65-001 Zielona Góra
Poland</v>
      </c>
      <c r="E378" s="233">
        <v>43599</v>
      </c>
      <c r="F378" s="204" t="s">
        <v>3227</v>
      </c>
      <c r="G378" s="205" t="s">
        <v>3228</v>
      </c>
      <c r="H378" s="204" t="s">
        <v>843</v>
      </c>
      <c r="I378" s="234">
        <v>43625</v>
      </c>
      <c r="J378" s="206" t="s">
        <v>129</v>
      </c>
      <c r="K378" s="207" t="s">
        <v>130</v>
      </c>
      <c r="L378" s="235">
        <v>7380</v>
      </c>
      <c r="M378" s="235">
        <v>7380</v>
      </c>
      <c r="N378" s="236">
        <v>-7380</v>
      </c>
      <c r="O378" s="28">
        <f>VLOOKUP(B378,CF!A:Y,10,FALSE)</f>
        <v>30</v>
      </c>
      <c r="P378" s="248">
        <f t="shared" si="15"/>
        <v>43629</v>
      </c>
      <c r="Q378" s="28">
        <f t="shared" si="16"/>
        <v>4</v>
      </c>
      <c r="S378" s="322">
        <f t="shared" si="17"/>
        <v>7380</v>
      </c>
    </row>
    <row r="379" spans="2:19" x14ac:dyDescent="0.2">
      <c r="B379" s="28" t="s">
        <v>613</v>
      </c>
      <c r="C379" s="28" t="str">
        <f>VLOOKUP(B379,CF!A:Y,2,FALSE)</f>
        <v>VIRSAL</v>
      </c>
      <c r="D379" s="28" t="str">
        <f>IFERROR(VLOOKUP(B379,Adresy!A:C,3,FALSE),"BRAK")</f>
        <v>ul. Piwna 4a
65-001 Zielona Góra
Poland</v>
      </c>
      <c r="E379" s="233">
        <v>43599</v>
      </c>
      <c r="F379" s="204" t="s">
        <v>3229</v>
      </c>
      <c r="G379" s="205" t="s">
        <v>3230</v>
      </c>
      <c r="H379" s="204" t="s">
        <v>843</v>
      </c>
      <c r="I379" s="234">
        <v>43625</v>
      </c>
      <c r="J379" s="206" t="s">
        <v>129</v>
      </c>
      <c r="K379" s="207" t="s">
        <v>130</v>
      </c>
      <c r="L379" s="235">
        <v>1534.43</v>
      </c>
      <c r="M379" s="235">
        <v>1534.43</v>
      </c>
      <c r="N379" s="236">
        <v>-1534.43</v>
      </c>
      <c r="O379" s="28">
        <f>VLOOKUP(B379,CF!A:Y,10,FALSE)</f>
        <v>30</v>
      </c>
      <c r="P379" s="248">
        <f t="shared" si="15"/>
        <v>43629</v>
      </c>
      <c r="Q379" s="28">
        <f t="shared" si="16"/>
        <v>4</v>
      </c>
      <c r="S379" s="322">
        <f t="shared" si="17"/>
        <v>1534.43</v>
      </c>
    </row>
    <row r="380" spans="2:19" x14ac:dyDescent="0.2">
      <c r="B380" s="28" t="s">
        <v>613</v>
      </c>
      <c r="C380" s="28" t="str">
        <f>VLOOKUP(B380,CF!A:Y,2,FALSE)</f>
        <v>VIRSAL</v>
      </c>
      <c r="D380" s="28" t="str">
        <f>IFERROR(VLOOKUP(B380,Adresy!A:C,3,FALSE),"BRAK")</f>
        <v>ul. Piwna 4a
65-001 Zielona Góra
Poland</v>
      </c>
      <c r="E380" s="233">
        <v>43599</v>
      </c>
      <c r="F380" s="204" t="s">
        <v>3231</v>
      </c>
      <c r="G380" s="205" t="s">
        <v>3232</v>
      </c>
      <c r="H380" s="204" t="s">
        <v>843</v>
      </c>
      <c r="I380" s="234">
        <v>43625</v>
      </c>
      <c r="J380" s="206" t="s">
        <v>129</v>
      </c>
      <c r="K380" s="207" t="s">
        <v>130</v>
      </c>
      <c r="L380" s="235">
        <v>8051.56</v>
      </c>
      <c r="M380" s="235">
        <v>8051.56</v>
      </c>
      <c r="N380" s="236">
        <v>-8051.56</v>
      </c>
      <c r="O380" s="28">
        <f>VLOOKUP(B380,CF!A:Y,10,FALSE)</f>
        <v>30</v>
      </c>
      <c r="P380" s="248">
        <f t="shared" si="15"/>
        <v>43629</v>
      </c>
      <c r="Q380" s="28">
        <f t="shared" si="16"/>
        <v>4</v>
      </c>
      <c r="S380" s="322">
        <f t="shared" si="17"/>
        <v>8051.56</v>
      </c>
    </row>
    <row r="381" spans="2:19" x14ac:dyDescent="0.2">
      <c r="B381" s="28" t="s">
        <v>613</v>
      </c>
      <c r="C381" s="28" t="str">
        <f>VLOOKUP(B381,CF!A:Y,2,FALSE)</f>
        <v>VIRSAL</v>
      </c>
      <c r="D381" s="28" t="str">
        <f>IFERROR(VLOOKUP(B381,Adresy!A:C,3,FALSE),"BRAK")</f>
        <v>ul. Piwna 4a
65-001 Zielona Góra
Poland</v>
      </c>
      <c r="E381" s="233">
        <v>43599</v>
      </c>
      <c r="F381" s="204" t="s">
        <v>3233</v>
      </c>
      <c r="G381" s="205" t="s">
        <v>3234</v>
      </c>
      <c r="H381" s="204" t="s">
        <v>843</v>
      </c>
      <c r="I381" s="234">
        <v>43625</v>
      </c>
      <c r="J381" s="206" t="s">
        <v>129</v>
      </c>
      <c r="K381" s="207" t="s">
        <v>130</v>
      </c>
      <c r="L381" s="235">
        <v>977.85</v>
      </c>
      <c r="M381" s="235">
        <v>977.85</v>
      </c>
      <c r="N381" s="236">
        <v>-977.85</v>
      </c>
      <c r="O381" s="28">
        <f>VLOOKUP(B381,CF!A:Y,10,FALSE)</f>
        <v>30</v>
      </c>
      <c r="P381" s="248">
        <f t="shared" si="15"/>
        <v>43629</v>
      </c>
      <c r="Q381" s="28">
        <f t="shared" si="16"/>
        <v>4</v>
      </c>
      <c r="S381" s="322">
        <f t="shared" si="17"/>
        <v>977.85</v>
      </c>
    </row>
    <row r="382" spans="2:19" x14ac:dyDescent="0.2">
      <c r="B382" s="28" t="s">
        <v>613</v>
      </c>
      <c r="C382" s="28" t="str">
        <f>VLOOKUP(B382,CF!A:Y,2,FALSE)</f>
        <v>VIRSAL</v>
      </c>
      <c r="D382" s="28" t="str">
        <f>IFERROR(VLOOKUP(B382,Adresy!A:C,3,FALSE),"BRAK")</f>
        <v>ul. Piwna 4a
65-001 Zielona Góra
Poland</v>
      </c>
      <c r="E382" s="233">
        <v>43599</v>
      </c>
      <c r="F382" s="204" t="s">
        <v>3235</v>
      </c>
      <c r="G382" s="205" t="s">
        <v>3236</v>
      </c>
      <c r="H382" s="204" t="s">
        <v>843</v>
      </c>
      <c r="I382" s="234">
        <v>43625</v>
      </c>
      <c r="J382" s="206" t="s">
        <v>129</v>
      </c>
      <c r="K382" s="207" t="s">
        <v>130</v>
      </c>
      <c r="L382" s="235">
        <v>2514.12</v>
      </c>
      <c r="M382" s="235">
        <v>2514.12</v>
      </c>
      <c r="N382" s="236">
        <v>-2514.12</v>
      </c>
      <c r="O382" s="28">
        <f>VLOOKUP(B382,CF!A:Y,10,FALSE)</f>
        <v>30</v>
      </c>
      <c r="P382" s="248">
        <f t="shared" si="15"/>
        <v>43629</v>
      </c>
      <c r="Q382" s="28">
        <f t="shared" si="16"/>
        <v>4</v>
      </c>
      <c r="S382" s="322">
        <f t="shared" si="17"/>
        <v>2514.12</v>
      </c>
    </row>
    <row r="383" spans="2:19" x14ac:dyDescent="0.2">
      <c r="B383" s="28" t="s">
        <v>613</v>
      </c>
      <c r="C383" s="28" t="str">
        <f>VLOOKUP(B383,CF!A:Y,2,FALSE)</f>
        <v>VIRSAL</v>
      </c>
      <c r="D383" s="28" t="str">
        <f>IFERROR(VLOOKUP(B383,Adresy!A:C,3,FALSE),"BRAK")</f>
        <v>ul. Piwna 4a
65-001 Zielona Góra
Poland</v>
      </c>
      <c r="E383" s="233">
        <v>43599</v>
      </c>
      <c r="F383" s="204" t="s">
        <v>3237</v>
      </c>
      <c r="G383" s="205" t="s">
        <v>3238</v>
      </c>
      <c r="H383" s="204" t="s">
        <v>843</v>
      </c>
      <c r="I383" s="234">
        <v>43625</v>
      </c>
      <c r="J383" s="206" t="s">
        <v>129</v>
      </c>
      <c r="K383" s="207" t="s">
        <v>130</v>
      </c>
      <c r="L383" s="235">
        <v>5535</v>
      </c>
      <c r="M383" s="235">
        <v>5535</v>
      </c>
      <c r="N383" s="236">
        <v>-5535</v>
      </c>
      <c r="O383" s="28">
        <f>VLOOKUP(B383,CF!A:Y,10,FALSE)</f>
        <v>30</v>
      </c>
      <c r="P383" s="248">
        <f t="shared" si="15"/>
        <v>43629</v>
      </c>
      <c r="Q383" s="28">
        <f t="shared" si="16"/>
        <v>4</v>
      </c>
      <c r="S383" s="322">
        <f t="shared" si="17"/>
        <v>5535</v>
      </c>
    </row>
    <row r="384" spans="2:19" x14ac:dyDescent="0.2">
      <c r="B384" s="28" t="s">
        <v>613</v>
      </c>
      <c r="C384" s="28" t="str">
        <f>VLOOKUP(B384,CF!A:Y,2,FALSE)</f>
        <v>VIRSAL</v>
      </c>
      <c r="D384" s="28" t="str">
        <f>IFERROR(VLOOKUP(B384,Adresy!A:C,3,FALSE),"BRAK")</f>
        <v>ul. Piwna 4a
65-001 Zielona Góra
Poland</v>
      </c>
      <c r="E384" s="233">
        <v>43599</v>
      </c>
      <c r="F384" s="204" t="s">
        <v>3239</v>
      </c>
      <c r="G384" s="205" t="s">
        <v>3240</v>
      </c>
      <c r="H384" s="204" t="s">
        <v>843</v>
      </c>
      <c r="I384" s="234">
        <v>43625</v>
      </c>
      <c r="J384" s="206" t="s">
        <v>129</v>
      </c>
      <c r="K384" s="207" t="s">
        <v>130</v>
      </c>
      <c r="L384" s="235">
        <v>472.32</v>
      </c>
      <c r="M384" s="235">
        <v>472.32</v>
      </c>
      <c r="N384" s="236">
        <v>-472.32</v>
      </c>
      <c r="O384" s="28">
        <f>VLOOKUP(B384,CF!A:Y,10,FALSE)</f>
        <v>30</v>
      </c>
      <c r="P384" s="248">
        <f t="shared" si="15"/>
        <v>43629</v>
      </c>
      <c r="Q384" s="28">
        <f t="shared" si="16"/>
        <v>4</v>
      </c>
      <c r="S384" s="322">
        <f t="shared" si="17"/>
        <v>472.32</v>
      </c>
    </row>
    <row r="385" spans="1:19" x14ac:dyDescent="0.2">
      <c r="B385" s="28" t="s">
        <v>613</v>
      </c>
      <c r="C385" s="28" t="str">
        <f>VLOOKUP(B385,CF!A:Y,2,FALSE)</f>
        <v>VIRSAL</v>
      </c>
      <c r="D385" s="28" t="str">
        <f>IFERROR(VLOOKUP(B385,Adresy!A:C,3,FALSE),"BRAK")</f>
        <v>ul. Piwna 4a
65-001 Zielona Góra
Poland</v>
      </c>
      <c r="E385" s="233">
        <v>43599</v>
      </c>
      <c r="F385" s="204" t="s">
        <v>3241</v>
      </c>
      <c r="G385" s="205" t="s">
        <v>3242</v>
      </c>
      <c r="H385" s="204" t="s">
        <v>843</v>
      </c>
      <c r="I385" s="234">
        <v>43625</v>
      </c>
      <c r="J385" s="206" t="s">
        <v>129</v>
      </c>
      <c r="K385" s="207" t="s">
        <v>130</v>
      </c>
      <c r="L385" s="235">
        <v>3185.7</v>
      </c>
      <c r="M385" s="235">
        <v>3185.7</v>
      </c>
      <c r="N385" s="236">
        <v>-3185.7</v>
      </c>
      <c r="O385" s="28">
        <f>VLOOKUP(B385,CF!A:Y,10,FALSE)</f>
        <v>30</v>
      </c>
      <c r="P385" s="248">
        <f t="shared" si="15"/>
        <v>43629</v>
      </c>
      <c r="Q385" s="28">
        <f t="shared" si="16"/>
        <v>4</v>
      </c>
      <c r="S385" s="322">
        <f t="shared" si="17"/>
        <v>3185.7</v>
      </c>
    </row>
    <row r="386" spans="1:19" x14ac:dyDescent="0.2">
      <c r="B386" s="28" t="s">
        <v>613</v>
      </c>
      <c r="C386" s="28" t="str">
        <f>VLOOKUP(B386,CF!A:Y,2,FALSE)</f>
        <v>VIRSAL</v>
      </c>
      <c r="D386" s="28" t="str">
        <f>IFERROR(VLOOKUP(B386,Adresy!A:C,3,FALSE),"BRAK")</f>
        <v>ul. Piwna 4a
65-001 Zielona Góra
Poland</v>
      </c>
      <c r="E386" s="233">
        <v>43599</v>
      </c>
      <c r="F386" s="204" t="s">
        <v>3243</v>
      </c>
      <c r="G386" s="205" t="s">
        <v>3244</v>
      </c>
      <c r="H386" s="204" t="s">
        <v>843</v>
      </c>
      <c r="I386" s="234">
        <v>43625</v>
      </c>
      <c r="J386" s="206" t="s">
        <v>129</v>
      </c>
      <c r="K386" s="207" t="s">
        <v>130</v>
      </c>
      <c r="L386" s="235">
        <v>3111.9</v>
      </c>
      <c r="M386" s="235">
        <v>3111.9</v>
      </c>
      <c r="N386" s="236">
        <v>-3111.9</v>
      </c>
      <c r="O386" s="28">
        <f>VLOOKUP(B386,CF!A:Y,10,FALSE)</f>
        <v>30</v>
      </c>
      <c r="P386" s="248">
        <f t="shared" si="15"/>
        <v>43629</v>
      </c>
      <c r="Q386" s="28">
        <f t="shared" si="16"/>
        <v>4</v>
      </c>
      <c r="S386" s="322">
        <f t="shared" si="17"/>
        <v>3111.9</v>
      </c>
    </row>
    <row r="387" spans="1:19" x14ac:dyDescent="0.2">
      <c r="B387" s="28" t="s">
        <v>613</v>
      </c>
      <c r="C387" s="28" t="str">
        <f>VLOOKUP(B387,CF!A:Y,2,FALSE)</f>
        <v>VIRSAL</v>
      </c>
      <c r="D387" s="28" t="str">
        <f>IFERROR(VLOOKUP(B387,Adresy!A:C,3,FALSE),"BRAK")</f>
        <v>ul. Piwna 4a
65-001 Zielona Góra
Poland</v>
      </c>
      <c r="E387" s="233">
        <v>43599</v>
      </c>
      <c r="F387" s="204" t="s">
        <v>3245</v>
      </c>
      <c r="G387" s="205" t="s">
        <v>3246</v>
      </c>
      <c r="H387" s="204" t="s">
        <v>843</v>
      </c>
      <c r="I387" s="234">
        <v>43625</v>
      </c>
      <c r="J387" s="206" t="s">
        <v>129</v>
      </c>
      <c r="K387" s="207" t="s">
        <v>130</v>
      </c>
      <c r="L387" s="235">
        <v>1692.48</v>
      </c>
      <c r="M387" s="235">
        <v>1692.48</v>
      </c>
      <c r="N387" s="236">
        <v>-1692.48</v>
      </c>
      <c r="O387" s="28">
        <f>VLOOKUP(B387,CF!A:Y,10,FALSE)</f>
        <v>30</v>
      </c>
      <c r="P387" s="248">
        <f t="shared" si="15"/>
        <v>43629</v>
      </c>
      <c r="Q387" s="28">
        <f t="shared" si="16"/>
        <v>4</v>
      </c>
      <c r="S387" s="322">
        <f t="shared" si="17"/>
        <v>1692.48</v>
      </c>
    </row>
    <row r="388" spans="1:19" x14ac:dyDescent="0.2">
      <c r="B388" s="28" t="s">
        <v>613</v>
      </c>
      <c r="C388" s="28" t="str">
        <f>VLOOKUP(B388,CF!A:Y,2,FALSE)</f>
        <v>VIRSAL</v>
      </c>
      <c r="D388" s="28" t="str">
        <f>IFERROR(VLOOKUP(B388,Adresy!A:C,3,FALSE),"BRAK")</f>
        <v>ul. Piwna 4a
65-001 Zielona Góra
Poland</v>
      </c>
      <c r="E388" s="233">
        <v>43599</v>
      </c>
      <c r="F388" s="204" t="s">
        <v>3247</v>
      </c>
      <c r="G388" s="205" t="s">
        <v>3248</v>
      </c>
      <c r="H388" s="204" t="s">
        <v>843</v>
      </c>
      <c r="I388" s="234">
        <v>43625</v>
      </c>
      <c r="J388" s="206" t="s">
        <v>129</v>
      </c>
      <c r="K388" s="207" t="s">
        <v>130</v>
      </c>
      <c r="L388" s="235">
        <v>2761.35</v>
      </c>
      <c r="M388" s="235">
        <v>2761.35</v>
      </c>
      <c r="N388" s="236">
        <v>-2761.35</v>
      </c>
      <c r="O388" s="28">
        <f>VLOOKUP(B388,CF!A:Y,10,FALSE)</f>
        <v>30</v>
      </c>
      <c r="P388" s="248">
        <f t="shared" ref="P388:P451" si="18">E388+O388</f>
        <v>43629</v>
      </c>
      <c r="Q388" s="28">
        <f t="shared" ref="Q388:Q451" si="19">P388-I388</f>
        <v>4</v>
      </c>
      <c r="S388" s="322">
        <f t="shared" ref="S388:S451" si="20">IFERROR(-N388,0)</f>
        <v>2761.35</v>
      </c>
    </row>
    <row r="389" spans="1:19" x14ac:dyDescent="0.2">
      <c r="B389" s="28" t="s">
        <v>613</v>
      </c>
      <c r="C389" s="28" t="str">
        <f>VLOOKUP(B389,CF!A:Y,2,FALSE)</f>
        <v>VIRSAL</v>
      </c>
      <c r="D389" s="28" t="str">
        <f>IFERROR(VLOOKUP(B389,Adresy!A:C,3,FALSE),"BRAK")</f>
        <v>ul. Piwna 4a
65-001 Zielona Góra
Poland</v>
      </c>
      <c r="E389" s="233">
        <v>43599</v>
      </c>
      <c r="F389" s="204" t="s">
        <v>3249</v>
      </c>
      <c r="G389" s="205" t="s">
        <v>3250</v>
      </c>
      <c r="H389" s="204" t="s">
        <v>843</v>
      </c>
      <c r="I389" s="234">
        <v>43625</v>
      </c>
      <c r="J389" s="206" t="s">
        <v>129</v>
      </c>
      <c r="K389" s="207" t="s">
        <v>130</v>
      </c>
      <c r="L389" s="235">
        <v>1915.48</v>
      </c>
      <c r="M389" s="235">
        <v>1915.48</v>
      </c>
      <c r="N389" s="236">
        <v>-1915.48</v>
      </c>
      <c r="O389" s="28">
        <f>VLOOKUP(B389,CF!A:Y,10,FALSE)</f>
        <v>30</v>
      </c>
      <c r="P389" s="248">
        <f t="shared" si="18"/>
        <v>43629</v>
      </c>
      <c r="Q389" s="28">
        <f t="shared" si="19"/>
        <v>4</v>
      </c>
      <c r="S389" s="322">
        <f t="shared" si="20"/>
        <v>1915.48</v>
      </c>
    </row>
    <row r="390" spans="1:19" x14ac:dyDescent="0.2">
      <c r="B390" s="28" t="s">
        <v>613</v>
      </c>
      <c r="C390" s="28" t="str">
        <f>VLOOKUP(B390,CF!A:Y,2,FALSE)</f>
        <v>VIRSAL</v>
      </c>
      <c r="D390" s="28" t="str">
        <f>IFERROR(VLOOKUP(B390,Adresy!A:C,3,FALSE),"BRAK")</f>
        <v>ul. Piwna 4a
65-001 Zielona Góra
Poland</v>
      </c>
      <c r="E390" s="233">
        <v>43599</v>
      </c>
      <c r="F390" s="204" t="s">
        <v>3251</v>
      </c>
      <c r="G390" s="205" t="s">
        <v>3252</v>
      </c>
      <c r="H390" s="204" t="s">
        <v>843</v>
      </c>
      <c r="I390" s="234">
        <v>43625</v>
      </c>
      <c r="J390" s="206" t="s">
        <v>129</v>
      </c>
      <c r="K390" s="207" t="s">
        <v>130</v>
      </c>
      <c r="L390" s="235">
        <v>5596.5</v>
      </c>
      <c r="M390" s="235">
        <v>5596.5</v>
      </c>
      <c r="N390" s="236">
        <v>-5596.5</v>
      </c>
      <c r="O390" s="28">
        <f>VLOOKUP(B390,CF!A:Y,10,FALSE)</f>
        <v>30</v>
      </c>
      <c r="P390" s="248">
        <f t="shared" si="18"/>
        <v>43629</v>
      </c>
      <c r="Q390" s="28">
        <f t="shared" si="19"/>
        <v>4</v>
      </c>
      <c r="S390" s="322">
        <f t="shared" si="20"/>
        <v>5596.5</v>
      </c>
    </row>
    <row r="391" spans="1:19" x14ac:dyDescent="0.2">
      <c r="B391" s="28" t="s">
        <v>613</v>
      </c>
      <c r="C391" s="28" t="str">
        <f>VLOOKUP(B391,CF!A:Y,2,FALSE)</f>
        <v>VIRSAL</v>
      </c>
      <c r="D391" s="28" t="str">
        <f>IFERROR(VLOOKUP(B391,Adresy!A:C,3,FALSE),"BRAK")</f>
        <v>ul. Piwna 4a
65-001 Zielona Góra
Poland</v>
      </c>
      <c r="E391" s="233">
        <v>43599</v>
      </c>
      <c r="F391" s="204" t="s">
        <v>3253</v>
      </c>
      <c r="G391" s="205" t="s">
        <v>3254</v>
      </c>
      <c r="H391" s="204" t="s">
        <v>843</v>
      </c>
      <c r="I391" s="234">
        <v>43625</v>
      </c>
      <c r="J391" s="206" t="s">
        <v>129</v>
      </c>
      <c r="K391" s="207" t="s">
        <v>130</v>
      </c>
      <c r="L391" s="235">
        <v>2450.16</v>
      </c>
      <c r="M391" s="235">
        <v>2450.16</v>
      </c>
      <c r="N391" s="236">
        <v>-2450.16</v>
      </c>
      <c r="O391" s="28">
        <f>VLOOKUP(B391,CF!A:Y,10,FALSE)</f>
        <v>30</v>
      </c>
      <c r="P391" s="248">
        <f t="shared" si="18"/>
        <v>43629</v>
      </c>
      <c r="Q391" s="28">
        <f t="shared" si="19"/>
        <v>4</v>
      </c>
      <c r="S391" s="322">
        <f t="shared" si="20"/>
        <v>2450.16</v>
      </c>
    </row>
    <row r="392" spans="1:19" x14ac:dyDescent="0.2">
      <c r="B392" s="28" t="s">
        <v>613</v>
      </c>
      <c r="C392" s="28" t="str">
        <f>VLOOKUP(B392,CF!A:Y,2,FALSE)</f>
        <v>VIRSAL</v>
      </c>
      <c r="D392" s="28" t="str">
        <f>IFERROR(VLOOKUP(B392,Adresy!A:C,3,FALSE),"BRAK")</f>
        <v>ul. Piwna 4a
65-001 Zielona Góra
Poland</v>
      </c>
      <c r="E392" s="233">
        <v>43599</v>
      </c>
      <c r="F392" s="204" t="s">
        <v>3255</v>
      </c>
      <c r="G392" s="205" t="s">
        <v>3256</v>
      </c>
      <c r="H392" s="204" t="s">
        <v>843</v>
      </c>
      <c r="I392" s="234">
        <v>43625</v>
      </c>
      <c r="J392" s="206" t="s">
        <v>129</v>
      </c>
      <c r="K392" s="207" t="s">
        <v>130</v>
      </c>
      <c r="L392" s="235">
        <v>1592.85</v>
      </c>
      <c r="M392" s="235">
        <v>1592.85</v>
      </c>
      <c r="N392" s="236">
        <v>-1592.85</v>
      </c>
      <c r="O392" s="28">
        <f>VLOOKUP(B392,CF!A:Y,10,FALSE)</f>
        <v>30</v>
      </c>
      <c r="P392" s="248">
        <f t="shared" si="18"/>
        <v>43629</v>
      </c>
      <c r="Q392" s="28">
        <f t="shared" si="19"/>
        <v>4</v>
      </c>
      <c r="S392" s="322">
        <f t="shared" si="20"/>
        <v>1592.85</v>
      </c>
    </row>
    <row r="393" spans="1:19" x14ac:dyDescent="0.2">
      <c r="B393" s="28" t="s">
        <v>613</v>
      </c>
      <c r="C393" s="28" t="str">
        <f>VLOOKUP(B393,CF!A:Y,2,FALSE)</f>
        <v>VIRSAL</v>
      </c>
      <c r="D393" s="28" t="str">
        <f>IFERROR(VLOOKUP(B393,Adresy!A:C,3,FALSE),"BRAK")</f>
        <v>ul. Piwna 4a
65-001 Zielona Góra
Poland</v>
      </c>
      <c r="E393" s="233">
        <v>43599</v>
      </c>
      <c r="F393" s="204" t="s">
        <v>3257</v>
      </c>
      <c r="G393" s="205" t="s">
        <v>3258</v>
      </c>
      <c r="H393" s="204" t="s">
        <v>843</v>
      </c>
      <c r="I393" s="234">
        <v>43625</v>
      </c>
      <c r="J393" s="206" t="s">
        <v>129</v>
      </c>
      <c r="K393" s="207" t="s">
        <v>130</v>
      </c>
      <c r="L393" s="235">
        <v>1599</v>
      </c>
      <c r="M393" s="235">
        <v>1599</v>
      </c>
      <c r="N393" s="236">
        <v>-1599</v>
      </c>
      <c r="O393" s="28">
        <f>VLOOKUP(B393,CF!A:Y,10,FALSE)</f>
        <v>30</v>
      </c>
      <c r="P393" s="248">
        <f t="shared" si="18"/>
        <v>43629</v>
      </c>
      <c r="Q393" s="28">
        <f t="shared" si="19"/>
        <v>4</v>
      </c>
      <c r="S393" s="322">
        <f t="shared" si="20"/>
        <v>1599</v>
      </c>
    </row>
    <row r="394" spans="1:19" x14ac:dyDescent="0.2">
      <c r="B394" s="28" t="s">
        <v>613</v>
      </c>
      <c r="C394" s="28" t="str">
        <f>VLOOKUP(B394,CF!A:Y,2,FALSE)</f>
        <v>VIRSAL</v>
      </c>
      <c r="D394" s="28" t="str">
        <f>IFERROR(VLOOKUP(B394,Adresy!A:C,3,FALSE),"BRAK")</f>
        <v>ul. Piwna 4a
65-001 Zielona Góra
Poland</v>
      </c>
      <c r="E394" s="233">
        <v>43599</v>
      </c>
      <c r="F394" s="204" t="s">
        <v>3259</v>
      </c>
      <c r="G394" s="205" t="s">
        <v>3135</v>
      </c>
      <c r="H394" s="204" t="s">
        <v>3260</v>
      </c>
      <c r="I394" s="234">
        <v>43614</v>
      </c>
      <c r="J394" s="206" t="s">
        <v>129</v>
      </c>
      <c r="K394" s="207" t="s">
        <v>130</v>
      </c>
      <c r="L394" s="235">
        <v>-5596.5</v>
      </c>
      <c r="M394" s="235">
        <v>-5596.5</v>
      </c>
      <c r="N394" s="236">
        <v>5596.5</v>
      </c>
      <c r="O394" s="28">
        <f>VLOOKUP(B394,CF!A:Y,10,FALSE)</f>
        <v>30</v>
      </c>
      <c r="P394" s="248">
        <f t="shared" si="18"/>
        <v>43629</v>
      </c>
      <c r="Q394" s="28">
        <f t="shared" si="19"/>
        <v>15</v>
      </c>
      <c r="S394" s="322">
        <f t="shared" si="20"/>
        <v>-5596.5</v>
      </c>
    </row>
    <row r="395" spans="1:19" x14ac:dyDescent="0.2">
      <c r="B395" s="28" t="s">
        <v>613</v>
      </c>
      <c r="C395" s="28" t="str">
        <f>VLOOKUP(B395,CF!A:Y,2,FALSE)</f>
        <v>VIRSAL</v>
      </c>
      <c r="D395" s="28" t="str">
        <f>IFERROR(VLOOKUP(B395,Adresy!A:C,3,FALSE),"BRAK")</f>
        <v>ul. Piwna 4a
65-001 Zielona Góra
Poland</v>
      </c>
      <c r="E395" s="233">
        <v>43599</v>
      </c>
      <c r="F395" s="204" t="s">
        <v>3261</v>
      </c>
      <c r="G395" s="205" t="s">
        <v>3136</v>
      </c>
      <c r="H395" s="204" t="s">
        <v>3262</v>
      </c>
      <c r="I395" s="234">
        <v>43615</v>
      </c>
      <c r="J395" s="206" t="s">
        <v>129</v>
      </c>
      <c r="K395" s="207" t="s">
        <v>130</v>
      </c>
      <c r="L395" s="235">
        <v>-1592.85</v>
      </c>
      <c r="M395" s="235">
        <v>-1592.85</v>
      </c>
      <c r="N395" s="236">
        <v>1592.85</v>
      </c>
      <c r="O395" s="28">
        <f>VLOOKUP(B395,CF!A:Y,10,FALSE)</f>
        <v>30</v>
      </c>
      <c r="P395" s="248">
        <f t="shared" si="18"/>
        <v>43629</v>
      </c>
      <c r="Q395" s="28">
        <f t="shared" si="19"/>
        <v>14</v>
      </c>
      <c r="S395" s="322">
        <f t="shared" si="20"/>
        <v>-1592.85</v>
      </c>
    </row>
    <row r="396" spans="1:19" x14ac:dyDescent="0.2">
      <c r="B396" s="28" t="s">
        <v>613</v>
      </c>
      <c r="C396" s="28" t="str">
        <f>VLOOKUP(B396,CF!A:Y,2,FALSE)</f>
        <v>VIRSAL</v>
      </c>
      <c r="D396" s="28" t="str">
        <f>IFERROR(VLOOKUP(B396,Adresy!A:C,3,FALSE),"BRAK")</f>
        <v>ul. Piwna 4a
65-001 Zielona Góra
Poland</v>
      </c>
      <c r="E396" s="233">
        <v>43599</v>
      </c>
      <c r="F396" s="204" t="s">
        <v>3263</v>
      </c>
      <c r="G396" s="205" t="s">
        <v>3137</v>
      </c>
      <c r="H396" s="204" t="s">
        <v>3264</v>
      </c>
      <c r="I396" s="234">
        <v>43615</v>
      </c>
      <c r="J396" s="206" t="s">
        <v>129</v>
      </c>
      <c r="K396" s="207" t="s">
        <v>130</v>
      </c>
      <c r="L396" s="235">
        <v>-2450.16</v>
      </c>
      <c r="M396" s="235">
        <v>-2450.16</v>
      </c>
      <c r="N396" s="236">
        <v>2450.16</v>
      </c>
      <c r="O396" s="28">
        <f>VLOOKUP(B396,CF!A:Y,10,FALSE)</f>
        <v>30</v>
      </c>
      <c r="P396" s="248">
        <f t="shared" si="18"/>
        <v>43629</v>
      </c>
      <c r="Q396" s="28">
        <f t="shared" si="19"/>
        <v>14</v>
      </c>
      <c r="S396" s="322">
        <f t="shared" si="20"/>
        <v>-2450.16</v>
      </c>
    </row>
    <row r="397" spans="1:19" x14ac:dyDescent="0.2">
      <c r="C397" s="28" t="e">
        <f ca="1">VLOOKUP(B397,CF!A:Y,2,FALSE)</f>
        <v>#N/A</v>
      </c>
      <c r="D397" s="28" t="str">
        <f>IFERROR(VLOOKUP(B397,Adresy!A:C,3,FALSE),"BRAK")</f>
        <v>BRAK</v>
      </c>
      <c r="E397" s="230" t="s">
        <v>122</v>
      </c>
      <c r="J397" s="237" t="s">
        <v>129</v>
      </c>
      <c r="K397" s="238" t="s">
        <v>130</v>
      </c>
      <c r="L397" s="239">
        <v>10294.07</v>
      </c>
      <c r="M397" s="239">
        <v>5942.5499999999802</v>
      </c>
      <c r="N397" s="240">
        <v>-5942.5499999999802</v>
      </c>
      <c r="O397" s="28" t="e">
        <f ca="1">VLOOKUP(B397,CF!A:Y,10,FALSE)</f>
        <v>#N/A</v>
      </c>
      <c r="P397" s="248" t="e">
        <f t="shared" ca="1" si="18"/>
        <v>#VALUE!</v>
      </c>
      <c r="Q397" s="28" t="e">
        <f t="shared" ca="1" si="19"/>
        <v>#VALUE!</v>
      </c>
      <c r="S397" s="322">
        <f t="shared" si="20"/>
        <v>5942.5499999999802</v>
      </c>
    </row>
    <row r="398" spans="1:19" x14ac:dyDescent="0.2">
      <c r="C398" s="28" t="e">
        <f ca="1">VLOOKUP(B398,CF!A:Y,2,FALSE)</f>
        <v>#N/A</v>
      </c>
      <c r="D398" s="28" t="str">
        <f>IFERROR(VLOOKUP(B398,Adresy!A:C,3,FALSE),"BRAK")</f>
        <v>BRAK</v>
      </c>
      <c r="E398" s="230" t="s">
        <v>122</v>
      </c>
      <c r="F398" s="230" t="s">
        <v>122</v>
      </c>
      <c r="G398" s="230" t="s">
        <v>122</v>
      </c>
      <c r="H398" s="230" t="s">
        <v>122</v>
      </c>
      <c r="I398" s="230" t="s">
        <v>122</v>
      </c>
      <c r="J398" s="230" t="s">
        <v>122</v>
      </c>
      <c r="K398" s="230" t="s">
        <v>122</v>
      </c>
      <c r="L398" s="241" t="s">
        <v>122</v>
      </c>
      <c r="M398" s="241" t="s">
        <v>3189</v>
      </c>
      <c r="N398" s="242">
        <v>-5942.5499999999802</v>
      </c>
      <c r="O398" s="28" t="e">
        <f ca="1">VLOOKUP(B398,CF!A:Y,10,FALSE)</f>
        <v>#N/A</v>
      </c>
      <c r="P398" s="248" t="e">
        <f t="shared" ca="1" si="18"/>
        <v>#VALUE!</v>
      </c>
      <c r="Q398" s="28" t="e">
        <f t="shared" ca="1" si="19"/>
        <v>#VALUE!</v>
      </c>
      <c r="S398" s="322">
        <f t="shared" si="20"/>
        <v>5942.5499999999802</v>
      </c>
    </row>
    <row r="399" spans="1:19" x14ac:dyDescent="0.2">
      <c r="A399" s="230" t="s">
        <v>655</v>
      </c>
      <c r="B399" s="230"/>
      <c r="C399" s="28" t="e">
        <f ca="1">VLOOKUP(B399,CF!A:Y,2,FALSE)</f>
        <v>#N/A</v>
      </c>
      <c r="D399" s="28" t="str">
        <f>IFERROR(VLOOKUP(B399,Adresy!A:C,3,FALSE),"BRAK")</f>
        <v>BRAK</v>
      </c>
      <c r="E399" s="231" t="s">
        <v>655</v>
      </c>
      <c r="G399" s="232" t="s">
        <v>656</v>
      </c>
      <c r="I399" s="230" t="s">
        <v>122</v>
      </c>
      <c r="J399" s="230" t="s">
        <v>122</v>
      </c>
      <c r="K399" s="230" t="s">
        <v>122</v>
      </c>
      <c r="L399" s="230" t="s">
        <v>122</v>
      </c>
      <c r="M399" s="230" t="s">
        <v>122</v>
      </c>
      <c r="N399" s="230">
        <v>0</v>
      </c>
      <c r="O399" s="28" t="e">
        <f ca="1">VLOOKUP(B399,CF!A:Y,10,FALSE)</f>
        <v>#N/A</v>
      </c>
      <c r="P399" s="248" t="e">
        <f t="shared" ca="1" si="18"/>
        <v>#VALUE!</v>
      </c>
      <c r="Q399" s="28" t="e">
        <f t="shared" ca="1" si="19"/>
        <v>#VALUE!</v>
      </c>
      <c r="S399" s="322">
        <f t="shared" si="20"/>
        <v>0</v>
      </c>
    </row>
    <row r="400" spans="1:19" x14ac:dyDescent="0.2">
      <c r="B400" s="28" t="s">
        <v>655</v>
      </c>
      <c r="C400" s="28" t="str">
        <f>VLOOKUP(B400,CF!A:Y,2,FALSE)</f>
        <v>MZGK</v>
      </c>
      <c r="D400" s="28" t="str">
        <f>IFERROR(VLOOKUP(B400,Adresy!A:C,3,FALSE),"BRAK")</f>
        <v>ul. Konstruktorów
67-100 Nowa Sól
Poland</v>
      </c>
      <c r="E400" s="233">
        <v>43559</v>
      </c>
      <c r="F400" s="204" t="s">
        <v>657</v>
      </c>
      <c r="G400" s="205" t="s">
        <v>658</v>
      </c>
      <c r="H400" s="204" t="s">
        <v>659</v>
      </c>
      <c r="I400" s="234">
        <v>43573</v>
      </c>
      <c r="J400" s="206" t="s">
        <v>129</v>
      </c>
      <c r="K400" s="207" t="s">
        <v>130</v>
      </c>
      <c r="L400" s="235">
        <v>-6356.26</v>
      </c>
      <c r="M400" s="235">
        <v>-6356.26</v>
      </c>
      <c r="N400" s="236">
        <v>6356.26</v>
      </c>
      <c r="O400" s="28">
        <f>VLOOKUP(B400,CF!A:Y,10,FALSE)</f>
        <v>14</v>
      </c>
      <c r="P400" s="248">
        <f t="shared" si="18"/>
        <v>43573</v>
      </c>
      <c r="Q400" s="28">
        <f t="shared" si="19"/>
        <v>0</v>
      </c>
      <c r="S400" s="322">
        <f t="shared" si="20"/>
        <v>-6356.26</v>
      </c>
    </row>
    <row r="401" spans="1:19" x14ac:dyDescent="0.2">
      <c r="B401" s="28" t="s">
        <v>655</v>
      </c>
      <c r="C401" s="28" t="str">
        <f>VLOOKUP(B401,CF!A:Y,2,FALSE)</f>
        <v>MZGK</v>
      </c>
      <c r="D401" s="28" t="str">
        <f>IFERROR(VLOOKUP(B401,Adresy!A:C,3,FALSE),"BRAK")</f>
        <v>ul. Konstruktorów
67-100 Nowa Sól
Poland</v>
      </c>
      <c r="E401" s="233">
        <v>43599</v>
      </c>
      <c r="F401" s="204" t="s">
        <v>3265</v>
      </c>
      <c r="G401" s="205" t="s">
        <v>3138</v>
      </c>
      <c r="H401" s="204" t="s">
        <v>3266</v>
      </c>
      <c r="I401" s="234">
        <v>43606</v>
      </c>
      <c r="J401" s="206" t="s">
        <v>129</v>
      </c>
      <c r="K401" s="207" t="s">
        <v>130</v>
      </c>
      <c r="L401" s="235">
        <v>-16427.48</v>
      </c>
      <c r="M401" s="235">
        <v>-16427.48</v>
      </c>
      <c r="N401" s="236">
        <v>16427.48</v>
      </c>
      <c r="O401" s="28">
        <f>VLOOKUP(B401,CF!A:Y,10,FALSE)</f>
        <v>14</v>
      </c>
      <c r="P401" s="248">
        <f t="shared" si="18"/>
        <v>43613</v>
      </c>
      <c r="Q401" s="28">
        <f t="shared" si="19"/>
        <v>7</v>
      </c>
      <c r="S401" s="322">
        <f t="shared" si="20"/>
        <v>-16427.48</v>
      </c>
    </row>
    <row r="402" spans="1:19" x14ac:dyDescent="0.2">
      <c r="C402" s="28" t="e">
        <f ca="1">VLOOKUP(B402,CF!A:Y,2,FALSE)</f>
        <v>#N/A</v>
      </c>
      <c r="D402" s="28" t="str">
        <f>IFERROR(VLOOKUP(B402,Adresy!A:C,3,FALSE),"BRAK")</f>
        <v>BRAK</v>
      </c>
      <c r="E402" s="230" t="s">
        <v>122</v>
      </c>
      <c r="J402" s="237" t="s">
        <v>129</v>
      </c>
      <c r="K402" s="238" t="s">
        <v>130</v>
      </c>
      <c r="L402" s="239">
        <v>-22783.74</v>
      </c>
      <c r="M402" s="239">
        <v>-22783.74</v>
      </c>
      <c r="N402" s="240">
        <v>22783.74</v>
      </c>
      <c r="O402" s="28" t="e">
        <f ca="1">VLOOKUP(B402,CF!A:Y,10,FALSE)</f>
        <v>#N/A</v>
      </c>
      <c r="P402" s="248" t="e">
        <f t="shared" ca="1" si="18"/>
        <v>#VALUE!</v>
      </c>
      <c r="Q402" s="28" t="e">
        <f t="shared" ca="1" si="19"/>
        <v>#VALUE!</v>
      </c>
      <c r="S402" s="322">
        <f t="shared" si="20"/>
        <v>-22783.74</v>
      </c>
    </row>
    <row r="403" spans="1:19" x14ac:dyDescent="0.2">
      <c r="C403" s="28" t="e">
        <f ca="1">VLOOKUP(B403,CF!A:Y,2,FALSE)</f>
        <v>#N/A</v>
      </c>
      <c r="D403" s="28" t="str">
        <f>IFERROR(VLOOKUP(B403,Adresy!A:C,3,FALSE),"BRAK")</f>
        <v>BRAK</v>
      </c>
      <c r="E403" s="230" t="s">
        <v>122</v>
      </c>
      <c r="F403" s="230" t="s">
        <v>122</v>
      </c>
      <c r="G403" s="230" t="s">
        <v>122</v>
      </c>
      <c r="H403" s="230" t="s">
        <v>122</v>
      </c>
      <c r="I403" s="230" t="s">
        <v>122</v>
      </c>
      <c r="J403" s="230" t="s">
        <v>122</v>
      </c>
      <c r="K403" s="230" t="s">
        <v>122</v>
      </c>
      <c r="L403" s="241" t="s">
        <v>122</v>
      </c>
      <c r="M403" s="241" t="s">
        <v>3189</v>
      </c>
      <c r="N403" s="242">
        <v>22783.74</v>
      </c>
      <c r="O403" s="28" t="e">
        <f ca="1">VLOOKUP(B403,CF!A:Y,10,FALSE)</f>
        <v>#N/A</v>
      </c>
      <c r="P403" s="248" t="e">
        <f t="shared" ca="1" si="18"/>
        <v>#VALUE!</v>
      </c>
      <c r="Q403" s="28" t="e">
        <f t="shared" ca="1" si="19"/>
        <v>#VALUE!</v>
      </c>
      <c r="S403" s="322">
        <f t="shared" si="20"/>
        <v>-22783.74</v>
      </c>
    </row>
    <row r="404" spans="1:19" x14ac:dyDescent="0.2">
      <c r="A404" s="230" t="s">
        <v>660</v>
      </c>
      <c r="B404" s="230"/>
      <c r="C404" s="28" t="e">
        <f ca="1">VLOOKUP(B404,CF!A:Y,2,FALSE)</f>
        <v>#N/A</v>
      </c>
      <c r="D404" s="28" t="str">
        <f>IFERROR(VLOOKUP(B404,Adresy!A:C,3,FALSE),"BRAK")</f>
        <v>BRAK</v>
      </c>
      <c r="E404" s="231" t="s">
        <v>660</v>
      </c>
      <c r="G404" s="232" t="s">
        <v>661</v>
      </c>
      <c r="I404" s="230" t="s">
        <v>122</v>
      </c>
      <c r="J404" s="230" t="s">
        <v>122</v>
      </c>
      <c r="K404" s="230" t="s">
        <v>122</v>
      </c>
      <c r="L404" s="230" t="s">
        <v>122</v>
      </c>
      <c r="M404" s="230" t="s">
        <v>122</v>
      </c>
      <c r="N404" s="230">
        <v>0</v>
      </c>
      <c r="O404" s="28" t="e">
        <f ca="1">VLOOKUP(B404,CF!A:Y,10,FALSE)</f>
        <v>#N/A</v>
      </c>
      <c r="P404" s="248" t="e">
        <f t="shared" ca="1" si="18"/>
        <v>#VALUE!</v>
      </c>
      <c r="Q404" s="28" t="e">
        <f t="shared" ca="1" si="19"/>
        <v>#VALUE!</v>
      </c>
      <c r="S404" s="322">
        <f t="shared" si="20"/>
        <v>0</v>
      </c>
    </row>
    <row r="405" spans="1:19" x14ac:dyDescent="0.2">
      <c r="B405" s="28" t="s">
        <v>660</v>
      </c>
      <c r="C405" s="28" t="str">
        <f>VLOOKUP(B405,CF!A:Y,2,FALSE)</f>
        <v>SPS POLSKA GRZEGORZ KEMPIŃSKI</v>
      </c>
      <c r="D405" s="28" t="str">
        <f>IFERROR(VLOOKUP(B405,Adresy!A:C,3,FALSE),"BRAK")</f>
        <v>ul. Stefana Okrzei
64-100 Leszno
Poland</v>
      </c>
      <c r="E405" s="233">
        <v>43143</v>
      </c>
      <c r="F405" s="204" t="s">
        <v>662</v>
      </c>
      <c r="G405" s="205" t="s">
        <v>663</v>
      </c>
      <c r="H405" s="204" t="s">
        <v>664</v>
      </c>
      <c r="I405" s="234">
        <v>43145</v>
      </c>
      <c r="J405" s="206" t="s">
        <v>129</v>
      </c>
      <c r="K405" s="207" t="s">
        <v>130</v>
      </c>
      <c r="L405" s="235">
        <v>-27183</v>
      </c>
      <c r="M405" s="235">
        <v>-10</v>
      </c>
      <c r="N405" s="236">
        <v>10</v>
      </c>
      <c r="O405" s="28">
        <f>VLOOKUP(B405,CF!A:Y,10,FALSE)</f>
        <v>45</v>
      </c>
      <c r="P405" s="248">
        <f t="shared" si="18"/>
        <v>43188</v>
      </c>
      <c r="Q405" s="28">
        <f t="shared" si="19"/>
        <v>43</v>
      </c>
      <c r="S405" s="322">
        <f t="shared" si="20"/>
        <v>-10</v>
      </c>
    </row>
    <row r="406" spans="1:19" x14ac:dyDescent="0.2">
      <c r="B406" s="28" t="s">
        <v>660</v>
      </c>
      <c r="C406" s="28" t="str">
        <f>VLOOKUP(B406,CF!A:Y,2,FALSE)</f>
        <v>SPS POLSKA GRZEGORZ KEMPIŃSKI</v>
      </c>
      <c r="D406" s="28" t="str">
        <f>IFERROR(VLOOKUP(B406,Adresy!A:C,3,FALSE),"BRAK")</f>
        <v>ul. Stefana Okrzei
64-100 Leszno
Poland</v>
      </c>
      <c r="E406" s="233">
        <v>43539</v>
      </c>
      <c r="F406" s="204" t="s">
        <v>665</v>
      </c>
      <c r="G406" s="205" t="s">
        <v>666</v>
      </c>
      <c r="H406" s="204" t="s">
        <v>667</v>
      </c>
      <c r="I406" s="234">
        <v>43584</v>
      </c>
      <c r="J406" s="206" t="s">
        <v>129</v>
      </c>
      <c r="K406" s="207" t="s">
        <v>130</v>
      </c>
      <c r="L406" s="235">
        <v>-526.29999999999995</v>
      </c>
      <c r="M406" s="235">
        <v>-526.29999999999995</v>
      </c>
      <c r="N406" s="236">
        <v>526.29999999999995</v>
      </c>
      <c r="O406" s="28">
        <f>VLOOKUP(B406,CF!A:Y,10,FALSE)</f>
        <v>45</v>
      </c>
      <c r="P406" s="248">
        <f t="shared" si="18"/>
        <v>43584</v>
      </c>
      <c r="Q406" s="28">
        <f t="shared" si="19"/>
        <v>0</v>
      </c>
      <c r="S406" s="322">
        <f t="shared" si="20"/>
        <v>-526.29999999999995</v>
      </c>
    </row>
    <row r="407" spans="1:19" x14ac:dyDescent="0.2">
      <c r="B407" s="28" t="s">
        <v>660</v>
      </c>
      <c r="C407" s="28" t="str">
        <f>VLOOKUP(B407,CF!A:Y,2,FALSE)</f>
        <v>SPS POLSKA GRZEGORZ KEMPIŃSKI</v>
      </c>
      <c r="D407" s="28" t="str">
        <f>IFERROR(VLOOKUP(B407,Adresy!A:C,3,FALSE),"BRAK")</f>
        <v>ul. Stefana Okrzei
64-100 Leszno
Poland</v>
      </c>
      <c r="E407" s="233">
        <v>43560</v>
      </c>
      <c r="F407" s="204" t="s">
        <v>668</v>
      </c>
      <c r="G407" s="205" t="s">
        <v>669</v>
      </c>
      <c r="H407" s="204" t="s">
        <v>670</v>
      </c>
      <c r="I407" s="234">
        <v>43594</v>
      </c>
      <c r="J407" s="206" t="s">
        <v>129</v>
      </c>
      <c r="K407" s="207" t="s">
        <v>130</v>
      </c>
      <c r="L407" s="235">
        <v>-436.65</v>
      </c>
      <c r="M407" s="235">
        <v>-436.65</v>
      </c>
      <c r="N407" s="236">
        <v>436.65</v>
      </c>
      <c r="O407" s="28">
        <f>VLOOKUP(B407,CF!A:Y,10,FALSE)</f>
        <v>45</v>
      </c>
      <c r="P407" s="248">
        <f t="shared" si="18"/>
        <v>43605</v>
      </c>
      <c r="Q407" s="28">
        <f t="shared" si="19"/>
        <v>11</v>
      </c>
      <c r="S407" s="322">
        <f t="shared" si="20"/>
        <v>-436.65</v>
      </c>
    </row>
    <row r="408" spans="1:19" x14ac:dyDescent="0.2">
      <c r="B408" s="28" t="s">
        <v>660</v>
      </c>
      <c r="C408" s="28" t="str">
        <f>VLOOKUP(B408,CF!A:Y,2,FALSE)</f>
        <v>SPS POLSKA GRZEGORZ KEMPIŃSKI</v>
      </c>
      <c r="D408" s="28" t="str">
        <f>IFERROR(VLOOKUP(B408,Adresy!A:C,3,FALSE),"BRAK")</f>
        <v>ul. Stefana Okrzei
64-100 Leszno
Poland</v>
      </c>
      <c r="E408" s="233">
        <v>43560</v>
      </c>
      <c r="F408" s="204" t="s">
        <v>671</v>
      </c>
      <c r="G408" s="205" t="s">
        <v>672</v>
      </c>
      <c r="H408" s="204" t="s">
        <v>670</v>
      </c>
      <c r="I408" s="234">
        <v>43594</v>
      </c>
      <c r="J408" s="206" t="s">
        <v>129</v>
      </c>
      <c r="K408" s="207" t="s">
        <v>130</v>
      </c>
      <c r="L408" s="235">
        <v>-535.04999999999995</v>
      </c>
      <c r="M408" s="235">
        <v>-535.04999999999995</v>
      </c>
      <c r="N408" s="236">
        <v>535.04999999999995</v>
      </c>
      <c r="O408" s="28">
        <f>VLOOKUP(B408,CF!A:Y,10,FALSE)</f>
        <v>45</v>
      </c>
      <c r="P408" s="248">
        <f t="shared" si="18"/>
        <v>43605</v>
      </c>
      <c r="Q408" s="28">
        <f t="shared" si="19"/>
        <v>11</v>
      </c>
      <c r="S408" s="322">
        <f t="shared" si="20"/>
        <v>-535.04999999999995</v>
      </c>
    </row>
    <row r="409" spans="1:19" x14ac:dyDescent="0.2">
      <c r="B409" s="28" t="s">
        <v>660</v>
      </c>
      <c r="C409" s="28" t="str">
        <f>VLOOKUP(B409,CF!A:Y,2,FALSE)</f>
        <v>SPS POLSKA GRZEGORZ KEMPIŃSKI</v>
      </c>
      <c r="D409" s="28" t="str">
        <f>IFERROR(VLOOKUP(B409,Adresy!A:C,3,FALSE),"BRAK")</f>
        <v>ul. Stefana Okrzei
64-100 Leszno
Poland</v>
      </c>
      <c r="E409" s="233">
        <v>43566</v>
      </c>
      <c r="F409" s="204" t="s">
        <v>673</v>
      </c>
      <c r="G409" s="205" t="s">
        <v>674</v>
      </c>
      <c r="H409" s="204" t="s">
        <v>664</v>
      </c>
      <c r="I409" s="234">
        <v>43598</v>
      </c>
      <c r="J409" s="206" t="s">
        <v>129</v>
      </c>
      <c r="K409" s="207" t="s">
        <v>130</v>
      </c>
      <c r="L409" s="235">
        <v>-19114.2</v>
      </c>
      <c r="M409" s="235">
        <v>-19114.2</v>
      </c>
      <c r="N409" s="236">
        <v>19114.2</v>
      </c>
      <c r="O409" s="28">
        <f>VLOOKUP(B409,CF!A:Y,10,FALSE)</f>
        <v>45</v>
      </c>
      <c r="P409" s="248">
        <f t="shared" si="18"/>
        <v>43611</v>
      </c>
      <c r="Q409" s="28">
        <f t="shared" si="19"/>
        <v>13</v>
      </c>
      <c r="S409" s="322">
        <f t="shared" si="20"/>
        <v>-19114.2</v>
      </c>
    </row>
    <row r="410" spans="1:19" x14ac:dyDescent="0.2">
      <c r="B410" s="28" t="s">
        <v>660</v>
      </c>
      <c r="C410" s="28" t="str">
        <f>VLOOKUP(B410,CF!A:Y,2,FALSE)</f>
        <v>SPS POLSKA GRZEGORZ KEMPIŃSKI</v>
      </c>
      <c r="D410" s="28" t="str">
        <f>IFERROR(VLOOKUP(B410,Adresy!A:C,3,FALSE),"BRAK")</f>
        <v>ul. Stefana Okrzei
64-100 Leszno
Poland</v>
      </c>
      <c r="E410" s="233">
        <v>43566</v>
      </c>
      <c r="F410" s="204" t="s">
        <v>675</v>
      </c>
      <c r="G410" s="205" t="s">
        <v>676</v>
      </c>
      <c r="H410" s="204" t="s">
        <v>677</v>
      </c>
      <c r="I410" s="234">
        <v>43598</v>
      </c>
      <c r="J410" s="206" t="s">
        <v>129</v>
      </c>
      <c r="K410" s="207" t="s">
        <v>130</v>
      </c>
      <c r="L410" s="235">
        <v>-2214</v>
      </c>
      <c r="M410" s="235">
        <v>-2214</v>
      </c>
      <c r="N410" s="236">
        <v>2214</v>
      </c>
      <c r="O410" s="28">
        <f>VLOOKUP(B410,CF!A:Y,10,FALSE)</f>
        <v>45</v>
      </c>
      <c r="P410" s="248">
        <f t="shared" si="18"/>
        <v>43611</v>
      </c>
      <c r="Q410" s="28">
        <f t="shared" si="19"/>
        <v>13</v>
      </c>
      <c r="S410" s="322">
        <f t="shared" si="20"/>
        <v>-2214</v>
      </c>
    </row>
    <row r="411" spans="1:19" x14ac:dyDescent="0.2">
      <c r="C411" s="28" t="e">
        <f ca="1">VLOOKUP(B411,CF!A:Y,2,FALSE)</f>
        <v>#N/A</v>
      </c>
      <c r="D411" s="28" t="str">
        <f>IFERROR(VLOOKUP(B411,Adresy!A:C,3,FALSE),"BRAK")</f>
        <v>BRAK</v>
      </c>
      <c r="E411" s="230" t="s">
        <v>122</v>
      </c>
      <c r="J411" s="237" t="s">
        <v>129</v>
      </c>
      <c r="K411" s="238" t="s">
        <v>130</v>
      </c>
      <c r="L411" s="239">
        <v>-50009.2</v>
      </c>
      <c r="M411" s="239">
        <v>-22836.2</v>
      </c>
      <c r="N411" s="240">
        <v>22836.2</v>
      </c>
      <c r="O411" s="28" t="e">
        <f ca="1">VLOOKUP(B411,CF!A:Y,10,FALSE)</f>
        <v>#N/A</v>
      </c>
      <c r="P411" s="248" t="e">
        <f t="shared" ca="1" si="18"/>
        <v>#VALUE!</v>
      </c>
      <c r="Q411" s="28" t="e">
        <f t="shared" ca="1" si="19"/>
        <v>#VALUE!</v>
      </c>
      <c r="S411" s="322">
        <f t="shared" si="20"/>
        <v>-22836.2</v>
      </c>
    </row>
    <row r="412" spans="1:19" x14ac:dyDescent="0.2">
      <c r="C412" s="28" t="e">
        <f ca="1">VLOOKUP(B412,CF!A:Y,2,FALSE)</f>
        <v>#N/A</v>
      </c>
      <c r="D412" s="28" t="str">
        <f>IFERROR(VLOOKUP(B412,Adresy!A:C,3,FALSE),"BRAK")</f>
        <v>BRAK</v>
      </c>
      <c r="E412" s="230" t="s">
        <v>122</v>
      </c>
      <c r="F412" s="230" t="s">
        <v>122</v>
      </c>
      <c r="G412" s="230" t="s">
        <v>122</v>
      </c>
      <c r="H412" s="230" t="s">
        <v>122</v>
      </c>
      <c r="I412" s="230" t="s">
        <v>122</v>
      </c>
      <c r="J412" s="230" t="s">
        <v>122</v>
      </c>
      <c r="K412" s="230" t="s">
        <v>122</v>
      </c>
      <c r="L412" s="241" t="s">
        <v>122</v>
      </c>
      <c r="M412" s="241" t="s">
        <v>3189</v>
      </c>
      <c r="N412" s="242">
        <v>22836.2</v>
      </c>
      <c r="O412" s="28" t="e">
        <f ca="1">VLOOKUP(B412,CF!A:Y,10,FALSE)</f>
        <v>#N/A</v>
      </c>
      <c r="P412" s="248" t="e">
        <f t="shared" ca="1" si="18"/>
        <v>#VALUE!</v>
      </c>
      <c r="Q412" s="28" t="e">
        <f t="shared" ca="1" si="19"/>
        <v>#VALUE!</v>
      </c>
      <c r="S412" s="322">
        <f t="shared" si="20"/>
        <v>-22836.2</v>
      </c>
    </row>
    <row r="413" spans="1:19" x14ac:dyDescent="0.2">
      <c r="A413" s="230" t="s">
        <v>678</v>
      </c>
      <c r="B413" s="230"/>
      <c r="C413" s="28" t="e">
        <f ca="1">VLOOKUP(B413,CF!A:Y,2,FALSE)</f>
        <v>#N/A</v>
      </c>
      <c r="D413" s="28" t="str">
        <f>IFERROR(VLOOKUP(B413,Adresy!A:C,3,FALSE),"BRAK")</f>
        <v>BRAK</v>
      </c>
      <c r="E413" s="231" t="s">
        <v>678</v>
      </c>
      <c r="G413" s="232" t="s">
        <v>679</v>
      </c>
      <c r="I413" s="230" t="s">
        <v>122</v>
      </c>
      <c r="J413" s="230" t="s">
        <v>122</v>
      </c>
      <c r="K413" s="230" t="s">
        <v>122</v>
      </c>
      <c r="L413" s="230" t="s">
        <v>122</v>
      </c>
      <c r="M413" s="230" t="s">
        <v>122</v>
      </c>
      <c r="N413" s="230">
        <v>0</v>
      </c>
      <c r="O413" s="28" t="e">
        <f ca="1">VLOOKUP(B413,CF!A:Y,10,FALSE)</f>
        <v>#N/A</v>
      </c>
      <c r="P413" s="248" t="e">
        <f t="shared" ca="1" si="18"/>
        <v>#VALUE!</v>
      </c>
      <c r="Q413" s="28" t="e">
        <f t="shared" ca="1" si="19"/>
        <v>#VALUE!</v>
      </c>
      <c r="S413" s="322">
        <f t="shared" si="20"/>
        <v>0</v>
      </c>
    </row>
    <row r="414" spans="1:19" x14ac:dyDescent="0.2">
      <c r="B414" s="28" t="s">
        <v>678</v>
      </c>
      <c r="C414" s="28" t="str">
        <f>VLOOKUP(B414,CF!A:Y,2,FALSE)</f>
        <v>TLA SMOCZYŃSKI</v>
      </c>
      <c r="D414" s="28" t="str">
        <f>IFERROR(VLOOKUP(B414,Adresy!A:C,3,FALSE),"BRAK")</f>
        <v>ul. Włodkowica
50-072 Wrocław
Poland</v>
      </c>
      <c r="E414" s="233">
        <v>43578</v>
      </c>
      <c r="F414" s="204" t="s">
        <v>680</v>
      </c>
      <c r="G414" s="205" t="s">
        <v>681</v>
      </c>
      <c r="H414" s="204" t="s">
        <v>682</v>
      </c>
      <c r="I414" s="234">
        <v>43585</v>
      </c>
      <c r="J414" s="206" t="s">
        <v>129</v>
      </c>
      <c r="K414" s="207" t="s">
        <v>130</v>
      </c>
      <c r="L414" s="235">
        <v>-16051.5</v>
      </c>
      <c r="M414" s="235">
        <v>-16051.5</v>
      </c>
      <c r="N414" s="236">
        <v>16051.5</v>
      </c>
      <c r="O414" s="28">
        <f>VLOOKUP(B414,CF!A:Y,10,FALSE)</f>
        <v>30</v>
      </c>
      <c r="P414" s="248">
        <f t="shared" si="18"/>
        <v>43608</v>
      </c>
      <c r="Q414" s="28">
        <f t="shared" si="19"/>
        <v>23</v>
      </c>
      <c r="S414" s="322">
        <f t="shared" si="20"/>
        <v>-16051.5</v>
      </c>
    </row>
    <row r="415" spans="1:19" x14ac:dyDescent="0.2">
      <c r="C415" s="28" t="e">
        <f ca="1">VLOOKUP(B415,CF!A:Y,2,FALSE)</f>
        <v>#N/A</v>
      </c>
      <c r="D415" s="28" t="str">
        <f>IFERROR(VLOOKUP(B415,Adresy!A:C,3,FALSE),"BRAK")</f>
        <v>BRAK</v>
      </c>
      <c r="E415" s="230" t="s">
        <v>122</v>
      </c>
      <c r="J415" s="237" t="s">
        <v>129</v>
      </c>
      <c r="K415" s="238" t="s">
        <v>130</v>
      </c>
      <c r="L415" s="239">
        <v>-16051.5</v>
      </c>
      <c r="M415" s="239">
        <v>-16051.5</v>
      </c>
      <c r="N415" s="240">
        <v>16051.5</v>
      </c>
      <c r="O415" s="28" t="e">
        <f ca="1">VLOOKUP(B415,CF!A:Y,10,FALSE)</f>
        <v>#N/A</v>
      </c>
      <c r="P415" s="248" t="e">
        <f t="shared" ca="1" si="18"/>
        <v>#VALUE!</v>
      </c>
      <c r="Q415" s="28" t="e">
        <f t="shared" ca="1" si="19"/>
        <v>#VALUE!</v>
      </c>
      <c r="S415" s="322">
        <f t="shared" si="20"/>
        <v>-16051.5</v>
      </c>
    </row>
    <row r="416" spans="1:19" x14ac:dyDescent="0.2">
      <c r="C416" s="28" t="e">
        <f ca="1">VLOOKUP(B416,CF!A:Y,2,FALSE)</f>
        <v>#N/A</v>
      </c>
      <c r="D416" s="28" t="str">
        <f>IFERROR(VLOOKUP(B416,Adresy!A:C,3,FALSE),"BRAK")</f>
        <v>BRAK</v>
      </c>
      <c r="N416" s="28">
        <v>0</v>
      </c>
      <c r="O416" s="28" t="e">
        <f ca="1">VLOOKUP(B416,CF!A:Y,10,FALSE)</f>
        <v>#N/A</v>
      </c>
      <c r="P416" s="248" t="e">
        <f t="shared" ca="1" si="18"/>
        <v>#N/A</v>
      </c>
      <c r="Q416" s="28" t="e">
        <f t="shared" ca="1" si="19"/>
        <v>#N/A</v>
      </c>
      <c r="S416" s="322">
        <f t="shared" si="20"/>
        <v>0</v>
      </c>
    </row>
    <row r="417" spans="1:19" x14ac:dyDescent="0.2">
      <c r="C417" s="28" t="e">
        <f ca="1">VLOOKUP(B417,CF!A:Y,2,FALSE)</f>
        <v>#N/A</v>
      </c>
      <c r="D417" s="28" t="str">
        <f>IFERROR(VLOOKUP(B417,Adresy!A:C,3,FALSE),"BRAK")</f>
        <v>BRAK</v>
      </c>
      <c r="E417" s="230" t="s">
        <v>122</v>
      </c>
      <c r="F417" s="230" t="s">
        <v>122</v>
      </c>
      <c r="G417" s="230" t="s">
        <v>122</v>
      </c>
      <c r="H417" s="230" t="s">
        <v>122</v>
      </c>
      <c r="I417" s="230" t="s">
        <v>122</v>
      </c>
      <c r="J417" s="230" t="s">
        <v>122</v>
      </c>
      <c r="K417" s="230" t="s">
        <v>122</v>
      </c>
      <c r="L417" s="241" t="s">
        <v>122</v>
      </c>
      <c r="M417" s="241" t="s">
        <v>3189</v>
      </c>
      <c r="N417" s="242">
        <v>16051.5</v>
      </c>
      <c r="O417" s="28" t="e">
        <f ca="1">VLOOKUP(B417,CF!A:Y,10,FALSE)</f>
        <v>#N/A</v>
      </c>
      <c r="P417" s="248" t="e">
        <f t="shared" ca="1" si="18"/>
        <v>#VALUE!</v>
      </c>
      <c r="Q417" s="28" t="e">
        <f t="shared" ca="1" si="19"/>
        <v>#VALUE!</v>
      </c>
      <c r="S417" s="322">
        <f t="shared" si="20"/>
        <v>-16051.5</v>
      </c>
    </row>
    <row r="418" spans="1:19" x14ac:dyDescent="0.2">
      <c r="A418" s="230" t="s">
        <v>683</v>
      </c>
      <c r="B418" s="230"/>
      <c r="C418" s="28" t="e">
        <f ca="1">VLOOKUP(B418,CF!A:Y,2,FALSE)</f>
        <v>#N/A</v>
      </c>
      <c r="D418" s="28" t="str">
        <f>IFERROR(VLOOKUP(B418,Adresy!A:C,3,FALSE),"BRAK")</f>
        <v>BRAK</v>
      </c>
      <c r="E418" s="231" t="s">
        <v>683</v>
      </c>
      <c r="G418" s="232" t="s">
        <v>684</v>
      </c>
      <c r="I418" s="230" t="s">
        <v>122</v>
      </c>
      <c r="J418" s="230" t="s">
        <v>122</v>
      </c>
      <c r="K418" s="230" t="s">
        <v>122</v>
      </c>
      <c r="L418" s="230" t="s">
        <v>122</v>
      </c>
      <c r="M418" s="230" t="s">
        <v>122</v>
      </c>
      <c r="N418" s="230">
        <v>0</v>
      </c>
      <c r="O418" s="28" t="e">
        <f ca="1">VLOOKUP(B418,CF!A:Y,10,FALSE)</f>
        <v>#N/A</v>
      </c>
      <c r="P418" s="248" t="e">
        <f t="shared" ca="1" si="18"/>
        <v>#VALUE!</v>
      </c>
      <c r="Q418" s="28" t="e">
        <f t="shared" ca="1" si="19"/>
        <v>#VALUE!</v>
      </c>
      <c r="S418" s="322">
        <f t="shared" si="20"/>
        <v>0</v>
      </c>
    </row>
    <row r="419" spans="1:19" x14ac:dyDescent="0.2">
      <c r="B419" s="28" t="s">
        <v>683</v>
      </c>
      <c r="C419" s="28" t="str">
        <f>VLOOKUP(B419,CF!A:Y,2,FALSE)</f>
        <v>TONSMEIER ZACHÓD_PREZERO</v>
      </c>
      <c r="D419" s="28" t="str">
        <f>IFERROR(VLOOKUP(B419,Adresy!A:C,3,FALSE),"BRAK")</f>
        <v>ul. Szosa Bytomska
67-100 Kiełcz
Poland</v>
      </c>
      <c r="E419" s="233">
        <v>43553</v>
      </c>
      <c r="F419" s="204" t="s">
        <v>685</v>
      </c>
      <c r="G419" s="205" t="s">
        <v>686</v>
      </c>
      <c r="H419" s="204" t="s">
        <v>687</v>
      </c>
      <c r="I419" s="234">
        <v>43567</v>
      </c>
      <c r="J419" s="206" t="s">
        <v>129</v>
      </c>
      <c r="K419" s="207" t="s">
        <v>130</v>
      </c>
      <c r="L419" s="235">
        <v>-11107.8</v>
      </c>
      <c r="M419" s="235">
        <v>-11107.8</v>
      </c>
      <c r="N419" s="236">
        <v>11107.8</v>
      </c>
      <c r="O419" s="28">
        <f>VLOOKUP(B419,CF!A:Y,10,FALSE)</f>
        <v>30</v>
      </c>
      <c r="P419" s="248">
        <f t="shared" si="18"/>
        <v>43583</v>
      </c>
      <c r="Q419" s="28">
        <f t="shared" si="19"/>
        <v>16</v>
      </c>
      <c r="S419" s="322">
        <f t="shared" si="20"/>
        <v>-11107.8</v>
      </c>
    </row>
    <row r="420" spans="1:19" x14ac:dyDescent="0.2">
      <c r="B420" s="28" t="s">
        <v>683</v>
      </c>
      <c r="C420" s="28" t="str">
        <f>VLOOKUP(B420,CF!A:Y,2,FALSE)</f>
        <v>TONSMEIER ZACHÓD_PREZERO</v>
      </c>
      <c r="D420" s="28" t="str">
        <f>IFERROR(VLOOKUP(B420,Adresy!A:C,3,FALSE),"BRAK")</f>
        <v>ul. Szosa Bytomska
67-100 Kiełcz
Poland</v>
      </c>
      <c r="E420" s="233">
        <v>43553</v>
      </c>
      <c r="F420" s="204" t="s">
        <v>688</v>
      </c>
      <c r="G420" s="205" t="s">
        <v>689</v>
      </c>
      <c r="H420" s="204" t="s">
        <v>687</v>
      </c>
      <c r="I420" s="234">
        <v>43583</v>
      </c>
      <c r="J420" s="206" t="s">
        <v>129</v>
      </c>
      <c r="K420" s="207" t="s">
        <v>130</v>
      </c>
      <c r="L420" s="235">
        <v>-82515.67</v>
      </c>
      <c r="M420" s="235">
        <v>-82515.67</v>
      </c>
      <c r="N420" s="236">
        <v>82515.67</v>
      </c>
      <c r="O420" s="28">
        <f>VLOOKUP(B420,CF!A:Y,10,FALSE)</f>
        <v>30</v>
      </c>
      <c r="P420" s="248">
        <f t="shared" si="18"/>
        <v>43583</v>
      </c>
      <c r="Q420" s="28">
        <f t="shared" si="19"/>
        <v>0</v>
      </c>
      <c r="S420" s="322">
        <f t="shared" si="20"/>
        <v>-82515.67</v>
      </c>
    </row>
    <row r="421" spans="1:19" x14ac:dyDescent="0.2">
      <c r="B421" s="28" t="s">
        <v>683</v>
      </c>
      <c r="C421" s="28" t="str">
        <f>VLOOKUP(B421,CF!A:Y,2,FALSE)</f>
        <v>TONSMEIER ZACHÓD_PREZERO</v>
      </c>
      <c r="D421" s="28" t="str">
        <f>IFERROR(VLOOKUP(B421,Adresy!A:C,3,FALSE),"BRAK")</f>
        <v>ul. Szosa Bytomska
67-100 Kiełcz
Poland</v>
      </c>
      <c r="E421" s="233">
        <v>43585</v>
      </c>
      <c r="F421" s="204" t="s">
        <v>690</v>
      </c>
      <c r="G421" s="205" t="s">
        <v>691</v>
      </c>
      <c r="H421" s="204" t="s">
        <v>692</v>
      </c>
      <c r="I421" s="234">
        <v>43615</v>
      </c>
      <c r="J421" s="206" t="s">
        <v>129</v>
      </c>
      <c r="K421" s="207" t="s">
        <v>130</v>
      </c>
      <c r="L421" s="235">
        <v>-65008.76</v>
      </c>
      <c r="M421" s="235">
        <v>-65008.76</v>
      </c>
      <c r="N421" s="236">
        <v>65008.76</v>
      </c>
      <c r="O421" s="28">
        <f>VLOOKUP(B421,CF!A:Y,10,FALSE)</f>
        <v>30</v>
      </c>
      <c r="P421" s="248">
        <f t="shared" si="18"/>
        <v>43615</v>
      </c>
      <c r="Q421" s="28">
        <f t="shared" si="19"/>
        <v>0</v>
      </c>
      <c r="S421" s="322">
        <f t="shared" si="20"/>
        <v>-65008.76</v>
      </c>
    </row>
    <row r="422" spans="1:19" x14ac:dyDescent="0.2">
      <c r="C422" s="28" t="e">
        <f ca="1">VLOOKUP(B422,CF!A:Y,2,FALSE)</f>
        <v>#N/A</v>
      </c>
      <c r="D422" s="28" t="str">
        <f>IFERROR(VLOOKUP(B422,Adresy!A:C,3,FALSE),"BRAK")</f>
        <v>BRAK</v>
      </c>
      <c r="E422" s="230" t="s">
        <v>122</v>
      </c>
      <c r="J422" s="237" t="s">
        <v>129</v>
      </c>
      <c r="K422" s="238" t="s">
        <v>130</v>
      </c>
      <c r="L422" s="239">
        <v>-158632.23000000001</v>
      </c>
      <c r="M422" s="239">
        <v>-158632.23000000001</v>
      </c>
      <c r="N422" s="240">
        <v>158632.23000000001</v>
      </c>
      <c r="O422" s="28" t="e">
        <f ca="1">VLOOKUP(B422,CF!A:Y,10,FALSE)</f>
        <v>#N/A</v>
      </c>
      <c r="P422" s="248" t="e">
        <f t="shared" ca="1" si="18"/>
        <v>#VALUE!</v>
      </c>
      <c r="Q422" s="28" t="e">
        <f t="shared" ca="1" si="19"/>
        <v>#VALUE!</v>
      </c>
      <c r="S422" s="322">
        <f t="shared" si="20"/>
        <v>-158632.23000000001</v>
      </c>
    </row>
    <row r="423" spans="1:19" x14ac:dyDescent="0.2">
      <c r="C423" s="28" t="e">
        <f ca="1">VLOOKUP(B423,CF!A:Y,2,FALSE)</f>
        <v>#N/A</v>
      </c>
      <c r="D423" s="28" t="str">
        <f>IFERROR(VLOOKUP(B423,Adresy!A:C,3,FALSE),"BRAK")</f>
        <v>BRAK</v>
      </c>
      <c r="E423" s="230" t="s">
        <v>122</v>
      </c>
      <c r="F423" s="230" t="s">
        <v>122</v>
      </c>
      <c r="G423" s="230" t="s">
        <v>122</v>
      </c>
      <c r="H423" s="230" t="s">
        <v>122</v>
      </c>
      <c r="I423" s="230" t="s">
        <v>122</v>
      </c>
      <c r="J423" s="230" t="s">
        <v>122</v>
      </c>
      <c r="K423" s="230" t="s">
        <v>122</v>
      </c>
      <c r="L423" s="241" t="s">
        <v>122</v>
      </c>
      <c r="M423" s="241" t="s">
        <v>3189</v>
      </c>
      <c r="N423" s="242">
        <v>158632.23000000001</v>
      </c>
      <c r="O423" s="28" t="e">
        <f ca="1">VLOOKUP(B423,CF!A:Y,10,FALSE)</f>
        <v>#N/A</v>
      </c>
      <c r="P423" s="248" t="e">
        <f t="shared" ca="1" si="18"/>
        <v>#VALUE!</v>
      </c>
      <c r="Q423" s="28" t="e">
        <f t="shared" ca="1" si="19"/>
        <v>#VALUE!</v>
      </c>
      <c r="S423" s="322">
        <f t="shared" si="20"/>
        <v>-158632.23000000001</v>
      </c>
    </row>
    <row r="424" spans="1:19" x14ac:dyDescent="0.2">
      <c r="A424" s="230" t="s">
        <v>693</v>
      </c>
      <c r="B424" s="230"/>
      <c r="C424" s="28" t="e">
        <f ca="1">VLOOKUP(B424,CF!A:Y,2,FALSE)</f>
        <v>#N/A</v>
      </c>
      <c r="D424" s="28" t="str">
        <f>IFERROR(VLOOKUP(B424,Adresy!A:C,3,FALSE),"BRAK")</f>
        <v>BRAK</v>
      </c>
      <c r="E424" s="231" t="s">
        <v>693</v>
      </c>
      <c r="G424" s="232" t="s">
        <v>694</v>
      </c>
      <c r="I424" s="230" t="s">
        <v>122</v>
      </c>
      <c r="J424" s="230" t="s">
        <v>122</v>
      </c>
      <c r="K424" s="230" t="s">
        <v>122</v>
      </c>
      <c r="L424" s="230" t="s">
        <v>122</v>
      </c>
      <c r="M424" s="230" t="s">
        <v>122</v>
      </c>
      <c r="N424" s="230">
        <v>0</v>
      </c>
      <c r="O424" s="28" t="e">
        <f ca="1">VLOOKUP(B424,CF!A:Y,10,FALSE)</f>
        <v>#N/A</v>
      </c>
      <c r="P424" s="248" t="e">
        <f t="shared" ca="1" si="18"/>
        <v>#VALUE!</v>
      </c>
      <c r="Q424" s="28" t="e">
        <f t="shared" ca="1" si="19"/>
        <v>#VALUE!</v>
      </c>
      <c r="S424" s="322">
        <f t="shared" si="20"/>
        <v>0</v>
      </c>
    </row>
    <row r="425" spans="1:19" x14ac:dyDescent="0.2">
      <c r="B425" s="28" t="s">
        <v>693</v>
      </c>
      <c r="C425" s="28" t="str">
        <f>VLOOKUP(B425,CF!A:Y,2,FALSE)</f>
        <v>DKS</v>
      </c>
      <c r="D425" s="28" t="str">
        <f>IFERROR(VLOOKUP(B425,Adresy!A:C,3,FALSE),"BRAK")</f>
        <v>ul. Wita Stwosza 13, 80-312 Gdańsk</v>
      </c>
      <c r="E425" s="233">
        <v>43585</v>
      </c>
      <c r="F425" s="204" t="s">
        <v>695</v>
      </c>
      <c r="G425" s="205" t="s">
        <v>696</v>
      </c>
      <c r="H425" s="204" t="s">
        <v>697</v>
      </c>
      <c r="I425" s="234">
        <v>43606</v>
      </c>
      <c r="J425" s="206" t="s">
        <v>129</v>
      </c>
      <c r="K425" s="207" t="s">
        <v>130</v>
      </c>
      <c r="L425" s="235">
        <v>-1249.75</v>
      </c>
      <c r="M425" s="235">
        <v>-1249.75</v>
      </c>
      <c r="N425" s="236">
        <v>1249.75</v>
      </c>
      <c r="O425" s="28">
        <f>VLOOKUP(B425,CF!A:Y,10,FALSE)</f>
        <v>30</v>
      </c>
      <c r="P425" s="248">
        <f t="shared" si="18"/>
        <v>43615</v>
      </c>
      <c r="Q425" s="28">
        <f t="shared" si="19"/>
        <v>9</v>
      </c>
      <c r="S425" s="322">
        <f t="shared" si="20"/>
        <v>-1249.75</v>
      </c>
    </row>
    <row r="426" spans="1:19" x14ac:dyDescent="0.2">
      <c r="C426" s="28" t="e">
        <f ca="1">VLOOKUP(B426,CF!A:Y,2,FALSE)</f>
        <v>#N/A</v>
      </c>
      <c r="D426" s="28" t="str">
        <f>IFERROR(VLOOKUP(B426,Adresy!A:C,3,FALSE),"BRAK")</f>
        <v>BRAK</v>
      </c>
      <c r="E426" s="230" t="s">
        <v>122</v>
      </c>
      <c r="J426" s="237" t="s">
        <v>129</v>
      </c>
      <c r="K426" s="238" t="s">
        <v>130</v>
      </c>
      <c r="L426" s="239">
        <v>-1249.75</v>
      </c>
      <c r="M426" s="239">
        <v>-1249.75</v>
      </c>
      <c r="N426" s="240">
        <v>1249.75</v>
      </c>
      <c r="O426" s="28" t="e">
        <f ca="1">VLOOKUP(B426,CF!A:Y,10,FALSE)</f>
        <v>#N/A</v>
      </c>
      <c r="P426" s="248" t="e">
        <f t="shared" ca="1" si="18"/>
        <v>#VALUE!</v>
      </c>
      <c r="Q426" s="28" t="e">
        <f t="shared" ca="1" si="19"/>
        <v>#VALUE!</v>
      </c>
      <c r="S426" s="322">
        <f t="shared" si="20"/>
        <v>-1249.75</v>
      </c>
    </row>
    <row r="427" spans="1:19" x14ac:dyDescent="0.2">
      <c r="C427" s="28" t="e">
        <f ca="1">VLOOKUP(B427,CF!A:Y,2,FALSE)</f>
        <v>#N/A</v>
      </c>
      <c r="D427" s="28" t="str">
        <f>IFERROR(VLOOKUP(B427,Adresy!A:C,3,FALSE),"BRAK")</f>
        <v>BRAK</v>
      </c>
      <c r="N427" s="28">
        <v>0</v>
      </c>
      <c r="O427" s="28" t="e">
        <f ca="1">VLOOKUP(B427,CF!A:Y,10,FALSE)</f>
        <v>#N/A</v>
      </c>
      <c r="P427" s="248" t="e">
        <f t="shared" ca="1" si="18"/>
        <v>#N/A</v>
      </c>
      <c r="Q427" s="28" t="e">
        <f t="shared" ca="1" si="19"/>
        <v>#N/A</v>
      </c>
      <c r="S427" s="322">
        <f t="shared" si="20"/>
        <v>0</v>
      </c>
    </row>
    <row r="428" spans="1:19" x14ac:dyDescent="0.2">
      <c r="C428" s="28" t="e">
        <f ca="1">VLOOKUP(B428,CF!A:Y,2,FALSE)</f>
        <v>#N/A</v>
      </c>
      <c r="D428" s="28" t="str">
        <f>IFERROR(VLOOKUP(B428,Adresy!A:C,3,FALSE),"BRAK")</f>
        <v>BRAK</v>
      </c>
      <c r="E428" s="230" t="s">
        <v>122</v>
      </c>
      <c r="F428" s="230" t="s">
        <v>122</v>
      </c>
      <c r="G428" s="230" t="s">
        <v>122</v>
      </c>
      <c r="H428" s="230" t="s">
        <v>122</v>
      </c>
      <c r="I428" s="230" t="s">
        <v>122</v>
      </c>
      <c r="J428" s="230" t="s">
        <v>122</v>
      </c>
      <c r="K428" s="230" t="s">
        <v>122</v>
      </c>
      <c r="L428" s="241" t="s">
        <v>122</v>
      </c>
      <c r="M428" s="241" t="s">
        <v>3189</v>
      </c>
      <c r="N428" s="242">
        <v>1249.75</v>
      </c>
      <c r="O428" s="28" t="e">
        <f ca="1">VLOOKUP(B428,CF!A:Y,10,FALSE)</f>
        <v>#N/A</v>
      </c>
      <c r="P428" s="248" t="e">
        <f t="shared" ca="1" si="18"/>
        <v>#VALUE!</v>
      </c>
      <c r="Q428" s="28" t="e">
        <f t="shared" ca="1" si="19"/>
        <v>#VALUE!</v>
      </c>
      <c r="S428" s="322">
        <f t="shared" si="20"/>
        <v>-1249.75</v>
      </c>
    </row>
    <row r="429" spans="1:19" x14ac:dyDescent="0.2">
      <c r="A429" s="230" t="s">
        <v>698</v>
      </c>
      <c r="B429" s="230"/>
      <c r="C429" s="28" t="e">
        <f ca="1">VLOOKUP(B429,CF!A:Y,2,FALSE)</f>
        <v>#N/A</v>
      </c>
      <c r="D429" s="28" t="str">
        <f>IFERROR(VLOOKUP(B429,Adresy!A:C,3,FALSE),"BRAK")</f>
        <v>BRAK</v>
      </c>
      <c r="E429" s="231" t="s">
        <v>698</v>
      </c>
      <c r="G429" s="232" t="s">
        <v>699</v>
      </c>
      <c r="I429" s="230" t="s">
        <v>122</v>
      </c>
      <c r="J429" s="230" t="s">
        <v>122</v>
      </c>
      <c r="K429" s="230" t="s">
        <v>122</v>
      </c>
      <c r="L429" s="230" t="s">
        <v>122</v>
      </c>
      <c r="M429" s="230" t="s">
        <v>122</v>
      </c>
      <c r="N429" s="230">
        <v>0</v>
      </c>
      <c r="O429" s="28" t="e">
        <f ca="1">VLOOKUP(B429,CF!A:Y,10,FALSE)</f>
        <v>#N/A</v>
      </c>
      <c r="P429" s="248" t="e">
        <f t="shared" ca="1" si="18"/>
        <v>#VALUE!</v>
      </c>
      <c r="Q429" s="28" t="e">
        <f t="shared" ca="1" si="19"/>
        <v>#VALUE!</v>
      </c>
      <c r="S429" s="322">
        <f t="shared" si="20"/>
        <v>0</v>
      </c>
    </row>
    <row r="430" spans="1:19" x14ac:dyDescent="0.2">
      <c r="B430" s="28" t="s">
        <v>698</v>
      </c>
      <c r="C430" s="28" t="str">
        <f>VLOOKUP(B430,CF!A:Y,2,FALSE)</f>
        <v>ALBERT WESTEBBE</v>
      </c>
      <c r="D430" s="28" t="str">
        <f>IFERROR(VLOOKUP(B430,Adresy!A:C,3,FALSE),"BRAK")</f>
        <v>Obermassener Kirchweg 17
Industriegebiet ROT, West 19
59423 Unna
Germany</v>
      </c>
      <c r="E430" s="233">
        <v>43560</v>
      </c>
      <c r="F430" s="204" t="s">
        <v>700</v>
      </c>
      <c r="G430" s="205" t="s">
        <v>701</v>
      </c>
      <c r="H430" s="204" t="s">
        <v>122</v>
      </c>
      <c r="I430" s="234">
        <v>43590</v>
      </c>
      <c r="J430" s="206" t="s">
        <v>177</v>
      </c>
      <c r="K430" s="207" t="s">
        <v>178</v>
      </c>
      <c r="L430" s="235">
        <v>-1360</v>
      </c>
      <c r="M430" s="235">
        <v>-1360</v>
      </c>
      <c r="N430" s="236">
        <v>5837.26</v>
      </c>
      <c r="O430" s="28">
        <f>VLOOKUP(B430,CF!A:Y,10,FALSE)</f>
        <v>30</v>
      </c>
      <c r="P430" s="248">
        <f t="shared" si="18"/>
        <v>43590</v>
      </c>
      <c r="Q430" s="28">
        <f t="shared" si="19"/>
        <v>0</v>
      </c>
      <c r="S430" s="322">
        <f t="shared" si="20"/>
        <v>-5837.26</v>
      </c>
    </row>
    <row r="431" spans="1:19" x14ac:dyDescent="0.2">
      <c r="B431" s="28" t="s">
        <v>698</v>
      </c>
      <c r="C431" s="28" t="str">
        <f>VLOOKUP(B431,CF!A:Y,2,FALSE)</f>
        <v>ALBERT WESTEBBE</v>
      </c>
      <c r="D431" s="28" t="str">
        <f>IFERROR(VLOOKUP(B431,Adresy!A:C,3,FALSE),"BRAK")</f>
        <v>Obermassener Kirchweg 17
Industriegebiet ROT, West 19
59423 Unna
Germany</v>
      </c>
      <c r="E431" s="233">
        <v>43564</v>
      </c>
      <c r="F431" s="204" t="s">
        <v>702</v>
      </c>
      <c r="G431" s="205" t="s">
        <v>703</v>
      </c>
      <c r="H431" s="204" t="s">
        <v>122</v>
      </c>
      <c r="I431" s="234">
        <v>43583</v>
      </c>
      <c r="J431" s="206" t="s">
        <v>177</v>
      </c>
      <c r="K431" s="207" t="s">
        <v>178</v>
      </c>
      <c r="L431" s="235">
        <v>-805</v>
      </c>
      <c r="M431" s="235">
        <v>-805</v>
      </c>
      <c r="N431" s="236">
        <v>3461.34</v>
      </c>
      <c r="O431" s="28">
        <f>VLOOKUP(B431,CF!A:Y,10,FALSE)</f>
        <v>30</v>
      </c>
      <c r="P431" s="248">
        <f t="shared" si="18"/>
        <v>43594</v>
      </c>
      <c r="Q431" s="28">
        <f t="shared" si="19"/>
        <v>11</v>
      </c>
      <c r="S431" s="322">
        <f t="shared" si="20"/>
        <v>-3461.34</v>
      </c>
    </row>
    <row r="432" spans="1:19" x14ac:dyDescent="0.2">
      <c r="C432" s="28" t="e">
        <f ca="1">VLOOKUP(B432,CF!A:Y,2,FALSE)</f>
        <v>#N/A</v>
      </c>
      <c r="D432" s="28" t="str">
        <f>IFERROR(VLOOKUP(B432,Adresy!A:C,3,FALSE),"BRAK")</f>
        <v>BRAK</v>
      </c>
      <c r="E432" s="230" t="s">
        <v>122</v>
      </c>
      <c r="J432" s="237" t="s">
        <v>177</v>
      </c>
      <c r="K432" s="238" t="s">
        <v>178</v>
      </c>
      <c r="L432" s="239">
        <v>-2165</v>
      </c>
      <c r="M432" s="239">
        <v>-2165</v>
      </c>
      <c r="N432" s="240">
        <v>9298.6</v>
      </c>
      <c r="O432" s="28" t="e">
        <f ca="1">VLOOKUP(B432,CF!A:Y,10,FALSE)</f>
        <v>#N/A</v>
      </c>
      <c r="P432" s="248" t="e">
        <f t="shared" ca="1" si="18"/>
        <v>#VALUE!</v>
      </c>
      <c r="Q432" s="28" t="e">
        <f t="shared" ca="1" si="19"/>
        <v>#VALUE!</v>
      </c>
      <c r="S432" s="322">
        <f t="shared" si="20"/>
        <v>-9298.6</v>
      </c>
    </row>
    <row r="433" spans="1:19" x14ac:dyDescent="0.2">
      <c r="C433" s="28" t="e">
        <f ca="1">VLOOKUP(B433,CF!A:Y,2,FALSE)</f>
        <v>#N/A</v>
      </c>
      <c r="D433" s="28" t="str">
        <f>IFERROR(VLOOKUP(B433,Adresy!A:C,3,FALSE),"BRAK")</f>
        <v>BRAK</v>
      </c>
      <c r="N433" s="28">
        <v>0</v>
      </c>
      <c r="O433" s="28" t="e">
        <f ca="1">VLOOKUP(B433,CF!A:Y,10,FALSE)</f>
        <v>#N/A</v>
      </c>
      <c r="P433" s="248" t="e">
        <f t="shared" ca="1" si="18"/>
        <v>#N/A</v>
      </c>
      <c r="Q433" s="28" t="e">
        <f t="shared" ca="1" si="19"/>
        <v>#N/A</v>
      </c>
      <c r="S433" s="322">
        <f t="shared" si="20"/>
        <v>0</v>
      </c>
    </row>
    <row r="434" spans="1:19" x14ac:dyDescent="0.2">
      <c r="C434" s="28" t="e">
        <f ca="1">VLOOKUP(B434,CF!A:Y,2,FALSE)</f>
        <v>#N/A</v>
      </c>
      <c r="D434" s="28" t="str">
        <f>IFERROR(VLOOKUP(B434,Adresy!A:C,3,FALSE),"BRAK")</f>
        <v>BRAK</v>
      </c>
      <c r="E434" s="230" t="s">
        <v>122</v>
      </c>
      <c r="F434" s="230" t="s">
        <v>122</v>
      </c>
      <c r="G434" s="230" t="s">
        <v>122</v>
      </c>
      <c r="H434" s="230" t="s">
        <v>122</v>
      </c>
      <c r="I434" s="230" t="s">
        <v>122</v>
      </c>
      <c r="J434" s="230" t="s">
        <v>122</v>
      </c>
      <c r="K434" s="230" t="s">
        <v>122</v>
      </c>
      <c r="L434" s="241" t="s">
        <v>122</v>
      </c>
      <c r="M434" s="241" t="s">
        <v>3189</v>
      </c>
      <c r="N434" s="242">
        <v>9298.6</v>
      </c>
      <c r="O434" s="28" t="e">
        <f ca="1">VLOOKUP(B434,CF!A:Y,10,FALSE)</f>
        <v>#N/A</v>
      </c>
      <c r="P434" s="248" t="e">
        <f t="shared" ca="1" si="18"/>
        <v>#VALUE!</v>
      </c>
      <c r="Q434" s="28" t="e">
        <f t="shared" ca="1" si="19"/>
        <v>#VALUE!</v>
      </c>
      <c r="S434" s="322">
        <f t="shared" si="20"/>
        <v>-9298.6</v>
      </c>
    </row>
    <row r="435" spans="1:19" x14ac:dyDescent="0.2">
      <c r="A435" s="230" t="s">
        <v>704</v>
      </c>
      <c r="B435" s="230"/>
      <c r="C435" s="28" t="e">
        <f ca="1">VLOOKUP(B435,CF!A:Y,2,FALSE)</f>
        <v>#N/A</v>
      </c>
      <c r="D435" s="28" t="str">
        <f>IFERROR(VLOOKUP(B435,Adresy!A:C,3,FALSE),"BRAK")</f>
        <v>BRAK</v>
      </c>
      <c r="E435" s="231" t="s">
        <v>704</v>
      </c>
      <c r="G435" s="232" t="s">
        <v>705</v>
      </c>
      <c r="I435" s="230" t="s">
        <v>122</v>
      </c>
      <c r="J435" s="230" t="s">
        <v>122</v>
      </c>
      <c r="K435" s="230" t="s">
        <v>122</v>
      </c>
      <c r="L435" s="230" t="s">
        <v>122</v>
      </c>
      <c r="M435" s="230" t="s">
        <v>122</v>
      </c>
      <c r="N435" s="230">
        <v>0</v>
      </c>
      <c r="O435" s="28" t="e">
        <f ca="1">VLOOKUP(B435,CF!A:Y,10,FALSE)</f>
        <v>#N/A</v>
      </c>
      <c r="P435" s="248" t="e">
        <f t="shared" ca="1" si="18"/>
        <v>#VALUE!</v>
      </c>
      <c r="Q435" s="28" t="e">
        <f t="shared" ca="1" si="19"/>
        <v>#VALUE!</v>
      </c>
      <c r="S435" s="322">
        <f t="shared" si="20"/>
        <v>0</v>
      </c>
    </row>
    <row r="436" spans="1:19" x14ac:dyDescent="0.2">
      <c r="B436" s="28" t="s">
        <v>704</v>
      </c>
      <c r="C436" s="28" t="str">
        <f>VLOOKUP(B436,CF!A:Y,2,FALSE)</f>
        <v>WROPAK</v>
      </c>
      <c r="D436" s="28" t="str">
        <f>IFERROR(VLOOKUP(B436,Adresy!A:C,3,FALSE),"BRAK")</f>
        <v>Graniczna 20
54-530 Wrocław
Poland</v>
      </c>
      <c r="E436" s="233">
        <v>43572</v>
      </c>
      <c r="F436" s="204" t="s">
        <v>706</v>
      </c>
      <c r="G436" s="205" t="s">
        <v>707</v>
      </c>
      <c r="H436" s="204" t="s">
        <v>122</v>
      </c>
      <c r="I436" s="234">
        <v>43579</v>
      </c>
      <c r="J436" s="206" t="s">
        <v>129</v>
      </c>
      <c r="K436" s="207" t="s">
        <v>130</v>
      </c>
      <c r="L436" s="235">
        <v>-14026.43</v>
      </c>
      <c r="M436" s="235">
        <v>-14026.43</v>
      </c>
      <c r="N436" s="236">
        <v>14026.43</v>
      </c>
      <c r="O436" s="28">
        <f>VLOOKUP(B436,CF!A:Y,10,FALSE)</f>
        <v>14</v>
      </c>
      <c r="P436" s="248">
        <f t="shared" si="18"/>
        <v>43586</v>
      </c>
      <c r="Q436" s="28">
        <f t="shared" si="19"/>
        <v>7</v>
      </c>
      <c r="S436" s="322">
        <f t="shared" si="20"/>
        <v>-14026.43</v>
      </c>
    </row>
    <row r="437" spans="1:19" x14ac:dyDescent="0.2">
      <c r="B437" s="28" t="s">
        <v>704</v>
      </c>
      <c r="C437" s="28" t="str">
        <f>VLOOKUP(B437,CF!A:Y,2,FALSE)</f>
        <v>WROPAK</v>
      </c>
      <c r="D437" s="28" t="str">
        <f>IFERROR(VLOOKUP(B437,Adresy!A:C,3,FALSE),"BRAK")</f>
        <v>Graniczna 20
54-530 Wrocław
Poland</v>
      </c>
      <c r="E437" s="233">
        <v>43581</v>
      </c>
      <c r="F437" s="204" t="s">
        <v>708</v>
      </c>
      <c r="G437" s="205" t="s">
        <v>709</v>
      </c>
      <c r="H437" s="204" t="s">
        <v>138</v>
      </c>
      <c r="I437" s="234">
        <v>43595</v>
      </c>
      <c r="J437" s="206" t="s">
        <v>129</v>
      </c>
      <c r="K437" s="207" t="s">
        <v>130</v>
      </c>
      <c r="L437" s="235">
        <v>-1168.5</v>
      </c>
      <c r="M437" s="235">
        <v>-1168.5</v>
      </c>
      <c r="N437" s="236">
        <v>1168.5</v>
      </c>
      <c r="O437" s="28">
        <f>VLOOKUP(B437,CF!A:Y,10,FALSE)</f>
        <v>14</v>
      </c>
      <c r="P437" s="248">
        <f t="shared" si="18"/>
        <v>43595</v>
      </c>
      <c r="Q437" s="28">
        <f t="shared" si="19"/>
        <v>0</v>
      </c>
      <c r="S437" s="322">
        <f t="shared" si="20"/>
        <v>-1168.5</v>
      </c>
    </row>
    <row r="438" spans="1:19" x14ac:dyDescent="0.2">
      <c r="C438" s="28" t="e">
        <f ca="1">VLOOKUP(B438,CF!A:Y,2,FALSE)</f>
        <v>#N/A</v>
      </c>
      <c r="D438" s="28" t="str">
        <f>IFERROR(VLOOKUP(B438,Adresy!A:C,3,FALSE),"BRAK")</f>
        <v>BRAK</v>
      </c>
      <c r="E438" s="230" t="s">
        <v>122</v>
      </c>
      <c r="J438" s="237" t="s">
        <v>129</v>
      </c>
      <c r="K438" s="238" t="s">
        <v>130</v>
      </c>
      <c r="L438" s="239">
        <v>-15194.93</v>
      </c>
      <c r="M438" s="239">
        <v>-15194.93</v>
      </c>
      <c r="N438" s="240">
        <v>15194.93</v>
      </c>
      <c r="O438" s="28" t="e">
        <f ca="1">VLOOKUP(B438,CF!A:Y,10,FALSE)</f>
        <v>#N/A</v>
      </c>
      <c r="P438" s="248" t="e">
        <f t="shared" ca="1" si="18"/>
        <v>#VALUE!</v>
      </c>
      <c r="Q438" s="28" t="e">
        <f t="shared" ca="1" si="19"/>
        <v>#VALUE!</v>
      </c>
      <c r="S438" s="322">
        <f t="shared" si="20"/>
        <v>-15194.93</v>
      </c>
    </row>
    <row r="439" spans="1:19" x14ac:dyDescent="0.2">
      <c r="C439" s="28" t="e">
        <f ca="1">VLOOKUP(B439,CF!A:Y,2,FALSE)</f>
        <v>#N/A</v>
      </c>
      <c r="D439" s="28" t="str">
        <f>IFERROR(VLOOKUP(B439,Adresy!A:C,3,FALSE),"BRAK")</f>
        <v>BRAK</v>
      </c>
      <c r="N439" s="28">
        <v>0</v>
      </c>
      <c r="O439" s="28" t="e">
        <f ca="1">VLOOKUP(B439,CF!A:Y,10,FALSE)</f>
        <v>#N/A</v>
      </c>
      <c r="P439" s="248" t="e">
        <f t="shared" ca="1" si="18"/>
        <v>#N/A</v>
      </c>
      <c r="Q439" s="28" t="e">
        <f t="shared" ca="1" si="19"/>
        <v>#N/A</v>
      </c>
      <c r="S439" s="322">
        <f t="shared" si="20"/>
        <v>0</v>
      </c>
    </row>
    <row r="440" spans="1:19" x14ac:dyDescent="0.2">
      <c r="C440" s="28" t="e">
        <f ca="1">VLOOKUP(B440,CF!A:Y,2,FALSE)</f>
        <v>#N/A</v>
      </c>
      <c r="D440" s="28" t="str">
        <f>IFERROR(VLOOKUP(B440,Adresy!A:C,3,FALSE),"BRAK")</f>
        <v>BRAK</v>
      </c>
      <c r="E440" s="230" t="s">
        <v>122</v>
      </c>
      <c r="F440" s="230" t="s">
        <v>122</v>
      </c>
      <c r="G440" s="230" t="s">
        <v>122</v>
      </c>
      <c r="H440" s="230" t="s">
        <v>122</v>
      </c>
      <c r="I440" s="230" t="s">
        <v>122</v>
      </c>
      <c r="J440" s="230" t="s">
        <v>122</v>
      </c>
      <c r="K440" s="230" t="s">
        <v>122</v>
      </c>
      <c r="L440" s="241" t="s">
        <v>122</v>
      </c>
      <c r="M440" s="241" t="s">
        <v>3189</v>
      </c>
      <c r="N440" s="242">
        <v>15194.93</v>
      </c>
      <c r="O440" s="28" t="e">
        <f ca="1">VLOOKUP(B440,CF!A:Y,10,FALSE)</f>
        <v>#N/A</v>
      </c>
      <c r="P440" s="248" t="e">
        <f t="shared" ca="1" si="18"/>
        <v>#VALUE!</v>
      </c>
      <c r="Q440" s="28" t="e">
        <f t="shared" ca="1" si="19"/>
        <v>#VALUE!</v>
      </c>
      <c r="S440" s="322">
        <f t="shared" si="20"/>
        <v>-15194.93</v>
      </c>
    </row>
    <row r="441" spans="1:19" x14ac:dyDescent="0.2">
      <c r="A441" s="230" t="s">
        <v>710</v>
      </c>
      <c r="B441" s="230"/>
      <c r="C441" s="28" t="e">
        <f ca="1">VLOOKUP(B441,CF!A:Y,2,FALSE)</f>
        <v>#N/A</v>
      </c>
      <c r="D441" s="28" t="str">
        <f>IFERROR(VLOOKUP(B441,Adresy!A:C,3,FALSE),"BRAK")</f>
        <v>BRAK</v>
      </c>
      <c r="E441" s="231" t="s">
        <v>710</v>
      </c>
      <c r="G441" s="232" t="s">
        <v>711</v>
      </c>
      <c r="I441" s="230" t="s">
        <v>122</v>
      </c>
      <c r="J441" s="230" t="s">
        <v>122</v>
      </c>
      <c r="K441" s="230" t="s">
        <v>122</v>
      </c>
      <c r="L441" s="230" t="s">
        <v>122</v>
      </c>
      <c r="M441" s="230" t="s">
        <v>122</v>
      </c>
      <c r="N441" s="230">
        <v>0</v>
      </c>
      <c r="O441" s="28" t="e">
        <f ca="1">VLOOKUP(B441,CF!A:Y,10,FALSE)</f>
        <v>#N/A</v>
      </c>
      <c r="P441" s="248" t="e">
        <f t="shared" ca="1" si="18"/>
        <v>#VALUE!</v>
      </c>
      <c r="Q441" s="28" t="e">
        <f t="shared" ca="1" si="19"/>
        <v>#VALUE!</v>
      </c>
      <c r="S441" s="322">
        <f t="shared" si="20"/>
        <v>0</v>
      </c>
    </row>
    <row r="442" spans="1:19" x14ac:dyDescent="0.2">
      <c r="B442" s="28" t="s">
        <v>710</v>
      </c>
      <c r="C442" s="28" t="str">
        <f>VLOOKUP(B442,CF!A:Y,2,FALSE)</f>
        <v>RONOX</v>
      </c>
      <c r="D442" s="28" t="str">
        <f>IFERROR(VLOOKUP(B442,Adresy!A:C,3,FALSE),"BRAK")</f>
        <v>Wrocławska 39 C/Domasław
55-040 Kobierzyce
Poland</v>
      </c>
      <c r="E442" s="233">
        <v>43580</v>
      </c>
      <c r="F442" s="204" t="s">
        <v>712</v>
      </c>
      <c r="G442" s="205" t="s">
        <v>713</v>
      </c>
      <c r="H442" s="204" t="s">
        <v>122</v>
      </c>
      <c r="I442" s="234">
        <v>43590</v>
      </c>
      <c r="J442" s="206" t="s">
        <v>129</v>
      </c>
      <c r="K442" s="207" t="s">
        <v>130</v>
      </c>
      <c r="L442" s="235">
        <v>-1898.32</v>
      </c>
      <c r="M442" s="235">
        <v>-1898.32</v>
      </c>
      <c r="N442" s="236">
        <v>1898.32</v>
      </c>
      <c r="O442" s="28">
        <f>VLOOKUP(B442,CF!A:Y,10,FALSE)</f>
        <v>14</v>
      </c>
      <c r="P442" s="248">
        <f t="shared" si="18"/>
        <v>43594</v>
      </c>
      <c r="Q442" s="28">
        <f t="shared" si="19"/>
        <v>4</v>
      </c>
      <c r="S442" s="322">
        <f t="shared" si="20"/>
        <v>-1898.32</v>
      </c>
    </row>
    <row r="443" spans="1:19" x14ac:dyDescent="0.2">
      <c r="C443" s="28" t="e">
        <f ca="1">VLOOKUP(B443,CF!A:Y,2,FALSE)</f>
        <v>#N/A</v>
      </c>
      <c r="D443" s="28" t="str">
        <f>IFERROR(VLOOKUP(B443,Adresy!A:C,3,FALSE),"BRAK")</f>
        <v>BRAK</v>
      </c>
      <c r="E443" s="230" t="s">
        <v>122</v>
      </c>
      <c r="J443" s="237" t="s">
        <v>129</v>
      </c>
      <c r="K443" s="238" t="s">
        <v>130</v>
      </c>
      <c r="L443" s="239">
        <v>-1898.32</v>
      </c>
      <c r="M443" s="239">
        <v>-1898.32</v>
      </c>
      <c r="N443" s="240">
        <v>1898.32</v>
      </c>
      <c r="O443" s="28" t="e">
        <f ca="1">VLOOKUP(B443,CF!A:Y,10,FALSE)</f>
        <v>#N/A</v>
      </c>
      <c r="P443" s="248" t="e">
        <f t="shared" ca="1" si="18"/>
        <v>#VALUE!</v>
      </c>
      <c r="Q443" s="28" t="e">
        <f t="shared" ca="1" si="19"/>
        <v>#VALUE!</v>
      </c>
      <c r="S443" s="322">
        <f t="shared" si="20"/>
        <v>-1898.32</v>
      </c>
    </row>
    <row r="444" spans="1:19" x14ac:dyDescent="0.2">
      <c r="C444" s="28" t="e">
        <f ca="1">VLOOKUP(B444,CF!A:Y,2,FALSE)</f>
        <v>#N/A</v>
      </c>
      <c r="D444" s="28" t="str">
        <f>IFERROR(VLOOKUP(B444,Adresy!A:C,3,FALSE),"BRAK")</f>
        <v>BRAK</v>
      </c>
      <c r="E444" s="230" t="s">
        <v>122</v>
      </c>
      <c r="F444" s="230" t="s">
        <v>122</v>
      </c>
      <c r="G444" s="230" t="s">
        <v>122</v>
      </c>
      <c r="H444" s="230" t="s">
        <v>122</v>
      </c>
      <c r="I444" s="230" t="s">
        <v>122</v>
      </c>
      <c r="J444" s="230" t="s">
        <v>122</v>
      </c>
      <c r="K444" s="230" t="s">
        <v>122</v>
      </c>
      <c r="L444" s="241" t="s">
        <v>122</v>
      </c>
      <c r="M444" s="241" t="s">
        <v>3189</v>
      </c>
      <c r="N444" s="242">
        <v>1898.32</v>
      </c>
      <c r="O444" s="28" t="e">
        <f ca="1">VLOOKUP(B444,CF!A:Y,10,FALSE)</f>
        <v>#N/A</v>
      </c>
      <c r="P444" s="248" t="e">
        <f t="shared" ca="1" si="18"/>
        <v>#VALUE!</v>
      </c>
      <c r="Q444" s="28" t="e">
        <f t="shared" ca="1" si="19"/>
        <v>#VALUE!</v>
      </c>
      <c r="S444" s="322">
        <f t="shared" si="20"/>
        <v>-1898.32</v>
      </c>
    </row>
    <row r="445" spans="1:19" x14ac:dyDescent="0.2">
      <c r="A445" s="230" t="s">
        <v>714</v>
      </c>
      <c r="B445" s="230"/>
      <c r="C445" s="28" t="e">
        <f ca="1">VLOOKUP(B445,CF!A:Y,2,FALSE)</f>
        <v>#N/A</v>
      </c>
      <c r="D445" s="28" t="str">
        <f>IFERROR(VLOOKUP(B445,Adresy!A:C,3,FALSE),"BRAK")</f>
        <v>BRAK</v>
      </c>
      <c r="E445" s="231" t="s">
        <v>714</v>
      </c>
      <c r="G445" s="232" t="s">
        <v>715</v>
      </c>
      <c r="I445" s="230" t="s">
        <v>122</v>
      </c>
      <c r="J445" s="230" t="s">
        <v>122</v>
      </c>
      <c r="K445" s="230" t="s">
        <v>122</v>
      </c>
      <c r="L445" s="230" t="s">
        <v>122</v>
      </c>
      <c r="M445" s="230" t="s">
        <v>122</v>
      </c>
      <c r="N445" s="230">
        <v>0</v>
      </c>
      <c r="O445" s="28" t="e">
        <f ca="1">VLOOKUP(B445,CF!A:Y,10,FALSE)</f>
        <v>#N/A</v>
      </c>
      <c r="P445" s="248" t="e">
        <f t="shared" ca="1" si="18"/>
        <v>#VALUE!</v>
      </c>
      <c r="Q445" s="28" t="e">
        <f t="shared" ca="1" si="19"/>
        <v>#VALUE!</v>
      </c>
      <c r="S445" s="322">
        <f t="shared" si="20"/>
        <v>0</v>
      </c>
    </row>
    <row r="446" spans="1:19" x14ac:dyDescent="0.2">
      <c r="B446" s="28" t="s">
        <v>714</v>
      </c>
      <c r="C446" s="28" t="str">
        <f>VLOOKUP(B446,CF!A:Y,2,FALSE)</f>
        <v>ATLAS OBUWIE</v>
      </c>
      <c r="D446" s="28" t="str">
        <f>IFERROR(VLOOKUP(B446,Adresy!A:C,3,FALSE),"BRAK")</f>
        <v>ul. Piekna
50-506 Wroclaw
Poland</v>
      </c>
      <c r="E446" s="233">
        <v>43493</v>
      </c>
      <c r="F446" s="204" t="s">
        <v>716</v>
      </c>
      <c r="G446" s="205" t="s">
        <v>717</v>
      </c>
      <c r="H446" s="204" t="s">
        <v>718</v>
      </c>
      <c r="I446" s="234">
        <v>43523</v>
      </c>
      <c r="J446" s="206" t="s">
        <v>129</v>
      </c>
      <c r="K446" s="207" t="s">
        <v>130</v>
      </c>
      <c r="L446" s="235">
        <v>-2853.6</v>
      </c>
      <c r="M446" s="235">
        <v>-2853.6</v>
      </c>
      <c r="N446" s="236">
        <v>2853.6</v>
      </c>
      <c r="O446" s="28">
        <f>VLOOKUP(B446,CF!A:Y,10,FALSE)</f>
        <v>30</v>
      </c>
      <c r="P446" s="248">
        <f t="shared" si="18"/>
        <v>43523</v>
      </c>
      <c r="Q446" s="28">
        <f t="shared" si="19"/>
        <v>0</v>
      </c>
      <c r="S446" s="322">
        <f t="shared" si="20"/>
        <v>-2853.6</v>
      </c>
    </row>
    <row r="447" spans="1:19" x14ac:dyDescent="0.2">
      <c r="B447" s="28" t="s">
        <v>714</v>
      </c>
      <c r="C447" s="28" t="str">
        <f>VLOOKUP(B447,CF!A:Y,2,FALSE)</f>
        <v>ATLAS OBUWIE</v>
      </c>
      <c r="D447" s="28" t="str">
        <f>IFERROR(VLOOKUP(B447,Adresy!A:C,3,FALSE),"BRAK")</f>
        <v>ul. Piekna
50-506 Wroclaw
Poland</v>
      </c>
      <c r="E447" s="233">
        <v>43494</v>
      </c>
      <c r="F447" s="204" t="s">
        <v>719</v>
      </c>
      <c r="G447" s="205" t="s">
        <v>720</v>
      </c>
      <c r="H447" s="204" t="s">
        <v>721</v>
      </c>
      <c r="I447" s="234">
        <v>43523</v>
      </c>
      <c r="J447" s="206" t="s">
        <v>129</v>
      </c>
      <c r="K447" s="207" t="s">
        <v>130</v>
      </c>
      <c r="L447" s="235">
        <v>3105.75</v>
      </c>
      <c r="M447" s="235">
        <v>3105.75</v>
      </c>
      <c r="N447" s="236">
        <v>-3105.75</v>
      </c>
      <c r="O447" s="28">
        <f>VLOOKUP(B447,CF!A:Y,10,FALSE)</f>
        <v>30</v>
      </c>
      <c r="P447" s="248">
        <f t="shared" si="18"/>
        <v>43524</v>
      </c>
      <c r="Q447" s="28">
        <f t="shared" si="19"/>
        <v>1</v>
      </c>
      <c r="S447" s="322">
        <f t="shared" si="20"/>
        <v>3105.75</v>
      </c>
    </row>
    <row r="448" spans="1:19" x14ac:dyDescent="0.2">
      <c r="B448" s="28" t="s">
        <v>714</v>
      </c>
      <c r="C448" s="28" t="str">
        <f>VLOOKUP(B448,CF!A:Y,2,FALSE)</f>
        <v>ATLAS OBUWIE</v>
      </c>
      <c r="D448" s="28" t="str">
        <f>IFERROR(VLOOKUP(B448,Adresy!A:C,3,FALSE),"BRAK")</f>
        <v>ul. Piekna
50-506 Wroclaw
Poland</v>
      </c>
      <c r="E448" s="233">
        <v>43560</v>
      </c>
      <c r="F448" s="204" t="s">
        <v>722</v>
      </c>
      <c r="G448" s="205" t="s">
        <v>723</v>
      </c>
      <c r="H448" s="204" t="s">
        <v>724</v>
      </c>
      <c r="I448" s="234">
        <v>43590</v>
      </c>
      <c r="J448" s="206" t="s">
        <v>129</v>
      </c>
      <c r="K448" s="207" t="s">
        <v>130</v>
      </c>
      <c r="L448" s="235">
        <v>-3530.1</v>
      </c>
      <c r="M448" s="235">
        <v>-3530.1</v>
      </c>
      <c r="N448" s="236">
        <v>3530.1</v>
      </c>
      <c r="O448" s="28">
        <f>VLOOKUP(B448,CF!A:Y,10,FALSE)</f>
        <v>30</v>
      </c>
      <c r="P448" s="248">
        <f t="shared" si="18"/>
        <v>43590</v>
      </c>
      <c r="Q448" s="28">
        <f t="shared" si="19"/>
        <v>0</v>
      </c>
      <c r="S448" s="322">
        <f t="shared" si="20"/>
        <v>-3530.1</v>
      </c>
    </row>
    <row r="449" spans="1:19" x14ac:dyDescent="0.2">
      <c r="B449" s="28" t="s">
        <v>714</v>
      </c>
      <c r="C449" s="28" t="str">
        <f>VLOOKUP(B449,CF!A:Y,2,FALSE)</f>
        <v>ATLAS OBUWIE</v>
      </c>
      <c r="D449" s="28" t="str">
        <f>IFERROR(VLOOKUP(B449,Adresy!A:C,3,FALSE),"BRAK")</f>
        <v>ul. Piekna
50-506 Wroclaw
Poland</v>
      </c>
      <c r="E449" s="233">
        <v>43578</v>
      </c>
      <c r="F449" s="204" t="s">
        <v>725</v>
      </c>
      <c r="G449" s="205" t="s">
        <v>726</v>
      </c>
      <c r="H449" s="204" t="s">
        <v>724</v>
      </c>
      <c r="I449" s="234">
        <v>43608</v>
      </c>
      <c r="J449" s="206" t="s">
        <v>129</v>
      </c>
      <c r="K449" s="207" t="s">
        <v>130</v>
      </c>
      <c r="L449" s="235">
        <v>-2087.31</v>
      </c>
      <c r="M449" s="235">
        <v>-2087.31</v>
      </c>
      <c r="N449" s="236">
        <v>2087.31</v>
      </c>
      <c r="O449" s="28">
        <f>VLOOKUP(B449,CF!A:Y,10,FALSE)</f>
        <v>30</v>
      </c>
      <c r="P449" s="248">
        <f t="shared" si="18"/>
        <v>43608</v>
      </c>
      <c r="Q449" s="28">
        <f t="shared" si="19"/>
        <v>0</v>
      </c>
      <c r="S449" s="322">
        <f t="shared" si="20"/>
        <v>-2087.31</v>
      </c>
    </row>
    <row r="450" spans="1:19" x14ac:dyDescent="0.2">
      <c r="C450" s="28" t="e">
        <f ca="1">VLOOKUP(B450,CF!A:Y,2,FALSE)</f>
        <v>#N/A</v>
      </c>
      <c r="D450" s="28" t="str">
        <f>IFERROR(VLOOKUP(B450,Adresy!A:C,3,FALSE),"BRAK")</f>
        <v>BRAK</v>
      </c>
      <c r="E450" s="230" t="s">
        <v>122</v>
      </c>
      <c r="J450" s="237" t="s">
        <v>129</v>
      </c>
      <c r="K450" s="238" t="s">
        <v>130</v>
      </c>
      <c r="L450" s="239">
        <v>-5365.26</v>
      </c>
      <c r="M450" s="239">
        <v>-5365.26</v>
      </c>
      <c r="N450" s="240">
        <v>5365.26</v>
      </c>
      <c r="O450" s="28" t="e">
        <f ca="1">VLOOKUP(B450,CF!A:Y,10,FALSE)</f>
        <v>#N/A</v>
      </c>
      <c r="P450" s="248" t="e">
        <f t="shared" ca="1" si="18"/>
        <v>#VALUE!</v>
      </c>
      <c r="Q450" s="28" t="e">
        <f t="shared" ca="1" si="19"/>
        <v>#VALUE!</v>
      </c>
      <c r="S450" s="322">
        <f t="shared" si="20"/>
        <v>-5365.26</v>
      </c>
    </row>
    <row r="451" spans="1:19" x14ac:dyDescent="0.2">
      <c r="C451" s="28" t="e">
        <f ca="1">VLOOKUP(B451,CF!A:Y,2,FALSE)</f>
        <v>#N/A</v>
      </c>
      <c r="D451" s="28" t="str">
        <f>IFERROR(VLOOKUP(B451,Adresy!A:C,3,FALSE),"BRAK")</f>
        <v>BRAK</v>
      </c>
      <c r="E451" s="230" t="s">
        <v>122</v>
      </c>
      <c r="F451" s="230" t="s">
        <v>122</v>
      </c>
      <c r="G451" s="230" t="s">
        <v>122</v>
      </c>
      <c r="H451" s="230" t="s">
        <v>122</v>
      </c>
      <c r="I451" s="230" t="s">
        <v>122</v>
      </c>
      <c r="J451" s="230" t="s">
        <v>122</v>
      </c>
      <c r="K451" s="230" t="s">
        <v>122</v>
      </c>
      <c r="L451" s="241" t="s">
        <v>122</v>
      </c>
      <c r="M451" s="241" t="s">
        <v>3189</v>
      </c>
      <c r="N451" s="242">
        <v>5365.26</v>
      </c>
      <c r="O451" s="28" t="e">
        <f ca="1">VLOOKUP(B451,CF!A:Y,10,FALSE)</f>
        <v>#N/A</v>
      </c>
      <c r="P451" s="248" t="e">
        <f t="shared" ca="1" si="18"/>
        <v>#VALUE!</v>
      </c>
      <c r="Q451" s="28" t="e">
        <f t="shared" ca="1" si="19"/>
        <v>#VALUE!</v>
      </c>
      <c r="S451" s="322">
        <f t="shared" si="20"/>
        <v>-5365.26</v>
      </c>
    </row>
    <row r="452" spans="1:19" x14ac:dyDescent="0.2">
      <c r="A452" s="230" t="s">
        <v>727</v>
      </c>
      <c r="B452" s="230"/>
      <c r="C452" s="28" t="e">
        <f ca="1">VLOOKUP(B452,CF!A:Y,2,FALSE)</f>
        <v>#N/A</v>
      </c>
      <c r="D452" s="28" t="str">
        <f>IFERROR(VLOOKUP(B452,Adresy!A:C,3,FALSE),"BRAK")</f>
        <v>BRAK</v>
      </c>
      <c r="E452" s="231" t="s">
        <v>727</v>
      </c>
      <c r="G452" s="232" t="s">
        <v>728</v>
      </c>
      <c r="I452" s="230" t="s">
        <v>122</v>
      </c>
      <c r="J452" s="230" t="s">
        <v>122</v>
      </c>
      <c r="K452" s="230" t="s">
        <v>122</v>
      </c>
      <c r="L452" s="230" t="s">
        <v>122</v>
      </c>
      <c r="M452" s="230" t="s">
        <v>122</v>
      </c>
      <c r="N452" s="230">
        <v>0</v>
      </c>
      <c r="O452" s="28" t="e">
        <f ca="1">VLOOKUP(B452,CF!A:Y,10,FALSE)</f>
        <v>#N/A</v>
      </c>
      <c r="P452" s="248" t="e">
        <f t="shared" ref="P452:P515" ca="1" si="21">E452+O452</f>
        <v>#VALUE!</v>
      </c>
      <c r="Q452" s="28" t="e">
        <f t="shared" ref="Q452:Q515" ca="1" si="22">P452-I452</f>
        <v>#VALUE!</v>
      </c>
      <c r="S452" s="322">
        <f t="shared" ref="S452:S515" si="23">IFERROR(-N452,0)</f>
        <v>0</v>
      </c>
    </row>
    <row r="453" spans="1:19" x14ac:dyDescent="0.2">
      <c r="B453" s="28" t="s">
        <v>727</v>
      </c>
      <c r="C453" s="28" t="str">
        <f>VLOOKUP(B453,CF!A:Y,2,FALSE)</f>
        <v>UDT</v>
      </c>
      <c r="D453" s="28" t="str">
        <f>IFERROR(VLOOKUP(B453,Adresy!A:C,3,FALSE),"BRAK")</f>
        <v>UL. Szczęśliwicka
02-353 Warszawa
Poland</v>
      </c>
      <c r="E453" s="233">
        <v>43570</v>
      </c>
      <c r="F453" s="204" t="s">
        <v>729</v>
      </c>
      <c r="G453" s="205" t="s">
        <v>730</v>
      </c>
      <c r="H453" s="204" t="s">
        <v>731</v>
      </c>
      <c r="I453" s="234">
        <v>43591</v>
      </c>
      <c r="J453" s="206" t="s">
        <v>129</v>
      </c>
      <c r="K453" s="207" t="s">
        <v>130</v>
      </c>
      <c r="L453" s="235">
        <v>-802</v>
      </c>
      <c r="M453" s="235">
        <v>-802</v>
      </c>
      <c r="N453" s="236">
        <v>802</v>
      </c>
      <c r="O453" s="28">
        <f>VLOOKUP(B453,CF!A:Y,10,FALSE)</f>
        <v>14</v>
      </c>
      <c r="P453" s="248">
        <f t="shared" si="21"/>
        <v>43584</v>
      </c>
      <c r="Q453" s="28">
        <f t="shared" si="22"/>
        <v>-7</v>
      </c>
      <c r="S453" s="322">
        <f t="shared" si="23"/>
        <v>-802</v>
      </c>
    </row>
    <row r="454" spans="1:19" x14ac:dyDescent="0.2">
      <c r="B454" s="28" t="s">
        <v>727</v>
      </c>
      <c r="C454" s="28" t="str">
        <f>VLOOKUP(B454,CF!A:Y,2,FALSE)</f>
        <v>UDT</v>
      </c>
      <c r="D454" s="28" t="str">
        <f>IFERROR(VLOOKUP(B454,Adresy!A:C,3,FALSE),"BRAK")</f>
        <v>UL. Szczęśliwicka
02-353 Warszawa
Poland</v>
      </c>
      <c r="E454" s="233">
        <v>43580</v>
      </c>
      <c r="F454" s="204" t="s">
        <v>732</v>
      </c>
      <c r="G454" s="323" t="s">
        <v>3829</v>
      </c>
      <c r="H454" s="204" t="s">
        <v>733</v>
      </c>
      <c r="I454" s="234">
        <v>43580</v>
      </c>
      <c r="J454" s="206" t="s">
        <v>129</v>
      </c>
      <c r="K454" s="207" t="s">
        <v>130</v>
      </c>
      <c r="L454" s="235">
        <v>790</v>
      </c>
      <c r="M454" s="235">
        <v>790</v>
      </c>
      <c r="N454" s="236">
        <v>-790</v>
      </c>
      <c r="O454" s="28">
        <f>VLOOKUP(B454,CF!A:Y,10,FALSE)</f>
        <v>14</v>
      </c>
      <c r="P454" s="248">
        <f t="shared" si="21"/>
        <v>43594</v>
      </c>
      <c r="Q454" s="28">
        <f t="shared" si="22"/>
        <v>14</v>
      </c>
      <c r="S454" s="322">
        <f t="shared" si="23"/>
        <v>790</v>
      </c>
    </row>
    <row r="455" spans="1:19" x14ac:dyDescent="0.2">
      <c r="C455" s="28" t="e">
        <f ca="1">VLOOKUP(B455,CF!A:Y,2,FALSE)</f>
        <v>#N/A</v>
      </c>
      <c r="D455" s="28" t="str">
        <f>IFERROR(VLOOKUP(B455,Adresy!A:C,3,FALSE),"BRAK")</f>
        <v>BRAK</v>
      </c>
      <c r="E455" s="230" t="s">
        <v>122</v>
      </c>
      <c r="J455" s="237" t="s">
        <v>129</v>
      </c>
      <c r="K455" s="238" t="s">
        <v>130</v>
      </c>
      <c r="L455" s="239">
        <v>-12</v>
      </c>
      <c r="M455" s="239">
        <v>-12</v>
      </c>
      <c r="N455" s="240">
        <v>12</v>
      </c>
      <c r="O455" s="28" t="e">
        <f ca="1">VLOOKUP(B455,CF!A:Y,10,FALSE)</f>
        <v>#N/A</v>
      </c>
      <c r="P455" s="248" t="e">
        <f t="shared" ca="1" si="21"/>
        <v>#VALUE!</v>
      </c>
      <c r="Q455" s="28" t="e">
        <f t="shared" ca="1" si="22"/>
        <v>#VALUE!</v>
      </c>
      <c r="S455" s="322">
        <f t="shared" si="23"/>
        <v>-12</v>
      </c>
    </row>
    <row r="456" spans="1:19" x14ac:dyDescent="0.2">
      <c r="C456" s="28" t="e">
        <f ca="1">VLOOKUP(B456,CF!A:Y,2,FALSE)</f>
        <v>#N/A</v>
      </c>
      <c r="D456" s="28" t="str">
        <f>IFERROR(VLOOKUP(B456,Adresy!A:C,3,FALSE),"BRAK")</f>
        <v>BRAK</v>
      </c>
      <c r="E456" s="230" t="s">
        <v>122</v>
      </c>
      <c r="F456" s="230" t="s">
        <v>122</v>
      </c>
      <c r="G456" s="230" t="s">
        <v>122</v>
      </c>
      <c r="H456" s="230" t="s">
        <v>122</v>
      </c>
      <c r="I456" s="230" t="s">
        <v>122</v>
      </c>
      <c r="J456" s="230" t="s">
        <v>122</v>
      </c>
      <c r="K456" s="230" t="s">
        <v>122</v>
      </c>
      <c r="L456" s="241" t="s">
        <v>122</v>
      </c>
      <c r="M456" s="241" t="s">
        <v>3189</v>
      </c>
      <c r="N456" s="242">
        <v>12</v>
      </c>
      <c r="O456" s="28" t="e">
        <f ca="1">VLOOKUP(B456,CF!A:Y,10,FALSE)</f>
        <v>#N/A</v>
      </c>
      <c r="P456" s="248" t="e">
        <f t="shared" ca="1" si="21"/>
        <v>#VALUE!</v>
      </c>
      <c r="Q456" s="28" t="e">
        <f t="shared" ca="1" si="22"/>
        <v>#VALUE!</v>
      </c>
      <c r="S456" s="322">
        <f t="shared" si="23"/>
        <v>-12</v>
      </c>
    </row>
    <row r="457" spans="1:19" x14ac:dyDescent="0.2">
      <c r="A457" s="230" t="s">
        <v>735</v>
      </c>
      <c r="B457" s="230"/>
      <c r="C457" s="28" t="e">
        <f ca="1">VLOOKUP(B457,CF!A:Y,2,FALSE)</f>
        <v>#N/A</v>
      </c>
      <c r="D457" s="28" t="str">
        <f>IFERROR(VLOOKUP(B457,Adresy!A:C,3,FALSE),"BRAK")</f>
        <v>BRAK</v>
      </c>
      <c r="E457" s="231" t="s">
        <v>735</v>
      </c>
      <c r="G457" s="232" t="s">
        <v>736</v>
      </c>
      <c r="I457" s="230" t="s">
        <v>122</v>
      </c>
      <c r="J457" s="230" t="s">
        <v>122</v>
      </c>
      <c r="K457" s="230" t="s">
        <v>122</v>
      </c>
      <c r="L457" s="230" t="s">
        <v>122</v>
      </c>
      <c r="M457" s="230" t="s">
        <v>122</v>
      </c>
      <c r="N457" s="230">
        <v>0</v>
      </c>
      <c r="O457" s="28" t="e">
        <f ca="1">VLOOKUP(B457,CF!A:Y,10,FALSE)</f>
        <v>#N/A</v>
      </c>
      <c r="P457" s="248" t="e">
        <f t="shared" ca="1" si="21"/>
        <v>#VALUE!</v>
      </c>
      <c r="Q457" s="28" t="e">
        <f t="shared" ca="1" si="22"/>
        <v>#VALUE!</v>
      </c>
      <c r="S457" s="322">
        <f t="shared" si="23"/>
        <v>0</v>
      </c>
    </row>
    <row r="458" spans="1:19" x14ac:dyDescent="0.2">
      <c r="B458" s="28" t="s">
        <v>735</v>
      </c>
      <c r="C458" s="28" t="str">
        <f>VLOOKUP(B458,CF!A:Y,2,FALSE)</f>
        <v>NEIDHARDT</v>
      </c>
      <c r="D458" s="28" t="str">
        <f>IFERROR(VLOOKUP(B458,Adresy!A:C,3,FALSE),"BRAK")</f>
        <v>Alpenstrasse 64
87700 Memmingen
Germany</v>
      </c>
      <c r="E458" s="233">
        <v>43565</v>
      </c>
      <c r="F458" s="204" t="s">
        <v>737</v>
      </c>
      <c r="G458" s="205" t="s">
        <v>738</v>
      </c>
      <c r="H458" s="204" t="s">
        <v>122</v>
      </c>
      <c r="I458" s="234">
        <v>43595</v>
      </c>
      <c r="J458" s="206" t="s">
        <v>177</v>
      </c>
      <c r="K458" s="207" t="s">
        <v>178</v>
      </c>
      <c r="L458" s="235">
        <v>-7188</v>
      </c>
      <c r="M458" s="235">
        <v>-7188</v>
      </c>
      <c r="N458" s="236">
        <v>30815.67</v>
      </c>
      <c r="O458" s="28">
        <f>VLOOKUP(B458,CF!A:Y,10,FALSE)</f>
        <v>30</v>
      </c>
      <c r="P458" s="248">
        <f t="shared" si="21"/>
        <v>43595</v>
      </c>
      <c r="Q458" s="28">
        <f t="shared" si="22"/>
        <v>0</v>
      </c>
      <c r="S458" s="322">
        <f t="shared" si="23"/>
        <v>-30815.67</v>
      </c>
    </row>
    <row r="459" spans="1:19" x14ac:dyDescent="0.2">
      <c r="C459" s="28" t="e">
        <f ca="1">VLOOKUP(B459,CF!A:Y,2,FALSE)</f>
        <v>#N/A</v>
      </c>
      <c r="D459" s="28" t="str">
        <f>IFERROR(VLOOKUP(B459,Adresy!A:C,3,FALSE),"BRAK")</f>
        <v>BRAK</v>
      </c>
      <c r="E459" s="230" t="s">
        <v>122</v>
      </c>
      <c r="J459" s="237" t="s">
        <v>177</v>
      </c>
      <c r="K459" s="238" t="s">
        <v>178</v>
      </c>
      <c r="L459" s="239">
        <v>-7188</v>
      </c>
      <c r="M459" s="239">
        <v>-7188</v>
      </c>
      <c r="N459" s="240">
        <v>30815.67</v>
      </c>
      <c r="O459" s="28" t="e">
        <f ca="1">VLOOKUP(B459,CF!A:Y,10,FALSE)</f>
        <v>#N/A</v>
      </c>
      <c r="P459" s="248" t="e">
        <f t="shared" ca="1" si="21"/>
        <v>#VALUE!</v>
      </c>
      <c r="Q459" s="28" t="e">
        <f t="shared" ca="1" si="22"/>
        <v>#VALUE!</v>
      </c>
      <c r="S459" s="322">
        <f t="shared" si="23"/>
        <v>-30815.67</v>
      </c>
    </row>
    <row r="460" spans="1:19" x14ac:dyDescent="0.2">
      <c r="C460" s="28" t="e">
        <f ca="1">VLOOKUP(B460,CF!A:Y,2,FALSE)</f>
        <v>#N/A</v>
      </c>
      <c r="D460" s="28" t="str">
        <f>IFERROR(VLOOKUP(B460,Adresy!A:C,3,FALSE),"BRAK")</f>
        <v>BRAK</v>
      </c>
      <c r="N460" s="28">
        <v>0</v>
      </c>
      <c r="O460" s="28" t="e">
        <f ca="1">VLOOKUP(B460,CF!A:Y,10,FALSE)</f>
        <v>#N/A</v>
      </c>
      <c r="P460" s="248" t="e">
        <f t="shared" ca="1" si="21"/>
        <v>#N/A</v>
      </c>
      <c r="Q460" s="28" t="e">
        <f t="shared" ca="1" si="22"/>
        <v>#N/A</v>
      </c>
      <c r="S460" s="322">
        <f t="shared" si="23"/>
        <v>0</v>
      </c>
    </row>
    <row r="461" spans="1:19" x14ac:dyDescent="0.2">
      <c r="C461" s="28" t="e">
        <f ca="1">VLOOKUP(B461,CF!A:Y,2,FALSE)</f>
        <v>#N/A</v>
      </c>
      <c r="D461" s="28" t="str">
        <f>IFERROR(VLOOKUP(B461,Adresy!A:C,3,FALSE),"BRAK")</f>
        <v>BRAK</v>
      </c>
      <c r="E461" s="230" t="s">
        <v>122</v>
      </c>
      <c r="F461" s="230" t="s">
        <v>122</v>
      </c>
      <c r="G461" s="230" t="s">
        <v>122</v>
      </c>
      <c r="H461" s="230" t="s">
        <v>122</v>
      </c>
      <c r="I461" s="230" t="s">
        <v>122</v>
      </c>
      <c r="J461" s="230" t="s">
        <v>122</v>
      </c>
      <c r="K461" s="230" t="s">
        <v>122</v>
      </c>
      <c r="L461" s="241" t="s">
        <v>122</v>
      </c>
      <c r="M461" s="241" t="s">
        <v>3189</v>
      </c>
      <c r="N461" s="242">
        <v>30815.67</v>
      </c>
      <c r="O461" s="28" t="e">
        <f ca="1">VLOOKUP(B461,CF!A:Y,10,FALSE)</f>
        <v>#N/A</v>
      </c>
      <c r="P461" s="248" t="e">
        <f t="shared" ca="1" si="21"/>
        <v>#VALUE!</v>
      </c>
      <c r="Q461" s="28" t="e">
        <f t="shared" ca="1" si="22"/>
        <v>#VALUE!</v>
      </c>
      <c r="S461" s="322">
        <f t="shared" si="23"/>
        <v>-30815.67</v>
      </c>
    </row>
    <row r="462" spans="1:19" x14ac:dyDescent="0.2">
      <c r="A462" s="230" t="s">
        <v>739</v>
      </c>
      <c r="B462" s="230"/>
      <c r="C462" s="28" t="e">
        <f ca="1">VLOOKUP(B462,CF!A:Y,2,FALSE)</f>
        <v>#N/A</v>
      </c>
      <c r="D462" s="28" t="str">
        <f>IFERROR(VLOOKUP(B462,Adresy!A:C,3,FALSE),"BRAK")</f>
        <v>BRAK</v>
      </c>
      <c r="E462" s="231" t="s">
        <v>739</v>
      </c>
      <c r="G462" s="232" t="s">
        <v>740</v>
      </c>
      <c r="I462" s="230" t="s">
        <v>122</v>
      </c>
      <c r="J462" s="230" t="s">
        <v>122</v>
      </c>
      <c r="K462" s="230" t="s">
        <v>122</v>
      </c>
      <c r="L462" s="230" t="s">
        <v>122</v>
      </c>
      <c r="M462" s="230" t="s">
        <v>122</v>
      </c>
      <c r="N462" s="230">
        <v>0</v>
      </c>
      <c r="O462" s="28" t="e">
        <f ca="1">VLOOKUP(B462,CF!A:Y,10,FALSE)</f>
        <v>#N/A</v>
      </c>
      <c r="P462" s="248" t="e">
        <f t="shared" ca="1" si="21"/>
        <v>#VALUE!</v>
      </c>
      <c r="Q462" s="28" t="e">
        <f t="shared" ca="1" si="22"/>
        <v>#VALUE!</v>
      </c>
      <c r="S462" s="322">
        <f t="shared" si="23"/>
        <v>0</v>
      </c>
    </row>
    <row r="463" spans="1:19" x14ac:dyDescent="0.2">
      <c r="B463" s="28" t="s">
        <v>739</v>
      </c>
      <c r="C463" s="28" t="str">
        <f>VLOOKUP(B463,CF!A:Y,2,FALSE)</f>
        <v>ROLBUD</v>
      </c>
      <c r="D463" s="28" t="str">
        <f>IFERROR(VLOOKUP(B463,Adresy!A:C,3,FALSE),"BRAK")</f>
        <v>Okrzei
68-200 Żary
Poland</v>
      </c>
      <c r="E463" s="233">
        <v>43571</v>
      </c>
      <c r="F463" s="204" t="s">
        <v>741</v>
      </c>
      <c r="G463" s="205" t="s">
        <v>742</v>
      </c>
      <c r="H463" s="204" t="s">
        <v>122</v>
      </c>
      <c r="I463" s="234">
        <v>43580</v>
      </c>
      <c r="J463" s="206" t="s">
        <v>129</v>
      </c>
      <c r="K463" s="207" t="s">
        <v>130</v>
      </c>
      <c r="L463" s="235">
        <v>-3914.35</v>
      </c>
      <c r="M463" s="235">
        <v>-3914.35</v>
      </c>
      <c r="N463" s="236">
        <v>3914.35</v>
      </c>
      <c r="O463" s="28">
        <f>VLOOKUP(B463,CF!A:Y,10,FALSE)</f>
        <v>14</v>
      </c>
      <c r="P463" s="248">
        <f t="shared" si="21"/>
        <v>43585</v>
      </c>
      <c r="Q463" s="28">
        <f t="shared" si="22"/>
        <v>5</v>
      </c>
      <c r="S463" s="322">
        <f t="shared" si="23"/>
        <v>-3914.35</v>
      </c>
    </row>
    <row r="464" spans="1:19" x14ac:dyDescent="0.2">
      <c r="B464" s="28" t="s">
        <v>739</v>
      </c>
      <c r="C464" s="28" t="str">
        <f>VLOOKUP(B464,CF!A:Y,2,FALSE)</f>
        <v>ROLBUD</v>
      </c>
      <c r="D464" s="28" t="str">
        <f>IFERROR(VLOOKUP(B464,Adresy!A:C,3,FALSE),"BRAK")</f>
        <v>Okrzei
68-200 Żary
Poland</v>
      </c>
      <c r="E464" s="233">
        <v>43591</v>
      </c>
      <c r="F464" s="204" t="s">
        <v>3267</v>
      </c>
      <c r="G464" s="205" t="s">
        <v>3139</v>
      </c>
      <c r="H464" s="204" t="s">
        <v>122</v>
      </c>
      <c r="I464" s="234">
        <v>43591</v>
      </c>
      <c r="J464" s="206" t="s">
        <v>129</v>
      </c>
      <c r="K464" s="207" t="s">
        <v>130</v>
      </c>
      <c r="L464" s="235">
        <v>-5043.49</v>
      </c>
      <c r="M464" s="235">
        <v>-5043.49</v>
      </c>
      <c r="N464" s="236">
        <v>5043.49</v>
      </c>
      <c r="O464" s="28">
        <f>VLOOKUP(B464,CF!A:Y,10,FALSE)</f>
        <v>14</v>
      </c>
      <c r="P464" s="248">
        <f t="shared" si="21"/>
        <v>43605</v>
      </c>
      <c r="Q464" s="28">
        <f t="shared" si="22"/>
        <v>14</v>
      </c>
      <c r="S464" s="322">
        <f t="shared" si="23"/>
        <v>-5043.49</v>
      </c>
    </row>
    <row r="465" spans="1:19" x14ac:dyDescent="0.2">
      <c r="C465" s="28" t="e">
        <f ca="1">VLOOKUP(B465,CF!A:Y,2,FALSE)</f>
        <v>#N/A</v>
      </c>
      <c r="D465" s="28" t="str">
        <f>IFERROR(VLOOKUP(B465,Adresy!A:C,3,FALSE),"BRAK")</f>
        <v>BRAK</v>
      </c>
      <c r="E465" s="230" t="s">
        <v>122</v>
      </c>
      <c r="J465" s="237" t="s">
        <v>129</v>
      </c>
      <c r="K465" s="238" t="s">
        <v>130</v>
      </c>
      <c r="L465" s="239">
        <v>-8957.84</v>
      </c>
      <c r="M465" s="239">
        <v>-8957.84</v>
      </c>
      <c r="N465" s="240">
        <v>8957.84</v>
      </c>
      <c r="O465" s="28" t="e">
        <f ca="1">VLOOKUP(B465,CF!A:Y,10,FALSE)</f>
        <v>#N/A</v>
      </c>
      <c r="P465" s="248" t="e">
        <f t="shared" ca="1" si="21"/>
        <v>#VALUE!</v>
      </c>
      <c r="Q465" s="28" t="e">
        <f t="shared" ca="1" si="22"/>
        <v>#VALUE!</v>
      </c>
      <c r="S465" s="322">
        <f t="shared" si="23"/>
        <v>-8957.84</v>
      </c>
    </row>
    <row r="466" spans="1:19" x14ac:dyDescent="0.2">
      <c r="C466" s="28" t="e">
        <f ca="1">VLOOKUP(B466,CF!A:Y,2,FALSE)</f>
        <v>#N/A</v>
      </c>
      <c r="D466" s="28" t="str">
        <f>IFERROR(VLOOKUP(B466,Adresy!A:C,3,FALSE),"BRAK")</f>
        <v>BRAK</v>
      </c>
      <c r="N466" s="28">
        <v>0</v>
      </c>
      <c r="O466" s="28" t="e">
        <f ca="1">VLOOKUP(B466,CF!A:Y,10,FALSE)</f>
        <v>#N/A</v>
      </c>
      <c r="P466" s="248" t="e">
        <f t="shared" ca="1" si="21"/>
        <v>#N/A</v>
      </c>
      <c r="Q466" s="28" t="e">
        <f t="shared" ca="1" si="22"/>
        <v>#N/A</v>
      </c>
      <c r="S466" s="322">
        <f t="shared" si="23"/>
        <v>0</v>
      </c>
    </row>
    <row r="467" spans="1:19" x14ac:dyDescent="0.2">
      <c r="C467" s="28" t="e">
        <f ca="1">VLOOKUP(B467,CF!A:Y,2,FALSE)</f>
        <v>#N/A</v>
      </c>
      <c r="D467" s="28" t="str">
        <f>IFERROR(VLOOKUP(B467,Adresy!A:C,3,FALSE),"BRAK")</f>
        <v>BRAK</v>
      </c>
      <c r="E467" s="230" t="s">
        <v>122</v>
      </c>
      <c r="F467" s="230" t="s">
        <v>122</v>
      </c>
      <c r="G467" s="230" t="s">
        <v>122</v>
      </c>
      <c r="H467" s="230" t="s">
        <v>122</v>
      </c>
      <c r="I467" s="230" t="s">
        <v>122</v>
      </c>
      <c r="J467" s="230" t="s">
        <v>122</v>
      </c>
      <c r="K467" s="230" t="s">
        <v>122</v>
      </c>
      <c r="L467" s="241" t="s">
        <v>122</v>
      </c>
      <c r="M467" s="241" t="s">
        <v>3189</v>
      </c>
      <c r="N467" s="242">
        <v>8957.84</v>
      </c>
      <c r="O467" s="28" t="e">
        <f ca="1">VLOOKUP(B467,CF!A:Y,10,FALSE)</f>
        <v>#N/A</v>
      </c>
      <c r="P467" s="248" t="e">
        <f t="shared" ca="1" si="21"/>
        <v>#VALUE!</v>
      </c>
      <c r="Q467" s="28" t="e">
        <f t="shared" ca="1" si="22"/>
        <v>#VALUE!</v>
      </c>
      <c r="S467" s="322">
        <f t="shared" si="23"/>
        <v>-8957.84</v>
      </c>
    </row>
    <row r="468" spans="1:19" x14ac:dyDescent="0.2">
      <c r="A468" s="230" t="s">
        <v>1901</v>
      </c>
      <c r="B468" s="230"/>
      <c r="C468" s="28" t="e">
        <f ca="1">VLOOKUP(B468,CF!A:Y,2,FALSE)</f>
        <v>#N/A</v>
      </c>
      <c r="D468" s="28" t="str">
        <f>IFERROR(VLOOKUP(B468,Adresy!A:C,3,FALSE),"BRAK")</f>
        <v>BRAK</v>
      </c>
      <c r="E468" s="231" t="s">
        <v>1901</v>
      </c>
      <c r="G468" s="232" t="s">
        <v>3141</v>
      </c>
      <c r="I468" s="230" t="s">
        <v>122</v>
      </c>
      <c r="J468" s="230" t="s">
        <v>122</v>
      </c>
      <c r="K468" s="230" t="s">
        <v>122</v>
      </c>
      <c r="L468" s="230" t="s">
        <v>122</v>
      </c>
      <c r="M468" s="230" t="s">
        <v>122</v>
      </c>
      <c r="N468" s="230">
        <v>0</v>
      </c>
      <c r="O468" s="28" t="e">
        <f ca="1">VLOOKUP(B468,CF!A:Y,10,FALSE)</f>
        <v>#N/A</v>
      </c>
      <c r="P468" s="248" t="e">
        <f t="shared" ca="1" si="21"/>
        <v>#VALUE!</v>
      </c>
      <c r="Q468" s="28" t="e">
        <f t="shared" ca="1" si="22"/>
        <v>#VALUE!</v>
      </c>
      <c r="S468" s="322">
        <f t="shared" si="23"/>
        <v>0</v>
      </c>
    </row>
    <row r="469" spans="1:19" x14ac:dyDescent="0.2">
      <c r="B469" s="28" t="s">
        <v>1901</v>
      </c>
      <c r="C469" s="28" t="str">
        <f>VLOOKUP(B469,CF!A:Y,2,FALSE)</f>
        <v>ELEKTROMECHANIKA DŹWIGOWA</v>
      </c>
      <c r="D469" s="28" t="str">
        <f>IFERROR(VLOOKUP(B469,Adresy!A:C,3,FALSE),"BRAK")</f>
        <v>W. Pileckiego 35 66-400  Gorzów Wlkp.</v>
      </c>
      <c r="E469" s="233">
        <v>43599</v>
      </c>
      <c r="F469" s="204" t="s">
        <v>3268</v>
      </c>
      <c r="G469" s="205" t="s">
        <v>3140</v>
      </c>
      <c r="H469" s="204" t="s">
        <v>3269</v>
      </c>
      <c r="I469" s="234">
        <v>43614</v>
      </c>
      <c r="J469" s="206" t="s">
        <v>129</v>
      </c>
      <c r="K469" s="207" t="s">
        <v>130</v>
      </c>
      <c r="L469" s="235">
        <v>-1590.39</v>
      </c>
      <c r="M469" s="235">
        <v>-1590.39</v>
      </c>
      <c r="N469" s="236">
        <v>1590.39</v>
      </c>
      <c r="O469" s="28">
        <f>VLOOKUP(B469,CF!A:Y,10,FALSE)</f>
        <v>14</v>
      </c>
      <c r="P469" s="248">
        <f t="shared" si="21"/>
        <v>43613</v>
      </c>
      <c r="Q469" s="28">
        <f t="shared" si="22"/>
        <v>-1</v>
      </c>
      <c r="S469" s="322">
        <f t="shared" si="23"/>
        <v>-1590.39</v>
      </c>
    </row>
    <row r="470" spans="1:19" x14ac:dyDescent="0.2">
      <c r="B470" s="28" t="s">
        <v>1901</v>
      </c>
      <c r="C470" s="28" t="str">
        <f>VLOOKUP(B470,CF!A:Y,2,FALSE)</f>
        <v>ELEKTROMECHANIKA DŹWIGOWA</v>
      </c>
      <c r="D470" s="28" t="str">
        <f>IFERROR(VLOOKUP(B470,Adresy!A:C,3,FALSE),"BRAK")</f>
        <v>W. Pileckiego 35 66-400  Gorzów Wlkp.</v>
      </c>
      <c r="E470" s="233">
        <v>43600</v>
      </c>
      <c r="F470" s="204" t="s">
        <v>3270</v>
      </c>
      <c r="G470" s="205" t="s">
        <v>3142</v>
      </c>
      <c r="H470" s="204" t="s">
        <v>3271</v>
      </c>
      <c r="I470" s="234">
        <v>43606</v>
      </c>
      <c r="J470" s="206" t="s">
        <v>129</v>
      </c>
      <c r="K470" s="207" t="s">
        <v>130</v>
      </c>
      <c r="L470" s="235">
        <v>-12953.62</v>
      </c>
      <c r="M470" s="235">
        <v>-12953.62</v>
      </c>
      <c r="N470" s="236">
        <v>12953.62</v>
      </c>
      <c r="O470" s="28">
        <f>VLOOKUP(B470,CF!A:Y,10,FALSE)</f>
        <v>14</v>
      </c>
      <c r="P470" s="248">
        <f t="shared" si="21"/>
        <v>43614</v>
      </c>
      <c r="Q470" s="28">
        <f t="shared" si="22"/>
        <v>8</v>
      </c>
      <c r="S470" s="322">
        <f t="shared" si="23"/>
        <v>-12953.62</v>
      </c>
    </row>
    <row r="471" spans="1:19" x14ac:dyDescent="0.2">
      <c r="B471" s="28" t="s">
        <v>1901</v>
      </c>
      <c r="C471" s="28" t="str">
        <f>VLOOKUP(B471,CF!A:Y,2,FALSE)</f>
        <v>ELEKTROMECHANIKA DŹWIGOWA</v>
      </c>
      <c r="D471" s="28" t="str">
        <f>IFERROR(VLOOKUP(B471,Adresy!A:C,3,FALSE),"BRAK")</f>
        <v>W. Pileckiego 35 66-400  Gorzów Wlkp.</v>
      </c>
      <c r="E471" s="233">
        <v>43600</v>
      </c>
      <c r="F471" s="204" t="s">
        <v>3272</v>
      </c>
      <c r="G471" s="205" t="s">
        <v>3143</v>
      </c>
      <c r="H471" s="204" t="s">
        <v>3273</v>
      </c>
      <c r="I471" s="234">
        <v>43606</v>
      </c>
      <c r="J471" s="206" t="s">
        <v>129</v>
      </c>
      <c r="K471" s="207" t="s">
        <v>130</v>
      </c>
      <c r="L471" s="235">
        <v>-10383.91</v>
      </c>
      <c r="M471" s="235">
        <v>-10383.91</v>
      </c>
      <c r="N471" s="236">
        <v>10383.91</v>
      </c>
      <c r="O471" s="28">
        <f>VLOOKUP(B471,CF!A:Y,10,FALSE)</f>
        <v>14</v>
      </c>
      <c r="P471" s="248">
        <f t="shared" si="21"/>
        <v>43614</v>
      </c>
      <c r="Q471" s="28">
        <f t="shared" si="22"/>
        <v>8</v>
      </c>
      <c r="S471" s="322">
        <f t="shared" si="23"/>
        <v>-10383.91</v>
      </c>
    </row>
    <row r="472" spans="1:19" x14ac:dyDescent="0.2">
      <c r="C472" s="28" t="e">
        <f ca="1">VLOOKUP(B472,CF!A:Y,2,FALSE)</f>
        <v>#N/A</v>
      </c>
      <c r="D472" s="28" t="str">
        <f>IFERROR(VLOOKUP(B472,Adresy!A:C,3,FALSE),"BRAK")</f>
        <v>BRAK</v>
      </c>
      <c r="E472" s="230" t="s">
        <v>122</v>
      </c>
      <c r="J472" s="237" t="s">
        <v>129</v>
      </c>
      <c r="K472" s="238" t="s">
        <v>130</v>
      </c>
      <c r="L472" s="239">
        <v>-24927.919999999998</v>
      </c>
      <c r="M472" s="239">
        <v>-24927.919999999998</v>
      </c>
      <c r="N472" s="240">
        <v>24927.919999999998</v>
      </c>
      <c r="O472" s="28" t="e">
        <f ca="1">VLOOKUP(B472,CF!A:Y,10,FALSE)</f>
        <v>#N/A</v>
      </c>
      <c r="P472" s="248" t="e">
        <f t="shared" ca="1" si="21"/>
        <v>#VALUE!</v>
      </c>
      <c r="Q472" s="28" t="e">
        <f t="shared" ca="1" si="22"/>
        <v>#VALUE!</v>
      </c>
      <c r="S472" s="322">
        <f t="shared" si="23"/>
        <v>-24927.919999999998</v>
      </c>
    </row>
    <row r="473" spans="1:19" x14ac:dyDescent="0.2">
      <c r="C473" s="28" t="e">
        <f ca="1">VLOOKUP(B473,CF!A:Y,2,FALSE)</f>
        <v>#N/A</v>
      </c>
      <c r="D473" s="28" t="str">
        <f>IFERROR(VLOOKUP(B473,Adresy!A:C,3,FALSE),"BRAK")</f>
        <v>BRAK</v>
      </c>
      <c r="E473" s="230" t="s">
        <v>122</v>
      </c>
      <c r="F473" s="230" t="s">
        <v>122</v>
      </c>
      <c r="G473" s="230" t="s">
        <v>122</v>
      </c>
      <c r="H473" s="230" t="s">
        <v>122</v>
      </c>
      <c r="I473" s="230" t="s">
        <v>122</v>
      </c>
      <c r="J473" s="230" t="s">
        <v>122</v>
      </c>
      <c r="K473" s="230" t="s">
        <v>122</v>
      </c>
      <c r="L473" s="241" t="s">
        <v>122</v>
      </c>
      <c r="M473" s="241" t="s">
        <v>3189</v>
      </c>
      <c r="N473" s="242">
        <v>24927.919999999998</v>
      </c>
      <c r="O473" s="28" t="e">
        <f ca="1">VLOOKUP(B473,CF!A:Y,10,FALSE)</f>
        <v>#N/A</v>
      </c>
      <c r="P473" s="248" t="e">
        <f t="shared" ca="1" si="21"/>
        <v>#VALUE!</v>
      </c>
      <c r="Q473" s="28" t="e">
        <f t="shared" ca="1" si="22"/>
        <v>#VALUE!</v>
      </c>
      <c r="S473" s="322">
        <f t="shared" si="23"/>
        <v>-24927.919999999998</v>
      </c>
    </row>
    <row r="474" spans="1:19" x14ac:dyDescent="0.2">
      <c r="A474" s="230" t="s">
        <v>743</v>
      </c>
      <c r="B474" s="230"/>
      <c r="C474" s="28" t="e">
        <f ca="1">VLOOKUP(B474,CF!A:Y,2,FALSE)</f>
        <v>#N/A</v>
      </c>
      <c r="D474" s="28" t="str">
        <f>IFERROR(VLOOKUP(B474,Adresy!A:C,3,FALSE),"BRAK")</f>
        <v>BRAK</v>
      </c>
      <c r="E474" s="231" t="s">
        <v>743</v>
      </c>
      <c r="G474" s="232" t="s">
        <v>744</v>
      </c>
      <c r="I474" s="230" t="s">
        <v>122</v>
      </c>
      <c r="J474" s="230" t="s">
        <v>122</v>
      </c>
      <c r="K474" s="230" t="s">
        <v>122</v>
      </c>
      <c r="L474" s="230" t="s">
        <v>122</v>
      </c>
      <c r="M474" s="230" t="s">
        <v>122</v>
      </c>
      <c r="N474" s="230">
        <v>0</v>
      </c>
      <c r="O474" s="28" t="e">
        <f ca="1">VLOOKUP(B474,CF!A:Y,10,FALSE)</f>
        <v>#N/A</v>
      </c>
      <c r="P474" s="248" t="e">
        <f t="shared" ca="1" si="21"/>
        <v>#VALUE!</v>
      </c>
      <c r="Q474" s="28" t="e">
        <f t="shared" ca="1" si="22"/>
        <v>#VALUE!</v>
      </c>
      <c r="S474" s="322">
        <f t="shared" si="23"/>
        <v>0</v>
      </c>
    </row>
    <row r="475" spans="1:19" x14ac:dyDescent="0.2">
      <c r="B475" s="28" t="s">
        <v>743</v>
      </c>
      <c r="C475" s="28" t="str">
        <f>VLOOKUP(B475,CF!A:Y,2,FALSE)</f>
        <v>RADLOG</v>
      </c>
      <c r="D475" s="28" t="str">
        <f>IFERROR(VLOOKUP(B475,Adresy!A:C,3,FALSE),"BRAK")</f>
        <v>Lubięcin
67-108 Lubięcin
Poland</v>
      </c>
      <c r="E475" s="233">
        <v>43559</v>
      </c>
      <c r="F475" s="204" t="s">
        <v>745</v>
      </c>
      <c r="G475" s="205" t="s">
        <v>746</v>
      </c>
      <c r="H475" s="204" t="s">
        <v>408</v>
      </c>
      <c r="I475" s="234">
        <v>43580</v>
      </c>
      <c r="J475" s="206" t="s">
        <v>129</v>
      </c>
      <c r="K475" s="207" t="s">
        <v>178</v>
      </c>
      <c r="L475" s="235">
        <v>-565.79999999999995</v>
      </c>
      <c r="M475" s="235">
        <v>-565.79999999999995</v>
      </c>
      <c r="N475" s="236">
        <v>2429.6</v>
      </c>
      <c r="O475" s="28">
        <f>VLOOKUP(B475,CF!A:Y,10,FALSE)</f>
        <v>21</v>
      </c>
      <c r="P475" s="248">
        <f t="shared" si="21"/>
        <v>43580</v>
      </c>
      <c r="Q475" s="28">
        <f t="shared" si="22"/>
        <v>0</v>
      </c>
      <c r="S475" s="322">
        <f t="shared" si="23"/>
        <v>-2429.6</v>
      </c>
    </row>
    <row r="476" spans="1:19" x14ac:dyDescent="0.2">
      <c r="B476" s="28" t="s">
        <v>743</v>
      </c>
      <c r="C476" s="28" t="str">
        <f>VLOOKUP(B476,CF!A:Y,2,FALSE)</f>
        <v>RADLOG</v>
      </c>
      <c r="D476" s="28" t="str">
        <f>IFERROR(VLOOKUP(B476,Adresy!A:C,3,FALSE),"BRAK")</f>
        <v>Lubięcin
67-108 Lubięcin
Poland</v>
      </c>
      <c r="E476" s="233">
        <v>43560</v>
      </c>
      <c r="F476" s="204" t="s">
        <v>747</v>
      </c>
      <c r="G476" s="205" t="s">
        <v>748</v>
      </c>
      <c r="H476" s="204" t="s">
        <v>408</v>
      </c>
      <c r="I476" s="234">
        <v>43581</v>
      </c>
      <c r="J476" s="206" t="s">
        <v>129</v>
      </c>
      <c r="K476" s="207" t="s">
        <v>130</v>
      </c>
      <c r="L476" s="235">
        <v>-799.5</v>
      </c>
      <c r="M476" s="235">
        <v>-799.5</v>
      </c>
      <c r="N476" s="236">
        <v>799.5</v>
      </c>
      <c r="O476" s="28">
        <f>VLOOKUP(B476,CF!A:Y,10,FALSE)</f>
        <v>21</v>
      </c>
      <c r="P476" s="248">
        <f t="shared" si="21"/>
        <v>43581</v>
      </c>
      <c r="Q476" s="28">
        <f t="shared" si="22"/>
        <v>0</v>
      </c>
      <c r="S476" s="322">
        <f t="shared" si="23"/>
        <v>-799.5</v>
      </c>
    </row>
    <row r="477" spans="1:19" x14ac:dyDescent="0.2">
      <c r="B477" s="28" t="s">
        <v>743</v>
      </c>
      <c r="C477" s="28" t="str">
        <f>VLOOKUP(B477,CF!A:Y,2,FALSE)</f>
        <v>RADLOG</v>
      </c>
      <c r="D477" s="28" t="str">
        <f>IFERROR(VLOOKUP(B477,Adresy!A:C,3,FALSE),"BRAK")</f>
        <v>Lubięcin
67-108 Lubięcin
Poland</v>
      </c>
      <c r="E477" s="233">
        <v>43560</v>
      </c>
      <c r="F477" s="204" t="s">
        <v>749</v>
      </c>
      <c r="G477" s="205" t="s">
        <v>750</v>
      </c>
      <c r="H477" s="204" t="s">
        <v>408</v>
      </c>
      <c r="I477" s="234">
        <v>43581</v>
      </c>
      <c r="J477" s="206" t="s">
        <v>129</v>
      </c>
      <c r="K477" s="207" t="s">
        <v>130</v>
      </c>
      <c r="L477" s="235">
        <v>-393.6</v>
      </c>
      <c r="M477" s="235">
        <v>-393.6</v>
      </c>
      <c r="N477" s="236">
        <v>393.6</v>
      </c>
      <c r="O477" s="28">
        <f>VLOOKUP(B477,CF!A:Y,10,FALSE)</f>
        <v>21</v>
      </c>
      <c r="P477" s="248">
        <f t="shared" si="21"/>
        <v>43581</v>
      </c>
      <c r="Q477" s="28">
        <f t="shared" si="22"/>
        <v>0</v>
      </c>
      <c r="S477" s="322">
        <f t="shared" si="23"/>
        <v>-393.6</v>
      </c>
    </row>
    <row r="478" spans="1:19" x14ac:dyDescent="0.2">
      <c r="B478" s="28" t="s">
        <v>743</v>
      </c>
      <c r="C478" s="28" t="str">
        <f>VLOOKUP(B478,CF!A:Y,2,FALSE)</f>
        <v>RADLOG</v>
      </c>
      <c r="D478" s="28" t="str">
        <f>IFERROR(VLOOKUP(B478,Adresy!A:C,3,FALSE),"BRAK")</f>
        <v>Lubięcin
67-108 Lubięcin
Poland</v>
      </c>
      <c r="E478" s="233">
        <v>43560</v>
      </c>
      <c r="F478" s="204" t="s">
        <v>751</v>
      </c>
      <c r="G478" s="205" t="s">
        <v>752</v>
      </c>
      <c r="H478" s="204" t="s">
        <v>408</v>
      </c>
      <c r="I478" s="234">
        <v>43581</v>
      </c>
      <c r="J478" s="206" t="s">
        <v>129</v>
      </c>
      <c r="K478" s="207" t="s">
        <v>178</v>
      </c>
      <c r="L478" s="235">
        <v>-1230</v>
      </c>
      <c r="M478" s="235">
        <v>-1230</v>
      </c>
      <c r="N478" s="236">
        <v>5279.28</v>
      </c>
      <c r="O478" s="28">
        <f>VLOOKUP(B478,CF!A:Y,10,FALSE)</f>
        <v>21</v>
      </c>
      <c r="P478" s="248">
        <f t="shared" si="21"/>
        <v>43581</v>
      </c>
      <c r="Q478" s="28">
        <f t="shared" si="22"/>
        <v>0</v>
      </c>
      <c r="S478" s="322">
        <f t="shared" si="23"/>
        <v>-5279.28</v>
      </c>
    </row>
    <row r="479" spans="1:19" x14ac:dyDescent="0.2">
      <c r="B479" s="28" t="s">
        <v>743</v>
      </c>
      <c r="C479" s="28" t="str">
        <f>VLOOKUP(B479,CF!A:Y,2,FALSE)</f>
        <v>RADLOG</v>
      </c>
      <c r="D479" s="28" t="str">
        <f>IFERROR(VLOOKUP(B479,Adresy!A:C,3,FALSE),"BRAK")</f>
        <v>Lubięcin
67-108 Lubięcin
Poland</v>
      </c>
      <c r="E479" s="233">
        <v>43565</v>
      </c>
      <c r="F479" s="204" t="s">
        <v>753</v>
      </c>
      <c r="G479" s="205" t="s">
        <v>754</v>
      </c>
      <c r="H479" s="204" t="s">
        <v>408</v>
      </c>
      <c r="I479" s="234">
        <v>43586</v>
      </c>
      <c r="J479" s="206" t="s">
        <v>129</v>
      </c>
      <c r="K479" s="207" t="s">
        <v>178</v>
      </c>
      <c r="L479" s="235">
        <v>-713.4</v>
      </c>
      <c r="M479" s="235">
        <v>-713.4</v>
      </c>
      <c r="N479" s="236">
        <v>3058.42</v>
      </c>
      <c r="O479" s="28">
        <f>VLOOKUP(B479,CF!A:Y,10,FALSE)</f>
        <v>21</v>
      </c>
      <c r="P479" s="248">
        <f t="shared" si="21"/>
        <v>43586</v>
      </c>
      <c r="Q479" s="28">
        <f t="shared" si="22"/>
        <v>0</v>
      </c>
      <c r="S479" s="322">
        <f t="shared" si="23"/>
        <v>-3058.42</v>
      </c>
    </row>
    <row r="480" spans="1:19" x14ac:dyDescent="0.2">
      <c r="B480" s="28" t="s">
        <v>743</v>
      </c>
      <c r="C480" s="28" t="str">
        <f>VLOOKUP(B480,CF!A:Y,2,FALSE)</f>
        <v>RADLOG</v>
      </c>
      <c r="D480" s="28" t="str">
        <f>IFERROR(VLOOKUP(B480,Adresy!A:C,3,FALSE),"BRAK")</f>
        <v>Lubięcin
67-108 Lubięcin
Poland</v>
      </c>
      <c r="E480" s="233">
        <v>43566</v>
      </c>
      <c r="F480" s="204" t="s">
        <v>755</v>
      </c>
      <c r="G480" s="205" t="s">
        <v>756</v>
      </c>
      <c r="H480" s="204" t="s">
        <v>408</v>
      </c>
      <c r="I480" s="234">
        <v>43587</v>
      </c>
      <c r="J480" s="206" t="s">
        <v>129</v>
      </c>
      <c r="K480" s="207" t="s">
        <v>178</v>
      </c>
      <c r="L480" s="235">
        <v>-861</v>
      </c>
      <c r="M480" s="235">
        <v>-861</v>
      </c>
      <c r="N480" s="236">
        <v>3689.56</v>
      </c>
      <c r="O480" s="28">
        <f>VLOOKUP(B480,CF!A:Y,10,FALSE)</f>
        <v>21</v>
      </c>
      <c r="P480" s="248">
        <f t="shared" si="21"/>
        <v>43587</v>
      </c>
      <c r="Q480" s="28">
        <f t="shared" si="22"/>
        <v>0</v>
      </c>
      <c r="S480" s="322">
        <f t="shared" si="23"/>
        <v>-3689.56</v>
      </c>
    </row>
    <row r="481" spans="2:19" x14ac:dyDescent="0.2">
      <c r="B481" s="28" t="s">
        <v>743</v>
      </c>
      <c r="C481" s="28" t="str">
        <f>VLOOKUP(B481,CF!A:Y,2,FALSE)</f>
        <v>RADLOG</v>
      </c>
      <c r="D481" s="28" t="str">
        <f>IFERROR(VLOOKUP(B481,Adresy!A:C,3,FALSE),"BRAK")</f>
        <v>Lubięcin
67-108 Lubięcin
Poland</v>
      </c>
      <c r="E481" s="233">
        <v>43567</v>
      </c>
      <c r="F481" s="204" t="s">
        <v>757</v>
      </c>
      <c r="G481" s="205" t="s">
        <v>758</v>
      </c>
      <c r="H481" s="204" t="s">
        <v>408</v>
      </c>
      <c r="I481" s="234">
        <v>43588</v>
      </c>
      <c r="J481" s="206" t="s">
        <v>129</v>
      </c>
      <c r="K481" s="207" t="s">
        <v>178</v>
      </c>
      <c r="L481" s="235">
        <v>-418.2</v>
      </c>
      <c r="M481" s="235">
        <v>-418.2</v>
      </c>
      <c r="N481" s="236">
        <v>1790.77</v>
      </c>
      <c r="O481" s="28">
        <f>VLOOKUP(B481,CF!A:Y,10,FALSE)</f>
        <v>21</v>
      </c>
      <c r="P481" s="248">
        <f t="shared" si="21"/>
        <v>43588</v>
      </c>
      <c r="Q481" s="28">
        <f t="shared" si="22"/>
        <v>0</v>
      </c>
      <c r="S481" s="322">
        <f t="shared" si="23"/>
        <v>-1790.77</v>
      </c>
    </row>
    <row r="482" spans="2:19" x14ac:dyDescent="0.2">
      <c r="B482" s="28" t="s">
        <v>743</v>
      </c>
      <c r="C482" s="28" t="str">
        <f>VLOOKUP(B482,CF!A:Y,2,FALSE)</f>
        <v>RADLOG</v>
      </c>
      <c r="D482" s="28" t="str">
        <f>IFERROR(VLOOKUP(B482,Adresy!A:C,3,FALSE),"BRAK")</f>
        <v>Lubięcin
67-108 Lubięcin
Poland</v>
      </c>
      <c r="E482" s="233">
        <v>43570</v>
      </c>
      <c r="F482" s="204" t="s">
        <v>759</v>
      </c>
      <c r="G482" s="205" t="s">
        <v>760</v>
      </c>
      <c r="H482" s="204" t="s">
        <v>408</v>
      </c>
      <c r="I482" s="234">
        <v>43591</v>
      </c>
      <c r="J482" s="206" t="s">
        <v>129</v>
      </c>
      <c r="K482" s="207" t="s">
        <v>178</v>
      </c>
      <c r="L482" s="235">
        <v>-418.2</v>
      </c>
      <c r="M482" s="235">
        <v>-418.2</v>
      </c>
      <c r="N482" s="236">
        <v>1791.86</v>
      </c>
      <c r="O482" s="28">
        <f>VLOOKUP(B482,CF!A:Y,10,FALSE)</f>
        <v>21</v>
      </c>
      <c r="P482" s="248">
        <f t="shared" si="21"/>
        <v>43591</v>
      </c>
      <c r="Q482" s="28">
        <f t="shared" si="22"/>
        <v>0</v>
      </c>
      <c r="S482" s="322">
        <f t="shared" si="23"/>
        <v>-1791.86</v>
      </c>
    </row>
    <row r="483" spans="2:19" x14ac:dyDescent="0.2">
      <c r="B483" s="28" t="s">
        <v>743</v>
      </c>
      <c r="C483" s="28" t="str">
        <f>VLOOKUP(B483,CF!A:Y,2,FALSE)</f>
        <v>RADLOG</v>
      </c>
      <c r="D483" s="28" t="str">
        <f>IFERROR(VLOOKUP(B483,Adresy!A:C,3,FALSE),"BRAK")</f>
        <v>Lubięcin
67-108 Lubięcin
Poland</v>
      </c>
      <c r="E483" s="233">
        <v>43571</v>
      </c>
      <c r="F483" s="204" t="s">
        <v>761</v>
      </c>
      <c r="G483" s="205" t="s">
        <v>762</v>
      </c>
      <c r="H483" s="204" t="s">
        <v>408</v>
      </c>
      <c r="I483" s="234">
        <v>43592</v>
      </c>
      <c r="J483" s="206" t="s">
        <v>129</v>
      </c>
      <c r="K483" s="207" t="s">
        <v>130</v>
      </c>
      <c r="L483" s="235">
        <v>-307.5</v>
      </c>
      <c r="M483" s="235">
        <v>-307.5</v>
      </c>
      <c r="N483" s="236">
        <v>307.5</v>
      </c>
      <c r="O483" s="28">
        <f>VLOOKUP(B483,CF!A:Y,10,FALSE)</f>
        <v>21</v>
      </c>
      <c r="P483" s="248">
        <f t="shared" si="21"/>
        <v>43592</v>
      </c>
      <c r="Q483" s="28">
        <f t="shared" si="22"/>
        <v>0</v>
      </c>
      <c r="S483" s="322">
        <f t="shared" si="23"/>
        <v>-307.5</v>
      </c>
    </row>
    <row r="484" spans="2:19" x14ac:dyDescent="0.2">
      <c r="B484" s="28" t="s">
        <v>743</v>
      </c>
      <c r="C484" s="28" t="str">
        <f>VLOOKUP(B484,CF!A:Y,2,FALSE)</f>
        <v>RADLOG</v>
      </c>
      <c r="D484" s="28" t="str">
        <f>IFERROR(VLOOKUP(B484,Adresy!A:C,3,FALSE),"BRAK")</f>
        <v>Lubięcin
67-108 Lubięcin
Poland</v>
      </c>
      <c r="E484" s="233">
        <v>43571</v>
      </c>
      <c r="F484" s="204" t="s">
        <v>763</v>
      </c>
      <c r="G484" s="205" t="s">
        <v>764</v>
      </c>
      <c r="H484" s="204" t="s">
        <v>408</v>
      </c>
      <c r="I484" s="234">
        <v>43592</v>
      </c>
      <c r="J484" s="206" t="s">
        <v>129</v>
      </c>
      <c r="K484" s="207" t="s">
        <v>130</v>
      </c>
      <c r="L484" s="235">
        <v>-393.6</v>
      </c>
      <c r="M484" s="235">
        <v>-393.6</v>
      </c>
      <c r="N484" s="236">
        <v>393.6</v>
      </c>
      <c r="O484" s="28">
        <f>VLOOKUP(B484,CF!A:Y,10,FALSE)</f>
        <v>21</v>
      </c>
      <c r="P484" s="248">
        <f t="shared" si="21"/>
        <v>43592</v>
      </c>
      <c r="Q484" s="28">
        <f t="shared" si="22"/>
        <v>0</v>
      </c>
      <c r="S484" s="322">
        <f t="shared" si="23"/>
        <v>-393.6</v>
      </c>
    </row>
    <row r="485" spans="2:19" x14ac:dyDescent="0.2">
      <c r="B485" s="28" t="s">
        <v>743</v>
      </c>
      <c r="C485" s="28" t="str">
        <f>VLOOKUP(B485,CF!A:Y,2,FALSE)</f>
        <v>RADLOG</v>
      </c>
      <c r="D485" s="28" t="str">
        <f>IFERROR(VLOOKUP(B485,Adresy!A:C,3,FALSE),"BRAK")</f>
        <v>Lubięcin
67-108 Lubięcin
Poland</v>
      </c>
      <c r="E485" s="233">
        <v>43572</v>
      </c>
      <c r="F485" s="204" t="s">
        <v>765</v>
      </c>
      <c r="G485" s="205" t="s">
        <v>766</v>
      </c>
      <c r="H485" s="204" t="s">
        <v>408</v>
      </c>
      <c r="I485" s="234">
        <v>43593</v>
      </c>
      <c r="J485" s="206" t="s">
        <v>129</v>
      </c>
      <c r="K485" s="207" t="s">
        <v>178</v>
      </c>
      <c r="L485" s="235">
        <v>-147.6</v>
      </c>
      <c r="M485" s="235">
        <v>-147.6</v>
      </c>
      <c r="N485" s="236">
        <v>632.41999999999996</v>
      </c>
      <c r="O485" s="28">
        <f>VLOOKUP(B485,CF!A:Y,10,FALSE)</f>
        <v>21</v>
      </c>
      <c r="P485" s="248">
        <f t="shared" si="21"/>
        <v>43593</v>
      </c>
      <c r="Q485" s="28">
        <f t="shared" si="22"/>
        <v>0</v>
      </c>
      <c r="S485" s="322">
        <f t="shared" si="23"/>
        <v>-632.41999999999996</v>
      </c>
    </row>
    <row r="486" spans="2:19" x14ac:dyDescent="0.2">
      <c r="B486" s="28" t="s">
        <v>743</v>
      </c>
      <c r="C486" s="28" t="str">
        <f>VLOOKUP(B486,CF!A:Y,2,FALSE)</f>
        <v>RADLOG</v>
      </c>
      <c r="D486" s="28" t="str">
        <f>IFERROR(VLOOKUP(B486,Adresy!A:C,3,FALSE),"BRAK")</f>
        <v>Lubięcin
67-108 Lubięcin
Poland</v>
      </c>
      <c r="E486" s="233">
        <v>43574</v>
      </c>
      <c r="F486" s="204" t="s">
        <v>767</v>
      </c>
      <c r="G486" s="205" t="s">
        <v>768</v>
      </c>
      <c r="H486" s="204" t="s">
        <v>408</v>
      </c>
      <c r="I486" s="234">
        <v>43595</v>
      </c>
      <c r="J486" s="206" t="s">
        <v>129</v>
      </c>
      <c r="K486" s="207" t="s">
        <v>178</v>
      </c>
      <c r="L486" s="235">
        <v>-393.6</v>
      </c>
      <c r="M486" s="235">
        <v>-393.6</v>
      </c>
      <c r="N486" s="236">
        <v>1684.21</v>
      </c>
      <c r="O486" s="28">
        <f>VLOOKUP(B486,CF!A:Y,10,FALSE)</f>
        <v>21</v>
      </c>
      <c r="P486" s="248">
        <f t="shared" si="21"/>
        <v>43595</v>
      </c>
      <c r="Q486" s="28">
        <f t="shared" si="22"/>
        <v>0</v>
      </c>
      <c r="S486" s="322">
        <f t="shared" si="23"/>
        <v>-1684.21</v>
      </c>
    </row>
    <row r="487" spans="2:19" x14ac:dyDescent="0.2">
      <c r="B487" s="28" t="s">
        <v>743</v>
      </c>
      <c r="C487" s="28" t="str">
        <f>VLOOKUP(B487,CF!A:Y,2,FALSE)</f>
        <v>RADLOG</v>
      </c>
      <c r="D487" s="28" t="str">
        <f>IFERROR(VLOOKUP(B487,Adresy!A:C,3,FALSE),"BRAK")</f>
        <v>Lubięcin
67-108 Lubięcin
Poland</v>
      </c>
      <c r="E487" s="233">
        <v>43580</v>
      </c>
      <c r="F487" s="204" t="s">
        <v>769</v>
      </c>
      <c r="G487" s="205" t="s">
        <v>770</v>
      </c>
      <c r="H487" s="204" t="s">
        <v>408</v>
      </c>
      <c r="I487" s="234">
        <v>43601</v>
      </c>
      <c r="J487" s="206" t="s">
        <v>129</v>
      </c>
      <c r="K487" s="207" t="s">
        <v>178</v>
      </c>
      <c r="L487" s="235">
        <v>-1353</v>
      </c>
      <c r="M487" s="235">
        <v>-1353</v>
      </c>
      <c r="N487" s="236">
        <v>5803.69</v>
      </c>
      <c r="O487" s="28">
        <f>VLOOKUP(B487,CF!A:Y,10,FALSE)</f>
        <v>21</v>
      </c>
      <c r="P487" s="248">
        <f t="shared" si="21"/>
        <v>43601</v>
      </c>
      <c r="Q487" s="28">
        <f t="shared" si="22"/>
        <v>0</v>
      </c>
      <c r="S487" s="322">
        <f t="shared" si="23"/>
        <v>-5803.69</v>
      </c>
    </row>
    <row r="488" spans="2:19" x14ac:dyDescent="0.2">
      <c r="B488" s="28" t="s">
        <v>743</v>
      </c>
      <c r="C488" s="28" t="str">
        <f>VLOOKUP(B488,CF!A:Y,2,FALSE)</f>
        <v>RADLOG</v>
      </c>
      <c r="D488" s="28" t="str">
        <f>IFERROR(VLOOKUP(B488,Adresy!A:C,3,FALSE),"BRAK")</f>
        <v>Lubięcin
67-108 Lubięcin
Poland</v>
      </c>
      <c r="E488" s="233">
        <v>43580</v>
      </c>
      <c r="F488" s="204" t="s">
        <v>771</v>
      </c>
      <c r="G488" s="205" t="s">
        <v>772</v>
      </c>
      <c r="H488" s="204" t="s">
        <v>408</v>
      </c>
      <c r="I488" s="234">
        <v>43601</v>
      </c>
      <c r="J488" s="206" t="s">
        <v>129</v>
      </c>
      <c r="K488" s="207" t="s">
        <v>178</v>
      </c>
      <c r="L488" s="235">
        <v>-270.60000000000002</v>
      </c>
      <c r="M488" s="235">
        <v>-270.60000000000002</v>
      </c>
      <c r="N488" s="236">
        <v>1160.5</v>
      </c>
      <c r="O488" s="28">
        <f>VLOOKUP(B488,CF!A:Y,10,FALSE)</f>
        <v>21</v>
      </c>
      <c r="P488" s="248">
        <f t="shared" si="21"/>
        <v>43601</v>
      </c>
      <c r="Q488" s="28">
        <f t="shared" si="22"/>
        <v>0</v>
      </c>
      <c r="S488" s="322">
        <f t="shared" si="23"/>
        <v>-1160.5</v>
      </c>
    </row>
    <row r="489" spans="2:19" x14ac:dyDescent="0.2">
      <c r="B489" s="28" t="s">
        <v>743</v>
      </c>
      <c r="C489" s="28" t="str">
        <f>VLOOKUP(B489,CF!A:Y,2,FALSE)</f>
        <v>RADLOG</v>
      </c>
      <c r="D489" s="28" t="str">
        <f>IFERROR(VLOOKUP(B489,Adresy!A:C,3,FALSE),"BRAK")</f>
        <v>Lubięcin
67-108 Lubięcin
Poland</v>
      </c>
      <c r="E489" s="233">
        <v>43581</v>
      </c>
      <c r="F489" s="204" t="s">
        <v>773</v>
      </c>
      <c r="G489" s="205" t="s">
        <v>774</v>
      </c>
      <c r="H489" s="204" t="s">
        <v>408</v>
      </c>
      <c r="I489" s="234">
        <v>43602</v>
      </c>
      <c r="J489" s="206" t="s">
        <v>129</v>
      </c>
      <c r="K489" s="207" t="s">
        <v>178</v>
      </c>
      <c r="L489" s="235">
        <v>-1537.5</v>
      </c>
      <c r="M489" s="235">
        <v>-1537.5</v>
      </c>
      <c r="N489" s="236">
        <v>6604.95</v>
      </c>
      <c r="O489" s="28">
        <f>VLOOKUP(B489,CF!A:Y,10,FALSE)</f>
        <v>21</v>
      </c>
      <c r="P489" s="248">
        <f t="shared" si="21"/>
        <v>43602</v>
      </c>
      <c r="Q489" s="28">
        <f t="shared" si="22"/>
        <v>0</v>
      </c>
      <c r="S489" s="322">
        <f t="shared" si="23"/>
        <v>-6604.95</v>
      </c>
    </row>
    <row r="490" spans="2:19" x14ac:dyDescent="0.2">
      <c r="B490" s="28" t="s">
        <v>743</v>
      </c>
      <c r="C490" s="28" t="str">
        <f>VLOOKUP(B490,CF!A:Y,2,FALSE)</f>
        <v>RADLOG</v>
      </c>
      <c r="D490" s="28" t="str">
        <f>IFERROR(VLOOKUP(B490,Adresy!A:C,3,FALSE),"BRAK")</f>
        <v>Lubięcin
67-108 Lubięcin
Poland</v>
      </c>
      <c r="E490" s="233">
        <v>43585</v>
      </c>
      <c r="F490" s="204" t="s">
        <v>775</v>
      </c>
      <c r="G490" s="205" t="s">
        <v>776</v>
      </c>
      <c r="H490" s="204" t="s">
        <v>408</v>
      </c>
      <c r="I490" s="234">
        <v>43606</v>
      </c>
      <c r="J490" s="206" t="s">
        <v>129</v>
      </c>
      <c r="K490" s="207" t="s">
        <v>178</v>
      </c>
      <c r="L490" s="235">
        <v>-246</v>
      </c>
      <c r="M490" s="235">
        <v>-246</v>
      </c>
      <c r="N490" s="236">
        <v>1055.49</v>
      </c>
      <c r="O490" s="28">
        <f>VLOOKUP(B490,CF!A:Y,10,FALSE)</f>
        <v>21</v>
      </c>
      <c r="P490" s="248">
        <f t="shared" si="21"/>
        <v>43606</v>
      </c>
      <c r="Q490" s="28">
        <f t="shared" si="22"/>
        <v>0</v>
      </c>
      <c r="S490" s="322">
        <f t="shared" si="23"/>
        <v>-1055.49</v>
      </c>
    </row>
    <row r="491" spans="2:19" x14ac:dyDescent="0.2">
      <c r="B491" s="28" t="s">
        <v>743</v>
      </c>
      <c r="C491" s="28" t="str">
        <f>VLOOKUP(B491,CF!A:Y,2,FALSE)</f>
        <v>RADLOG</v>
      </c>
      <c r="D491" s="28" t="str">
        <f>IFERROR(VLOOKUP(B491,Adresy!A:C,3,FALSE),"BRAK")</f>
        <v>Lubięcin
67-108 Lubięcin
Poland</v>
      </c>
      <c r="E491" s="233">
        <v>43585</v>
      </c>
      <c r="F491" s="204" t="s">
        <v>777</v>
      </c>
      <c r="G491" s="205" t="s">
        <v>778</v>
      </c>
      <c r="H491" s="204" t="s">
        <v>408</v>
      </c>
      <c r="I491" s="234">
        <v>43606</v>
      </c>
      <c r="J491" s="206" t="s">
        <v>129</v>
      </c>
      <c r="K491" s="207" t="s">
        <v>178</v>
      </c>
      <c r="L491" s="235">
        <v>-1537.5</v>
      </c>
      <c r="M491" s="235">
        <v>-1537.5</v>
      </c>
      <c r="N491" s="236">
        <v>6603.56</v>
      </c>
      <c r="O491" s="28">
        <f>VLOOKUP(B491,CF!A:Y,10,FALSE)</f>
        <v>21</v>
      </c>
      <c r="P491" s="248">
        <f t="shared" si="21"/>
        <v>43606</v>
      </c>
      <c r="Q491" s="28">
        <f t="shared" si="22"/>
        <v>0</v>
      </c>
      <c r="S491" s="322">
        <f t="shared" si="23"/>
        <v>-6603.56</v>
      </c>
    </row>
    <row r="492" spans="2:19" x14ac:dyDescent="0.2">
      <c r="B492" s="28" t="s">
        <v>743</v>
      </c>
      <c r="C492" s="28" t="str">
        <f>VLOOKUP(B492,CF!A:Y,2,FALSE)</f>
        <v>RADLOG</v>
      </c>
      <c r="D492" s="28" t="str">
        <f>IFERROR(VLOOKUP(B492,Adresy!A:C,3,FALSE),"BRAK")</f>
        <v>Lubięcin
67-108 Lubięcin
Poland</v>
      </c>
      <c r="E492" s="233">
        <v>43585</v>
      </c>
      <c r="F492" s="204" t="s">
        <v>779</v>
      </c>
      <c r="G492" s="205" t="s">
        <v>780</v>
      </c>
      <c r="H492" s="204" t="s">
        <v>408</v>
      </c>
      <c r="I492" s="234">
        <v>43606</v>
      </c>
      <c r="J492" s="206" t="s">
        <v>129</v>
      </c>
      <c r="K492" s="207" t="s">
        <v>178</v>
      </c>
      <c r="L492" s="235">
        <v>-676.5</v>
      </c>
      <c r="M492" s="235">
        <v>-676.5</v>
      </c>
      <c r="N492" s="236">
        <v>2905.57</v>
      </c>
      <c r="O492" s="28">
        <f>VLOOKUP(B492,CF!A:Y,10,FALSE)</f>
        <v>21</v>
      </c>
      <c r="P492" s="248">
        <f t="shared" si="21"/>
        <v>43606</v>
      </c>
      <c r="Q492" s="28">
        <f t="shared" si="22"/>
        <v>0</v>
      </c>
      <c r="S492" s="322">
        <f t="shared" si="23"/>
        <v>-2905.57</v>
      </c>
    </row>
    <row r="493" spans="2:19" x14ac:dyDescent="0.2">
      <c r="B493" s="28" t="s">
        <v>743</v>
      </c>
      <c r="C493" s="28" t="str">
        <f>VLOOKUP(B493,CF!A:Y,2,FALSE)</f>
        <v>RADLOG</v>
      </c>
      <c r="D493" s="28" t="str">
        <f>IFERROR(VLOOKUP(B493,Adresy!A:C,3,FALSE),"BRAK")</f>
        <v>Lubięcin
67-108 Lubięcin
Poland</v>
      </c>
      <c r="E493" s="233">
        <v>43587</v>
      </c>
      <c r="F493" s="204" t="s">
        <v>781</v>
      </c>
      <c r="G493" s="205" t="s">
        <v>782</v>
      </c>
      <c r="H493" s="204" t="s">
        <v>408</v>
      </c>
      <c r="I493" s="234">
        <v>43608</v>
      </c>
      <c r="J493" s="206" t="s">
        <v>129</v>
      </c>
      <c r="K493" s="207" t="s">
        <v>178</v>
      </c>
      <c r="L493" s="235">
        <v>-861</v>
      </c>
      <c r="M493" s="235">
        <v>-861</v>
      </c>
      <c r="N493" s="236">
        <v>3694.64</v>
      </c>
      <c r="O493" s="28">
        <f>VLOOKUP(B493,CF!A:Y,10,FALSE)</f>
        <v>21</v>
      </c>
      <c r="P493" s="248">
        <f t="shared" si="21"/>
        <v>43608</v>
      </c>
      <c r="Q493" s="28">
        <f t="shared" si="22"/>
        <v>0</v>
      </c>
      <c r="S493" s="322">
        <f t="shared" si="23"/>
        <v>-3694.64</v>
      </c>
    </row>
    <row r="494" spans="2:19" x14ac:dyDescent="0.2">
      <c r="B494" s="28" t="s">
        <v>743</v>
      </c>
      <c r="C494" s="28" t="str">
        <f>VLOOKUP(B494,CF!A:Y,2,FALSE)</f>
        <v>RADLOG</v>
      </c>
      <c r="D494" s="28" t="str">
        <f>IFERROR(VLOOKUP(B494,Adresy!A:C,3,FALSE),"BRAK")</f>
        <v>Lubięcin
67-108 Lubięcin
Poland</v>
      </c>
      <c r="E494" s="233">
        <v>43587</v>
      </c>
      <c r="F494" s="204" t="s">
        <v>783</v>
      </c>
      <c r="G494" s="205" t="s">
        <v>784</v>
      </c>
      <c r="H494" s="204" t="s">
        <v>408</v>
      </c>
      <c r="I494" s="234">
        <v>43608</v>
      </c>
      <c r="J494" s="206" t="s">
        <v>129</v>
      </c>
      <c r="K494" s="207" t="s">
        <v>178</v>
      </c>
      <c r="L494" s="235">
        <v>-676.5</v>
      </c>
      <c r="M494" s="235">
        <v>-676.5</v>
      </c>
      <c r="N494" s="236">
        <v>2902.93</v>
      </c>
      <c r="O494" s="28">
        <f>VLOOKUP(B494,CF!A:Y,10,FALSE)</f>
        <v>21</v>
      </c>
      <c r="P494" s="248">
        <f t="shared" si="21"/>
        <v>43608</v>
      </c>
      <c r="Q494" s="28">
        <f t="shared" si="22"/>
        <v>0</v>
      </c>
      <c r="S494" s="322">
        <f t="shared" si="23"/>
        <v>-2902.93</v>
      </c>
    </row>
    <row r="495" spans="2:19" x14ac:dyDescent="0.2">
      <c r="B495" s="28" t="s">
        <v>743</v>
      </c>
      <c r="C495" s="28" t="str">
        <f>VLOOKUP(B495,CF!A:Y,2,FALSE)</f>
        <v>RADLOG</v>
      </c>
      <c r="D495" s="28" t="str">
        <f>IFERROR(VLOOKUP(B495,Adresy!A:C,3,FALSE),"BRAK")</f>
        <v>Lubięcin
67-108 Lubięcin
Poland</v>
      </c>
      <c r="E495" s="233">
        <v>43591</v>
      </c>
      <c r="F495" s="204" t="s">
        <v>785</v>
      </c>
      <c r="G495" s="205" t="s">
        <v>786</v>
      </c>
      <c r="H495" s="204" t="s">
        <v>787</v>
      </c>
      <c r="I495" s="234">
        <v>43605</v>
      </c>
      <c r="J495" s="206" t="s">
        <v>129</v>
      </c>
      <c r="K495" s="207" t="s">
        <v>178</v>
      </c>
      <c r="L495" s="235">
        <v>-1537.5</v>
      </c>
      <c r="M495" s="235">
        <v>-1537.5</v>
      </c>
      <c r="N495" s="236">
        <v>6579.73</v>
      </c>
      <c r="O495" s="28">
        <f>VLOOKUP(B495,CF!A:Y,10,FALSE)</f>
        <v>21</v>
      </c>
      <c r="P495" s="248">
        <f t="shared" si="21"/>
        <v>43612</v>
      </c>
      <c r="Q495" s="28">
        <f t="shared" si="22"/>
        <v>7</v>
      </c>
      <c r="S495" s="322">
        <f t="shared" si="23"/>
        <v>-6579.73</v>
      </c>
    </row>
    <row r="496" spans="2:19" x14ac:dyDescent="0.2">
      <c r="B496" s="28" t="s">
        <v>743</v>
      </c>
      <c r="C496" s="28" t="str">
        <f>VLOOKUP(B496,CF!A:Y,2,FALSE)</f>
        <v>RADLOG</v>
      </c>
      <c r="D496" s="28" t="str">
        <f>IFERROR(VLOOKUP(B496,Adresy!A:C,3,FALSE),"BRAK")</f>
        <v>Lubięcin
67-108 Lubięcin
Poland</v>
      </c>
      <c r="E496" s="233">
        <v>43591</v>
      </c>
      <c r="F496" s="204" t="s">
        <v>788</v>
      </c>
      <c r="G496" s="205" t="s">
        <v>789</v>
      </c>
      <c r="H496" s="204" t="s">
        <v>787</v>
      </c>
      <c r="I496" s="234">
        <v>43605</v>
      </c>
      <c r="J496" s="206" t="s">
        <v>129</v>
      </c>
      <c r="K496" s="207" t="s">
        <v>178</v>
      </c>
      <c r="L496" s="235">
        <v>-246</v>
      </c>
      <c r="M496" s="235">
        <v>-246</v>
      </c>
      <c r="N496" s="236">
        <v>1052.76</v>
      </c>
      <c r="O496" s="28">
        <f>VLOOKUP(B496,CF!A:Y,10,FALSE)</f>
        <v>21</v>
      </c>
      <c r="P496" s="248">
        <f t="shared" si="21"/>
        <v>43612</v>
      </c>
      <c r="Q496" s="28">
        <f t="shared" si="22"/>
        <v>7</v>
      </c>
      <c r="S496" s="322">
        <f t="shared" si="23"/>
        <v>-1052.76</v>
      </c>
    </row>
    <row r="497" spans="1:19" x14ac:dyDescent="0.2">
      <c r="B497" s="28" t="s">
        <v>743</v>
      </c>
      <c r="C497" s="28" t="str">
        <f>VLOOKUP(B497,CF!A:Y,2,FALSE)</f>
        <v>RADLOG</v>
      </c>
      <c r="D497" s="28" t="str">
        <f>IFERROR(VLOOKUP(B497,Adresy!A:C,3,FALSE),"BRAK")</f>
        <v>Lubięcin
67-108 Lubięcin
Poland</v>
      </c>
      <c r="E497" s="233">
        <v>43591</v>
      </c>
      <c r="F497" s="204" t="s">
        <v>790</v>
      </c>
      <c r="G497" s="205" t="s">
        <v>791</v>
      </c>
      <c r="H497" s="204" t="s">
        <v>787</v>
      </c>
      <c r="I497" s="234">
        <v>43601</v>
      </c>
      <c r="J497" s="206" t="s">
        <v>129</v>
      </c>
      <c r="K497" s="207" t="s">
        <v>178</v>
      </c>
      <c r="L497" s="235">
        <v>-1537.5</v>
      </c>
      <c r="M497" s="235">
        <v>-1537.5</v>
      </c>
      <c r="N497" s="236">
        <v>6597.57</v>
      </c>
      <c r="O497" s="28">
        <f>VLOOKUP(B497,CF!A:Y,10,FALSE)</f>
        <v>21</v>
      </c>
      <c r="P497" s="248">
        <f t="shared" si="21"/>
        <v>43612</v>
      </c>
      <c r="Q497" s="28">
        <f t="shared" si="22"/>
        <v>11</v>
      </c>
      <c r="S497" s="322">
        <f t="shared" si="23"/>
        <v>-6597.57</v>
      </c>
    </row>
    <row r="498" spans="1:19" x14ac:dyDescent="0.2">
      <c r="C498" s="28" t="e">
        <f ca="1">VLOOKUP(B498,CF!A:Y,2,FALSE)</f>
        <v>#N/A</v>
      </c>
      <c r="D498" s="28" t="str">
        <f>IFERROR(VLOOKUP(B498,Adresy!A:C,3,FALSE),"BRAK")</f>
        <v>BRAK</v>
      </c>
      <c r="E498" s="230" t="s">
        <v>122</v>
      </c>
      <c r="J498" s="237" t="s">
        <v>129</v>
      </c>
      <c r="K498" s="238" t="s">
        <v>178</v>
      </c>
      <c r="L498" s="239">
        <v>-15227.4</v>
      </c>
      <c r="M498" s="239">
        <v>-15227.4</v>
      </c>
      <c r="N498" s="240">
        <v>65317.51</v>
      </c>
      <c r="O498" s="28" t="e">
        <f ca="1">VLOOKUP(B498,CF!A:Y,10,FALSE)</f>
        <v>#N/A</v>
      </c>
      <c r="P498" s="248" t="e">
        <f t="shared" ca="1" si="21"/>
        <v>#VALUE!</v>
      </c>
      <c r="Q498" s="28" t="e">
        <f t="shared" ca="1" si="22"/>
        <v>#VALUE!</v>
      </c>
      <c r="S498" s="322">
        <f t="shared" si="23"/>
        <v>-65317.51</v>
      </c>
    </row>
    <row r="499" spans="1:19" x14ac:dyDescent="0.2">
      <c r="C499" s="28" t="e">
        <f ca="1">VLOOKUP(B499,CF!A:Y,2,FALSE)</f>
        <v>#N/A</v>
      </c>
      <c r="D499" s="28" t="str">
        <f>IFERROR(VLOOKUP(B499,Adresy!A:C,3,FALSE),"BRAK")</f>
        <v>BRAK</v>
      </c>
      <c r="E499" s="230" t="s">
        <v>122</v>
      </c>
      <c r="J499" s="237" t="s">
        <v>129</v>
      </c>
      <c r="K499" s="238" t="s">
        <v>130</v>
      </c>
      <c r="L499" s="239">
        <v>-1894.2</v>
      </c>
      <c r="M499" s="239">
        <v>-1894.2</v>
      </c>
      <c r="N499" s="240">
        <v>1894.2</v>
      </c>
      <c r="O499" s="28" t="e">
        <f ca="1">VLOOKUP(B499,CF!A:Y,10,FALSE)</f>
        <v>#N/A</v>
      </c>
      <c r="P499" s="248" t="e">
        <f t="shared" ca="1" si="21"/>
        <v>#VALUE!</v>
      </c>
      <c r="Q499" s="28" t="e">
        <f t="shared" ca="1" si="22"/>
        <v>#VALUE!</v>
      </c>
      <c r="S499" s="322">
        <f t="shared" si="23"/>
        <v>-1894.2</v>
      </c>
    </row>
    <row r="500" spans="1:19" x14ac:dyDescent="0.2">
      <c r="C500" s="28" t="e">
        <f ca="1">VLOOKUP(B500,CF!A:Y,2,FALSE)</f>
        <v>#N/A</v>
      </c>
      <c r="D500" s="28" t="str">
        <f>IFERROR(VLOOKUP(B500,Adresy!A:C,3,FALSE),"BRAK")</f>
        <v>BRAK</v>
      </c>
      <c r="E500" s="230" t="s">
        <v>122</v>
      </c>
      <c r="F500" s="230" t="s">
        <v>122</v>
      </c>
      <c r="G500" s="230" t="s">
        <v>122</v>
      </c>
      <c r="H500" s="230" t="s">
        <v>122</v>
      </c>
      <c r="I500" s="230" t="s">
        <v>122</v>
      </c>
      <c r="J500" s="230" t="s">
        <v>122</v>
      </c>
      <c r="K500" s="230" t="s">
        <v>122</v>
      </c>
      <c r="L500" s="241" t="s">
        <v>122</v>
      </c>
      <c r="M500" s="241" t="s">
        <v>3189</v>
      </c>
      <c r="N500" s="242">
        <v>67211.710000000006</v>
      </c>
      <c r="O500" s="28" t="e">
        <f ca="1">VLOOKUP(B500,CF!A:Y,10,FALSE)</f>
        <v>#N/A</v>
      </c>
      <c r="P500" s="248" t="e">
        <f t="shared" ca="1" si="21"/>
        <v>#VALUE!</v>
      </c>
      <c r="Q500" s="28" t="e">
        <f t="shared" ca="1" si="22"/>
        <v>#VALUE!</v>
      </c>
      <c r="S500" s="322">
        <f t="shared" si="23"/>
        <v>-67211.710000000006</v>
      </c>
    </row>
    <row r="501" spans="1:19" x14ac:dyDescent="0.2">
      <c r="A501" s="230" t="s">
        <v>792</v>
      </c>
      <c r="B501" s="230"/>
      <c r="C501" s="28" t="e">
        <f ca="1">VLOOKUP(B501,CF!A:Y,2,FALSE)</f>
        <v>#N/A</v>
      </c>
      <c r="D501" s="28" t="str">
        <f>IFERROR(VLOOKUP(B501,Adresy!A:C,3,FALSE),"BRAK")</f>
        <v>BRAK</v>
      </c>
      <c r="E501" s="231" t="s">
        <v>792</v>
      </c>
      <c r="G501" s="232" t="s">
        <v>793</v>
      </c>
      <c r="I501" s="230" t="s">
        <v>122</v>
      </c>
      <c r="J501" s="230" t="s">
        <v>122</v>
      </c>
      <c r="K501" s="230" t="s">
        <v>122</v>
      </c>
      <c r="L501" s="230" t="s">
        <v>122</v>
      </c>
      <c r="M501" s="230" t="s">
        <v>122</v>
      </c>
      <c r="N501" s="230">
        <v>0</v>
      </c>
      <c r="O501" s="28" t="e">
        <f ca="1">VLOOKUP(B501,CF!A:Y,10,FALSE)</f>
        <v>#N/A</v>
      </c>
      <c r="P501" s="248" t="e">
        <f t="shared" ca="1" si="21"/>
        <v>#VALUE!</v>
      </c>
      <c r="Q501" s="28" t="e">
        <f t="shared" ca="1" si="22"/>
        <v>#VALUE!</v>
      </c>
      <c r="S501" s="322">
        <f t="shared" si="23"/>
        <v>0</v>
      </c>
    </row>
    <row r="502" spans="1:19" x14ac:dyDescent="0.2">
      <c r="B502" s="28" t="s">
        <v>792</v>
      </c>
      <c r="C502" s="28" t="str">
        <f>VLOOKUP(B502,CF!A:Y,2,FALSE)</f>
        <v>EURO-BAN</v>
      </c>
      <c r="D502" s="28" t="str">
        <f>IFERROR(VLOOKUP(B502,Adresy!A:C,3,FALSE),"BRAK")</f>
        <v>Orbitalna
67-200 Głogów
Poland</v>
      </c>
      <c r="E502" s="233">
        <v>43574</v>
      </c>
      <c r="F502" s="204" t="s">
        <v>794</v>
      </c>
      <c r="G502" s="205" t="s">
        <v>795</v>
      </c>
      <c r="H502" s="204" t="s">
        <v>796</v>
      </c>
      <c r="I502" s="234">
        <v>43581</v>
      </c>
      <c r="J502" s="206" t="s">
        <v>129</v>
      </c>
      <c r="K502" s="207" t="s">
        <v>130</v>
      </c>
      <c r="L502" s="235">
        <v>-14760</v>
      </c>
      <c r="M502" s="235">
        <v>-14760</v>
      </c>
      <c r="N502" s="236">
        <v>14760</v>
      </c>
      <c r="O502" s="28">
        <f>VLOOKUP(B502,CF!A:Y,10,FALSE)</f>
        <v>7</v>
      </c>
      <c r="P502" s="248">
        <f t="shared" si="21"/>
        <v>43581</v>
      </c>
      <c r="Q502" s="28">
        <f t="shared" si="22"/>
        <v>0</v>
      </c>
      <c r="S502" s="322">
        <f t="shared" si="23"/>
        <v>-14760</v>
      </c>
    </row>
    <row r="503" spans="1:19" x14ac:dyDescent="0.2">
      <c r="C503" s="28" t="e">
        <f ca="1">VLOOKUP(B503,CF!A:Y,2,FALSE)</f>
        <v>#N/A</v>
      </c>
      <c r="D503" s="28" t="str">
        <f>IFERROR(VLOOKUP(B503,Adresy!A:C,3,FALSE),"BRAK")</f>
        <v>BRAK</v>
      </c>
      <c r="E503" s="230" t="s">
        <v>122</v>
      </c>
      <c r="J503" s="237" t="s">
        <v>129</v>
      </c>
      <c r="K503" s="238" t="s">
        <v>130</v>
      </c>
      <c r="L503" s="239">
        <v>-14760</v>
      </c>
      <c r="M503" s="239">
        <v>-14760</v>
      </c>
      <c r="N503" s="240">
        <v>14760</v>
      </c>
      <c r="O503" s="28" t="e">
        <f ca="1">VLOOKUP(B503,CF!A:Y,10,FALSE)</f>
        <v>#N/A</v>
      </c>
      <c r="P503" s="248" t="e">
        <f t="shared" ca="1" si="21"/>
        <v>#VALUE!</v>
      </c>
      <c r="Q503" s="28" t="e">
        <f t="shared" ca="1" si="22"/>
        <v>#VALUE!</v>
      </c>
      <c r="S503" s="322">
        <f t="shared" si="23"/>
        <v>-14760</v>
      </c>
    </row>
    <row r="504" spans="1:19" x14ac:dyDescent="0.2">
      <c r="C504" s="28" t="e">
        <f ca="1">VLOOKUP(B504,CF!A:Y,2,FALSE)</f>
        <v>#N/A</v>
      </c>
      <c r="D504" s="28" t="str">
        <f>IFERROR(VLOOKUP(B504,Adresy!A:C,3,FALSE),"BRAK")</f>
        <v>BRAK</v>
      </c>
      <c r="E504" s="230" t="s">
        <v>122</v>
      </c>
      <c r="F504" s="230" t="s">
        <v>122</v>
      </c>
      <c r="G504" s="230" t="s">
        <v>122</v>
      </c>
      <c r="H504" s="230" t="s">
        <v>122</v>
      </c>
      <c r="I504" s="230" t="s">
        <v>122</v>
      </c>
      <c r="J504" s="230" t="s">
        <v>122</v>
      </c>
      <c r="K504" s="230" t="s">
        <v>122</v>
      </c>
      <c r="L504" s="241" t="s">
        <v>122</v>
      </c>
      <c r="M504" s="241" t="s">
        <v>3189</v>
      </c>
      <c r="N504" s="242">
        <v>14760</v>
      </c>
      <c r="O504" s="28" t="e">
        <f ca="1">VLOOKUP(B504,CF!A:Y,10,FALSE)</f>
        <v>#N/A</v>
      </c>
      <c r="P504" s="248" t="e">
        <f t="shared" ca="1" si="21"/>
        <v>#VALUE!</v>
      </c>
      <c r="Q504" s="28" t="e">
        <f t="shared" ca="1" si="22"/>
        <v>#VALUE!</v>
      </c>
      <c r="S504" s="322">
        <f t="shared" si="23"/>
        <v>-14760</v>
      </c>
    </row>
    <row r="505" spans="1:19" x14ac:dyDescent="0.2">
      <c r="A505" s="230" t="s">
        <v>797</v>
      </c>
      <c r="B505" s="230"/>
      <c r="C505" s="28" t="e">
        <f ca="1">VLOOKUP(B505,CF!A:Y,2,FALSE)</f>
        <v>#N/A</v>
      </c>
      <c r="D505" s="28" t="str">
        <f>IFERROR(VLOOKUP(B505,Adresy!A:C,3,FALSE),"BRAK")</f>
        <v>BRAK</v>
      </c>
      <c r="E505" s="231" t="s">
        <v>797</v>
      </c>
      <c r="G505" s="232" t="s">
        <v>798</v>
      </c>
      <c r="I505" s="230" t="s">
        <v>122</v>
      </c>
      <c r="J505" s="230" t="s">
        <v>122</v>
      </c>
      <c r="K505" s="230" t="s">
        <v>122</v>
      </c>
      <c r="L505" s="230" t="s">
        <v>122</v>
      </c>
      <c r="M505" s="230" t="s">
        <v>122</v>
      </c>
      <c r="N505" s="230">
        <v>0</v>
      </c>
      <c r="O505" s="28" t="e">
        <f ca="1">VLOOKUP(B505,CF!A:Y,10,FALSE)</f>
        <v>#N/A</v>
      </c>
      <c r="P505" s="248" t="e">
        <f t="shared" ca="1" si="21"/>
        <v>#VALUE!</v>
      </c>
      <c r="Q505" s="28" t="e">
        <f t="shared" ca="1" si="22"/>
        <v>#VALUE!</v>
      </c>
      <c r="S505" s="322">
        <f t="shared" si="23"/>
        <v>0</v>
      </c>
    </row>
    <row r="506" spans="1:19" x14ac:dyDescent="0.2">
      <c r="B506" s="28" t="s">
        <v>797</v>
      </c>
      <c r="C506" s="28" t="str">
        <f>VLOOKUP(B506,CF!A:Y,2,FALSE)</f>
        <v>EDMAP AUTOMATYKA</v>
      </c>
      <c r="D506" s="28" t="str">
        <f>IFERROR(VLOOKUP(B506,Adresy!A:C,3,FALSE),"BRAK")</f>
        <v>Bursztynowa 9G
66-415 Kłodawa
Poland</v>
      </c>
      <c r="E506" s="233">
        <v>43524</v>
      </c>
      <c r="F506" s="204" t="s">
        <v>799</v>
      </c>
      <c r="G506" s="205" t="s">
        <v>800</v>
      </c>
      <c r="H506" s="204" t="s">
        <v>801</v>
      </c>
      <c r="I506" s="234">
        <v>43538</v>
      </c>
      <c r="J506" s="206" t="s">
        <v>129</v>
      </c>
      <c r="K506" s="207" t="s">
        <v>130</v>
      </c>
      <c r="L506" s="235">
        <v>-7970.4</v>
      </c>
      <c r="M506" s="235">
        <v>-7970.4</v>
      </c>
      <c r="N506" s="236">
        <v>7970.4</v>
      </c>
      <c r="O506" s="28">
        <f>VLOOKUP(B506,CF!A:Y,10,FALSE)</f>
        <v>14</v>
      </c>
      <c r="P506" s="248">
        <f t="shared" si="21"/>
        <v>43538</v>
      </c>
      <c r="Q506" s="28">
        <f t="shared" si="22"/>
        <v>0</v>
      </c>
      <c r="S506" s="322">
        <f t="shared" si="23"/>
        <v>-7970.4</v>
      </c>
    </row>
    <row r="507" spans="1:19" x14ac:dyDescent="0.2">
      <c r="B507" s="28" t="s">
        <v>797</v>
      </c>
      <c r="C507" s="28" t="str">
        <f>VLOOKUP(B507,CF!A:Y,2,FALSE)</f>
        <v>EDMAP AUTOMATYKA</v>
      </c>
      <c r="D507" s="28" t="str">
        <f>IFERROR(VLOOKUP(B507,Adresy!A:C,3,FALSE),"BRAK")</f>
        <v>Bursztynowa 9G
66-415 Kłodawa
Poland</v>
      </c>
      <c r="E507" s="233">
        <v>43560</v>
      </c>
      <c r="F507" s="204" t="s">
        <v>802</v>
      </c>
      <c r="G507" s="205" t="s">
        <v>803</v>
      </c>
      <c r="H507" s="204" t="s">
        <v>804</v>
      </c>
      <c r="I507" s="234">
        <v>43581</v>
      </c>
      <c r="J507" s="206" t="s">
        <v>129</v>
      </c>
      <c r="K507" s="207" t="s">
        <v>130</v>
      </c>
      <c r="L507" s="235">
        <v>-17822.7</v>
      </c>
      <c r="M507" s="235">
        <v>-17822.7</v>
      </c>
      <c r="N507" s="236">
        <v>17822.7</v>
      </c>
      <c r="O507" s="28">
        <f>VLOOKUP(B507,CF!A:Y,10,FALSE)</f>
        <v>14</v>
      </c>
      <c r="P507" s="248">
        <f t="shared" si="21"/>
        <v>43574</v>
      </c>
      <c r="Q507" s="28">
        <f t="shared" si="22"/>
        <v>-7</v>
      </c>
      <c r="S507" s="322">
        <f t="shared" si="23"/>
        <v>-17822.7</v>
      </c>
    </row>
    <row r="508" spans="1:19" x14ac:dyDescent="0.2">
      <c r="B508" s="28" t="s">
        <v>797</v>
      </c>
      <c r="C508" s="28" t="str">
        <f>VLOOKUP(B508,CF!A:Y,2,FALSE)</f>
        <v>EDMAP AUTOMATYKA</v>
      </c>
      <c r="D508" s="28" t="str">
        <f>IFERROR(VLOOKUP(B508,Adresy!A:C,3,FALSE),"BRAK")</f>
        <v>Bursztynowa 9G
66-415 Kłodawa
Poland</v>
      </c>
      <c r="E508" s="233">
        <v>43585</v>
      </c>
      <c r="F508" s="204" t="s">
        <v>805</v>
      </c>
      <c r="G508" s="205" t="s">
        <v>806</v>
      </c>
      <c r="H508" s="204" t="s">
        <v>807</v>
      </c>
      <c r="I508" s="234">
        <v>43606</v>
      </c>
      <c r="J508" s="206" t="s">
        <v>129</v>
      </c>
      <c r="K508" s="207" t="s">
        <v>130</v>
      </c>
      <c r="L508" s="235">
        <v>-3474.75</v>
      </c>
      <c r="M508" s="235">
        <v>-3474.75</v>
      </c>
      <c r="N508" s="236">
        <v>3474.75</v>
      </c>
      <c r="O508" s="28">
        <f>VLOOKUP(B508,CF!A:Y,10,FALSE)</f>
        <v>14</v>
      </c>
      <c r="P508" s="248">
        <f t="shared" si="21"/>
        <v>43599</v>
      </c>
      <c r="Q508" s="28">
        <f t="shared" si="22"/>
        <v>-7</v>
      </c>
      <c r="S508" s="322">
        <f t="shared" si="23"/>
        <v>-3474.75</v>
      </c>
    </row>
    <row r="509" spans="1:19" x14ac:dyDescent="0.2">
      <c r="B509" s="28" t="s">
        <v>797</v>
      </c>
      <c r="C509" s="28" t="str">
        <f>VLOOKUP(B509,CF!A:Y,2,FALSE)</f>
        <v>EDMAP AUTOMATYKA</v>
      </c>
      <c r="D509" s="28" t="str">
        <f>IFERROR(VLOOKUP(B509,Adresy!A:C,3,FALSE),"BRAK")</f>
        <v>Bursztynowa 9G
66-415 Kłodawa
Poland</v>
      </c>
      <c r="E509" s="233">
        <v>43585</v>
      </c>
      <c r="F509" s="204" t="s">
        <v>808</v>
      </c>
      <c r="G509" s="205" t="s">
        <v>809</v>
      </c>
      <c r="H509" s="204" t="s">
        <v>810</v>
      </c>
      <c r="I509" s="234">
        <v>43606</v>
      </c>
      <c r="J509" s="206" t="s">
        <v>129</v>
      </c>
      <c r="K509" s="207" t="s">
        <v>130</v>
      </c>
      <c r="L509" s="235">
        <v>-10627.2</v>
      </c>
      <c r="M509" s="235">
        <v>-10627.2</v>
      </c>
      <c r="N509" s="236">
        <v>10627.2</v>
      </c>
      <c r="O509" s="28">
        <f>VLOOKUP(B509,CF!A:Y,10,FALSE)</f>
        <v>14</v>
      </c>
      <c r="P509" s="248">
        <f t="shared" si="21"/>
        <v>43599</v>
      </c>
      <c r="Q509" s="28">
        <f t="shared" si="22"/>
        <v>-7</v>
      </c>
      <c r="S509" s="322">
        <f t="shared" si="23"/>
        <v>-10627.2</v>
      </c>
    </row>
    <row r="510" spans="1:19" x14ac:dyDescent="0.2">
      <c r="B510" s="28" t="s">
        <v>797</v>
      </c>
      <c r="C510" s="28" t="str">
        <f>VLOOKUP(B510,CF!A:Y,2,FALSE)</f>
        <v>EDMAP AUTOMATYKA</v>
      </c>
      <c r="D510" s="28" t="str">
        <f>IFERROR(VLOOKUP(B510,Adresy!A:C,3,FALSE),"BRAK")</f>
        <v>Bursztynowa 9G
66-415 Kłodawa
Poland</v>
      </c>
      <c r="E510" s="233">
        <v>43585</v>
      </c>
      <c r="F510" s="204" t="s">
        <v>811</v>
      </c>
      <c r="G510" s="205" t="s">
        <v>812</v>
      </c>
      <c r="H510" s="204" t="s">
        <v>813</v>
      </c>
      <c r="I510" s="234">
        <v>43606</v>
      </c>
      <c r="J510" s="206" t="s">
        <v>129</v>
      </c>
      <c r="K510" s="207" t="s">
        <v>130</v>
      </c>
      <c r="L510" s="235">
        <v>-12010.95</v>
      </c>
      <c r="M510" s="235">
        <v>-12010.95</v>
      </c>
      <c r="N510" s="236">
        <v>12010.95</v>
      </c>
      <c r="O510" s="28">
        <f>VLOOKUP(B510,CF!A:Y,10,FALSE)</f>
        <v>14</v>
      </c>
      <c r="P510" s="248">
        <f t="shared" si="21"/>
        <v>43599</v>
      </c>
      <c r="Q510" s="28">
        <f t="shared" si="22"/>
        <v>-7</v>
      </c>
      <c r="S510" s="322">
        <f t="shared" si="23"/>
        <v>-12010.95</v>
      </c>
    </row>
    <row r="511" spans="1:19" x14ac:dyDescent="0.2">
      <c r="B511" s="28" t="s">
        <v>797</v>
      </c>
      <c r="C511" s="28" t="str">
        <f>VLOOKUP(B511,CF!A:Y,2,FALSE)</f>
        <v>EDMAP AUTOMATYKA</v>
      </c>
      <c r="D511" s="28" t="str">
        <f>IFERROR(VLOOKUP(B511,Adresy!A:C,3,FALSE),"BRAK")</f>
        <v>Bursztynowa 9G
66-415 Kłodawa
Poland</v>
      </c>
      <c r="E511" s="233">
        <v>43585</v>
      </c>
      <c r="F511" s="204" t="s">
        <v>814</v>
      </c>
      <c r="G511" s="205" t="s">
        <v>815</v>
      </c>
      <c r="H511" s="204" t="s">
        <v>449</v>
      </c>
      <c r="I511" s="234">
        <v>43606</v>
      </c>
      <c r="J511" s="206" t="s">
        <v>129</v>
      </c>
      <c r="K511" s="207" t="s">
        <v>130</v>
      </c>
      <c r="L511" s="235">
        <v>-7287.75</v>
      </c>
      <c r="M511" s="235">
        <v>-7287.75</v>
      </c>
      <c r="N511" s="236">
        <v>7287.75</v>
      </c>
      <c r="O511" s="28">
        <f>VLOOKUP(B511,CF!A:Y,10,FALSE)</f>
        <v>14</v>
      </c>
      <c r="P511" s="248">
        <f t="shared" si="21"/>
        <v>43599</v>
      </c>
      <c r="Q511" s="28">
        <f t="shared" si="22"/>
        <v>-7</v>
      </c>
      <c r="S511" s="322">
        <f t="shared" si="23"/>
        <v>-7287.75</v>
      </c>
    </row>
    <row r="512" spans="1:19" x14ac:dyDescent="0.2">
      <c r="B512" s="28" t="s">
        <v>797</v>
      </c>
      <c r="C512" s="28" t="str">
        <f>VLOOKUP(B512,CF!A:Y,2,FALSE)</f>
        <v>EDMAP AUTOMATYKA</v>
      </c>
      <c r="D512" s="28" t="str">
        <f>IFERROR(VLOOKUP(B512,Adresy!A:C,3,FALSE),"BRAK")</f>
        <v>Bursztynowa 9G
66-415 Kłodawa
Poland</v>
      </c>
      <c r="E512" s="233">
        <v>43600</v>
      </c>
      <c r="F512" s="204" t="s">
        <v>3274</v>
      </c>
      <c r="G512" s="205" t="s">
        <v>3144</v>
      </c>
      <c r="H512" s="204" t="s">
        <v>3275</v>
      </c>
      <c r="I512" s="234">
        <v>43609</v>
      </c>
      <c r="J512" s="206" t="s">
        <v>129</v>
      </c>
      <c r="K512" s="207" t="s">
        <v>130</v>
      </c>
      <c r="L512" s="235">
        <v>-6254.55</v>
      </c>
      <c r="M512" s="235">
        <v>-6254.55</v>
      </c>
      <c r="N512" s="236">
        <v>6254.55</v>
      </c>
      <c r="O512" s="28">
        <f>VLOOKUP(B512,CF!A:Y,10,FALSE)</f>
        <v>14</v>
      </c>
      <c r="P512" s="248">
        <f t="shared" si="21"/>
        <v>43614</v>
      </c>
      <c r="Q512" s="28">
        <f t="shared" si="22"/>
        <v>5</v>
      </c>
      <c r="S512" s="322">
        <f t="shared" si="23"/>
        <v>-6254.55</v>
      </c>
    </row>
    <row r="513" spans="1:19" x14ac:dyDescent="0.2">
      <c r="C513" s="28" t="e">
        <f ca="1">VLOOKUP(B513,CF!A:Y,2,FALSE)</f>
        <v>#N/A</v>
      </c>
      <c r="D513" s="28" t="str">
        <f>IFERROR(VLOOKUP(B513,Adresy!A:C,3,FALSE),"BRAK")</f>
        <v>BRAK</v>
      </c>
      <c r="E513" s="230" t="s">
        <v>122</v>
      </c>
      <c r="J513" s="237" t="s">
        <v>129</v>
      </c>
      <c r="K513" s="238" t="s">
        <v>130</v>
      </c>
      <c r="L513" s="239">
        <v>-65448.3</v>
      </c>
      <c r="M513" s="239">
        <v>-65448.3</v>
      </c>
      <c r="N513" s="240">
        <v>65448.3</v>
      </c>
      <c r="O513" s="28" t="e">
        <f ca="1">VLOOKUP(B513,CF!A:Y,10,FALSE)</f>
        <v>#N/A</v>
      </c>
      <c r="P513" s="248" t="e">
        <f t="shared" ca="1" si="21"/>
        <v>#VALUE!</v>
      </c>
      <c r="Q513" s="28" t="e">
        <f t="shared" ca="1" si="22"/>
        <v>#VALUE!</v>
      </c>
      <c r="S513" s="322">
        <f t="shared" si="23"/>
        <v>-65448.3</v>
      </c>
    </row>
    <row r="514" spans="1:19" x14ac:dyDescent="0.2">
      <c r="C514" s="28" t="e">
        <f ca="1">VLOOKUP(B514,CF!A:Y,2,FALSE)</f>
        <v>#N/A</v>
      </c>
      <c r="D514" s="28" t="str">
        <f>IFERROR(VLOOKUP(B514,Adresy!A:C,3,FALSE),"BRAK")</f>
        <v>BRAK</v>
      </c>
      <c r="E514" s="230" t="s">
        <v>122</v>
      </c>
      <c r="F514" s="230" t="s">
        <v>122</v>
      </c>
      <c r="G514" s="230" t="s">
        <v>122</v>
      </c>
      <c r="H514" s="230" t="s">
        <v>122</v>
      </c>
      <c r="I514" s="230" t="s">
        <v>122</v>
      </c>
      <c r="J514" s="230" t="s">
        <v>122</v>
      </c>
      <c r="K514" s="230" t="s">
        <v>122</v>
      </c>
      <c r="L514" s="241" t="s">
        <v>122</v>
      </c>
      <c r="M514" s="241" t="s">
        <v>3189</v>
      </c>
      <c r="N514" s="242">
        <v>65448.3</v>
      </c>
      <c r="O514" s="28" t="e">
        <f ca="1">VLOOKUP(B514,CF!A:Y,10,FALSE)</f>
        <v>#N/A</v>
      </c>
      <c r="P514" s="248" t="e">
        <f t="shared" ca="1" si="21"/>
        <v>#VALUE!</v>
      </c>
      <c r="Q514" s="28" t="e">
        <f t="shared" ca="1" si="22"/>
        <v>#VALUE!</v>
      </c>
      <c r="S514" s="322">
        <f t="shared" si="23"/>
        <v>-65448.3</v>
      </c>
    </row>
    <row r="515" spans="1:19" x14ac:dyDescent="0.2">
      <c r="A515" s="230" t="s">
        <v>2566</v>
      </c>
      <c r="B515" s="230"/>
      <c r="C515" s="28" t="e">
        <f ca="1">VLOOKUP(B515,CF!A:Y,2,FALSE)</f>
        <v>#N/A</v>
      </c>
      <c r="D515" s="28" t="str">
        <f>IFERROR(VLOOKUP(B515,Adresy!A:C,3,FALSE),"BRAK")</f>
        <v>BRAK</v>
      </c>
      <c r="E515" s="231" t="s">
        <v>2566</v>
      </c>
      <c r="G515" s="232" t="s">
        <v>3146</v>
      </c>
      <c r="I515" s="230" t="s">
        <v>122</v>
      </c>
      <c r="J515" s="230" t="s">
        <v>122</v>
      </c>
      <c r="K515" s="230" t="s">
        <v>122</v>
      </c>
      <c r="L515" s="230" t="s">
        <v>122</v>
      </c>
      <c r="M515" s="230" t="s">
        <v>122</v>
      </c>
      <c r="N515" s="230">
        <v>0</v>
      </c>
      <c r="O515" s="28" t="e">
        <f ca="1">VLOOKUP(B515,CF!A:Y,10,FALSE)</f>
        <v>#N/A</v>
      </c>
      <c r="P515" s="248" t="e">
        <f t="shared" ca="1" si="21"/>
        <v>#VALUE!</v>
      </c>
      <c r="Q515" s="28" t="e">
        <f t="shared" ca="1" si="22"/>
        <v>#VALUE!</v>
      </c>
      <c r="S515" s="322">
        <f t="shared" si="23"/>
        <v>0</v>
      </c>
    </row>
    <row r="516" spans="1:19" x14ac:dyDescent="0.2">
      <c r="B516" s="28" t="s">
        <v>2566</v>
      </c>
      <c r="C516" s="28" t="str">
        <f>VLOOKUP(B516,CF!A:Y,2,FALSE)</f>
        <v>UPS</v>
      </c>
      <c r="D516" s="28" t="str">
        <f>IFERROR(VLOOKUP(B516,Adresy!A:C,3,FALSE),"BRAK")</f>
        <v>ul. Prądzyńskiego
01-222 Warszawa
Poland</v>
      </c>
      <c r="E516" s="233">
        <v>43599</v>
      </c>
      <c r="F516" s="204" t="s">
        <v>3276</v>
      </c>
      <c r="G516" s="205" t="s">
        <v>3145</v>
      </c>
      <c r="H516" s="204" t="s">
        <v>3277</v>
      </c>
      <c r="I516" s="234">
        <v>43599</v>
      </c>
      <c r="J516" s="206" t="s">
        <v>129</v>
      </c>
      <c r="K516" s="207" t="s">
        <v>130</v>
      </c>
      <c r="L516" s="235">
        <v>-187.01</v>
      </c>
      <c r="M516" s="235">
        <v>-187.01</v>
      </c>
      <c r="N516" s="236">
        <v>187.01</v>
      </c>
      <c r="O516" s="28">
        <f>VLOOKUP(B516,CF!A:Y,10,FALSE)</f>
        <v>7</v>
      </c>
      <c r="P516" s="248">
        <f t="shared" ref="P516:P570" si="24">E516+O516</f>
        <v>43606</v>
      </c>
      <c r="Q516" s="28">
        <f t="shared" ref="Q516:Q570" si="25">P516-I516</f>
        <v>7</v>
      </c>
      <c r="S516" s="322">
        <f t="shared" ref="S516:S575" si="26">IFERROR(-N516,0)</f>
        <v>-187.01</v>
      </c>
    </row>
    <row r="517" spans="1:19" x14ac:dyDescent="0.2">
      <c r="C517" s="28" t="e">
        <f ca="1">VLOOKUP(B517,CF!A:Y,2,FALSE)</f>
        <v>#N/A</v>
      </c>
      <c r="D517" s="28" t="str">
        <f>IFERROR(VLOOKUP(B517,Adresy!A:C,3,FALSE),"BRAK")</f>
        <v>BRAK</v>
      </c>
      <c r="E517" s="230" t="s">
        <v>122</v>
      </c>
      <c r="J517" s="237" t="s">
        <v>129</v>
      </c>
      <c r="K517" s="238" t="s">
        <v>130</v>
      </c>
      <c r="L517" s="239">
        <v>-187.01</v>
      </c>
      <c r="M517" s="239">
        <v>-187.01</v>
      </c>
      <c r="N517" s="240">
        <v>187.01</v>
      </c>
      <c r="O517" s="28" t="e">
        <f ca="1">VLOOKUP(B517,CF!A:Y,10,FALSE)</f>
        <v>#N/A</v>
      </c>
      <c r="P517" s="248" t="e">
        <f t="shared" ca="1" si="24"/>
        <v>#VALUE!</v>
      </c>
      <c r="Q517" s="28" t="e">
        <f t="shared" ca="1" si="25"/>
        <v>#VALUE!</v>
      </c>
      <c r="S517" s="322">
        <f t="shared" si="26"/>
        <v>-187.01</v>
      </c>
    </row>
    <row r="518" spans="1:19" x14ac:dyDescent="0.2">
      <c r="C518" s="28" t="e">
        <f ca="1">VLOOKUP(B518,CF!A:Y,2,FALSE)</f>
        <v>#N/A</v>
      </c>
      <c r="D518" s="28" t="str">
        <f>IFERROR(VLOOKUP(B518,Adresy!A:C,3,FALSE),"BRAK")</f>
        <v>BRAK</v>
      </c>
      <c r="E518" s="230" t="s">
        <v>122</v>
      </c>
      <c r="F518" s="230" t="s">
        <v>122</v>
      </c>
      <c r="G518" s="230" t="s">
        <v>122</v>
      </c>
      <c r="H518" s="230" t="s">
        <v>122</v>
      </c>
      <c r="I518" s="230" t="s">
        <v>122</v>
      </c>
      <c r="J518" s="230" t="s">
        <v>122</v>
      </c>
      <c r="K518" s="230" t="s">
        <v>122</v>
      </c>
      <c r="L518" s="241" t="s">
        <v>122</v>
      </c>
      <c r="M518" s="241" t="s">
        <v>3189</v>
      </c>
      <c r="N518" s="242">
        <v>187.01</v>
      </c>
      <c r="O518" s="28" t="e">
        <f ca="1">VLOOKUP(B518,CF!A:Y,10,FALSE)</f>
        <v>#N/A</v>
      </c>
      <c r="P518" s="248" t="e">
        <f t="shared" ca="1" si="24"/>
        <v>#VALUE!</v>
      </c>
      <c r="Q518" s="28" t="e">
        <f t="shared" ca="1" si="25"/>
        <v>#VALUE!</v>
      </c>
      <c r="S518" s="322">
        <f t="shared" si="26"/>
        <v>-187.01</v>
      </c>
    </row>
    <row r="519" spans="1:19" x14ac:dyDescent="0.2">
      <c r="A519" s="230" t="s">
        <v>816</v>
      </c>
      <c r="B519" s="230"/>
      <c r="C519" s="28" t="e">
        <f ca="1">VLOOKUP(B519,CF!A:Y,2,FALSE)</f>
        <v>#N/A</v>
      </c>
      <c r="D519" s="28" t="str">
        <f>IFERROR(VLOOKUP(B519,Adresy!A:C,3,FALSE),"BRAK")</f>
        <v>BRAK</v>
      </c>
      <c r="E519" s="231" t="s">
        <v>816</v>
      </c>
      <c r="G519" s="232" t="s">
        <v>817</v>
      </c>
      <c r="I519" s="230" t="s">
        <v>122</v>
      </c>
      <c r="J519" s="230" t="s">
        <v>122</v>
      </c>
      <c r="K519" s="230" t="s">
        <v>122</v>
      </c>
      <c r="L519" s="230" t="s">
        <v>122</v>
      </c>
      <c r="M519" s="230" t="s">
        <v>122</v>
      </c>
      <c r="N519" s="230">
        <v>0</v>
      </c>
      <c r="O519" s="28" t="e">
        <f ca="1">VLOOKUP(B519,CF!A:Y,10,FALSE)</f>
        <v>#N/A</v>
      </c>
      <c r="P519" s="248" t="e">
        <f t="shared" ca="1" si="24"/>
        <v>#VALUE!</v>
      </c>
      <c r="Q519" s="28" t="e">
        <f t="shared" ca="1" si="25"/>
        <v>#VALUE!</v>
      </c>
      <c r="S519" s="322">
        <f t="shared" si="26"/>
        <v>0</v>
      </c>
    </row>
    <row r="520" spans="1:19" x14ac:dyDescent="0.2">
      <c r="B520" s="28" t="s">
        <v>816</v>
      </c>
      <c r="C520" s="28" t="str">
        <f>VLOOKUP(B520,CF!A:Y,2,FALSE)</f>
        <v>PKN Orlen SA</v>
      </c>
      <c r="D520" s="28" t="str">
        <f>IFERROR(VLOOKUP(B520,Adresy!A:C,3,FALSE),"BRAK")</f>
        <v>Chemików 7
09-411 Płock
Poland</v>
      </c>
      <c r="E520" s="233">
        <v>43558</v>
      </c>
      <c r="F520" s="204" t="s">
        <v>818</v>
      </c>
      <c r="G520" s="205" t="s">
        <v>819</v>
      </c>
      <c r="H520" s="204" t="s">
        <v>820</v>
      </c>
      <c r="I520" s="234">
        <v>43567</v>
      </c>
      <c r="J520" s="206" t="s">
        <v>129</v>
      </c>
      <c r="K520" s="207" t="s">
        <v>130</v>
      </c>
      <c r="L520" s="235">
        <v>-225.92</v>
      </c>
      <c r="M520" s="235">
        <v>-225.92</v>
      </c>
      <c r="N520" s="236">
        <v>225.92</v>
      </c>
      <c r="O520" s="28">
        <f>VLOOKUP(B520,CF!A:Y,10,FALSE)</f>
        <v>0</v>
      </c>
      <c r="P520" s="248">
        <f t="shared" si="24"/>
        <v>43558</v>
      </c>
      <c r="Q520" s="28">
        <f t="shared" si="25"/>
        <v>-9</v>
      </c>
      <c r="S520" s="322">
        <f t="shared" si="26"/>
        <v>-225.92</v>
      </c>
    </row>
    <row r="521" spans="1:19" x14ac:dyDescent="0.2">
      <c r="B521" s="28" t="s">
        <v>816</v>
      </c>
      <c r="C521" s="28" t="str">
        <f>VLOOKUP(B521,CF!A:Y,2,FALSE)</f>
        <v>PKN Orlen SA</v>
      </c>
      <c r="D521" s="28" t="str">
        <f>IFERROR(VLOOKUP(B521,Adresy!A:C,3,FALSE),"BRAK")</f>
        <v>Chemików 7
09-411 Płock
Poland</v>
      </c>
      <c r="E521" s="233">
        <v>43570</v>
      </c>
      <c r="F521" s="204" t="s">
        <v>821</v>
      </c>
      <c r="G521" s="205" t="s">
        <v>822</v>
      </c>
      <c r="H521" s="204" t="s">
        <v>820</v>
      </c>
      <c r="I521" s="234">
        <v>43584</v>
      </c>
      <c r="J521" s="206" t="s">
        <v>129</v>
      </c>
      <c r="K521" s="207" t="s">
        <v>130</v>
      </c>
      <c r="L521" s="235">
        <v>-226.4</v>
      </c>
      <c r="M521" s="235">
        <v>-226.4</v>
      </c>
      <c r="N521" s="236">
        <v>226.4</v>
      </c>
      <c r="O521" s="28">
        <f>VLOOKUP(B521,CF!A:Y,10,FALSE)</f>
        <v>0</v>
      </c>
      <c r="P521" s="248">
        <f t="shared" si="24"/>
        <v>43570</v>
      </c>
      <c r="Q521" s="28">
        <f t="shared" si="25"/>
        <v>-14</v>
      </c>
      <c r="S521" s="322">
        <f t="shared" si="26"/>
        <v>-226.4</v>
      </c>
    </row>
    <row r="522" spans="1:19" x14ac:dyDescent="0.2">
      <c r="B522" s="28" t="s">
        <v>816</v>
      </c>
      <c r="C522" s="28" t="str">
        <f>VLOOKUP(B522,CF!A:Y,2,FALSE)</f>
        <v>PKN Orlen SA</v>
      </c>
      <c r="D522" s="28" t="str">
        <f>IFERROR(VLOOKUP(B522,Adresy!A:C,3,FALSE),"BRAK")</f>
        <v>Chemików 7
09-411 Płock
Poland</v>
      </c>
      <c r="E522" s="233">
        <v>43574</v>
      </c>
      <c r="F522" s="204" t="s">
        <v>823</v>
      </c>
      <c r="G522" s="205" t="s">
        <v>824</v>
      </c>
      <c r="H522" s="204" t="s">
        <v>820</v>
      </c>
      <c r="I522" s="234">
        <v>43588</v>
      </c>
      <c r="J522" s="206" t="s">
        <v>129</v>
      </c>
      <c r="K522" s="207" t="s">
        <v>130</v>
      </c>
      <c r="L522" s="235">
        <v>-242.99</v>
      </c>
      <c r="M522" s="235">
        <v>-242.99</v>
      </c>
      <c r="N522" s="236">
        <v>242.99</v>
      </c>
      <c r="O522" s="28">
        <f>VLOOKUP(B522,CF!A:Y,10,FALSE)</f>
        <v>0</v>
      </c>
      <c r="P522" s="248">
        <f t="shared" si="24"/>
        <v>43574</v>
      </c>
      <c r="Q522" s="28">
        <f t="shared" si="25"/>
        <v>-14</v>
      </c>
      <c r="S522" s="322">
        <f t="shared" si="26"/>
        <v>-242.99</v>
      </c>
    </row>
    <row r="523" spans="1:19" x14ac:dyDescent="0.2">
      <c r="B523" s="28" t="s">
        <v>816</v>
      </c>
      <c r="C523" s="28" t="str">
        <f>VLOOKUP(B523,CF!A:Y,2,FALSE)</f>
        <v>PKN Orlen SA</v>
      </c>
      <c r="D523" s="28" t="str">
        <f>IFERROR(VLOOKUP(B523,Adresy!A:C,3,FALSE),"BRAK")</f>
        <v>Chemików 7
09-411 Płock
Poland</v>
      </c>
      <c r="E523" s="233">
        <v>43580</v>
      </c>
      <c r="F523" s="204" t="s">
        <v>825</v>
      </c>
      <c r="G523" s="205" t="s">
        <v>826</v>
      </c>
      <c r="H523" s="204" t="s">
        <v>820</v>
      </c>
      <c r="I523" s="234">
        <v>43573</v>
      </c>
      <c r="J523" s="206" t="s">
        <v>129</v>
      </c>
      <c r="K523" s="207" t="s">
        <v>130</v>
      </c>
      <c r="L523" s="235">
        <v>-216.67</v>
      </c>
      <c r="M523" s="235">
        <v>-216.67</v>
      </c>
      <c r="N523" s="236">
        <v>216.67</v>
      </c>
      <c r="O523" s="28">
        <f>VLOOKUP(B523,CF!A:Y,10,FALSE)</f>
        <v>0</v>
      </c>
      <c r="P523" s="248">
        <f t="shared" si="24"/>
        <v>43580</v>
      </c>
      <c r="Q523" s="28">
        <f t="shared" si="25"/>
        <v>7</v>
      </c>
      <c r="S523" s="322">
        <f t="shared" si="26"/>
        <v>-216.67</v>
      </c>
    </row>
    <row r="524" spans="1:19" x14ac:dyDescent="0.2">
      <c r="B524" s="28" t="s">
        <v>816</v>
      </c>
      <c r="C524" s="28" t="str">
        <f>VLOOKUP(B524,CF!A:Y,2,FALSE)</f>
        <v>PKN Orlen SA</v>
      </c>
      <c r="D524" s="28" t="str">
        <f>IFERROR(VLOOKUP(B524,Adresy!A:C,3,FALSE),"BRAK")</f>
        <v>Chemików 7
09-411 Płock
Poland</v>
      </c>
      <c r="E524" s="233">
        <v>43581</v>
      </c>
      <c r="F524" s="204" t="s">
        <v>827</v>
      </c>
      <c r="G524" s="205" t="s">
        <v>828</v>
      </c>
      <c r="H524" s="204" t="s">
        <v>829</v>
      </c>
      <c r="I524" s="234">
        <v>43595</v>
      </c>
      <c r="J524" s="206" t="s">
        <v>129</v>
      </c>
      <c r="K524" s="207" t="s">
        <v>130</v>
      </c>
      <c r="L524" s="235">
        <v>-233.13</v>
      </c>
      <c r="M524" s="235">
        <v>-233.13</v>
      </c>
      <c r="N524" s="236">
        <v>233.13</v>
      </c>
      <c r="O524" s="28">
        <f>VLOOKUP(B524,CF!A:Y,10,FALSE)</f>
        <v>0</v>
      </c>
      <c r="P524" s="248">
        <f t="shared" si="24"/>
        <v>43581</v>
      </c>
      <c r="Q524" s="28">
        <f t="shared" si="25"/>
        <v>-14</v>
      </c>
      <c r="S524" s="322">
        <f t="shared" si="26"/>
        <v>-233.13</v>
      </c>
    </row>
    <row r="525" spans="1:19" x14ac:dyDescent="0.2">
      <c r="C525" s="28" t="e">
        <f ca="1">VLOOKUP(B525,CF!A:Y,2,FALSE)</f>
        <v>#N/A</v>
      </c>
      <c r="D525" s="28" t="str">
        <f>IFERROR(VLOOKUP(B525,Adresy!A:C,3,FALSE),"BRAK")</f>
        <v>BRAK</v>
      </c>
      <c r="E525" s="230" t="s">
        <v>122</v>
      </c>
      <c r="J525" s="237" t="s">
        <v>129</v>
      </c>
      <c r="K525" s="238" t="s">
        <v>130</v>
      </c>
      <c r="L525" s="239">
        <v>-1145.1099999999999</v>
      </c>
      <c r="M525" s="239">
        <v>-1145.1099999999999</v>
      </c>
      <c r="N525" s="240">
        <v>1145.1099999999999</v>
      </c>
      <c r="O525" s="28" t="e">
        <f ca="1">VLOOKUP(B525,CF!A:Y,10,FALSE)</f>
        <v>#N/A</v>
      </c>
      <c r="P525" s="248" t="e">
        <f t="shared" ca="1" si="24"/>
        <v>#VALUE!</v>
      </c>
      <c r="Q525" s="28" t="e">
        <f t="shared" ca="1" si="25"/>
        <v>#VALUE!</v>
      </c>
      <c r="S525" s="322">
        <f t="shared" si="26"/>
        <v>-1145.1099999999999</v>
      </c>
    </row>
    <row r="526" spans="1:19" x14ac:dyDescent="0.2">
      <c r="C526" s="28" t="e">
        <f ca="1">VLOOKUP(B526,CF!A:Y,2,FALSE)</f>
        <v>#N/A</v>
      </c>
      <c r="D526" s="28" t="str">
        <f>IFERROR(VLOOKUP(B526,Adresy!A:C,3,FALSE),"BRAK")</f>
        <v>BRAK</v>
      </c>
      <c r="E526" s="230" t="s">
        <v>122</v>
      </c>
      <c r="F526" s="230" t="s">
        <v>122</v>
      </c>
      <c r="G526" s="230" t="s">
        <v>122</v>
      </c>
      <c r="H526" s="230" t="s">
        <v>122</v>
      </c>
      <c r="I526" s="230" t="s">
        <v>122</v>
      </c>
      <c r="J526" s="230" t="s">
        <v>122</v>
      </c>
      <c r="K526" s="230" t="s">
        <v>122</v>
      </c>
      <c r="L526" s="241" t="s">
        <v>122</v>
      </c>
      <c r="M526" s="241" t="s">
        <v>3189</v>
      </c>
      <c r="N526" s="242">
        <v>1145.1099999999999</v>
      </c>
      <c r="O526" s="28" t="e">
        <f ca="1">VLOOKUP(B526,CF!A:Y,10,FALSE)</f>
        <v>#N/A</v>
      </c>
      <c r="P526" s="248" t="e">
        <f t="shared" ca="1" si="24"/>
        <v>#VALUE!</v>
      </c>
      <c r="Q526" s="28" t="e">
        <f t="shared" ca="1" si="25"/>
        <v>#VALUE!</v>
      </c>
      <c r="S526" s="322">
        <f t="shared" si="26"/>
        <v>-1145.1099999999999</v>
      </c>
    </row>
    <row r="527" spans="1:19" x14ac:dyDescent="0.2">
      <c r="A527" s="230" t="s">
        <v>830</v>
      </c>
      <c r="B527" s="230"/>
      <c r="C527" s="28" t="e">
        <f ca="1">VLOOKUP(B527,CF!A:Y,2,FALSE)</f>
        <v>#N/A</v>
      </c>
      <c r="D527" s="28" t="str">
        <f>IFERROR(VLOOKUP(B527,Adresy!A:C,3,FALSE),"BRAK")</f>
        <v>BRAK</v>
      </c>
      <c r="E527" s="231" t="s">
        <v>830</v>
      </c>
      <c r="G527" s="232" t="s">
        <v>831</v>
      </c>
      <c r="I527" s="230" t="s">
        <v>122</v>
      </c>
      <c r="J527" s="230" t="s">
        <v>122</v>
      </c>
      <c r="K527" s="230" t="s">
        <v>122</v>
      </c>
      <c r="L527" s="230" t="s">
        <v>122</v>
      </c>
      <c r="M527" s="230" t="s">
        <v>122</v>
      </c>
      <c r="N527" s="230">
        <v>0</v>
      </c>
      <c r="O527" s="28" t="e">
        <f ca="1">VLOOKUP(B527,CF!A:Y,10,FALSE)</f>
        <v>#N/A</v>
      </c>
      <c r="P527" s="248" t="e">
        <f t="shared" ca="1" si="24"/>
        <v>#VALUE!</v>
      </c>
      <c r="Q527" s="28" t="e">
        <f t="shared" ca="1" si="25"/>
        <v>#VALUE!</v>
      </c>
      <c r="S527" s="322">
        <f t="shared" si="26"/>
        <v>0</v>
      </c>
    </row>
    <row r="528" spans="1:19" x14ac:dyDescent="0.2">
      <c r="B528" s="28" t="s">
        <v>830</v>
      </c>
      <c r="C528" s="28" t="str">
        <f>VLOOKUP(B528,CF!A:Y,2,FALSE)</f>
        <v>QUBUS HOTEL</v>
      </c>
      <c r="D528" s="28" t="str">
        <f>IFERROR(VLOOKUP(B528,Adresy!A:C,3,FALSE),"BRAK")</f>
        <v>Skierniewicka18
53-117 Wrocław
Poland</v>
      </c>
      <c r="E528" s="233">
        <v>43503</v>
      </c>
      <c r="F528" s="204" t="s">
        <v>832</v>
      </c>
      <c r="G528" s="205" t="s">
        <v>3829</v>
      </c>
      <c r="H528" s="204" t="s">
        <v>122</v>
      </c>
      <c r="I528" s="234">
        <v>43503</v>
      </c>
      <c r="J528" s="206" t="s">
        <v>129</v>
      </c>
      <c r="K528" s="207" t="s">
        <v>130</v>
      </c>
      <c r="L528" s="235">
        <v>897.78</v>
      </c>
      <c r="M528" s="235">
        <v>897.78</v>
      </c>
      <c r="N528" s="236">
        <v>-897.78</v>
      </c>
      <c r="O528" s="28">
        <f>VLOOKUP(B528,CF!A:Y,10,FALSE)</f>
        <v>14</v>
      </c>
      <c r="P528" s="248">
        <f t="shared" si="24"/>
        <v>43517</v>
      </c>
      <c r="Q528" s="28">
        <f t="shared" si="25"/>
        <v>14</v>
      </c>
      <c r="S528" s="322">
        <f t="shared" si="26"/>
        <v>897.78</v>
      </c>
    </row>
    <row r="529" spans="1:19" x14ac:dyDescent="0.2">
      <c r="B529" s="28" t="s">
        <v>830</v>
      </c>
      <c r="C529" s="28" t="str">
        <f>VLOOKUP(B529,CF!A:Y,2,FALSE)</f>
        <v>QUBUS HOTEL</v>
      </c>
      <c r="D529" s="28" t="str">
        <f>IFERROR(VLOOKUP(B529,Adresy!A:C,3,FALSE),"BRAK")</f>
        <v>Skierniewicka18
53-117 Wrocław
Poland</v>
      </c>
      <c r="E529" s="233">
        <v>43585</v>
      </c>
      <c r="F529" s="204" t="s">
        <v>833</v>
      </c>
      <c r="G529" s="205" t="s">
        <v>834</v>
      </c>
      <c r="H529" s="204" t="s">
        <v>835</v>
      </c>
      <c r="I529" s="234">
        <v>43599</v>
      </c>
      <c r="J529" s="206" t="s">
        <v>129</v>
      </c>
      <c r="K529" s="207" t="s">
        <v>130</v>
      </c>
      <c r="L529" s="235">
        <v>-3395.7</v>
      </c>
      <c r="M529" s="235">
        <v>-3395.7</v>
      </c>
      <c r="N529" s="236">
        <v>3395.7</v>
      </c>
      <c r="O529" s="28">
        <f>VLOOKUP(B529,CF!A:Y,10,FALSE)</f>
        <v>14</v>
      </c>
      <c r="P529" s="248">
        <f t="shared" si="24"/>
        <v>43599</v>
      </c>
      <c r="Q529" s="28">
        <f t="shared" si="25"/>
        <v>0</v>
      </c>
      <c r="S529" s="322">
        <f t="shared" si="26"/>
        <v>-3395.7</v>
      </c>
    </row>
    <row r="530" spans="1:19" x14ac:dyDescent="0.2">
      <c r="C530" s="28" t="e">
        <f ca="1">VLOOKUP(B530,CF!A:Y,2,FALSE)</f>
        <v>#N/A</v>
      </c>
      <c r="D530" s="28" t="str">
        <f>IFERROR(VLOOKUP(B530,Adresy!A:C,3,FALSE),"BRAK")</f>
        <v>BRAK</v>
      </c>
      <c r="E530" s="230" t="s">
        <v>122</v>
      </c>
      <c r="J530" s="237" t="s">
        <v>129</v>
      </c>
      <c r="K530" s="238" t="s">
        <v>130</v>
      </c>
      <c r="L530" s="239">
        <v>-2497.92</v>
      </c>
      <c r="M530" s="239">
        <v>-2497.92</v>
      </c>
      <c r="N530" s="240">
        <v>2497.92</v>
      </c>
      <c r="O530" s="28" t="e">
        <f ca="1">VLOOKUP(B530,CF!A:Y,10,FALSE)</f>
        <v>#N/A</v>
      </c>
      <c r="P530" s="248" t="e">
        <f t="shared" ca="1" si="24"/>
        <v>#VALUE!</v>
      </c>
      <c r="Q530" s="28" t="e">
        <f t="shared" ca="1" si="25"/>
        <v>#VALUE!</v>
      </c>
      <c r="S530" s="322">
        <f t="shared" si="26"/>
        <v>-2497.92</v>
      </c>
    </row>
    <row r="531" spans="1:19" x14ac:dyDescent="0.2">
      <c r="C531" s="28" t="e">
        <f ca="1">VLOOKUP(B531,CF!A:Y,2,FALSE)</f>
        <v>#N/A</v>
      </c>
      <c r="D531" s="28" t="str">
        <f>IFERROR(VLOOKUP(B531,Adresy!A:C,3,FALSE),"BRAK")</f>
        <v>BRAK</v>
      </c>
      <c r="E531" s="230" t="s">
        <v>122</v>
      </c>
      <c r="F531" s="230" t="s">
        <v>122</v>
      </c>
      <c r="G531" s="230" t="s">
        <v>122</v>
      </c>
      <c r="H531" s="230" t="s">
        <v>122</v>
      </c>
      <c r="I531" s="230" t="s">
        <v>122</v>
      </c>
      <c r="J531" s="230" t="s">
        <v>122</v>
      </c>
      <c r="K531" s="230" t="s">
        <v>122</v>
      </c>
      <c r="L531" s="241" t="s">
        <v>122</v>
      </c>
      <c r="M531" s="241" t="s">
        <v>3189</v>
      </c>
      <c r="N531" s="242">
        <v>2497.92</v>
      </c>
      <c r="O531" s="28" t="e">
        <f ca="1">VLOOKUP(B531,CF!A:Y,10,FALSE)</f>
        <v>#N/A</v>
      </c>
      <c r="P531" s="248" t="e">
        <f t="shared" ca="1" si="24"/>
        <v>#VALUE!</v>
      </c>
      <c r="Q531" s="28" t="e">
        <f t="shared" ca="1" si="25"/>
        <v>#VALUE!</v>
      </c>
      <c r="S531" s="322">
        <f t="shared" si="26"/>
        <v>-2497.92</v>
      </c>
    </row>
    <row r="532" spans="1:19" x14ac:dyDescent="0.2">
      <c r="A532" s="230" t="s">
        <v>836</v>
      </c>
      <c r="B532" s="230"/>
      <c r="C532" s="28" t="e">
        <f ca="1">VLOOKUP(B532,CF!A:Y,2,FALSE)</f>
        <v>#N/A</v>
      </c>
      <c r="D532" s="28" t="str">
        <f>IFERROR(VLOOKUP(B532,Adresy!A:C,3,FALSE),"BRAK")</f>
        <v>BRAK</v>
      </c>
      <c r="E532" s="231" t="s">
        <v>836</v>
      </c>
      <c r="G532" s="232" t="s">
        <v>837</v>
      </c>
      <c r="I532" s="230" t="s">
        <v>122</v>
      </c>
      <c r="J532" s="230" t="s">
        <v>122</v>
      </c>
      <c r="K532" s="230" t="s">
        <v>122</v>
      </c>
      <c r="L532" s="230" t="s">
        <v>122</v>
      </c>
      <c r="M532" s="230" t="s">
        <v>122</v>
      </c>
      <c r="N532" s="230">
        <v>0</v>
      </c>
      <c r="O532" s="28" t="e">
        <f ca="1">VLOOKUP(B532,CF!A:Y,10,FALSE)</f>
        <v>#N/A</v>
      </c>
      <c r="P532" s="248" t="e">
        <f t="shared" ca="1" si="24"/>
        <v>#VALUE!</v>
      </c>
      <c r="Q532" s="28" t="e">
        <f t="shared" ca="1" si="25"/>
        <v>#VALUE!</v>
      </c>
      <c r="S532" s="322">
        <f t="shared" si="26"/>
        <v>0</v>
      </c>
    </row>
    <row r="533" spans="1:19" x14ac:dyDescent="0.2">
      <c r="B533" s="28" t="s">
        <v>836</v>
      </c>
      <c r="C533" s="28" t="str">
        <f>VLOOKUP(B533,CF!A:Y,2,FALSE)</f>
        <v>AVITECH</v>
      </c>
      <c r="D533" s="28" t="str">
        <f>IFERROR(VLOOKUP(B533,Adresy!A:C,3,FALSE),"BRAK")</f>
        <v>Piłsudskiego 40
67-100 Nowa Sól
Poland</v>
      </c>
      <c r="E533" s="233">
        <v>43578</v>
      </c>
      <c r="F533" s="204" t="s">
        <v>840</v>
      </c>
      <c r="G533" s="205" t="s">
        <v>841</v>
      </c>
      <c r="H533" s="204" t="s">
        <v>842</v>
      </c>
      <c r="I533" s="234">
        <v>43599</v>
      </c>
      <c r="J533" s="206" t="s">
        <v>129</v>
      </c>
      <c r="K533" s="207" t="s">
        <v>130</v>
      </c>
      <c r="L533" s="235">
        <v>-16974</v>
      </c>
      <c r="M533" s="235">
        <v>-508.09</v>
      </c>
      <c r="N533" s="236">
        <v>508.09</v>
      </c>
      <c r="O533" s="28">
        <f>VLOOKUP(B533,CF!A:Y,10,FALSE)</f>
        <v>30</v>
      </c>
      <c r="P533" s="248">
        <f t="shared" si="24"/>
        <v>43608</v>
      </c>
      <c r="Q533" s="28">
        <f t="shared" si="25"/>
        <v>9</v>
      </c>
      <c r="S533" s="322">
        <f t="shared" si="26"/>
        <v>-508.09</v>
      </c>
    </row>
    <row r="534" spans="1:19" x14ac:dyDescent="0.2">
      <c r="B534" s="28" t="s">
        <v>836</v>
      </c>
      <c r="C534" s="28" t="str">
        <f>VLOOKUP(B534,CF!A:Y,2,FALSE)</f>
        <v>AVITECH</v>
      </c>
      <c r="D534" s="28" t="str">
        <f>IFERROR(VLOOKUP(B534,Adresy!A:C,3,FALSE),"BRAK")</f>
        <v>Piłsudskiego 40
67-100 Nowa Sól
Poland</v>
      </c>
      <c r="E534" s="233">
        <v>43600</v>
      </c>
      <c r="F534" s="204" t="s">
        <v>3278</v>
      </c>
      <c r="G534" s="205" t="s">
        <v>3147</v>
      </c>
      <c r="H534" s="204" t="s">
        <v>844</v>
      </c>
      <c r="I534" s="234">
        <v>43615</v>
      </c>
      <c r="J534" s="206" t="s">
        <v>129</v>
      </c>
      <c r="K534" s="207" t="s">
        <v>130</v>
      </c>
      <c r="L534" s="235">
        <v>-6264</v>
      </c>
      <c r="M534" s="235">
        <v>-6264</v>
      </c>
      <c r="N534" s="236">
        <v>6264</v>
      </c>
      <c r="O534" s="28">
        <f>VLOOKUP(B534,CF!A:Y,10,FALSE)</f>
        <v>30</v>
      </c>
      <c r="P534" s="248">
        <f t="shared" si="24"/>
        <v>43630</v>
      </c>
      <c r="Q534" s="28">
        <f t="shared" si="25"/>
        <v>15</v>
      </c>
      <c r="S534" s="322">
        <f t="shared" si="26"/>
        <v>-6264</v>
      </c>
    </row>
    <row r="535" spans="1:19" x14ac:dyDescent="0.2">
      <c r="C535" s="28" t="e">
        <f ca="1">VLOOKUP(B535,CF!A:Y,2,FALSE)</f>
        <v>#N/A</v>
      </c>
      <c r="D535" s="28" t="str">
        <f>IFERROR(VLOOKUP(B535,Adresy!A:C,3,FALSE),"BRAK")</f>
        <v>BRAK</v>
      </c>
      <c r="E535" s="230" t="s">
        <v>122</v>
      </c>
      <c r="J535" s="237" t="s">
        <v>129</v>
      </c>
      <c r="K535" s="238" t="s">
        <v>130</v>
      </c>
      <c r="L535" s="239">
        <v>-23238</v>
      </c>
      <c r="M535" s="239">
        <v>-6772.09</v>
      </c>
      <c r="N535" s="240">
        <v>6772.09</v>
      </c>
      <c r="O535" s="28" t="e">
        <f ca="1">VLOOKUP(B535,CF!A:Y,10,FALSE)</f>
        <v>#N/A</v>
      </c>
      <c r="P535" s="248" t="e">
        <f t="shared" ca="1" si="24"/>
        <v>#VALUE!</v>
      </c>
      <c r="Q535" s="28" t="e">
        <f t="shared" ca="1" si="25"/>
        <v>#VALUE!</v>
      </c>
      <c r="S535" s="322">
        <f t="shared" si="26"/>
        <v>-6772.09</v>
      </c>
    </row>
    <row r="536" spans="1:19" x14ac:dyDescent="0.2">
      <c r="C536" s="28" t="e">
        <f ca="1">VLOOKUP(B536,CF!A:Y,2,FALSE)</f>
        <v>#N/A</v>
      </c>
      <c r="D536" s="28" t="str">
        <f>IFERROR(VLOOKUP(B536,Adresy!A:C,3,FALSE),"BRAK")</f>
        <v>BRAK</v>
      </c>
      <c r="E536" s="230" t="s">
        <v>122</v>
      </c>
      <c r="F536" s="230" t="s">
        <v>122</v>
      </c>
      <c r="G536" s="230" t="s">
        <v>122</v>
      </c>
      <c r="H536" s="230" t="s">
        <v>122</v>
      </c>
      <c r="I536" s="230" t="s">
        <v>122</v>
      </c>
      <c r="J536" s="230" t="s">
        <v>122</v>
      </c>
      <c r="K536" s="230" t="s">
        <v>122</v>
      </c>
      <c r="L536" s="241" t="s">
        <v>122</v>
      </c>
      <c r="M536" s="241" t="s">
        <v>3189</v>
      </c>
      <c r="N536" s="242">
        <v>6772.09</v>
      </c>
      <c r="O536" s="28" t="e">
        <f ca="1">VLOOKUP(B536,CF!A:Y,10,FALSE)</f>
        <v>#N/A</v>
      </c>
      <c r="P536" s="248" t="e">
        <f t="shared" ca="1" si="24"/>
        <v>#VALUE!</v>
      </c>
      <c r="Q536" s="28" t="e">
        <f t="shared" ca="1" si="25"/>
        <v>#VALUE!</v>
      </c>
      <c r="S536" s="322">
        <f t="shared" si="26"/>
        <v>-6772.09</v>
      </c>
    </row>
    <row r="537" spans="1:19" x14ac:dyDescent="0.2">
      <c r="A537" s="230" t="s">
        <v>845</v>
      </c>
      <c r="B537" s="230"/>
      <c r="C537" s="28" t="e">
        <f ca="1">VLOOKUP(B537,CF!A:Y,2,FALSE)</f>
        <v>#N/A</v>
      </c>
      <c r="D537" s="28" t="str">
        <f>IFERROR(VLOOKUP(B537,Adresy!A:C,3,FALSE),"BRAK")</f>
        <v>BRAK</v>
      </c>
      <c r="E537" s="231" t="s">
        <v>845</v>
      </c>
      <c r="G537" s="232" t="s">
        <v>846</v>
      </c>
      <c r="I537" s="230" t="s">
        <v>122</v>
      </c>
      <c r="J537" s="230" t="s">
        <v>122</v>
      </c>
      <c r="K537" s="230" t="s">
        <v>122</v>
      </c>
      <c r="L537" s="230" t="s">
        <v>122</v>
      </c>
      <c r="M537" s="230" t="s">
        <v>122</v>
      </c>
      <c r="N537" s="230">
        <v>0</v>
      </c>
      <c r="O537" s="28" t="e">
        <f ca="1">VLOOKUP(B537,CF!A:Y,10,FALSE)</f>
        <v>#N/A</v>
      </c>
      <c r="P537" s="248" t="e">
        <f t="shared" ca="1" si="24"/>
        <v>#VALUE!</v>
      </c>
      <c r="Q537" s="28" t="e">
        <f t="shared" ca="1" si="25"/>
        <v>#VALUE!</v>
      </c>
      <c r="S537" s="322">
        <f t="shared" si="26"/>
        <v>0</v>
      </c>
    </row>
    <row r="538" spans="1:19" x14ac:dyDescent="0.2">
      <c r="B538" s="28" t="s">
        <v>845</v>
      </c>
      <c r="C538" s="28" t="str">
        <f>VLOOKUP(B538,CF!A:Y,2,FALSE)</f>
        <v>1.PLASTCOMPANY POLSKA</v>
      </c>
      <c r="D538" s="28" t="str">
        <f>IFERROR(VLOOKUP(B538,Adresy!A:C,3,FALSE),"BRAK")</f>
        <v>Czarnkowska 3a
60-415 Poznań
Poland</v>
      </c>
      <c r="E538" s="233">
        <v>43542</v>
      </c>
      <c r="F538" s="204" t="s">
        <v>847</v>
      </c>
      <c r="G538" s="205" t="s">
        <v>848</v>
      </c>
      <c r="H538" s="204" t="s">
        <v>849</v>
      </c>
      <c r="I538" s="234">
        <v>43556</v>
      </c>
      <c r="J538" s="206" t="s">
        <v>129</v>
      </c>
      <c r="K538" s="207" t="s">
        <v>178</v>
      </c>
      <c r="L538" s="235">
        <v>-748.17</v>
      </c>
      <c r="M538" s="235">
        <v>-4.9999999999954498E-2</v>
      </c>
      <c r="N538" s="236">
        <v>0.22000000000025499</v>
      </c>
      <c r="O538" s="28">
        <f>VLOOKUP(B538,CF!A:Y,10,FALSE)</f>
        <v>14</v>
      </c>
      <c r="P538" s="248">
        <f t="shared" si="24"/>
        <v>43556</v>
      </c>
      <c r="Q538" s="28">
        <f t="shared" si="25"/>
        <v>0</v>
      </c>
      <c r="S538" s="322">
        <f t="shared" si="26"/>
        <v>-0.22000000000025499</v>
      </c>
    </row>
    <row r="539" spans="1:19" x14ac:dyDescent="0.2">
      <c r="B539" s="28" t="s">
        <v>845</v>
      </c>
      <c r="C539" s="28" t="str">
        <f>VLOOKUP(B539,CF!A:Y,2,FALSE)</f>
        <v>1.PLASTCOMPANY POLSKA</v>
      </c>
      <c r="D539" s="28" t="str">
        <f>IFERROR(VLOOKUP(B539,Adresy!A:C,3,FALSE),"BRAK")</f>
        <v>Czarnkowska 3a
60-415 Poznań
Poland</v>
      </c>
      <c r="E539" s="233">
        <v>43599</v>
      </c>
      <c r="F539" s="204" t="s">
        <v>3279</v>
      </c>
      <c r="G539" s="205" t="s">
        <v>3148</v>
      </c>
      <c r="H539" s="204" t="s">
        <v>3280</v>
      </c>
      <c r="I539" s="234">
        <v>43599</v>
      </c>
      <c r="J539" s="206" t="s">
        <v>129</v>
      </c>
      <c r="K539" s="207" t="s">
        <v>178</v>
      </c>
      <c r="L539" s="235">
        <v>-748.17</v>
      </c>
      <c r="M539" s="235">
        <v>-748.17</v>
      </c>
      <c r="N539" s="236">
        <v>3210.1</v>
      </c>
      <c r="O539" s="28">
        <f>VLOOKUP(B539,CF!A:Y,10,FALSE)</f>
        <v>14</v>
      </c>
      <c r="P539" s="248">
        <f t="shared" si="24"/>
        <v>43613</v>
      </c>
      <c r="Q539" s="28">
        <f t="shared" si="25"/>
        <v>14</v>
      </c>
      <c r="S539" s="322">
        <f t="shared" si="26"/>
        <v>-3210.1</v>
      </c>
    </row>
    <row r="540" spans="1:19" x14ac:dyDescent="0.2">
      <c r="C540" s="28" t="e">
        <f ca="1">VLOOKUP(B540,CF!A:Y,2,FALSE)</f>
        <v>#N/A</v>
      </c>
      <c r="D540" s="28" t="str">
        <f>IFERROR(VLOOKUP(B540,Adresy!A:C,3,FALSE),"BRAK")</f>
        <v>BRAK</v>
      </c>
      <c r="E540" s="230" t="s">
        <v>122</v>
      </c>
      <c r="J540" s="237" t="s">
        <v>129</v>
      </c>
      <c r="K540" s="238" t="s">
        <v>178</v>
      </c>
      <c r="L540" s="239">
        <v>-1496.34</v>
      </c>
      <c r="M540" s="239">
        <v>-748.22</v>
      </c>
      <c r="N540" s="240">
        <v>3210.32</v>
      </c>
      <c r="O540" s="28" t="e">
        <f ca="1">VLOOKUP(B540,CF!A:Y,10,FALSE)</f>
        <v>#N/A</v>
      </c>
      <c r="P540" s="248" t="e">
        <f t="shared" ca="1" si="24"/>
        <v>#VALUE!</v>
      </c>
      <c r="Q540" s="28" t="e">
        <f t="shared" ca="1" si="25"/>
        <v>#VALUE!</v>
      </c>
      <c r="S540" s="322">
        <f t="shared" si="26"/>
        <v>-3210.32</v>
      </c>
    </row>
    <row r="541" spans="1:19" x14ac:dyDescent="0.2">
      <c r="C541" s="28" t="e">
        <f ca="1">VLOOKUP(B541,CF!A:Y,2,FALSE)</f>
        <v>#N/A</v>
      </c>
      <c r="D541" s="28" t="str">
        <f>IFERROR(VLOOKUP(B541,Adresy!A:C,3,FALSE),"BRAK")</f>
        <v>BRAK</v>
      </c>
      <c r="E541" s="230" t="s">
        <v>122</v>
      </c>
      <c r="F541" s="230" t="s">
        <v>122</v>
      </c>
      <c r="G541" s="230" t="s">
        <v>122</v>
      </c>
      <c r="H541" s="230" t="s">
        <v>122</v>
      </c>
      <c r="I541" s="230" t="s">
        <v>122</v>
      </c>
      <c r="J541" s="230" t="s">
        <v>122</v>
      </c>
      <c r="K541" s="230" t="s">
        <v>122</v>
      </c>
      <c r="L541" s="241" t="s">
        <v>122</v>
      </c>
      <c r="M541" s="241" t="s">
        <v>3189</v>
      </c>
      <c r="N541" s="242">
        <v>3210.32</v>
      </c>
      <c r="O541" s="28" t="e">
        <f ca="1">VLOOKUP(B541,CF!A:Y,10,FALSE)</f>
        <v>#N/A</v>
      </c>
      <c r="P541" s="248" t="e">
        <f t="shared" ca="1" si="24"/>
        <v>#VALUE!</v>
      </c>
      <c r="Q541" s="28" t="e">
        <f t="shared" ca="1" si="25"/>
        <v>#VALUE!</v>
      </c>
      <c r="S541" s="322">
        <f t="shared" si="26"/>
        <v>-3210.32</v>
      </c>
    </row>
    <row r="542" spans="1:19" x14ac:dyDescent="0.2">
      <c r="A542" s="230" t="s">
        <v>850</v>
      </c>
      <c r="B542" s="230"/>
      <c r="C542" s="28" t="e">
        <f ca="1">VLOOKUP(B542,CF!A:Y,2,FALSE)</f>
        <v>#N/A</v>
      </c>
      <c r="D542" s="28" t="str">
        <f>IFERROR(VLOOKUP(B542,Adresy!A:C,3,FALSE),"BRAK")</f>
        <v>BRAK</v>
      </c>
      <c r="E542" s="231" t="s">
        <v>850</v>
      </c>
      <c r="G542" s="232" t="s">
        <v>851</v>
      </c>
      <c r="I542" s="230" t="s">
        <v>122</v>
      </c>
      <c r="J542" s="230" t="s">
        <v>122</v>
      </c>
      <c r="K542" s="230" t="s">
        <v>122</v>
      </c>
      <c r="L542" s="230" t="s">
        <v>122</v>
      </c>
      <c r="M542" s="230" t="s">
        <v>122</v>
      </c>
      <c r="N542" s="230">
        <v>0</v>
      </c>
      <c r="O542" s="28" t="e">
        <f ca="1">VLOOKUP(B542,CF!A:Y,10,FALSE)</f>
        <v>#N/A</v>
      </c>
      <c r="P542" s="248" t="e">
        <f t="shared" ca="1" si="24"/>
        <v>#VALUE!</v>
      </c>
      <c r="Q542" s="28" t="e">
        <f t="shared" ca="1" si="25"/>
        <v>#VALUE!</v>
      </c>
      <c r="S542" s="322">
        <f t="shared" si="26"/>
        <v>0</v>
      </c>
    </row>
    <row r="543" spans="1:19" x14ac:dyDescent="0.2">
      <c r="B543" s="28" t="s">
        <v>850</v>
      </c>
      <c r="C543" s="28" t="str">
        <f>VLOOKUP(B543,CF!A:Y,2,FALSE)</f>
        <v>BHPE</v>
      </c>
      <c r="D543" s="28" t="str">
        <f>IFERROR(VLOOKUP(B543,Adresy!A:C,3,FALSE),"BRAK")</f>
        <v>ul. Fabryczna
59-225 Chojnów
Poland</v>
      </c>
      <c r="E543" s="233">
        <v>43560</v>
      </c>
      <c r="F543" s="204" t="s">
        <v>852</v>
      </c>
      <c r="G543" s="205" t="s">
        <v>853</v>
      </c>
      <c r="H543" s="204" t="s">
        <v>854</v>
      </c>
      <c r="I543" s="234">
        <v>43574</v>
      </c>
      <c r="J543" s="206" t="s">
        <v>129</v>
      </c>
      <c r="K543" s="207" t="s">
        <v>130</v>
      </c>
      <c r="L543" s="235">
        <v>-6076.2</v>
      </c>
      <c r="M543" s="235">
        <v>-6076.2</v>
      </c>
      <c r="N543" s="236">
        <v>6076.2</v>
      </c>
      <c r="O543" s="28">
        <f>VLOOKUP(B543,CF!A:Y,10,FALSE)</f>
        <v>21</v>
      </c>
      <c r="P543" s="248">
        <f t="shared" si="24"/>
        <v>43581</v>
      </c>
      <c r="Q543" s="28">
        <f t="shared" si="25"/>
        <v>7</v>
      </c>
      <c r="S543" s="322">
        <f t="shared" si="26"/>
        <v>-6076.2</v>
      </c>
    </row>
    <row r="544" spans="1:19" x14ac:dyDescent="0.2">
      <c r="B544" s="28" t="s">
        <v>850</v>
      </c>
      <c r="C544" s="28" t="str">
        <f>VLOOKUP(B544,CF!A:Y,2,FALSE)</f>
        <v>BHPE</v>
      </c>
      <c r="D544" s="28" t="str">
        <f>IFERROR(VLOOKUP(B544,Adresy!A:C,3,FALSE),"BRAK")</f>
        <v>ul. Fabryczna
59-225 Chojnów
Poland</v>
      </c>
      <c r="E544" s="233">
        <v>43580</v>
      </c>
      <c r="F544" s="204" t="s">
        <v>855</v>
      </c>
      <c r="G544" s="205" t="s">
        <v>856</v>
      </c>
      <c r="H544" s="204" t="s">
        <v>857</v>
      </c>
      <c r="I544" s="234">
        <v>43594</v>
      </c>
      <c r="J544" s="206" t="s">
        <v>129</v>
      </c>
      <c r="K544" s="207" t="s">
        <v>130</v>
      </c>
      <c r="L544" s="235">
        <v>-4182</v>
      </c>
      <c r="M544" s="235">
        <v>-4182</v>
      </c>
      <c r="N544" s="236">
        <v>4182</v>
      </c>
      <c r="O544" s="28">
        <f>VLOOKUP(B544,CF!A:Y,10,FALSE)</f>
        <v>21</v>
      </c>
      <c r="P544" s="248">
        <f t="shared" si="24"/>
        <v>43601</v>
      </c>
      <c r="Q544" s="28">
        <f t="shared" si="25"/>
        <v>7</v>
      </c>
      <c r="S544" s="322">
        <f t="shared" si="26"/>
        <v>-4182</v>
      </c>
    </row>
    <row r="545" spans="1:19" x14ac:dyDescent="0.2">
      <c r="B545" s="28" t="s">
        <v>850</v>
      </c>
      <c r="C545" s="28" t="str">
        <f>VLOOKUP(B545,CF!A:Y,2,FALSE)</f>
        <v>BHPE</v>
      </c>
      <c r="D545" s="28" t="str">
        <f>IFERROR(VLOOKUP(B545,Adresy!A:C,3,FALSE),"BRAK")</f>
        <v>ul. Fabryczna
59-225 Chojnów
Poland</v>
      </c>
      <c r="E545" s="233">
        <v>43599</v>
      </c>
      <c r="F545" s="204" t="s">
        <v>3281</v>
      </c>
      <c r="G545" s="205" t="s">
        <v>3149</v>
      </c>
      <c r="H545" s="204" t="s">
        <v>3282</v>
      </c>
      <c r="I545" s="234">
        <v>43599</v>
      </c>
      <c r="J545" s="206" t="s">
        <v>129</v>
      </c>
      <c r="K545" s="207" t="s">
        <v>130</v>
      </c>
      <c r="L545" s="235">
        <v>-6076.2</v>
      </c>
      <c r="M545" s="235">
        <v>-6076.2</v>
      </c>
      <c r="N545" s="236">
        <v>6076.2</v>
      </c>
      <c r="O545" s="28">
        <f>VLOOKUP(B545,CF!A:Y,10,FALSE)</f>
        <v>21</v>
      </c>
      <c r="P545" s="248">
        <f t="shared" si="24"/>
        <v>43620</v>
      </c>
      <c r="Q545" s="28">
        <f t="shared" si="25"/>
        <v>21</v>
      </c>
      <c r="S545" s="322">
        <f t="shared" si="26"/>
        <v>-6076.2</v>
      </c>
    </row>
    <row r="546" spans="1:19" x14ac:dyDescent="0.2">
      <c r="C546" s="28" t="e">
        <f ca="1">VLOOKUP(B546,CF!A:Y,2,FALSE)</f>
        <v>#N/A</v>
      </c>
      <c r="D546" s="28" t="str">
        <f>IFERROR(VLOOKUP(B546,Adresy!A:C,3,FALSE),"BRAK")</f>
        <v>BRAK</v>
      </c>
      <c r="E546" s="230" t="s">
        <v>122</v>
      </c>
      <c r="J546" s="237" t="s">
        <v>129</v>
      </c>
      <c r="K546" s="238" t="s">
        <v>130</v>
      </c>
      <c r="L546" s="239">
        <v>-16334.4</v>
      </c>
      <c r="M546" s="239">
        <v>-16334.4</v>
      </c>
      <c r="N546" s="240">
        <v>16334.4</v>
      </c>
      <c r="O546" s="28" t="e">
        <f ca="1">VLOOKUP(B546,CF!A:Y,10,FALSE)</f>
        <v>#N/A</v>
      </c>
      <c r="P546" s="248" t="e">
        <f t="shared" ca="1" si="24"/>
        <v>#VALUE!</v>
      </c>
      <c r="Q546" s="28" t="e">
        <f t="shared" ca="1" si="25"/>
        <v>#VALUE!</v>
      </c>
      <c r="S546" s="322">
        <f t="shared" si="26"/>
        <v>-16334.4</v>
      </c>
    </row>
    <row r="547" spans="1:19" x14ac:dyDescent="0.2">
      <c r="C547" s="28" t="e">
        <f ca="1">VLOOKUP(B547,CF!A:Y,2,FALSE)</f>
        <v>#N/A</v>
      </c>
      <c r="D547" s="28" t="str">
        <f>IFERROR(VLOOKUP(B547,Adresy!A:C,3,FALSE),"BRAK")</f>
        <v>BRAK</v>
      </c>
      <c r="N547" s="28">
        <v>0</v>
      </c>
      <c r="O547" s="28" t="e">
        <f ca="1">VLOOKUP(B547,CF!A:Y,10,FALSE)</f>
        <v>#N/A</v>
      </c>
      <c r="P547" s="248" t="e">
        <f t="shared" ca="1" si="24"/>
        <v>#N/A</v>
      </c>
      <c r="Q547" s="28" t="e">
        <f t="shared" ca="1" si="25"/>
        <v>#N/A</v>
      </c>
      <c r="S547" s="322">
        <f t="shared" si="26"/>
        <v>0</v>
      </c>
    </row>
    <row r="548" spans="1:19" x14ac:dyDescent="0.2">
      <c r="C548" s="28" t="e">
        <f ca="1">VLOOKUP(B548,CF!A:Y,2,FALSE)</f>
        <v>#N/A</v>
      </c>
      <c r="D548" s="28" t="str">
        <f>IFERROR(VLOOKUP(B548,Adresy!A:C,3,FALSE),"BRAK")</f>
        <v>BRAK</v>
      </c>
      <c r="E548" s="230" t="s">
        <v>122</v>
      </c>
      <c r="F548" s="230" t="s">
        <v>122</v>
      </c>
      <c r="G548" s="230" t="s">
        <v>122</v>
      </c>
      <c r="H548" s="230" t="s">
        <v>122</v>
      </c>
      <c r="I548" s="230" t="s">
        <v>122</v>
      </c>
      <c r="J548" s="230" t="s">
        <v>122</v>
      </c>
      <c r="K548" s="230" t="s">
        <v>122</v>
      </c>
      <c r="L548" s="241" t="s">
        <v>122</v>
      </c>
      <c r="M548" s="241" t="s">
        <v>3189</v>
      </c>
      <c r="N548" s="242">
        <v>16334.4</v>
      </c>
      <c r="O548" s="28" t="e">
        <f ca="1">VLOOKUP(B548,CF!A:Y,10,FALSE)</f>
        <v>#N/A</v>
      </c>
      <c r="P548" s="248" t="e">
        <f t="shared" ca="1" si="24"/>
        <v>#VALUE!</v>
      </c>
      <c r="Q548" s="28" t="e">
        <f t="shared" ca="1" si="25"/>
        <v>#VALUE!</v>
      </c>
      <c r="S548" s="322">
        <f t="shared" si="26"/>
        <v>-16334.4</v>
      </c>
    </row>
    <row r="549" spans="1:19" x14ac:dyDescent="0.2">
      <c r="A549" s="230" t="s">
        <v>858</v>
      </c>
      <c r="B549" s="230"/>
      <c r="C549" s="28" t="e">
        <f ca="1">VLOOKUP(B549,CF!A:Y,2,FALSE)</f>
        <v>#N/A</v>
      </c>
      <c r="D549" s="28" t="str">
        <f>IFERROR(VLOOKUP(B549,Adresy!A:C,3,FALSE),"BRAK")</f>
        <v>BRAK</v>
      </c>
      <c r="E549" s="231" t="s">
        <v>858</v>
      </c>
      <c r="G549" s="232" t="s">
        <v>859</v>
      </c>
      <c r="I549" s="230" t="s">
        <v>122</v>
      </c>
      <c r="J549" s="230" t="s">
        <v>122</v>
      </c>
      <c r="K549" s="230" t="s">
        <v>122</v>
      </c>
      <c r="L549" s="230" t="s">
        <v>122</v>
      </c>
      <c r="M549" s="230" t="s">
        <v>122</v>
      </c>
      <c r="N549" s="230">
        <v>0</v>
      </c>
      <c r="O549" s="28" t="e">
        <f ca="1">VLOOKUP(B549,CF!A:Y,10,FALSE)</f>
        <v>#N/A</v>
      </c>
      <c r="P549" s="248" t="e">
        <f t="shared" ca="1" si="24"/>
        <v>#VALUE!</v>
      </c>
      <c r="Q549" s="28" t="e">
        <f t="shared" ca="1" si="25"/>
        <v>#VALUE!</v>
      </c>
      <c r="S549" s="322">
        <f t="shared" si="26"/>
        <v>0</v>
      </c>
    </row>
    <row r="550" spans="1:19" x14ac:dyDescent="0.2">
      <c r="B550" s="28" t="s">
        <v>858</v>
      </c>
      <c r="C550" s="28" t="str">
        <f>VLOOKUP(B550,CF!A:Y,2,FALSE)</f>
        <v>CWS-BOCO</v>
      </c>
      <c r="D550" s="28" t="str">
        <f>IFERROR(VLOOKUP(B550,Adresy!A:C,3,FALSE),"BRAK")</f>
        <v>ul. Rokocińska
92-412 Łódź
Poland</v>
      </c>
      <c r="E550" s="233">
        <v>43434</v>
      </c>
      <c r="F550" s="204" t="s">
        <v>860</v>
      </c>
      <c r="G550" s="205" t="s">
        <v>861</v>
      </c>
      <c r="H550" s="204" t="s">
        <v>861</v>
      </c>
      <c r="I550" s="234">
        <v>43434</v>
      </c>
      <c r="J550" s="206" t="s">
        <v>129</v>
      </c>
      <c r="K550" s="207" t="s">
        <v>130</v>
      </c>
      <c r="L550" s="235">
        <v>299.5</v>
      </c>
      <c r="M550" s="235">
        <v>0.30000000000001098</v>
      </c>
      <c r="N550" s="236">
        <v>-0.30000000000001098</v>
      </c>
      <c r="O550" s="28">
        <f>VLOOKUP(B550,CF!A:Y,10,FALSE)</f>
        <v>30</v>
      </c>
      <c r="P550" s="248">
        <f t="shared" si="24"/>
        <v>43464</v>
      </c>
      <c r="Q550" s="28">
        <f t="shared" si="25"/>
        <v>30</v>
      </c>
      <c r="S550" s="322">
        <f t="shared" si="26"/>
        <v>0.30000000000001098</v>
      </c>
    </row>
    <row r="551" spans="1:19" x14ac:dyDescent="0.2">
      <c r="B551" s="28" t="s">
        <v>858</v>
      </c>
      <c r="C551" s="28" t="str">
        <f>VLOOKUP(B551,CF!A:Y,2,FALSE)</f>
        <v>CWS-BOCO</v>
      </c>
      <c r="D551" s="28" t="str">
        <f>IFERROR(VLOOKUP(B551,Adresy!A:C,3,FALSE),"BRAK")</f>
        <v>ul. Rokocińska
92-412 Łódź
Poland</v>
      </c>
      <c r="E551" s="233">
        <v>43560</v>
      </c>
      <c r="F551" s="204" t="s">
        <v>862</v>
      </c>
      <c r="G551" s="205" t="s">
        <v>863</v>
      </c>
      <c r="H551" s="204" t="s">
        <v>864</v>
      </c>
      <c r="I551" s="234">
        <v>43574</v>
      </c>
      <c r="J551" s="206" t="s">
        <v>129</v>
      </c>
      <c r="K551" s="207" t="s">
        <v>130</v>
      </c>
      <c r="L551" s="235">
        <v>-15069.35</v>
      </c>
      <c r="M551" s="235">
        <v>-15069.35</v>
      </c>
      <c r="N551" s="236">
        <v>15069.35</v>
      </c>
      <c r="O551" s="28">
        <f>VLOOKUP(B551,CF!A:Y,10,FALSE)</f>
        <v>30</v>
      </c>
      <c r="P551" s="248">
        <f t="shared" si="24"/>
        <v>43590</v>
      </c>
      <c r="Q551" s="28">
        <f t="shared" si="25"/>
        <v>16</v>
      </c>
      <c r="S551" s="322">
        <f t="shared" si="26"/>
        <v>-15069.35</v>
      </c>
    </row>
    <row r="552" spans="1:19" x14ac:dyDescent="0.2">
      <c r="B552" s="28" t="s">
        <v>858</v>
      </c>
      <c r="C552" s="28" t="str">
        <f>VLOOKUP(B552,CF!A:Y,2,FALSE)</f>
        <v>CWS-BOCO</v>
      </c>
      <c r="D552" s="28" t="str">
        <f>IFERROR(VLOOKUP(B552,Adresy!A:C,3,FALSE),"BRAK")</f>
        <v>ul. Rokocińska
92-412 Łódź
Poland</v>
      </c>
      <c r="E552" s="233">
        <v>43564</v>
      </c>
      <c r="F552" s="204" t="s">
        <v>865</v>
      </c>
      <c r="G552" s="205" t="s">
        <v>866</v>
      </c>
      <c r="H552" s="204" t="s">
        <v>867</v>
      </c>
      <c r="I552" s="234">
        <v>43584</v>
      </c>
      <c r="J552" s="206" t="s">
        <v>129</v>
      </c>
      <c r="K552" s="207" t="s">
        <v>130</v>
      </c>
      <c r="L552" s="235">
        <v>-257.07</v>
      </c>
      <c r="M552" s="235">
        <v>-257.07</v>
      </c>
      <c r="N552" s="236">
        <v>257.07</v>
      </c>
      <c r="O552" s="28">
        <f>VLOOKUP(B552,CF!A:Y,10,FALSE)</f>
        <v>30</v>
      </c>
      <c r="P552" s="248">
        <f t="shared" si="24"/>
        <v>43594</v>
      </c>
      <c r="Q552" s="28">
        <f t="shared" si="25"/>
        <v>10</v>
      </c>
      <c r="S552" s="322">
        <f t="shared" si="26"/>
        <v>-257.07</v>
      </c>
    </row>
    <row r="553" spans="1:19" x14ac:dyDescent="0.2">
      <c r="B553" s="28" t="s">
        <v>858</v>
      </c>
      <c r="C553" s="28" t="str">
        <f>VLOOKUP(B553,CF!A:Y,2,FALSE)</f>
        <v>CWS-BOCO</v>
      </c>
      <c r="D553" s="28" t="str">
        <f>IFERROR(VLOOKUP(B553,Adresy!A:C,3,FALSE),"BRAK")</f>
        <v>ul. Rokocińska
92-412 Łódź
Poland</v>
      </c>
      <c r="E553" s="233">
        <v>43599</v>
      </c>
      <c r="F553" s="204" t="s">
        <v>3283</v>
      </c>
      <c r="G553" s="205" t="s">
        <v>3150</v>
      </c>
      <c r="H553" s="204" t="s">
        <v>3284</v>
      </c>
      <c r="I553" s="234">
        <v>43606</v>
      </c>
      <c r="J553" s="206" t="s">
        <v>129</v>
      </c>
      <c r="K553" s="207" t="s">
        <v>130</v>
      </c>
      <c r="L553" s="235">
        <v>-15024.41</v>
      </c>
      <c r="M553" s="235">
        <v>-15024.41</v>
      </c>
      <c r="N553" s="236">
        <v>15024.41</v>
      </c>
      <c r="O553" s="28">
        <f>VLOOKUP(B553,CF!A:Y,10,FALSE)</f>
        <v>30</v>
      </c>
      <c r="P553" s="248">
        <f t="shared" si="24"/>
        <v>43629</v>
      </c>
      <c r="Q553" s="28">
        <f t="shared" si="25"/>
        <v>23</v>
      </c>
      <c r="S553" s="322">
        <f t="shared" si="26"/>
        <v>-15024.41</v>
      </c>
    </row>
    <row r="554" spans="1:19" x14ac:dyDescent="0.2">
      <c r="B554" s="28" t="s">
        <v>858</v>
      </c>
      <c r="C554" s="28" t="str">
        <f>VLOOKUP(B554,CF!A:Y,2,FALSE)</f>
        <v>CWS-BOCO</v>
      </c>
      <c r="D554" s="28" t="str">
        <f>IFERROR(VLOOKUP(B554,Adresy!A:C,3,FALSE),"BRAK")</f>
        <v>ul. Rokocińska
92-412 Łódź
Poland</v>
      </c>
      <c r="E554" s="233">
        <v>43599</v>
      </c>
      <c r="F554" s="204" t="s">
        <v>3285</v>
      </c>
      <c r="G554" s="205" t="s">
        <v>3151</v>
      </c>
      <c r="H554" s="204" t="s">
        <v>3286</v>
      </c>
      <c r="I554" s="234">
        <v>43599</v>
      </c>
      <c r="J554" s="206" t="s">
        <v>129</v>
      </c>
      <c r="K554" s="207" t="s">
        <v>130</v>
      </c>
      <c r="L554" s="235">
        <v>-257.07</v>
      </c>
      <c r="M554" s="235">
        <v>-257.07</v>
      </c>
      <c r="N554" s="236">
        <v>257.07</v>
      </c>
      <c r="O554" s="28">
        <f>VLOOKUP(B554,CF!A:Y,10,FALSE)</f>
        <v>30</v>
      </c>
      <c r="P554" s="248">
        <f t="shared" si="24"/>
        <v>43629</v>
      </c>
      <c r="Q554" s="28">
        <f t="shared" si="25"/>
        <v>30</v>
      </c>
      <c r="S554" s="322">
        <f t="shared" si="26"/>
        <v>-257.07</v>
      </c>
    </row>
    <row r="555" spans="1:19" x14ac:dyDescent="0.2">
      <c r="C555" s="28" t="e">
        <f ca="1">VLOOKUP(B555,CF!A:Y,2,FALSE)</f>
        <v>#N/A</v>
      </c>
      <c r="D555" s="28" t="str">
        <f>IFERROR(VLOOKUP(B555,Adresy!A:C,3,FALSE),"BRAK")</f>
        <v>BRAK</v>
      </c>
      <c r="E555" s="230" t="s">
        <v>122</v>
      </c>
      <c r="J555" s="237" t="s">
        <v>129</v>
      </c>
      <c r="K555" s="238" t="s">
        <v>130</v>
      </c>
      <c r="L555" s="239">
        <v>-30308.400000000001</v>
      </c>
      <c r="M555" s="239">
        <v>-30607.599999999999</v>
      </c>
      <c r="N555" s="240">
        <v>30607.599999999999</v>
      </c>
      <c r="O555" s="28" t="e">
        <f ca="1">VLOOKUP(B555,CF!A:Y,10,FALSE)</f>
        <v>#N/A</v>
      </c>
      <c r="P555" s="248" t="e">
        <f t="shared" ca="1" si="24"/>
        <v>#VALUE!</v>
      </c>
      <c r="Q555" s="28" t="e">
        <f t="shared" ca="1" si="25"/>
        <v>#VALUE!</v>
      </c>
      <c r="S555" s="322">
        <f t="shared" si="26"/>
        <v>-30607.599999999999</v>
      </c>
    </row>
    <row r="556" spans="1:19" x14ac:dyDescent="0.2">
      <c r="C556" s="28" t="e">
        <f ca="1">VLOOKUP(B556,CF!A:Y,2,FALSE)</f>
        <v>#N/A</v>
      </c>
      <c r="D556" s="28" t="str">
        <f>IFERROR(VLOOKUP(B556,Adresy!A:C,3,FALSE),"BRAK")</f>
        <v>BRAK</v>
      </c>
      <c r="N556" s="28">
        <v>0</v>
      </c>
      <c r="O556" s="28" t="e">
        <f ca="1">VLOOKUP(B556,CF!A:Y,10,FALSE)</f>
        <v>#N/A</v>
      </c>
      <c r="P556" s="248" t="e">
        <f t="shared" ca="1" si="24"/>
        <v>#N/A</v>
      </c>
      <c r="Q556" s="28" t="e">
        <f t="shared" ca="1" si="25"/>
        <v>#N/A</v>
      </c>
      <c r="S556" s="322">
        <f t="shared" si="26"/>
        <v>0</v>
      </c>
    </row>
    <row r="557" spans="1:19" x14ac:dyDescent="0.2">
      <c r="C557" s="28" t="e">
        <f ca="1">VLOOKUP(B557,CF!A:Y,2,FALSE)</f>
        <v>#N/A</v>
      </c>
      <c r="D557" s="28" t="str">
        <f>IFERROR(VLOOKUP(B557,Adresy!A:C,3,FALSE),"BRAK")</f>
        <v>BRAK</v>
      </c>
      <c r="E557" s="230" t="s">
        <v>122</v>
      </c>
      <c r="F557" s="230" t="s">
        <v>122</v>
      </c>
      <c r="G557" s="230" t="s">
        <v>122</v>
      </c>
      <c r="H557" s="230" t="s">
        <v>122</v>
      </c>
      <c r="I557" s="230" t="s">
        <v>122</v>
      </c>
      <c r="J557" s="230" t="s">
        <v>122</v>
      </c>
      <c r="K557" s="230" t="s">
        <v>122</v>
      </c>
      <c r="L557" s="241" t="s">
        <v>122</v>
      </c>
      <c r="M557" s="241" t="s">
        <v>3189</v>
      </c>
      <c r="N557" s="242">
        <v>30607.599999999999</v>
      </c>
      <c r="O557" s="28" t="e">
        <f ca="1">VLOOKUP(B557,CF!A:Y,10,FALSE)</f>
        <v>#N/A</v>
      </c>
      <c r="P557" s="248" t="e">
        <f t="shared" ca="1" si="24"/>
        <v>#VALUE!</v>
      </c>
      <c r="Q557" s="28" t="e">
        <f t="shared" ca="1" si="25"/>
        <v>#VALUE!</v>
      </c>
      <c r="S557" s="322">
        <f t="shared" si="26"/>
        <v>-30607.599999999999</v>
      </c>
    </row>
    <row r="558" spans="1:19" x14ac:dyDescent="0.2">
      <c r="A558" s="230" t="s">
        <v>868</v>
      </c>
      <c r="B558" s="230"/>
      <c r="C558" s="28" t="e">
        <f ca="1">VLOOKUP(B558,CF!A:Y,2,FALSE)</f>
        <v>#N/A</v>
      </c>
      <c r="D558" s="28" t="str">
        <f>IFERROR(VLOOKUP(B558,Adresy!A:C,3,FALSE),"BRAK")</f>
        <v>BRAK</v>
      </c>
      <c r="E558" s="231" t="s">
        <v>868</v>
      </c>
      <c r="G558" s="232" t="s">
        <v>869</v>
      </c>
      <c r="I558" s="230" t="s">
        <v>122</v>
      </c>
      <c r="J558" s="230" t="s">
        <v>122</v>
      </c>
      <c r="K558" s="230" t="s">
        <v>122</v>
      </c>
      <c r="L558" s="230" t="s">
        <v>122</v>
      </c>
      <c r="M558" s="230" t="s">
        <v>122</v>
      </c>
      <c r="N558" s="230">
        <v>0</v>
      </c>
      <c r="O558" s="28" t="e">
        <f ca="1">VLOOKUP(B558,CF!A:Y,10,FALSE)</f>
        <v>#N/A</v>
      </c>
      <c r="P558" s="248" t="e">
        <f t="shared" ca="1" si="24"/>
        <v>#VALUE!</v>
      </c>
      <c r="Q558" s="28" t="e">
        <f t="shared" ca="1" si="25"/>
        <v>#VALUE!</v>
      </c>
      <c r="S558" s="322">
        <f t="shared" si="26"/>
        <v>0</v>
      </c>
    </row>
    <row r="559" spans="1:19" x14ac:dyDescent="0.2">
      <c r="B559" s="28" t="s">
        <v>868</v>
      </c>
      <c r="C559" s="28" t="str">
        <f>VLOOKUP(B559,CF!A:Y,2,FALSE)</f>
        <v>ZAKŁAD DEZYNFEKCJI</v>
      </c>
      <c r="D559" s="28" t="str">
        <f>IFERROR(VLOOKUP(B559,Adresy!A:C,3,FALSE),"BRAK")</f>
        <v>Przylep-Pilotów
66-015 
Poland</v>
      </c>
      <c r="E559" s="233">
        <v>43567</v>
      </c>
      <c r="F559" s="204" t="s">
        <v>870</v>
      </c>
      <c r="G559" s="205" t="s">
        <v>871</v>
      </c>
      <c r="H559" s="204" t="s">
        <v>872</v>
      </c>
      <c r="I559" s="234">
        <v>43581</v>
      </c>
      <c r="J559" s="206" t="s">
        <v>129</v>
      </c>
      <c r="K559" s="207" t="s">
        <v>130</v>
      </c>
      <c r="L559" s="235">
        <v>-1217.7</v>
      </c>
      <c r="M559" s="235">
        <v>-1217.7</v>
      </c>
      <c r="N559" s="236">
        <v>1217.7</v>
      </c>
      <c r="O559" s="28">
        <f>VLOOKUP(B559,CF!A:Y,10,FALSE)</f>
        <v>14</v>
      </c>
      <c r="P559" s="248">
        <f t="shared" si="24"/>
        <v>43581</v>
      </c>
      <c r="Q559" s="28">
        <f t="shared" si="25"/>
        <v>0</v>
      </c>
      <c r="S559" s="322">
        <f t="shared" si="26"/>
        <v>-1217.7</v>
      </c>
    </row>
    <row r="560" spans="1:19" x14ac:dyDescent="0.2">
      <c r="C560" s="28" t="e">
        <f ca="1">VLOOKUP(B560,CF!A:Y,2,FALSE)</f>
        <v>#N/A</v>
      </c>
      <c r="D560" s="28" t="str">
        <f>IFERROR(VLOOKUP(B560,Adresy!A:C,3,FALSE),"BRAK")</f>
        <v>BRAK</v>
      </c>
      <c r="E560" s="230" t="s">
        <v>122</v>
      </c>
      <c r="J560" s="237" t="s">
        <v>129</v>
      </c>
      <c r="K560" s="238" t="s">
        <v>130</v>
      </c>
      <c r="L560" s="239">
        <v>-1217.7</v>
      </c>
      <c r="M560" s="239">
        <v>-1217.7</v>
      </c>
      <c r="N560" s="240">
        <v>1217.7</v>
      </c>
      <c r="O560" s="28" t="e">
        <f ca="1">VLOOKUP(B560,CF!A:Y,10,FALSE)</f>
        <v>#N/A</v>
      </c>
      <c r="P560" s="248" t="e">
        <f t="shared" ca="1" si="24"/>
        <v>#VALUE!</v>
      </c>
      <c r="Q560" s="28" t="e">
        <f t="shared" ca="1" si="25"/>
        <v>#VALUE!</v>
      </c>
      <c r="S560" s="322">
        <f t="shared" si="26"/>
        <v>-1217.7</v>
      </c>
    </row>
    <row r="561" spans="1:19" x14ac:dyDescent="0.2">
      <c r="C561" s="28" t="e">
        <f ca="1">VLOOKUP(B561,CF!A:Y,2,FALSE)</f>
        <v>#N/A</v>
      </c>
      <c r="D561" s="28" t="str">
        <f>IFERROR(VLOOKUP(B561,Adresy!A:C,3,FALSE),"BRAK")</f>
        <v>BRAK</v>
      </c>
      <c r="E561" s="230" t="s">
        <v>122</v>
      </c>
      <c r="F561" s="230" t="s">
        <v>122</v>
      </c>
      <c r="G561" s="230" t="s">
        <v>122</v>
      </c>
      <c r="H561" s="230" t="s">
        <v>122</v>
      </c>
      <c r="I561" s="230" t="s">
        <v>122</v>
      </c>
      <c r="J561" s="230" t="s">
        <v>122</v>
      </c>
      <c r="K561" s="230" t="s">
        <v>122</v>
      </c>
      <c r="L561" s="241" t="s">
        <v>122</v>
      </c>
      <c r="M561" s="241" t="s">
        <v>3189</v>
      </c>
      <c r="N561" s="242">
        <v>1217.7</v>
      </c>
      <c r="O561" s="28" t="e">
        <f ca="1">VLOOKUP(B561,CF!A:Y,10,FALSE)</f>
        <v>#N/A</v>
      </c>
      <c r="P561" s="248" t="e">
        <f t="shared" ca="1" si="24"/>
        <v>#VALUE!</v>
      </c>
      <c r="Q561" s="28" t="e">
        <f t="shared" ca="1" si="25"/>
        <v>#VALUE!</v>
      </c>
      <c r="S561" s="322">
        <f t="shared" si="26"/>
        <v>-1217.7</v>
      </c>
    </row>
    <row r="562" spans="1:19" x14ac:dyDescent="0.2">
      <c r="A562" s="230" t="s">
        <v>878</v>
      </c>
      <c r="B562" s="230"/>
      <c r="C562" s="28" t="e">
        <f ca="1">VLOOKUP(B562,CF!A:Y,2,FALSE)</f>
        <v>#N/A</v>
      </c>
      <c r="D562" s="28" t="str">
        <f>IFERROR(VLOOKUP(B562,Adresy!A:C,3,FALSE),"BRAK")</f>
        <v>BRAK</v>
      </c>
      <c r="E562" s="231" t="s">
        <v>878</v>
      </c>
      <c r="G562" s="232" t="s">
        <v>879</v>
      </c>
      <c r="I562" s="230" t="s">
        <v>122</v>
      </c>
      <c r="J562" s="230" t="s">
        <v>122</v>
      </c>
      <c r="K562" s="230" t="s">
        <v>122</v>
      </c>
      <c r="L562" s="230" t="s">
        <v>122</v>
      </c>
      <c r="M562" s="230" t="s">
        <v>122</v>
      </c>
      <c r="N562" s="230">
        <v>0</v>
      </c>
      <c r="O562" s="28" t="e">
        <f ca="1">VLOOKUP(B562,CF!A:Y,10,FALSE)</f>
        <v>#N/A</v>
      </c>
      <c r="P562" s="248" t="e">
        <f t="shared" ca="1" si="24"/>
        <v>#VALUE!</v>
      </c>
      <c r="Q562" s="28" t="e">
        <f t="shared" ca="1" si="25"/>
        <v>#VALUE!</v>
      </c>
      <c r="S562" s="322">
        <f t="shared" si="26"/>
        <v>0</v>
      </c>
    </row>
    <row r="563" spans="1:19" x14ac:dyDescent="0.2">
      <c r="B563" s="28" t="s">
        <v>878</v>
      </c>
      <c r="C563" s="28" t="str">
        <f>VLOOKUP(B563,CF!A:Y,2,FALSE)</f>
        <v>ZREMB</v>
      </c>
      <c r="D563" s="28" t="str">
        <f>IFERROR(VLOOKUP(B563,Adresy!A:C,3,FALSE),"BRAK")</f>
        <v>Wesoła
58-150 Strzegom
Poland</v>
      </c>
      <c r="E563" s="233">
        <v>43580</v>
      </c>
      <c r="F563" s="204" t="s">
        <v>880</v>
      </c>
      <c r="G563" s="205" t="s">
        <v>3830</v>
      </c>
      <c r="H563" s="204" t="s">
        <v>881</v>
      </c>
      <c r="I563" s="234">
        <v>43580</v>
      </c>
      <c r="J563" s="206" t="s">
        <v>129</v>
      </c>
      <c r="K563" s="207" t="s">
        <v>130</v>
      </c>
      <c r="L563" s="235">
        <v>6547.98</v>
      </c>
      <c r="M563" s="235">
        <v>6547.98</v>
      </c>
      <c r="N563" s="236">
        <v>-6547.98</v>
      </c>
      <c r="O563" s="28">
        <f>VLOOKUP(B563,CF!A:Y,10,FALSE)</f>
        <v>14</v>
      </c>
      <c r="P563" s="248">
        <f t="shared" si="24"/>
        <v>43594</v>
      </c>
      <c r="Q563" s="28">
        <f t="shared" si="25"/>
        <v>14</v>
      </c>
      <c r="S563" s="322">
        <f t="shared" si="26"/>
        <v>6547.98</v>
      </c>
    </row>
    <row r="564" spans="1:19" x14ac:dyDescent="0.2">
      <c r="B564" s="28" t="s">
        <v>878</v>
      </c>
      <c r="C564" s="28" t="str">
        <f>VLOOKUP(B564,CF!A:Y,2,FALSE)</f>
        <v>ZREMB</v>
      </c>
      <c r="D564" s="28" t="str">
        <f>IFERROR(VLOOKUP(B564,Adresy!A:C,3,FALSE),"BRAK")</f>
        <v>Wesoła
58-150 Strzegom
Poland</v>
      </c>
      <c r="E564" s="233">
        <v>43599</v>
      </c>
      <c r="F564" s="204" t="s">
        <v>3287</v>
      </c>
      <c r="G564" s="205" t="s">
        <v>3152</v>
      </c>
      <c r="H564" s="204" t="s">
        <v>3288</v>
      </c>
      <c r="I564" s="234">
        <v>43594</v>
      </c>
      <c r="J564" s="206" t="s">
        <v>129</v>
      </c>
      <c r="K564" s="207" t="s">
        <v>130</v>
      </c>
      <c r="L564" s="235">
        <v>-32739.88</v>
      </c>
      <c r="M564" s="235">
        <v>-32739.88</v>
      </c>
      <c r="N564" s="236">
        <v>32739.88</v>
      </c>
      <c r="O564" s="28">
        <f>VLOOKUP(B564,CF!A:Y,10,FALSE)</f>
        <v>14</v>
      </c>
      <c r="P564" s="248">
        <f t="shared" si="24"/>
        <v>43613</v>
      </c>
      <c r="Q564" s="28">
        <f t="shared" si="25"/>
        <v>19</v>
      </c>
      <c r="S564" s="322">
        <f t="shared" si="26"/>
        <v>-32739.88</v>
      </c>
    </row>
    <row r="565" spans="1:19" x14ac:dyDescent="0.2">
      <c r="C565" s="28" t="e">
        <f ca="1">VLOOKUP(B565,CF!A:Y,2,FALSE)</f>
        <v>#N/A</v>
      </c>
      <c r="D565" s="28" t="str">
        <f>IFERROR(VLOOKUP(B565,Adresy!A:C,3,FALSE),"BRAK")</f>
        <v>BRAK</v>
      </c>
      <c r="E565" s="230" t="s">
        <v>122</v>
      </c>
      <c r="J565" s="237" t="s">
        <v>129</v>
      </c>
      <c r="K565" s="238" t="s">
        <v>130</v>
      </c>
      <c r="L565" s="239">
        <v>-26191.9</v>
      </c>
      <c r="M565" s="239">
        <v>-26191.9</v>
      </c>
      <c r="N565" s="240">
        <v>26191.9</v>
      </c>
      <c r="O565" s="28" t="e">
        <f ca="1">VLOOKUP(B565,CF!A:Y,10,FALSE)</f>
        <v>#N/A</v>
      </c>
      <c r="P565" s="248" t="e">
        <f t="shared" ca="1" si="24"/>
        <v>#VALUE!</v>
      </c>
      <c r="Q565" s="28" t="e">
        <f t="shared" ca="1" si="25"/>
        <v>#VALUE!</v>
      </c>
      <c r="S565" s="322">
        <f t="shared" si="26"/>
        <v>-26191.9</v>
      </c>
    </row>
    <row r="566" spans="1:19" x14ac:dyDescent="0.2">
      <c r="C566" s="28" t="e">
        <f ca="1">VLOOKUP(B566,CF!A:Y,2,FALSE)</f>
        <v>#N/A</v>
      </c>
      <c r="D566" s="28" t="str">
        <f>IFERROR(VLOOKUP(B566,Adresy!A:C,3,FALSE),"BRAK")</f>
        <v>BRAK</v>
      </c>
      <c r="E566" s="230" t="s">
        <v>122</v>
      </c>
      <c r="F566" s="230" t="s">
        <v>122</v>
      </c>
      <c r="G566" s="230" t="s">
        <v>122</v>
      </c>
      <c r="H566" s="230" t="s">
        <v>122</v>
      </c>
      <c r="I566" s="230" t="s">
        <v>122</v>
      </c>
      <c r="J566" s="230" t="s">
        <v>122</v>
      </c>
      <c r="K566" s="230" t="s">
        <v>122</v>
      </c>
      <c r="L566" s="241" t="s">
        <v>122</v>
      </c>
      <c r="M566" s="241" t="s">
        <v>3189</v>
      </c>
      <c r="N566" s="242">
        <v>26191.9</v>
      </c>
      <c r="O566" s="28" t="e">
        <f ca="1">VLOOKUP(B566,CF!A:Y,10,FALSE)</f>
        <v>#N/A</v>
      </c>
      <c r="P566" s="248" t="e">
        <f t="shared" ca="1" si="24"/>
        <v>#VALUE!</v>
      </c>
      <c r="Q566" s="28" t="e">
        <f t="shared" ca="1" si="25"/>
        <v>#VALUE!</v>
      </c>
      <c r="S566" s="322">
        <f t="shared" si="26"/>
        <v>-26191.9</v>
      </c>
    </row>
    <row r="567" spans="1:19" x14ac:dyDescent="0.2">
      <c r="A567" s="230" t="s">
        <v>882</v>
      </c>
      <c r="B567" s="230"/>
      <c r="C567" s="28" t="e">
        <f ca="1">VLOOKUP(B567,CF!A:Y,2,FALSE)</f>
        <v>#N/A</v>
      </c>
      <c r="D567" s="28" t="str">
        <f>IFERROR(VLOOKUP(B567,Adresy!A:C,3,FALSE),"BRAK")</f>
        <v>BRAK</v>
      </c>
      <c r="E567" s="231" t="s">
        <v>882</v>
      </c>
      <c r="G567" s="232" t="s">
        <v>883</v>
      </c>
      <c r="I567" s="230" t="s">
        <v>122</v>
      </c>
      <c r="J567" s="230" t="s">
        <v>122</v>
      </c>
      <c r="K567" s="230" t="s">
        <v>122</v>
      </c>
      <c r="L567" s="230" t="s">
        <v>122</v>
      </c>
      <c r="M567" s="230" t="s">
        <v>122</v>
      </c>
      <c r="N567" s="230">
        <v>0</v>
      </c>
      <c r="O567" s="28" t="e">
        <f ca="1">VLOOKUP(B567,CF!A:Y,10,FALSE)</f>
        <v>#N/A</v>
      </c>
      <c r="P567" s="248" t="e">
        <f t="shared" ca="1" si="24"/>
        <v>#VALUE!</v>
      </c>
      <c r="Q567" s="28" t="e">
        <f t="shared" ca="1" si="25"/>
        <v>#VALUE!</v>
      </c>
      <c r="S567" s="322">
        <f t="shared" si="26"/>
        <v>0</v>
      </c>
    </row>
    <row r="568" spans="1:19" x14ac:dyDescent="0.2">
      <c r="B568" s="28" t="s">
        <v>882</v>
      </c>
      <c r="C568" s="28" t="str">
        <f>VLOOKUP(B568,CF!A:Y,2,FALSE)</f>
        <v>BEST</v>
      </c>
      <c r="D568" s="28" t="str">
        <f>IFERROR(VLOOKUP(B568,Adresy!A:C,3,FALSE),"BRAK")</f>
        <v>Naftowa
65-001 
Poland</v>
      </c>
      <c r="E568" s="233">
        <v>43552</v>
      </c>
      <c r="F568" s="204" t="s">
        <v>884</v>
      </c>
      <c r="G568" s="205" t="s">
        <v>885</v>
      </c>
      <c r="H568" s="204" t="s">
        <v>886</v>
      </c>
      <c r="I568" s="234">
        <v>43582</v>
      </c>
      <c r="J568" s="206" t="s">
        <v>129</v>
      </c>
      <c r="K568" s="207" t="s">
        <v>130</v>
      </c>
      <c r="L568" s="235">
        <v>-608.85</v>
      </c>
      <c r="M568" s="235">
        <v>-608.85</v>
      </c>
      <c r="N568" s="236">
        <v>608.85</v>
      </c>
      <c r="O568" s="28">
        <f>VLOOKUP(B568,CF!A:Y,10,FALSE)</f>
        <v>30</v>
      </c>
      <c r="P568" s="248">
        <f t="shared" si="24"/>
        <v>43582</v>
      </c>
      <c r="Q568" s="28">
        <f t="shared" si="25"/>
        <v>0</v>
      </c>
      <c r="S568" s="322">
        <f t="shared" si="26"/>
        <v>-608.85</v>
      </c>
    </row>
    <row r="569" spans="1:19" x14ac:dyDescent="0.2">
      <c r="B569" s="28" t="s">
        <v>882</v>
      </c>
      <c r="C569" s="28" t="str">
        <f>VLOOKUP(B569,CF!A:Y,2,FALSE)</f>
        <v>BEST</v>
      </c>
      <c r="D569" s="28" t="str">
        <f>IFERROR(VLOOKUP(B569,Adresy!A:C,3,FALSE),"BRAK")</f>
        <v>Naftowa
65-001 
Poland</v>
      </c>
      <c r="E569" s="233">
        <v>43556</v>
      </c>
      <c r="F569" s="204" t="s">
        <v>887</v>
      </c>
      <c r="G569" s="205" t="s">
        <v>888</v>
      </c>
      <c r="H569" s="204" t="s">
        <v>889</v>
      </c>
      <c r="I569" s="234">
        <v>43586</v>
      </c>
      <c r="J569" s="206" t="s">
        <v>129</v>
      </c>
      <c r="K569" s="207" t="s">
        <v>130</v>
      </c>
      <c r="L569" s="235">
        <v>-473.55</v>
      </c>
      <c r="M569" s="235">
        <v>-473.55</v>
      </c>
      <c r="N569" s="236">
        <v>473.55</v>
      </c>
      <c r="O569" s="28">
        <f>VLOOKUP(B569,CF!A:Y,10,FALSE)</f>
        <v>30</v>
      </c>
      <c r="P569" s="248">
        <f t="shared" si="24"/>
        <v>43586</v>
      </c>
      <c r="Q569" s="28">
        <f t="shared" si="25"/>
        <v>0</v>
      </c>
      <c r="S569" s="322">
        <f t="shared" si="26"/>
        <v>-473.55</v>
      </c>
    </row>
    <row r="570" spans="1:19" x14ac:dyDescent="0.2">
      <c r="B570" s="28" t="s">
        <v>882</v>
      </c>
      <c r="C570" s="28" t="str">
        <f>VLOOKUP(B570,CF!A:Y,2,FALSE)</f>
        <v>BEST</v>
      </c>
      <c r="D570" s="28" t="str">
        <f>IFERROR(VLOOKUP(B570,Adresy!A:C,3,FALSE),"BRAK")</f>
        <v>Naftowa
65-001 
Poland</v>
      </c>
      <c r="E570" s="233">
        <v>43558</v>
      </c>
      <c r="F570" s="204" t="s">
        <v>890</v>
      </c>
      <c r="G570" s="205" t="s">
        <v>891</v>
      </c>
      <c r="H570" s="204" t="s">
        <v>886</v>
      </c>
      <c r="I570" s="234">
        <v>43588</v>
      </c>
      <c r="J570" s="206" t="s">
        <v>129</v>
      </c>
      <c r="K570" s="207" t="s">
        <v>130</v>
      </c>
      <c r="L570" s="235">
        <v>-282.89999999999998</v>
      </c>
      <c r="M570" s="235">
        <v>-282.89999999999998</v>
      </c>
      <c r="N570" s="236">
        <v>282.89999999999998</v>
      </c>
      <c r="O570" s="28">
        <f>VLOOKUP(B570,CF!A:Y,10,FALSE)</f>
        <v>30</v>
      </c>
      <c r="P570" s="248">
        <f t="shared" si="24"/>
        <v>43588</v>
      </c>
      <c r="Q570" s="28">
        <f t="shared" si="25"/>
        <v>0</v>
      </c>
      <c r="S570" s="322">
        <f t="shared" si="26"/>
        <v>-282.89999999999998</v>
      </c>
    </row>
    <row r="571" spans="1:19" x14ac:dyDescent="0.2">
      <c r="B571" s="28" t="s">
        <v>882</v>
      </c>
      <c r="C571" s="28" t="str">
        <f>VLOOKUP(B571,CF!A:Y,2,FALSE)</f>
        <v>BEST</v>
      </c>
      <c r="D571" s="28" t="str">
        <f>IFERROR(VLOOKUP(B571,Adresy!A:C,3,FALSE),"BRAK")</f>
        <v>Naftowa
65-001 
Poland</v>
      </c>
      <c r="E571" s="233">
        <v>43567</v>
      </c>
      <c r="F571" s="204" t="s">
        <v>892</v>
      </c>
      <c r="G571" s="205" t="s">
        <v>893</v>
      </c>
      <c r="H571" s="204" t="s">
        <v>894</v>
      </c>
      <c r="I571" s="234">
        <v>43597</v>
      </c>
      <c r="J571" s="206" t="s">
        <v>129</v>
      </c>
      <c r="K571" s="207" t="s">
        <v>130</v>
      </c>
      <c r="L571" s="235">
        <v>-433.95</v>
      </c>
      <c r="M571" s="235">
        <v>-433.95</v>
      </c>
      <c r="N571" s="236">
        <v>433.95</v>
      </c>
      <c r="O571" s="28">
        <f>VLOOKUP(B571,CF!A:Y,10,FALSE)</f>
        <v>30</v>
      </c>
      <c r="P571" s="248">
        <f t="shared" ref="P571:P627" si="27">E571+O571</f>
        <v>43597</v>
      </c>
      <c r="Q571" s="28">
        <f t="shared" ref="Q571:Q627" si="28">P571-I571</f>
        <v>0</v>
      </c>
      <c r="S571" s="322">
        <f t="shared" si="26"/>
        <v>-433.95</v>
      </c>
    </row>
    <row r="572" spans="1:19" x14ac:dyDescent="0.2">
      <c r="B572" s="28" t="s">
        <v>882</v>
      </c>
      <c r="C572" s="28" t="str">
        <f>VLOOKUP(B572,CF!A:Y,2,FALSE)</f>
        <v>BEST</v>
      </c>
      <c r="D572" s="28" t="str">
        <f>IFERROR(VLOOKUP(B572,Adresy!A:C,3,FALSE),"BRAK")</f>
        <v>Naftowa
65-001 
Poland</v>
      </c>
      <c r="E572" s="233">
        <v>43573</v>
      </c>
      <c r="F572" s="204" t="s">
        <v>895</v>
      </c>
      <c r="G572" s="205" t="s">
        <v>896</v>
      </c>
      <c r="H572" s="204" t="s">
        <v>158</v>
      </c>
      <c r="I572" s="234">
        <v>43603</v>
      </c>
      <c r="J572" s="206" t="s">
        <v>129</v>
      </c>
      <c r="K572" s="207" t="s">
        <v>130</v>
      </c>
      <c r="L572" s="235">
        <v>-2825.43</v>
      </c>
      <c r="M572" s="235">
        <v>-2825.43</v>
      </c>
      <c r="N572" s="236">
        <v>2825.43</v>
      </c>
      <c r="O572" s="28">
        <f>VLOOKUP(B572,CF!A:Y,10,FALSE)</f>
        <v>30</v>
      </c>
      <c r="P572" s="248">
        <f t="shared" si="27"/>
        <v>43603</v>
      </c>
      <c r="Q572" s="28">
        <f t="shared" si="28"/>
        <v>0</v>
      </c>
      <c r="S572" s="322">
        <f t="shared" si="26"/>
        <v>-2825.43</v>
      </c>
    </row>
    <row r="573" spans="1:19" x14ac:dyDescent="0.2">
      <c r="B573" s="28" t="s">
        <v>882</v>
      </c>
      <c r="C573" s="28" t="str">
        <f>VLOOKUP(B573,CF!A:Y,2,FALSE)</f>
        <v>BEST</v>
      </c>
      <c r="D573" s="28" t="str">
        <f>IFERROR(VLOOKUP(B573,Adresy!A:C,3,FALSE),"BRAK")</f>
        <v>Naftowa
65-001 
Poland</v>
      </c>
      <c r="E573" s="233">
        <v>43578</v>
      </c>
      <c r="F573" s="204" t="s">
        <v>897</v>
      </c>
      <c r="G573" s="205" t="s">
        <v>898</v>
      </c>
      <c r="H573" s="204" t="s">
        <v>899</v>
      </c>
      <c r="I573" s="234">
        <v>43608</v>
      </c>
      <c r="J573" s="206" t="s">
        <v>129</v>
      </c>
      <c r="K573" s="207" t="s">
        <v>130</v>
      </c>
      <c r="L573" s="235">
        <v>-716.84</v>
      </c>
      <c r="M573" s="235">
        <v>-716.84</v>
      </c>
      <c r="N573" s="236">
        <v>716.84</v>
      </c>
      <c r="O573" s="28">
        <f>VLOOKUP(B573,CF!A:Y,10,FALSE)</f>
        <v>30</v>
      </c>
      <c r="P573" s="248">
        <f t="shared" si="27"/>
        <v>43608</v>
      </c>
      <c r="Q573" s="28">
        <f t="shared" si="28"/>
        <v>0</v>
      </c>
      <c r="S573" s="322">
        <f t="shared" si="26"/>
        <v>-716.84</v>
      </c>
    </row>
    <row r="574" spans="1:19" x14ac:dyDescent="0.2">
      <c r="C574" s="28" t="e">
        <f ca="1">VLOOKUP(B574,CF!A:Y,2,FALSE)</f>
        <v>#N/A</v>
      </c>
      <c r="D574" s="28" t="str">
        <f>IFERROR(VLOOKUP(B574,Adresy!A:C,3,FALSE),"BRAK")</f>
        <v>BRAK</v>
      </c>
      <c r="E574" s="230" t="s">
        <v>122</v>
      </c>
      <c r="J574" s="237" t="s">
        <v>129</v>
      </c>
      <c r="K574" s="238" t="s">
        <v>130</v>
      </c>
      <c r="L574" s="239">
        <v>-5341.52</v>
      </c>
      <c r="M574" s="239">
        <v>-5341.52</v>
      </c>
      <c r="N574" s="240">
        <v>5341.52</v>
      </c>
      <c r="O574" s="28" t="e">
        <f ca="1">VLOOKUP(B574,CF!A:Y,10,FALSE)</f>
        <v>#N/A</v>
      </c>
      <c r="P574" s="248" t="e">
        <f t="shared" ca="1" si="27"/>
        <v>#VALUE!</v>
      </c>
      <c r="Q574" s="28" t="e">
        <f t="shared" ca="1" si="28"/>
        <v>#VALUE!</v>
      </c>
      <c r="S574" s="322">
        <f t="shared" si="26"/>
        <v>-5341.52</v>
      </c>
    </row>
    <row r="575" spans="1:19" x14ac:dyDescent="0.2">
      <c r="C575" s="28" t="e">
        <f ca="1">VLOOKUP(B575,CF!A:Y,2,FALSE)</f>
        <v>#N/A</v>
      </c>
      <c r="D575" s="28" t="str">
        <f>IFERROR(VLOOKUP(B575,Adresy!A:C,3,FALSE),"BRAK")</f>
        <v>BRAK</v>
      </c>
      <c r="N575" s="28">
        <v>0</v>
      </c>
      <c r="O575" s="28" t="e">
        <f ca="1">VLOOKUP(B575,CF!A:Y,10,FALSE)</f>
        <v>#N/A</v>
      </c>
      <c r="P575" s="248" t="e">
        <f t="shared" ca="1" si="27"/>
        <v>#N/A</v>
      </c>
      <c r="Q575" s="28" t="e">
        <f t="shared" ca="1" si="28"/>
        <v>#N/A</v>
      </c>
      <c r="S575" s="322">
        <f t="shared" si="26"/>
        <v>0</v>
      </c>
    </row>
    <row r="576" spans="1:19" x14ac:dyDescent="0.2">
      <c r="C576" s="28" t="e">
        <f ca="1">VLOOKUP(B576,CF!A:Y,2,FALSE)</f>
        <v>#N/A</v>
      </c>
      <c r="D576" s="28" t="str">
        <f>IFERROR(VLOOKUP(B576,Adresy!A:C,3,FALSE),"BRAK")</f>
        <v>BRAK</v>
      </c>
      <c r="E576" s="230" t="s">
        <v>122</v>
      </c>
      <c r="F576" s="230" t="s">
        <v>122</v>
      </c>
      <c r="G576" s="230" t="s">
        <v>122</v>
      </c>
      <c r="H576" s="230" t="s">
        <v>122</v>
      </c>
      <c r="I576" s="230" t="s">
        <v>122</v>
      </c>
      <c r="J576" s="230" t="s">
        <v>122</v>
      </c>
      <c r="K576" s="230" t="s">
        <v>122</v>
      </c>
      <c r="L576" s="241" t="s">
        <v>122</v>
      </c>
      <c r="M576" s="241" t="s">
        <v>3189</v>
      </c>
      <c r="N576" s="242">
        <v>5341.52</v>
      </c>
      <c r="O576" s="28" t="e">
        <f ca="1">VLOOKUP(B576,CF!A:Y,10,FALSE)</f>
        <v>#N/A</v>
      </c>
      <c r="P576" s="248" t="e">
        <f t="shared" ca="1" si="27"/>
        <v>#VALUE!</v>
      </c>
      <c r="Q576" s="28" t="e">
        <f t="shared" ca="1" si="28"/>
        <v>#VALUE!</v>
      </c>
      <c r="S576" s="322">
        <f t="shared" ref="S576:S639" si="29">IFERROR(-N576,0)</f>
        <v>-5341.52</v>
      </c>
    </row>
    <row r="577" spans="1:19" x14ac:dyDescent="0.2">
      <c r="C577" s="28" t="e">
        <f ca="1">VLOOKUP(B577,CF!A:Y,2,FALSE)</f>
        <v>#N/A</v>
      </c>
      <c r="D577" s="28" t="str">
        <f>IFERROR(VLOOKUP(B577,Adresy!A:C,3,FALSE),"BRAK")</f>
        <v>BRAK</v>
      </c>
      <c r="N577" s="28">
        <v>0</v>
      </c>
      <c r="O577" s="28" t="e">
        <f ca="1">VLOOKUP(B577,CF!A:Y,10,FALSE)</f>
        <v>#N/A</v>
      </c>
      <c r="P577" s="248" t="e">
        <f t="shared" ca="1" si="27"/>
        <v>#N/A</v>
      </c>
      <c r="Q577" s="28" t="e">
        <f t="shared" ca="1" si="28"/>
        <v>#N/A</v>
      </c>
      <c r="S577" s="322">
        <f t="shared" si="29"/>
        <v>0</v>
      </c>
    </row>
    <row r="578" spans="1:19" x14ac:dyDescent="0.2">
      <c r="A578" s="230" t="s">
        <v>903</v>
      </c>
      <c r="B578" s="230"/>
      <c r="C578" s="28" t="e">
        <f ca="1">VLOOKUP(B578,CF!A:Y,2,FALSE)</f>
        <v>#N/A</v>
      </c>
      <c r="D578" s="28" t="str">
        <f>IFERROR(VLOOKUP(B578,Adresy!A:C,3,FALSE),"BRAK")</f>
        <v>BRAK</v>
      </c>
      <c r="E578" s="231" t="s">
        <v>903</v>
      </c>
      <c r="G578" s="232" t="s">
        <v>904</v>
      </c>
      <c r="I578" s="230" t="s">
        <v>122</v>
      </c>
      <c r="J578" s="230" t="s">
        <v>122</v>
      </c>
      <c r="K578" s="230" t="s">
        <v>122</v>
      </c>
      <c r="L578" s="230" t="s">
        <v>122</v>
      </c>
      <c r="M578" s="230" t="s">
        <v>122</v>
      </c>
      <c r="N578" s="230">
        <v>0</v>
      </c>
      <c r="O578" s="28" t="e">
        <f ca="1">VLOOKUP(B578,CF!A:Y,10,FALSE)</f>
        <v>#N/A</v>
      </c>
      <c r="P578" s="248" t="e">
        <f t="shared" ca="1" si="27"/>
        <v>#VALUE!</v>
      </c>
      <c r="Q578" s="28" t="e">
        <f t="shared" ca="1" si="28"/>
        <v>#VALUE!</v>
      </c>
      <c r="S578" s="322">
        <f t="shared" si="29"/>
        <v>0</v>
      </c>
    </row>
    <row r="579" spans="1:19" x14ac:dyDescent="0.2">
      <c r="B579" s="28" t="s">
        <v>903</v>
      </c>
      <c r="C579" s="28" t="str">
        <f>VLOOKUP(B579,CF!A:Y,2,FALSE)</f>
        <v>MSPOS</v>
      </c>
      <c r="D579" s="28" t="str">
        <f>IFERROR(VLOOKUP(B579,Adresy!A:C,3,FALSE),"BRAK")</f>
        <v>ul. Wojska Polskiego 43 98-200 Sieradz</v>
      </c>
      <c r="E579" s="233">
        <v>43591</v>
      </c>
      <c r="F579" s="204" t="s">
        <v>905</v>
      </c>
      <c r="G579" s="205" t="s">
        <v>906</v>
      </c>
      <c r="H579" s="204" t="s">
        <v>907</v>
      </c>
      <c r="I579" s="234">
        <v>43605</v>
      </c>
      <c r="J579" s="206" t="s">
        <v>129</v>
      </c>
      <c r="K579" s="207" t="s">
        <v>130</v>
      </c>
      <c r="L579" s="235">
        <v>-2952</v>
      </c>
      <c r="M579" s="235">
        <v>-2952</v>
      </c>
      <c r="N579" s="236">
        <v>2952</v>
      </c>
      <c r="O579" s="28">
        <f>VLOOKUP(B579,CF!A:Y,10,FALSE)</f>
        <v>14</v>
      </c>
      <c r="P579" s="248">
        <f t="shared" si="27"/>
        <v>43605</v>
      </c>
      <c r="Q579" s="28">
        <f t="shared" si="28"/>
        <v>0</v>
      </c>
      <c r="S579" s="322">
        <f t="shared" si="29"/>
        <v>-2952</v>
      </c>
    </row>
    <row r="580" spans="1:19" x14ac:dyDescent="0.2">
      <c r="C580" s="28" t="e">
        <f ca="1">VLOOKUP(B580,CF!A:Y,2,FALSE)</f>
        <v>#N/A</v>
      </c>
      <c r="D580" s="28" t="str">
        <f>IFERROR(VLOOKUP(B580,Adresy!A:C,3,FALSE),"BRAK")</f>
        <v>BRAK</v>
      </c>
      <c r="E580" s="230" t="s">
        <v>122</v>
      </c>
      <c r="J580" s="237" t="s">
        <v>129</v>
      </c>
      <c r="K580" s="238" t="s">
        <v>130</v>
      </c>
      <c r="L580" s="239">
        <v>-2952</v>
      </c>
      <c r="M580" s="239">
        <v>-2952</v>
      </c>
      <c r="N580" s="240">
        <v>2952</v>
      </c>
      <c r="O580" s="28" t="e">
        <f ca="1">VLOOKUP(B580,CF!A:Y,10,FALSE)</f>
        <v>#N/A</v>
      </c>
      <c r="P580" s="248" t="e">
        <f t="shared" ca="1" si="27"/>
        <v>#VALUE!</v>
      </c>
      <c r="Q580" s="28" t="e">
        <f t="shared" ca="1" si="28"/>
        <v>#VALUE!</v>
      </c>
      <c r="S580" s="322">
        <f t="shared" si="29"/>
        <v>-2952</v>
      </c>
    </row>
    <row r="581" spans="1:19" x14ac:dyDescent="0.2">
      <c r="C581" s="28" t="e">
        <f ca="1">VLOOKUP(B581,CF!A:Y,2,FALSE)</f>
        <v>#N/A</v>
      </c>
      <c r="D581" s="28" t="str">
        <f>IFERROR(VLOOKUP(B581,Adresy!A:C,3,FALSE),"BRAK")</f>
        <v>BRAK</v>
      </c>
      <c r="E581" s="230" t="s">
        <v>122</v>
      </c>
      <c r="F581" s="230" t="s">
        <v>122</v>
      </c>
      <c r="G581" s="230" t="s">
        <v>122</v>
      </c>
      <c r="H581" s="230" t="s">
        <v>122</v>
      </c>
      <c r="I581" s="230" t="s">
        <v>122</v>
      </c>
      <c r="J581" s="230" t="s">
        <v>122</v>
      </c>
      <c r="K581" s="230" t="s">
        <v>122</v>
      </c>
      <c r="L581" s="241" t="s">
        <v>122</v>
      </c>
      <c r="M581" s="241" t="s">
        <v>3189</v>
      </c>
      <c r="N581" s="242">
        <v>2952</v>
      </c>
      <c r="O581" s="28" t="e">
        <f ca="1">VLOOKUP(B581,CF!A:Y,10,FALSE)</f>
        <v>#N/A</v>
      </c>
      <c r="P581" s="248" t="e">
        <f t="shared" ca="1" si="27"/>
        <v>#VALUE!</v>
      </c>
      <c r="Q581" s="28" t="e">
        <f t="shared" ca="1" si="28"/>
        <v>#VALUE!</v>
      </c>
      <c r="S581" s="322">
        <f t="shared" si="29"/>
        <v>-2952</v>
      </c>
    </row>
    <row r="582" spans="1:19" x14ac:dyDescent="0.2">
      <c r="A582" s="230" t="s">
        <v>908</v>
      </c>
      <c r="B582" s="230"/>
      <c r="C582" s="28" t="e">
        <f ca="1">VLOOKUP(B582,CF!A:Y,2,FALSE)</f>
        <v>#N/A</v>
      </c>
      <c r="D582" s="28" t="str">
        <f>IFERROR(VLOOKUP(B582,Adresy!A:C,3,FALSE),"BRAK")</f>
        <v>BRAK</v>
      </c>
      <c r="E582" s="231" t="s">
        <v>908</v>
      </c>
      <c r="G582" s="232" t="s">
        <v>909</v>
      </c>
      <c r="I582" s="230" t="s">
        <v>122</v>
      </c>
      <c r="J582" s="230" t="s">
        <v>122</v>
      </c>
      <c r="K582" s="230" t="s">
        <v>122</v>
      </c>
      <c r="L582" s="230" t="s">
        <v>122</v>
      </c>
      <c r="M582" s="230" t="s">
        <v>122</v>
      </c>
      <c r="N582" s="230">
        <v>0</v>
      </c>
      <c r="O582" s="28" t="e">
        <f ca="1">VLOOKUP(B582,CF!A:Y,10,FALSE)</f>
        <v>#N/A</v>
      </c>
      <c r="P582" s="248" t="e">
        <f t="shared" ca="1" si="27"/>
        <v>#VALUE!</v>
      </c>
      <c r="Q582" s="28" t="e">
        <f t="shared" ca="1" si="28"/>
        <v>#VALUE!</v>
      </c>
      <c r="S582" s="322">
        <f t="shared" si="29"/>
        <v>0</v>
      </c>
    </row>
    <row r="583" spans="1:19" x14ac:dyDescent="0.2">
      <c r="B583" s="28" t="s">
        <v>908</v>
      </c>
      <c r="C583" s="28" t="str">
        <f>VLOOKUP(B583,CF!A:Y,2,FALSE)</f>
        <v>HASCO</v>
      </c>
      <c r="D583" s="28" t="str">
        <f>IFERROR(VLOOKUP(B583,Adresy!A:C,3,FALSE),"BRAK")</f>
        <v>Römerweg 4
58513 Lüdenscheid
Germany</v>
      </c>
      <c r="E583" s="233">
        <v>43580</v>
      </c>
      <c r="F583" s="204" t="s">
        <v>910</v>
      </c>
      <c r="G583" s="205" t="s">
        <v>911</v>
      </c>
      <c r="H583" s="204" t="s">
        <v>202</v>
      </c>
      <c r="I583" s="234">
        <v>43579</v>
      </c>
      <c r="J583" s="206" t="s">
        <v>177</v>
      </c>
      <c r="K583" s="207" t="s">
        <v>130</v>
      </c>
      <c r="L583" s="235">
        <v>-215.6</v>
      </c>
      <c r="M583" s="235">
        <v>-215.6</v>
      </c>
      <c r="N583" s="236">
        <v>215.6</v>
      </c>
      <c r="O583" s="28">
        <f>VLOOKUP(B583,CF!A:Y,10,FALSE)</f>
        <v>30</v>
      </c>
      <c r="P583" s="248">
        <f t="shared" si="27"/>
        <v>43610</v>
      </c>
      <c r="Q583" s="28">
        <f t="shared" si="28"/>
        <v>31</v>
      </c>
      <c r="S583" s="322">
        <f t="shared" si="29"/>
        <v>-215.6</v>
      </c>
    </row>
    <row r="584" spans="1:19" x14ac:dyDescent="0.2">
      <c r="C584" s="28" t="e">
        <f ca="1">VLOOKUP(B584,CF!A:Y,2,FALSE)</f>
        <v>#N/A</v>
      </c>
      <c r="D584" s="28" t="str">
        <f>IFERROR(VLOOKUP(B584,Adresy!A:C,3,FALSE),"BRAK")</f>
        <v>BRAK</v>
      </c>
      <c r="E584" s="230" t="s">
        <v>122</v>
      </c>
      <c r="J584" s="237" t="s">
        <v>177</v>
      </c>
      <c r="K584" s="238" t="s">
        <v>130</v>
      </c>
      <c r="L584" s="239">
        <v>-215.6</v>
      </c>
      <c r="M584" s="239">
        <v>-215.6</v>
      </c>
      <c r="N584" s="240">
        <v>215.6</v>
      </c>
      <c r="O584" s="28" t="e">
        <f ca="1">VLOOKUP(B584,CF!A:Y,10,FALSE)</f>
        <v>#N/A</v>
      </c>
      <c r="P584" s="248" t="e">
        <f t="shared" ca="1" si="27"/>
        <v>#VALUE!</v>
      </c>
      <c r="Q584" s="28" t="e">
        <f t="shared" ca="1" si="28"/>
        <v>#VALUE!</v>
      </c>
      <c r="S584" s="322">
        <f t="shared" si="29"/>
        <v>-215.6</v>
      </c>
    </row>
    <row r="585" spans="1:19" x14ac:dyDescent="0.2">
      <c r="C585" s="28" t="e">
        <f ca="1">VLOOKUP(B585,CF!A:Y,2,FALSE)</f>
        <v>#N/A</v>
      </c>
      <c r="D585" s="28" t="str">
        <f>IFERROR(VLOOKUP(B585,Adresy!A:C,3,FALSE),"BRAK")</f>
        <v>BRAK</v>
      </c>
      <c r="N585" s="28">
        <v>0</v>
      </c>
      <c r="O585" s="28" t="e">
        <f ca="1">VLOOKUP(B585,CF!A:Y,10,FALSE)</f>
        <v>#N/A</v>
      </c>
      <c r="P585" s="248" t="e">
        <f t="shared" ca="1" si="27"/>
        <v>#N/A</v>
      </c>
      <c r="Q585" s="28" t="e">
        <f t="shared" ca="1" si="28"/>
        <v>#N/A</v>
      </c>
      <c r="S585" s="322">
        <f t="shared" si="29"/>
        <v>0</v>
      </c>
    </row>
    <row r="586" spans="1:19" x14ac:dyDescent="0.2">
      <c r="C586" s="28" t="e">
        <f ca="1">VLOOKUP(B586,CF!A:Y,2,FALSE)</f>
        <v>#N/A</v>
      </c>
      <c r="D586" s="28" t="str">
        <f>IFERROR(VLOOKUP(B586,Adresy!A:C,3,FALSE),"BRAK")</f>
        <v>BRAK</v>
      </c>
      <c r="E586" s="230" t="s">
        <v>122</v>
      </c>
      <c r="F586" s="230" t="s">
        <v>122</v>
      </c>
      <c r="G586" s="230" t="s">
        <v>122</v>
      </c>
      <c r="H586" s="230" t="s">
        <v>122</v>
      </c>
      <c r="I586" s="230" t="s">
        <v>122</v>
      </c>
      <c r="J586" s="230" t="s">
        <v>122</v>
      </c>
      <c r="K586" s="230" t="s">
        <v>122</v>
      </c>
      <c r="L586" s="241" t="s">
        <v>122</v>
      </c>
      <c r="M586" s="241" t="s">
        <v>3189</v>
      </c>
      <c r="N586" s="242">
        <v>215.6</v>
      </c>
      <c r="O586" s="28" t="e">
        <f ca="1">VLOOKUP(B586,CF!A:Y,10,FALSE)</f>
        <v>#N/A</v>
      </c>
      <c r="P586" s="248" t="e">
        <f t="shared" ca="1" si="27"/>
        <v>#VALUE!</v>
      </c>
      <c r="Q586" s="28" t="e">
        <f t="shared" ca="1" si="28"/>
        <v>#VALUE!</v>
      </c>
      <c r="S586" s="322">
        <f t="shared" si="29"/>
        <v>-215.6</v>
      </c>
    </row>
    <row r="587" spans="1:19" x14ac:dyDescent="0.2">
      <c r="A587" s="230" t="s">
        <v>912</v>
      </c>
      <c r="B587" s="230"/>
      <c r="C587" s="28" t="e">
        <f ca="1">VLOOKUP(B587,CF!A:Y,2,FALSE)</f>
        <v>#N/A</v>
      </c>
      <c r="D587" s="28" t="str">
        <f>IFERROR(VLOOKUP(B587,Adresy!A:C,3,FALSE),"BRAK")</f>
        <v>BRAK</v>
      </c>
      <c r="E587" s="231" t="s">
        <v>912</v>
      </c>
      <c r="G587" s="232" t="s">
        <v>913</v>
      </c>
      <c r="I587" s="230" t="s">
        <v>122</v>
      </c>
      <c r="J587" s="230" t="s">
        <v>122</v>
      </c>
      <c r="K587" s="230" t="s">
        <v>122</v>
      </c>
      <c r="L587" s="230" t="s">
        <v>122</v>
      </c>
      <c r="M587" s="230" t="s">
        <v>122</v>
      </c>
      <c r="N587" s="230">
        <v>0</v>
      </c>
      <c r="O587" s="28" t="e">
        <f ca="1">VLOOKUP(B587,CF!A:Y,10,FALSE)</f>
        <v>#N/A</v>
      </c>
      <c r="P587" s="248" t="e">
        <f t="shared" ca="1" si="27"/>
        <v>#VALUE!</v>
      </c>
      <c r="Q587" s="28" t="e">
        <f t="shared" ca="1" si="28"/>
        <v>#VALUE!</v>
      </c>
      <c r="S587" s="322">
        <f t="shared" si="29"/>
        <v>0</v>
      </c>
    </row>
    <row r="588" spans="1:19" x14ac:dyDescent="0.2">
      <c r="B588" s="28" t="s">
        <v>912</v>
      </c>
      <c r="C588" s="28" t="str">
        <f>VLOOKUP(B588,CF!A:Y,2,FALSE)</f>
        <v xml:space="preserve">BEJUR </v>
      </c>
      <c r="D588" s="28" t="str">
        <f>IFERROR(VLOOKUP(B588,Adresy!A:C,3,FALSE),"BRAK")</f>
        <v>ul. Szkolna
67-100 Nowa Sól
Poland</v>
      </c>
      <c r="E588" s="233">
        <v>43543</v>
      </c>
      <c r="F588" s="204" t="s">
        <v>914</v>
      </c>
      <c r="G588" s="205" t="s">
        <v>915</v>
      </c>
      <c r="H588" s="204" t="s">
        <v>916</v>
      </c>
      <c r="I588" s="234">
        <v>43573</v>
      </c>
      <c r="J588" s="206" t="s">
        <v>129</v>
      </c>
      <c r="K588" s="207" t="s">
        <v>130</v>
      </c>
      <c r="L588" s="235">
        <v>-25526.04</v>
      </c>
      <c r="M588" s="235">
        <v>-25526.04</v>
      </c>
      <c r="N588" s="236">
        <v>25526.04</v>
      </c>
      <c r="O588" s="28">
        <f>VLOOKUP(B588,CF!A:Y,10,FALSE)</f>
        <v>30</v>
      </c>
      <c r="P588" s="248">
        <f t="shared" si="27"/>
        <v>43573</v>
      </c>
      <c r="Q588" s="28">
        <f t="shared" si="28"/>
        <v>0</v>
      </c>
      <c r="S588" s="322">
        <f t="shared" si="29"/>
        <v>-25526.04</v>
      </c>
    </row>
    <row r="589" spans="1:19" x14ac:dyDescent="0.2">
      <c r="B589" s="28" t="s">
        <v>912</v>
      </c>
      <c r="C589" s="28" t="str">
        <f>VLOOKUP(B589,CF!A:Y,2,FALSE)</f>
        <v xml:space="preserve">BEJUR </v>
      </c>
      <c r="D589" s="28" t="str">
        <f>IFERROR(VLOOKUP(B589,Adresy!A:C,3,FALSE),"BRAK")</f>
        <v>ul. Szkolna
67-100 Nowa Sól
Poland</v>
      </c>
      <c r="E589" s="233">
        <v>43574</v>
      </c>
      <c r="F589" s="204" t="s">
        <v>917</v>
      </c>
      <c r="G589" s="205" t="s">
        <v>918</v>
      </c>
      <c r="H589" s="204" t="s">
        <v>916</v>
      </c>
      <c r="I589" s="234">
        <v>43604</v>
      </c>
      <c r="J589" s="206" t="s">
        <v>129</v>
      </c>
      <c r="K589" s="207" t="s">
        <v>130</v>
      </c>
      <c r="L589" s="235">
        <v>-24986.71</v>
      </c>
      <c r="M589" s="235">
        <v>-24986.71</v>
      </c>
      <c r="N589" s="236">
        <v>24986.71</v>
      </c>
      <c r="O589" s="28">
        <f>VLOOKUP(B589,CF!A:Y,10,FALSE)</f>
        <v>30</v>
      </c>
      <c r="P589" s="248">
        <f t="shared" si="27"/>
        <v>43604</v>
      </c>
      <c r="Q589" s="28">
        <f t="shared" si="28"/>
        <v>0</v>
      </c>
      <c r="S589" s="322">
        <f t="shared" si="29"/>
        <v>-24986.71</v>
      </c>
    </row>
    <row r="590" spans="1:19" x14ac:dyDescent="0.2">
      <c r="C590" s="28" t="e">
        <f ca="1">VLOOKUP(B590,CF!A:Y,2,FALSE)</f>
        <v>#N/A</v>
      </c>
      <c r="D590" s="28" t="str">
        <f>IFERROR(VLOOKUP(B590,Adresy!A:C,3,FALSE),"BRAK")</f>
        <v>BRAK</v>
      </c>
      <c r="E590" s="230" t="s">
        <v>122</v>
      </c>
      <c r="J590" s="237" t="s">
        <v>129</v>
      </c>
      <c r="K590" s="238" t="s">
        <v>130</v>
      </c>
      <c r="L590" s="239">
        <v>-50512.75</v>
      </c>
      <c r="M590" s="239">
        <v>-50512.75</v>
      </c>
      <c r="N590" s="240">
        <v>50512.75</v>
      </c>
      <c r="O590" s="28" t="e">
        <f ca="1">VLOOKUP(B590,CF!A:Y,10,FALSE)</f>
        <v>#N/A</v>
      </c>
      <c r="P590" s="248" t="e">
        <f t="shared" ca="1" si="27"/>
        <v>#VALUE!</v>
      </c>
      <c r="Q590" s="28" t="e">
        <f t="shared" ca="1" si="28"/>
        <v>#VALUE!</v>
      </c>
      <c r="S590" s="322">
        <f t="shared" si="29"/>
        <v>-50512.75</v>
      </c>
    </row>
    <row r="591" spans="1:19" x14ac:dyDescent="0.2">
      <c r="C591" s="28" t="e">
        <f ca="1">VLOOKUP(B591,CF!A:Y,2,FALSE)</f>
        <v>#N/A</v>
      </c>
      <c r="D591" s="28" t="str">
        <f>IFERROR(VLOOKUP(B591,Adresy!A:C,3,FALSE),"BRAK")</f>
        <v>BRAK</v>
      </c>
      <c r="N591" s="28">
        <v>0</v>
      </c>
      <c r="O591" s="28" t="e">
        <f ca="1">VLOOKUP(B591,CF!A:Y,10,FALSE)</f>
        <v>#N/A</v>
      </c>
      <c r="P591" s="248" t="e">
        <f t="shared" ca="1" si="27"/>
        <v>#N/A</v>
      </c>
      <c r="Q591" s="28" t="e">
        <f t="shared" ca="1" si="28"/>
        <v>#N/A</v>
      </c>
      <c r="S591" s="322">
        <f t="shared" si="29"/>
        <v>0</v>
      </c>
    </row>
    <row r="592" spans="1:19" x14ac:dyDescent="0.2">
      <c r="C592" s="28" t="e">
        <f ca="1">VLOOKUP(B592,CF!A:Y,2,FALSE)</f>
        <v>#N/A</v>
      </c>
      <c r="D592" s="28" t="str">
        <f>IFERROR(VLOOKUP(B592,Adresy!A:C,3,FALSE),"BRAK")</f>
        <v>BRAK</v>
      </c>
      <c r="E592" s="230" t="s">
        <v>122</v>
      </c>
      <c r="F592" s="230" t="s">
        <v>122</v>
      </c>
      <c r="G592" s="230" t="s">
        <v>122</v>
      </c>
      <c r="H592" s="230" t="s">
        <v>122</v>
      </c>
      <c r="I592" s="230" t="s">
        <v>122</v>
      </c>
      <c r="J592" s="230" t="s">
        <v>122</v>
      </c>
      <c r="K592" s="230" t="s">
        <v>122</v>
      </c>
      <c r="L592" s="241" t="s">
        <v>122</v>
      </c>
      <c r="M592" s="241" t="s">
        <v>3189</v>
      </c>
      <c r="N592" s="242">
        <v>50512.75</v>
      </c>
      <c r="O592" s="28" t="e">
        <f ca="1">VLOOKUP(B592,CF!A:Y,10,FALSE)</f>
        <v>#N/A</v>
      </c>
      <c r="P592" s="248" t="e">
        <f t="shared" ca="1" si="27"/>
        <v>#VALUE!</v>
      </c>
      <c r="Q592" s="28" t="e">
        <f t="shared" ca="1" si="28"/>
        <v>#VALUE!</v>
      </c>
      <c r="S592" s="322">
        <f t="shared" si="29"/>
        <v>-50512.75</v>
      </c>
    </row>
    <row r="593" spans="1:19" x14ac:dyDescent="0.2">
      <c r="A593" s="230" t="s">
        <v>919</v>
      </c>
      <c r="B593" s="230"/>
      <c r="C593" s="28" t="e">
        <f ca="1">VLOOKUP(B593,CF!A:Y,2,FALSE)</f>
        <v>#N/A</v>
      </c>
      <c r="D593" s="28" t="str">
        <f>IFERROR(VLOOKUP(B593,Adresy!A:C,3,FALSE),"BRAK")</f>
        <v>BRAK</v>
      </c>
      <c r="E593" s="231" t="s">
        <v>919</v>
      </c>
      <c r="G593" s="232" t="s">
        <v>920</v>
      </c>
      <c r="I593" s="230" t="s">
        <v>122</v>
      </c>
      <c r="J593" s="230" t="s">
        <v>122</v>
      </c>
      <c r="K593" s="230" t="s">
        <v>122</v>
      </c>
      <c r="L593" s="230" t="s">
        <v>122</v>
      </c>
      <c r="M593" s="230" t="s">
        <v>122</v>
      </c>
      <c r="N593" s="230">
        <v>0</v>
      </c>
      <c r="O593" s="28" t="e">
        <f ca="1">VLOOKUP(B593,CF!A:Y,10,FALSE)</f>
        <v>#N/A</v>
      </c>
      <c r="P593" s="248" t="e">
        <f t="shared" ca="1" si="27"/>
        <v>#VALUE!</v>
      </c>
      <c r="Q593" s="28" t="e">
        <f t="shared" ca="1" si="28"/>
        <v>#VALUE!</v>
      </c>
      <c r="S593" s="322">
        <f t="shared" si="29"/>
        <v>0</v>
      </c>
    </row>
    <row r="594" spans="1:19" x14ac:dyDescent="0.2">
      <c r="B594" s="28" t="s">
        <v>919</v>
      </c>
      <c r="C594" s="28" t="str">
        <f>VLOOKUP(B594,CF!A:Y,2,FALSE)</f>
        <v>PULSAR</v>
      </c>
      <c r="D594" s="28" t="str">
        <f>IFERROR(VLOOKUP(B594,Adresy!A:C,3,FALSE),"BRAK")</f>
        <v>Brzeska
03-737 Warszawa
Poland</v>
      </c>
      <c r="E594" s="233">
        <v>43159</v>
      </c>
      <c r="F594" s="204" t="s">
        <v>921</v>
      </c>
      <c r="G594" s="205" t="s">
        <v>922</v>
      </c>
      <c r="H594" s="204" t="s">
        <v>923</v>
      </c>
      <c r="I594" s="234">
        <v>43173</v>
      </c>
      <c r="J594" s="206" t="s">
        <v>129</v>
      </c>
      <c r="K594" s="207" t="s">
        <v>130</v>
      </c>
      <c r="L594" s="235">
        <v>-58.61</v>
      </c>
      <c r="M594" s="235">
        <v>-58.61</v>
      </c>
      <c r="N594" s="236">
        <v>58.61</v>
      </c>
      <c r="O594" s="28">
        <f>VLOOKUP(B594,CF!A:Y,10,FALSE)</f>
        <v>0</v>
      </c>
      <c r="P594" s="248">
        <f t="shared" si="27"/>
        <v>43159</v>
      </c>
      <c r="Q594" s="28">
        <f t="shared" si="28"/>
        <v>-14</v>
      </c>
      <c r="S594" s="322">
        <f t="shared" si="29"/>
        <v>-58.61</v>
      </c>
    </row>
    <row r="595" spans="1:19" x14ac:dyDescent="0.2">
      <c r="B595" s="28" t="s">
        <v>919</v>
      </c>
      <c r="C595" s="28" t="str">
        <f>VLOOKUP(B595,CF!A:Y,2,FALSE)</f>
        <v>PULSAR</v>
      </c>
      <c r="D595" s="28" t="str">
        <f>IFERROR(VLOOKUP(B595,Adresy!A:C,3,FALSE),"BRAK")</f>
        <v>Brzeska
03-737 Warszawa
Poland</v>
      </c>
      <c r="E595" s="233">
        <v>43234</v>
      </c>
      <c r="F595" s="204" t="s">
        <v>924</v>
      </c>
      <c r="G595" s="205" t="s">
        <v>925</v>
      </c>
      <c r="H595" s="204" t="s">
        <v>926</v>
      </c>
      <c r="I595" s="234">
        <v>43264</v>
      </c>
      <c r="J595" s="206" t="s">
        <v>129</v>
      </c>
      <c r="K595" s="207" t="s">
        <v>130</v>
      </c>
      <c r="L595" s="235">
        <v>145865.19</v>
      </c>
      <c r="M595" s="235">
        <v>145865.19</v>
      </c>
      <c r="N595" s="236">
        <v>-145865.19</v>
      </c>
      <c r="O595" s="28">
        <f>VLOOKUP(B595,CF!A:Y,10,FALSE)</f>
        <v>0</v>
      </c>
      <c r="P595" s="248">
        <f t="shared" si="27"/>
        <v>43234</v>
      </c>
      <c r="Q595" s="28">
        <f t="shared" si="28"/>
        <v>-30</v>
      </c>
      <c r="S595" s="322">
        <f t="shared" si="29"/>
        <v>145865.19</v>
      </c>
    </row>
    <row r="596" spans="1:19" x14ac:dyDescent="0.2">
      <c r="B596" s="28" t="s">
        <v>919</v>
      </c>
      <c r="C596" s="28" t="str">
        <f>VLOOKUP(B596,CF!A:Y,2,FALSE)</f>
        <v>PULSAR</v>
      </c>
      <c r="D596" s="28" t="str">
        <f>IFERROR(VLOOKUP(B596,Adresy!A:C,3,FALSE),"BRAK")</f>
        <v>Brzeska
03-737 Warszawa
Poland</v>
      </c>
      <c r="E596" s="233">
        <v>43238</v>
      </c>
      <c r="F596" s="204" t="s">
        <v>927</v>
      </c>
      <c r="G596" s="205" t="s">
        <v>928</v>
      </c>
      <c r="H596" s="204" t="s">
        <v>929</v>
      </c>
      <c r="I596" s="234">
        <v>43230</v>
      </c>
      <c r="J596" s="206" t="s">
        <v>129</v>
      </c>
      <c r="K596" s="207" t="s">
        <v>130</v>
      </c>
      <c r="L596" s="235">
        <v>303238.49</v>
      </c>
      <c r="M596" s="235">
        <v>67.619999999995301</v>
      </c>
      <c r="N596" s="236">
        <v>-67.619999999995301</v>
      </c>
      <c r="O596" s="28">
        <f>VLOOKUP(B596,CF!A:Y,10,FALSE)</f>
        <v>0</v>
      </c>
      <c r="P596" s="248">
        <f t="shared" si="27"/>
        <v>43238</v>
      </c>
      <c r="Q596" s="28">
        <f t="shared" si="28"/>
        <v>8</v>
      </c>
      <c r="S596" s="322">
        <f t="shared" si="29"/>
        <v>67.619999999995301</v>
      </c>
    </row>
    <row r="597" spans="1:19" x14ac:dyDescent="0.2">
      <c r="B597" s="28" t="s">
        <v>919</v>
      </c>
      <c r="C597" s="28" t="str">
        <f>VLOOKUP(B597,CF!A:Y,2,FALSE)</f>
        <v>PULSAR</v>
      </c>
      <c r="D597" s="28" t="str">
        <f>IFERROR(VLOOKUP(B597,Adresy!A:C,3,FALSE),"BRAK")</f>
        <v>Brzeska
03-737 Warszawa
Poland</v>
      </c>
      <c r="E597" s="233">
        <v>43263</v>
      </c>
      <c r="F597" s="204" t="s">
        <v>930</v>
      </c>
      <c r="G597" s="205" t="s">
        <v>931</v>
      </c>
      <c r="H597" s="204" t="s">
        <v>932</v>
      </c>
      <c r="I597" s="234">
        <v>43293</v>
      </c>
      <c r="J597" s="206" t="s">
        <v>129</v>
      </c>
      <c r="K597" s="207" t="s">
        <v>130</v>
      </c>
      <c r="L597" s="235">
        <v>-103385.52</v>
      </c>
      <c r="M597" s="235">
        <v>-103385.52</v>
      </c>
      <c r="N597" s="236">
        <v>103385.52</v>
      </c>
      <c r="O597" s="28">
        <f>VLOOKUP(B597,CF!A:Y,10,FALSE)</f>
        <v>0</v>
      </c>
      <c r="P597" s="248">
        <f t="shared" si="27"/>
        <v>43263</v>
      </c>
      <c r="Q597" s="28">
        <f t="shared" si="28"/>
        <v>-30</v>
      </c>
      <c r="S597" s="322">
        <f t="shared" si="29"/>
        <v>-103385.52</v>
      </c>
    </row>
    <row r="598" spans="1:19" x14ac:dyDescent="0.2">
      <c r="B598" s="28" t="s">
        <v>919</v>
      </c>
      <c r="C598" s="28" t="str">
        <f>VLOOKUP(B598,CF!A:Y,2,FALSE)</f>
        <v>PULSAR</v>
      </c>
      <c r="D598" s="28" t="str">
        <f>IFERROR(VLOOKUP(B598,Adresy!A:C,3,FALSE),"BRAK")</f>
        <v>Brzeska
03-737 Warszawa
Poland</v>
      </c>
      <c r="E598" s="233">
        <v>43263</v>
      </c>
      <c r="F598" s="204" t="s">
        <v>933</v>
      </c>
      <c r="G598" s="205" t="s">
        <v>934</v>
      </c>
      <c r="H598" s="204" t="s">
        <v>932</v>
      </c>
      <c r="I598" s="234">
        <v>43293</v>
      </c>
      <c r="J598" s="206" t="s">
        <v>129</v>
      </c>
      <c r="K598" s="207" t="s">
        <v>130</v>
      </c>
      <c r="L598" s="235">
        <v>128825.49</v>
      </c>
      <c r="M598" s="235">
        <v>128825.49</v>
      </c>
      <c r="N598" s="236">
        <v>-128825.49</v>
      </c>
      <c r="O598" s="28">
        <f>VLOOKUP(B598,CF!A:Y,10,FALSE)</f>
        <v>0</v>
      </c>
      <c r="P598" s="248">
        <f t="shared" si="27"/>
        <v>43263</v>
      </c>
      <c r="Q598" s="28">
        <f t="shared" si="28"/>
        <v>-30</v>
      </c>
      <c r="S598" s="322">
        <f t="shared" si="29"/>
        <v>128825.49</v>
      </c>
    </row>
    <row r="599" spans="1:19" x14ac:dyDescent="0.2">
      <c r="B599" s="28" t="s">
        <v>919</v>
      </c>
      <c r="C599" s="28" t="str">
        <f>VLOOKUP(B599,CF!A:Y,2,FALSE)</f>
        <v>PULSAR</v>
      </c>
      <c r="D599" s="28" t="str">
        <f>IFERROR(VLOOKUP(B599,Adresy!A:C,3,FALSE),"BRAK")</f>
        <v>Brzeska
03-737 Warszawa
Poland</v>
      </c>
      <c r="E599" s="233">
        <v>43286</v>
      </c>
      <c r="F599" s="204" t="s">
        <v>935</v>
      </c>
      <c r="G599" s="205" t="s">
        <v>3831</v>
      </c>
      <c r="H599" s="204" t="s">
        <v>936</v>
      </c>
      <c r="I599" s="234">
        <v>43286</v>
      </c>
      <c r="J599" s="206" t="s">
        <v>129</v>
      </c>
      <c r="K599" s="207" t="s">
        <v>130</v>
      </c>
      <c r="L599" s="235">
        <v>1111.6400000000001</v>
      </c>
      <c r="M599" s="235">
        <v>1111.6400000000001</v>
      </c>
      <c r="N599" s="236">
        <v>-1111.6400000000001</v>
      </c>
      <c r="O599" s="28">
        <f>VLOOKUP(B599,CF!A:Y,10,FALSE)</f>
        <v>0</v>
      </c>
      <c r="P599" s="248">
        <f t="shared" si="27"/>
        <v>43286</v>
      </c>
      <c r="Q599" s="28">
        <f t="shared" si="28"/>
        <v>0</v>
      </c>
      <c r="S599" s="322">
        <f t="shared" si="29"/>
        <v>1111.6400000000001</v>
      </c>
    </row>
    <row r="600" spans="1:19" x14ac:dyDescent="0.2">
      <c r="B600" s="28" t="s">
        <v>919</v>
      </c>
      <c r="C600" s="28" t="str">
        <f>VLOOKUP(B600,CF!A:Y,2,FALSE)</f>
        <v>PULSAR</v>
      </c>
      <c r="D600" s="28" t="str">
        <f>IFERROR(VLOOKUP(B600,Adresy!A:C,3,FALSE),"BRAK")</f>
        <v>Brzeska
03-737 Warszawa
Poland</v>
      </c>
      <c r="E600" s="233">
        <v>43292</v>
      </c>
      <c r="F600" s="204" t="s">
        <v>937</v>
      </c>
      <c r="G600" s="205" t="s">
        <v>938</v>
      </c>
      <c r="H600" s="204" t="s">
        <v>939</v>
      </c>
      <c r="I600" s="234">
        <v>43322</v>
      </c>
      <c r="J600" s="206" t="s">
        <v>129</v>
      </c>
      <c r="K600" s="207" t="s">
        <v>130</v>
      </c>
      <c r="L600" s="235">
        <v>-109819.22</v>
      </c>
      <c r="M600" s="235">
        <v>-109819.22</v>
      </c>
      <c r="N600" s="236">
        <v>109819.22</v>
      </c>
      <c r="O600" s="28">
        <f>VLOOKUP(B600,CF!A:Y,10,FALSE)</f>
        <v>0</v>
      </c>
      <c r="P600" s="248">
        <f t="shared" si="27"/>
        <v>43292</v>
      </c>
      <c r="Q600" s="28">
        <f t="shared" si="28"/>
        <v>-30</v>
      </c>
      <c r="S600" s="322">
        <f t="shared" si="29"/>
        <v>-109819.22</v>
      </c>
    </row>
    <row r="601" spans="1:19" x14ac:dyDescent="0.2">
      <c r="B601" s="28" t="s">
        <v>919</v>
      </c>
      <c r="C601" s="28" t="str">
        <f>VLOOKUP(B601,CF!A:Y,2,FALSE)</f>
        <v>PULSAR</v>
      </c>
      <c r="D601" s="28" t="str">
        <f>IFERROR(VLOOKUP(B601,Adresy!A:C,3,FALSE),"BRAK")</f>
        <v>Brzeska
03-737 Warszawa
Poland</v>
      </c>
      <c r="E601" s="233">
        <v>43292</v>
      </c>
      <c r="F601" s="204" t="s">
        <v>940</v>
      </c>
      <c r="G601" s="205" t="s">
        <v>941</v>
      </c>
      <c r="H601" s="204" t="s">
        <v>939</v>
      </c>
      <c r="I601" s="234">
        <v>43322</v>
      </c>
      <c r="J601" s="206" t="s">
        <v>129</v>
      </c>
      <c r="K601" s="207" t="s">
        <v>130</v>
      </c>
      <c r="L601" s="235">
        <v>150222.79</v>
      </c>
      <c r="M601" s="235">
        <v>150222.79</v>
      </c>
      <c r="N601" s="236">
        <v>-150222.79</v>
      </c>
      <c r="O601" s="28">
        <f>VLOOKUP(B601,CF!A:Y,10,FALSE)</f>
        <v>0</v>
      </c>
      <c r="P601" s="248">
        <f t="shared" si="27"/>
        <v>43292</v>
      </c>
      <c r="Q601" s="28">
        <f t="shared" si="28"/>
        <v>-30</v>
      </c>
      <c r="S601" s="322">
        <f t="shared" si="29"/>
        <v>150222.79</v>
      </c>
    </row>
    <row r="602" spans="1:19" x14ac:dyDescent="0.2">
      <c r="B602" s="28" t="s">
        <v>919</v>
      </c>
      <c r="C602" s="28" t="str">
        <f>VLOOKUP(B602,CF!A:Y,2,FALSE)</f>
        <v>PULSAR</v>
      </c>
      <c r="D602" s="28" t="str">
        <f>IFERROR(VLOOKUP(B602,Adresy!A:C,3,FALSE),"BRAK")</f>
        <v>Brzeska
03-737 Warszawa
Poland</v>
      </c>
      <c r="E602" s="233">
        <v>43292</v>
      </c>
      <c r="F602" s="204" t="s">
        <v>942</v>
      </c>
      <c r="G602" s="205" t="s">
        <v>943</v>
      </c>
      <c r="H602" s="204" t="s">
        <v>943</v>
      </c>
      <c r="I602" s="234">
        <v>43322</v>
      </c>
      <c r="J602" s="206" t="s">
        <v>129</v>
      </c>
      <c r="K602" s="207" t="s">
        <v>130</v>
      </c>
      <c r="L602" s="235">
        <v>-422.55</v>
      </c>
      <c r="M602" s="235">
        <v>-422.55</v>
      </c>
      <c r="N602" s="236">
        <v>422.55</v>
      </c>
      <c r="O602" s="28">
        <f>VLOOKUP(B602,CF!A:Y,10,FALSE)</f>
        <v>0</v>
      </c>
      <c r="P602" s="248">
        <f t="shared" si="27"/>
        <v>43292</v>
      </c>
      <c r="Q602" s="28">
        <f t="shared" si="28"/>
        <v>-30</v>
      </c>
      <c r="S602" s="322">
        <f t="shared" si="29"/>
        <v>-422.55</v>
      </c>
    </row>
    <row r="603" spans="1:19" x14ac:dyDescent="0.2">
      <c r="B603" s="28" t="s">
        <v>919</v>
      </c>
      <c r="C603" s="28" t="str">
        <f>VLOOKUP(B603,CF!A:Y,2,FALSE)</f>
        <v>PULSAR</v>
      </c>
      <c r="D603" s="28" t="str">
        <f>IFERROR(VLOOKUP(B603,Adresy!A:C,3,FALSE),"BRAK")</f>
        <v>Brzeska
03-737 Warszawa
Poland</v>
      </c>
      <c r="E603" s="233">
        <v>43294</v>
      </c>
      <c r="F603" s="204" t="s">
        <v>944</v>
      </c>
      <c r="G603" s="205" t="s">
        <v>3831</v>
      </c>
      <c r="H603" s="204" t="s">
        <v>945</v>
      </c>
      <c r="I603" s="234">
        <v>43294</v>
      </c>
      <c r="J603" s="206" t="s">
        <v>129</v>
      </c>
      <c r="K603" s="207" t="s">
        <v>130</v>
      </c>
      <c r="L603" s="235">
        <v>361587.6</v>
      </c>
      <c r="M603" s="235">
        <v>9.9999999511055596E-3</v>
      </c>
      <c r="N603" s="236">
        <v>-9.9999999511055596E-3</v>
      </c>
      <c r="O603" s="28">
        <f>VLOOKUP(B603,CF!A:Y,10,FALSE)</f>
        <v>0</v>
      </c>
      <c r="P603" s="248">
        <f t="shared" si="27"/>
        <v>43294</v>
      </c>
      <c r="Q603" s="28">
        <f t="shared" si="28"/>
        <v>0</v>
      </c>
      <c r="S603" s="322">
        <f t="shared" si="29"/>
        <v>9.9999999511055596E-3</v>
      </c>
    </row>
    <row r="604" spans="1:19" x14ac:dyDescent="0.2">
      <c r="B604" s="28" t="s">
        <v>919</v>
      </c>
      <c r="C604" s="28" t="str">
        <f>VLOOKUP(B604,CF!A:Y,2,FALSE)</f>
        <v>PULSAR</v>
      </c>
      <c r="D604" s="28" t="str">
        <f>IFERROR(VLOOKUP(B604,Adresy!A:C,3,FALSE),"BRAK")</f>
        <v>Brzeska
03-737 Warszawa
Poland</v>
      </c>
      <c r="E604" s="233">
        <v>43320</v>
      </c>
      <c r="F604" s="204" t="s">
        <v>946</v>
      </c>
      <c r="G604" s="205" t="s">
        <v>947</v>
      </c>
      <c r="H604" s="204" t="s">
        <v>948</v>
      </c>
      <c r="I604" s="234">
        <v>43350</v>
      </c>
      <c r="J604" s="206" t="s">
        <v>129</v>
      </c>
      <c r="K604" s="207" t="s">
        <v>130</v>
      </c>
      <c r="L604" s="235">
        <v>124802.11</v>
      </c>
      <c r="M604" s="235">
        <v>124802.11</v>
      </c>
      <c r="N604" s="236">
        <v>-124802.11</v>
      </c>
      <c r="O604" s="28">
        <f>VLOOKUP(B604,CF!A:Y,10,FALSE)</f>
        <v>0</v>
      </c>
      <c r="P604" s="248">
        <f t="shared" si="27"/>
        <v>43320</v>
      </c>
      <c r="Q604" s="28">
        <f t="shared" si="28"/>
        <v>-30</v>
      </c>
      <c r="S604" s="322">
        <f t="shared" si="29"/>
        <v>124802.11</v>
      </c>
    </row>
    <row r="605" spans="1:19" x14ac:dyDescent="0.2">
      <c r="B605" s="28" t="s">
        <v>919</v>
      </c>
      <c r="C605" s="28" t="str">
        <f>VLOOKUP(B605,CF!A:Y,2,FALSE)</f>
        <v>PULSAR</v>
      </c>
      <c r="D605" s="28" t="str">
        <f>IFERROR(VLOOKUP(B605,Adresy!A:C,3,FALSE),"BRAK")</f>
        <v>Brzeska
03-737 Warszawa
Poland</v>
      </c>
      <c r="E605" s="233">
        <v>43320</v>
      </c>
      <c r="F605" s="204" t="s">
        <v>949</v>
      </c>
      <c r="G605" s="205" t="s">
        <v>950</v>
      </c>
      <c r="H605" s="204" t="s">
        <v>948</v>
      </c>
      <c r="I605" s="234">
        <v>43350</v>
      </c>
      <c r="J605" s="206" t="s">
        <v>129</v>
      </c>
      <c r="K605" s="207" t="s">
        <v>130</v>
      </c>
      <c r="L605" s="235">
        <v>-115329.75</v>
      </c>
      <c r="M605" s="235">
        <v>-115329.75</v>
      </c>
      <c r="N605" s="236">
        <v>115329.75</v>
      </c>
      <c r="O605" s="28">
        <f>VLOOKUP(B605,CF!A:Y,10,FALSE)</f>
        <v>0</v>
      </c>
      <c r="P605" s="248">
        <f t="shared" si="27"/>
        <v>43320</v>
      </c>
      <c r="Q605" s="28">
        <f t="shared" si="28"/>
        <v>-30</v>
      </c>
      <c r="S605" s="322">
        <f t="shared" si="29"/>
        <v>-115329.75</v>
      </c>
    </row>
    <row r="606" spans="1:19" x14ac:dyDescent="0.2">
      <c r="B606" s="28" t="s">
        <v>919</v>
      </c>
      <c r="C606" s="28" t="str">
        <f>VLOOKUP(B606,CF!A:Y,2,FALSE)</f>
        <v>PULSAR</v>
      </c>
      <c r="D606" s="28" t="str">
        <f>IFERROR(VLOOKUP(B606,Adresy!A:C,3,FALSE),"BRAK")</f>
        <v>Brzeska
03-737 Warszawa
Poland</v>
      </c>
      <c r="E606" s="233">
        <v>43374</v>
      </c>
      <c r="F606" s="204" t="s">
        <v>951</v>
      </c>
      <c r="G606" s="205" t="s">
        <v>952</v>
      </c>
      <c r="H606" s="204" t="s">
        <v>953</v>
      </c>
      <c r="I606" s="234">
        <v>43404</v>
      </c>
      <c r="J606" s="206" t="s">
        <v>129</v>
      </c>
      <c r="K606" s="207" t="s">
        <v>130</v>
      </c>
      <c r="L606" s="235">
        <v>-1110531.78</v>
      </c>
      <c r="M606" s="235">
        <v>-1110531.78</v>
      </c>
      <c r="N606" s="236">
        <v>1110531.78</v>
      </c>
      <c r="O606" s="28">
        <f>VLOOKUP(B606,CF!A:Y,10,FALSE)</f>
        <v>0</v>
      </c>
      <c r="P606" s="248">
        <f t="shared" si="27"/>
        <v>43374</v>
      </c>
      <c r="Q606" s="28">
        <f t="shared" si="28"/>
        <v>-30</v>
      </c>
      <c r="S606" s="322">
        <f t="shared" si="29"/>
        <v>-1110531.78</v>
      </c>
    </row>
    <row r="607" spans="1:19" x14ac:dyDescent="0.2">
      <c r="B607" s="28" t="s">
        <v>919</v>
      </c>
      <c r="C607" s="28" t="str">
        <f>VLOOKUP(B607,CF!A:Y,2,FALSE)</f>
        <v>PULSAR</v>
      </c>
      <c r="D607" s="28" t="str">
        <f>IFERROR(VLOOKUP(B607,Adresy!A:C,3,FALSE),"BRAK")</f>
        <v>Brzeska
03-737 Warszawa
Poland</v>
      </c>
      <c r="E607" s="233">
        <v>43385</v>
      </c>
      <c r="F607" s="204" t="s">
        <v>954</v>
      </c>
      <c r="G607" s="205" t="s">
        <v>955</v>
      </c>
      <c r="H607" s="204" t="s">
        <v>956</v>
      </c>
      <c r="I607" s="234">
        <v>43415</v>
      </c>
      <c r="J607" s="206" t="s">
        <v>129</v>
      </c>
      <c r="K607" s="207" t="s">
        <v>130</v>
      </c>
      <c r="L607" s="235">
        <v>310044.99</v>
      </c>
      <c r="M607" s="235">
        <v>310044.99</v>
      </c>
      <c r="N607" s="236">
        <v>-310044.99</v>
      </c>
      <c r="O607" s="28">
        <f>VLOOKUP(B607,CF!A:Y,10,FALSE)</f>
        <v>0</v>
      </c>
      <c r="P607" s="248">
        <f t="shared" si="27"/>
        <v>43385</v>
      </c>
      <c r="Q607" s="28">
        <f t="shared" si="28"/>
        <v>-30</v>
      </c>
      <c r="S607" s="322">
        <f t="shared" si="29"/>
        <v>310044.99</v>
      </c>
    </row>
    <row r="608" spans="1:19" x14ac:dyDescent="0.2">
      <c r="B608" s="28" t="s">
        <v>919</v>
      </c>
      <c r="C608" s="28" t="str">
        <f>VLOOKUP(B608,CF!A:Y,2,FALSE)</f>
        <v>PULSAR</v>
      </c>
      <c r="D608" s="28" t="str">
        <f>IFERROR(VLOOKUP(B608,Adresy!A:C,3,FALSE),"BRAK")</f>
        <v>Brzeska
03-737 Warszawa
Poland</v>
      </c>
      <c r="E608" s="233">
        <v>43385</v>
      </c>
      <c r="F608" s="204" t="s">
        <v>957</v>
      </c>
      <c r="G608" s="205" t="s">
        <v>958</v>
      </c>
      <c r="H608" s="204" t="s">
        <v>959</v>
      </c>
      <c r="I608" s="234">
        <v>43415</v>
      </c>
      <c r="J608" s="206" t="s">
        <v>129</v>
      </c>
      <c r="K608" s="207" t="s">
        <v>130</v>
      </c>
      <c r="L608" s="235">
        <v>-170977.04</v>
      </c>
      <c r="M608" s="235">
        <v>-170977.04</v>
      </c>
      <c r="N608" s="236">
        <v>170977.04</v>
      </c>
      <c r="O608" s="28">
        <f>VLOOKUP(B608,CF!A:Y,10,FALSE)</f>
        <v>0</v>
      </c>
      <c r="P608" s="248">
        <f t="shared" si="27"/>
        <v>43385</v>
      </c>
      <c r="Q608" s="28">
        <f t="shared" si="28"/>
        <v>-30</v>
      </c>
      <c r="S608" s="322">
        <f t="shared" si="29"/>
        <v>-170977.04</v>
      </c>
    </row>
    <row r="609" spans="2:19" x14ac:dyDescent="0.2">
      <c r="B609" s="28" t="s">
        <v>919</v>
      </c>
      <c r="C609" s="28" t="str">
        <f>VLOOKUP(B609,CF!A:Y,2,FALSE)</f>
        <v>PULSAR</v>
      </c>
      <c r="D609" s="28" t="str">
        <f>IFERROR(VLOOKUP(B609,Adresy!A:C,3,FALSE),"BRAK")</f>
        <v>Brzeska
03-737 Warszawa
Poland</v>
      </c>
      <c r="E609" s="233">
        <v>43385</v>
      </c>
      <c r="F609" s="204" t="s">
        <v>960</v>
      </c>
      <c r="G609" s="205" t="s">
        <v>3831</v>
      </c>
      <c r="H609" s="204" t="s">
        <v>961</v>
      </c>
      <c r="I609" s="234">
        <v>43385</v>
      </c>
      <c r="J609" s="206" t="s">
        <v>129</v>
      </c>
      <c r="K609" s="207" t="s">
        <v>130</v>
      </c>
      <c r="L609" s="235">
        <v>13069.44</v>
      </c>
      <c r="M609" s="235">
        <v>13069.44</v>
      </c>
      <c r="N609" s="236">
        <v>-13069.44</v>
      </c>
      <c r="O609" s="28">
        <f>VLOOKUP(B609,CF!A:Y,10,FALSE)</f>
        <v>0</v>
      </c>
      <c r="P609" s="248">
        <f t="shared" si="27"/>
        <v>43385</v>
      </c>
      <c r="Q609" s="28">
        <f t="shared" si="28"/>
        <v>0</v>
      </c>
      <c r="S609" s="322">
        <f t="shared" si="29"/>
        <v>13069.44</v>
      </c>
    </row>
    <row r="610" spans="2:19" x14ac:dyDescent="0.2">
      <c r="B610" s="28" t="s">
        <v>919</v>
      </c>
      <c r="C610" s="28" t="str">
        <f>VLOOKUP(B610,CF!A:Y,2,FALSE)</f>
        <v>PULSAR</v>
      </c>
      <c r="D610" s="28" t="str">
        <f>IFERROR(VLOOKUP(B610,Adresy!A:C,3,FALSE),"BRAK")</f>
        <v>Brzeska
03-737 Warszawa
Poland</v>
      </c>
      <c r="E610" s="233">
        <v>43392</v>
      </c>
      <c r="F610" s="204" t="s">
        <v>962</v>
      </c>
      <c r="G610" s="205" t="s">
        <v>3831</v>
      </c>
      <c r="H610" s="204" t="s">
        <v>963</v>
      </c>
      <c r="I610" s="234">
        <v>43392</v>
      </c>
      <c r="J610" s="206" t="s">
        <v>129</v>
      </c>
      <c r="K610" s="207" t="s">
        <v>130</v>
      </c>
      <c r="L610" s="235">
        <v>50000</v>
      </c>
      <c r="M610" s="235">
        <v>50000</v>
      </c>
      <c r="N610" s="236">
        <v>-50000</v>
      </c>
      <c r="O610" s="28">
        <f>VLOOKUP(B610,CF!A:Y,10,FALSE)</f>
        <v>0</v>
      </c>
      <c r="P610" s="248">
        <f t="shared" si="27"/>
        <v>43392</v>
      </c>
      <c r="Q610" s="28">
        <f t="shared" si="28"/>
        <v>0</v>
      </c>
      <c r="S610" s="322">
        <f t="shared" si="29"/>
        <v>50000</v>
      </c>
    </row>
    <row r="611" spans="2:19" x14ac:dyDescent="0.2">
      <c r="B611" s="28" t="s">
        <v>919</v>
      </c>
      <c r="C611" s="28" t="str">
        <f>VLOOKUP(B611,CF!A:Y,2,FALSE)</f>
        <v>PULSAR</v>
      </c>
      <c r="D611" s="28" t="str">
        <f>IFERROR(VLOOKUP(B611,Adresy!A:C,3,FALSE),"BRAK")</f>
        <v>Brzeska
03-737 Warszawa
Poland</v>
      </c>
      <c r="E611" s="233">
        <v>43397</v>
      </c>
      <c r="F611" s="204" t="s">
        <v>964</v>
      </c>
      <c r="G611" s="205" t="s">
        <v>3831</v>
      </c>
      <c r="H611" s="204" t="s">
        <v>965</v>
      </c>
      <c r="I611" s="234">
        <v>43397</v>
      </c>
      <c r="J611" s="206" t="s">
        <v>129</v>
      </c>
      <c r="K611" s="207" t="s">
        <v>130</v>
      </c>
      <c r="L611" s="235">
        <v>65759.12</v>
      </c>
      <c r="M611" s="235">
        <v>65759.12</v>
      </c>
      <c r="N611" s="236">
        <v>-65759.12</v>
      </c>
      <c r="O611" s="28">
        <f>VLOOKUP(B611,CF!A:Y,10,FALSE)</f>
        <v>0</v>
      </c>
      <c r="P611" s="248">
        <f t="shared" si="27"/>
        <v>43397</v>
      </c>
      <c r="Q611" s="28">
        <f t="shared" si="28"/>
        <v>0</v>
      </c>
      <c r="S611" s="322">
        <f t="shared" si="29"/>
        <v>65759.12</v>
      </c>
    </row>
    <row r="612" spans="2:19" x14ac:dyDescent="0.2">
      <c r="B612" s="28" t="s">
        <v>919</v>
      </c>
      <c r="C612" s="28" t="str">
        <f>VLOOKUP(B612,CF!A:Y,2,FALSE)</f>
        <v>PULSAR</v>
      </c>
      <c r="D612" s="28" t="str">
        <f>IFERROR(VLOOKUP(B612,Adresy!A:C,3,FALSE),"BRAK")</f>
        <v>Brzeska
03-737 Warszawa
Poland</v>
      </c>
      <c r="E612" s="233">
        <v>43398</v>
      </c>
      <c r="F612" s="204" t="s">
        <v>966</v>
      </c>
      <c r="G612" s="205" t="s">
        <v>967</v>
      </c>
      <c r="H612" s="204" t="s">
        <v>968</v>
      </c>
      <c r="I612" s="234">
        <v>43428</v>
      </c>
      <c r="J612" s="206" t="s">
        <v>129</v>
      </c>
      <c r="K612" s="207" t="s">
        <v>130</v>
      </c>
      <c r="L612" s="235">
        <v>-1357.81</v>
      </c>
      <c r="M612" s="235">
        <v>-1357.81</v>
      </c>
      <c r="N612" s="236">
        <v>1357.81</v>
      </c>
      <c r="O612" s="28">
        <f>VLOOKUP(B612,CF!A:Y,10,FALSE)</f>
        <v>0</v>
      </c>
      <c r="P612" s="248">
        <f t="shared" si="27"/>
        <v>43398</v>
      </c>
      <c r="Q612" s="28">
        <f t="shared" si="28"/>
        <v>-30</v>
      </c>
      <c r="S612" s="322">
        <f t="shared" si="29"/>
        <v>-1357.81</v>
      </c>
    </row>
    <row r="613" spans="2:19" x14ac:dyDescent="0.2">
      <c r="B613" s="28" t="s">
        <v>919</v>
      </c>
      <c r="C613" s="28" t="str">
        <f>VLOOKUP(B613,CF!A:Y,2,FALSE)</f>
        <v>PULSAR</v>
      </c>
      <c r="D613" s="28" t="str">
        <f>IFERROR(VLOOKUP(B613,Adresy!A:C,3,FALSE),"BRAK")</f>
        <v>Brzeska
03-737 Warszawa
Poland</v>
      </c>
      <c r="E613" s="233">
        <v>43402</v>
      </c>
      <c r="F613" s="204" t="s">
        <v>969</v>
      </c>
      <c r="G613" s="205" t="s">
        <v>970</v>
      </c>
      <c r="H613" s="204" t="s">
        <v>971</v>
      </c>
      <c r="I613" s="234">
        <v>43369</v>
      </c>
      <c r="J613" s="206" t="s">
        <v>129</v>
      </c>
      <c r="K613" s="207" t="s">
        <v>130</v>
      </c>
      <c r="L613" s="235">
        <v>-192843.38</v>
      </c>
      <c r="M613" s="235">
        <v>-192843.38</v>
      </c>
      <c r="N613" s="236">
        <v>192843.38</v>
      </c>
      <c r="O613" s="28">
        <f>VLOOKUP(B613,CF!A:Y,10,FALSE)</f>
        <v>0</v>
      </c>
      <c r="P613" s="248">
        <f t="shared" si="27"/>
        <v>43402</v>
      </c>
      <c r="Q613" s="28">
        <f t="shared" si="28"/>
        <v>33</v>
      </c>
      <c r="S613" s="322">
        <f t="shared" si="29"/>
        <v>-192843.38</v>
      </c>
    </row>
    <row r="614" spans="2:19" x14ac:dyDescent="0.2">
      <c r="B614" s="28" t="s">
        <v>919</v>
      </c>
      <c r="C614" s="28" t="str">
        <f>VLOOKUP(B614,CF!A:Y,2,FALSE)</f>
        <v>PULSAR</v>
      </c>
      <c r="D614" s="28" t="str">
        <f>IFERROR(VLOOKUP(B614,Adresy!A:C,3,FALSE),"BRAK")</f>
        <v>Brzeska
03-737 Warszawa
Poland</v>
      </c>
      <c r="E614" s="233">
        <v>43402</v>
      </c>
      <c r="F614" s="204" t="s">
        <v>972</v>
      </c>
      <c r="G614" s="205" t="s">
        <v>973</v>
      </c>
      <c r="H614" s="204" t="s">
        <v>974</v>
      </c>
      <c r="I614" s="234">
        <v>43369</v>
      </c>
      <c r="J614" s="206" t="s">
        <v>129</v>
      </c>
      <c r="K614" s="207" t="s">
        <v>130</v>
      </c>
      <c r="L614" s="235">
        <v>-387464.46</v>
      </c>
      <c r="M614" s="235">
        <v>-387464.46</v>
      </c>
      <c r="N614" s="236">
        <v>387464.46</v>
      </c>
      <c r="O614" s="28">
        <f>VLOOKUP(B614,CF!A:Y,10,FALSE)</f>
        <v>0</v>
      </c>
      <c r="P614" s="248">
        <f t="shared" si="27"/>
        <v>43402</v>
      </c>
      <c r="Q614" s="28">
        <f t="shared" si="28"/>
        <v>33</v>
      </c>
      <c r="S614" s="322">
        <f t="shared" si="29"/>
        <v>-387464.46</v>
      </c>
    </row>
    <row r="615" spans="2:19" x14ac:dyDescent="0.2">
      <c r="B615" s="28" t="s">
        <v>919</v>
      </c>
      <c r="C615" s="28" t="str">
        <f>VLOOKUP(B615,CF!A:Y,2,FALSE)</f>
        <v>PULSAR</v>
      </c>
      <c r="D615" s="28" t="str">
        <f>IFERROR(VLOOKUP(B615,Adresy!A:C,3,FALSE),"BRAK")</f>
        <v>Brzeska
03-737 Warszawa
Poland</v>
      </c>
      <c r="E615" s="233">
        <v>43402</v>
      </c>
      <c r="F615" s="204" t="s">
        <v>975</v>
      </c>
      <c r="G615" s="205" t="s">
        <v>976</v>
      </c>
      <c r="H615" s="204" t="s">
        <v>977</v>
      </c>
      <c r="I615" s="234">
        <v>43369</v>
      </c>
      <c r="J615" s="206" t="s">
        <v>129</v>
      </c>
      <c r="K615" s="207" t="s">
        <v>130</v>
      </c>
      <c r="L615" s="235">
        <v>-13069.44</v>
      </c>
      <c r="M615" s="235">
        <v>-13069.44</v>
      </c>
      <c r="N615" s="236">
        <v>13069.44</v>
      </c>
      <c r="O615" s="28">
        <f>VLOOKUP(B615,CF!A:Y,10,FALSE)</f>
        <v>0</v>
      </c>
      <c r="P615" s="248">
        <f t="shared" si="27"/>
        <v>43402</v>
      </c>
      <c r="Q615" s="28">
        <f t="shared" si="28"/>
        <v>33</v>
      </c>
      <c r="S615" s="322">
        <f t="shared" si="29"/>
        <v>-13069.44</v>
      </c>
    </row>
    <row r="616" spans="2:19" x14ac:dyDescent="0.2">
      <c r="B616" s="28" t="s">
        <v>919</v>
      </c>
      <c r="C616" s="28" t="str">
        <f>VLOOKUP(B616,CF!A:Y,2,FALSE)</f>
        <v>PULSAR</v>
      </c>
      <c r="D616" s="28" t="str">
        <f>IFERROR(VLOOKUP(B616,Adresy!A:C,3,FALSE),"BRAK")</f>
        <v>Brzeska
03-737 Warszawa
Poland</v>
      </c>
      <c r="E616" s="233">
        <v>43402</v>
      </c>
      <c r="F616" s="204" t="s">
        <v>978</v>
      </c>
      <c r="G616" s="205" t="s">
        <v>979</v>
      </c>
      <c r="H616" s="204" t="s">
        <v>980</v>
      </c>
      <c r="I616" s="234">
        <v>43374</v>
      </c>
      <c r="J616" s="206" t="s">
        <v>129</v>
      </c>
      <c r="K616" s="207" t="s">
        <v>130</v>
      </c>
      <c r="L616" s="235">
        <v>-28944.52</v>
      </c>
      <c r="M616" s="235">
        <v>-28944.52</v>
      </c>
      <c r="N616" s="236">
        <v>28944.52</v>
      </c>
      <c r="O616" s="28">
        <f>VLOOKUP(B616,CF!A:Y,10,FALSE)</f>
        <v>0</v>
      </c>
      <c r="P616" s="248">
        <f t="shared" si="27"/>
        <v>43402</v>
      </c>
      <c r="Q616" s="28">
        <f t="shared" si="28"/>
        <v>28</v>
      </c>
      <c r="S616" s="322">
        <f t="shared" si="29"/>
        <v>-28944.52</v>
      </c>
    </row>
    <row r="617" spans="2:19" x14ac:dyDescent="0.2">
      <c r="B617" s="28" t="s">
        <v>919</v>
      </c>
      <c r="C617" s="28" t="str">
        <f>VLOOKUP(B617,CF!A:Y,2,FALSE)</f>
        <v>PULSAR</v>
      </c>
      <c r="D617" s="28" t="str">
        <f>IFERROR(VLOOKUP(B617,Adresy!A:C,3,FALSE),"BRAK")</f>
        <v>Brzeska
03-737 Warszawa
Poland</v>
      </c>
      <c r="E617" s="233">
        <v>43402</v>
      </c>
      <c r="F617" s="204" t="s">
        <v>981</v>
      </c>
      <c r="G617" s="205" t="s">
        <v>982</v>
      </c>
      <c r="H617" s="204" t="s">
        <v>983</v>
      </c>
      <c r="I617" s="234">
        <v>43387</v>
      </c>
      <c r="J617" s="206" t="s">
        <v>129</v>
      </c>
      <c r="K617" s="207" t="s">
        <v>130</v>
      </c>
      <c r="L617" s="235">
        <v>205783.36</v>
      </c>
      <c r="M617" s="235">
        <v>205783.36</v>
      </c>
      <c r="N617" s="236">
        <v>-205783.36</v>
      </c>
      <c r="O617" s="28">
        <f>VLOOKUP(B617,CF!A:Y,10,FALSE)</f>
        <v>0</v>
      </c>
      <c r="P617" s="248">
        <f t="shared" si="27"/>
        <v>43402</v>
      </c>
      <c r="Q617" s="28">
        <f t="shared" si="28"/>
        <v>15</v>
      </c>
      <c r="S617" s="322">
        <f t="shared" si="29"/>
        <v>205783.36</v>
      </c>
    </row>
    <row r="618" spans="2:19" x14ac:dyDescent="0.2">
      <c r="B618" s="28" t="s">
        <v>919</v>
      </c>
      <c r="C618" s="28" t="str">
        <f>VLOOKUP(B618,CF!A:Y,2,FALSE)</f>
        <v>PULSAR</v>
      </c>
      <c r="D618" s="28" t="str">
        <f>IFERROR(VLOOKUP(B618,Adresy!A:C,3,FALSE),"BRAK")</f>
        <v>Brzeska
03-737 Warszawa
Poland</v>
      </c>
      <c r="E618" s="233">
        <v>43402</v>
      </c>
      <c r="F618" s="204" t="s">
        <v>984</v>
      </c>
      <c r="G618" s="205" t="s">
        <v>985</v>
      </c>
      <c r="H618" s="204" t="s">
        <v>983</v>
      </c>
      <c r="I618" s="234">
        <v>43387</v>
      </c>
      <c r="J618" s="206" t="s">
        <v>129</v>
      </c>
      <c r="K618" s="207" t="s">
        <v>130</v>
      </c>
      <c r="L618" s="235">
        <v>-200984.03</v>
      </c>
      <c r="M618" s="235">
        <v>-200984.03</v>
      </c>
      <c r="N618" s="236">
        <v>200984.03</v>
      </c>
      <c r="O618" s="28">
        <f>VLOOKUP(B618,CF!A:Y,10,FALSE)</f>
        <v>0</v>
      </c>
      <c r="P618" s="248">
        <f t="shared" si="27"/>
        <v>43402</v>
      </c>
      <c r="Q618" s="28">
        <f t="shared" si="28"/>
        <v>15</v>
      </c>
      <c r="S618" s="322">
        <f t="shared" si="29"/>
        <v>-200984.03</v>
      </c>
    </row>
    <row r="619" spans="2:19" x14ac:dyDescent="0.2">
      <c r="B619" s="28" t="s">
        <v>919</v>
      </c>
      <c r="C619" s="28" t="str">
        <f>VLOOKUP(B619,CF!A:Y,2,FALSE)</f>
        <v>PULSAR</v>
      </c>
      <c r="D619" s="28" t="str">
        <f>IFERROR(VLOOKUP(B619,Adresy!A:C,3,FALSE),"BRAK")</f>
        <v>Brzeska
03-737 Warszawa
Poland</v>
      </c>
      <c r="E619" s="233">
        <v>43402</v>
      </c>
      <c r="F619" s="204" t="s">
        <v>986</v>
      </c>
      <c r="G619" s="205" t="s">
        <v>3831</v>
      </c>
      <c r="H619" s="204" t="s">
        <v>987</v>
      </c>
      <c r="I619" s="234">
        <v>43402</v>
      </c>
      <c r="J619" s="206" t="s">
        <v>129</v>
      </c>
      <c r="K619" s="207" t="s">
        <v>130</v>
      </c>
      <c r="L619" s="235">
        <v>12.94</v>
      </c>
      <c r="M619" s="235">
        <v>12.94</v>
      </c>
      <c r="N619" s="236">
        <v>-12.94</v>
      </c>
      <c r="O619" s="28">
        <f>VLOOKUP(B619,CF!A:Y,10,FALSE)</f>
        <v>0</v>
      </c>
      <c r="P619" s="248">
        <f t="shared" si="27"/>
        <v>43402</v>
      </c>
      <c r="Q619" s="28">
        <f t="shared" si="28"/>
        <v>0</v>
      </c>
      <c r="S619" s="322">
        <f t="shared" si="29"/>
        <v>12.94</v>
      </c>
    </row>
    <row r="620" spans="2:19" x14ac:dyDescent="0.2">
      <c r="B620" s="28" t="s">
        <v>919</v>
      </c>
      <c r="C620" s="28" t="str">
        <f>VLOOKUP(B620,CF!A:Y,2,FALSE)</f>
        <v>PULSAR</v>
      </c>
      <c r="D620" s="28" t="str">
        <f>IFERROR(VLOOKUP(B620,Adresy!A:C,3,FALSE),"BRAK")</f>
        <v>Brzeska
03-737 Warszawa
Poland</v>
      </c>
      <c r="E620" s="233">
        <v>43402</v>
      </c>
      <c r="F620" s="204" t="s">
        <v>988</v>
      </c>
      <c r="G620" s="205" t="s">
        <v>3831</v>
      </c>
      <c r="H620" s="204" t="s">
        <v>989</v>
      </c>
      <c r="I620" s="234">
        <v>43402</v>
      </c>
      <c r="J620" s="206" t="s">
        <v>129</v>
      </c>
      <c r="K620" s="207" t="s">
        <v>130</v>
      </c>
      <c r="L620" s="235">
        <v>841.54</v>
      </c>
      <c r="M620" s="235">
        <v>841.54</v>
      </c>
      <c r="N620" s="236">
        <v>-841.54</v>
      </c>
      <c r="O620" s="28">
        <f>VLOOKUP(B620,CF!A:Y,10,FALSE)</f>
        <v>0</v>
      </c>
      <c r="P620" s="248">
        <f t="shared" si="27"/>
        <v>43402</v>
      </c>
      <c r="Q620" s="28">
        <f t="shared" si="28"/>
        <v>0</v>
      </c>
      <c r="S620" s="322">
        <f t="shared" si="29"/>
        <v>841.54</v>
      </c>
    </row>
    <row r="621" spans="2:19" x14ac:dyDescent="0.2">
      <c r="B621" s="28" t="s">
        <v>919</v>
      </c>
      <c r="C621" s="28" t="str">
        <f>VLOOKUP(B621,CF!A:Y,2,FALSE)</f>
        <v>PULSAR</v>
      </c>
      <c r="D621" s="28" t="str">
        <f>IFERROR(VLOOKUP(B621,Adresy!A:C,3,FALSE),"BRAK")</f>
        <v>Brzeska
03-737 Warszawa
Poland</v>
      </c>
      <c r="E621" s="233">
        <v>43402</v>
      </c>
      <c r="F621" s="204" t="s">
        <v>990</v>
      </c>
      <c r="G621" s="205" t="s">
        <v>3831</v>
      </c>
      <c r="H621" s="204" t="s">
        <v>991</v>
      </c>
      <c r="I621" s="234">
        <v>43402</v>
      </c>
      <c r="J621" s="206" t="s">
        <v>129</v>
      </c>
      <c r="K621" s="207" t="s">
        <v>130</v>
      </c>
      <c r="L621" s="235">
        <v>10.35</v>
      </c>
      <c r="M621" s="235">
        <v>10.35</v>
      </c>
      <c r="N621" s="236">
        <v>-10.35</v>
      </c>
      <c r="O621" s="28">
        <f>VLOOKUP(B621,CF!A:Y,10,FALSE)</f>
        <v>0</v>
      </c>
      <c r="P621" s="248">
        <f t="shared" si="27"/>
        <v>43402</v>
      </c>
      <c r="Q621" s="28">
        <f t="shared" si="28"/>
        <v>0</v>
      </c>
      <c r="S621" s="322">
        <f t="shared" si="29"/>
        <v>10.35</v>
      </c>
    </row>
    <row r="622" spans="2:19" x14ac:dyDescent="0.2">
      <c r="B622" s="28" t="s">
        <v>919</v>
      </c>
      <c r="C622" s="28" t="str">
        <f>VLOOKUP(B622,CF!A:Y,2,FALSE)</f>
        <v>PULSAR</v>
      </c>
      <c r="D622" s="28" t="str">
        <f>IFERROR(VLOOKUP(B622,Adresy!A:C,3,FALSE),"BRAK")</f>
        <v>Brzeska
03-737 Warszawa
Poland</v>
      </c>
      <c r="E622" s="233">
        <v>43402</v>
      </c>
      <c r="F622" s="204" t="s">
        <v>992</v>
      </c>
      <c r="G622" s="205" t="s">
        <v>3831</v>
      </c>
      <c r="H622" s="204" t="s">
        <v>993</v>
      </c>
      <c r="I622" s="234">
        <v>43402</v>
      </c>
      <c r="J622" s="206" t="s">
        <v>129</v>
      </c>
      <c r="K622" s="207" t="s">
        <v>130</v>
      </c>
      <c r="L622" s="235">
        <v>24.94</v>
      </c>
      <c r="M622" s="235">
        <v>24.94</v>
      </c>
      <c r="N622" s="236">
        <v>-24.94</v>
      </c>
      <c r="O622" s="28">
        <f>VLOOKUP(B622,CF!A:Y,10,FALSE)</f>
        <v>0</v>
      </c>
      <c r="P622" s="248">
        <f t="shared" si="27"/>
        <v>43402</v>
      </c>
      <c r="Q622" s="28">
        <f t="shared" si="28"/>
        <v>0</v>
      </c>
      <c r="S622" s="322">
        <f t="shared" si="29"/>
        <v>24.94</v>
      </c>
    </row>
    <row r="623" spans="2:19" x14ac:dyDescent="0.2">
      <c r="B623" s="28" t="s">
        <v>919</v>
      </c>
      <c r="C623" s="28" t="str">
        <f>VLOOKUP(B623,CF!A:Y,2,FALSE)</f>
        <v>PULSAR</v>
      </c>
      <c r="D623" s="28" t="str">
        <f>IFERROR(VLOOKUP(B623,Adresy!A:C,3,FALSE),"BRAK")</f>
        <v>Brzeska
03-737 Warszawa
Poland</v>
      </c>
      <c r="E623" s="233">
        <v>43402</v>
      </c>
      <c r="F623" s="204" t="s">
        <v>994</v>
      </c>
      <c r="G623" s="205" t="s">
        <v>3831</v>
      </c>
      <c r="H623" s="204" t="s">
        <v>995</v>
      </c>
      <c r="I623" s="234">
        <v>43402</v>
      </c>
      <c r="J623" s="206" t="s">
        <v>129</v>
      </c>
      <c r="K623" s="207" t="s">
        <v>130</v>
      </c>
      <c r="L623" s="235">
        <v>20.93</v>
      </c>
      <c r="M623" s="235">
        <v>20.93</v>
      </c>
      <c r="N623" s="236">
        <v>-20.93</v>
      </c>
      <c r="O623" s="28">
        <f>VLOOKUP(B623,CF!A:Y,10,FALSE)</f>
        <v>0</v>
      </c>
      <c r="P623" s="248">
        <f t="shared" si="27"/>
        <v>43402</v>
      </c>
      <c r="Q623" s="28">
        <f t="shared" si="28"/>
        <v>0</v>
      </c>
      <c r="S623" s="322">
        <f t="shared" si="29"/>
        <v>20.93</v>
      </c>
    </row>
    <row r="624" spans="2:19" x14ac:dyDescent="0.2">
      <c r="B624" s="28" t="s">
        <v>919</v>
      </c>
      <c r="C624" s="28" t="str">
        <f>VLOOKUP(B624,CF!A:Y,2,FALSE)</f>
        <v>PULSAR</v>
      </c>
      <c r="D624" s="28" t="str">
        <f>IFERROR(VLOOKUP(B624,Adresy!A:C,3,FALSE),"BRAK")</f>
        <v>Brzeska
03-737 Warszawa
Poland</v>
      </c>
      <c r="E624" s="233">
        <v>43402</v>
      </c>
      <c r="F624" s="204" t="s">
        <v>996</v>
      </c>
      <c r="G624" s="205" t="s">
        <v>3831</v>
      </c>
      <c r="H624" s="204" t="s">
        <v>997</v>
      </c>
      <c r="I624" s="234">
        <v>43402</v>
      </c>
      <c r="J624" s="206" t="s">
        <v>129</v>
      </c>
      <c r="K624" s="207" t="s">
        <v>130</v>
      </c>
      <c r="L624" s="235">
        <v>127.4</v>
      </c>
      <c r="M624" s="235">
        <v>127.4</v>
      </c>
      <c r="N624" s="236">
        <v>-127.4</v>
      </c>
      <c r="O624" s="28">
        <f>VLOOKUP(B624,CF!A:Y,10,FALSE)</f>
        <v>0</v>
      </c>
      <c r="P624" s="248">
        <f t="shared" si="27"/>
        <v>43402</v>
      </c>
      <c r="Q624" s="28">
        <f t="shared" si="28"/>
        <v>0</v>
      </c>
      <c r="S624" s="322">
        <f t="shared" si="29"/>
        <v>127.4</v>
      </c>
    </row>
    <row r="625" spans="2:19" x14ac:dyDescent="0.2">
      <c r="B625" s="28" t="s">
        <v>919</v>
      </c>
      <c r="C625" s="28" t="str">
        <f>VLOOKUP(B625,CF!A:Y,2,FALSE)</f>
        <v>PULSAR</v>
      </c>
      <c r="D625" s="28" t="str">
        <f>IFERROR(VLOOKUP(B625,Adresy!A:C,3,FALSE),"BRAK")</f>
        <v>Brzeska
03-737 Warszawa
Poland</v>
      </c>
      <c r="E625" s="233">
        <v>43402</v>
      </c>
      <c r="F625" s="204" t="s">
        <v>998</v>
      </c>
      <c r="G625" s="205" t="s">
        <v>3831</v>
      </c>
      <c r="H625" s="204" t="s">
        <v>999</v>
      </c>
      <c r="I625" s="234">
        <v>43402</v>
      </c>
      <c r="J625" s="206" t="s">
        <v>129</v>
      </c>
      <c r="K625" s="207" t="s">
        <v>130</v>
      </c>
      <c r="L625" s="235">
        <v>79.56</v>
      </c>
      <c r="M625" s="235">
        <v>79.56</v>
      </c>
      <c r="N625" s="236">
        <v>-79.56</v>
      </c>
      <c r="O625" s="28">
        <f>VLOOKUP(B625,CF!A:Y,10,FALSE)</f>
        <v>0</v>
      </c>
      <c r="P625" s="248">
        <f t="shared" si="27"/>
        <v>43402</v>
      </c>
      <c r="Q625" s="28">
        <f t="shared" si="28"/>
        <v>0</v>
      </c>
      <c r="S625" s="322">
        <f t="shared" si="29"/>
        <v>79.56</v>
      </c>
    </row>
    <row r="626" spans="2:19" x14ac:dyDescent="0.2">
      <c r="B626" s="28" t="s">
        <v>919</v>
      </c>
      <c r="C626" s="28" t="str">
        <f>VLOOKUP(B626,CF!A:Y,2,FALSE)</f>
        <v>PULSAR</v>
      </c>
      <c r="D626" s="28" t="str">
        <f>IFERROR(VLOOKUP(B626,Adresy!A:C,3,FALSE),"BRAK")</f>
        <v>Brzeska
03-737 Warszawa
Poland</v>
      </c>
      <c r="E626" s="233">
        <v>43404</v>
      </c>
      <c r="F626" s="204" t="s">
        <v>1000</v>
      </c>
      <c r="G626" s="205" t="s">
        <v>1001</v>
      </c>
      <c r="H626" s="204" t="s">
        <v>1002</v>
      </c>
      <c r="I626" s="234">
        <v>43398</v>
      </c>
      <c r="J626" s="206" t="s">
        <v>129</v>
      </c>
      <c r="K626" s="207" t="s">
        <v>130</v>
      </c>
      <c r="L626" s="235">
        <v>-79.56</v>
      </c>
      <c r="M626" s="235">
        <v>-79.56</v>
      </c>
      <c r="N626" s="236">
        <v>79.56</v>
      </c>
      <c r="O626" s="28">
        <f>VLOOKUP(B626,CF!A:Y,10,FALSE)</f>
        <v>0</v>
      </c>
      <c r="P626" s="248">
        <f t="shared" si="27"/>
        <v>43404</v>
      </c>
      <c r="Q626" s="28">
        <f t="shared" si="28"/>
        <v>6</v>
      </c>
      <c r="S626" s="322">
        <f t="shared" si="29"/>
        <v>-79.56</v>
      </c>
    </row>
    <row r="627" spans="2:19" x14ac:dyDescent="0.2">
      <c r="B627" s="28" t="s">
        <v>919</v>
      </c>
      <c r="C627" s="28" t="str">
        <f>VLOOKUP(B627,CF!A:Y,2,FALSE)</f>
        <v>PULSAR</v>
      </c>
      <c r="D627" s="28" t="str">
        <f>IFERROR(VLOOKUP(B627,Adresy!A:C,3,FALSE),"BRAK")</f>
        <v>Brzeska
03-737 Warszawa
Poland</v>
      </c>
      <c r="E627" s="233">
        <v>43404</v>
      </c>
      <c r="F627" s="204" t="s">
        <v>1003</v>
      </c>
      <c r="G627" s="205" t="s">
        <v>987</v>
      </c>
      <c r="H627" s="204" t="s">
        <v>1002</v>
      </c>
      <c r="I627" s="234">
        <v>43398</v>
      </c>
      <c r="J627" s="206" t="s">
        <v>129</v>
      </c>
      <c r="K627" s="207" t="s">
        <v>130</v>
      </c>
      <c r="L627" s="235">
        <v>-12.94</v>
      </c>
      <c r="M627" s="235">
        <v>-12.94</v>
      </c>
      <c r="N627" s="236">
        <v>12.94</v>
      </c>
      <c r="O627" s="28">
        <f>VLOOKUP(B627,CF!A:Y,10,FALSE)</f>
        <v>0</v>
      </c>
      <c r="P627" s="248">
        <f t="shared" si="27"/>
        <v>43404</v>
      </c>
      <c r="Q627" s="28">
        <f t="shared" si="28"/>
        <v>6</v>
      </c>
      <c r="S627" s="322">
        <f t="shared" si="29"/>
        <v>-12.94</v>
      </c>
    </row>
    <row r="628" spans="2:19" x14ac:dyDescent="0.2">
      <c r="B628" s="28" t="s">
        <v>919</v>
      </c>
      <c r="C628" s="28" t="str">
        <f>VLOOKUP(B628,CF!A:Y,2,FALSE)</f>
        <v>PULSAR</v>
      </c>
      <c r="D628" s="28" t="str">
        <f>IFERROR(VLOOKUP(B628,Adresy!A:C,3,FALSE),"BRAK")</f>
        <v>Brzeska
03-737 Warszawa
Poland</v>
      </c>
      <c r="E628" s="233">
        <v>43404</v>
      </c>
      <c r="F628" s="204" t="s">
        <v>1004</v>
      </c>
      <c r="G628" s="205" t="s">
        <v>1005</v>
      </c>
      <c r="H628" s="204" t="s">
        <v>1002</v>
      </c>
      <c r="I628" s="234">
        <v>43398</v>
      </c>
      <c r="J628" s="206" t="s">
        <v>129</v>
      </c>
      <c r="K628" s="207" t="s">
        <v>130</v>
      </c>
      <c r="L628" s="235">
        <v>-127.4</v>
      </c>
      <c r="M628" s="235">
        <v>-127.4</v>
      </c>
      <c r="N628" s="236">
        <v>127.4</v>
      </c>
      <c r="O628" s="28">
        <f>VLOOKUP(B628,CF!A:Y,10,FALSE)</f>
        <v>0</v>
      </c>
      <c r="P628" s="248">
        <f t="shared" ref="P628:P691" si="30">E628+O628</f>
        <v>43404</v>
      </c>
      <c r="Q628" s="28">
        <f t="shared" ref="Q628:Q691" si="31">P628-I628</f>
        <v>6</v>
      </c>
      <c r="S628" s="322">
        <f t="shared" si="29"/>
        <v>-127.4</v>
      </c>
    </row>
    <row r="629" spans="2:19" x14ac:dyDescent="0.2">
      <c r="B629" s="28" t="s">
        <v>919</v>
      </c>
      <c r="C629" s="28" t="str">
        <f>VLOOKUP(B629,CF!A:Y,2,FALSE)</f>
        <v>PULSAR</v>
      </c>
      <c r="D629" s="28" t="str">
        <f>IFERROR(VLOOKUP(B629,Adresy!A:C,3,FALSE),"BRAK")</f>
        <v>Brzeska
03-737 Warszawa
Poland</v>
      </c>
      <c r="E629" s="233">
        <v>43404</v>
      </c>
      <c r="F629" s="204" t="s">
        <v>1006</v>
      </c>
      <c r="G629" s="205" t="s">
        <v>1007</v>
      </c>
      <c r="H629" s="204" t="s">
        <v>1002</v>
      </c>
      <c r="I629" s="234">
        <v>43398</v>
      </c>
      <c r="J629" s="206" t="s">
        <v>129</v>
      </c>
      <c r="K629" s="207" t="s">
        <v>130</v>
      </c>
      <c r="L629" s="235">
        <v>-841.54</v>
      </c>
      <c r="M629" s="235">
        <v>-841.54</v>
      </c>
      <c r="N629" s="236">
        <v>841.54</v>
      </c>
      <c r="O629" s="28">
        <f>VLOOKUP(B629,CF!A:Y,10,FALSE)</f>
        <v>0</v>
      </c>
      <c r="P629" s="248">
        <f t="shared" si="30"/>
        <v>43404</v>
      </c>
      <c r="Q629" s="28">
        <f t="shared" si="31"/>
        <v>6</v>
      </c>
      <c r="S629" s="322">
        <f t="shared" si="29"/>
        <v>-841.54</v>
      </c>
    </row>
    <row r="630" spans="2:19" x14ac:dyDescent="0.2">
      <c r="B630" s="28" t="s">
        <v>919</v>
      </c>
      <c r="C630" s="28" t="str">
        <f>VLOOKUP(B630,CF!A:Y,2,FALSE)</f>
        <v>PULSAR</v>
      </c>
      <c r="D630" s="28" t="str">
        <f>IFERROR(VLOOKUP(B630,Adresy!A:C,3,FALSE),"BRAK")</f>
        <v>Brzeska
03-737 Warszawa
Poland</v>
      </c>
      <c r="E630" s="233">
        <v>43404</v>
      </c>
      <c r="F630" s="204" t="s">
        <v>1008</v>
      </c>
      <c r="G630" s="205" t="s">
        <v>1009</v>
      </c>
      <c r="H630" s="204" t="s">
        <v>1002</v>
      </c>
      <c r="I630" s="234">
        <v>43398</v>
      </c>
      <c r="J630" s="206" t="s">
        <v>129</v>
      </c>
      <c r="K630" s="207" t="s">
        <v>130</v>
      </c>
      <c r="L630" s="235">
        <v>-24.94</v>
      </c>
      <c r="M630" s="235">
        <v>-24.94</v>
      </c>
      <c r="N630" s="236">
        <v>24.94</v>
      </c>
      <c r="O630" s="28">
        <f>VLOOKUP(B630,CF!A:Y,10,FALSE)</f>
        <v>0</v>
      </c>
      <c r="P630" s="248">
        <f t="shared" si="30"/>
        <v>43404</v>
      </c>
      <c r="Q630" s="28">
        <f t="shared" si="31"/>
        <v>6</v>
      </c>
      <c r="S630" s="322">
        <f t="shared" si="29"/>
        <v>-24.94</v>
      </c>
    </row>
    <row r="631" spans="2:19" x14ac:dyDescent="0.2">
      <c r="B631" s="28" t="s">
        <v>919</v>
      </c>
      <c r="C631" s="28" t="str">
        <f>VLOOKUP(B631,CF!A:Y,2,FALSE)</f>
        <v>PULSAR</v>
      </c>
      <c r="D631" s="28" t="str">
        <f>IFERROR(VLOOKUP(B631,Adresy!A:C,3,FALSE),"BRAK")</f>
        <v>Brzeska
03-737 Warszawa
Poland</v>
      </c>
      <c r="E631" s="233">
        <v>43404</v>
      </c>
      <c r="F631" s="204" t="s">
        <v>1010</v>
      </c>
      <c r="G631" s="205" t="s">
        <v>1011</v>
      </c>
      <c r="H631" s="204" t="s">
        <v>1002</v>
      </c>
      <c r="I631" s="234">
        <v>43398</v>
      </c>
      <c r="J631" s="206" t="s">
        <v>129</v>
      </c>
      <c r="K631" s="207" t="s">
        <v>130</v>
      </c>
      <c r="L631" s="235">
        <v>-10.35</v>
      </c>
      <c r="M631" s="235">
        <v>-10.35</v>
      </c>
      <c r="N631" s="236">
        <v>10.35</v>
      </c>
      <c r="O631" s="28">
        <f>VLOOKUP(B631,CF!A:Y,10,FALSE)</f>
        <v>0</v>
      </c>
      <c r="P631" s="248">
        <f t="shared" si="30"/>
        <v>43404</v>
      </c>
      <c r="Q631" s="28">
        <f t="shared" si="31"/>
        <v>6</v>
      </c>
      <c r="S631" s="322">
        <f t="shared" si="29"/>
        <v>-10.35</v>
      </c>
    </row>
    <row r="632" spans="2:19" x14ac:dyDescent="0.2">
      <c r="B632" s="28" t="s">
        <v>919</v>
      </c>
      <c r="C632" s="28" t="str">
        <f>VLOOKUP(B632,CF!A:Y,2,FALSE)</f>
        <v>PULSAR</v>
      </c>
      <c r="D632" s="28" t="str">
        <f>IFERROR(VLOOKUP(B632,Adresy!A:C,3,FALSE),"BRAK")</f>
        <v>Brzeska
03-737 Warszawa
Poland</v>
      </c>
      <c r="E632" s="233">
        <v>43404</v>
      </c>
      <c r="F632" s="204" t="s">
        <v>1012</v>
      </c>
      <c r="G632" s="205" t="s">
        <v>1013</v>
      </c>
      <c r="H632" s="204" t="s">
        <v>1002</v>
      </c>
      <c r="I632" s="234">
        <v>43398</v>
      </c>
      <c r="J632" s="206" t="s">
        <v>129</v>
      </c>
      <c r="K632" s="207" t="s">
        <v>130</v>
      </c>
      <c r="L632" s="235">
        <v>-20.93</v>
      </c>
      <c r="M632" s="235">
        <v>-20.93</v>
      </c>
      <c r="N632" s="236">
        <v>20.93</v>
      </c>
      <c r="O632" s="28">
        <f>VLOOKUP(B632,CF!A:Y,10,FALSE)</f>
        <v>0</v>
      </c>
      <c r="P632" s="248">
        <f t="shared" si="30"/>
        <v>43404</v>
      </c>
      <c r="Q632" s="28">
        <f t="shared" si="31"/>
        <v>6</v>
      </c>
      <c r="S632" s="322">
        <f t="shared" si="29"/>
        <v>-20.93</v>
      </c>
    </row>
    <row r="633" spans="2:19" x14ac:dyDescent="0.2">
      <c r="B633" s="28" t="s">
        <v>919</v>
      </c>
      <c r="C633" s="28" t="str">
        <f>VLOOKUP(B633,CF!A:Y,2,FALSE)</f>
        <v>PULSAR</v>
      </c>
      <c r="D633" s="28" t="str">
        <f>IFERROR(VLOOKUP(B633,Adresy!A:C,3,FALSE),"BRAK")</f>
        <v>Brzeska
03-737 Warszawa
Poland</v>
      </c>
      <c r="E633" s="233">
        <v>43405</v>
      </c>
      <c r="F633" s="204" t="s">
        <v>1014</v>
      </c>
      <c r="G633" s="205" t="s">
        <v>1015</v>
      </c>
      <c r="H633" s="204" t="s">
        <v>1016</v>
      </c>
      <c r="I633" s="234">
        <v>43435</v>
      </c>
      <c r="J633" s="206" t="s">
        <v>129</v>
      </c>
      <c r="K633" s="207" t="s">
        <v>130</v>
      </c>
      <c r="L633" s="235">
        <v>-14657.71</v>
      </c>
      <c r="M633" s="235">
        <v>-14657.71</v>
      </c>
      <c r="N633" s="236">
        <v>14657.71</v>
      </c>
      <c r="O633" s="28">
        <f>VLOOKUP(B633,CF!A:Y,10,FALSE)</f>
        <v>0</v>
      </c>
      <c r="P633" s="248">
        <f t="shared" si="30"/>
        <v>43405</v>
      </c>
      <c r="Q633" s="28">
        <f t="shared" si="31"/>
        <v>-30</v>
      </c>
      <c r="S633" s="322">
        <f t="shared" si="29"/>
        <v>-14657.71</v>
      </c>
    </row>
    <row r="634" spans="2:19" x14ac:dyDescent="0.2">
      <c r="B634" s="28" t="s">
        <v>919</v>
      </c>
      <c r="C634" s="28" t="str">
        <f>VLOOKUP(B634,CF!A:Y,2,FALSE)</f>
        <v>PULSAR</v>
      </c>
      <c r="D634" s="28" t="str">
        <f>IFERROR(VLOOKUP(B634,Adresy!A:C,3,FALSE),"BRAK")</f>
        <v>Brzeska
03-737 Warszawa
Poland</v>
      </c>
      <c r="E634" s="233">
        <v>43405</v>
      </c>
      <c r="F634" s="204" t="s">
        <v>1017</v>
      </c>
      <c r="G634" s="205" t="s">
        <v>1018</v>
      </c>
      <c r="H634" s="204" t="s">
        <v>1019</v>
      </c>
      <c r="I634" s="234">
        <v>43435</v>
      </c>
      <c r="J634" s="206" t="s">
        <v>129</v>
      </c>
      <c r="K634" s="207" t="s">
        <v>130</v>
      </c>
      <c r="L634" s="235">
        <v>-31530.76</v>
      </c>
      <c r="M634" s="235">
        <v>-31530.76</v>
      </c>
      <c r="N634" s="236">
        <v>31530.76</v>
      </c>
      <c r="O634" s="28">
        <f>VLOOKUP(B634,CF!A:Y,10,FALSE)</f>
        <v>0</v>
      </c>
      <c r="P634" s="248">
        <f t="shared" si="30"/>
        <v>43405</v>
      </c>
      <c r="Q634" s="28">
        <f t="shared" si="31"/>
        <v>-30</v>
      </c>
      <c r="S634" s="322">
        <f t="shared" si="29"/>
        <v>-31530.76</v>
      </c>
    </row>
    <row r="635" spans="2:19" x14ac:dyDescent="0.2">
      <c r="B635" s="28" t="s">
        <v>919</v>
      </c>
      <c r="C635" s="28" t="str">
        <f>VLOOKUP(B635,CF!A:Y,2,FALSE)</f>
        <v>PULSAR</v>
      </c>
      <c r="D635" s="28" t="str">
        <f>IFERROR(VLOOKUP(B635,Adresy!A:C,3,FALSE),"BRAK")</f>
        <v>Brzeska
03-737 Warszawa
Poland</v>
      </c>
      <c r="E635" s="233">
        <v>43405</v>
      </c>
      <c r="F635" s="204" t="s">
        <v>1020</v>
      </c>
      <c r="G635" s="205" t="s">
        <v>1021</v>
      </c>
      <c r="H635" s="204" t="s">
        <v>1019</v>
      </c>
      <c r="I635" s="234">
        <v>43435</v>
      </c>
      <c r="J635" s="206" t="s">
        <v>129</v>
      </c>
      <c r="K635" s="207" t="s">
        <v>130</v>
      </c>
      <c r="L635" s="235">
        <v>-48941.2</v>
      </c>
      <c r="M635" s="235">
        <v>-48941.2</v>
      </c>
      <c r="N635" s="236">
        <v>48941.2</v>
      </c>
      <c r="O635" s="28">
        <f>VLOOKUP(B635,CF!A:Y,10,FALSE)</f>
        <v>0</v>
      </c>
      <c r="P635" s="248">
        <f t="shared" si="30"/>
        <v>43405</v>
      </c>
      <c r="Q635" s="28">
        <f t="shared" si="31"/>
        <v>-30</v>
      </c>
      <c r="S635" s="322">
        <f t="shared" si="29"/>
        <v>-48941.2</v>
      </c>
    </row>
    <row r="636" spans="2:19" x14ac:dyDescent="0.2">
      <c r="B636" s="28" t="s">
        <v>919</v>
      </c>
      <c r="C636" s="28" t="str">
        <f>VLOOKUP(B636,CF!A:Y,2,FALSE)</f>
        <v>PULSAR</v>
      </c>
      <c r="D636" s="28" t="str">
        <f>IFERROR(VLOOKUP(B636,Adresy!A:C,3,FALSE),"BRAK")</f>
        <v>Brzeska
03-737 Warszawa
Poland</v>
      </c>
      <c r="E636" s="233">
        <v>43405</v>
      </c>
      <c r="F636" s="204" t="s">
        <v>1022</v>
      </c>
      <c r="G636" s="205" t="s">
        <v>1023</v>
      </c>
      <c r="H636" s="204" t="s">
        <v>1024</v>
      </c>
      <c r="I636" s="234">
        <v>43435</v>
      </c>
      <c r="J636" s="206" t="s">
        <v>129</v>
      </c>
      <c r="K636" s="207" t="s">
        <v>130</v>
      </c>
      <c r="L636" s="235">
        <v>-221894.12</v>
      </c>
      <c r="M636" s="235">
        <v>-221894.12</v>
      </c>
      <c r="N636" s="236">
        <v>221894.12</v>
      </c>
      <c r="O636" s="28">
        <f>VLOOKUP(B636,CF!A:Y,10,FALSE)</f>
        <v>0</v>
      </c>
      <c r="P636" s="248">
        <f t="shared" si="30"/>
        <v>43405</v>
      </c>
      <c r="Q636" s="28">
        <f t="shared" si="31"/>
        <v>-30</v>
      </c>
      <c r="S636" s="322">
        <f t="shared" si="29"/>
        <v>-221894.12</v>
      </c>
    </row>
    <row r="637" spans="2:19" x14ac:dyDescent="0.2">
      <c r="B637" s="28" t="s">
        <v>919</v>
      </c>
      <c r="C637" s="28" t="str">
        <f>VLOOKUP(B637,CF!A:Y,2,FALSE)</f>
        <v>PULSAR</v>
      </c>
      <c r="D637" s="28" t="str">
        <f>IFERROR(VLOOKUP(B637,Adresy!A:C,3,FALSE),"BRAK")</f>
        <v>Brzeska
03-737 Warszawa
Poland</v>
      </c>
      <c r="E637" s="233">
        <v>43405</v>
      </c>
      <c r="F637" s="204" t="s">
        <v>1025</v>
      </c>
      <c r="G637" s="205" t="s">
        <v>1026</v>
      </c>
      <c r="H637" s="204" t="s">
        <v>1027</v>
      </c>
      <c r="I637" s="234">
        <v>43435</v>
      </c>
      <c r="J637" s="206" t="s">
        <v>129</v>
      </c>
      <c r="K637" s="207" t="s">
        <v>130</v>
      </c>
      <c r="L637" s="235">
        <v>-2465.73</v>
      </c>
      <c r="M637" s="235">
        <v>-2465.73</v>
      </c>
      <c r="N637" s="236">
        <v>2465.73</v>
      </c>
      <c r="O637" s="28">
        <f>VLOOKUP(B637,CF!A:Y,10,FALSE)</f>
        <v>0</v>
      </c>
      <c r="P637" s="248">
        <f t="shared" si="30"/>
        <v>43405</v>
      </c>
      <c r="Q637" s="28">
        <f t="shared" si="31"/>
        <v>-30</v>
      </c>
      <c r="S637" s="322">
        <f t="shared" si="29"/>
        <v>-2465.73</v>
      </c>
    </row>
    <row r="638" spans="2:19" x14ac:dyDescent="0.2">
      <c r="B638" s="28" t="s">
        <v>919</v>
      </c>
      <c r="C638" s="28" t="str">
        <f>VLOOKUP(B638,CF!A:Y,2,FALSE)</f>
        <v>PULSAR</v>
      </c>
      <c r="D638" s="28" t="str">
        <f>IFERROR(VLOOKUP(B638,Adresy!A:C,3,FALSE),"BRAK")</f>
        <v>Brzeska
03-737 Warszawa
Poland</v>
      </c>
      <c r="E638" s="233">
        <v>43406</v>
      </c>
      <c r="F638" s="204" t="s">
        <v>1028</v>
      </c>
      <c r="G638" s="205" t="s">
        <v>3831</v>
      </c>
      <c r="H638" s="204" t="s">
        <v>1029</v>
      </c>
      <c r="I638" s="234">
        <v>43406</v>
      </c>
      <c r="J638" s="206" t="s">
        <v>129</v>
      </c>
      <c r="K638" s="207" t="s">
        <v>130</v>
      </c>
      <c r="L638" s="235">
        <v>28944.52</v>
      </c>
      <c r="M638" s="235">
        <v>28944.52</v>
      </c>
      <c r="N638" s="236">
        <v>-28944.52</v>
      </c>
      <c r="O638" s="28">
        <f>VLOOKUP(B638,CF!A:Y,10,FALSE)</f>
        <v>0</v>
      </c>
      <c r="P638" s="248">
        <f t="shared" si="30"/>
        <v>43406</v>
      </c>
      <c r="Q638" s="28">
        <f t="shared" si="31"/>
        <v>0</v>
      </c>
      <c r="S638" s="322">
        <f t="shared" si="29"/>
        <v>28944.52</v>
      </c>
    </row>
    <row r="639" spans="2:19" x14ac:dyDescent="0.2">
      <c r="B639" s="28" t="s">
        <v>919</v>
      </c>
      <c r="C639" s="28" t="str">
        <f>VLOOKUP(B639,CF!A:Y,2,FALSE)</f>
        <v>PULSAR</v>
      </c>
      <c r="D639" s="28" t="str">
        <f>IFERROR(VLOOKUP(B639,Adresy!A:C,3,FALSE),"BRAK")</f>
        <v>Brzeska
03-737 Warszawa
Poland</v>
      </c>
      <c r="E639" s="233">
        <v>43406</v>
      </c>
      <c r="F639" s="204" t="s">
        <v>1030</v>
      </c>
      <c r="G639" s="205" t="s">
        <v>3831</v>
      </c>
      <c r="H639" s="204" t="s">
        <v>1031</v>
      </c>
      <c r="I639" s="234">
        <v>43406</v>
      </c>
      <c r="J639" s="206" t="s">
        <v>129</v>
      </c>
      <c r="K639" s="207" t="s">
        <v>130</v>
      </c>
      <c r="L639" s="235">
        <v>555765.89</v>
      </c>
      <c r="M639" s="235">
        <v>555765.89</v>
      </c>
      <c r="N639" s="236">
        <v>-555765.89</v>
      </c>
      <c r="O639" s="28">
        <f>VLOOKUP(B639,CF!A:Y,10,FALSE)</f>
        <v>0</v>
      </c>
      <c r="P639" s="248">
        <f t="shared" si="30"/>
        <v>43406</v>
      </c>
      <c r="Q639" s="28">
        <f t="shared" si="31"/>
        <v>0</v>
      </c>
      <c r="S639" s="322">
        <f t="shared" si="29"/>
        <v>555765.89</v>
      </c>
    </row>
    <row r="640" spans="2:19" x14ac:dyDescent="0.2">
      <c r="B640" s="28" t="s">
        <v>919</v>
      </c>
      <c r="C640" s="28" t="str">
        <f>VLOOKUP(B640,CF!A:Y,2,FALSE)</f>
        <v>PULSAR</v>
      </c>
      <c r="D640" s="28" t="str">
        <f>IFERROR(VLOOKUP(B640,Adresy!A:C,3,FALSE),"BRAK")</f>
        <v>Brzeska
03-737 Warszawa
Poland</v>
      </c>
      <c r="E640" s="233">
        <v>43409</v>
      </c>
      <c r="F640" s="204" t="s">
        <v>1032</v>
      </c>
      <c r="G640" s="205" t="s">
        <v>3831</v>
      </c>
      <c r="H640" s="204" t="s">
        <v>1033</v>
      </c>
      <c r="I640" s="234">
        <v>43409</v>
      </c>
      <c r="J640" s="206" t="s">
        <v>129</v>
      </c>
      <c r="K640" s="207" t="s">
        <v>130</v>
      </c>
      <c r="L640" s="235">
        <v>1357.81</v>
      </c>
      <c r="M640" s="235">
        <v>1357.81</v>
      </c>
      <c r="N640" s="236">
        <v>-1357.81</v>
      </c>
      <c r="O640" s="28">
        <f>VLOOKUP(B640,CF!A:Y,10,FALSE)</f>
        <v>0</v>
      </c>
      <c r="P640" s="248">
        <f t="shared" si="30"/>
        <v>43409</v>
      </c>
      <c r="Q640" s="28">
        <f t="shared" si="31"/>
        <v>0</v>
      </c>
      <c r="S640" s="322">
        <f t="shared" ref="S640:S703" si="32">IFERROR(-N640,0)</f>
        <v>1357.81</v>
      </c>
    </row>
    <row r="641" spans="1:19" x14ac:dyDescent="0.2">
      <c r="B641" s="28" t="s">
        <v>919</v>
      </c>
      <c r="C641" s="28" t="str">
        <f>VLOOKUP(B641,CF!A:Y,2,FALSE)</f>
        <v>PULSAR</v>
      </c>
      <c r="D641" s="28" t="str">
        <f>IFERROR(VLOOKUP(B641,Adresy!A:C,3,FALSE),"BRAK")</f>
        <v>Brzeska
03-737 Warszawa
Poland</v>
      </c>
      <c r="E641" s="233">
        <v>43413</v>
      </c>
      <c r="F641" s="204" t="s">
        <v>1034</v>
      </c>
      <c r="G641" s="205" t="s">
        <v>1035</v>
      </c>
      <c r="H641" s="204" t="s">
        <v>1036</v>
      </c>
      <c r="I641" s="234">
        <v>43443</v>
      </c>
      <c r="J641" s="206" t="s">
        <v>129</v>
      </c>
      <c r="K641" s="207" t="s">
        <v>130</v>
      </c>
      <c r="L641" s="235">
        <v>272462.94</v>
      </c>
      <c r="M641" s="235">
        <v>272462.94</v>
      </c>
      <c r="N641" s="236">
        <v>-272462.94</v>
      </c>
      <c r="O641" s="28">
        <f>VLOOKUP(B641,CF!A:Y,10,FALSE)</f>
        <v>0</v>
      </c>
      <c r="P641" s="248">
        <f t="shared" si="30"/>
        <v>43413</v>
      </c>
      <c r="Q641" s="28">
        <f t="shared" si="31"/>
        <v>-30</v>
      </c>
      <c r="S641" s="322">
        <f t="shared" si="32"/>
        <v>272462.94</v>
      </c>
    </row>
    <row r="642" spans="1:19" x14ac:dyDescent="0.2">
      <c r="B642" s="28" t="s">
        <v>919</v>
      </c>
      <c r="C642" s="28" t="str">
        <f>VLOOKUP(B642,CF!A:Y,2,FALSE)</f>
        <v>PULSAR</v>
      </c>
      <c r="D642" s="28" t="str">
        <f>IFERROR(VLOOKUP(B642,Adresy!A:C,3,FALSE),"BRAK")</f>
        <v>Brzeska
03-737 Warszawa
Poland</v>
      </c>
      <c r="E642" s="233">
        <v>43413</v>
      </c>
      <c r="F642" s="204" t="s">
        <v>1037</v>
      </c>
      <c r="G642" s="205" t="s">
        <v>1038</v>
      </c>
      <c r="H642" s="204" t="s">
        <v>1039</v>
      </c>
      <c r="I642" s="234">
        <v>43443</v>
      </c>
      <c r="J642" s="206" t="s">
        <v>129</v>
      </c>
      <c r="K642" s="207" t="s">
        <v>130</v>
      </c>
      <c r="L642" s="235">
        <v>-34380.519999999997</v>
      </c>
      <c r="M642" s="235">
        <v>-34380.519999999997</v>
      </c>
      <c r="N642" s="236">
        <v>34380.519999999997</v>
      </c>
      <c r="O642" s="28">
        <f>VLOOKUP(B642,CF!A:Y,10,FALSE)</f>
        <v>0</v>
      </c>
      <c r="P642" s="248">
        <f t="shared" si="30"/>
        <v>43413</v>
      </c>
      <c r="Q642" s="28">
        <f t="shared" si="31"/>
        <v>-30</v>
      </c>
      <c r="S642" s="322">
        <f t="shared" si="32"/>
        <v>-34380.519999999997</v>
      </c>
    </row>
    <row r="643" spans="1:19" x14ac:dyDescent="0.2">
      <c r="B643" s="28" t="s">
        <v>919</v>
      </c>
      <c r="C643" s="28" t="str">
        <f>VLOOKUP(B643,CF!A:Y,2,FALSE)</f>
        <v>PULSAR</v>
      </c>
      <c r="D643" s="28" t="str">
        <f>IFERROR(VLOOKUP(B643,Adresy!A:C,3,FALSE),"BRAK")</f>
        <v>Brzeska
03-737 Warszawa
Poland</v>
      </c>
      <c r="E643" s="233">
        <v>43413</v>
      </c>
      <c r="F643" s="204" t="s">
        <v>1040</v>
      </c>
      <c r="G643" s="205" t="s">
        <v>3831</v>
      </c>
      <c r="H643" s="204" t="s">
        <v>1041</v>
      </c>
      <c r="I643" s="234">
        <v>43413</v>
      </c>
      <c r="J643" s="206" t="s">
        <v>129</v>
      </c>
      <c r="K643" s="207" t="s">
        <v>130</v>
      </c>
      <c r="L643" s="235">
        <v>555765.89</v>
      </c>
      <c r="M643" s="235">
        <v>555765.89</v>
      </c>
      <c r="N643" s="236">
        <v>-555765.89</v>
      </c>
      <c r="O643" s="28">
        <f>VLOOKUP(B643,CF!A:Y,10,FALSE)</f>
        <v>0</v>
      </c>
      <c r="P643" s="248">
        <f t="shared" si="30"/>
        <v>43413</v>
      </c>
      <c r="Q643" s="28">
        <f t="shared" si="31"/>
        <v>0</v>
      </c>
      <c r="S643" s="322">
        <f t="shared" si="32"/>
        <v>555765.89</v>
      </c>
    </row>
    <row r="644" spans="1:19" x14ac:dyDescent="0.2">
      <c r="B644" s="28" t="s">
        <v>919</v>
      </c>
      <c r="C644" s="28" t="str">
        <f>VLOOKUP(B644,CF!A:Y,2,FALSE)</f>
        <v>PULSAR</v>
      </c>
      <c r="D644" s="28" t="str">
        <f>IFERROR(VLOOKUP(B644,Adresy!A:C,3,FALSE),"BRAK")</f>
        <v>Brzeska
03-737 Warszawa
Poland</v>
      </c>
      <c r="E644" s="233">
        <v>43433</v>
      </c>
      <c r="F644" s="204" t="s">
        <v>1042</v>
      </c>
      <c r="G644" s="205" t="s">
        <v>1043</v>
      </c>
      <c r="H644" s="204" t="s">
        <v>1036</v>
      </c>
      <c r="I644" s="234">
        <v>43443</v>
      </c>
      <c r="J644" s="206" t="s">
        <v>129</v>
      </c>
      <c r="K644" s="207" t="s">
        <v>130</v>
      </c>
      <c r="L644" s="235">
        <v>-186926.59</v>
      </c>
      <c r="M644" s="235">
        <v>-186926.59</v>
      </c>
      <c r="N644" s="236">
        <v>186926.59</v>
      </c>
      <c r="O644" s="28">
        <f>VLOOKUP(B644,CF!A:Y,10,FALSE)</f>
        <v>0</v>
      </c>
      <c r="P644" s="248">
        <f t="shared" si="30"/>
        <v>43433</v>
      </c>
      <c r="Q644" s="28">
        <f t="shared" si="31"/>
        <v>-10</v>
      </c>
      <c r="S644" s="322">
        <f t="shared" si="32"/>
        <v>-186926.59</v>
      </c>
    </row>
    <row r="645" spans="1:19" x14ac:dyDescent="0.2">
      <c r="B645" s="28" t="s">
        <v>919</v>
      </c>
      <c r="C645" s="28" t="str">
        <f>VLOOKUP(B645,CF!A:Y,2,FALSE)</f>
        <v>PULSAR</v>
      </c>
      <c r="D645" s="28" t="str">
        <f>IFERROR(VLOOKUP(B645,Adresy!A:C,3,FALSE),"BRAK")</f>
        <v>Brzeska
03-737 Warszawa
Poland</v>
      </c>
      <c r="E645" s="233">
        <v>43434</v>
      </c>
      <c r="F645" s="204" t="s">
        <v>1044</v>
      </c>
      <c r="G645" s="205" t="s">
        <v>1045</v>
      </c>
      <c r="H645" s="204" t="s">
        <v>1046</v>
      </c>
      <c r="I645" s="234">
        <v>43443</v>
      </c>
      <c r="J645" s="206" t="s">
        <v>129</v>
      </c>
      <c r="K645" s="207" t="s">
        <v>130</v>
      </c>
      <c r="L645" s="235">
        <v>-56337.35</v>
      </c>
      <c r="M645" s="235">
        <v>-56337.35</v>
      </c>
      <c r="N645" s="236">
        <v>56337.35</v>
      </c>
      <c r="O645" s="28">
        <f>VLOOKUP(B645,CF!A:Y,10,FALSE)</f>
        <v>0</v>
      </c>
      <c r="P645" s="248">
        <f t="shared" si="30"/>
        <v>43434</v>
      </c>
      <c r="Q645" s="28">
        <f t="shared" si="31"/>
        <v>-9</v>
      </c>
      <c r="S645" s="322">
        <f t="shared" si="32"/>
        <v>-56337.35</v>
      </c>
    </row>
    <row r="646" spans="1:19" x14ac:dyDescent="0.2">
      <c r="B646" s="28" t="s">
        <v>919</v>
      </c>
      <c r="C646" s="28" t="str">
        <f>VLOOKUP(B646,CF!A:Y,2,FALSE)</f>
        <v>PULSAR</v>
      </c>
      <c r="D646" s="28" t="str">
        <f>IFERROR(VLOOKUP(B646,Adresy!A:C,3,FALSE),"BRAK")</f>
        <v>Brzeska
03-737 Warszawa
Poland</v>
      </c>
      <c r="E646" s="233">
        <v>43441</v>
      </c>
      <c r="F646" s="204" t="s">
        <v>1047</v>
      </c>
      <c r="G646" s="205" t="s">
        <v>1048</v>
      </c>
      <c r="H646" s="204" t="s">
        <v>1049</v>
      </c>
      <c r="I646" s="234">
        <v>43471</v>
      </c>
      <c r="J646" s="206" t="s">
        <v>129</v>
      </c>
      <c r="K646" s="207" t="s">
        <v>130</v>
      </c>
      <c r="L646" s="235">
        <v>-183092.72</v>
      </c>
      <c r="M646" s="235">
        <v>-183092.72</v>
      </c>
      <c r="N646" s="236">
        <v>183092.72</v>
      </c>
      <c r="O646" s="28">
        <f>VLOOKUP(B646,CF!A:Y,10,FALSE)</f>
        <v>0</v>
      </c>
      <c r="P646" s="248">
        <f t="shared" si="30"/>
        <v>43441</v>
      </c>
      <c r="Q646" s="28">
        <f t="shared" si="31"/>
        <v>-30</v>
      </c>
      <c r="S646" s="322">
        <f t="shared" si="32"/>
        <v>-183092.72</v>
      </c>
    </row>
    <row r="647" spans="1:19" x14ac:dyDescent="0.2">
      <c r="B647" s="28" t="s">
        <v>919</v>
      </c>
      <c r="C647" s="28" t="str">
        <f>VLOOKUP(B647,CF!A:Y,2,FALSE)</f>
        <v>PULSAR</v>
      </c>
      <c r="D647" s="28" t="str">
        <f>IFERROR(VLOOKUP(B647,Adresy!A:C,3,FALSE),"BRAK")</f>
        <v>Brzeska
03-737 Warszawa
Poland</v>
      </c>
      <c r="E647" s="233">
        <v>43474</v>
      </c>
      <c r="F647" s="204" t="s">
        <v>1050</v>
      </c>
      <c r="G647" s="205" t="s">
        <v>1051</v>
      </c>
      <c r="H647" s="204" t="s">
        <v>1052</v>
      </c>
      <c r="I647" s="234">
        <v>43503</v>
      </c>
      <c r="J647" s="206" t="s">
        <v>129</v>
      </c>
      <c r="K647" s="207" t="s">
        <v>130</v>
      </c>
      <c r="L647" s="235">
        <v>-109879.72</v>
      </c>
      <c r="M647" s="235">
        <v>-109879.72</v>
      </c>
      <c r="N647" s="236">
        <v>109879.72</v>
      </c>
      <c r="O647" s="28">
        <f>VLOOKUP(B647,CF!A:Y,10,FALSE)</f>
        <v>0</v>
      </c>
      <c r="P647" s="248">
        <f t="shared" si="30"/>
        <v>43474</v>
      </c>
      <c r="Q647" s="28">
        <f t="shared" si="31"/>
        <v>-29</v>
      </c>
      <c r="S647" s="322">
        <f t="shared" si="32"/>
        <v>-109879.72</v>
      </c>
    </row>
    <row r="648" spans="1:19" x14ac:dyDescent="0.2">
      <c r="B648" s="28" t="s">
        <v>919</v>
      </c>
      <c r="C648" s="28" t="str">
        <f>VLOOKUP(B648,CF!A:Y,2,FALSE)</f>
        <v>PULSAR</v>
      </c>
      <c r="D648" s="28" t="str">
        <f>IFERROR(VLOOKUP(B648,Adresy!A:C,3,FALSE),"BRAK")</f>
        <v>Brzeska
03-737 Warszawa
Poland</v>
      </c>
      <c r="E648" s="233">
        <v>43479</v>
      </c>
      <c r="F648" s="204" t="s">
        <v>1053</v>
      </c>
      <c r="G648" s="205" t="s">
        <v>1054</v>
      </c>
      <c r="H648" s="204" t="s">
        <v>1055</v>
      </c>
      <c r="I648" s="234">
        <v>43509</v>
      </c>
      <c r="J648" s="206" t="s">
        <v>129</v>
      </c>
      <c r="K648" s="207" t="s">
        <v>130</v>
      </c>
      <c r="L648" s="235">
        <v>377577.32</v>
      </c>
      <c r="M648" s="235">
        <v>377577.32</v>
      </c>
      <c r="N648" s="236">
        <v>-377577.32</v>
      </c>
      <c r="O648" s="28">
        <f>VLOOKUP(B648,CF!A:Y,10,FALSE)</f>
        <v>0</v>
      </c>
      <c r="P648" s="248">
        <f t="shared" si="30"/>
        <v>43479</v>
      </c>
      <c r="Q648" s="28">
        <f t="shared" si="31"/>
        <v>-30</v>
      </c>
      <c r="S648" s="322">
        <f t="shared" si="32"/>
        <v>377577.32</v>
      </c>
    </row>
    <row r="649" spans="1:19" x14ac:dyDescent="0.2">
      <c r="B649" s="28" t="s">
        <v>919</v>
      </c>
      <c r="C649" s="28" t="str">
        <f>VLOOKUP(B649,CF!A:Y,2,FALSE)</f>
        <v>PULSAR</v>
      </c>
      <c r="D649" s="28" t="str">
        <f>IFERROR(VLOOKUP(B649,Adresy!A:C,3,FALSE),"BRAK")</f>
        <v>Brzeska
03-737 Warszawa
Poland</v>
      </c>
      <c r="E649" s="233">
        <v>43489</v>
      </c>
      <c r="F649" s="204" t="s">
        <v>1056</v>
      </c>
      <c r="G649" s="205" t="s">
        <v>1057</v>
      </c>
      <c r="H649" s="204" t="s">
        <v>1058</v>
      </c>
      <c r="I649" s="234">
        <v>43519</v>
      </c>
      <c r="J649" s="206" t="s">
        <v>129</v>
      </c>
      <c r="K649" s="207" t="s">
        <v>130</v>
      </c>
      <c r="L649" s="235">
        <v>452603.95</v>
      </c>
      <c r="M649" s="235">
        <v>452603.95</v>
      </c>
      <c r="N649" s="236">
        <v>-452603.95</v>
      </c>
      <c r="O649" s="28">
        <f>VLOOKUP(B649,CF!A:Y,10,FALSE)</f>
        <v>0</v>
      </c>
      <c r="P649" s="248">
        <f t="shared" si="30"/>
        <v>43489</v>
      </c>
      <c r="Q649" s="28">
        <f t="shared" si="31"/>
        <v>-30</v>
      </c>
      <c r="S649" s="322">
        <f t="shared" si="32"/>
        <v>452603.95</v>
      </c>
    </row>
    <row r="650" spans="1:19" x14ac:dyDescent="0.2">
      <c r="C650" s="28" t="e">
        <f ca="1">VLOOKUP(B650,CF!A:Y,2,FALSE)</f>
        <v>#N/A</v>
      </c>
      <c r="D650" s="28" t="str">
        <f>IFERROR(VLOOKUP(B650,Adresy!A:C,3,FALSE),"BRAK")</f>
        <v>BRAK</v>
      </c>
      <c r="E650" s="230" t="s">
        <v>122</v>
      </c>
      <c r="J650" s="237" t="s">
        <v>129</v>
      </c>
      <c r="K650" s="238" t="s">
        <v>130</v>
      </c>
      <c r="L650" s="239">
        <v>779494.01</v>
      </c>
      <c r="M650" s="239">
        <v>114735.55</v>
      </c>
      <c r="N650" s="240">
        <v>-114735.55</v>
      </c>
      <c r="O650" s="28" t="e">
        <f ca="1">VLOOKUP(B650,CF!A:Y,10,FALSE)</f>
        <v>#N/A</v>
      </c>
      <c r="P650" s="248" t="e">
        <f t="shared" ca="1" si="30"/>
        <v>#VALUE!</v>
      </c>
      <c r="Q650" s="28" t="e">
        <f t="shared" ca="1" si="31"/>
        <v>#VALUE!</v>
      </c>
      <c r="S650" s="322">
        <f t="shared" si="32"/>
        <v>114735.55</v>
      </c>
    </row>
    <row r="651" spans="1:19" x14ac:dyDescent="0.2">
      <c r="C651" s="28" t="e">
        <f ca="1">VLOOKUP(B651,CF!A:Y,2,FALSE)</f>
        <v>#N/A</v>
      </c>
      <c r="D651" s="28" t="str">
        <f>IFERROR(VLOOKUP(B651,Adresy!A:C,3,FALSE),"BRAK")</f>
        <v>BRAK</v>
      </c>
      <c r="E651" s="230" t="s">
        <v>122</v>
      </c>
      <c r="F651" s="230" t="s">
        <v>122</v>
      </c>
      <c r="G651" s="230" t="s">
        <v>122</v>
      </c>
      <c r="H651" s="230" t="s">
        <v>122</v>
      </c>
      <c r="I651" s="230" t="s">
        <v>122</v>
      </c>
      <c r="J651" s="230" t="s">
        <v>122</v>
      </c>
      <c r="K651" s="230" t="s">
        <v>122</v>
      </c>
      <c r="L651" s="241" t="s">
        <v>122</v>
      </c>
      <c r="M651" s="241" t="s">
        <v>3189</v>
      </c>
      <c r="N651" s="242">
        <v>-114735.55</v>
      </c>
      <c r="O651" s="28" t="e">
        <f ca="1">VLOOKUP(B651,CF!A:Y,10,FALSE)</f>
        <v>#N/A</v>
      </c>
      <c r="P651" s="248" t="e">
        <f t="shared" ca="1" si="30"/>
        <v>#VALUE!</v>
      </c>
      <c r="Q651" s="28" t="e">
        <f t="shared" ca="1" si="31"/>
        <v>#VALUE!</v>
      </c>
      <c r="S651" s="322">
        <f t="shared" si="32"/>
        <v>114735.55</v>
      </c>
    </row>
    <row r="652" spans="1:19" x14ac:dyDescent="0.2">
      <c r="A652" s="230" t="s">
        <v>1059</v>
      </c>
      <c r="B652" s="230"/>
      <c r="C652" s="28" t="e">
        <f ca="1">VLOOKUP(B652,CF!A:Y,2,FALSE)</f>
        <v>#N/A</v>
      </c>
      <c r="D652" s="28" t="str">
        <f>IFERROR(VLOOKUP(B652,Adresy!A:C,3,FALSE),"BRAK")</f>
        <v>BRAK</v>
      </c>
      <c r="E652" s="231" t="s">
        <v>1059</v>
      </c>
      <c r="G652" s="232" t="s">
        <v>1060</v>
      </c>
      <c r="I652" s="230" t="s">
        <v>122</v>
      </c>
      <c r="J652" s="230" t="s">
        <v>122</v>
      </c>
      <c r="K652" s="230" t="s">
        <v>122</v>
      </c>
      <c r="L652" s="230" t="s">
        <v>122</v>
      </c>
      <c r="M652" s="230" t="s">
        <v>122</v>
      </c>
      <c r="N652" s="230">
        <v>0</v>
      </c>
      <c r="O652" s="28" t="e">
        <f ca="1">VLOOKUP(B652,CF!A:Y,10,FALSE)</f>
        <v>#N/A</v>
      </c>
      <c r="P652" s="248" t="e">
        <f t="shared" ca="1" si="30"/>
        <v>#VALUE!</v>
      </c>
      <c r="Q652" s="28" t="e">
        <f t="shared" ca="1" si="31"/>
        <v>#VALUE!</v>
      </c>
      <c r="S652" s="322">
        <f t="shared" si="32"/>
        <v>0</v>
      </c>
    </row>
    <row r="653" spans="1:19" x14ac:dyDescent="0.2">
      <c r="B653" s="28" t="s">
        <v>1059</v>
      </c>
      <c r="C653" s="28" t="str">
        <f>VLOOKUP(B653,CF!A:Y,2,FALSE)</f>
        <v>AGENCJA CELNA ANNEBERG</v>
      </c>
      <c r="D653" s="28" t="str">
        <f>IFERROR(VLOOKUP(B653,Adresy!A:C,3,FALSE),"BRAK")</f>
        <v>Kostrzyńska
65-127 Zielona Góra
Poland</v>
      </c>
      <c r="E653" s="233">
        <v>43566</v>
      </c>
      <c r="F653" s="204" t="s">
        <v>1061</v>
      </c>
      <c r="G653" s="205" t="s">
        <v>1062</v>
      </c>
      <c r="H653" s="204" t="s">
        <v>1063</v>
      </c>
      <c r="I653" s="234">
        <v>43580</v>
      </c>
      <c r="J653" s="206" t="s">
        <v>129</v>
      </c>
      <c r="K653" s="207" t="s">
        <v>130</v>
      </c>
      <c r="L653" s="235">
        <v>-160</v>
      </c>
      <c r="M653" s="235">
        <v>-160</v>
      </c>
      <c r="N653" s="236">
        <v>160</v>
      </c>
      <c r="O653" s="28">
        <f>VLOOKUP(B653,CF!A:Y,10,FALSE)</f>
        <v>14</v>
      </c>
      <c r="P653" s="248">
        <f t="shared" si="30"/>
        <v>43580</v>
      </c>
      <c r="Q653" s="28">
        <f t="shared" si="31"/>
        <v>0</v>
      </c>
      <c r="S653" s="322">
        <f t="shared" si="32"/>
        <v>-160</v>
      </c>
    </row>
    <row r="654" spans="1:19" x14ac:dyDescent="0.2">
      <c r="B654" s="28" t="s">
        <v>1059</v>
      </c>
      <c r="C654" s="28" t="str">
        <f>VLOOKUP(B654,CF!A:Y,2,FALSE)</f>
        <v>AGENCJA CELNA ANNEBERG</v>
      </c>
      <c r="D654" s="28" t="str">
        <f>IFERROR(VLOOKUP(B654,Adresy!A:C,3,FALSE),"BRAK")</f>
        <v>Kostrzyńska
65-127 Zielona Góra
Poland</v>
      </c>
      <c r="E654" s="233">
        <v>43566</v>
      </c>
      <c r="F654" s="204" t="s">
        <v>1064</v>
      </c>
      <c r="G654" s="205" t="s">
        <v>1065</v>
      </c>
      <c r="H654" s="204" t="s">
        <v>1063</v>
      </c>
      <c r="I654" s="234">
        <v>43580</v>
      </c>
      <c r="J654" s="206" t="s">
        <v>129</v>
      </c>
      <c r="K654" s="207" t="s">
        <v>130</v>
      </c>
      <c r="L654" s="235">
        <v>-160</v>
      </c>
      <c r="M654" s="235">
        <v>-160</v>
      </c>
      <c r="N654" s="236">
        <v>160</v>
      </c>
      <c r="O654" s="28">
        <f>VLOOKUP(B654,CF!A:Y,10,FALSE)</f>
        <v>14</v>
      </c>
      <c r="P654" s="248">
        <f t="shared" si="30"/>
        <v>43580</v>
      </c>
      <c r="Q654" s="28">
        <f t="shared" si="31"/>
        <v>0</v>
      </c>
      <c r="S654" s="322">
        <f t="shared" si="32"/>
        <v>-160</v>
      </c>
    </row>
    <row r="655" spans="1:19" x14ac:dyDescent="0.2">
      <c r="B655" s="28" t="s">
        <v>1059</v>
      </c>
      <c r="C655" s="28" t="str">
        <f>VLOOKUP(B655,CF!A:Y,2,FALSE)</f>
        <v>AGENCJA CELNA ANNEBERG</v>
      </c>
      <c r="D655" s="28" t="str">
        <f>IFERROR(VLOOKUP(B655,Adresy!A:C,3,FALSE),"BRAK")</f>
        <v>Kostrzyńska
65-127 Zielona Góra
Poland</v>
      </c>
      <c r="E655" s="233">
        <v>43572</v>
      </c>
      <c r="F655" s="204" t="s">
        <v>1066</v>
      </c>
      <c r="G655" s="205" t="s">
        <v>1067</v>
      </c>
      <c r="H655" s="204" t="s">
        <v>1068</v>
      </c>
      <c r="I655" s="234">
        <v>43586</v>
      </c>
      <c r="J655" s="206" t="s">
        <v>129</v>
      </c>
      <c r="K655" s="207" t="s">
        <v>130</v>
      </c>
      <c r="L655" s="235">
        <v>-160</v>
      </c>
      <c r="M655" s="235">
        <v>-160</v>
      </c>
      <c r="N655" s="236">
        <v>160</v>
      </c>
      <c r="O655" s="28">
        <f>VLOOKUP(B655,CF!A:Y,10,FALSE)</f>
        <v>14</v>
      </c>
      <c r="P655" s="248">
        <f t="shared" si="30"/>
        <v>43586</v>
      </c>
      <c r="Q655" s="28">
        <f t="shared" si="31"/>
        <v>0</v>
      </c>
      <c r="S655" s="322">
        <f t="shared" si="32"/>
        <v>-160</v>
      </c>
    </row>
    <row r="656" spans="1:19" x14ac:dyDescent="0.2">
      <c r="B656" s="28" t="s">
        <v>1059</v>
      </c>
      <c r="C656" s="28" t="str">
        <f>VLOOKUP(B656,CF!A:Y,2,FALSE)</f>
        <v>AGENCJA CELNA ANNEBERG</v>
      </c>
      <c r="D656" s="28" t="str">
        <f>IFERROR(VLOOKUP(B656,Adresy!A:C,3,FALSE),"BRAK")</f>
        <v>Kostrzyńska
65-127 Zielona Góra
Poland</v>
      </c>
      <c r="E656" s="233">
        <v>43573</v>
      </c>
      <c r="F656" s="204" t="s">
        <v>1069</v>
      </c>
      <c r="G656" s="205" t="s">
        <v>1070</v>
      </c>
      <c r="H656" s="204" t="s">
        <v>1068</v>
      </c>
      <c r="I656" s="234">
        <v>43587</v>
      </c>
      <c r="J656" s="206" t="s">
        <v>129</v>
      </c>
      <c r="K656" s="207" t="s">
        <v>130</v>
      </c>
      <c r="L656" s="235">
        <v>-150</v>
      </c>
      <c r="M656" s="235">
        <v>-150</v>
      </c>
      <c r="N656" s="236">
        <v>150</v>
      </c>
      <c r="O656" s="28">
        <f>VLOOKUP(B656,CF!A:Y,10,FALSE)</f>
        <v>14</v>
      </c>
      <c r="P656" s="248">
        <f t="shared" si="30"/>
        <v>43587</v>
      </c>
      <c r="Q656" s="28">
        <f t="shared" si="31"/>
        <v>0</v>
      </c>
      <c r="S656" s="322">
        <f t="shared" si="32"/>
        <v>-150</v>
      </c>
    </row>
    <row r="657" spans="1:19" x14ac:dyDescent="0.2">
      <c r="B657" s="28" t="s">
        <v>1059</v>
      </c>
      <c r="C657" s="28" t="str">
        <f>VLOOKUP(B657,CF!A:Y,2,FALSE)</f>
        <v>AGENCJA CELNA ANNEBERG</v>
      </c>
      <c r="D657" s="28" t="str">
        <f>IFERROR(VLOOKUP(B657,Adresy!A:C,3,FALSE),"BRAK")</f>
        <v>Kostrzyńska
65-127 Zielona Góra
Poland</v>
      </c>
      <c r="E657" s="233">
        <v>43580</v>
      </c>
      <c r="F657" s="204" t="s">
        <v>1071</v>
      </c>
      <c r="G657" s="205" t="s">
        <v>1072</v>
      </c>
      <c r="H657" s="204" t="s">
        <v>1068</v>
      </c>
      <c r="I657" s="234">
        <v>43594</v>
      </c>
      <c r="J657" s="206" t="s">
        <v>129</v>
      </c>
      <c r="K657" s="207" t="s">
        <v>130</v>
      </c>
      <c r="L657" s="235">
        <v>-160</v>
      </c>
      <c r="M657" s="235">
        <v>-160</v>
      </c>
      <c r="N657" s="236">
        <v>160</v>
      </c>
      <c r="O657" s="28">
        <f>VLOOKUP(B657,CF!A:Y,10,FALSE)</f>
        <v>14</v>
      </c>
      <c r="P657" s="248">
        <f t="shared" si="30"/>
        <v>43594</v>
      </c>
      <c r="Q657" s="28">
        <f t="shared" si="31"/>
        <v>0</v>
      </c>
      <c r="S657" s="322">
        <f t="shared" si="32"/>
        <v>-160</v>
      </c>
    </row>
    <row r="658" spans="1:19" x14ac:dyDescent="0.2">
      <c r="B658" s="28" t="s">
        <v>1059</v>
      </c>
      <c r="C658" s="28" t="str">
        <f>VLOOKUP(B658,CF!A:Y,2,FALSE)</f>
        <v>AGENCJA CELNA ANNEBERG</v>
      </c>
      <c r="D658" s="28" t="str">
        <f>IFERROR(VLOOKUP(B658,Adresy!A:C,3,FALSE),"BRAK")</f>
        <v>Kostrzyńska
65-127 Zielona Góra
Poland</v>
      </c>
      <c r="E658" s="233">
        <v>43581</v>
      </c>
      <c r="F658" s="204" t="s">
        <v>1073</v>
      </c>
      <c r="G658" s="205" t="s">
        <v>1074</v>
      </c>
      <c r="H658" s="204" t="s">
        <v>1068</v>
      </c>
      <c r="I658" s="234">
        <v>43595</v>
      </c>
      <c r="J658" s="206" t="s">
        <v>129</v>
      </c>
      <c r="K658" s="207" t="s">
        <v>130</v>
      </c>
      <c r="L658" s="235">
        <v>-160</v>
      </c>
      <c r="M658" s="235">
        <v>-160</v>
      </c>
      <c r="N658" s="236">
        <v>160</v>
      </c>
      <c r="O658" s="28">
        <f>VLOOKUP(B658,CF!A:Y,10,FALSE)</f>
        <v>14</v>
      </c>
      <c r="P658" s="248">
        <f t="shared" si="30"/>
        <v>43595</v>
      </c>
      <c r="Q658" s="28">
        <f t="shared" si="31"/>
        <v>0</v>
      </c>
      <c r="S658" s="322">
        <f t="shared" si="32"/>
        <v>-160</v>
      </c>
    </row>
    <row r="659" spans="1:19" x14ac:dyDescent="0.2">
      <c r="B659" s="28" t="s">
        <v>1059</v>
      </c>
      <c r="C659" s="28" t="str">
        <f>VLOOKUP(B659,CF!A:Y,2,FALSE)</f>
        <v>AGENCJA CELNA ANNEBERG</v>
      </c>
      <c r="D659" s="28" t="str">
        <f>IFERROR(VLOOKUP(B659,Adresy!A:C,3,FALSE),"BRAK")</f>
        <v>Kostrzyńska
65-127 Zielona Góra
Poland</v>
      </c>
      <c r="E659" s="233">
        <v>43584</v>
      </c>
      <c r="F659" s="204" t="s">
        <v>1075</v>
      </c>
      <c r="G659" s="205" t="s">
        <v>1076</v>
      </c>
      <c r="H659" s="204" t="s">
        <v>1068</v>
      </c>
      <c r="I659" s="234">
        <v>43598</v>
      </c>
      <c r="J659" s="206" t="s">
        <v>129</v>
      </c>
      <c r="K659" s="207" t="s">
        <v>130</v>
      </c>
      <c r="L659" s="235">
        <v>-160</v>
      </c>
      <c r="M659" s="235">
        <v>-160</v>
      </c>
      <c r="N659" s="236">
        <v>160</v>
      </c>
      <c r="O659" s="28">
        <f>VLOOKUP(B659,CF!A:Y,10,FALSE)</f>
        <v>14</v>
      </c>
      <c r="P659" s="248">
        <f t="shared" si="30"/>
        <v>43598</v>
      </c>
      <c r="Q659" s="28">
        <f t="shared" si="31"/>
        <v>0</v>
      </c>
      <c r="S659" s="322">
        <f t="shared" si="32"/>
        <v>-160</v>
      </c>
    </row>
    <row r="660" spans="1:19" x14ac:dyDescent="0.2">
      <c r="B660" s="28" t="s">
        <v>1059</v>
      </c>
      <c r="C660" s="28" t="str">
        <f>VLOOKUP(B660,CF!A:Y,2,FALSE)</f>
        <v>AGENCJA CELNA ANNEBERG</v>
      </c>
      <c r="D660" s="28" t="str">
        <f>IFERROR(VLOOKUP(B660,Adresy!A:C,3,FALSE),"BRAK")</f>
        <v>Kostrzyńska
65-127 Zielona Góra
Poland</v>
      </c>
      <c r="E660" s="233">
        <v>43585</v>
      </c>
      <c r="F660" s="204" t="s">
        <v>1077</v>
      </c>
      <c r="G660" s="205" t="s">
        <v>1078</v>
      </c>
      <c r="H660" s="204" t="s">
        <v>1079</v>
      </c>
      <c r="I660" s="234">
        <v>43599</v>
      </c>
      <c r="J660" s="206" t="s">
        <v>129</v>
      </c>
      <c r="K660" s="207" t="s">
        <v>130</v>
      </c>
      <c r="L660" s="235">
        <v>-260</v>
      </c>
      <c r="M660" s="235">
        <v>-260</v>
      </c>
      <c r="N660" s="236">
        <v>260</v>
      </c>
      <c r="O660" s="28">
        <f>VLOOKUP(B660,CF!A:Y,10,FALSE)</f>
        <v>14</v>
      </c>
      <c r="P660" s="248">
        <f t="shared" si="30"/>
        <v>43599</v>
      </c>
      <c r="Q660" s="28">
        <f t="shared" si="31"/>
        <v>0</v>
      </c>
      <c r="S660" s="322">
        <f t="shared" si="32"/>
        <v>-260</v>
      </c>
    </row>
    <row r="661" spans="1:19" x14ac:dyDescent="0.2">
      <c r="B661" s="28" t="s">
        <v>1059</v>
      </c>
      <c r="C661" s="28" t="str">
        <f>VLOOKUP(B661,CF!A:Y,2,FALSE)</f>
        <v>AGENCJA CELNA ANNEBERG</v>
      </c>
      <c r="D661" s="28" t="str">
        <f>IFERROR(VLOOKUP(B661,Adresy!A:C,3,FALSE),"BRAK")</f>
        <v>Kostrzyńska
65-127 Zielona Góra
Poland</v>
      </c>
      <c r="E661" s="233">
        <v>43585</v>
      </c>
      <c r="F661" s="204" t="s">
        <v>1080</v>
      </c>
      <c r="G661" s="205" t="s">
        <v>1081</v>
      </c>
      <c r="H661" s="204" t="s">
        <v>1068</v>
      </c>
      <c r="I661" s="234">
        <v>43599</v>
      </c>
      <c r="J661" s="206" t="s">
        <v>129</v>
      </c>
      <c r="K661" s="207" t="s">
        <v>130</v>
      </c>
      <c r="L661" s="235">
        <v>-160</v>
      </c>
      <c r="M661" s="235">
        <v>-160</v>
      </c>
      <c r="N661" s="236">
        <v>160</v>
      </c>
      <c r="O661" s="28">
        <f>VLOOKUP(B661,CF!A:Y,10,FALSE)</f>
        <v>14</v>
      </c>
      <c r="P661" s="248">
        <f t="shared" si="30"/>
        <v>43599</v>
      </c>
      <c r="Q661" s="28">
        <f t="shared" si="31"/>
        <v>0</v>
      </c>
      <c r="S661" s="322">
        <f t="shared" si="32"/>
        <v>-160</v>
      </c>
    </row>
    <row r="662" spans="1:19" x14ac:dyDescent="0.2">
      <c r="B662" s="28" t="s">
        <v>1059</v>
      </c>
      <c r="C662" s="28" t="str">
        <f>VLOOKUP(B662,CF!A:Y,2,FALSE)</f>
        <v>AGENCJA CELNA ANNEBERG</v>
      </c>
      <c r="D662" s="28" t="str">
        <f>IFERROR(VLOOKUP(B662,Adresy!A:C,3,FALSE),"BRAK")</f>
        <v>Kostrzyńska
65-127 Zielona Góra
Poland</v>
      </c>
      <c r="E662" s="233">
        <v>43587</v>
      </c>
      <c r="F662" s="204" t="s">
        <v>1082</v>
      </c>
      <c r="G662" s="205" t="s">
        <v>1083</v>
      </c>
      <c r="H662" s="204" t="s">
        <v>1068</v>
      </c>
      <c r="I662" s="234">
        <v>43601</v>
      </c>
      <c r="J662" s="206" t="s">
        <v>129</v>
      </c>
      <c r="K662" s="207" t="s">
        <v>130</v>
      </c>
      <c r="L662" s="235">
        <v>-160</v>
      </c>
      <c r="M662" s="235">
        <v>-160</v>
      </c>
      <c r="N662" s="236">
        <v>160</v>
      </c>
      <c r="O662" s="28">
        <f>VLOOKUP(B662,CF!A:Y,10,FALSE)</f>
        <v>14</v>
      </c>
      <c r="P662" s="248">
        <f t="shared" si="30"/>
        <v>43601</v>
      </c>
      <c r="Q662" s="28">
        <f t="shared" si="31"/>
        <v>0</v>
      </c>
      <c r="S662" s="322">
        <f t="shared" si="32"/>
        <v>-160</v>
      </c>
    </row>
    <row r="663" spans="1:19" x14ac:dyDescent="0.2">
      <c r="C663" s="28" t="e">
        <f ca="1">VLOOKUP(B663,CF!A:Y,2,FALSE)</f>
        <v>#N/A</v>
      </c>
      <c r="D663" s="28" t="str">
        <f>IFERROR(VLOOKUP(B663,Adresy!A:C,3,FALSE),"BRAK")</f>
        <v>BRAK</v>
      </c>
      <c r="E663" s="230" t="s">
        <v>122</v>
      </c>
      <c r="J663" s="237" t="s">
        <v>129</v>
      </c>
      <c r="K663" s="238" t="s">
        <v>130</v>
      </c>
      <c r="L663" s="239">
        <v>-1690</v>
      </c>
      <c r="M663" s="239">
        <v>-1690</v>
      </c>
      <c r="N663" s="240">
        <v>1690</v>
      </c>
      <c r="O663" s="28" t="e">
        <f ca="1">VLOOKUP(B663,CF!A:Y,10,FALSE)</f>
        <v>#N/A</v>
      </c>
      <c r="P663" s="248" t="e">
        <f t="shared" ca="1" si="30"/>
        <v>#VALUE!</v>
      </c>
      <c r="Q663" s="28" t="e">
        <f t="shared" ca="1" si="31"/>
        <v>#VALUE!</v>
      </c>
      <c r="S663" s="322">
        <f t="shared" si="32"/>
        <v>-1690</v>
      </c>
    </row>
    <row r="664" spans="1:19" x14ac:dyDescent="0.2">
      <c r="C664" s="28" t="e">
        <f ca="1">VLOOKUP(B664,CF!A:Y,2,FALSE)</f>
        <v>#N/A</v>
      </c>
      <c r="D664" s="28" t="str">
        <f>IFERROR(VLOOKUP(B664,Adresy!A:C,3,FALSE),"BRAK")</f>
        <v>BRAK</v>
      </c>
      <c r="E664" s="230" t="s">
        <v>122</v>
      </c>
      <c r="F664" s="230" t="s">
        <v>122</v>
      </c>
      <c r="G664" s="230" t="s">
        <v>122</v>
      </c>
      <c r="H664" s="230" t="s">
        <v>122</v>
      </c>
      <c r="I664" s="230" t="s">
        <v>122</v>
      </c>
      <c r="J664" s="230" t="s">
        <v>122</v>
      </c>
      <c r="K664" s="230" t="s">
        <v>122</v>
      </c>
      <c r="L664" s="241" t="s">
        <v>122</v>
      </c>
      <c r="M664" s="241" t="s">
        <v>3189</v>
      </c>
      <c r="N664" s="242">
        <v>1690</v>
      </c>
      <c r="O664" s="28" t="e">
        <f ca="1">VLOOKUP(B664,CF!A:Y,10,FALSE)</f>
        <v>#N/A</v>
      </c>
      <c r="P664" s="248" t="e">
        <f t="shared" ca="1" si="30"/>
        <v>#VALUE!</v>
      </c>
      <c r="Q664" s="28" t="e">
        <f t="shared" ca="1" si="31"/>
        <v>#VALUE!</v>
      </c>
      <c r="S664" s="322">
        <f t="shared" si="32"/>
        <v>-1690</v>
      </c>
    </row>
    <row r="665" spans="1:19" x14ac:dyDescent="0.2">
      <c r="A665" s="230" t="s">
        <v>1084</v>
      </c>
      <c r="B665" s="230"/>
      <c r="C665" s="28" t="e">
        <f ca="1">VLOOKUP(B665,CF!A:Y,2,FALSE)</f>
        <v>#N/A</v>
      </c>
      <c r="D665" s="28" t="str">
        <f>IFERROR(VLOOKUP(B665,Adresy!A:C,3,FALSE),"BRAK")</f>
        <v>BRAK</v>
      </c>
      <c r="E665" s="231" t="s">
        <v>1084</v>
      </c>
      <c r="G665" s="232" t="s">
        <v>1085</v>
      </c>
      <c r="I665" s="230" t="s">
        <v>122</v>
      </c>
      <c r="J665" s="230" t="s">
        <v>122</v>
      </c>
      <c r="K665" s="230" t="s">
        <v>122</v>
      </c>
      <c r="L665" s="230" t="s">
        <v>122</v>
      </c>
      <c r="M665" s="230" t="s">
        <v>122</v>
      </c>
      <c r="N665" s="230">
        <v>0</v>
      </c>
      <c r="O665" s="28" t="e">
        <f ca="1">VLOOKUP(B665,CF!A:Y,10,FALSE)</f>
        <v>#N/A</v>
      </c>
      <c r="P665" s="248" t="e">
        <f t="shared" ca="1" si="30"/>
        <v>#VALUE!</v>
      </c>
      <c r="Q665" s="28" t="e">
        <f t="shared" ca="1" si="31"/>
        <v>#VALUE!</v>
      </c>
      <c r="S665" s="322">
        <f t="shared" si="32"/>
        <v>0</v>
      </c>
    </row>
    <row r="666" spans="1:19" x14ac:dyDescent="0.2">
      <c r="B666" s="28" t="s">
        <v>1084</v>
      </c>
      <c r="C666" s="28" t="str">
        <f>VLOOKUP(B666,CF!A:Y,2,FALSE)</f>
        <v>OMYA</v>
      </c>
      <c r="D666" s="28" t="str">
        <f>IFERROR(VLOOKUP(B666,Adresy!A:C,3,FALSE),"BRAK")</f>
        <v>Krucza 16/22 00-526 Warszawa</v>
      </c>
      <c r="E666" s="233">
        <v>43584</v>
      </c>
      <c r="F666" s="204" t="s">
        <v>1086</v>
      </c>
      <c r="G666" s="205" t="s">
        <v>1087</v>
      </c>
      <c r="H666" s="204" t="s">
        <v>122</v>
      </c>
      <c r="I666" s="234">
        <v>43609</v>
      </c>
      <c r="J666" s="206" t="s">
        <v>129</v>
      </c>
      <c r="K666" s="207" t="s">
        <v>178</v>
      </c>
      <c r="L666" s="235">
        <v>-12177</v>
      </c>
      <c r="M666" s="235">
        <v>-12177</v>
      </c>
      <c r="N666" s="236">
        <v>52222.28</v>
      </c>
      <c r="O666" s="28">
        <f>VLOOKUP(B666,CF!A:Y,10,FALSE)</f>
        <v>30</v>
      </c>
      <c r="P666" s="248">
        <f t="shared" si="30"/>
        <v>43614</v>
      </c>
      <c r="Q666" s="28">
        <f t="shared" si="31"/>
        <v>5</v>
      </c>
      <c r="S666" s="322">
        <f t="shared" si="32"/>
        <v>-52222.28</v>
      </c>
    </row>
    <row r="667" spans="1:19" x14ac:dyDescent="0.2">
      <c r="C667" s="28" t="e">
        <f ca="1">VLOOKUP(B667,CF!A:Y,2,FALSE)</f>
        <v>#N/A</v>
      </c>
      <c r="D667" s="28" t="str">
        <f>IFERROR(VLOOKUP(B667,Adresy!A:C,3,FALSE),"BRAK")</f>
        <v>BRAK</v>
      </c>
      <c r="E667" s="230" t="s">
        <v>122</v>
      </c>
      <c r="J667" s="237" t="s">
        <v>129</v>
      </c>
      <c r="K667" s="238" t="s">
        <v>178</v>
      </c>
      <c r="L667" s="239">
        <v>-12177</v>
      </c>
      <c r="M667" s="239">
        <v>-12177</v>
      </c>
      <c r="N667" s="240">
        <v>52222.28</v>
      </c>
      <c r="O667" s="28" t="e">
        <f ca="1">VLOOKUP(B667,CF!A:Y,10,FALSE)</f>
        <v>#N/A</v>
      </c>
      <c r="P667" s="248" t="e">
        <f t="shared" ca="1" si="30"/>
        <v>#VALUE!</v>
      </c>
      <c r="Q667" s="28" t="e">
        <f t="shared" ca="1" si="31"/>
        <v>#VALUE!</v>
      </c>
      <c r="S667" s="322">
        <f t="shared" si="32"/>
        <v>-52222.28</v>
      </c>
    </row>
    <row r="668" spans="1:19" x14ac:dyDescent="0.2">
      <c r="C668" s="28" t="e">
        <f ca="1">VLOOKUP(B668,CF!A:Y,2,FALSE)</f>
        <v>#N/A</v>
      </c>
      <c r="D668" s="28" t="str">
        <f>IFERROR(VLOOKUP(B668,Adresy!A:C,3,FALSE),"BRAK")</f>
        <v>BRAK</v>
      </c>
      <c r="E668" s="230" t="s">
        <v>122</v>
      </c>
      <c r="F668" s="230" t="s">
        <v>122</v>
      </c>
      <c r="G668" s="230" t="s">
        <v>122</v>
      </c>
      <c r="H668" s="230" t="s">
        <v>122</v>
      </c>
      <c r="I668" s="230" t="s">
        <v>122</v>
      </c>
      <c r="J668" s="230" t="s">
        <v>122</v>
      </c>
      <c r="K668" s="230" t="s">
        <v>122</v>
      </c>
      <c r="L668" s="241" t="s">
        <v>122</v>
      </c>
      <c r="M668" s="241" t="s">
        <v>3189</v>
      </c>
      <c r="N668" s="242">
        <v>52222.28</v>
      </c>
      <c r="O668" s="28" t="e">
        <f ca="1">VLOOKUP(B668,CF!A:Y,10,FALSE)</f>
        <v>#N/A</v>
      </c>
      <c r="P668" s="248" t="e">
        <f t="shared" ca="1" si="30"/>
        <v>#VALUE!</v>
      </c>
      <c r="Q668" s="28" t="e">
        <f t="shared" ca="1" si="31"/>
        <v>#VALUE!</v>
      </c>
      <c r="S668" s="322">
        <f t="shared" si="32"/>
        <v>-52222.28</v>
      </c>
    </row>
    <row r="669" spans="1:19" x14ac:dyDescent="0.2">
      <c r="A669" s="230" t="s">
        <v>1088</v>
      </c>
      <c r="B669" s="230"/>
      <c r="C669" s="28" t="e">
        <f ca="1">VLOOKUP(B669,CF!A:Y,2,FALSE)</f>
        <v>#N/A</v>
      </c>
      <c r="D669" s="28" t="str">
        <f>IFERROR(VLOOKUP(B669,Adresy!A:C,3,FALSE),"BRAK")</f>
        <v>BRAK</v>
      </c>
      <c r="E669" s="231" t="s">
        <v>1088</v>
      </c>
      <c r="G669" s="232" t="s">
        <v>1089</v>
      </c>
      <c r="I669" s="230" t="s">
        <v>122</v>
      </c>
      <c r="J669" s="230" t="s">
        <v>122</v>
      </c>
      <c r="K669" s="230" t="s">
        <v>122</v>
      </c>
      <c r="L669" s="230" t="s">
        <v>122</v>
      </c>
      <c r="M669" s="230" t="s">
        <v>122</v>
      </c>
      <c r="N669" s="230">
        <v>0</v>
      </c>
      <c r="O669" s="28" t="e">
        <f ca="1">VLOOKUP(B669,CF!A:Y,10,FALSE)</f>
        <v>#N/A</v>
      </c>
      <c r="P669" s="248" t="e">
        <f t="shared" ca="1" si="30"/>
        <v>#VALUE!</v>
      </c>
      <c r="Q669" s="28" t="e">
        <f t="shared" ca="1" si="31"/>
        <v>#VALUE!</v>
      </c>
      <c r="S669" s="322">
        <f t="shared" si="32"/>
        <v>0</v>
      </c>
    </row>
    <row r="670" spans="1:19" x14ac:dyDescent="0.2">
      <c r="B670" s="28" t="s">
        <v>1088</v>
      </c>
      <c r="C670" s="28" t="str">
        <f>VLOOKUP(B670,CF!A:Y,2,FALSE)</f>
        <v>GRUPA PRACUJ</v>
      </c>
      <c r="D670" s="28" t="str">
        <f>IFERROR(VLOOKUP(B670,Adresy!A:C,3,FALSE),"BRAK")</f>
        <v>ul. Prosta
00-838 Warszawa
Poland</v>
      </c>
      <c r="E670" s="233">
        <v>43572</v>
      </c>
      <c r="F670" s="204" t="s">
        <v>1090</v>
      </c>
      <c r="G670" s="205" t="s">
        <v>1091</v>
      </c>
      <c r="H670" s="204" t="s">
        <v>1092</v>
      </c>
      <c r="I670" s="234">
        <v>43586</v>
      </c>
      <c r="J670" s="206" t="s">
        <v>129</v>
      </c>
      <c r="K670" s="207" t="s">
        <v>130</v>
      </c>
      <c r="L670" s="235">
        <v>-1228.77</v>
      </c>
      <c r="M670" s="235">
        <v>-1228.77</v>
      </c>
      <c r="N670" s="236">
        <v>1228.77</v>
      </c>
      <c r="O670" s="28">
        <f>VLOOKUP(B670,CF!A:Y,10,FALSE)</f>
        <v>14</v>
      </c>
      <c r="P670" s="248">
        <f t="shared" si="30"/>
        <v>43586</v>
      </c>
      <c r="Q670" s="28">
        <f t="shared" si="31"/>
        <v>0</v>
      </c>
      <c r="S670" s="322">
        <f t="shared" si="32"/>
        <v>-1228.77</v>
      </c>
    </row>
    <row r="671" spans="1:19" x14ac:dyDescent="0.2">
      <c r="C671" s="28" t="e">
        <f ca="1">VLOOKUP(B671,CF!A:Y,2,FALSE)</f>
        <v>#N/A</v>
      </c>
      <c r="D671" s="28" t="str">
        <f>IFERROR(VLOOKUP(B671,Adresy!A:C,3,FALSE),"BRAK")</f>
        <v>BRAK</v>
      </c>
      <c r="E671" s="230" t="s">
        <v>122</v>
      </c>
      <c r="J671" s="237" t="s">
        <v>129</v>
      </c>
      <c r="K671" s="238" t="s">
        <v>130</v>
      </c>
      <c r="L671" s="239">
        <v>-1228.77</v>
      </c>
      <c r="M671" s="239">
        <v>-1228.77</v>
      </c>
      <c r="N671" s="240">
        <v>1228.77</v>
      </c>
      <c r="O671" s="28" t="e">
        <f ca="1">VLOOKUP(B671,CF!A:Y,10,FALSE)</f>
        <v>#N/A</v>
      </c>
      <c r="P671" s="248" t="e">
        <f t="shared" ca="1" si="30"/>
        <v>#VALUE!</v>
      </c>
      <c r="Q671" s="28" t="e">
        <f t="shared" ca="1" si="31"/>
        <v>#VALUE!</v>
      </c>
      <c r="S671" s="322">
        <f t="shared" si="32"/>
        <v>-1228.77</v>
      </c>
    </row>
    <row r="672" spans="1:19" x14ac:dyDescent="0.2">
      <c r="C672" s="28" t="e">
        <f ca="1">VLOOKUP(B672,CF!A:Y,2,FALSE)</f>
        <v>#N/A</v>
      </c>
      <c r="D672" s="28" t="str">
        <f>IFERROR(VLOOKUP(B672,Adresy!A:C,3,FALSE),"BRAK")</f>
        <v>BRAK</v>
      </c>
      <c r="N672" s="28">
        <v>0</v>
      </c>
      <c r="O672" s="28" t="e">
        <f ca="1">VLOOKUP(B672,CF!A:Y,10,FALSE)</f>
        <v>#N/A</v>
      </c>
      <c r="P672" s="248" t="e">
        <f t="shared" ca="1" si="30"/>
        <v>#N/A</v>
      </c>
      <c r="Q672" s="28" t="e">
        <f t="shared" ca="1" si="31"/>
        <v>#N/A</v>
      </c>
      <c r="S672" s="322">
        <f t="shared" si="32"/>
        <v>0</v>
      </c>
    </row>
    <row r="673" spans="1:19" x14ac:dyDescent="0.2">
      <c r="C673" s="28" t="e">
        <f ca="1">VLOOKUP(B673,CF!A:Y,2,FALSE)</f>
        <v>#N/A</v>
      </c>
      <c r="D673" s="28" t="str">
        <f>IFERROR(VLOOKUP(B673,Adresy!A:C,3,FALSE),"BRAK")</f>
        <v>BRAK</v>
      </c>
      <c r="E673" s="230" t="s">
        <v>122</v>
      </c>
      <c r="F673" s="230" t="s">
        <v>122</v>
      </c>
      <c r="G673" s="230" t="s">
        <v>122</v>
      </c>
      <c r="H673" s="230" t="s">
        <v>122</v>
      </c>
      <c r="I673" s="230" t="s">
        <v>122</v>
      </c>
      <c r="J673" s="230" t="s">
        <v>122</v>
      </c>
      <c r="K673" s="230" t="s">
        <v>122</v>
      </c>
      <c r="L673" s="241" t="s">
        <v>122</v>
      </c>
      <c r="M673" s="241" t="s">
        <v>3189</v>
      </c>
      <c r="N673" s="242">
        <v>1228.77</v>
      </c>
      <c r="O673" s="28" t="e">
        <f ca="1">VLOOKUP(B673,CF!A:Y,10,FALSE)</f>
        <v>#N/A</v>
      </c>
      <c r="P673" s="248" t="e">
        <f t="shared" ca="1" si="30"/>
        <v>#VALUE!</v>
      </c>
      <c r="Q673" s="28" t="e">
        <f t="shared" ca="1" si="31"/>
        <v>#VALUE!</v>
      </c>
      <c r="S673" s="322">
        <f t="shared" si="32"/>
        <v>-1228.77</v>
      </c>
    </row>
    <row r="674" spans="1:19" x14ac:dyDescent="0.2">
      <c r="A674" s="230" t="s">
        <v>1093</v>
      </c>
      <c r="B674" s="230"/>
      <c r="C674" s="28" t="e">
        <f ca="1">VLOOKUP(B674,CF!A:Y,2,FALSE)</f>
        <v>#N/A</v>
      </c>
      <c r="D674" s="28" t="str">
        <f>IFERROR(VLOOKUP(B674,Adresy!A:C,3,FALSE),"BRAK")</f>
        <v>BRAK</v>
      </c>
      <c r="E674" s="231" t="s">
        <v>1093</v>
      </c>
      <c r="G674" s="232" t="s">
        <v>1094</v>
      </c>
      <c r="I674" s="230" t="s">
        <v>122</v>
      </c>
      <c r="J674" s="230" t="s">
        <v>122</v>
      </c>
      <c r="K674" s="230" t="s">
        <v>122</v>
      </c>
      <c r="L674" s="230" t="s">
        <v>122</v>
      </c>
      <c r="M674" s="230" t="s">
        <v>122</v>
      </c>
      <c r="N674" s="230">
        <v>0</v>
      </c>
      <c r="O674" s="28" t="e">
        <f ca="1">VLOOKUP(B674,CF!A:Y,10,FALSE)</f>
        <v>#N/A</v>
      </c>
      <c r="P674" s="248" t="e">
        <f t="shared" ca="1" si="30"/>
        <v>#VALUE!</v>
      </c>
      <c r="Q674" s="28" t="e">
        <f t="shared" ca="1" si="31"/>
        <v>#VALUE!</v>
      </c>
      <c r="S674" s="322">
        <f t="shared" si="32"/>
        <v>0</v>
      </c>
    </row>
    <row r="675" spans="1:19" x14ac:dyDescent="0.2">
      <c r="B675" s="28" t="s">
        <v>1093</v>
      </c>
      <c r="C675" s="28" t="str">
        <f>VLOOKUP(B675,CF!A:Y,2,FALSE)</f>
        <v>SKLEP DROGOWY ZALEWSKI</v>
      </c>
      <c r="D675" s="28" t="str">
        <f>IFERROR(VLOOKUP(B675,Adresy!A:C,3,FALSE),"BRAK")</f>
        <v>Józefów ul. Strużańska
05-119 Legionowo
Poland</v>
      </c>
      <c r="E675" s="233">
        <v>43570</v>
      </c>
      <c r="F675" s="204" t="s">
        <v>1095</v>
      </c>
      <c r="G675" s="205" t="s">
        <v>1096</v>
      </c>
      <c r="H675" s="204" t="s">
        <v>1096</v>
      </c>
      <c r="I675" s="234">
        <v>43570</v>
      </c>
      <c r="J675" s="206" t="s">
        <v>129</v>
      </c>
      <c r="K675" s="207" t="s">
        <v>130</v>
      </c>
      <c r="L675" s="235">
        <v>2075.84</v>
      </c>
      <c r="M675" s="235">
        <v>2075.84</v>
      </c>
      <c r="N675" s="236">
        <v>-2075.84</v>
      </c>
      <c r="O675" s="28">
        <f>VLOOKUP(B675,CF!A:Y,10,FALSE)</f>
        <v>7</v>
      </c>
      <c r="P675" s="248">
        <f t="shared" si="30"/>
        <v>43577</v>
      </c>
      <c r="Q675" s="28">
        <f t="shared" si="31"/>
        <v>7</v>
      </c>
      <c r="S675" s="322">
        <f t="shared" si="32"/>
        <v>2075.84</v>
      </c>
    </row>
    <row r="676" spans="1:19" x14ac:dyDescent="0.2">
      <c r="C676" s="28" t="e">
        <f ca="1">VLOOKUP(B676,CF!A:Y,2,FALSE)</f>
        <v>#N/A</v>
      </c>
      <c r="D676" s="28" t="str">
        <f>IFERROR(VLOOKUP(B676,Adresy!A:C,3,FALSE),"BRAK")</f>
        <v>BRAK</v>
      </c>
      <c r="E676" s="230" t="s">
        <v>122</v>
      </c>
      <c r="J676" s="237" t="s">
        <v>129</v>
      </c>
      <c r="K676" s="238" t="s">
        <v>130</v>
      </c>
      <c r="L676" s="239">
        <v>2075.84</v>
      </c>
      <c r="M676" s="239">
        <v>2075.84</v>
      </c>
      <c r="N676" s="240">
        <v>-2075.84</v>
      </c>
      <c r="O676" s="28" t="e">
        <f ca="1">VLOOKUP(B676,CF!A:Y,10,FALSE)</f>
        <v>#N/A</v>
      </c>
      <c r="P676" s="248" t="e">
        <f t="shared" ca="1" si="30"/>
        <v>#VALUE!</v>
      </c>
      <c r="Q676" s="28" t="e">
        <f t="shared" ca="1" si="31"/>
        <v>#VALUE!</v>
      </c>
      <c r="S676" s="322">
        <f t="shared" si="32"/>
        <v>2075.84</v>
      </c>
    </row>
    <row r="677" spans="1:19" x14ac:dyDescent="0.2">
      <c r="C677" s="28" t="e">
        <f ca="1">VLOOKUP(B677,CF!A:Y,2,FALSE)</f>
        <v>#N/A</v>
      </c>
      <c r="D677" s="28" t="str">
        <f>IFERROR(VLOOKUP(B677,Adresy!A:C,3,FALSE),"BRAK")</f>
        <v>BRAK</v>
      </c>
      <c r="E677" s="230" t="s">
        <v>122</v>
      </c>
      <c r="F677" s="230" t="s">
        <v>122</v>
      </c>
      <c r="G677" s="230" t="s">
        <v>122</v>
      </c>
      <c r="H677" s="230" t="s">
        <v>122</v>
      </c>
      <c r="I677" s="230" t="s">
        <v>122</v>
      </c>
      <c r="J677" s="230" t="s">
        <v>122</v>
      </c>
      <c r="K677" s="230" t="s">
        <v>122</v>
      </c>
      <c r="L677" s="241" t="s">
        <v>122</v>
      </c>
      <c r="M677" s="241" t="s">
        <v>3189</v>
      </c>
      <c r="N677" s="242">
        <v>-2075.84</v>
      </c>
      <c r="O677" s="28" t="e">
        <f ca="1">VLOOKUP(B677,CF!A:Y,10,FALSE)</f>
        <v>#N/A</v>
      </c>
      <c r="P677" s="248" t="e">
        <f t="shared" ca="1" si="30"/>
        <v>#VALUE!</v>
      </c>
      <c r="Q677" s="28" t="e">
        <f t="shared" ca="1" si="31"/>
        <v>#VALUE!</v>
      </c>
      <c r="S677" s="322">
        <f t="shared" si="32"/>
        <v>2075.84</v>
      </c>
    </row>
    <row r="678" spans="1:19" x14ac:dyDescent="0.2">
      <c r="A678" s="230" t="s">
        <v>1098</v>
      </c>
      <c r="B678" s="230"/>
      <c r="C678" s="28" t="e">
        <f ca="1">VLOOKUP(B678,CF!A:Y,2,FALSE)</f>
        <v>#N/A</v>
      </c>
      <c r="D678" s="28" t="str">
        <f>IFERROR(VLOOKUP(B678,Adresy!A:C,3,FALSE),"BRAK")</f>
        <v>BRAK</v>
      </c>
      <c r="E678" s="231" t="s">
        <v>1098</v>
      </c>
      <c r="G678" s="232" t="s">
        <v>1099</v>
      </c>
      <c r="I678" s="230" t="s">
        <v>122</v>
      </c>
      <c r="J678" s="230" t="s">
        <v>122</v>
      </c>
      <c r="K678" s="230" t="s">
        <v>122</v>
      </c>
      <c r="L678" s="230" t="s">
        <v>122</v>
      </c>
      <c r="M678" s="230" t="s">
        <v>122</v>
      </c>
      <c r="N678" s="230">
        <v>0</v>
      </c>
      <c r="O678" s="28" t="e">
        <f ca="1">VLOOKUP(B678,CF!A:Y,10,FALSE)</f>
        <v>#N/A</v>
      </c>
      <c r="P678" s="248" t="e">
        <f t="shared" ca="1" si="30"/>
        <v>#VALUE!</v>
      </c>
      <c r="Q678" s="28" t="e">
        <f t="shared" ca="1" si="31"/>
        <v>#VALUE!</v>
      </c>
      <c r="S678" s="322">
        <f t="shared" si="32"/>
        <v>0</v>
      </c>
    </row>
    <row r="679" spans="1:19" x14ac:dyDescent="0.2">
      <c r="B679" s="28" t="s">
        <v>1098</v>
      </c>
      <c r="C679" s="28" t="str">
        <f>VLOOKUP(B679,CF!A:Y,2,FALSE)</f>
        <v>KLIMEX</v>
      </c>
      <c r="D679" s="28" t="str">
        <f>IFERROR(VLOOKUP(B679,Adresy!A:C,3,FALSE),"BRAK")</f>
        <v>Walczaka
66-400 Gorzów Wlkp.
Poland</v>
      </c>
      <c r="E679" s="233">
        <v>43294</v>
      </c>
      <c r="F679" s="204" t="s">
        <v>1100</v>
      </c>
      <c r="G679" s="205" t="s">
        <v>3829</v>
      </c>
      <c r="H679" s="204" t="s">
        <v>1101</v>
      </c>
      <c r="I679" s="234">
        <v>43294</v>
      </c>
      <c r="J679" s="206" t="s">
        <v>129</v>
      </c>
      <c r="K679" s="207" t="s">
        <v>130</v>
      </c>
      <c r="L679" s="235">
        <v>4797</v>
      </c>
      <c r="M679" s="235">
        <v>123</v>
      </c>
      <c r="N679" s="236">
        <v>-123</v>
      </c>
      <c r="O679" s="28">
        <f>VLOOKUP(B679,CF!A:Y,10,FALSE)</f>
        <v>30</v>
      </c>
      <c r="P679" s="248">
        <f t="shared" si="30"/>
        <v>43324</v>
      </c>
      <c r="Q679" s="28">
        <f t="shared" si="31"/>
        <v>30</v>
      </c>
      <c r="S679" s="322">
        <f t="shared" si="32"/>
        <v>123</v>
      </c>
    </row>
    <row r="680" spans="1:19" x14ac:dyDescent="0.2">
      <c r="B680" s="28" t="s">
        <v>1098</v>
      </c>
      <c r="C680" s="28" t="str">
        <f>VLOOKUP(B680,CF!A:Y,2,FALSE)</f>
        <v>KLIMEX</v>
      </c>
      <c r="D680" s="28" t="str">
        <f>IFERROR(VLOOKUP(B680,Adresy!A:C,3,FALSE),"BRAK")</f>
        <v>Walczaka
66-400 Gorzów Wlkp.
Poland</v>
      </c>
      <c r="E680" s="233">
        <v>43529</v>
      </c>
      <c r="F680" s="204" t="s">
        <v>1102</v>
      </c>
      <c r="G680" s="205" t="s">
        <v>1103</v>
      </c>
      <c r="H680" s="204" t="s">
        <v>408</v>
      </c>
      <c r="I680" s="234">
        <v>43559</v>
      </c>
      <c r="J680" s="206" t="s">
        <v>129</v>
      </c>
      <c r="K680" s="207" t="s">
        <v>130</v>
      </c>
      <c r="L680" s="235">
        <v>-1168.5</v>
      </c>
      <c r="M680" s="235">
        <v>-2.7000000000000499</v>
      </c>
      <c r="N680" s="236">
        <v>2.7000000000000499</v>
      </c>
      <c r="O680" s="28">
        <f>VLOOKUP(B680,CF!A:Y,10,FALSE)</f>
        <v>30</v>
      </c>
      <c r="P680" s="248">
        <f t="shared" si="30"/>
        <v>43559</v>
      </c>
      <c r="Q680" s="28">
        <f t="shared" si="31"/>
        <v>0</v>
      </c>
      <c r="S680" s="322">
        <f t="shared" si="32"/>
        <v>-2.7000000000000499</v>
      </c>
    </row>
    <row r="681" spans="1:19" x14ac:dyDescent="0.2">
      <c r="B681" s="28" t="s">
        <v>1098</v>
      </c>
      <c r="C681" s="28" t="str">
        <f>VLOOKUP(B681,CF!A:Y,2,FALSE)</f>
        <v>KLIMEX</v>
      </c>
      <c r="D681" s="28" t="str">
        <f>IFERROR(VLOOKUP(B681,Adresy!A:C,3,FALSE),"BRAK")</f>
        <v>Walczaka
66-400 Gorzów Wlkp.
Poland</v>
      </c>
      <c r="E681" s="233">
        <v>43542</v>
      </c>
      <c r="F681" s="204" t="s">
        <v>1104</v>
      </c>
      <c r="G681" s="205" t="s">
        <v>1105</v>
      </c>
      <c r="H681" s="204" t="s">
        <v>408</v>
      </c>
      <c r="I681" s="234">
        <v>43572</v>
      </c>
      <c r="J681" s="206" t="s">
        <v>129</v>
      </c>
      <c r="K681" s="207" t="s">
        <v>130</v>
      </c>
      <c r="L681" s="235">
        <v>-1168.5</v>
      </c>
      <c r="M681" s="235">
        <v>-1168.5</v>
      </c>
      <c r="N681" s="236">
        <v>1168.5</v>
      </c>
      <c r="O681" s="28">
        <f>VLOOKUP(B681,CF!A:Y,10,FALSE)</f>
        <v>30</v>
      </c>
      <c r="P681" s="248">
        <f t="shared" si="30"/>
        <v>43572</v>
      </c>
      <c r="Q681" s="28">
        <f t="shared" si="31"/>
        <v>0</v>
      </c>
      <c r="S681" s="322">
        <f t="shared" si="32"/>
        <v>-1168.5</v>
      </c>
    </row>
    <row r="682" spans="1:19" x14ac:dyDescent="0.2">
      <c r="B682" s="28" t="s">
        <v>1098</v>
      </c>
      <c r="C682" s="28" t="str">
        <f>VLOOKUP(B682,CF!A:Y,2,FALSE)</f>
        <v>KLIMEX</v>
      </c>
      <c r="D682" s="28" t="str">
        <f>IFERROR(VLOOKUP(B682,Adresy!A:C,3,FALSE),"BRAK")</f>
        <v>Walczaka
66-400 Gorzów Wlkp.
Poland</v>
      </c>
      <c r="E682" s="233">
        <v>43550</v>
      </c>
      <c r="F682" s="204" t="s">
        <v>1106</v>
      </c>
      <c r="G682" s="205" t="s">
        <v>1107</v>
      </c>
      <c r="H682" s="204" t="s">
        <v>408</v>
      </c>
      <c r="I682" s="234">
        <v>43580</v>
      </c>
      <c r="J682" s="206" t="s">
        <v>129</v>
      </c>
      <c r="K682" s="207" t="s">
        <v>178</v>
      </c>
      <c r="L682" s="235">
        <v>-676.5</v>
      </c>
      <c r="M682" s="235">
        <v>-676.5</v>
      </c>
      <c r="N682" s="236">
        <v>2899.75</v>
      </c>
      <c r="O682" s="28">
        <f>VLOOKUP(B682,CF!A:Y,10,FALSE)</f>
        <v>30</v>
      </c>
      <c r="P682" s="248">
        <f t="shared" si="30"/>
        <v>43580</v>
      </c>
      <c r="Q682" s="28">
        <f t="shared" si="31"/>
        <v>0</v>
      </c>
      <c r="S682" s="322">
        <f t="shared" si="32"/>
        <v>-2899.75</v>
      </c>
    </row>
    <row r="683" spans="1:19" x14ac:dyDescent="0.2">
      <c r="B683" s="28" t="s">
        <v>1098</v>
      </c>
      <c r="C683" s="28" t="str">
        <f>VLOOKUP(B683,CF!A:Y,2,FALSE)</f>
        <v>KLIMEX</v>
      </c>
      <c r="D683" s="28" t="str">
        <f>IFERROR(VLOOKUP(B683,Adresy!A:C,3,FALSE),"BRAK")</f>
        <v>Walczaka
66-400 Gorzów Wlkp.
Poland</v>
      </c>
      <c r="E683" s="233">
        <v>43550</v>
      </c>
      <c r="F683" s="204" t="s">
        <v>1108</v>
      </c>
      <c r="G683" s="205" t="s">
        <v>1109</v>
      </c>
      <c r="H683" s="204" t="s">
        <v>408</v>
      </c>
      <c r="I683" s="234">
        <v>43580</v>
      </c>
      <c r="J683" s="206" t="s">
        <v>129</v>
      </c>
      <c r="K683" s="207" t="s">
        <v>178</v>
      </c>
      <c r="L683" s="235">
        <v>-676.5</v>
      </c>
      <c r="M683" s="235">
        <v>-676.5</v>
      </c>
      <c r="N683" s="236">
        <v>2900.16</v>
      </c>
      <c r="O683" s="28">
        <f>VLOOKUP(B683,CF!A:Y,10,FALSE)</f>
        <v>30</v>
      </c>
      <c r="P683" s="248">
        <f t="shared" si="30"/>
        <v>43580</v>
      </c>
      <c r="Q683" s="28">
        <f t="shared" si="31"/>
        <v>0</v>
      </c>
      <c r="S683" s="322">
        <f t="shared" si="32"/>
        <v>-2900.16</v>
      </c>
    </row>
    <row r="684" spans="1:19" x14ac:dyDescent="0.2">
      <c r="B684" s="28" t="s">
        <v>1098</v>
      </c>
      <c r="C684" s="28" t="str">
        <f>VLOOKUP(B684,CF!A:Y,2,FALSE)</f>
        <v>KLIMEX</v>
      </c>
      <c r="D684" s="28" t="str">
        <f>IFERROR(VLOOKUP(B684,Adresy!A:C,3,FALSE),"BRAK")</f>
        <v>Walczaka
66-400 Gorzów Wlkp.
Poland</v>
      </c>
      <c r="E684" s="233">
        <v>43550</v>
      </c>
      <c r="F684" s="204" t="s">
        <v>1110</v>
      </c>
      <c r="G684" s="205" t="s">
        <v>1111</v>
      </c>
      <c r="H684" s="204" t="s">
        <v>408</v>
      </c>
      <c r="I684" s="234">
        <v>43580</v>
      </c>
      <c r="J684" s="206" t="s">
        <v>129</v>
      </c>
      <c r="K684" s="207" t="s">
        <v>178</v>
      </c>
      <c r="L684" s="235">
        <v>-676.5</v>
      </c>
      <c r="M684" s="235">
        <v>-676.5</v>
      </c>
      <c r="N684" s="236">
        <v>2900.16</v>
      </c>
      <c r="O684" s="28">
        <f>VLOOKUP(B684,CF!A:Y,10,FALSE)</f>
        <v>30</v>
      </c>
      <c r="P684" s="248">
        <f t="shared" si="30"/>
        <v>43580</v>
      </c>
      <c r="Q684" s="28">
        <f t="shared" si="31"/>
        <v>0</v>
      </c>
      <c r="S684" s="322">
        <f t="shared" si="32"/>
        <v>-2900.16</v>
      </c>
    </row>
    <row r="685" spans="1:19" x14ac:dyDescent="0.2">
      <c r="B685" s="28" t="s">
        <v>1098</v>
      </c>
      <c r="C685" s="28" t="str">
        <f>VLOOKUP(B685,CF!A:Y,2,FALSE)</f>
        <v>KLIMEX</v>
      </c>
      <c r="D685" s="28" t="str">
        <f>IFERROR(VLOOKUP(B685,Adresy!A:C,3,FALSE),"BRAK")</f>
        <v>Walczaka
66-400 Gorzów Wlkp.
Poland</v>
      </c>
      <c r="E685" s="233">
        <v>43550</v>
      </c>
      <c r="F685" s="204" t="s">
        <v>1112</v>
      </c>
      <c r="G685" s="205" t="s">
        <v>1113</v>
      </c>
      <c r="H685" s="204" t="s">
        <v>408</v>
      </c>
      <c r="I685" s="234">
        <v>43580</v>
      </c>
      <c r="J685" s="206" t="s">
        <v>129</v>
      </c>
      <c r="K685" s="207" t="s">
        <v>178</v>
      </c>
      <c r="L685" s="235">
        <v>-565.79999999999995</v>
      </c>
      <c r="M685" s="235">
        <v>-565.79999999999995</v>
      </c>
      <c r="N685" s="236">
        <v>2425.58</v>
      </c>
      <c r="O685" s="28">
        <f>VLOOKUP(B685,CF!A:Y,10,FALSE)</f>
        <v>30</v>
      </c>
      <c r="P685" s="248">
        <f t="shared" si="30"/>
        <v>43580</v>
      </c>
      <c r="Q685" s="28">
        <f t="shared" si="31"/>
        <v>0</v>
      </c>
      <c r="S685" s="322">
        <f t="shared" si="32"/>
        <v>-2425.58</v>
      </c>
    </row>
    <row r="686" spans="1:19" x14ac:dyDescent="0.2">
      <c r="B686" s="28" t="s">
        <v>1098</v>
      </c>
      <c r="C686" s="28" t="str">
        <f>VLOOKUP(B686,CF!A:Y,2,FALSE)</f>
        <v>KLIMEX</v>
      </c>
      <c r="D686" s="28" t="str">
        <f>IFERROR(VLOOKUP(B686,Adresy!A:C,3,FALSE),"BRAK")</f>
        <v>Walczaka
66-400 Gorzów Wlkp.
Poland</v>
      </c>
      <c r="E686" s="233">
        <v>43550</v>
      </c>
      <c r="F686" s="204" t="s">
        <v>1114</v>
      </c>
      <c r="G686" s="205" t="s">
        <v>1115</v>
      </c>
      <c r="H686" s="204" t="s">
        <v>408</v>
      </c>
      <c r="I686" s="234">
        <v>43580</v>
      </c>
      <c r="J686" s="206" t="s">
        <v>129</v>
      </c>
      <c r="K686" s="207" t="s">
        <v>178</v>
      </c>
      <c r="L686" s="235">
        <v>-1537.5</v>
      </c>
      <c r="M686" s="235">
        <v>-1537.5</v>
      </c>
      <c r="N686" s="236">
        <v>6591.26</v>
      </c>
      <c r="O686" s="28">
        <f>VLOOKUP(B686,CF!A:Y,10,FALSE)</f>
        <v>30</v>
      </c>
      <c r="P686" s="248">
        <f t="shared" si="30"/>
        <v>43580</v>
      </c>
      <c r="Q686" s="28">
        <f t="shared" si="31"/>
        <v>0</v>
      </c>
      <c r="S686" s="322">
        <f t="shared" si="32"/>
        <v>-6591.26</v>
      </c>
    </row>
    <row r="687" spans="1:19" x14ac:dyDescent="0.2">
      <c r="B687" s="28" t="s">
        <v>1098</v>
      </c>
      <c r="C687" s="28" t="str">
        <f>VLOOKUP(B687,CF!A:Y,2,FALSE)</f>
        <v>KLIMEX</v>
      </c>
      <c r="D687" s="28" t="str">
        <f>IFERROR(VLOOKUP(B687,Adresy!A:C,3,FALSE),"BRAK")</f>
        <v>Walczaka
66-400 Gorzów Wlkp.
Poland</v>
      </c>
      <c r="E687" s="233">
        <v>43556</v>
      </c>
      <c r="F687" s="204" t="s">
        <v>1116</v>
      </c>
      <c r="G687" s="205" t="s">
        <v>1117</v>
      </c>
      <c r="H687" s="204" t="s">
        <v>408</v>
      </c>
      <c r="I687" s="234">
        <v>43586</v>
      </c>
      <c r="J687" s="206" t="s">
        <v>129</v>
      </c>
      <c r="K687" s="207" t="s">
        <v>178</v>
      </c>
      <c r="L687" s="235">
        <v>-676.5</v>
      </c>
      <c r="M687" s="235">
        <v>-676.5</v>
      </c>
      <c r="N687" s="236">
        <v>2908.81</v>
      </c>
      <c r="O687" s="28">
        <f>VLOOKUP(B687,CF!A:Y,10,FALSE)</f>
        <v>30</v>
      </c>
      <c r="P687" s="248">
        <f t="shared" si="30"/>
        <v>43586</v>
      </c>
      <c r="Q687" s="28">
        <f t="shared" si="31"/>
        <v>0</v>
      </c>
      <c r="S687" s="322">
        <f t="shared" si="32"/>
        <v>-2908.81</v>
      </c>
    </row>
    <row r="688" spans="1:19" x14ac:dyDescent="0.2">
      <c r="B688" s="28" t="s">
        <v>1098</v>
      </c>
      <c r="C688" s="28" t="str">
        <f>VLOOKUP(B688,CF!A:Y,2,FALSE)</f>
        <v>KLIMEX</v>
      </c>
      <c r="D688" s="28" t="str">
        <f>IFERROR(VLOOKUP(B688,Adresy!A:C,3,FALSE),"BRAK")</f>
        <v>Walczaka
66-400 Gorzów Wlkp.
Poland</v>
      </c>
      <c r="E688" s="233">
        <v>43559</v>
      </c>
      <c r="F688" s="204" t="s">
        <v>1118</v>
      </c>
      <c r="G688" s="205" t="s">
        <v>1119</v>
      </c>
      <c r="H688" s="204" t="s">
        <v>408</v>
      </c>
      <c r="I688" s="234">
        <v>43589</v>
      </c>
      <c r="J688" s="206" t="s">
        <v>129</v>
      </c>
      <c r="K688" s="207" t="s">
        <v>178</v>
      </c>
      <c r="L688" s="235">
        <v>-565.79999999999995</v>
      </c>
      <c r="M688" s="235">
        <v>-565.79999999999995</v>
      </c>
      <c r="N688" s="236">
        <v>2429.6</v>
      </c>
      <c r="O688" s="28">
        <f>VLOOKUP(B688,CF!A:Y,10,FALSE)</f>
        <v>30</v>
      </c>
      <c r="P688" s="248">
        <f t="shared" si="30"/>
        <v>43589</v>
      </c>
      <c r="Q688" s="28">
        <f t="shared" si="31"/>
        <v>0</v>
      </c>
      <c r="S688" s="322">
        <f t="shared" si="32"/>
        <v>-2429.6</v>
      </c>
    </row>
    <row r="689" spans="2:19" x14ac:dyDescent="0.2">
      <c r="B689" s="28" t="s">
        <v>1098</v>
      </c>
      <c r="C689" s="28" t="str">
        <f>VLOOKUP(B689,CF!A:Y,2,FALSE)</f>
        <v>KLIMEX</v>
      </c>
      <c r="D689" s="28" t="str">
        <f>IFERROR(VLOOKUP(B689,Adresy!A:C,3,FALSE),"BRAK")</f>
        <v>Walczaka
66-400 Gorzów Wlkp.
Poland</v>
      </c>
      <c r="E689" s="233">
        <v>43559</v>
      </c>
      <c r="F689" s="204" t="s">
        <v>1120</v>
      </c>
      <c r="G689" s="205" t="s">
        <v>1121</v>
      </c>
      <c r="H689" s="204" t="s">
        <v>408</v>
      </c>
      <c r="I689" s="234">
        <v>43589</v>
      </c>
      <c r="J689" s="206" t="s">
        <v>129</v>
      </c>
      <c r="K689" s="207" t="s">
        <v>130</v>
      </c>
      <c r="L689" s="235">
        <v>-1168.5</v>
      </c>
      <c r="M689" s="235">
        <v>-1168.5</v>
      </c>
      <c r="N689" s="236">
        <v>1168.5</v>
      </c>
      <c r="O689" s="28">
        <f>VLOOKUP(B689,CF!A:Y,10,FALSE)</f>
        <v>30</v>
      </c>
      <c r="P689" s="248">
        <f t="shared" si="30"/>
        <v>43589</v>
      </c>
      <c r="Q689" s="28">
        <f t="shared" si="31"/>
        <v>0</v>
      </c>
      <c r="S689" s="322">
        <f t="shared" si="32"/>
        <v>-1168.5</v>
      </c>
    </row>
    <row r="690" spans="2:19" x14ac:dyDescent="0.2">
      <c r="B690" s="28" t="s">
        <v>1098</v>
      </c>
      <c r="C690" s="28" t="str">
        <f>VLOOKUP(B690,CF!A:Y,2,FALSE)</f>
        <v>KLIMEX</v>
      </c>
      <c r="D690" s="28" t="str">
        <f>IFERROR(VLOOKUP(B690,Adresy!A:C,3,FALSE),"BRAK")</f>
        <v>Walczaka
66-400 Gorzów Wlkp.
Poland</v>
      </c>
      <c r="E690" s="233">
        <v>43560</v>
      </c>
      <c r="F690" s="204" t="s">
        <v>1122</v>
      </c>
      <c r="G690" s="205" t="s">
        <v>1123</v>
      </c>
      <c r="H690" s="204" t="s">
        <v>408</v>
      </c>
      <c r="I690" s="234">
        <v>43590</v>
      </c>
      <c r="J690" s="206" t="s">
        <v>129</v>
      </c>
      <c r="K690" s="207" t="s">
        <v>178</v>
      </c>
      <c r="L690" s="235">
        <v>-676.5</v>
      </c>
      <c r="M690" s="235">
        <v>-676.5</v>
      </c>
      <c r="N690" s="236">
        <v>2904.96</v>
      </c>
      <c r="O690" s="28">
        <f>VLOOKUP(B690,CF!A:Y,10,FALSE)</f>
        <v>30</v>
      </c>
      <c r="P690" s="248">
        <f t="shared" si="30"/>
        <v>43590</v>
      </c>
      <c r="Q690" s="28">
        <f t="shared" si="31"/>
        <v>0</v>
      </c>
      <c r="S690" s="322">
        <f t="shared" si="32"/>
        <v>-2904.96</v>
      </c>
    </row>
    <row r="691" spans="2:19" x14ac:dyDescent="0.2">
      <c r="B691" s="28" t="s">
        <v>1098</v>
      </c>
      <c r="C691" s="28" t="str">
        <f>VLOOKUP(B691,CF!A:Y,2,FALSE)</f>
        <v>KLIMEX</v>
      </c>
      <c r="D691" s="28" t="str">
        <f>IFERROR(VLOOKUP(B691,Adresy!A:C,3,FALSE),"BRAK")</f>
        <v>Walczaka
66-400 Gorzów Wlkp.
Poland</v>
      </c>
      <c r="E691" s="233">
        <v>43560</v>
      </c>
      <c r="F691" s="204" t="s">
        <v>1124</v>
      </c>
      <c r="G691" s="205" t="s">
        <v>1125</v>
      </c>
      <c r="H691" s="204" t="s">
        <v>408</v>
      </c>
      <c r="I691" s="234">
        <v>43590</v>
      </c>
      <c r="J691" s="206" t="s">
        <v>129</v>
      </c>
      <c r="K691" s="207" t="s">
        <v>178</v>
      </c>
      <c r="L691" s="235">
        <v>-676.5</v>
      </c>
      <c r="M691" s="235">
        <v>-676.5</v>
      </c>
      <c r="N691" s="236">
        <v>2903.61</v>
      </c>
      <c r="O691" s="28">
        <f>VLOOKUP(B691,CF!A:Y,10,FALSE)</f>
        <v>30</v>
      </c>
      <c r="P691" s="248">
        <f t="shared" si="30"/>
        <v>43590</v>
      </c>
      <c r="Q691" s="28">
        <f t="shared" si="31"/>
        <v>0</v>
      </c>
      <c r="S691" s="322">
        <f t="shared" si="32"/>
        <v>-2903.61</v>
      </c>
    </row>
    <row r="692" spans="2:19" x14ac:dyDescent="0.2">
      <c r="B692" s="28" t="s">
        <v>1098</v>
      </c>
      <c r="C692" s="28" t="str">
        <f>VLOOKUP(B692,CF!A:Y,2,FALSE)</f>
        <v>KLIMEX</v>
      </c>
      <c r="D692" s="28" t="str">
        <f>IFERROR(VLOOKUP(B692,Adresy!A:C,3,FALSE),"BRAK")</f>
        <v>Walczaka
66-400 Gorzów Wlkp.
Poland</v>
      </c>
      <c r="E692" s="233">
        <v>43560</v>
      </c>
      <c r="F692" s="204" t="s">
        <v>1126</v>
      </c>
      <c r="G692" s="205" t="s">
        <v>1127</v>
      </c>
      <c r="H692" s="204" t="s">
        <v>408</v>
      </c>
      <c r="I692" s="234">
        <v>43590</v>
      </c>
      <c r="J692" s="206" t="s">
        <v>129</v>
      </c>
      <c r="K692" s="207" t="s">
        <v>130</v>
      </c>
      <c r="L692" s="235">
        <v>-1168.5</v>
      </c>
      <c r="M692" s="235">
        <v>-1168.5</v>
      </c>
      <c r="N692" s="236">
        <v>1168.5</v>
      </c>
      <c r="O692" s="28">
        <f>VLOOKUP(B692,CF!A:Y,10,FALSE)</f>
        <v>30</v>
      </c>
      <c r="P692" s="248">
        <f t="shared" ref="P692:P755" si="33">E692+O692</f>
        <v>43590</v>
      </c>
      <c r="Q692" s="28">
        <f t="shared" ref="Q692:Q755" si="34">P692-I692</f>
        <v>0</v>
      </c>
      <c r="S692" s="322">
        <f t="shared" si="32"/>
        <v>-1168.5</v>
      </c>
    </row>
    <row r="693" spans="2:19" x14ac:dyDescent="0.2">
      <c r="B693" s="28" t="s">
        <v>1098</v>
      </c>
      <c r="C693" s="28" t="str">
        <f>VLOOKUP(B693,CF!A:Y,2,FALSE)</f>
        <v>KLIMEX</v>
      </c>
      <c r="D693" s="28" t="str">
        <f>IFERROR(VLOOKUP(B693,Adresy!A:C,3,FALSE),"BRAK")</f>
        <v>Walczaka
66-400 Gorzów Wlkp.
Poland</v>
      </c>
      <c r="E693" s="233">
        <v>43560</v>
      </c>
      <c r="F693" s="204" t="s">
        <v>1128</v>
      </c>
      <c r="G693" s="205" t="s">
        <v>1129</v>
      </c>
      <c r="H693" s="204" t="s">
        <v>408</v>
      </c>
      <c r="I693" s="234">
        <v>43590</v>
      </c>
      <c r="J693" s="206" t="s">
        <v>129</v>
      </c>
      <c r="K693" s="207" t="s">
        <v>130</v>
      </c>
      <c r="L693" s="235">
        <v>-1168.5</v>
      </c>
      <c r="M693" s="235">
        <v>-1168.5</v>
      </c>
      <c r="N693" s="236">
        <v>1168.5</v>
      </c>
      <c r="O693" s="28">
        <f>VLOOKUP(B693,CF!A:Y,10,FALSE)</f>
        <v>30</v>
      </c>
      <c r="P693" s="248">
        <f t="shared" si="33"/>
        <v>43590</v>
      </c>
      <c r="Q693" s="28">
        <f t="shared" si="34"/>
        <v>0</v>
      </c>
      <c r="S693" s="322">
        <f t="shared" si="32"/>
        <v>-1168.5</v>
      </c>
    </row>
    <row r="694" spans="2:19" x14ac:dyDescent="0.2">
      <c r="B694" s="28" t="s">
        <v>1098</v>
      </c>
      <c r="C694" s="28" t="str">
        <f>VLOOKUP(B694,CF!A:Y,2,FALSE)</f>
        <v>KLIMEX</v>
      </c>
      <c r="D694" s="28" t="str">
        <f>IFERROR(VLOOKUP(B694,Adresy!A:C,3,FALSE),"BRAK")</f>
        <v>Walczaka
66-400 Gorzów Wlkp.
Poland</v>
      </c>
      <c r="E694" s="233">
        <v>43563</v>
      </c>
      <c r="F694" s="204" t="s">
        <v>1130</v>
      </c>
      <c r="G694" s="205" t="s">
        <v>1131</v>
      </c>
      <c r="H694" s="204" t="s">
        <v>408</v>
      </c>
      <c r="I694" s="234">
        <v>43593</v>
      </c>
      <c r="J694" s="206" t="s">
        <v>129</v>
      </c>
      <c r="K694" s="207" t="s">
        <v>178</v>
      </c>
      <c r="L694" s="235">
        <v>-676.5</v>
      </c>
      <c r="M694" s="235">
        <v>-676.5</v>
      </c>
      <c r="N694" s="236">
        <v>2903.61</v>
      </c>
      <c r="O694" s="28">
        <f>VLOOKUP(B694,CF!A:Y,10,FALSE)</f>
        <v>30</v>
      </c>
      <c r="P694" s="248">
        <f t="shared" si="33"/>
        <v>43593</v>
      </c>
      <c r="Q694" s="28">
        <f t="shared" si="34"/>
        <v>0</v>
      </c>
      <c r="S694" s="322">
        <f t="shared" si="32"/>
        <v>-2903.61</v>
      </c>
    </row>
    <row r="695" spans="2:19" x14ac:dyDescent="0.2">
      <c r="B695" s="28" t="s">
        <v>1098</v>
      </c>
      <c r="C695" s="28" t="str">
        <f>VLOOKUP(B695,CF!A:Y,2,FALSE)</f>
        <v>KLIMEX</v>
      </c>
      <c r="D695" s="28" t="str">
        <f>IFERROR(VLOOKUP(B695,Adresy!A:C,3,FALSE),"BRAK")</f>
        <v>Walczaka
66-400 Gorzów Wlkp.
Poland</v>
      </c>
      <c r="E695" s="233">
        <v>43564</v>
      </c>
      <c r="F695" s="204" t="s">
        <v>1132</v>
      </c>
      <c r="G695" s="205" t="s">
        <v>1133</v>
      </c>
      <c r="H695" s="204" t="s">
        <v>408</v>
      </c>
      <c r="I695" s="234">
        <v>43583</v>
      </c>
      <c r="J695" s="206" t="s">
        <v>129</v>
      </c>
      <c r="K695" s="207" t="s">
        <v>178</v>
      </c>
      <c r="L695" s="235">
        <v>-676.5</v>
      </c>
      <c r="M695" s="235">
        <v>-676.5</v>
      </c>
      <c r="N695" s="236">
        <v>2908.81</v>
      </c>
      <c r="O695" s="28">
        <f>VLOOKUP(B695,CF!A:Y,10,FALSE)</f>
        <v>30</v>
      </c>
      <c r="P695" s="248">
        <f t="shared" si="33"/>
        <v>43594</v>
      </c>
      <c r="Q695" s="28">
        <f t="shared" si="34"/>
        <v>11</v>
      </c>
      <c r="S695" s="322">
        <f t="shared" si="32"/>
        <v>-2908.81</v>
      </c>
    </row>
    <row r="696" spans="2:19" x14ac:dyDescent="0.2">
      <c r="B696" s="28" t="s">
        <v>1098</v>
      </c>
      <c r="C696" s="28" t="str">
        <f>VLOOKUP(B696,CF!A:Y,2,FALSE)</f>
        <v>KLIMEX</v>
      </c>
      <c r="D696" s="28" t="str">
        <f>IFERROR(VLOOKUP(B696,Adresy!A:C,3,FALSE),"BRAK")</f>
        <v>Walczaka
66-400 Gorzów Wlkp.
Poland</v>
      </c>
      <c r="E696" s="233">
        <v>43564</v>
      </c>
      <c r="F696" s="204" t="s">
        <v>1134</v>
      </c>
      <c r="G696" s="205" t="s">
        <v>1135</v>
      </c>
      <c r="H696" s="204" t="s">
        <v>408</v>
      </c>
      <c r="I696" s="234">
        <v>43583</v>
      </c>
      <c r="J696" s="206" t="s">
        <v>129</v>
      </c>
      <c r="K696" s="207" t="s">
        <v>178</v>
      </c>
      <c r="L696" s="235">
        <v>-676.5</v>
      </c>
      <c r="M696" s="235">
        <v>-676.5</v>
      </c>
      <c r="N696" s="236">
        <v>2908.81</v>
      </c>
      <c r="O696" s="28">
        <f>VLOOKUP(B696,CF!A:Y,10,FALSE)</f>
        <v>30</v>
      </c>
      <c r="P696" s="248">
        <f t="shared" si="33"/>
        <v>43594</v>
      </c>
      <c r="Q696" s="28">
        <f t="shared" si="34"/>
        <v>11</v>
      </c>
      <c r="S696" s="322">
        <f t="shared" si="32"/>
        <v>-2908.81</v>
      </c>
    </row>
    <row r="697" spans="2:19" x14ac:dyDescent="0.2">
      <c r="B697" s="28" t="s">
        <v>1098</v>
      </c>
      <c r="C697" s="28" t="str">
        <f>VLOOKUP(B697,CF!A:Y,2,FALSE)</f>
        <v>KLIMEX</v>
      </c>
      <c r="D697" s="28" t="str">
        <f>IFERROR(VLOOKUP(B697,Adresy!A:C,3,FALSE),"BRAK")</f>
        <v>Walczaka
66-400 Gorzów Wlkp.
Poland</v>
      </c>
      <c r="E697" s="233">
        <v>43567</v>
      </c>
      <c r="F697" s="204" t="s">
        <v>1136</v>
      </c>
      <c r="G697" s="205" t="s">
        <v>1137</v>
      </c>
      <c r="H697" s="204" t="s">
        <v>408</v>
      </c>
      <c r="I697" s="234">
        <v>43597</v>
      </c>
      <c r="J697" s="206" t="s">
        <v>129</v>
      </c>
      <c r="K697" s="207" t="s">
        <v>178</v>
      </c>
      <c r="L697" s="235">
        <v>-565.79999999999995</v>
      </c>
      <c r="M697" s="235">
        <v>-565.79999999999995</v>
      </c>
      <c r="N697" s="236">
        <v>2422.81</v>
      </c>
      <c r="O697" s="28">
        <f>VLOOKUP(B697,CF!A:Y,10,FALSE)</f>
        <v>30</v>
      </c>
      <c r="P697" s="248">
        <f t="shared" si="33"/>
        <v>43597</v>
      </c>
      <c r="Q697" s="28">
        <f t="shared" si="34"/>
        <v>0</v>
      </c>
      <c r="S697" s="322">
        <f t="shared" si="32"/>
        <v>-2422.81</v>
      </c>
    </row>
    <row r="698" spans="2:19" x14ac:dyDescent="0.2">
      <c r="B698" s="28" t="s">
        <v>1098</v>
      </c>
      <c r="C698" s="28" t="str">
        <f>VLOOKUP(B698,CF!A:Y,2,FALSE)</f>
        <v>KLIMEX</v>
      </c>
      <c r="D698" s="28" t="str">
        <f>IFERROR(VLOOKUP(B698,Adresy!A:C,3,FALSE),"BRAK")</f>
        <v>Walczaka
66-400 Gorzów Wlkp.
Poland</v>
      </c>
      <c r="E698" s="233">
        <v>43570</v>
      </c>
      <c r="F698" s="204" t="s">
        <v>1138</v>
      </c>
      <c r="G698" s="205" t="s">
        <v>1139</v>
      </c>
      <c r="H698" s="204" t="s">
        <v>408</v>
      </c>
      <c r="I698" s="234">
        <v>43600</v>
      </c>
      <c r="J698" s="206" t="s">
        <v>129</v>
      </c>
      <c r="K698" s="207" t="s">
        <v>130</v>
      </c>
      <c r="L698" s="235">
        <v>-1168.5</v>
      </c>
      <c r="M698" s="235">
        <v>-1168.5</v>
      </c>
      <c r="N698" s="236">
        <v>1168.5</v>
      </c>
      <c r="O698" s="28">
        <f>VLOOKUP(B698,CF!A:Y,10,FALSE)</f>
        <v>30</v>
      </c>
      <c r="P698" s="248">
        <f t="shared" si="33"/>
        <v>43600</v>
      </c>
      <c r="Q698" s="28">
        <f t="shared" si="34"/>
        <v>0</v>
      </c>
      <c r="S698" s="322">
        <f t="shared" si="32"/>
        <v>-1168.5</v>
      </c>
    </row>
    <row r="699" spans="2:19" x14ac:dyDescent="0.2">
      <c r="B699" s="28" t="s">
        <v>1098</v>
      </c>
      <c r="C699" s="28" t="str">
        <f>VLOOKUP(B699,CF!A:Y,2,FALSE)</f>
        <v>KLIMEX</v>
      </c>
      <c r="D699" s="28" t="str">
        <f>IFERROR(VLOOKUP(B699,Adresy!A:C,3,FALSE),"BRAK")</f>
        <v>Walczaka
66-400 Gorzów Wlkp.
Poland</v>
      </c>
      <c r="E699" s="233">
        <v>43570</v>
      </c>
      <c r="F699" s="204" t="s">
        <v>1140</v>
      </c>
      <c r="G699" s="205" t="s">
        <v>1141</v>
      </c>
      <c r="H699" s="204" t="s">
        <v>408</v>
      </c>
      <c r="I699" s="234">
        <v>43600</v>
      </c>
      <c r="J699" s="206" t="s">
        <v>129</v>
      </c>
      <c r="K699" s="207" t="s">
        <v>178</v>
      </c>
      <c r="L699" s="235">
        <v>-676.5</v>
      </c>
      <c r="M699" s="235">
        <v>-676.5</v>
      </c>
      <c r="N699" s="236">
        <v>2896.84</v>
      </c>
      <c r="O699" s="28">
        <f>VLOOKUP(B699,CF!A:Y,10,FALSE)</f>
        <v>30</v>
      </c>
      <c r="P699" s="248">
        <f t="shared" si="33"/>
        <v>43600</v>
      </c>
      <c r="Q699" s="28">
        <f t="shared" si="34"/>
        <v>0</v>
      </c>
      <c r="S699" s="322">
        <f t="shared" si="32"/>
        <v>-2896.84</v>
      </c>
    </row>
    <row r="700" spans="2:19" x14ac:dyDescent="0.2">
      <c r="B700" s="28" t="s">
        <v>1098</v>
      </c>
      <c r="C700" s="28" t="str">
        <f>VLOOKUP(B700,CF!A:Y,2,FALSE)</f>
        <v>KLIMEX</v>
      </c>
      <c r="D700" s="28" t="str">
        <f>IFERROR(VLOOKUP(B700,Adresy!A:C,3,FALSE),"BRAK")</f>
        <v>Walczaka
66-400 Gorzów Wlkp.
Poland</v>
      </c>
      <c r="E700" s="233">
        <v>43570</v>
      </c>
      <c r="F700" s="204" t="s">
        <v>1142</v>
      </c>
      <c r="G700" s="205" t="s">
        <v>1143</v>
      </c>
      <c r="H700" s="204" t="s">
        <v>408</v>
      </c>
      <c r="I700" s="234">
        <v>43600</v>
      </c>
      <c r="J700" s="206" t="s">
        <v>129</v>
      </c>
      <c r="K700" s="207" t="s">
        <v>178</v>
      </c>
      <c r="L700" s="235">
        <v>-676.5</v>
      </c>
      <c r="M700" s="235">
        <v>-676.5</v>
      </c>
      <c r="N700" s="236">
        <v>2896.84</v>
      </c>
      <c r="O700" s="28">
        <f>VLOOKUP(B700,CF!A:Y,10,FALSE)</f>
        <v>30</v>
      </c>
      <c r="P700" s="248">
        <f t="shared" si="33"/>
        <v>43600</v>
      </c>
      <c r="Q700" s="28">
        <f t="shared" si="34"/>
        <v>0</v>
      </c>
      <c r="S700" s="322">
        <f t="shared" si="32"/>
        <v>-2896.84</v>
      </c>
    </row>
    <row r="701" spans="2:19" x14ac:dyDescent="0.2">
      <c r="B701" s="28" t="s">
        <v>1098</v>
      </c>
      <c r="C701" s="28" t="str">
        <f>VLOOKUP(B701,CF!A:Y,2,FALSE)</f>
        <v>KLIMEX</v>
      </c>
      <c r="D701" s="28" t="str">
        <f>IFERROR(VLOOKUP(B701,Adresy!A:C,3,FALSE),"BRAK")</f>
        <v>Walczaka
66-400 Gorzów Wlkp.
Poland</v>
      </c>
      <c r="E701" s="233">
        <v>43573</v>
      </c>
      <c r="F701" s="204" t="s">
        <v>1144</v>
      </c>
      <c r="G701" s="205" t="s">
        <v>1145</v>
      </c>
      <c r="H701" s="204" t="s">
        <v>408</v>
      </c>
      <c r="I701" s="234">
        <v>43603</v>
      </c>
      <c r="J701" s="206" t="s">
        <v>129</v>
      </c>
      <c r="K701" s="207" t="s">
        <v>130</v>
      </c>
      <c r="L701" s="235">
        <v>-1168.5</v>
      </c>
      <c r="M701" s="235">
        <v>-1168.5</v>
      </c>
      <c r="N701" s="236">
        <v>1168.5</v>
      </c>
      <c r="O701" s="28">
        <f>VLOOKUP(B701,CF!A:Y,10,FALSE)</f>
        <v>30</v>
      </c>
      <c r="P701" s="248">
        <f t="shared" si="33"/>
        <v>43603</v>
      </c>
      <c r="Q701" s="28">
        <f t="shared" si="34"/>
        <v>0</v>
      </c>
      <c r="S701" s="322">
        <f t="shared" si="32"/>
        <v>-1168.5</v>
      </c>
    </row>
    <row r="702" spans="2:19" x14ac:dyDescent="0.2">
      <c r="B702" s="28" t="s">
        <v>1098</v>
      </c>
      <c r="C702" s="28" t="str">
        <f>VLOOKUP(B702,CF!A:Y,2,FALSE)</f>
        <v>KLIMEX</v>
      </c>
      <c r="D702" s="28" t="str">
        <f>IFERROR(VLOOKUP(B702,Adresy!A:C,3,FALSE),"BRAK")</f>
        <v>Walczaka
66-400 Gorzów Wlkp.
Poland</v>
      </c>
      <c r="E702" s="233">
        <v>43573</v>
      </c>
      <c r="F702" s="204" t="s">
        <v>1146</v>
      </c>
      <c r="G702" s="205" t="s">
        <v>1147</v>
      </c>
      <c r="H702" s="204" t="s">
        <v>408</v>
      </c>
      <c r="I702" s="234">
        <v>43603</v>
      </c>
      <c r="J702" s="206" t="s">
        <v>129</v>
      </c>
      <c r="K702" s="207" t="s">
        <v>178</v>
      </c>
      <c r="L702" s="235">
        <v>-676.5</v>
      </c>
      <c r="M702" s="235">
        <v>-676.5</v>
      </c>
      <c r="N702" s="236">
        <v>2892.04</v>
      </c>
      <c r="O702" s="28">
        <f>VLOOKUP(B702,CF!A:Y,10,FALSE)</f>
        <v>30</v>
      </c>
      <c r="P702" s="248">
        <f t="shared" si="33"/>
        <v>43603</v>
      </c>
      <c r="Q702" s="28">
        <f t="shared" si="34"/>
        <v>0</v>
      </c>
      <c r="S702" s="322">
        <f t="shared" si="32"/>
        <v>-2892.04</v>
      </c>
    </row>
    <row r="703" spans="2:19" x14ac:dyDescent="0.2">
      <c r="B703" s="28" t="s">
        <v>1098</v>
      </c>
      <c r="C703" s="28" t="str">
        <f>VLOOKUP(B703,CF!A:Y,2,FALSE)</f>
        <v>KLIMEX</v>
      </c>
      <c r="D703" s="28" t="str">
        <f>IFERROR(VLOOKUP(B703,Adresy!A:C,3,FALSE),"BRAK")</f>
        <v>Walczaka
66-400 Gorzów Wlkp.
Poland</v>
      </c>
      <c r="E703" s="233">
        <v>43574</v>
      </c>
      <c r="F703" s="204" t="s">
        <v>1148</v>
      </c>
      <c r="G703" s="205" t="s">
        <v>1149</v>
      </c>
      <c r="H703" s="204" t="s">
        <v>1150</v>
      </c>
      <c r="I703" s="234">
        <v>43604</v>
      </c>
      <c r="J703" s="206" t="s">
        <v>129</v>
      </c>
      <c r="K703" s="207" t="s">
        <v>178</v>
      </c>
      <c r="L703" s="235">
        <v>-565.79999999999995</v>
      </c>
      <c r="M703" s="235">
        <v>-565.79999999999995</v>
      </c>
      <c r="N703" s="236">
        <v>2418.8000000000002</v>
      </c>
      <c r="O703" s="28">
        <f>VLOOKUP(B703,CF!A:Y,10,FALSE)</f>
        <v>30</v>
      </c>
      <c r="P703" s="248">
        <f t="shared" si="33"/>
        <v>43604</v>
      </c>
      <c r="Q703" s="28">
        <f t="shared" si="34"/>
        <v>0</v>
      </c>
      <c r="S703" s="322">
        <f t="shared" si="32"/>
        <v>-2418.8000000000002</v>
      </c>
    </row>
    <row r="704" spans="2:19" x14ac:dyDescent="0.2">
      <c r="B704" s="28" t="s">
        <v>1098</v>
      </c>
      <c r="C704" s="28" t="str">
        <f>VLOOKUP(B704,CF!A:Y,2,FALSE)</f>
        <v>KLIMEX</v>
      </c>
      <c r="D704" s="28" t="str">
        <f>IFERROR(VLOOKUP(B704,Adresy!A:C,3,FALSE),"BRAK")</f>
        <v>Walczaka
66-400 Gorzów Wlkp.
Poland</v>
      </c>
      <c r="E704" s="233">
        <v>43574</v>
      </c>
      <c r="F704" s="204" t="s">
        <v>1151</v>
      </c>
      <c r="G704" s="205" t="s">
        <v>1152</v>
      </c>
      <c r="H704" s="204" t="s">
        <v>1150</v>
      </c>
      <c r="I704" s="234">
        <v>43604</v>
      </c>
      <c r="J704" s="206" t="s">
        <v>129</v>
      </c>
      <c r="K704" s="207" t="s">
        <v>178</v>
      </c>
      <c r="L704" s="235">
        <v>-676.5</v>
      </c>
      <c r="M704" s="235">
        <v>-676.5</v>
      </c>
      <c r="N704" s="236">
        <v>2894.74</v>
      </c>
      <c r="O704" s="28">
        <f>VLOOKUP(B704,CF!A:Y,10,FALSE)</f>
        <v>30</v>
      </c>
      <c r="P704" s="248">
        <f t="shared" si="33"/>
        <v>43604</v>
      </c>
      <c r="Q704" s="28">
        <f t="shared" si="34"/>
        <v>0</v>
      </c>
      <c r="S704" s="322">
        <f t="shared" ref="S704:S767" si="35">IFERROR(-N704,0)</f>
        <v>-2894.74</v>
      </c>
    </row>
    <row r="705" spans="1:19" x14ac:dyDescent="0.2">
      <c r="B705" s="28" t="s">
        <v>1098</v>
      </c>
      <c r="C705" s="28" t="str">
        <f>VLOOKUP(B705,CF!A:Y,2,FALSE)</f>
        <v>KLIMEX</v>
      </c>
      <c r="D705" s="28" t="str">
        <f>IFERROR(VLOOKUP(B705,Adresy!A:C,3,FALSE),"BRAK")</f>
        <v>Walczaka
66-400 Gorzów Wlkp.
Poland</v>
      </c>
      <c r="E705" s="233">
        <v>43584</v>
      </c>
      <c r="F705" s="204" t="s">
        <v>1153</v>
      </c>
      <c r="G705" s="205" t="s">
        <v>1154</v>
      </c>
      <c r="H705" s="204" t="s">
        <v>408</v>
      </c>
      <c r="I705" s="234">
        <v>43614</v>
      </c>
      <c r="J705" s="206" t="s">
        <v>129</v>
      </c>
      <c r="K705" s="207" t="s">
        <v>130</v>
      </c>
      <c r="L705" s="235">
        <v>-1168.5</v>
      </c>
      <c r="M705" s="235">
        <v>-1168.5</v>
      </c>
      <c r="N705" s="236">
        <v>1168.5</v>
      </c>
      <c r="O705" s="28">
        <f>VLOOKUP(B705,CF!A:Y,10,FALSE)</f>
        <v>30</v>
      </c>
      <c r="P705" s="248">
        <f t="shared" si="33"/>
        <v>43614</v>
      </c>
      <c r="Q705" s="28">
        <f t="shared" si="34"/>
        <v>0</v>
      </c>
      <c r="S705" s="322">
        <f t="shared" si="35"/>
        <v>-1168.5</v>
      </c>
    </row>
    <row r="706" spans="1:19" x14ac:dyDescent="0.2">
      <c r="B706" s="28" t="s">
        <v>1098</v>
      </c>
      <c r="C706" s="28" t="str">
        <f>VLOOKUP(B706,CF!A:Y,2,FALSE)</f>
        <v>KLIMEX</v>
      </c>
      <c r="D706" s="28" t="str">
        <f>IFERROR(VLOOKUP(B706,Adresy!A:C,3,FALSE),"BRAK")</f>
        <v>Walczaka
66-400 Gorzów Wlkp.
Poland</v>
      </c>
      <c r="E706" s="233">
        <v>43584</v>
      </c>
      <c r="F706" s="204" t="s">
        <v>1155</v>
      </c>
      <c r="G706" s="205" t="s">
        <v>1156</v>
      </c>
      <c r="H706" s="204" t="s">
        <v>408</v>
      </c>
      <c r="I706" s="234">
        <v>43614</v>
      </c>
      <c r="J706" s="206" t="s">
        <v>129</v>
      </c>
      <c r="K706" s="207" t="s">
        <v>178</v>
      </c>
      <c r="L706" s="235">
        <v>-565.79999999999995</v>
      </c>
      <c r="M706" s="235">
        <v>-565.79999999999995</v>
      </c>
      <c r="N706" s="236">
        <v>2430.62</v>
      </c>
      <c r="O706" s="28">
        <f>VLOOKUP(B706,CF!A:Y,10,FALSE)</f>
        <v>30</v>
      </c>
      <c r="P706" s="248">
        <f t="shared" si="33"/>
        <v>43614</v>
      </c>
      <c r="Q706" s="28">
        <f t="shared" si="34"/>
        <v>0</v>
      </c>
      <c r="S706" s="322">
        <f t="shared" si="35"/>
        <v>-2430.62</v>
      </c>
    </row>
    <row r="707" spans="1:19" x14ac:dyDescent="0.2">
      <c r="B707" s="28" t="s">
        <v>1098</v>
      </c>
      <c r="C707" s="28" t="str">
        <f>VLOOKUP(B707,CF!A:Y,2,FALSE)</f>
        <v>KLIMEX</v>
      </c>
      <c r="D707" s="28" t="str">
        <f>IFERROR(VLOOKUP(B707,Adresy!A:C,3,FALSE),"BRAK")</f>
        <v>Walczaka
66-400 Gorzów Wlkp.
Poland</v>
      </c>
      <c r="E707" s="233">
        <v>43584</v>
      </c>
      <c r="F707" s="204" t="s">
        <v>1157</v>
      </c>
      <c r="G707" s="205" t="s">
        <v>1158</v>
      </c>
      <c r="H707" s="204" t="s">
        <v>408</v>
      </c>
      <c r="I707" s="234">
        <v>43614</v>
      </c>
      <c r="J707" s="206" t="s">
        <v>129</v>
      </c>
      <c r="K707" s="207" t="s">
        <v>178</v>
      </c>
      <c r="L707" s="235">
        <v>-676.5</v>
      </c>
      <c r="M707" s="235">
        <v>-676.5</v>
      </c>
      <c r="N707" s="236">
        <v>2906.18</v>
      </c>
      <c r="O707" s="28">
        <f>VLOOKUP(B707,CF!A:Y,10,FALSE)</f>
        <v>30</v>
      </c>
      <c r="P707" s="248">
        <f t="shared" si="33"/>
        <v>43614</v>
      </c>
      <c r="Q707" s="28">
        <f t="shared" si="34"/>
        <v>0</v>
      </c>
      <c r="S707" s="322">
        <f t="shared" si="35"/>
        <v>-2906.18</v>
      </c>
    </row>
    <row r="708" spans="1:19" x14ac:dyDescent="0.2">
      <c r="B708" s="28" t="s">
        <v>1098</v>
      </c>
      <c r="C708" s="28" t="str">
        <f>VLOOKUP(B708,CF!A:Y,2,FALSE)</f>
        <v>KLIMEX</v>
      </c>
      <c r="D708" s="28" t="str">
        <f>IFERROR(VLOOKUP(B708,Adresy!A:C,3,FALSE),"BRAK")</f>
        <v>Walczaka
66-400 Gorzów Wlkp.
Poland</v>
      </c>
      <c r="E708" s="233">
        <v>43584</v>
      </c>
      <c r="F708" s="204" t="s">
        <v>1159</v>
      </c>
      <c r="G708" s="205" t="s">
        <v>1160</v>
      </c>
      <c r="H708" s="204" t="s">
        <v>408</v>
      </c>
      <c r="I708" s="234">
        <v>43614</v>
      </c>
      <c r="J708" s="206" t="s">
        <v>129</v>
      </c>
      <c r="K708" s="207" t="s">
        <v>178</v>
      </c>
      <c r="L708" s="235">
        <v>-676.5</v>
      </c>
      <c r="M708" s="235">
        <v>-676.5</v>
      </c>
      <c r="N708" s="236">
        <v>2906.18</v>
      </c>
      <c r="O708" s="28">
        <f>VLOOKUP(B708,CF!A:Y,10,FALSE)</f>
        <v>30</v>
      </c>
      <c r="P708" s="248">
        <f t="shared" si="33"/>
        <v>43614</v>
      </c>
      <c r="Q708" s="28">
        <f t="shared" si="34"/>
        <v>0</v>
      </c>
      <c r="S708" s="322">
        <f t="shared" si="35"/>
        <v>-2906.18</v>
      </c>
    </row>
    <row r="709" spans="1:19" x14ac:dyDescent="0.2">
      <c r="B709" s="28" t="s">
        <v>1098</v>
      </c>
      <c r="C709" s="28" t="str">
        <f>VLOOKUP(B709,CF!A:Y,2,FALSE)</f>
        <v>KLIMEX</v>
      </c>
      <c r="D709" s="28" t="str">
        <f>IFERROR(VLOOKUP(B709,Adresy!A:C,3,FALSE),"BRAK")</f>
        <v>Walczaka
66-400 Gorzów Wlkp.
Poland</v>
      </c>
      <c r="E709" s="233">
        <v>43585</v>
      </c>
      <c r="F709" s="204" t="s">
        <v>1161</v>
      </c>
      <c r="G709" s="205" t="s">
        <v>1162</v>
      </c>
      <c r="H709" s="204" t="s">
        <v>408</v>
      </c>
      <c r="I709" s="234">
        <v>43615</v>
      </c>
      <c r="J709" s="206" t="s">
        <v>129</v>
      </c>
      <c r="K709" s="207" t="s">
        <v>178</v>
      </c>
      <c r="L709" s="235">
        <v>-676.5</v>
      </c>
      <c r="M709" s="235">
        <v>-676.5</v>
      </c>
      <c r="N709" s="236">
        <v>2905.57</v>
      </c>
      <c r="O709" s="28">
        <f>VLOOKUP(B709,CF!A:Y,10,FALSE)</f>
        <v>30</v>
      </c>
      <c r="P709" s="248">
        <f t="shared" si="33"/>
        <v>43615</v>
      </c>
      <c r="Q709" s="28">
        <f t="shared" si="34"/>
        <v>0</v>
      </c>
      <c r="S709" s="322">
        <f t="shared" si="35"/>
        <v>-2905.57</v>
      </c>
    </row>
    <row r="710" spans="1:19" x14ac:dyDescent="0.2">
      <c r="B710" s="28" t="s">
        <v>1098</v>
      </c>
      <c r="C710" s="28" t="str">
        <f>VLOOKUP(B710,CF!A:Y,2,FALSE)</f>
        <v>KLIMEX</v>
      </c>
      <c r="D710" s="28" t="str">
        <f>IFERROR(VLOOKUP(B710,Adresy!A:C,3,FALSE),"BRAK")</f>
        <v>Walczaka
66-400 Gorzów Wlkp.
Poland</v>
      </c>
      <c r="E710" s="233">
        <v>43585</v>
      </c>
      <c r="F710" s="204" t="s">
        <v>1163</v>
      </c>
      <c r="G710" s="205" t="s">
        <v>1164</v>
      </c>
      <c r="H710" s="204" t="s">
        <v>408</v>
      </c>
      <c r="I710" s="234">
        <v>43615</v>
      </c>
      <c r="J710" s="206" t="s">
        <v>129</v>
      </c>
      <c r="K710" s="207" t="s">
        <v>130</v>
      </c>
      <c r="L710" s="235">
        <v>-1291.5</v>
      </c>
      <c r="M710" s="235">
        <v>-1291.5</v>
      </c>
      <c r="N710" s="236">
        <v>1291.5</v>
      </c>
      <c r="O710" s="28">
        <f>VLOOKUP(B710,CF!A:Y,10,FALSE)</f>
        <v>30</v>
      </c>
      <c r="P710" s="248">
        <f t="shared" si="33"/>
        <v>43615</v>
      </c>
      <c r="Q710" s="28">
        <f t="shared" si="34"/>
        <v>0</v>
      </c>
      <c r="S710" s="322">
        <f t="shared" si="35"/>
        <v>-1291.5</v>
      </c>
    </row>
    <row r="711" spans="1:19" x14ac:dyDescent="0.2">
      <c r="B711" s="28" t="s">
        <v>1098</v>
      </c>
      <c r="C711" s="28" t="str">
        <f>VLOOKUP(B711,CF!A:Y,2,FALSE)</f>
        <v>KLIMEX</v>
      </c>
      <c r="D711" s="28" t="str">
        <f>IFERROR(VLOOKUP(B711,Adresy!A:C,3,FALSE),"BRAK")</f>
        <v>Walczaka
66-400 Gorzów Wlkp.
Poland</v>
      </c>
      <c r="E711" s="233">
        <v>43599</v>
      </c>
      <c r="F711" s="204" t="s">
        <v>3289</v>
      </c>
      <c r="G711" s="205" t="s">
        <v>3153</v>
      </c>
      <c r="H711" s="204" t="s">
        <v>3290</v>
      </c>
      <c r="I711" s="234">
        <v>43605</v>
      </c>
      <c r="J711" s="206" t="s">
        <v>129</v>
      </c>
      <c r="K711" s="207" t="s">
        <v>178</v>
      </c>
      <c r="L711" s="235">
        <v>-565.79999999999995</v>
      </c>
      <c r="M711" s="235">
        <v>-565.79999999999995</v>
      </c>
      <c r="N711" s="236">
        <v>2421.34</v>
      </c>
      <c r="O711" s="28">
        <f>VLOOKUP(B711,CF!A:Y,10,FALSE)</f>
        <v>30</v>
      </c>
      <c r="P711" s="248">
        <f t="shared" si="33"/>
        <v>43629</v>
      </c>
      <c r="Q711" s="28">
        <f t="shared" si="34"/>
        <v>24</v>
      </c>
      <c r="S711" s="322">
        <f t="shared" si="35"/>
        <v>-2421.34</v>
      </c>
    </row>
    <row r="712" spans="1:19" x14ac:dyDescent="0.2">
      <c r="C712" s="28" t="e">
        <f ca="1">VLOOKUP(B712,CF!A:Y,2,FALSE)</f>
        <v>#N/A</v>
      </c>
      <c r="D712" s="28" t="str">
        <f>IFERROR(VLOOKUP(B712,Adresy!A:C,3,FALSE),"BRAK")</f>
        <v>BRAK</v>
      </c>
      <c r="E712" s="230" t="s">
        <v>122</v>
      </c>
      <c r="J712" s="237" t="s">
        <v>129</v>
      </c>
      <c r="K712" s="238" t="s">
        <v>178</v>
      </c>
      <c r="L712" s="239">
        <v>-15756.3</v>
      </c>
      <c r="M712" s="239">
        <v>-15756.3</v>
      </c>
      <c r="N712" s="240">
        <v>67577.08</v>
      </c>
      <c r="O712" s="28" t="e">
        <f ca="1">VLOOKUP(B712,CF!A:Y,10,FALSE)</f>
        <v>#N/A</v>
      </c>
      <c r="P712" s="248" t="e">
        <f t="shared" ca="1" si="33"/>
        <v>#VALUE!</v>
      </c>
      <c r="Q712" s="28" t="e">
        <f t="shared" ca="1" si="34"/>
        <v>#VALUE!</v>
      </c>
      <c r="S712" s="322">
        <f t="shared" si="35"/>
        <v>-67577.08</v>
      </c>
    </row>
    <row r="713" spans="1:19" x14ac:dyDescent="0.2">
      <c r="C713" s="28" t="e">
        <f ca="1">VLOOKUP(B713,CF!A:Y,2,FALSE)</f>
        <v>#N/A</v>
      </c>
      <c r="D713" s="28" t="str">
        <f>IFERROR(VLOOKUP(B713,Adresy!A:C,3,FALSE),"BRAK")</f>
        <v>BRAK</v>
      </c>
      <c r="E713" s="230" t="s">
        <v>122</v>
      </c>
      <c r="J713" s="237" t="s">
        <v>129</v>
      </c>
      <c r="K713" s="238" t="s">
        <v>130</v>
      </c>
      <c r="L713" s="239">
        <v>-5842.5</v>
      </c>
      <c r="M713" s="239">
        <v>-9350.7000000000007</v>
      </c>
      <c r="N713" s="240">
        <v>9350.7000000000007</v>
      </c>
      <c r="O713" s="28" t="e">
        <f ca="1">VLOOKUP(B713,CF!A:Y,10,FALSE)</f>
        <v>#N/A</v>
      </c>
      <c r="P713" s="248" t="e">
        <f t="shared" ca="1" si="33"/>
        <v>#VALUE!</v>
      </c>
      <c r="Q713" s="28" t="e">
        <f t="shared" ca="1" si="34"/>
        <v>#VALUE!</v>
      </c>
      <c r="S713" s="322">
        <f t="shared" si="35"/>
        <v>-9350.7000000000007</v>
      </c>
    </row>
    <row r="714" spans="1:19" x14ac:dyDescent="0.2">
      <c r="C714" s="28" t="e">
        <f ca="1">VLOOKUP(B714,CF!A:Y,2,FALSE)</f>
        <v>#N/A</v>
      </c>
      <c r="D714" s="28" t="str">
        <f>IFERROR(VLOOKUP(B714,Adresy!A:C,3,FALSE),"BRAK")</f>
        <v>BRAK</v>
      </c>
      <c r="E714" s="230" t="s">
        <v>122</v>
      </c>
      <c r="F714" s="230" t="s">
        <v>122</v>
      </c>
      <c r="G714" s="230" t="s">
        <v>122</v>
      </c>
      <c r="H714" s="230" t="s">
        <v>122</v>
      </c>
      <c r="I714" s="230" t="s">
        <v>122</v>
      </c>
      <c r="J714" s="230" t="s">
        <v>122</v>
      </c>
      <c r="K714" s="230" t="s">
        <v>122</v>
      </c>
      <c r="L714" s="241" t="s">
        <v>122</v>
      </c>
      <c r="M714" s="241" t="s">
        <v>3189</v>
      </c>
      <c r="N714" s="242">
        <v>76927.78</v>
      </c>
      <c r="O714" s="28" t="e">
        <f ca="1">VLOOKUP(B714,CF!A:Y,10,FALSE)</f>
        <v>#N/A</v>
      </c>
      <c r="P714" s="248" t="e">
        <f t="shared" ca="1" si="33"/>
        <v>#VALUE!</v>
      </c>
      <c r="Q714" s="28" t="e">
        <f t="shared" ca="1" si="34"/>
        <v>#VALUE!</v>
      </c>
      <c r="S714" s="322">
        <f t="shared" si="35"/>
        <v>-76927.78</v>
      </c>
    </row>
    <row r="715" spans="1:19" x14ac:dyDescent="0.2">
      <c r="A715" s="230" t="s">
        <v>1165</v>
      </c>
      <c r="B715" s="230"/>
      <c r="C715" s="28" t="e">
        <f ca="1">VLOOKUP(B715,CF!A:Y,2,FALSE)</f>
        <v>#N/A</v>
      </c>
      <c r="D715" s="28" t="str">
        <f>IFERROR(VLOOKUP(B715,Adresy!A:C,3,FALSE),"BRAK")</f>
        <v>BRAK</v>
      </c>
      <c r="E715" s="231" t="s">
        <v>1165</v>
      </c>
      <c r="G715" s="232" t="s">
        <v>1166</v>
      </c>
      <c r="I715" s="230" t="s">
        <v>122</v>
      </c>
      <c r="J715" s="230" t="s">
        <v>122</v>
      </c>
      <c r="K715" s="230" t="s">
        <v>122</v>
      </c>
      <c r="L715" s="230" t="s">
        <v>122</v>
      </c>
      <c r="M715" s="230" t="s">
        <v>122</v>
      </c>
      <c r="N715" s="230">
        <v>0</v>
      </c>
      <c r="O715" s="28" t="e">
        <f ca="1">VLOOKUP(B715,CF!A:Y,10,FALSE)</f>
        <v>#N/A</v>
      </c>
      <c r="P715" s="248" t="e">
        <f t="shared" ca="1" si="33"/>
        <v>#VALUE!</v>
      </c>
      <c r="Q715" s="28" t="e">
        <f t="shared" ca="1" si="34"/>
        <v>#VALUE!</v>
      </c>
      <c r="S715" s="322">
        <f t="shared" si="35"/>
        <v>0</v>
      </c>
    </row>
    <row r="716" spans="1:19" x14ac:dyDescent="0.2">
      <c r="B716" s="28" t="s">
        <v>1165</v>
      </c>
      <c r="C716" s="28" t="str">
        <f>VLOOKUP(B716,CF!A:Y,2,FALSE)</f>
        <v>DE WIT</v>
      </c>
      <c r="D716" s="28" t="str">
        <f>IFERROR(VLOOKUP(B716,Adresy!A:C,3,FALSE),"BRAK")</f>
        <v>P.O. Box 60
5700 AB HELMOND
Netherlands</v>
      </c>
      <c r="E716" s="233">
        <v>43528</v>
      </c>
      <c r="F716" s="204" t="s">
        <v>1167</v>
      </c>
      <c r="G716" s="205" t="s">
        <v>1168</v>
      </c>
      <c r="H716" s="204" t="s">
        <v>122</v>
      </c>
      <c r="I716" s="234">
        <v>43588</v>
      </c>
      <c r="J716" s="206" t="s">
        <v>177</v>
      </c>
      <c r="K716" s="207" t="s">
        <v>178</v>
      </c>
      <c r="L716" s="235">
        <v>-3129</v>
      </c>
      <c r="M716" s="235">
        <v>-3129</v>
      </c>
      <c r="N716" s="236">
        <v>13479.42</v>
      </c>
      <c r="O716" s="28">
        <f>VLOOKUP(B716,CF!A:Y,10,FALSE)</f>
        <v>60</v>
      </c>
      <c r="P716" s="248">
        <f t="shared" si="33"/>
        <v>43588</v>
      </c>
      <c r="Q716" s="28">
        <f t="shared" si="34"/>
        <v>0</v>
      </c>
      <c r="S716" s="322">
        <f t="shared" si="35"/>
        <v>-13479.42</v>
      </c>
    </row>
    <row r="717" spans="1:19" x14ac:dyDescent="0.2">
      <c r="B717" s="28" t="s">
        <v>1165</v>
      </c>
      <c r="C717" s="28" t="str">
        <f>VLOOKUP(B717,CF!A:Y,2,FALSE)</f>
        <v>DE WIT</v>
      </c>
      <c r="D717" s="28" t="str">
        <f>IFERROR(VLOOKUP(B717,Adresy!A:C,3,FALSE),"BRAK")</f>
        <v>P.O. Box 60
5700 AB HELMOND
Netherlands</v>
      </c>
      <c r="E717" s="233">
        <v>43600</v>
      </c>
      <c r="F717" s="204" t="s">
        <v>3291</v>
      </c>
      <c r="G717" s="205" t="s">
        <v>3154</v>
      </c>
      <c r="H717" s="204" t="s">
        <v>122</v>
      </c>
      <c r="I717" s="234">
        <v>43645</v>
      </c>
      <c r="J717" s="206" t="s">
        <v>177</v>
      </c>
      <c r="K717" s="207" t="s">
        <v>178</v>
      </c>
      <c r="L717" s="235">
        <v>-3223</v>
      </c>
      <c r="M717" s="235">
        <v>-3223</v>
      </c>
      <c r="N717" s="236">
        <v>13842.79</v>
      </c>
      <c r="O717" s="28">
        <f>VLOOKUP(B717,CF!A:Y,10,FALSE)</f>
        <v>60</v>
      </c>
      <c r="P717" s="248">
        <f t="shared" si="33"/>
        <v>43660</v>
      </c>
      <c r="Q717" s="28">
        <f t="shared" si="34"/>
        <v>15</v>
      </c>
      <c r="S717" s="322">
        <f t="shared" si="35"/>
        <v>-13842.79</v>
      </c>
    </row>
    <row r="718" spans="1:19" x14ac:dyDescent="0.2">
      <c r="C718" s="28" t="e">
        <f ca="1">VLOOKUP(B718,CF!A:Y,2,FALSE)</f>
        <v>#N/A</v>
      </c>
      <c r="D718" s="28" t="str">
        <f>IFERROR(VLOOKUP(B718,Adresy!A:C,3,FALSE),"BRAK")</f>
        <v>BRAK</v>
      </c>
      <c r="E718" s="230" t="s">
        <v>122</v>
      </c>
      <c r="J718" s="237" t="s">
        <v>177</v>
      </c>
      <c r="K718" s="238" t="s">
        <v>178</v>
      </c>
      <c r="L718" s="239">
        <v>-6352</v>
      </c>
      <c r="M718" s="239">
        <v>-6352</v>
      </c>
      <c r="N718" s="240">
        <v>27322.21</v>
      </c>
      <c r="O718" s="28" t="e">
        <f ca="1">VLOOKUP(B718,CF!A:Y,10,FALSE)</f>
        <v>#N/A</v>
      </c>
      <c r="P718" s="248" t="e">
        <f t="shared" ca="1" si="33"/>
        <v>#VALUE!</v>
      </c>
      <c r="Q718" s="28" t="e">
        <f t="shared" ca="1" si="34"/>
        <v>#VALUE!</v>
      </c>
      <c r="S718" s="322">
        <f t="shared" si="35"/>
        <v>-27322.21</v>
      </c>
    </row>
    <row r="719" spans="1:19" x14ac:dyDescent="0.2">
      <c r="C719" s="28" t="e">
        <f ca="1">VLOOKUP(B719,CF!A:Y,2,FALSE)</f>
        <v>#N/A</v>
      </c>
      <c r="D719" s="28" t="str">
        <f>IFERROR(VLOOKUP(B719,Adresy!A:C,3,FALSE),"BRAK")</f>
        <v>BRAK</v>
      </c>
      <c r="E719" s="230" t="s">
        <v>122</v>
      </c>
      <c r="F719" s="230" t="s">
        <v>122</v>
      </c>
      <c r="G719" s="230" t="s">
        <v>122</v>
      </c>
      <c r="H719" s="230" t="s">
        <v>122</v>
      </c>
      <c r="I719" s="230" t="s">
        <v>122</v>
      </c>
      <c r="J719" s="230" t="s">
        <v>122</v>
      </c>
      <c r="K719" s="230" t="s">
        <v>122</v>
      </c>
      <c r="L719" s="241" t="s">
        <v>122</v>
      </c>
      <c r="M719" s="241" t="s">
        <v>3189</v>
      </c>
      <c r="N719" s="242">
        <v>27322.21</v>
      </c>
      <c r="O719" s="28" t="e">
        <f ca="1">VLOOKUP(B719,CF!A:Y,10,FALSE)</f>
        <v>#N/A</v>
      </c>
      <c r="P719" s="248" t="e">
        <f t="shared" ca="1" si="33"/>
        <v>#VALUE!</v>
      </c>
      <c r="Q719" s="28" t="e">
        <f t="shared" ca="1" si="34"/>
        <v>#VALUE!</v>
      </c>
      <c r="S719" s="322">
        <f t="shared" si="35"/>
        <v>-27322.21</v>
      </c>
    </row>
    <row r="720" spans="1:19" x14ac:dyDescent="0.2">
      <c r="A720" s="230" t="s">
        <v>1169</v>
      </c>
      <c r="B720" s="230"/>
      <c r="C720" s="28" t="e">
        <f ca="1">VLOOKUP(B720,CF!A:Y,2,FALSE)</f>
        <v>#N/A</v>
      </c>
      <c r="D720" s="28" t="str">
        <f>IFERROR(VLOOKUP(B720,Adresy!A:C,3,FALSE),"BRAK")</f>
        <v>BRAK</v>
      </c>
      <c r="E720" s="231" t="s">
        <v>1169</v>
      </c>
      <c r="G720" s="232" t="s">
        <v>1170</v>
      </c>
      <c r="I720" s="230" t="s">
        <v>122</v>
      </c>
      <c r="J720" s="230" t="s">
        <v>122</v>
      </c>
      <c r="K720" s="230" t="s">
        <v>122</v>
      </c>
      <c r="L720" s="230" t="s">
        <v>122</v>
      </c>
      <c r="M720" s="230" t="s">
        <v>122</v>
      </c>
      <c r="N720" s="230">
        <v>0</v>
      </c>
      <c r="O720" s="28" t="e">
        <f ca="1">VLOOKUP(B720,CF!A:Y,10,FALSE)</f>
        <v>#N/A</v>
      </c>
      <c r="P720" s="248" t="e">
        <f t="shared" ca="1" si="33"/>
        <v>#VALUE!</v>
      </c>
      <c r="Q720" s="28" t="e">
        <f t="shared" ca="1" si="34"/>
        <v>#VALUE!</v>
      </c>
      <c r="S720" s="322">
        <f t="shared" si="35"/>
        <v>0</v>
      </c>
    </row>
    <row r="721" spans="1:19" x14ac:dyDescent="0.2">
      <c r="B721" s="28" t="s">
        <v>1169</v>
      </c>
      <c r="C721" s="28" t="str">
        <f>VLOOKUP(B721,CF!A:Y,2,FALSE)</f>
        <v>EMABO</v>
      </c>
      <c r="D721" s="28" t="str">
        <f>IFERROR(VLOOKUP(B721,Adresy!A:C,3,FALSE),"BRAK")</f>
        <v xml:space="preserve"> Sepno ul. Parkowa
64-060 Wolkowo
Poland</v>
      </c>
      <c r="E721" s="233">
        <v>43559</v>
      </c>
      <c r="F721" s="204" t="s">
        <v>1171</v>
      </c>
      <c r="G721" s="205" t="s">
        <v>1172</v>
      </c>
      <c r="H721" s="204" t="s">
        <v>122</v>
      </c>
      <c r="I721" s="234">
        <v>43573</v>
      </c>
      <c r="J721" s="206" t="s">
        <v>129</v>
      </c>
      <c r="K721" s="207" t="s">
        <v>178</v>
      </c>
      <c r="L721" s="235">
        <v>-12401.19</v>
      </c>
      <c r="M721" s="235">
        <v>-12401.19</v>
      </c>
      <c r="N721" s="236">
        <v>53251.95</v>
      </c>
      <c r="O721" s="28">
        <f>VLOOKUP(B721,CF!A:Y,10,FALSE)</f>
        <v>21</v>
      </c>
      <c r="P721" s="248">
        <f t="shared" si="33"/>
        <v>43580</v>
      </c>
      <c r="Q721" s="28">
        <f t="shared" si="34"/>
        <v>7</v>
      </c>
      <c r="S721" s="322">
        <f t="shared" si="35"/>
        <v>-53251.95</v>
      </c>
    </row>
    <row r="722" spans="1:19" x14ac:dyDescent="0.2">
      <c r="B722" s="28" t="s">
        <v>1169</v>
      </c>
      <c r="C722" s="28" t="str">
        <f>VLOOKUP(B722,CF!A:Y,2,FALSE)</f>
        <v>EMABO</v>
      </c>
      <c r="D722" s="28" t="str">
        <f>IFERROR(VLOOKUP(B722,Adresy!A:C,3,FALSE),"BRAK")</f>
        <v xml:space="preserve"> Sepno ul. Parkowa
64-060 Wolkowo
Poland</v>
      </c>
      <c r="E722" s="233">
        <v>43567</v>
      </c>
      <c r="F722" s="204" t="s">
        <v>1173</v>
      </c>
      <c r="G722" s="205" t="s">
        <v>1174</v>
      </c>
      <c r="H722" s="204" t="s">
        <v>122</v>
      </c>
      <c r="I722" s="234">
        <v>43581</v>
      </c>
      <c r="J722" s="206" t="s">
        <v>129</v>
      </c>
      <c r="K722" s="207" t="s">
        <v>178</v>
      </c>
      <c r="L722" s="235">
        <v>-11943.55</v>
      </c>
      <c r="M722" s="235">
        <v>-11943.55</v>
      </c>
      <c r="N722" s="236">
        <v>51143.48</v>
      </c>
      <c r="O722" s="28">
        <f>VLOOKUP(B722,CF!A:Y,10,FALSE)</f>
        <v>21</v>
      </c>
      <c r="P722" s="248">
        <f t="shared" si="33"/>
        <v>43588</v>
      </c>
      <c r="Q722" s="28">
        <f t="shared" si="34"/>
        <v>7</v>
      </c>
      <c r="S722" s="322">
        <f t="shared" si="35"/>
        <v>-51143.48</v>
      </c>
    </row>
    <row r="723" spans="1:19" x14ac:dyDescent="0.2">
      <c r="B723" s="28" t="s">
        <v>1169</v>
      </c>
      <c r="C723" s="28" t="str">
        <f>VLOOKUP(B723,CF!A:Y,2,FALSE)</f>
        <v>EMABO</v>
      </c>
      <c r="D723" s="28" t="str">
        <f>IFERROR(VLOOKUP(B723,Adresy!A:C,3,FALSE),"BRAK")</f>
        <v xml:space="preserve"> Sepno ul. Parkowa
64-060 Wolkowo
Poland</v>
      </c>
      <c r="E723" s="233">
        <v>43572</v>
      </c>
      <c r="F723" s="204" t="s">
        <v>1175</v>
      </c>
      <c r="G723" s="205" t="s">
        <v>1176</v>
      </c>
      <c r="H723" s="204" t="s">
        <v>122</v>
      </c>
      <c r="I723" s="234">
        <v>43586</v>
      </c>
      <c r="J723" s="206" t="s">
        <v>129</v>
      </c>
      <c r="K723" s="207" t="s">
        <v>178</v>
      </c>
      <c r="L723" s="235">
        <v>-10307.299999999999</v>
      </c>
      <c r="M723" s="235">
        <v>-10307.299999999999</v>
      </c>
      <c r="N723" s="236">
        <v>44050.31</v>
      </c>
      <c r="O723" s="28">
        <f>VLOOKUP(B723,CF!A:Y,10,FALSE)</f>
        <v>21</v>
      </c>
      <c r="P723" s="248">
        <f t="shared" si="33"/>
        <v>43593</v>
      </c>
      <c r="Q723" s="28">
        <f t="shared" si="34"/>
        <v>7</v>
      </c>
      <c r="S723" s="322">
        <f t="shared" si="35"/>
        <v>-44050.31</v>
      </c>
    </row>
    <row r="724" spans="1:19" x14ac:dyDescent="0.2">
      <c r="B724" s="28" t="s">
        <v>1169</v>
      </c>
      <c r="C724" s="28" t="str">
        <f>VLOOKUP(B724,CF!A:Y,2,FALSE)</f>
        <v>EMABO</v>
      </c>
      <c r="D724" s="28" t="str">
        <f>IFERROR(VLOOKUP(B724,Adresy!A:C,3,FALSE),"BRAK")</f>
        <v xml:space="preserve"> Sepno ul. Parkowa
64-060 Wolkowo
Poland</v>
      </c>
      <c r="E724" s="233">
        <v>43580</v>
      </c>
      <c r="F724" s="204" t="s">
        <v>1177</v>
      </c>
      <c r="G724" s="205" t="s">
        <v>1178</v>
      </c>
      <c r="H724" s="204" t="s">
        <v>122</v>
      </c>
      <c r="I724" s="234">
        <v>43594</v>
      </c>
      <c r="J724" s="206" t="s">
        <v>129</v>
      </c>
      <c r="K724" s="207" t="s">
        <v>178</v>
      </c>
      <c r="L724" s="235">
        <v>-11893.82</v>
      </c>
      <c r="M724" s="235">
        <v>-11893.82</v>
      </c>
      <c r="N724" s="236">
        <v>51018.54</v>
      </c>
      <c r="O724" s="28">
        <f>VLOOKUP(B724,CF!A:Y,10,FALSE)</f>
        <v>21</v>
      </c>
      <c r="P724" s="248">
        <f t="shared" si="33"/>
        <v>43601</v>
      </c>
      <c r="Q724" s="28">
        <f t="shared" si="34"/>
        <v>7</v>
      </c>
      <c r="S724" s="322">
        <f t="shared" si="35"/>
        <v>-51018.54</v>
      </c>
    </row>
    <row r="725" spans="1:19" x14ac:dyDescent="0.2">
      <c r="B725" s="28" t="s">
        <v>1169</v>
      </c>
      <c r="C725" s="28" t="str">
        <f>VLOOKUP(B725,CF!A:Y,2,FALSE)</f>
        <v>EMABO</v>
      </c>
      <c r="D725" s="28" t="str">
        <f>IFERROR(VLOOKUP(B725,Adresy!A:C,3,FALSE),"BRAK")</f>
        <v xml:space="preserve"> Sepno ul. Parkowa
64-060 Wolkowo
Poland</v>
      </c>
      <c r="E725" s="233">
        <v>43584</v>
      </c>
      <c r="F725" s="204" t="s">
        <v>1179</v>
      </c>
      <c r="G725" s="205" t="s">
        <v>610</v>
      </c>
      <c r="H725" s="204" t="s">
        <v>122</v>
      </c>
      <c r="I725" s="234">
        <v>43598</v>
      </c>
      <c r="J725" s="206" t="s">
        <v>129</v>
      </c>
      <c r="K725" s="207" t="s">
        <v>178</v>
      </c>
      <c r="L725" s="235">
        <v>-9483.67</v>
      </c>
      <c r="M725" s="235">
        <v>-9483.67</v>
      </c>
      <c r="N725" s="236">
        <v>40690.629999999997</v>
      </c>
      <c r="O725" s="28">
        <f>VLOOKUP(B725,CF!A:Y,10,FALSE)</f>
        <v>21</v>
      </c>
      <c r="P725" s="248">
        <f t="shared" si="33"/>
        <v>43605</v>
      </c>
      <c r="Q725" s="28">
        <f t="shared" si="34"/>
        <v>7</v>
      </c>
      <c r="S725" s="322">
        <f t="shared" si="35"/>
        <v>-40690.629999999997</v>
      </c>
    </row>
    <row r="726" spans="1:19" x14ac:dyDescent="0.2">
      <c r="C726" s="28" t="e">
        <f ca="1">VLOOKUP(B726,CF!A:Y,2,FALSE)</f>
        <v>#N/A</v>
      </c>
      <c r="D726" s="28" t="str">
        <f>IFERROR(VLOOKUP(B726,Adresy!A:C,3,FALSE),"BRAK")</f>
        <v>BRAK</v>
      </c>
      <c r="E726" s="230" t="s">
        <v>122</v>
      </c>
      <c r="J726" s="237" t="s">
        <v>129</v>
      </c>
      <c r="K726" s="238" t="s">
        <v>178</v>
      </c>
      <c r="L726" s="239">
        <v>-56029.53</v>
      </c>
      <c r="M726" s="239">
        <v>-56029.53</v>
      </c>
      <c r="N726" s="240">
        <v>240154.91</v>
      </c>
      <c r="O726" s="28" t="e">
        <f ca="1">VLOOKUP(B726,CF!A:Y,10,FALSE)</f>
        <v>#N/A</v>
      </c>
      <c r="P726" s="248" t="e">
        <f t="shared" ca="1" si="33"/>
        <v>#VALUE!</v>
      </c>
      <c r="Q726" s="28" t="e">
        <f t="shared" ca="1" si="34"/>
        <v>#VALUE!</v>
      </c>
      <c r="S726" s="322">
        <f t="shared" si="35"/>
        <v>-240154.91</v>
      </c>
    </row>
    <row r="727" spans="1:19" x14ac:dyDescent="0.2">
      <c r="C727" s="28" t="e">
        <f ca="1">VLOOKUP(B727,CF!A:Y,2,FALSE)</f>
        <v>#N/A</v>
      </c>
      <c r="D727" s="28" t="str">
        <f>IFERROR(VLOOKUP(B727,Adresy!A:C,3,FALSE),"BRAK")</f>
        <v>BRAK</v>
      </c>
      <c r="E727" s="230" t="s">
        <v>122</v>
      </c>
      <c r="F727" s="230" t="s">
        <v>122</v>
      </c>
      <c r="G727" s="230" t="s">
        <v>122</v>
      </c>
      <c r="H727" s="230" t="s">
        <v>122</v>
      </c>
      <c r="I727" s="230" t="s">
        <v>122</v>
      </c>
      <c r="J727" s="230" t="s">
        <v>122</v>
      </c>
      <c r="K727" s="230" t="s">
        <v>122</v>
      </c>
      <c r="L727" s="241" t="s">
        <v>122</v>
      </c>
      <c r="M727" s="241" t="s">
        <v>3189</v>
      </c>
      <c r="N727" s="242">
        <v>240154.91</v>
      </c>
      <c r="O727" s="28" t="e">
        <f ca="1">VLOOKUP(B727,CF!A:Y,10,FALSE)</f>
        <v>#N/A</v>
      </c>
      <c r="P727" s="248" t="e">
        <f t="shared" ca="1" si="33"/>
        <v>#VALUE!</v>
      </c>
      <c r="Q727" s="28" t="e">
        <f t="shared" ca="1" si="34"/>
        <v>#VALUE!</v>
      </c>
      <c r="S727" s="322">
        <f t="shared" si="35"/>
        <v>-240154.91</v>
      </c>
    </row>
    <row r="728" spans="1:19" x14ac:dyDescent="0.2">
      <c r="A728" s="230" t="s">
        <v>1180</v>
      </c>
      <c r="B728" s="230"/>
      <c r="C728" s="28" t="e">
        <f ca="1">VLOOKUP(B728,CF!A:Y,2,FALSE)</f>
        <v>#N/A</v>
      </c>
      <c r="D728" s="28" t="str">
        <f>IFERROR(VLOOKUP(B728,Adresy!A:C,3,FALSE),"BRAK")</f>
        <v>BRAK</v>
      </c>
      <c r="E728" s="231" t="s">
        <v>1180</v>
      </c>
      <c r="G728" s="232" t="s">
        <v>1181</v>
      </c>
      <c r="I728" s="230" t="s">
        <v>122</v>
      </c>
      <c r="J728" s="230" t="s">
        <v>122</v>
      </c>
      <c r="K728" s="230" t="s">
        <v>122</v>
      </c>
      <c r="L728" s="230" t="s">
        <v>122</v>
      </c>
      <c r="M728" s="230" t="s">
        <v>122</v>
      </c>
      <c r="N728" s="230">
        <v>0</v>
      </c>
      <c r="O728" s="28" t="e">
        <f ca="1">VLOOKUP(B728,CF!A:Y,10,FALSE)</f>
        <v>#N/A</v>
      </c>
      <c r="P728" s="248" t="e">
        <f t="shared" ca="1" si="33"/>
        <v>#VALUE!</v>
      </c>
      <c r="Q728" s="28" t="e">
        <f t="shared" ca="1" si="34"/>
        <v>#VALUE!</v>
      </c>
      <c r="S728" s="322">
        <f t="shared" si="35"/>
        <v>0</v>
      </c>
    </row>
    <row r="729" spans="1:19" x14ac:dyDescent="0.2">
      <c r="B729" s="28" t="s">
        <v>1180</v>
      </c>
      <c r="C729" s="28" t="str">
        <f>VLOOKUP(B729,CF!A:Y,2,FALSE)</f>
        <v>ROYALPACK</v>
      </c>
      <c r="D729" s="28" t="str">
        <f>IFERROR(VLOOKUP(B729,Adresy!A:C,3,FALSE),"BRAK")</f>
        <v>Słone, Aleja Brzozowa
66-008 Świdnica
Poland</v>
      </c>
      <c r="E729" s="233">
        <v>43584</v>
      </c>
      <c r="F729" s="204" t="s">
        <v>1182</v>
      </c>
      <c r="G729" s="205" t="s">
        <v>1183</v>
      </c>
      <c r="H729" s="204" t="s">
        <v>122</v>
      </c>
      <c r="I729" s="234">
        <v>43592</v>
      </c>
      <c r="J729" s="206" t="s">
        <v>129</v>
      </c>
      <c r="K729" s="207" t="s">
        <v>130</v>
      </c>
      <c r="L729" s="235">
        <v>-7019.86</v>
      </c>
      <c r="M729" s="235">
        <v>-7019.86</v>
      </c>
      <c r="N729" s="236">
        <v>7019.86</v>
      </c>
      <c r="O729" s="28">
        <f>VLOOKUP(B729,CF!A:Y,10,FALSE)</f>
        <v>14</v>
      </c>
      <c r="P729" s="248">
        <f t="shared" si="33"/>
        <v>43598</v>
      </c>
      <c r="Q729" s="28">
        <f t="shared" si="34"/>
        <v>6</v>
      </c>
      <c r="S729" s="322">
        <f t="shared" si="35"/>
        <v>-7019.86</v>
      </c>
    </row>
    <row r="730" spans="1:19" x14ac:dyDescent="0.2">
      <c r="B730" s="28" t="s">
        <v>1180</v>
      </c>
      <c r="C730" s="28" t="str">
        <f>VLOOKUP(B730,CF!A:Y,2,FALSE)</f>
        <v>ROYALPACK</v>
      </c>
      <c r="D730" s="28" t="str">
        <f>IFERROR(VLOOKUP(B730,Adresy!A:C,3,FALSE),"BRAK")</f>
        <v>Słone, Aleja Brzozowa
66-008 Świdnica
Poland</v>
      </c>
      <c r="E730" s="233">
        <v>43584</v>
      </c>
      <c r="F730" s="204" t="s">
        <v>1184</v>
      </c>
      <c r="G730" s="205" t="s">
        <v>1185</v>
      </c>
      <c r="H730" s="204" t="s">
        <v>122</v>
      </c>
      <c r="I730" s="234">
        <v>43594</v>
      </c>
      <c r="J730" s="206" t="s">
        <v>129</v>
      </c>
      <c r="K730" s="207" t="s">
        <v>130</v>
      </c>
      <c r="L730" s="235">
        <v>-12712.79</v>
      </c>
      <c r="M730" s="235">
        <v>-12712.79</v>
      </c>
      <c r="N730" s="236">
        <v>12712.79</v>
      </c>
      <c r="O730" s="28">
        <f>VLOOKUP(B730,CF!A:Y,10,FALSE)</f>
        <v>14</v>
      </c>
      <c r="P730" s="248">
        <f t="shared" si="33"/>
        <v>43598</v>
      </c>
      <c r="Q730" s="28">
        <f t="shared" si="34"/>
        <v>4</v>
      </c>
      <c r="S730" s="322">
        <f t="shared" si="35"/>
        <v>-12712.79</v>
      </c>
    </row>
    <row r="731" spans="1:19" x14ac:dyDescent="0.2">
      <c r="C731" s="28" t="e">
        <f ca="1">VLOOKUP(B731,CF!A:Y,2,FALSE)</f>
        <v>#N/A</v>
      </c>
      <c r="D731" s="28" t="str">
        <f>IFERROR(VLOOKUP(B731,Adresy!A:C,3,FALSE),"BRAK")</f>
        <v>BRAK</v>
      </c>
      <c r="E731" s="230" t="s">
        <v>122</v>
      </c>
      <c r="J731" s="237" t="s">
        <v>129</v>
      </c>
      <c r="K731" s="238" t="s">
        <v>130</v>
      </c>
      <c r="L731" s="239">
        <v>-19732.650000000001</v>
      </c>
      <c r="M731" s="239">
        <v>-19732.650000000001</v>
      </c>
      <c r="N731" s="240">
        <v>19732.650000000001</v>
      </c>
      <c r="O731" s="28" t="e">
        <f ca="1">VLOOKUP(B731,CF!A:Y,10,FALSE)</f>
        <v>#N/A</v>
      </c>
      <c r="P731" s="248" t="e">
        <f t="shared" ca="1" si="33"/>
        <v>#VALUE!</v>
      </c>
      <c r="Q731" s="28" t="e">
        <f t="shared" ca="1" si="34"/>
        <v>#VALUE!</v>
      </c>
      <c r="S731" s="322">
        <f t="shared" si="35"/>
        <v>-19732.650000000001</v>
      </c>
    </row>
    <row r="732" spans="1:19" x14ac:dyDescent="0.2">
      <c r="C732" s="28" t="e">
        <f ca="1">VLOOKUP(B732,CF!A:Y,2,FALSE)</f>
        <v>#N/A</v>
      </c>
      <c r="D732" s="28" t="str">
        <f>IFERROR(VLOOKUP(B732,Adresy!A:C,3,FALSE),"BRAK")</f>
        <v>BRAK</v>
      </c>
      <c r="E732" s="230" t="s">
        <v>122</v>
      </c>
      <c r="F732" s="230" t="s">
        <v>122</v>
      </c>
      <c r="G732" s="230" t="s">
        <v>122</v>
      </c>
      <c r="H732" s="230" t="s">
        <v>122</v>
      </c>
      <c r="I732" s="230" t="s">
        <v>122</v>
      </c>
      <c r="J732" s="230" t="s">
        <v>122</v>
      </c>
      <c r="K732" s="230" t="s">
        <v>122</v>
      </c>
      <c r="L732" s="241" t="s">
        <v>122</v>
      </c>
      <c r="M732" s="241" t="s">
        <v>3189</v>
      </c>
      <c r="N732" s="242">
        <v>19732.650000000001</v>
      </c>
      <c r="O732" s="28" t="e">
        <f ca="1">VLOOKUP(B732,CF!A:Y,10,FALSE)</f>
        <v>#N/A</v>
      </c>
      <c r="P732" s="248" t="e">
        <f t="shared" ca="1" si="33"/>
        <v>#VALUE!</v>
      </c>
      <c r="Q732" s="28" t="e">
        <f t="shared" ca="1" si="34"/>
        <v>#VALUE!</v>
      </c>
      <c r="S732" s="322">
        <f t="shared" si="35"/>
        <v>-19732.650000000001</v>
      </c>
    </row>
    <row r="733" spans="1:19" x14ac:dyDescent="0.2">
      <c r="A733" s="230" t="s">
        <v>1186</v>
      </c>
      <c r="B733" s="230"/>
      <c r="C733" s="28" t="e">
        <f ca="1">VLOOKUP(B733,CF!A:Y,2,FALSE)</f>
        <v>#N/A</v>
      </c>
      <c r="D733" s="28" t="str">
        <f>IFERROR(VLOOKUP(B733,Adresy!A:C,3,FALSE),"BRAK")</f>
        <v>BRAK</v>
      </c>
      <c r="E733" s="231" t="s">
        <v>1186</v>
      </c>
      <c r="G733" s="232" t="s">
        <v>1187</v>
      </c>
      <c r="I733" s="230" t="s">
        <v>122</v>
      </c>
      <c r="J733" s="230" t="s">
        <v>122</v>
      </c>
      <c r="K733" s="230" t="s">
        <v>122</v>
      </c>
      <c r="L733" s="230" t="s">
        <v>122</v>
      </c>
      <c r="M733" s="230" t="s">
        <v>122</v>
      </c>
      <c r="N733" s="230">
        <v>0</v>
      </c>
      <c r="O733" s="28" t="e">
        <f ca="1">VLOOKUP(B733,CF!A:Y,10,FALSE)</f>
        <v>#N/A</v>
      </c>
      <c r="P733" s="248" t="e">
        <f t="shared" ca="1" si="33"/>
        <v>#VALUE!</v>
      </c>
      <c r="Q733" s="28" t="e">
        <f t="shared" ca="1" si="34"/>
        <v>#VALUE!</v>
      </c>
      <c r="S733" s="322">
        <f t="shared" si="35"/>
        <v>0</v>
      </c>
    </row>
    <row r="734" spans="1:19" x14ac:dyDescent="0.2">
      <c r="B734" s="28" t="s">
        <v>1186</v>
      </c>
      <c r="C734" s="28" t="str">
        <f>VLOOKUP(B734,CF!A:Y,2,FALSE)</f>
        <v>LHOIST / VAPENKA</v>
      </c>
      <c r="D734" s="28" t="str">
        <f>IFERROR(VLOOKUP(B734,Adresy!A:C,3,FALSE),"BRAK")</f>
        <v>cp. 200
267 21 Tman
Czech Republic</v>
      </c>
      <c r="E734" s="233">
        <v>43532</v>
      </c>
      <c r="F734" s="204" t="s">
        <v>1188</v>
      </c>
      <c r="G734" s="205" t="s">
        <v>3829</v>
      </c>
      <c r="H734" s="204" t="s">
        <v>1189</v>
      </c>
      <c r="I734" s="234">
        <v>43532</v>
      </c>
      <c r="J734" s="206" t="s">
        <v>177</v>
      </c>
      <c r="K734" s="207" t="s">
        <v>178</v>
      </c>
      <c r="L734" s="235">
        <v>1377.99</v>
      </c>
      <c r="M734" s="235">
        <v>1377.99</v>
      </c>
      <c r="N734" s="236">
        <v>-5927.98</v>
      </c>
      <c r="O734" s="28">
        <f>VLOOKUP(B734,CF!A:Y,10,FALSE)</f>
        <v>30</v>
      </c>
      <c r="P734" s="248">
        <f t="shared" si="33"/>
        <v>43562</v>
      </c>
      <c r="Q734" s="28">
        <f t="shared" si="34"/>
        <v>30</v>
      </c>
      <c r="S734" s="322">
        <f t="shared" si="35"/>
        <v>5927.98</v>
      </c>
    </row>
    <row r="735" spans="1:19" x14ac:dyDescent="0.2">
      <c r="B735" s="28" t="s">
        <v>1186</v>
      </c>
      <c r="C735" s="28" t="str">
        <f>VLOOKUP(B735,CF!A:Y,2,FALSE)</f>
        <v>LHOIST / VAPENKA</v>
      </c>
      <c r="D735" s="28" t="str">
        <f>IFERROR(VLOOKUP(B735,Adresy!A:C,3,FALSE),"BRAK")</f>
        <v>cp. 200
267 21 Tman
Czech Republic</v>
      </c>
      <c r="E735" s="233">
        <v>43539</v>
      </c>
      <c r="F735" s="204" t="s">
        <v>1190</v>
      </c>
      <c r="G735" s="205" t="s">
        <v>1191</v>
      </c>
      <c r="H735" s="204" t="s">
        <v>122</v>
      </c>
      <c r="I735" s="234">
        <v>43569</v>
      </c>
      <c r="J735" s="206" t="s">
        <v>177</v>
      </c>
      <c r="K735" s="207" t="s">
        <v>178</v>
      </c>
      <c r="L735" s="235">
        <v>-1260.52</v>
      </c>
      <c r="M735" s="235">
        <v>-1260.52</v>
      </c>
      <c r="N735" s="236">
        <v>5422.13</v>
      </c>
      <c r="O735" s="28">
        <f>VLOOKUP(B735,CF!A:Y,10,FALSE)</f>
        <v>30</v>
      </c>
      <c r="P735" s="248">
        <f t="shared" si="33"/>
        <v>43569</v>
      </c>
      <c r="Q735" s="28">
        <f t="shared" si="34"/>
        <v>0</v>
      </c>
      <c r="S735" s="322">
        <f t="shared" si="35"/>
        <v>-5422.13</v>
      </c>
    </row>
    <row r="736" spans="1:19" x14ac:dyDescent="0.2">
      <c r="B736" s="28" t="s">
        <v>1186</v>
      </c>
      <c r="C736" s="28" t="str">
        <f>VLOOKUP(B736,CF!A:Y,2,FALSE)</f>
        <v>LHOIST / VAPENKA</v>
      </c>
      <c r="D736" s="28" t="str">
        <f>IFERROR(VLOOKUP(B736,Adresy!A:C,3,FALSE),"BRAK")</f>
        <v>cp. 200
267 21 Tman
Czech Republic</v>
      </c>
      <c r="E736" s="233">
        <v>43544</v>
      </c>
      <c r="F736" s="204" t="s">
        <v>1192</v>
      </c>
      <c r="G736" s="205" t="s">
        <v>1193</v>
      </c>
      <c r="H736" s="204" t="s">
        <v>122</v>
      </c>
      <c r="I736" s="234">
        <v>43574</v>
      </c>
      <c r="J736" s="206" t="s">
        <v>177</v>
      </c>
      <c r="K736" s="207" t="s">
        <v>178</v>
      </c>
      <c r="L736" s="235">
        <v>-1240.94</v>
      </c>
      <c r="M736" s="235">
        <v>-137.05000000000001</v>
      </c>
      <c r="N736" s="236">
        <v>588.5</v>
      </c>
      <c r="O736" s="28">
        <f>VLOOKUP(B736,CF!A:Y,10,FALSE)</f>
        <v>30</v>
      </c>
      <c r="P736" s="248">
        <f t="shared" si="33"/>
        <v>43574</v>
      </c>
      <c r="Q736" s="28">
        <f t="shared" si="34"/>
        <v>0</v>
      </c>
      <c r="S736" s="322">
        <f t="shared" si="35"/>
        <v>-588.5</v>
      </c>
    </row>
    <row r="737" spans="1:19" x14ac:dyDescent="0.2">
      <c r="B737" s="28" t="s">
        <v>1186</v>
      </c>
      <c r="C737" s="28" t="str">
        <f>VLOOKUP(B737,CF!A:Y,2,FALSE)</f>
        <v>LHOIST / VAPENKA</v>
      </c>
      <c r="D737" s="28" t="str">
        <f>IFERROR(VLOOKUP(B737,Adresy!A:C,3,FALSE),"BRAK")</f>
        <v>cp. 200
267 21 Tman
Czech Republic</v>
      </c>
      <c r="E737" s="233">
        <v>43557</v>
      </c>
      <c r="F737" s="204" t="s">
        <v>1194</v>
      </c>
      <c r="G737" s="205" t="s">
        <v>1195</v>
      </c>
      <c r="H737" s="204" t="s">
        <v>122</v>
      </c>
      <c r="I737" s="234">
        <v>43587</v>
      </c>
      <c r="J737" s="206" t="s">
        <v>177</v>
      </c>
      <c r="K737" s="207" t="s">
        <v>178</v>
      </c>
      <c r="L737" s="235">
        <v>-1239.44</v>
      </c>
      <c r="M737" s="235">
        <v>-1239.44</v>
      </c>
      <c r="N737" s="236">
        <v>5333.93</v>
      </c>
      <c r="O737" s="28">
        <f>VLOOKUP(B737,CF!A:Y,10,FALSE)</f>
        <v>30</v>
      </c>
      <c r="P737" s="248">
        <f t="shared" si="33"/>
        <v>43587</v>
      </c>
      <c r="Q737" s="28">
        <f t="shared" si="34"/>
        <v>0</v>
      </c>
      <c r="S737" s="322">
        <f t="shared" si="35"/>
        <v>-5333.93</v>
      </c>
    </row>
    <row r="738" spans="1:19" x14ac:dyDescent="0.2">
      <c r="B738" s="28" t="s">
        <v>1186</v>
      </c>
      <c r="C738" s="28" t="str">
        <f>VLOOKUP(B738,CF!A:Y,2,FALSE)</f>
        <v>LHOIST / VAPENKA</v>
      </c>
      <c r="D738" s="28" t="str">
        <f>IFERROR(VLOOKUP(B738,Adresy!A:C,3,FALSE),"BRAK")</f>
        <v>cp. 200
267 21 Tman
Czech Republic</v>
      </c>
      <c r="E738" s="233">
        <v>43564</v>
      </c>
      <c r="F738" s="204" t="s">
        <v>1196</v>
      </c>
      <c r="G738" s="205" t="s">
        <v>1197</v>
      </c>
      <c r="H738" s="204" t="s">
        <v>122</v>
      </c>
      <c r="I738" s="234">
        <v>43594</v>
      </c>
      <c r="J738" s="206" t="s">
        <v>177</v>
      </c>
      <c r="K738" s="207" t="s">
        <v>178</v>
      </c>
      <c r="L738" s="235">
        <v>-1254.5</v>
      </c>
      <c r="M738" s="235">
        <v>-1254.5</v>
      </c>
      <c r="N738" s="236">
        <v>5381.43</v>
      </c>
      <c r="O738" s="28">
        <f>VLOOKUP(B738,CF!A:Y,10,FALSE)</f>
        <v>30</v>
      </c>
      <c r="P738" s="248">
        <f t="shared" si="33"/>
        <v>43594</v>
      </c>
      <c r="Q738" s="28">
        <f t="shared" si="34"/>
        <v>0</v>
      </c>
      <c r="S738" s="322">
        <f t="shared" si="35"/>
        <v>-5381.43</v>
      </c>
    </row>
    <row r="739" spans="1:19" x14ac:dyDescent="0.2">
      <c r="B739" s="28" t="s">
        <v>1186</v>
      </c>
      <c r="C739" s="28" t="str">
        <f>VLOOKUP(B739,CF!A:Y,2,FALSE)</f>
        <v>LHOIST / VAPENKA</v>
      </c>
      <c r="D739" s="28" t="str">
        <f>IFERROR(VLOOKUP(B739,Adresy!A:C,3,FALSE),"BRAK")</f>
        <v>cp. 200
267 21 Tman
Czech Republic</v>
      </c>
      <c r="E739" s="233">
        <v>43572</v>
      </c>
      <c r="F739" s="204" t="s">
        <v>1198</v>
      </c>
      <c r="G739" s="205" t="s">
        <v>1199</v>
      </c>
      <c r="H739" s="204" t="s">
        <v>122</v>
      </c>
      <c r="I739" s="234">
        <v>43602</v>
      </c>
      <c r="J739" s="206" t="s">
        <v>177</v>
      </c>
      <c r="K739" s="207" t="s">
        <v>178</v>
      </c>
      <c r="L739" s="235">
        <v>-1301.69</v>
      </c>
      <c r="M739" s="235">
        <v>-1301.69</v>
      </c>
      <c r="N739" s="236">
        <v>5563.03</v>
      </c>
      <c r="O739" s="28">
        <f>VLOOKUP(B739,CF!A:Y,10,FALSE)</f>
        <v>30</v>
      </c>
      <c r="P739" s="248">
        <f t="shared" si="33"/>
        <v>43602</v>
      </c>
      <c r="Q739" s="28">
        <f t="shared" si="34"/>
        <v>0</v>
      </c>
      <c r="S739" s="322">
        <f t="shared" si="35"/>
        <v>-5563.03</v>
      </c>
    </row>
    <row r="740" spans="1:19" x14ac:dyDescent="0.2">
      <c r="B740" s="28" t="s">
        <v>1186</v>
      </c>
      <c r="C740" s="28" t="str">
        <f>VLOOKUP(B740,CF!A:Y,2,FALSE)</f>
        <v>LHOIST / VAPENKA</v>
      </c>
      <c r="D740" s="28" t="str">
        <f>IFERROR(VLOOKUP(B740,Adresy!A:C,3,FALSE),"BRAK")</f>
        <v>cp. 200
267 21 Tman
Czech Republic</v>
      </c>
      <c r="E740" s="233">
        <v>43581</v>
      </c>
      <c r="F740" s="204" t="s">
        <v>1200</v>
      </c>
      <c r="G740" s="205" t="s">
        <v>1201</v>
      </c>
      <c r="H740" s="204" t="s">
        <v>122</v>
      </c>
      <c r="I740" s="234">
        <v>43611</v>
      </c>
      <c r="J740" s="206" t="s">
        <v>177</v>
      </c>
      <c r="K740" s="207" t="s">
        <v>178</v>
      </c>
      <c r="L740" s="235">
        <v>-1285.6199999999999</v>
      </c>
      <c r="M740" s="235">
        <v>-1285.6199999999999</v>
      </c>
      <c r="N740" s="236">
        <v>5522.89</v>
      </c>
      <c r="O740" s="28">
        <f>VLOOKUP(B740,CF!A:Y,10,FALSE)</f>
        <v>30</v>
      </c>
      <c r="P740" s="248">
        <f t="shared" si="33"/>
        <v>43611</v>
      </c>
      <c r="Q740" s="28">
        <f t="shared" si="34"/>
        <v>0</v>
      </c>
      <c r="S740" s="322">
        <f t="shared" si="35"/>
        <v>-5522.89</v>
      </c>
    </row>
    <row r="741" spans="1:19" x14ac:dyDescent="0.2">
      <c r="C741" s="28" t="e">
        <f ca="1">VLOOKUP(B741,CF!A:Y,2,FALSE)</f>
        <v>#N/A</v>
      </c>
      <c r="D741" s="28" t="str">
        <f>IFERROR(VLOOKUP(B741,Adresy!A:C,3,FALSE),"BRAK")</f>
        <v>BRAK</v>
      </c>
      <c r="E741" s="230" t="s">
        <v>122</v>
      </c>
      <c r="J741" s="237" t="s">
        <v>177</v>
      </c>
      <c r="K741" s="238" t="s">
        <v>178</v>
      </c>
      <c r="L741" s="239">
        <v>-6204.72</v>
      </c>
      <c r="M741" s="239">
        <v>-5100.83</v>
      </c>
      <c r="N741" s="240">
        <v>21883.93</v>
      </c>
      <c r="O741" s="28" t="e">
        <f ca="1">VLOOKUP(B741,CF!A:Y,10,FALSE)</f>
        <v>#N/A</v>
      </c>
      <c r="P741" s="248" t="e">
        <f t="shared" ca="1" si="33"/>
        <v>#VALUE!</v>
      </c>
      <c r="Q741" s="28" t="e">
        <f t="shared" ca="1" si="34"/>
        <v>#VALUE!</v>
      </c>
      <c r="S741" s="322">
        <f t="shared" si="35"/>
        <v>-21883.93</v>
      </c>
    </row>
    <row r="742" spans="1:19" x14ac:dyDescent="0.2">
      <c r="C742" s="28" t="e">
        <f ca="1">VLOOKUP(B742,CF!A:Y,2,FALSE)</f>
        <v>#N/A</v>
      </c>
      <c r="D742" s="28" t="str">
        <f>IFERROR(VLOOKUP(B742,Adresy!A:C,3,FALSE),"BRAK")</f>
        <v>BRAK</v>
      </c>
      <c r="E742" s="230" t="s">
        <v>122</v>
      </c>
      <c r="F742" s="230" t="s">
        <v>122</v>
      </c>
      <c r="G742" s="230" t="s">
        <v>122</v>
      </c>
      <c r="H742" s="230" t="s">
        <v>122</v>
      </c>
      <c r="I742" s="230" t="s">
        <v>122</v>
      </c>
      <c r="J742" s="230" t="s">
        <v>122</v>
      </c>
      <c r="K742" s="230" t="s">
        <v>122</v>
      </c>
      <c r="L742" s="241" t="s">
        <v>122</v>
      </c>
      <c r="M742" s="241" t="s">
        <v>3189</v>
      </c>
      <c r="N742" s="242">
        <v>21883.93</v>
      </c>
      <c r="O742" s="28" t="e">
        <f ca="1">VLOOKUP(B742,CF!A:Y,10,FALSE)</f>
        <v>#N/A</v>
      </c>
      <c r="P742" s="248" t="e">
        <f t="shared" ca="1" si="33"/>
        <v>#VALUE!</v>
      </c>
      <c r="Q742" s="28" t="e">
        <f t="shared" ca="1" si="34"/>
        <v>#VALUE!</v>
      </c>
      <c r="S742" s="322">
        <f t="shared" si="35"/>
        <v>-21883.93</v>
      </c>
    </row>
    <row r="743" spans="1:19" x14ac:dyDescent="0.2">
      <c r="A743" s="230" t="s">
        <v>1202</v>
      </c>
      <c r="B743" s="230"/>
      <c r="C743" s="28" t="e">
        <f ca="1">VLOOKUP(B743,CF!A:Y,2,FALSE)</f>
        <v>#N/A</v>
      </c>
      <c r="D743" s="28" t="str">
        <f>IFERROR(VLOOKUP(B743,Adresy!A:C,3,FALSE),"BRAK")</f>
        <v>BRAK</v>
      </c>
      <c r="E743" s="231" t="s">
        <v>1202</v>
      </c>
      <c r="G743" s="232" t="s">
        <v>1203</v>
      </c>
      <c r="I743" s="230" t="s">
        <v>122</v>
      </c>
      <c r="J743" s="230" t="s">
        <v>122</v>
      </c>
      <c r="K743" s="230" t="s">
        <v>122</v>
      </c>
      <c r="L743" s="230" t="s">
        <v>122</v>
      </c>
      <c r="M743" s="230" t="s">
        <v>122</v>
      </c>
      <c r="N743" s="230">
        <v>0</v>
      </c>
      <c r="O743" s="28" t="e">
        <f ca="1">VLOOKUP(B743,CF!A:Y,10,FALSE)</f>
        <v>#N/A</v>
      </c>
      <c r="P743" s="248" t="e">
        <f t="shared" ca="1" si="33"/>
        <v>#VALUE!</v>
      </c>
      <c r="Q743" s="28" t="e">
        <f t="shared" ca="1" si="34"/>
        <v>#VALUE!</v>
      </c>
      <c r="S743" s="322">
        <f t="shared" si="35"/>
        <v>0</v>
      </c>
    </row>
    <row r="744" spans="1:19" x14ac:dyDescent="0.2">
      <c r="B744" s="28" t="s">
        <v>1202</v>
      </c>
      <c r="C744" s="28" t="str">
        <f>VLOOKUP(B744,CF!A:Y,2,FALSE)</f>
        <v>GPV</v>
      </c>
      <c r="D744" s="28" t="str">
        <f>IFERROR(VLOOKUP(B744,Adresy!A:C,3,FALSE),"BRAK")</f>
        <v>ul. Małopolska
66-400 Gorzów Wlkp.
Poland</v>
      </c>
      <c r="E744" s="233">
        <v>43552</v>
      </c>
      <c r="F744" s="204" t="s">
        <v>1204</v>
      </c>
      <c r="G744" s="205" t="s">
        <v>1205</v>
      </c>
      <c r="H744" s="204" t="s">
        <v>1205</v>
      </c>
      <c r="I744" s="234">
        <v>43552</v>
      </c>
      <c r="J744" s="206" t="s">
        <v>129</v>
      </c>
      <c r="K744" s="207" t="s">
        <v>130</v>
      </c>
      <c r="L744" s="235">
        <v>163.24</v>
      </c>
      <c r="M744" s="235">
        <v>163.24</v>
      </c>
      <c r="N744" s="236">
        <v>-163.24</v>
      </c>
      <c r="O744" s="28">
        <f>VLOOKUP(B744,CF!A:Y,10,FALSE)</f>
        <v>30</v>
      </c>
      <c r="P744" s="248">
        <f t="shared" si="33"/>
        <v>43582</v>
      </c>
      <c r="Q744" s="28">
        <f t="shared" si="34"/>
        <v>30</v>
      </c>
      <c r="S744" s="322">
        <f t="shared" si="35"/>
        <v>163.24</v>
      </c>
    </row>
    <row r="745" spans="1:19" x14ac:dyDescent="0.2">
      <c r="B745" s="28" t="s">
        <v>1202</v>
      </c>
      <c r="C745" s="28" t="str">
        <f>VLOOKUP(B745,CF!A:Y,2,FALSE)</f>
        <v>GPV</v>
      </c>
      <c r="D745" s="28" t="str">
        <f>IFERROR(VLOOKUP(B745,Adresy!A:C,3,FALSE),"BRAK")</f>
        <v>ul. Małopolska
66-400 Gorzów Wlkp.
Poland</v>
      </c>
      <c r="E745" s="233">
        <v>43560</v>
      </c>
      <c r="F745" s="204" t="s">
        <v>1206</v>
      </c>
      <c r="G745" s="205" t="s">
        <v>1207</v>
      </c>
      <c r="H745" s="204" t="s">
        <v>1208</v>
      </c>
      <c r="I745" s="234">
        <v>43585</v>
      </c>
      <c r="J745" s="206" t="s">
        <v>129</v>
      </c>
      <c r="K745" s="207" t="s">
        <v>130</v>
      </c>
      <c r="L745" s="235">
        <v>-15744</v>
      </c>
      <c r="M745" s="235">
        <v>-15744</v>
      </c>
      <c r="N745" s="236">
        <v>15744</v>
      </c>
      <c r="O745" s="28">
        <f>VLOOKUP(B745,CF!A:Y,10,FALSE)</f>
        <v>30</v>
      </c>
      <c r="P745" s="248">
        <f t="shared" si="33"/>
        <v>43590</v>
      </c>
      <c r="Q745" s="28">
        <f t="shared" si="34"/>
        <v>5</v>
      </c>
      <c r="S745" s="322">
        <f t="shared" si="35"/>
        <v>-15744</v>
      </c>
    </row>
    <row r="746" spans="1:19" x14ac:dyDescent="0.2">
      <c r="B746" s="28" t="s">
        <v>1202</v>
      </c>
      <c r="C746" s="28" t="str">
        <f>VLOOKUP(B746,CF!A:Y,2,FALSE)</f>
        <v>GPV</v>
      </c>
      <c r="D746" s="28" t="str">
        <f>IFERROR(VLOOKUP(B746,Adresy!A:C,3,FALSE),"BRAK")</f>
        <v>ul. Małopolska
66-400 Gorzów Wlkp.
Poland</v>
      </c>
      <c r="E746" s="233">
        <v>43581</v>
      </c>
      <c r="F746" s="204" t="s">
        <v>1209</v>
      </c>
      <c r="G746" s="205" t="s">
        <v>1210</v>
      </c>
      <c r="H746" s="204" t="s">
        <v>1211</v>
      </c>
      <c r="I746" s="234">
        <v>43585</v>
      </c>
      <c r="J746" s="206" t="s">
        <v>129</v>
      </c>
      <c r="K746" s="207" t="s">
        <v>130</v>
      </c>
      <c r="L746" s="235">
        <v>-277437.56</v>
      </c>
      <c r="M746" s="235">
        <v>-277437.56</v>
      </c>
      <c r="N746" s="236">
        <v>277437.56</v>
      </c>
      <c r="O746" s="28">
        <f>VLOOKUP(B746,CF!A:Y,10,FALSE)</f>
        <v>30</v>
      </c>
      <c r="P746" s="248">
        <f t="shared" si="33"/>
        <v>43611</v>
      </c>
      <c r="Q746" s="28">
        <f t="shared" si="34"/>
        <v>26</v>
      </c>
      <c r="S746" s="322">
        <f t="shared" si="35"/>
        <v>-277437.56</v>
      </c>
    </row>
    <row r="747" spans="1:19" x14ac:dyDescent="0.2">
      <c r="B747" s="28" t="s">
        <v>1202</v>
      </c>
      <c r="C747" s="28" t="str">
        <f>VLOOKUP(B747,CF!A:Y,2,FALSE)</f>
        <v>GPV</v>
      </c>
      <c r="D747" s="28" t="str">
        <f>IFERROR(VLOOKUP(B747,Adresy!A:C,3,FALSE),"BRAK")</f>
        <v>ul. Małopolska
66-400 Gorzów Wlkp.
Poland</v>
      </c>
      <c r="E747" s="233">
        <v>43585</v>
      </c>
      <c r="F747" s="204" t="s">
        <v>1212</v>
      </c>
      <c r="G747" s="205" t="s">
        <v>1213</v>
      </c>
      <c r="H747" s="204" t="s">
        <v>1214</v>
      </c>
      <c r="I747" s="234">
        <v>43615</v>
      </c>
      <c r="J747" s="206" t="s">
        <v>129</v>
      </c>
      <c r="K747" s="207" t="s">
        <v>130</v>
      </c>
      <c r="L747" s="235">
        <v>-229005.09</v>
      </c>
      <c r="M747" s="235">
        <v>-229005.09</v>
      </c>
      <c r="N747" s="236">
        <v>229005.09</v>
      </c>
      <c r="O747" s="28">
        <f>VLOOKUP(B747,CF!A:Y,10,FALSE)</f>
        <v>30</v>
      </c>
      <c r="P747" s="248">
        <f t="shared" si="33"/>
        <v>43615</v>
      </c>
      <c r="Q747" s="28">
        <f t="shared" si="34"/>
        <v>0</v>
      </c>
      <c r="S747" s="322">
        <f t="shared" si="35"/>
        <v>-229005.09</v>
      </c>
    </row>
    <row r="748" spans="1:19" x14ac:dyDescent="0.2">
      <c r="B748" s="28" t="s">
        <v>1202</v>
      </c>
      <c r="C748" s="28" t="str">
        <f>VLOOKUP(B748,CF!A:Y,2,FALSE)</f>
        <v>GPV</v>
      </c>
      <c r="D748" s="28" t="str">
        <f>IFERROR(VLOOKUP(B748,Adresy!A:C,3,FALSE),"BRAK")</f>
        <v>ul. Małopolska
66-400 Gorzów Wlkp.
Poland</v>
      </c>
      <c r="E748" s="233">
        <v>43585</v>
      </c>
      <c r="F748" s="204" t="s">
        <v>1215</v>
      </c>
      <c r="G748" s="205" t="s">
        <v>1216</v>
      </c>
      <c r="H748" s="204" t="s">
        <v>1217</v>
      </c>
      <c r="I748" s="234">
        <v>43615</v>
      </c>
      <c r="J748" s="206" t="s">
        <v>129</v>
      </c>
      <c r="K748" s="207" t="s">
        <v>130</v>
      </c>
      <c r="L748" s="235">
        <v>-11808</v>
      </c>
      <c r="M748" s="235">
        <v>-11808</v>
      </c>
      <c r="N748" s="236">
        <v>11808</v>
      </c>
      <c r="O748" s="28">
        <f>VLOOKUP(B748,CF!A:Y,10,FALSE)</f>
        <v>30</v>
      </c>
      <c r="P748" s="248">
        <f t="shared" si="33"/>
        <v>43615</v>
      </c>
      <c r="Q748" s="28">
        <f t="shared" si="34"/>
        <v>0</v>
      </c>
      <c r="S748" s="322">
        <f t="shared" si="35"/>
        <v>-11808</v>
      </c>
    </row>
    <row r="749" spans="1:19" x14ac:dyDescent="0.2">
      <c r="C749" s="28" t="e">
        <f ca="1">VLOOKUP(B749,CF!A:Y,2,FALSE)</f>
        <v>#N/A</v>
      </c>
      <c r="D749" s="28" t="str">
        <f>IFERROR(VLOOKUP(B749,Adresy!A:C,3,FALSE),"BRAK")</f>
        <v>BRAK</v>
      </c>
      <c r="E749" s="230" t="s">
        <v>122</v>
      </c>
      <c r="J749" s="237" t="s">
        <v>129</v>
      </c>
      <c r="K749" s="238" t="s">
        <v>130</v>
      </c>
      <c r="L749" s="239">
        <v>-533831.41</v>
      </c>
      <c r="M749" s="239">
        <v>-533831.41</v>
      </c>
      <c r="N749" s="240">
        <v>533831.41</v>
      </c>
      <c r="O749" s="28" t="e">
        <f ca="1">VLOOKUP(B749,CF!A:Y,10,FALSE)</f>
        <v>#N/A</v>
      </c>
      <c r="P749" s="248" t="e">
        <f t="shared" ca="1" si="33"/>
        <v>#VALUE!</v>
      </c>
      <c r="Q749" s="28" t="e">
        <f t="shared" ca="1" si="34"/>
        <v>#VALUE!</v>
      </c>
      <c r="S749" s="322">
        <f t="shared" si="35"/>
        <v>-533831.41</v>
      </c>
    </row>
    <row r="750" spans="1:19" x14ac:dyDescent="0.2">
      <c r="C750" s="28" t="e">
        <f ca="1">VLOOKUP(B750,CF!A:Y,2,FALSE)</f>
        <v>#N/A</v>
      </c>
      <c r="D750" s="28" t="str">
        <f>IFERROR(VLOOKUP(B750,Adresy!A:C,3,FALSE),"BRAK")</f>
        <v>BRAK</v>
      </c>
      <c r="E750" s="230" t="s">
        <v>122</v>
      </c>
      <c r="F750" s="230" t="s">
        <v>122</v>
      </c>
      <c r="G750" s="230" t="s">
        <v>122</v>
      </c>
      <c r="H750" s="230" t="s">
        <v>122</v>
      </c>
      <c r="I750" s="230" t="s">
        <v>122</v>
      </c>
      <c r="J750" s="230" t="s">
        <v>122</v>
      </c>
      <c r="K750" s="230" t="s">
        <v>122</v>
      </c>
      <c r="L750" s="241" t="s">
        <v>122</v>
      </c>
      <c r="M750" s="241" t="s">
        <v>3189</v>
      </c>
      <c r="N750" s="242">
        <v>533831.41</v>
      </c>
      <c r="O750" s="28" t="e">
        <f ca="1">VLOOKUP(B750,CF!A:Y,10,FALSE)</f>
        <v>#N/A</v>
      </c>
      <c r="P750" s="248" t="e">
        <f t="shared" ca="1" si="33"/>
        <v>#VALUE!</v>
      </c>
      <c r="Q750" s="28" t="e">
        <f t="shared" ca="1" si="34"/>
        <v>#VALUE!</v>
      </c>
      <c r="S750" s="322">
        <f t="shared" si="35"/>
        <v>-533831.41</v>
      </c>
    </row>
    <row r="751" spans="1:19" x14ac:dyDescent="0.2">
      <c r="A751" s="230" t="s">
        <v>1218</v>
      </c>
      <c r="B751" s="230"/>
      <c r="C751" s="28" t="e">
        <f ca="1">VLOOKUP(B751,CF!A:Y,2,FALSE)</f>
        <v>#N/A</v>
      </c>
      <c r="D751" s="28" t="str">
        <f>IFERROR(VLOOKUP(B751,Adresy!A:C,3,FALSE),"BRAK")</f>
        <v>BRAK</v>
      </c>
      <c r="E751" s="231" t="s">
        <v>1218</v>
      </c>
      <c r="G751" s="232" t="s">
        <v>1219</v>
      </c>
      <c r="I751" s="230" t="s">
        <v>122</v>
      </c>
      <c r="J751" s="230" t="s">
        <v>122</v>
      </c>
      <c r="K751" s="230" t="s">
        <v>122</v>
      </c>
      <c r="L751" s="230" t="s">
        <v>122</v>
      </c>
      <c r="M751" s="230" t="s">
        <v>122</v>
      </c>
      <c r="N751" s="230">
        <v>0</v>
      </c>
      <c r="O751" s="28" t="e">
        <f ca="1">VLOOKUP(B751,CF!A:Y,10,FALSE)</f>
        <v>#N/A</v>
      </c>
      <c r="P751" s="248" t="e">
        <f t="shared" ca="1" si="33"/>
        <v>#VALUE!</v>
      </c>
      <c r="Q751" s="28" t="e">
        <f t="shared" ca="1" si="34"/>
        <v>#VALUE!</v>
      </c>
      <c r="S751" s="322">
        <f t="shared" si="35"/>
        <v>0</v>
      </c>
    </row>
    <row r="752" spans="1:19" x14ac:dyDescent="0.2">
      <c r="B752" s="28" t="s">
        <v>1218</v>
      </c>
      <c r="C752" s="28" t="str">
        <f>VLOOKUP(B752,CF!A:Y,2,FALSE)</f>
        <v>PERSCHMANN</v>
      </c>
      <c r="D752" s="28" t="str">
        <f>IFERROR(VLOOKUP(B752,Adresy!A:C,3,FALSE),"BRAK")</f>
        <v>Ostrowska 364
61-312 Poznań
Poland</v>
      </c>
      <c r="E752" s="233">
        <v>43578</v>
      </c>
      <c r="F752" s="204" t="s">
        <v>1220</v>
      </c>
      <c r="G752" s="205" t="s">
        <v>1221</v>
      </c>
      <c r="H752" s="204" t="s">
        <v>122</v>
      </c>
      <c r="I752" s="234">
        <v>43586</v>
      </c>
      <c r="J752" s="206" t="s">
        <v>129</v>
      </c>
      <c r="K752" s="207" t="s">
        <v>130</v>
      </c>
      <c r="L752" s="235">
        <v>-508.24</v>
      </c>
      <c r="M752" s="235">
        <v>-508.24</v>
      </c>
      <c r="N752" s="236">
        <v>508.24</v>
      </c>
      <c r="O752" s="28">
        <f>VLOOKUP(B752,CF!A:Y,10,FALSE)</f>
        <v>14</v>
      </c>
      <c r="P752" s="248">
        <f t="shared" si="33"/>
        <v>43592</v>
      </c>
      <c r="Q752" s="28">
        <f t="shared" si="34"/>
        <v>6</v>
      </c>
      <c r="S752" s="322">
        <f t="shared" si="35"/>
        <v>-508.24</v>
      </c>
    </row>
    <row r="753" spans="1:19" x14ac:dyDescent="0.2">
      <c r="C753" s="28" t="e">
        <f ca="1">VLOOKUP(B753,CF!A:Y,2,FALSE)</f>
        <v>#N/A</v>
      </c>
      <c r="D753" s="28" t="str">
        <f>IFERROR(VLOOKUP(B753,Adresy!A:C,3,FALSE),"BRAK")</f>
        <v>BRAK</v>
      </c>
      <c r="E753" s="230" t="s">
        <v>122</v>
      </c>
      <c r="J753" s="237" t="s">
        <v>129</v>
      </c>
      <c r="K753" s="238" t="s">
        <v>130</v>
      </c>
      <c r="L753" s="239">
        <v>-508.24</v>
      </c>
      <c r="M753" s="239">
        <v>-508.24</v>
      </c>
      <c r="N753" s="240">
        <v>508.24</v>
      </c>
      <c r="O753" s="28" t="e">
        <f ca="1">VLOOKUP(B753,CF!A:Y,10,FALSE)</f>
        <v>#N/A</v>
      </c>
      <c r="P753" s="248" t="e">
        <f t="shared" ca="1" si="33"/>
        <v>#VALUE!</v>
      </c>
      <c r="Q753" s="28" t="e">
        <f t="shared" ca="1" si="34"/>
        <v>#VALUE!</v>
      </c>
      <c r="S753" s="322">
        <f t="shared" si="35"/>
        <v>-508.24</v>
      </c>
    </row>
    <row r="754" spans="1:19" x14ac:dyDescent="0.2">
      <c r="C754" s="28" t="e">
        <f ca="1">VLOOKUP(B754,CF!A:Y,2,FALSE)</f>
        <v>#N/A</v>
      </c>
      <c r="D754" s="28" t="str">
        <f>IFERROR(VLOOKUP(B754,Adresy!A:C,3,FALSE),"BRAK")</f>
        <v>BRAK</v>
      </c>
      <c r="E754" s="230" t="s">
        <v>122</v>
      </c>
      <c r="F754" s="230" t="s">
        <v>122</v>
      </c>
      <c r="G754" s="230" t="s">
        <v>122</v>
      </c>
      <c r="H754" s="230" t="s">
        <v>122</v>
      </c>
      <c r="I754" s="230" t="s">
        <v>122</v>
      </c>
      <c r="J754" s="230" t="s">
        <v>122</v>
      </c>
      <c r="K754" s="230" t="s">
        <v>122</v>
      </c>
      <c r="L754" s="241" t="s">
        <v>122</v>
      </c>
      <c r="M754" s="241" t="s">
        <v>3189</v>
      </c>
      <c r="N754" s="242">
        <v>508.24</v>
      </c>
      <c r="O754" s="28" t="e">
        <f ca="1">VLOOKUP(B754,CF!A:Y,10,FALSE)</f>
        <v>#N/A</v>
      </c>
      <c r="P754" s="248" t="e">
        <f t="shared" ca="1" si="33"/>
        <v>#VALUE!</v>
      </c>
      <c r="Q754" s="28" t="e">
        <f t="shared" ca="1" si="34"/>
        <v>#VALUE!</v>
      </c>
      <c r="S754" s="322">
        <f t="shared" si="35"/>
        <v>-508.24</v>
      </c>
    </row>
    <row r="755" spans="1:19" x14ac:dyDescent="0.2">
      <c r="A755" s="230" t="s">
        <v>1222</v>
      </c>
      <c r="B755" s="230"/>
      <c r="C755" s="28" t="e">
        <f ca="1">VLOOKUP(B755,CF!A:Y,2,FALSE)</f>
        <v>#N/A</v>
      </c>
      <c r="D755" s="28" t="str">
        <f>IFERROR(VLOOKUP(B755,Adresy!A:C,3,FALSE),"BRAK")</f>
        <v>BRAK</v>
      </c>
      <c r="E755" s="231" t="s">
        <v>1222</v>
      </c>
      <c r="G755" s="232" t="s">
        <v>1223</v>
      </c>
      <c r="I755" s="230" t="s">
        <v>122</v>
      </c>
      <c r="J755" s="230" t="s">
        <v>122</v>
      </c>
      <c r="K755" s="230" t="s">
        <v>122</v>
      </c>
      <c r="L755" s="230" t="s">
        <v>122</v>
      </c>
      <c r="M755" s="230" t="s">
        <v>122</v>
      </c>
      <c r="N755" s="230">
        <v>0</v>
      </c>
      <c r="O755" s="28" t="e">
        <f ca="1">VLOOKUP(B755,CF!A:Y,10,FALSE)</f>
        <v>#N/A</v>
      </c>
      <c r="P755" s="248" t="e">
        <f t="shared" ca="1" si="33"/>
        <v>#VALUE!</v>
      </c>
      <c r="Q755" s="28" t="e">
        <f t="shared" ca="1" si="34"/>
        <v>#VALUE!</v>
      </c>
      <c r="S755" s="322">
        <f t="shared" si="35"/>
        <v>0</v>
      </c>
    </row>
    <row r="756" spans="1:19" x14ac:dyDescent="0.2">
      <c r="B756" s="28" t="s">
        <v>1222</v>
      </c>
      <c r="C756" s="28" t="str">
        <f>VLOOKUP(B756,CF!A:Y,2,FALSE)</f>
        <v>GÓRAŻDŻE CEMENT</v>
      </c>
      <c r="D756" s="28" t="str">
        <f>IFERROR(VLOOKUP(B756,Adresy!A:C,3,FALSE),"BRAK")</f>
        <v>Cementowa
47-316 Chorula
Poland</v>
      </c>
      <c r="E756" s="233">
        <v>43581</v>
      </c>
      <c r="F756" s="204" t="s">
        <v>1224</v>
      </c>
      <c r="G756" s="205" t="s">
        <v>1225</v>
      </c>
      <c r="H756" s="204" t="s">
        <v>122</v>
      </c>
      <c r="I756" s="234">
        <v>43581</v>
      </c>
      <c r="J756" s="206" t="s">
        <v>129</v>
      </c>
      <c r="K756" s="207" t="s">
        <v>130</v>
      </c>
      <c r="L756" s="235">
        <v>-10339.68</v>
      </c>
      <c r="M756" s="235">
        <v>-10339.68</v>
      </c>
      <c r="N756" s="236">
        <v>10339.68</v>
      </c>
      <c r="O756" s="28">
        <f>VLOOKUP(B756,CF!A:Y,10,FALSE)</f>
        <v>-1</v>
      </c>
      <c r="P756" s="248">
        <f t="shared" ref="P756:P819" si="36">E756+O756</f>
        <v>43580</v>
      </c>
      <c r="Q756" s="28">
        <f t="shared" ref="Q756:Q819" si="37">P756-I756</f>
        <v>-1</v>
      </c>
      <c r="S756" s="322">
        <f t="shared" si="35"/>
        <v>-10339.68</v>
      </c>
    </row>
    <row r="757" spans="1:19" x14ac:dyDescent="0.2">
      <c r="B757" s="28" t="s">
        <v>1222</v>
      </c>
      <c r="C757" s="28" t="str">
        <f>VLOOKUP(B757,CF!A:Y,2,FALSE)</f>
        <v>GÓRAŻDŻE CEMENT</v>
      </c>
      <c r="D757" s="28" t="str">
        <f>IFERROR(VLOOKUP(B757,Adresy!A:C,3,FALSE),"BRAK")</f>
        <v>Cementowa
47-316 Chorula
Poland</v>
      </c>
      <c r="E757" s="233">
        <v>43587</v>
      </c>
      <c r="F757" s="204" t="s">
        <v>3292</v>
      </c>
      <c r="G757" s="205" t="s">
        <v>3155</v>
      </c>
      <c r="H757" s="204" t="s">
        <v>122</v>
      </c>
      <c r="I757" s="234">
        <v>43587</v>
      </c>
      <c r="J757" s="206" t="s">
        <v>129</v>
      </c>
      <c r="K757" s="207" t="s">
        <v>130</v>
      </c>
      <c r="L757" s="235">
        <v>-11042.05</v>
      </c>
      <c r="M757" s="235">
        <v>-11042.05</v>
      </c>
      <c r="N757" s="236">
        <v>11042.05</v>
      </c>
      <c r="O757" s="28">
        <f>VLOOKUP(B757,CF!A:Y,10,FALSE)</f>
        <v>-1</v>
      </c>
      <c r="P757" s="248">
        <f t="shared" si="36"/>
        <v>43586</v>
      </c>
      <c r="Q757" s="28">
        <f t="shared" si="37"/>
        <v>-1</v>
      </c>
      <c r="S757" s="322">
        <f t="shared" si="35"/>
        <v>-11042.05</v>
      </c>
    </row>
    <row r="758" spans="1:19" x14ac:dyDescent="0.2">
      <c r="C758" s="28" t="e">
        <f ca="1">VLOOKUP(B758,CF!A:Y,2,FALSE)</f>
        <v>#N/A</v>
      </c>
      <c r="D758" s="28" t="str">
        <f>IFERROR(VLOOKUP(B758,Adresy!A:C,3,FALSE),"BRAK")</f>
        <v>BRAK</v>
      </c>
      <c r="E758" s="230" t="s">
        <v>122</v>
      </c>
      <c r="J758" s="237" t="s">
        <v>129</v>
      </c>
      <c r="K758" s="238" t="s">
        <v>130</v>
      </c>
      <c r="L758" s="239">
        <v>-21381.73</v>
      </c>
      <c r="M758" s="239">
        <v>-21381.73</v>
      </c>
      <c r="N758" s="240">
        <v>21381.73</v>
      </c>
      <c r="O758" s="28" t="e">
        <f ca="1">VLOOKUP(B758,CF!A:Y,10,FALSE)</f>
        <v>#N/A</v>
      </c>
      <c r="P758" s="248" t="e">
        <f t="shared" ca="1" si="36"/>
        <v>#VALUE!</v>
      </c>
      <c r="Q758" s="28" t="e">
        <f t="shared" ca="1" si="37"/>
        <v>#VALUE!</v>
      </c>
      <c r="S758" s="322">
        <f t="shared" si="35"/>
        <v>-21381.73</v>
      </c>
    </row>
    <row r="759" spans="1:19" x14ac:dyDescent="0.2">
      <c r="C759" s="28" t="e">
        <f ca="1">VLOOKUP(B759,CF!A:Y,2,FALSE)</f>
        <v>#N/A</v>
      </c>
      <c r="D759" s="28" t="str">
        <f>IFERROR(VLOOKUP(B759,Adresy!A:C,3,FALSE),"BRAK")</f>
        <v>BRAK</v>
      </c>
      <c r="E759" s="230" t="s">
        <v>122</v>
      </c>
      <c r="F759" s="230" t="s">
        <v>122</v>
      </c>
      <c r="G759" s="230" t="s">
        <v>122</v>
      </c>
      <c r="H759" s="230" t="s">
        <v>122</v>
      </c>
      <c r="I759" s="230" t="s">
        <v>122</v>
      </c>
      <c r="J759" s="230" t="s">
        <v>122</v>
      </c>
      <c r="K759" s="230" t="s">
        <v>122</v>
      </c>
      <c r="L759" s="241" t="s">
        <v>122</v>
      </c>
      <c r="M759" s="241" t="s">
        <v>3189</v>
      </c>
      <c r="N759" s="242">
        <v>21381.73</v>
      </c>
      <c r="O759" s="28" t="e">
        <f ca="1">VLOOKUP(B759,CF!A:Y,10,FALSE)</f>
        <v>#N/A</v>
      </c>
      <c r="P759" s="248" t="e">
        <f t="shared" ca="1" si="36"/>
        <v>#VALUE!</v>
      </c>
      <c r="Q759" s="28" t="e">
        <f t="shared" ca="1" si="37"/>
        <v>#VALUE!</v>
      </c>
      <c r="S759" s="322">
        <f t="shared" si="35"/>
        <v>-21381.73</v>
      </c>
    </row>
    <row r="760" spans="1:19" x14ac:dyDescent="0.2">
      <c r="A760" s="230" t="s">
        <v>1226</v>
      </c>
      <c r="B760" s="230"/>
      <c r="C760" s="28" t="e">
        <f ca="1">VLOOKUP(B760,CF!A:Y,2,FALSE)</f>
        <v>#N/A</v>
      </c>
      <c r="D760" s="28" t="str">
        <f>IFERROR(VLOOKUP(B760,Adresy!A:C,3,FALSE),"BRAK")</f>
        <v>BRAK</v>
      </c>
      <c r="E760" s="231" t="s">
        <v>1226</v>
      </c>
      <c r="G760" s="232" t="s">
        <v>1227</v>
      </c>
      <c r="I760" s="230" t="s">
        <v>122</v>
      </c>
      <c r="J760" s="230" t="s">
        <v>122</v>
      </c>
      <c r="K760" s="230" t="s">
        <v>122</v>
      </c>
      <c r="L760" s="230" t="s">
        <v>122</v>
      </c>
      <c r="M760" s="230" t="s">
        <v>122</v>
      </c>
      <c r="N760" s="230">
        <v>0</v>
      </c>
      <c r="O760" s="28" t="e">
        <f ca="1">VLOOKUP(B760,CF!A:Y,10,FALSE)</f>
        <v>#N/A</v>
      </c>
      <c r="P760" s="248" t="e">
        <f t="shared" ca="1" si="36"/>
        <v>#VALUE!</v>
      </c>
      <c r="Q760" s="28" t="e">
        <f t="shared" ca="1" si="37"/>
        <v>#VALUE!</v>
      </c>
      <c r="S760" s="322">
        <f t="shared" si="35"/>
        <v>0</v>
      </c>
    </row>
    <row r="761" spans="1:19" x14ac:dyDescent="0.2">
      <c r="B761" s="28" t="s">
        <v>1226</v>
      </c>
      <c r="C761" s="28" t="str">
        <f>VLOOKUP(B761,CF!A:Y,2,FALSE)</f>
        <v>TKSM BIAŁA GÓRA</v>
      </c>
      <c r="D761" s="28" t="str">
        <f>IFERROR(VLOOKUP(B761,Adresy!A:C,3,FALSE),"BRAK")</f>
        <v>B. Łozińskiego 6
97-213 Smardzewice
Poland</v>
      </c>
      <c r="E761" s="233">
        <v>43430</v>
      </c>
      <c r="F761" s="204" t="s">
        <v>1228</v>
      </c>
      <c r="G761" s="205" t="s">
        <v>1229</v>
      </c>
      <c r="H761" s="204" t="s">
        <v>122</v>
      </c>
      <c r="I761" s="234">
        <v>43460</v>
      </c>
      <c r="J761" s="206" t="s">
        <v>129</v>
      </c>
      <c r="K761" s="207" t="s">
        <v>130</v>
      </c>
      <c r="L761" s="235">
        <v>-5654.66</v>
      </c>
      <c r="M761" s="235">
        <v>-1.9999999999527101E-2</v>
      </c>
      <c r="N761" s="236">
        <v>1.9999999999527101E-2</v>
      </c>
      <c r="O761" s="28">
        <f>VLOOKUP(B761,CF!A:Y,10,FALSE)</f>
        <v>30</v>
      </c>
      <c r="P761" s="248">
        <f t="shared" si="36"/>
        <v>43460</v>
      </c>
      <c r="Q761" s="28">
        <f t="shared" si="37"/>
        <v>0</v>
      </c>
      <c r="S761" s="322">
        <f t="shared" si="35"/>
        <v>-1.9999999999527101E-2</v>
      </c>
    </row>
    <row r="762" spans="1:19" x14ac:dyDescent="0.2">
      <c r="B762" s="28" t="s">
        <v>1226</v>
      </c>
      <c r="C762" s="28" t="str">
        <f>VLOOKUP(B762,CF!A:Y,2,FALSE)</f>
        <v>TKSM BIAŁA GÓRA</v>
      </c>
      <c r="D762" s="28" t="str">
        <f>IFERROR(VLOOKUP(B762,Adresy!A:C,3,FALSE),"BRAK")</f>
        <v>B. Łozińskiego 6
97-213 Smardzewice
Poland</v>
      </c>
      <c r="E762" s="233">
        <v>43556</v>
      </c>
      <c r="F762" s="204" t="s">
        <v>1230</v>
      </c>
      <c r="G762" s="205" t="s">
        <v>1231</v>
      </c>
      <c r="H762" s="204" t="s">
        <v>122</v>
      </c>
      <c r="I762" s="234">
        <v>43579</v>
      </c>
      <c r="J762" s="206" t="s">
        <v>129</v>
      </c>
      <c r="K762" s="207" t="s">
        <v>130</v>
      </c>
      <c r="L762" s="235">
        <v>-6033.1</v>
      </c>
      <c r="M762" s="235">
        <v>-6033.1</v>
      </c>
      <c r="N762" s="236">
        <v>6033.1</v>
      </c>
      <c r="O762" s="28">
        <f>VLOOKUP(B762,CF!A:Y,10,FALSE)</f>
        <v>30</v>
      </c>
      <c r="P762" s="248">
        <f t="shared" si="36"/>
        <v>43586</v>
      </c>
      <c r="Q762" s="28">
        <f t="shared" si="37"/>
        <v>7</v>
      </c>
      <c r="S762" s="322">
        <f t="shared" si="35"/>
        <v>-6033.1</v>
      </c>
    </row>
    <row r="763" spans="1:19" x14ac:dyDescent="0.2">
      <c r="B763" s="28" t="s">
        <v>1226</v>
      </c>
      <c r="C763" s="28" t="str">
        <f>VLOOKUP(B763,CF!A:Y,2,FALSE)</f>
        <v>TKSM BIAŁA GÓRA</v>
      </c>
      <c r="D763" s="28" t="str">
        <f>IFERROR(VLOOKUP(B763,Adresy!A:C,3,FALSE),"BRAK")</f>
        <v>B. Łozińskiego 6
97-213 Smardzewice
Poland</v>
      </c>
      <c r="E763" s="233">
        <v>43560</v>
      </c>
      <c r="F763" s="204" t="s">
        <v>1232</v>
      </c>
      <c r="G763" s="205" t="s">
        <v>1233</v>
      </c>
      <c r="H763" s="204" t="s">
        <v>122</v>
      </c>
      <c r="I763" s="234">
        <v>43580</v>
      </c>
      <c r="J763" s="206" t="s">
        <v>129</v>
      </c>
      <c r="K763" s="207" t="s">
        <v>130</v>
      </c>
      <c r="L763" s="235">
        <v>-6203.05</v>
      </c>
      <c r="M763" s="235">
        <v>-6203.05</v>
      </c>
      <c r="N763" s="236">
        <v>6203.05</v>
      </c>
      <c r="O763" s="28">
        <f>VLOOKUP(B763,CF!A:Y,10,FALSE)</f>
        <v>30</v>
      </c>
      <c r="P763" s="248">
        <f t="shared" si="36"/>
        <v>43590</v>
      </c>
      <c r="Q763" s="28">
        <f t="shared" si="37"/>
        <v>10</v>
      </c>
      <c r="S763" s="322">
        <f t="shared" si="35"/>
        <v>-6203.05</v>
      </c>
    </row>
    <row r="764" spans="1:19" x14ac:dyDescent="0.2">
      <c r="B764" s="28" t="s">
        <v>1226</v>
      </c>
      <c r="C764" s="28" t="str">
        <f>VLOOKUP(B764,CF!A:Y,2,FALSE)</f>
        <v>TKSM BIAŁA GÓRA</v>
      </c>
      <c r="D764" s="28" t="str">
        <f>IFERROR(VLOOKUP(B764,Adresy!A:C,3,FALSE),"BRAK")</f>
        <v>B. Łozińskiego 6
97-213 Smardzewice
Poland</v>
      </c>
      <c r="E764" s="233">
        <v>43563</v>
      </c>
      <c r="F764" s="204" t="s">
        <v>1234</v>
      </c>
      <c r="G764" s="205" t="s">
        <v>1235</v>
      </c>
      <c r="H764" s="204" t="s">
        <v>122</v>
      </c>
      <c r="I764" s="234">
        <v>43589</v>
      </c>
      <c r="J764" s="206" t="s">
        <v>129</v>
      </c>
      <c r="K764" s="207" t="s">
        <v>130</v>
      </c>
      <c r="L764" s="235">
        <v>-6220.95</v>
      </c>
      <c r="M764" s="235">
        <v>-6220.95</v>
      </c>
      <c r="N764" s="236">
        <v>6220.95</v>
      </c>
      <c r="O764" s="28">
        <f>VLOOKUP(B764,CF!A:Y,10,FALSE)</f>
        <v>30</v>
      </c>
      <c r="P764" s="248">
        <f t="shared" si="36"/>
        <v>43593</v>
      </c>
      <c r="Q764" s="28">
        <f t="shared" si="37"/>
        <v>4</v>
      </c>
      <c r="S764" s="322">
        <f t="shared" si="35"/>
        <v>-6220.95</v>
      </c>
    </row>
    <row r="765" spans="1:19" x14ac:dyDescent="0.2">
      <c r="B765" s="28" t="s">
        <v>1226</v>
      </c>
      <c r="C765" s="28" t="str">
        <f>VLOOKUP(B765,CF!A:Y,2,FALSE)</f>
        <v>TKSM BIAŁA GÓRA</v>
      </c>
      <c r="D765" s="28" t="str">
        <f>IFERROR(VLOOKUP(B765,Adresy!A:C,3,FALSE),"BRAK")</f>
        <v>B. Łozińskiego 6
97-213 Smardzewice
Poland</v>
      </c>
      <c r="E765" s="233">
        <v>43563</v>
      </c>
      <c r="F765" s="204" t="s">
        <v>1236</v>
      </c>
      <c r="G765" s="205" t="s">
        <v>1237</v>
      </c>
      <c r="H765" s="204" t="s">
        <v>122</v>
      </c>
      <c r="I765" s="234">
        <v>43582</v>
      </c>
      <c r="J765" s="206" t="s">
        <v>129</v>
      </c>
      <c r="K765" s="207" t="s">
        <v>130</v>
      </c>
      <c r="L765" s="235">
        <v>-6189.63</v>
      </c>
      <c r="M765" s="235">
        <v>-6189.63</v>
      </c>
      <c r="N765" s="236">
        <v>6189.63</v>
      </c>
      <c r="O765" s="28">
        <f>VLOOKUP(B765,CF!A:Y,10,FALSE)</f>
        <v>30</v>
      </c>
      <c r="P765" s="248">
        <f t="shared" si="36"/>
        <v>43593</v>
      </c>
      <c r="Q765" s="28">
        <f t="shared" si="37"/>
        <v>11</v>
      </c>
      <c r="S765" s="322">
        <f t="shared" si="35"/>
        <v>-6189.63</v>
      </c>
    </row>
    <row r="766" spans="1:19" x14ac:dyDescent="0.2">
      <c r="B766" s="28" t="s">
        <v>1226</v>
      </c>
      <c r="C766" s="28" t="str">
        <f>VLOOKUP(B766,CF!A:Y,2,FALSE)</f>
        <v>TKSM BIAŁA GÓRA</v>
      </c>
      <c r="D766" s="28" t="str">
        <f>IFERROR(VLOOKUP(B766,Adresy!A:C,3,FALSE),"BRAK")</f>
        <v>B. Łozińskiego 6
97-213 Smardzewice
Poland</v>
      </c>
      <c r="E766" s="233">
        <v>43563</v>
      </c>
      <c r="F766" s="204" t="s">
        <v>1238</v>
      </c>
      <c r="G766" s="205" t="s">
        <v>1239</v>
      </c>
      <c r="H766" s="204" t="s">
        <v>122</v>
      </c>
      <c r="I766" s="234">
        <v>43583</v>
      </c>
      <c r="J766" s="206" t="s">
        <v>129</v>
      </c>
      <c r="K766" s="207" t="s">
        <v>130</v>
      </c>
      <c r="L766" s="235">
        <v>-6037.58</v>
      </c>
      <c r="M766" s="235">
        <v>-6037.58</v>
      </c>
      <c r="N766" s="236">
        <v>6037.58</v>
      </c>
      <c r="O766" s="28">
        <f>VLOOKUP(B766,CF!A:Y,10,FALSE)</f>
        <v>30</v>
      </c>
      <c r="P766" s="248">
        <f t="shared" si="36"/>
        <v>43593</v>
      </c>
      <c r="Q766" s="28">
        <f t="shared" si="37"/>
        <v>10</v>
      </c>
      <c r="S766" s="322">
        <f t="shared" si="35"/>
        <v>-6037.58</v>
      </c>
    </row>
    <row r="767" spans="1:19" x14ac:dyDescent="0.2">
      <c r="B767" s="28" t="s">
        <v>1226</v>
      </c>
      <c r="C767" s="28" t="str">
        <f>VLOOKUP(B767,CF!A:Y,2,FALSE)</f>
        <v>TKSM BIAŁA GÓRA</v>
      </c>
      <c r="D767" s="28" t="str">
        <f>IFERROR(VLOOKUP(B767,Adresy!A:C,3,FALSE),"BRAK")</f>
        <v>B. Łozińskiego 6
97-213 Smardzewice
Poland</v>
      </c>
      <c r="E767" s="233">
        <v>43570</v>
      </c>
      <c r="F767" s="204" t="s">
        <v>1240</v>
      </c>
      <c r="G767" s="205" t="s">
        <v>1241</v>
      </c>
      <c r="H767" s="204" t="s">
        <v>122</v>
      </c>
      <c r="I767" s="234">
        <v>43593</v>
      </c>
      <c r="J767" s="206" t="s">
        <v>129</v>
      </c>
      <c r="K767" s="207" t="s">
        <v>130</v>
      </c>
      <c r="L767" s="235">
        <v>-6010.74</v>
      </c>
      <c r="M767" s="235">
        <v>-6010.74</v>
      </c>
      <c r="N767" s="236">
        <v>6010.74</v>
      </c>
      <c r="O767" s="28">
        <f>VLOOKUP(B767,CF!A:Y,10,FALSE)</f>
        <v>30</v>
      </c>
      <c r="P767" s="248">
        <f t="shared" si="36"/>
        <v>43600</v>
      </c>
      <c r="Q767" s="28">
        <f t="shared" si="37"/>
        <v>7</v>
      </c>
      <c r="S767" s="322">
        <f t="shared" si="35"/>
        <v>-6010.74</v>
      </c>
    </row>
    <row r="768" spans="1:19" x14ac:dyDescent="0.2">
      <c r="B768" s="28" t="s">
        <v>1226</v>
      </c>
      <c r="C768" s="28" t="str">
        <f>VLOOKUP(B768,CF!A:Y,2,FALSE)</f>
        <v>TKSM BIAŁA GÓRA</v>
      </c>
      <c r="D768" s="28" t="str">
        <f>IFERROR(VLOOKUP(B768,Adresy!A:C,3,FALSE),"BRAK")</f>
        <v>B. Łozińskiego 6
97-213 Smardzewice
Poland</v>
      </c>
      <c r="E768" s="233">
        <v>43573</v>
      </c>
      <c r="F768" s="204" t="s">
        <v>1242</v>
      </c>
      <c r="G768" s="205" t="s">
        <v>1243</v>
      </c>
      <c r="H768" s="204" t="s">
        <v>122</v>
      </c>
      <c r="I768" s="234">
        <v>43595</v>
      </c>
      <c r="J768" s="206" t="s">
        <v>129</v>
      </c>
      <c r="K768" s="207" t="s">
        <v>130</v>
      </c>
      <c r="L768" s="235">
        <v>-6207.53</v>
      </c>
      <c r="M768" s="235">
        <v>-6207.53</v>
      </c>
      <c r="N768" s="236">
        <v>6207.53</v>
      </c>
      <c r="O768" s="28">
        <f>VLOOKUP(B768,CF!A:Y,10,FALSE)</f>
        <v>30</v>
      </c>
      <c r="P768" s="248">
        <f t="shared" si="36"/>
        <v>43603</v>
      </c>
      <c r="Q768" s="28">
        <f t="shared" si="37"/>
        <v>8</v>
      </c>
      <c r="S768" s="322">
        <f t="shared" ref="S768:S831" si="38">IFERROR(-N768,0)</f>
        <v>-6207.53</v>
      </c>
    </row>
    <row r="769" spans="1:19" x14ac:dyDescent="0.2">
      <c r="B769" s="28" t="s">
        <v>1226</v>
      </c>
      <c r="C769" s="28" t="str">
        <f>VLOOKUP(B769,CF!A:Y,2,FALSE)</f>
        <v>TKSM BIAŁA GÓRA</v>
      </c>
      <c r="D769" s="28" t="str">
        <f>IFERROR(VLOOKUP(B769,Adresy!A:C,3,FALSE),"BRAK")</f>
        <v>B. Łozińskiego 6
97-213 Smardzewice
Poland</v>
      </c>
      <c r="E769" s="233">
        <v>43573</v>
      </c>
      <c r="F769" s="204" t="s">
        <v>1244</v>
      </c>
      <c r="G769" s="205" t="s">
        <v>1245</v>
      </c>
      <c r="H769" s="204" t="s">
        <v>122</v>
      </c>
      <c r="I769" s="234">
        <v>43597</v>
      </c>
      <c r="J769" s="206" t="s">
        <v>129</v>
      </c>
      <c r="K769" s="207" t="s">
        <v>130</v>
      </c>
      <c r="L769" s="235">
        <v>-6180.69</v>
      </c>
      <c r="M769" s="235">
        <v>-6180.69</v>
      </c>
      <c r="N769" s="236">
        <v>6180.69</v>
      </c>
      <c r="O769" s="28">
        <f>VLOOKUP(B769,CF!A:Y,10,FALSE)</f>
        <v>30</v>
      </c>
      <c r="P769" s="248">
        <f t="shared" si="36"/>
        <v>43603</v>
      </c>
      <c r="Q769" s="28">
        <f t="shared" si="37"/>
        <v>6</v>
      </c>
      <c r="S769" s="322">
        <f t="shared" si="38"/>
        <v>-6180.69</v>
      </c>
    </row>
    <row r="770" spans="1:19" x14ac:dyDescent="0.2">
      <c r="B770" s="28" t="s">
        <v>1226</v>
      </c>
      <c r="C770" s="28" t="str">
        <f>VLOOKUP(B770,CF!A:Y,2,FALSE)</f>
        <v>TKSM BIAŁA GÓRA</v>
      </c>
      <c r="D770" s="28" t="str">
        <f>IFERROR(VLOOKUP(B770,Adresy!A:C,3,FALSE),"BRAK")</f>
        <v>B. Łozińskiego 6
97-213 Smardzewice
Poland</v>
      </c>
      <c r="E770" s="233">
        <v>43578</v>
      </c>
      <c r="F770" s="204" t="s">
        <v>1246</v>
      </c>
      <c r="G770" s="205" t="s">
        <v>1247</v>
      </c>
      <c r="H770" s="204" t="s">
        <v>122</v>
      </c>
      <c r="I770" s="234">
        <v>43603</v>
      </c>
      <c r="J770" s="206" t="s">
        <v>129</v>
      </c>
      <c r="K770" s="207" t="s">
        <v>130</v>
      </c>
      <c r="L770" s="235">
        <v>-12325.61</v>
      </c>
      <c r="M770" s="235">
        <v>-12325.61</v>
      </c>
      <c r="N770" s="236">
        <v>12325.61</v>
      </c>
      <c r="O770" s="28">
        <f>VLOOKUP(B770,CF!A:Y,10,FALSE)</f>
        <v>30</v>
      </c>
      <c r="P770" s="248">
        <f t="shared" si="36"/>
        <v>43608</v>
      </c>
      <c r="Q770" s="28">
        <f t="shared" si="37"/>
        <v>5</v>
      </c>
      <c r="S770" s="322">
        <f t="shared" si="38"/>
        <v>-12325.61</v>
      </c>
    </row>
    <row r="771" spans="1:19" x14ac:dyDescent="0.2">
      <c r="B771" s="28" t="s">
        <v>1226</v>
      </c>
      <c r="C771" s="28" t="str">
        <f>VLOOKUP(B771,CF!A:Y,2,FALSE)</f>
        <v>TKSM BIAŁA GÓRA</v>
      </c>
      <c r="D771" s="28" t="str">
        <f>IFERROR(VLOOKUP(B771,Adresy!A:C,3,FALSE),"BRAK")</f>
        <v>B. Łozińskiego 6
97-213 Smardzewice
Poland</v>
      </c>
      <c r="E771" s="233">
        <v>43584</v>
      </c>
      <c r="F771" s="204" t="s">
        <v>1248</v>
      </c>
      <c r="G771" s="205" t="s">
        <v>1249</v>
      </c>
      <c r="H771" s="204" t="s">
        <v>122</v>
      </c>
      <c r="I771" s="234">
        <v>43614</v>
      </c>
      <c r="J771" s="206" t="s">
        <v>129</v>
      </c>
      <c r="K771" s="207" t="s">
        <v>130</v>
      </c>
      <c r="L771" s="235">
        <v>-6042.06</v>
      </c>
      <c r="M771" s="235">
        <v>-6042.06</v>
      </c>
      <c r="N771" s="236">
        <v>6042.06</v>
      </c>
      <c r="O771" s="28">
        <f>VLOOKUP(B771,CF!A:Y,10,FALSE)</f>
        <v>30</v>
      </c>
      <c r="P771" s="248">
        <f t="shared" si="36"/>
        <v>43614</v>
      </c>
      <c r="Q771" s="28">
        <f t="shared" si="37"/>
        <v>0</v>
      </c>
      <c r="S771" s="322">
        <f t="shared" si="38"/>
        <v>-6042.06</v>
      </c>
    </row>
    <row r="772" spans="1:19" x14ac:dyDescent="0.2">
      <c r="C772" s="28" t="e">
        <f ca="1">VLOOKUP(B772,CF!A:Y,2,FALSE)</f>
        <v>#N/A</v>
      </c>
      <c r="D772" s="28" t="str">
        <f>IFERROR(VLOOKUP(B772,Adresy!A:C,3,FALSE),"BRAK")</f>
        <v>BRAK</v>
      </c>
      <c r="E772" s="230" t="s">
        <v>122</v>
      </c>
      <c r="J772" s="237" t="s">
        <v>129</v>
      </c>
      <c r="K772" s="238" t="s">
        <v>130</v>
      </c>
      <c r="L772" s="239">
        <v>-73105.600000000006</v>
      </c>
      <c r="M772" s="239">
        <v>-67450.960000000006</v>
      </c>
      <c r="N772" s="240">
        <v>67450.960000000006</v>
      </c>
      <c r="O772" s="28" t="e">
        <f ca="1">VLOOKUP(B772,CF!A:Y,10,FALSE)</f>
        <v>#N/A</v>
      </c>
      <c r="P772" s="248" t="e">
        <f t="shared" ca="1" si="36"/>
        <v>#VALUE!</v>
      </c>
      <c r="Q772" s="28" t="e">
        <f t="shared" ca="1" si="37"/>
        <v>#VALUE!</v>
      </c>
      <c r="S772" s="322">
        <f t="shared" si="38"/>
        <v>-67450.960000000006</v>
      </c>
    </row>
    <row r="773" spans="1:19" x14ac:dyDescent="0.2">
      <c r="C773" s="28" t="e">
        <f ca="1">VLOOKUP(B773,CF!A:Y,2,FALSE)</f>
        <v>#N/A</v>
      </c>
      <c r="D773" s="28" t="str">
        <f>IFERROR(VLOOKUP(B773,Adresy!A:C,3,FALSE),"BRAK")</f>
        <v>BRAK</v>
      </c>
      <c r="N773" s="28">
        <v>0</v>
      </c>
      <c r="O773" s="28" t="e">
        <f ca="1">VLOOKUP(B773,CF!A:Y,10,FALSE)</f>
        <v>#N/A</v>
      </c>
      <c r="P773" s="248" t="e">
        <f t="shared" ca="1" si="36"/>
        <v>#N/A</v>
      </c>
      <c r="Q773" s="28" t="e">
        <f t="shared" ca="1" si="37"/>
        <v>#N/A</v>
      </c>
      <c r="S773" s="322">
        <f t="shared" si="38"/>
        <v>0</v>
      </c>
    </row>
    <row r="774" spans="1:19" x14ac:dyDescent="0.2">
      <c r="C774" s="28" t="e">
        <f ca="1">VLOOKUP(B774,CF!A:Y,2,FALSE)</f>
        <v>#N/A</v>
      </c>
      <c r="D774" s="28" t="str">
        <f>IFERROR(VLOOKUP(B774,Adresy!A:C,3,FALSE),"BRAK")</f>
        <v>BRAK</v>
      </c>
      <c r="E774" s="230" t="s">
        <v>122</v>
      </c>
      <c r="F774" s="230" t="s">
        <v>122</v>
      </c>
      <c r="G774" s="230" t="s">
        <v>122</v>
      </c>
      <c r="H774" s="230" t="s">
        <v>122</v>
      </c>
      <c r="I774" s="230" t="s">
        <v>122</v>
      </c>
      <c r="J774" s="230" t="s">
        <v>122</v>
      </c>
      <c r="K774" s="230" t="s">
        <v>122</v>
      </c>
      <c r="L774" s="241" t="s">
        <v>122</v>
      </c>
      <c r="M774" s="241" t="s">
        <v>3189</v>
      </c>
      <c r="N774" s="242">
        <v>67450.960000000006</v>
      </c>
      <c r="O774" s="28" t="e">
        <f ca="1">VLOOKUP(B774,CF!A:Y,10,FALSE)</f>
        <v>#N/A</v>
      </c>
      <c r="P774" s="248" t="e">
        <f t="shared" ca="1" si="36"/>
        <v>#VALUE!</v>
      </c>
      <c r="Q774" s="28" t="e">
        <f t="shared" ca="1" si="37"/>
        <v>#VALUE!</v>
      </c>
      <c r="S774" s="322">
        <f t="shared" si="38"/>
        <v>-67450.960000000006</v>
      </c>
    </row>
    <row r="775" spans="1:19" x14ac:dyDescent="0.2">
      <c r="A775" s="230" t="s">
        <v>1250</v>
      </c>
      <c r="B775" s="230"/>
      <c r="C775" s="28" t="e">
        <f ca="1">VLOOKUP(B775,CF!A:Y,2,FALSE)</f>
        <v>#N/A</v>
      </c>
      <c r="D775" s="28" t="str">
        <f>IFERROR(VLOOKUP(B775,Adresy!A:C,3,FALSE),"BRAK")</f>
        <v>BRAK</v>
      </c>
      <c r="E775" s="231" t="s">
        <v>1250</v>
      </c>
      <c r="G775" s="232" t="s">
        <v>1251</v>
      </c>
      <c r="I775" s="230" t="s">
        <v>122</v>
      </c>
      <c r="J775" s="230" t="s">
        <v>122</v>
      </c>
      <c r="K775" s="230" t="s">
        <v>122</v>
      </c>
      <c r="L775" s="230" t="s">
        <v>122</v>
      </c>
      <c r="M775" s="230" t="s">
        <v>122</v>
      </c>
      <c r="N775" s="230">
        <v>0</v>
      </c>
      <c r="O775" s="28" t="e">
        <f ca="1">VLOOKUP(B775,CF!A:Y,10,FALSE)</f>
        <v>#N/A</v>
      </c>
      <c r="P775" s="248" t="e">
        <f t="shared" ca="1" si="36"/>
        <v>#VALUE!</v>
      </c>
      <c r="Q775" s="28" t="e">
        <f t="shared" ca="1" si="37"/>
        <v>#VALUE!</v>
      </c>
      <c r="S775" s="322">
        <f t="shared" si="38"/>
        <v>0</v>
      </c>
    </row>
    <row r="776" spans="1:19" x14ac:dyDescent="0.2">
      <c r="B776" s="28" t="s">
        <v>1250</v>
      </c>
      <c r="C776" s="28" t="str">
        <f>VLOOKUP(B776,CF!A:Y,2,FALSE)</f>
        <v>BRENNTAG</v>
      </c>
      <c r="D776" s="28" t="str">
        <f>IFERROR(VLOOKUP(B776,Adresy!A:C,3,FALSE),"BRAK")</f>
        <v>J. Bema 21
47-224 Kędzierzyn-Koźle
Poland</v>
      </c>
      <c r="E776" s="233">
        <v>43578</v>
      </c>
      <c r="F776" s="204" t="s">
        <v>1252</v>
      </c>
      <c r="G776" s="205" t="s">
        <v>1253</v>
      </c>
      <c r="H776" s="204" t="s">
        <v>122</v>
      </c>
      <c r="I776" s="234">
        <v>43585</v>
      </c>
      <c r="J776" s="206" t="s">
        <v>129</v>
      </c>
      <c r="K776" s="207" t="s">
        <v>130</v>
      </c>
      <c r="L776" s="235">
        <v>-21918.6</v>
      </c>
      <c r="M776" s="235">
        <v>-21918.6</v>
      </c>
      <c r="N776" s="236">
        <v>21918.6</v>
      </c>
      <c r="O776" s="28">
        <f>VLOOKUP(B776,CF!A:Y,10,FALSE)</f>
        <v>14</v>
      </c>
      <c r="P776" s="248">
        <f t="shared" si="36"/>
        <v>43592</v>
      </c>
      <c r="Q776" s="28">
        <f t="shared" si="37"/>
        <v>7</v>
      </c>
      <c r="S776" s="322">
        <f t="shared" si="38"/>
        <v>-21918.6</v>
      </c>
    </row>
    <row r="777" spans="1:19" x14ac:dyDescent="0.2">
      <c r="C777" s="28" t="e">
        <f ca="1">VLOOKUP(B777,CF!A:Y,2,FALSE)</f>
        <v>#N/A</v>
      </c>
      <c r="D777" s="28" t="str">
        <f>IFERROR(VLOOKUP(B777,Adresy!A:C,3,FALSE),"BRAK")</f>
        <v>BRAK</v>
      </c>
      <c r="E777" s="230" t="s">
        <v>122</v>
      </c>
      <c r="J777" s="237" t="s">
        <v>129</v>
      </c>
      <c r="K777" s="238" t="s">
        <v>130</v>
      </c>
      <c r="L777" s="239">
        <v>-21918.6</v>
      </c>
      <c r="M777" s="239">
        <v>-21918.6</v>
      </c>
      <c r="N777" s="240">
        <v>21918.6</v>
      </c>
      <c r="O777" s="28" t="e">
        <f ca="1">VLOOKUP(B777,CF!A:Y,10,FALSE)</f>
        <v>#N/A</v>
      </c>
      <c r="P777" s="248" t="e">
        <f t="shared" ca="1" si="36"/>
        <v>#VALUE!</v>
      </c>
      <c r="Q777" s="28" t="e">
        <f t="shared" ca="1" si="37"/>
        <v>#VALUE!</v>
      </c>
      <c r="S777" s="322">
        <f t="shared" si="38"/>
        <v>-21918.6</v>
      </c>
    </row>
    <row r="778" spans="1:19" x14ac:dyDescent="0.2">
      <c r="C778" s="28" t="e">
        <f ca="1">VLOOKUP(B778,CF!A:Y,2,FALSE)</f>
        <v>#N/A</v>
      </c>
      <c r="D778" s="28" t="str">
        <f>IFERROR(VLOOKUP(B778,Adresy!A:C,3,FALSE),"BRAK")</f>
        <v>BRAK</v>
      </c>
      <c r="E778" s="230" t="s">
        <v>122</v>
      </c>
      <c r="F778" s="230" t="s">
        <v>122</v>
      </c>
      <c r="G778" s="230" t="s">
        <v>122</v>
      </c>
      <c r="H778" s="230" t="s">
        <v>122</v>
      </c>
      <c r="I778" s="230" t="s">
        <v>122</v>
      </c>
      <c r="J778" s="230" t="s">
        <v>122</v>
      </c>
      <c r="K778" s="230" t="s">
        <v>122</v>
      </c>
      <c r="L778" s="241" t="s">
        <v>122</v>
      </c>
      <c r="M778" s="241" t="s">
        <v>3189</v>
      </c>
      <c r="N778" s="242">
        <v>21918.6</v>
      </c>
      <c r="O778" s="28" t="e">
        <f ca="1">VLOOKUP(B778,CF!A:Y,10,FALSE)</f>
        <v>#N/A</v>
      </c>
      <c r="P778" s="248" t="e">
        <f t="shared" ca="1" si="36"/>
        <v>#VALUE!</v>
      </c>
      <c r="Q778" s="28" t="e">
        <f t="shared" ca="1" si="37"/>
        <v>#VALUE!</v>
      </c>
      <c r="S778" s="322">
        <f t="shared" si="38"/>
        <v>-21918.6</v>
      </c>
    </row>
    <row r="779" spans="1:19" x14ac:dyDescent="0.2">
      <c r="A779" s="230" t="s">
        <v>1254</v>
      </c>
      <c r="B779" s="230"/>
      <c r="C779" s="28" t="e">
        <f ca="1">VLOOKUP(B779,CF!A:Y,2,FALSE)</f>
        <v>#N/A</v>
      </c>
      <c r="D779" s="28" t="str">
        <f>IFERROR(VLOOKUP(B779,Adresy!A:C,3,FALSE),"BRAK")</f>
        <v>BRAK</v>
      </c>
      <c r="E779" s="231" t="s">
        <v>1254</v>
      </c>
      <c r="G779" s="232" t="s">
        <v>1255</v>
      </c>
      <c r="I779" s="230" t="s">
        <v>122</v>
      </c>
      <c r="J779" s="230" t="s">
        <v>122</v>
      </c>
      <c r="K779" s="230" t="s">
        <v>122</v>
      </c>
      <c r="L779" s="230" t="s">
        <v>122</v>
      </c>
      <c r="M779" s="230" t="s">
        <v>122</v>
      </c>
      <c r="N779" s="230">
        <v>0</v>
      </c>
      <c r="O779" s="28" t="e">
        <f ca="1">VLOOKUP(B779,CF!A:Y,10,FALSE)</f>
        <v>#N/A</v>
      </c>
      <c r="P779" s="248" t="e">
        <f t="shared" ca="1" si="36"/>
        <v>#VALUE!</v>
      </c>
      <c r="Q779" s="28" t="e">
        <f t="shared" ca="1" si="37"/>
        <v>#VALUE!</v>
      </c>
      <c r="S779" s="322">
        <f t="shared" si="38"/>
        <v>0</v>
      </c>
    </row>
    <row r="780" spans="1:19" x14ac:dyDescent="0.2">
      <c r="B780" s="28" t="s">
        <v>1254</v>
      </c>
      <c r="C780" s="28" t="str">
        <f>VLOOKUP(B780,CF!A:Y,2,FALSE)</f>
        <v>EPORE</v>
      </c>
      <c r="D780" s="28" t="str">
        <f>IFERROR(VLOOKUP(B780,Adresy!A:C,3,FALSE),"BRAK")</f>
        <v>ul. Środkowa 7
59-916 Bogatynia
Poland</v>
      </c>
      <c r="E780" s="233">
        <v>43469</v>
      </c>
      <c r="F780" s="204" t="s">
        <v>1256</v>
      </c>
      <c r="G780" s="205" t="s">
        <v>3829</v>
      </c>
      <c r="H780" s="204" t="s">
        <v>1257</v>
      </c>
      <c r="I780" s="234">
        <v>43469</v>
      </c>
      <c r="J780" s="206" t="s">
        <v>129</v>
      </c>
      <c r="K780" s="207" t="s">
        <v>130</v>
      </c>
      <c r="L780" s="235">
        <v>6368.33</v>
      </c>
      <c r="M780" s="235">
        <v>1.00000000002183E-2</v>
      </c>
      <c r="N780" s="236">
        <v>-1.00000000002183E-2</v>
      </c>
      <c r="O780" s="28">
        <f>VLOOKUP(B780,CF!A:Y,10,FALSE)</f>
        <v>21</v>
      </c>
      <c r="P780" s="248">
        <f t="shared" si="36"/>
        <v>43490</v>
      </c>
      <c r="Q780" s="28">
        <f t="shared" si="37"/>
        <v>21</v>
      </c>
      <c r="S780" s="322">
        <f t="shared" si="38"/>
        <v>1.00000000002183E-2</v>
      </c>
    </row>
    <row r="781" spans="1:19" x14ac:dyDescent="0.2">
      <c r="B781" s="28" t="s">
        <v>1254</v>
      </c>
      <c r="C781" s="28" t="str">
        <f>VLOOKUP(B781,CF!A:Y,2,FALSE)</f>
        <v>EPORE</v>
      </c>
      <c r="D781" s="28" t="str">
        <f>IFERROR(VLOOKUP(B781,Adresy!A:C,3,FALSE),"BRAK")</f>
        <v>ul. Środkowa 7
59-916 Bogatynia
Poland</v>
      </c>
      <c r="E781" s="233">
        <v>43560</v>
      </c>
      <c r="F781" s="204" t="s">
        <v>1258</v>
      </c>
      <c r="G781" s="205" t="s">
        <v>1259</v>
      </c>
      <c r="H781" s="204" t="s">
        <v>122</v>
      </c>
      <c r="I781" s="234">
        <v>43581</v>
      </c>
      <c r="J781" s="206" t="s">
        <v>129</v>
      </c>
      <c r="K781" s="207" t="s">
        <v>130</v>
      </c>
      <c r="L781" s="235">
        <v>-7958.22</v>
      </c>
      <c r="M781" s="235">
        <v>-7958.22</v>
      </c>
      <c r="N781" s="236">
        <v>7958.22</v>
      </c>
      <c r="O781" s="28">
        <f>VLOOKUP(B781,CF!A:Y,10,FALSE)</f>
        <v>21</v>
      </c>
      <c r="P781" s="248">
        <f t="shared" si="36"/>
        <v>43581</v>
      </c>
      <c r="Q781" s="28">
        <f t="shared" si="37"/>
        <v>0</v>
      </c>
      <c r="S781" s="322">
        <f t="shared" si="38"/>
        <v>-7958.22</v>
      </c>
    </row>
    <row r="782" spans="1:19" x14ac:dyDescent="0.2">
      <c r="B782" s="28" t="s">
        <v>1254</v>
      </c>
      <c r="C782" s="28" t="str">
        <f>VLOOKUP(B782,CF!A:Y,2,FALSE)</f>
        <v>EPORE</v>
      </c>
      <c r="D782" s="28" t="str">
        <f>IFERROR(VLOOKUP(B782,Adresy!A:C,3,FALSE),"BRAK")</f>
        <v>ul. Środkowa 7
59-916 Bogatynia
Poland</v>
      </c>
      <c r="E782" s="233">
        <v>43570</v>
      </c>
      <c r="F782" s="204" t="s">
        <v>1260</v>
      </c>
      <c r="G782" s="205" t="s">
        <v>1261</v>
      </c>
      <c r="H782" s="204" t="s">
        <v>122</v>
      </c>
      <c r="I782" s="234">
        <v>43591</v>
      </c>
      <c r="J782" s="206" t="s">
        <v>129</v>
      </c>
      <c r="K782" s="207" t="s">
        <v>130</v>
      </c>
      <c r="L782" s="235">
        <v>-4026.6</v>
      </c>
      <c r="M782" s="235">
        <v>-4026.6</v>
      </c>
      <c r="N782" s="236">
        <v>4026.6</v>
      </c>
      <c r="O782" s="28">
        <f>VLOOKUP(B782,CF!A:Y,10,FALSE)</f>
        <v>21</v>
      </c>
      <c r="P782" s="248">
        <f t="shared" si="36"/>
        <v>43591</v>
      </c>
      <c r="Q782" s="28">
        <f t="shared" si="37"/>
        <v>0</v>
      </c>
      <c r="S782" s="322">
        <f t="shared" si="38"/>
        <v>-4026.6</v>
      </c>
    </row>
    <row r="783" spans="1:19" x14ac:dyDescent="0.2">
      <c r="B783" s="28" t="s">
        <v>1254</v>
      </c>
      <c r="C783" s="28" t="str">
        <f>VLOOKUP(B783,CF!A:Y,2,FALSE)</f>
        <v>EPORE</v>
      </c>
      <c r="D783" s="28" t="str">
        <f>IFERROR(VLOOKUP(B783,Adresy!A:C,3,FALSE),"BRAK")</f>
        <v>ul. Środkowa 7
59-916 Bogatynia
Poland</v>
      </c>
      <c r="E783" s="233">
        <v>43579</v>
      </c>
      <c r="F783" s="204" t="s">
        <v>1262</v>
      </c>
      <c r="G783" s="205" t="s">
        <v>1263</v>
      </c>
      <c r="H783" s="204" t="s">
        <v>122</v>
      </c>
      <c r="I783" s="234">
        <v>43600</v>
      </c>
      <c r="J783" s="206" t="s">
        <v>129</v>
      </c>
      <c r="K783" s="207" t="s">
        <v>130</v>
      </c>
      <c r="L783" s="235">
        <v>-7779.77</v>
      </c>
      <c r="M783" s="235">
        <v>-7779.77</v>
      </c>
      <c r="N783" s="236">
        <v>7779.77</v>
      </c>
      <c r="O783" s="28">
        <f>VLOOKUP(B783,CF!A:Y,10,FALSE)</f>
        <v>21</v>
      </c>
      <c r="P783" s="248">
        <f t="shared" si="36"/>
        <v>43600</v>
      </c>
      <c r="Q783" s="28">
        <f t="shared" si="37"/>
        <v>0</v>
      </c>
      <c r="S783" s="322">
        <f t="shared" si="38"/>
        <v>-7779.77</v>
      </c>
    </row>
    <row r="784" spans="1:19" x14ac:dyDescent="0.2">
      <c r="B784" s="28" t="s">
        <v>1254</v>
      </c>
      <c r="C784" s="28" t="str">
        <f>VLOOKUP(B784,CF!A:Y,2,FALSE)</f>
        <v>EPORE</v>
      </c>
      <c r="D784" s="28" t="str">
        <f>IFERROR(VLOOKUP(B784,Adresy!A:C,3,FALSE),"BRAK")</f>
        <v>ul. Środkowa 7
59-916 Bogatynia
Poland</v>
      </c>
      <c r="E784" s="233">
        <v>43584</v>
      </c>
      <c r="F784" s="204" t="s">
        <v>1264</v>
      </c>
      <c r="G784" s="205" t="s">
        <v>1265</v>
      </c>
      <c r="H784" s="204" t="s">
        <v>122</v>
      </c>
      <c r="I784" s="234">
        <v>43605</v>
      </c>
      <c r="J784" s="206" t="s">
        <v>129</v>
      </c>
      <c r="K784" s="207" t="s">
        <v>130</v>
      </c>
      <c r="L784" s="235">
        <v>-3980.55</v>
      </c>
      <c r="M784" s="235">
        <v>-3980.55</v>
      </c>
      <c r="N784" s="236">
        <v>3980.55</v>
      </c>
      <c r="O784" s="28">
        <f>VLOOKUP(B784,CF!A:Y,10,FALSE)</f>
        <v>21</v>
      </c>
      <c r="P784" s="248">
        <f t="shared" si="36"/>
        <v>43605</v>
      </c>
      <c r="Q784" s="28">
        <f t="shared" si="37"/>
        <v>0</v>
      </c>
      <c r="S784" s="322">
        <f t="shared" si="38"/>
        <v>-3980.55</v>
      </c>
    </row>
    <row r="785" spans="1:19" x14ac:dyDescent="0.2">
      <c r="B785" s="28" t="s">
        <v>1254</v>
      </c>
      <c r="C785" s="28" t="str">
        <f>VLOOKUP(B785,CF!A:Y,2,FALSE)</f>
        <v>EPORE</v>
      </c>
      <c r="D785" s="28" t="str">
        <f>IFERROR(VLOOKUP(B785,Adresy!A:C,3,FALSE),"BRAK")</f>
        <v>ul. Środkowa 7
59-916 Bogatynia
Poland</v>
      </c>
      <c r="E785" s="233">
        <v>43591</v>
      </c>
      <c r="F785" s="204" t="s">
        <v>1266</v>
      </c>
      <c r="G785" s="205" t="s">
        <v>1267</v>
      </c>
      <c r="H785" s="204" t="s">
        <v>122</v>
      </c>
      <c r="I785" s="234">
        <v>43612</v>
      </c>
      <c r="J785" s="206" t="s">
        <v>129</v>
      </c>
      <c r="K785" s="207" t="s">
        <v>130</v>
      </c>
      <c r="L785" s="235">
        <v>-3992.06</v>
      </c>
      <c r="M785" s="235">
        <v>-3992.06</v>
      </c>
      <c r="N785" s="236">
        <v>3992.06</v>
      </c>
      <c r="O785" s="28">
        <f>VLOOKUP(B785,CF!A:Y,10,FALSE)</f>
        <v>21</v>
      </c>
      <c r="P785" s="248">
        <f t="shared" si="36"/>
        <v>43612</v>
      </c>
      <c r="Q785" s="28">
        <f t="shared" si="37"/>
        <v>0</v>
      </c>
      <c r="S785" s="322">
        <f t="shared" si="38"/>
        <v>-3992.06</v>
      </c>
    </row>
    <row r="786" spans="1:19" x14ac:dyDescent="0.2">
      <c r="B786" s="28" t="s">
        <v>1254</v>
      </c>
      <c r="C786" s="28" t="str">
        <f>VLOOKUP(B786,CF!A:Y,2,FALSE)</f>
        <v>EPORE</v>
      </c>
      <c r="D786" s="28" t="str">
        <f>IFERROR(VLOOKUP(B786,Adresy!A:C,3,FALSE),"BRAK")</f>
        <v>ul. Środkowa 7
59-916 Bogatynia
Poland</v>
      </c>
      <c r="E786" s="233">
        <v>43594</v>
      </c>
      <c r="F786" s="204" t="s">
        <v>1268</v>
      </c>
      <c r="G786" s="205" t="s">
        <v>1269</v>
      </c>
      <c r="H786" s="204" t="s">
        <v>1270</v>
      </c>
      <c r="I786" s="234">
        <v>43615</v>
      </c>
      <c r="J786" s="206" t="s">
        <v>129</v>
      </c>
      <c r="K786" s="207" t="s">
        <v>130</v>
      </c>
      <c r="L786" s="235">
        <v>-2644.99</v>
      </c>
      <c r="M786" s="235">
        <v>-2644.99</v>
      </c>
      <c r="N786" s="236">
        <v>2644.99</v>
      </c>
      <c r="O786" s="28">
        <f>VLOOKUP(B786,CF!A:Y,10,FALSE)</f>
        <v>21</v>
      </c>
      <c r="P786" s="248">
        <f t="shared" si="36"/>
        <v>43615</v>
      </c>
      <c r="Q786" s="28">
        <f t="shared" si="37"/>
        <v>0</v>
      </c>
      <c r="S786" s="322">
        <f t="shared" si="38"/>
        <v>-2644.99</v>
      </c>
    </row>
    <row r="787" spans="1:19" x14ac:dyDescent="0.2">
      <c r="C787" s="28" t="e">
        <f ca="1">VLOOKUP(B787,CF!A:Y,2,FALSE)</f>
        <v>#N/A</v>
      </c>
      <c r="D787" s="28" t="str">
        <f>IFERROR(VLOOKUP(B787,Adresy!A:C,3,FALSE),"BRAK")</f>
        <v>BRAK</v>
      </c>
      <c r="E787" s="230" t="s">
        <v>122</v>
      </c>
      <c r="J787" s="237" t="s">
        <v>129</v>
      </c>
      <c r="K787" s="238" t="s">
        <v>130</v>
      </c>
      <c r="L787" s="239">
        <v>-24013.86</v>
      </c>
      <c r="M787" s="239">
        <v>-30382.18</v>
      </c>
      <c r="N787" s="240">
        <v>30382.18</v>
      </c>
      <c r="O787" s="28" t="e">
        <f ca="1">VLOOKUP(B787,CF!A:Y,10,FALSE)</f>
        <v>#N/A</v>
      </c>
      <c r="P787" s="248" t="e">
        <f t="shared" ca="1" si="36"/>
        <v>#VALUE!</v>
      </c>
      <c r="Q787" s="28" t="e">
        <f t="shared" ca="1" si="37"/>
        <v>#VALUE!</v>
      </c>
      <c r="S787" s="322">
        <f t="shared" si="38"/>
        <v>-30382.18</v>
      </c>
    </row>
    <row r="788" spans="1:19" x14ac:dyDescent="0.2">
      <c r="C788" s="28" t="e">
        <f ca="1">VLOOKUP(B788,CF!A:Y,2,FALSE)</f>
        <v>#N/A</v>
      </c>
      <c r="D788" s="28" t="str">
        <f>IFERROR(VLOOKUP(B788,Adresy!A:C,3,FALSE),"BRAK")</f>
        <v>BRAK</v>
      </c>
      <c r="E788" s="230" t="s">
        <v>122</v>
      </c>
      <c r="F788" s="230" t="s">
        <v>122</v>
      </c>
      <c r="G788" s="230" t="s">
        <v>122</v>
      </c>
      <c r="H788" s="230" t="s">
        <v>122</v>
      </c>
      <c r="I788" s="230" t="s">
        <v>122</v>
      </c>
      <c r="J788" s="230" t="s">
        <v>122</v>
      </c>
      <c r="K788" s="230" t="s">
        <v>122</v>
      </c>
      <c r="L788" s="241" t="s">
        <v>122</v>
      </c>
      <c r="M788" s="241" t="s">
        <v>3189</v>
      </c>
      <c r="N788" s="242">
        <v>30382.18</v>
      </c>
      <c r="O788" s="28" t="e">
        <f ca="1">VLOOKUP(B788,CF!A:Y,10,FALSE)</f>
        <v>#N/A</v>
      </c>
      <c r="P788" s="248" t="e">
        <f t="shared" ca="1" si="36"/>
        <v>#VALUE!</v>
      </c>
      <c r="Q788" s="28" t="e">
        <f t="shared" ca="1" si="37"/>
        <v>#VALUE!</v>
      </c>
      <c r="S788" s="322">
        <f t="shared" si="38"/>
        <v>-30382.18</v>
      </c>
    </row>
    <row r="789" spans="1:19" x14ac:dyDescent="0.2">
      <c r="A789" s="230" t="s">
        <v>1272</v>
      </c>
      <c r="B789" s="230"/>
      <c r="C789" s="28" t="e">
        <f ca="1">VLOOKUP(B789,CF!A:Y,2,FALSE)</f>
        <v>#N/A</v>
      </c>
      <c r="D789" s="28" t="str">
        <f>IFERROR(VLOOKUP(B789,Adresy!A:C,3,FALSE),"BRAK")</f>
        <v>BRAK</v>
      </c>
      <c r="E789" s="231" t="s">
        <v>1272</v>
      </c>
      <c r="G789" s="232" t="s">
        <v>1273</v>
      </c>
      <c r="I789" s="230" t="s">
        <v>122</v>
      </c>
      <c r="J789" s="230" t="s">
        <v>122</v>
      </c>
      <c r="K789" s="230" t="s">
        <v>122</v>
      </c>
      <c r="L789" s="230" t="s">
        <v>122</v>
      </c>
      <c r="M789" s="230" t="s">
        <v>122</v>
      </c>
      <c r="N789" s="230">
        <v>0</v>
      </c>
      <c r="O789" s="28" t="e">
        <f ca="1">VLOOKUP(B789,CF!A:Y,10,FALSE)</f>
        <v>#N/A</v>
      </c>
      <c r="P789" s="248" t="e">
        <f t="shared" ca="1" si="36"/>
        <v>#VALUE!</v>
      </c>
      <c r="Q789" s="28" t="e">
        <f t="shared" ca="1" si="37"/>
        <v>#VALUE!</v>
      </c>
      <c r="S789" s="322">
        <f t="shared" si="38"/>
        <v>0</v>
      </c>
    </row>
    <row r="790" spans="1:19" x14ac:dyDescent="0.2">
      <c r="B790" s="28" t="s">
        <v>1272</v>
      </c>
      <c r="C790" s="28" t="str">
        <f>VLOOKUP(B790,CF!A:Y,2,FALSE)</f>
        <v>TNT</v>
      </c>
      <c r="D790" s="28" t="str">
        <f>IFERROR(VLOOKUP(B790,Adresy!A:C,3,FALSE),"BRAK")</f>
        <v>Annopol
03-236 Warszawa
Poland</v>
      </c>
      <c r="E790" s="233">
        <v>43563</v>
      </c>
      <c r="F790" s="204" t="s">
        <v>1274</v>
      </c>
      <c r="G790" s="205" t="s">
        <v>1275</v>
      </c>
      <c r="H790" s="204" t="s">
        <v>1276</v>
      </c>
      <c r="I790" s="234">
        <v>43577</v>
      </c>
      <c r="J790" s="206" t="s">
        <v>129</v>
      </c>
      <c r="K790" s="207" t="s">
        <v>130</v>
      </c>
      <c r="L790" s="235">
        <v>-2037.91</v>
      </c>
      <c r="M790" s="235">
        <v>-2037.91</v>
      </c>
      <c r="N790" s="236">
        <v>2037.91</v>
      </c>
      <c r="O790" s="28">
        <f>VLOOKUP(B790,CF!A:Y,10,FALSE)</f>
        <v>7</v>
      </c>
      <c r="P790" s="248">
        <f t="shared" si="36"/>
        <v>43570</v>
      </c>
      <c r="Q790" s="28">
        <f t="shared" si="37"/>
        <v>-7</v>
      </c>
      <c r="S790" s="322">
        <f t="shared" si="38"/>
        <v>-2037.91</v>
      </c>
    </row>
    <row r="791" spans="1:19" x14ac:dyDescent="0.2">
      <c r="B791" s="28" t="s">
        <v>1272</v>
      </c>
      <c r="C791" s="28" t="str">
        <f>VLOOKUP(B791,CF!A:Y,2,FALSE)</f>
        <v>TNT</v>
      </c>
      <c r="D791" s="28" t="str">
        <f>IFERROR(VLOOKUP(B791,Adresy!A:C,3,FALSE),"BRAK")</f>
        <v>Annopol
03-236 Warszawa
Poland</v>
      </c>
      <c r="E791" s="233">
        <v>43570</v>
      </c>
      <c r="F791" s="204" t="s">
        <v>1277</v>
      </c>
      <c r="G791" s="205" t="s">
        <v>1278</v>
      </c>
      <c r="H791" s="204" t="s">
        <v>1276</v>
      </c>
      <c r="I791" s="234">
        <v>43584</v>
      </c>
      <c r="J791" s="206" t="s">
        <v>129</v>
      </c>
      <c r="K791" s="207" t="s">
        <v>130</v>
      </c>
      <c r="L791" s="235">
        <v>-1634.16</v>
      </c>
      <c r="M791" s="235">
        <v>-1634.16</v>
      </c>
      <c r="N791" s="236">
        <v>1634.16</v>
      </c>
      <c r="O791" s="28">
        <f>VLOOKUP(B791,CF!A:Y,10,FALSE)</f>
        <v>7</v>
      </c>
      <c r="P791" s="248">
        <f t="shared" si="36"/>
        <v>43577</v>
      </c>
      <c r="Q791" s="28">
        <f t="shared" si="37"/>
        <v>-7</v>
      </c>
      <c r="S791" s="322">
        <f t="shared" si="38"/>
        <v>-1634.16</v>
      </c>
    </row>
    <row r="792" spans="1:19" x14ac:dyDescent="0.2">
      <c r="B792" s="28" t="s">
        <v>1272</v>
      </c>
      <c r="C792" s="28" t="str">
        <f>VLOOKUP(B792,CF!A:Y,2,FALSE)</f>
        <v>TNT</v>
      </c>
      <c r="D792" s="28" t="str">
        <f>IFERROR(VLOOKUP(B792,Adresy!A:C,3,FALSE),"BRAK")</f>
        <v>Annopol
03-236 Warszawa
Poland</v>
      </c>
      <c r="E792" s="233">
        <v>43578</v>
      </c>
      <c r="F792" s="204" t="s">
        <v>1279</v>
      </c>
      <c r="G792" s="205" t="s">
        <v>1280</v>
      </c>
      <c r="H792" s="204" t="s">
        <v>1276</v>
      </c>
      <c r="I792" s="234">
        <v>43563</v>
      </c>
      <c r="J792" s="206" t="s">
        <v>129</v>
      </c>
      <c r="K792" s="207" t="s">
        <v>130</v>
      </c>
      <c r="L792" s="235">
        <v>-6742.48</v>
      </c>
      <c r="M792" s="235">
        <v>-6742.48</v>
      </c>
      <c r="N792" s="236">
        <v>6742.48</v>
      </c>
      <c r="O792" s="28">
        <f>VLOOKUP(B792,CF!A:Y,10,FALSE)</f>
        <v>7</v>
      </c>
      <c r="P792" s="248">
        <f t="shared" si="36"/>
        <v>43585</v>
      </c>
      <c r="Q792" s="28">
        <f t="shared" si="37"/>
        <v>22</v>
      </c>
      <c r="S792" s="322">
        <f t="shared" si="38"/>
        <v>-6742.48</v>
      </c>
    </row>
    <row r="793" spans="1:19" x14ac:dyDescent="0.2">
      <c r="B793" s="28" t="s">
        <v>1272</v>
      </c>
      <c r="C793" s="28" t="str">
        <f>VLOOKUP(B793,CF!A:Y,2,FALSE)</f>
        <v>TNT</v>
      </c>
      <c r="D793" s="28" t="str">
        <f>IFERROR(VLOOKUP(B793,Adresy!A:C,3,FALSE),"BRAK")</f>
        <v>Annopol
03-236 Warszawa
Poland</v>
      </c>
      <c r="E793" s="233">
        <v>43578</v>
      </c>
      <c r="F793" s="204" t="s">
        <v>1281</v>
      </c>
      <c r="G793" s="205" t="s">
        <v>1282</v>
      </c>
      <c r="H793" s="204" t="s">
        <v>1283</v>
      </c>
      <c r="I793" s="234">
        <v>43573</v>
      </c>
      <c r="J793" s="206" t="s">
        <v>129</v>
      </c>
      <c r="K793" s="207" t="s">
        <v>130</v>
      </c>
      <c r="L793" s="235">
        <v>3731.51</v>
      </c>
      <c r="M793" s="235">
        <v>3731.51</v>
      </c>
      <c r="N793" s="236">
        <v>-3731.51</v>
      </c>
      <c r="O793" s="28">
        <f>VLOOKUP(B793,CF!A:Y,10,FALSE)</f>
        <v>7</v>
      </c>
      <c r="P793" s="248">
        <f t="shared" si="36"/>
        <v>43585</v>
      </c>
      <c r="Q793" s="28">
        <f t="shared" si="37"/>
        <v>12</v>
      </c>
      <c r="S793" s="322">
        <f t="shared" si="38"/>
        <v>3731.51</v>
      </c>
    </row>
    <row r="794" spans="1:19" x14ac:dyDescent="0.2">
      <c r="B794" s="28" t="s">
        <v>1272</v>
      </c>
      <c r="C794" s="28" t="str">
        <f>VLOOKUP(B794,CF!A:Y,2,FALSE)</f>
        <v>TNT</v>
      </c>
      <c r="D794" s="28" t="str">
        <f>IFERROR(VLOOKUP(B794,Adresy!A:C,3,FALSE),"BRAK")</f>
        <v>Annopol
03-236 Warszawa
Poland</v>
      </c>
      <c r="E794" s="233">
        <v>43578</v>
      </c>
      <c r="F794" s="204" t="s">
        <v>1284</v>
      </c>
      <c r="G794" s="205" t="s">
        <v>1285</v>
      </c>
      <c r="H794" s="204" t="s">
        <v>1276</v>
      </c>
      <c r="I794" s="234">
        <v>43592</v>
      </c>
      <c r="J794" s="206" t="s">
        <v>129</v>
      </c>
      <c r="K794" s="207" t="s">
        <v>130</v>
      </c>
      <c r="L794" s="235">
        <v>-3837.43</v>
      </c>
      <c r="M794" s="235">
        <v>-3837.43</v>
      </c>
      <c r="N794" s="236">
        <v>3837.43</v>
      </c>
      <c r="O794" s="28">
        <f>VLOOKUP(B794,CF!A:Y,10,FALSE)</f>
        <v>7</v>
      </c>
      <c r="P794" s="248">
        <f t="shared" si="36"/>
        <v>43585</v>
      </c>
      <c r="Q794" s="28">
        <f t="shared" si="37"/>
        <v>-7</v>
      </c>
      <c r="S794" s="322">
        <f t="shared" si="38"/>
        <v>-3837.43</v>
      </c>
    </row>
    <row r="795" spans="1:19" x14ac:dyDescent="0.2">
      <c r="B795" s="28" t="s">
        <v>1272</v>
      </c>
      <c r="C795" s="28" t="str">
        <f>VLOOKUP(B795,CF!A:Y,2,FALSE)</f>
        <v>TNT</v>
      </c>
      <c r="D795" s="28" t="str">
        <f>IFERROR(VLOOKUP(B795,Adresy!A:C,3,FALSE),"BRAK")</f>
        <v>Annopol
03-236 Warszawa
Poland</v>
      </c>
      <c r="E795" s="233">
        <v>43584</v>
      </c>
      <c r="F795" s="204" t="s">
        <v>1286</v>
      </c>
      <c r="G795" s="205" t="s">
        <v>1287</v>
      </c>
      <c r="H795" s="204" t="s">
        <v>1276</v>
      </c>
      <c r="I795" s="234">
        <v>43598</v>
      </c>
      <c r="J795" s="206" t="s">
        <v>129</v>
      </c>
      <c r="K795" s="207" t="s">
        <v>130</v>
      </c>
      <c r="L795" s="235">
        <v>-2154.87</v>
      </c>
      <c r="M795" s="235">
        <v>-2154.87</v>
      </c>
      <c r="N795" s="236">
        <v>2154.87</v>
      </c>
      <c r="O795" s="28">
        <f>VLOOKUP(B795,CF!A:Y,10,FALSE)</f>
        <v>7</v>
      </c>
      <c r="P795" s="248">
        <f t="shared" si="36"/>
        <v>43591</v>
      </c>
      <c r="Q795" s="28">
        <f t="shared" si="37"/>
        <v>-7</v>
      </c>
      <c r="S795" s="322">
        <f t="shared" si="38"/>
        <v>-2154.87</v>
      </c>
    </row>
    <row r="796" spans="1:19" x14ac:dyDescent="0.2">
      <c r="B796" s="28" t="s">
        <v>1272</v>
      </c>
      <c r="C796" s="28" t="str">
        <f>VLOOKUP(B796,CF!A:Y,2,FALSE)</f>
        <v>TNT</v>
      </c>
      <c r="D796" s="28" t="str">
        <f>IFERROR(VLOOKUP(B796,Adresy!A:C,3,FALSE),"BRAK")</f>
        <v>Annopol
03-236 Warszawa
Poland</v>
      </c>
      <c r="E796" s="233">
        <v>43585</v>
      </c>
      <c r="F796" s="204" t="s">
        <v>1288</v>
      </c>
      <c r="G796" s="205" t="s">
        <v>1289</v>
      </c>
      <c r="H796" s="204" t="s">
        <v>1276</v>
      </c>
      <c r="I796" s="234">
        <v>43599</v>
      </c>
      <c r="J796" s="206" t="s">
        <v>129</v>
      </c>
      <c r="K796" s="207" t="s">
        <v>130</v>
      </c>
      <c r="L796" s="235">
        <v>-1110.4100000000001</v>
      </c>
      <c r="M796" s="235">
        <v>-1110.4100000000001</v>
      </c>
      <c r="N796" s="236">
        <v>1110.4100000000001</v>
      </c>
      <c r="O796" s="28">
        <f>VLOOKUP(B796,CF!A:Y,10,FALSE)</f>
        <v>7</v>
      </c>
      <c r="P796" s="248">
        <f t="shared" si="36"/>
        <v>43592</v>
      </c>
      <c r="Q796" s="28">
        <f t="shared" si="37"/>
        <v>-7</v>
      </c>
      <c r="S796" s="322">
        <f t="shared" si="38"/>
        <v>-1110.4100000000001</v>
      </c>
    </row>
    <row r="797" spans="1:19" x14ac:dyDescent="0.2">
      <c r="B797" s="28" t="s">
        <v>1272</v>
      </c>
      <c r="C797" s="28" t="str">
        <f>VLOOKUP(B797,CF!A:Y,2,FALSE)</f>
        <v>TNT</v>
      </c>
      <c r="D797" s="28" t="str">
        <f>IFERROR(VLOOKUP(B797,Adresy!A:C,3,FALSE),"BRAK")</f>
        <v>Annopol
03-236 Warszawa
Poland</v>
      </c>
      <c r="E797" s="233">
        <v>43599</v>
      </c>
      <c r="F797" s="204" t="s">
        <v>3293</v>
      </c>
      <c r="G797" s="205" t="s">
        <v>3156</v>
      </c>
      <c r="H797" s="204" t="s">
        <v>3294</v>
      </c>
      <c r="I797" s="234">
        <v>43568</v>
      </c>
      <c r="J797" s="206" t="s">
        <v>129</v>
      </c>
      <c r="K797" s="207" t="s">
        <v>130</v>
      </c>
      <c r="L797" s="235">
        <v>-5274.61</v>
      </c>
      <c r="M797" s="235">
        <v>-5274.61</v>
      </c>
      <c r="N797" s="236">
        <v>5274.61</v>
      </c>
      <c r="O797" s="28">
        <f>VLOOKUP(B797,CF!A:Y,10,FALSE)</f>
        <v>7</v>
      </c>
      <c r="P797" s="248">
        <f t="shared" si="36"/>
        <v>43606</v>
      </c>
      <c r="Q797" s="28">
        <f t="shared" si="37"/>
        <v>38</v>
      </c>
      <c r="S797" s="322">
        <f t="shared" si="38"/>
        <v>-5274.61</v>
      </c>
    </row>
    <row r="798" spans="1:19" x14ac:dyDescent="0.2">
      <c r="B798" s="28" t="s">
        <v>1272</v>
      </c>
      <c r="C798" s="28" t="str">
        <f>VLOOKUP(B798,CF!A:Y,2,FALSE)</f>
        <v>TNT</v>
      </c>
      <c r="D798" s="28" t="str">
        <f>IFERROR(VLOOKUP(B798,Adresy!A:C,3,FALSE),"BRAK")</f>
        <v>Annopol
03-236 Warszawa
Poland</v>
      </c>
      <c r="E798" s="233">
        <v>43600</v>
      </c>
      <c r="F798" s="204" t="s">
        <v>3295</v>
      </c>
      <c r="G798" s="205" t="s">
        <v>3157</v>
      </c>
      <c r="H798" s="204" t="s">
        <v>3294</v>
      </c>
      <c r="I798" s="234">
        <v>43612</v>
      </c>
      <c r="J798" s="206" t="s">
        <v>129</v>
      </c>
      <c r="K798" s="207" t="s">
        <v>130</v>
      </c>
      <c r="L798" s="235">
        <v>-1149.0999999999999</v>
      </c>
      <c r="M798" s="235">
        <v>-1149.0999999999999</v>
      </c>
      <c r="N798" s="236">
        <v>1149.0999999999999</v>
      </c>
      <c r="O798" s="28">
        <f>VLOOKUP(B798,CF!A:Y,10,FALSE)</f>
        <v>7</v>
      </c>
      <c r="P798" s="248">
        <f t="shared" si="36"/>
        <v>43607</v>
      </c>
      <c r="Q798" s="28">
        <f t="shared" si="37"/>
        <v>-5</v>
      </c>
      <c r="S798" s="322">
        <f t="shared" si="38"/>
        <v>-1149.0999999999999</v>
      </c>
    </row>
    <row r="799" spans="1:19" x14ac:dyDescent="0.2">
      <c r="C799" s="28" t="e">
        <f ca="1">VLOOKUP(B799,CF!A:Y,2,FALSE)</f>
        <v>#N/A</v>
      </c>
      <c r="D799" s="28" t="str">
        <f>IFERROR(VLOOKUP(B799,Adresy!A:C,3,FALSE),"BRAK")</f>
        <v>BRAK</v>
      </c>
      <c r="E799" s="230" t="s">
        <v>122</v>
      </c>
      <c r="J799" s="237" t="s">
        <v>129</v>
      </c>
      <c r="K799" s="238" t="s">
        <v>130</v>
      </c>
      <c r="L799" s="239">
        <v>-20209.46</v>
      </c>
      <c r="M799" s="239">
        <v>-20209.46</v>
      </c>
      <c r="N799" s="240">
        <v>20209.46</v>
      </c>
      <c r="O799" s="28" t="e">
        <f ca="1">VLOOKUP(B799,CF!A:Y,10,FALSE)</f>
        <v>#N/A</v>
      </c>
      <c r="P799" s="248" t="e">
        <f t="shared" ca="1" si="36"/>
        <v>#VALUE!</v>
      </c>
      <c r="Q799" s="28" t="e">
        <f t="shared" ca="1" si="37"/>
        <v>#VALUE!</v>
      </c>
      <c r="S799" s="322">
        <f t="shared" si="38"/>
        <v>-20209.46</v>
      </c>
    </row>
    <row r="800" spans="1:19" x14ac:dyDescent="0.2">
      <c r="C800" s="28" t="e">
        <f ca="1">VLOOKUP(B800,CF!A:Y,2,FALSE)</f>
        <v>#N/A</v>
      </c>
      <c r="D800" s="28" t="str">
        <f>IFERROR(VLOOKUP(B800,Adresy!A:C,3,FALSE),"BRAK")</f>
        <v>BRAK</v>
      </c>
      <c r="E800" s="230" t="s">
        <v>122</v>
      </c>
      <c r="F800" s="230" t="s">
        <v>122</v>
      </c>
      <c r="G800" s="230" t="s">
        <v>122</v>
      </c>
      <c r="H800" s="230" t="s">
        <v>122</v>
      </c>
      <c r="I800" s="230" t="s">
        <v>122</v>
      </c>
      <c r="J800" s="230" t="s">
        <v>122</v>
      </c>
      <c r="K800" s="230" t="s">
        <v>122</v>
      </c>
      <c r="L800" s="241" t="s">
        <v>122</v>
      </c>
      <c r="M800" s="241" t="s">
        <v>3189</v>
      </c>
      <c r="N800" s="242">
        <v>20209.46</v>
      </c>
      <c r="O800" s="28" t="e">
        <f ca="1">VLOOKUP(B800,CF!A:Y,10,FALSE)</f>
        <v>#N/A</v>
      </c>
      <c r="P800" s="248" t="e">
        <f t="shared" ca="1" si="36"/>
        <v>#VALUE!</v>
      </c>
      <c r="Q800" s="28" t="e">
        <f t="shared" ca="1" si="37"/>
        <v>#VALUE!</v>
      </c>
      <c r="S800" s="322">
        <f t="shared" si="38"/>
        <v>-20209.46</v>
      </c>
    </row>
    <row r="801" spans="1:19" x14ac:dyDescent="0.2">
      <c r="A801" s="230" t="s">
        <v>1292</v>
      </c>
      <c r="B801" s="230"/>
      <c r="C801" s="28" t="e">
        <f ca="1">VLOOKUP(B801,CF!A:Y,2,FALSE)</f>
        <v>#N/A</v>
      </c>
      <c r="D801" s="28" t="str">
        <f>IFERROR(VLOOKUP(B801,Adresy!A:C,3,FALSE),"BRAK")</f>
        <v>BRAK</v>
      </c>
      <c r="E801" s="231" t="s">
        <v>1292</v>
      </c>
      <c r="G801" s="232" t="s">
        <v>1293</v>
      </c>
      <c r="I801" s="230" t="s">
        <v>122</v>
      </c>
      <c r="J801" s="230" t="s">
        <v>122</v>
      </c>
      <c r="K801" s="230" t="s">
        <v>122</v>
      </c>
      <c r="L801" s="230" t="s">
        <v>122</v>
      </c>
      <c r="M801" s="230" t="s">
        <v>122</v>
      </c>
      <c r="N801" s="230">
        <v>0</v>
      </c>
      <c r="O801" s="28" t="e">
        <f ca="1">VLOOKUP(B801,CF!A:Y,10,FALSE)</f>
        <v>#N/A</v>
      </c>
      <c r="P801" s="248" t="e">
        <f t="shared" ca="1" si="36"/>
        <v>#VALUE!</v>
      </c>
      <c r="Q801" s="28" t="e">
        <f t="shared" ca="1" si="37"/>
        <v>#VALUE!</v>
      </c>
      <c r="S801" s="322">
        <f t="shared" si="38"/>
        <v>0</v>
      </c>
    </row>
    <row r="802" spans="1:19" x14ac:dyDescent="0.2">
      <c r="B802" s="28" t="s">
        <v>1292</v>
      </c>
      <c r="C802" s="28" t="str">
        <f>VLOOKUP(B802,CF!A:Y,2,FALSE)</f>
        <v>SF Filter Sp. z o.o.</v>
      </c>
      <c r="D802" s="28" t="str">
        <f>IFERROR(VLOOKUP(B802,Adresy!A:C,3,FALSE),"BRAK")</f>
        <v>Towarowa
59-300 Lubin
Poland</v>
      </c>
      <c r="E802" s="233">
        <v>43584</v>
      </c>
      <c r="F802" s="204" t="s">
        <v>1294</v>
      </c>
      <c r="G802" s="205" t="s">
        <v>1295</v>
      </c>
      <c r="H802" s="204" t="s">
        <v>1296</v>
      </c>
      <c r="I802" s="234">
        <v>43598</v>
      </c>
      <c r="J802" s="206" t="s">
        <v>129</v>
      </c>
      <c r="K802" s="207" t="s">
        <v>130</v>
      </c>
      <c r="L802" s="235">
        <v>-1389.9</v>
      </c>
      <c r="M802" s="235">
        <v>-1389.9</v>
      </c>
      <c r="N802" s="236">
        <v>1389.9</v>
      </c>
      <c r="O802" s="28">
        <f>VLOOKUP(B802,CF!A:Y,10,FALSE)</f>
        <v>14</v>
      </c>
      <c r="P802" s="248">
        <f t="shared" si="36"/>
        <v>43598</v>
      </c>
      <c r="Q802" s="28">
        <f t="shared" si="37"/>
        <v>0</v>
      </c>
      <c r="S802" s="322">
        <f t="shared" si="38"/>
        <v>-1389.9</v>
      </c>
    </row>
    <row r="803" spans="1:19" x14ac:dyDescent="0.2">
      <c r="C803" s="28" t="e">
        <f ca="1">VLOOKUP(B803,CF!A:Y,2,FALSE)</f>
        <v>#N/A</v>
      </c>
      <c r="D803" s="28" t="str">
        <f>IFERROR(VLOOKUP(B803,Adresy!A:C,3,FALSE),"BRAK")</f>
        <v>BRAK</v>
      </c>
      <c r="E803" s="230" t="s">
        <v>122</v>
      </c>
      <c r="J803" s="237" t="s">
        <v>129</v>
      </c>
      <c r="K803" s="238" t="s">
        <v>130</v>
      </c>
      <c r="L803" s="239">
        <v>-1389.9</v>
      </c>
      <c r="M803" s="239">
        <v>-1389.9</v>
      </c>
      <c r="N803" s="240">
        <v>1389.9</v>
      </c>
      <c r="O803" s="28" t="e">
        <f ca="1">VLOOKUP(B803,CF!A:Y,10,FALSE)</f>
        <v>#N/A</v>
      </c>
      <c r="P803" s="248" t="e">
        <f t="shared" ca="1" si="36"/>
        <v>#VALUE!</v>
      </c>
      <c r="Q803" s="28" t="e">
        <f t="shared" ca="1" si="37"/>
        <v>#VALUE!</v>
      </c>
      <c r="S803" s="322">
        <f t="shared" si="38"/>
        <v>-1389.9</v>
      </c>
    </row>
    <row r="804" spans="1:19" x14ac:dyDescent="0.2">
      <c r="C804" s="28" t="e">
        <f ca="1">VLOOKUP(B804,CF!A:Y,2,FALSE)</f>
        <v>#N/A</v>
      </c>
      <c r="D804" s="28" t="str">
        <f>IFERROR(VLOOKUP(B804,Adresy!A:C,3,FALSE),"BRAK")</f>
        <v>BRAK</v>
      </c>
      <c r="N804" s="28">
        <v>0</v>
      </c>
      <c r="O804" s="28" t="e">
        <f ca="1">VLOOKUP(B804,CF!A:Y,10,FALSE)</f>
        <v>#N/A</v>
      </c>
      <c r="P804" s="248" t="e">
        <f t="shared" ca="1" si="36"/>
        <v>#N/A</v>
      </c>
      <c r="Q804" s="28" t="e">
        <f t="shared" ca="1" si="37"/>
        <v>#N/A</v>
      </c>
      <c r="S804" s="322">
        <f t="shared" si="38"/>
        <v>0</v>
      </c>
    </row>
    <row r="805" spans="1:19" x14ac:dyDescent="0.2">
      <c r="C805" s="28" t="e">
        <f ca="1">VLOOKUP(B805,CF!A:Y,2,FALSE)</f>
        <v>#N/A</v>
      </c>
      <c r="D805" s="28" t="str">
        <f>IFERROR(VLOOKUP(B805,Adresy!A:C,3,FALSE),"BRAK")</f>
        <v>BRAK</v>
      </c>
      <c r="E805" s="230" t="s">
        <v>122</v>
      </c>
      <c r="F805" s="230" t="s">
        <v>122</v>
      </c>
      <c r="G805" s="230" t="s">
        <v>122</v>
      </c>
      <c r="H805" s="230" t="s">
        <v>122</v>
      </c>
      <c r="I805" s="230" t="s">
        <v>122</v>
      </c>
      <c r="J805" s="230" t="s">
        <v>122</v>
      </c>
      <c r="K805" s="230" t="s">
        <v>122</v>
      </c>
      <c r="L805" s="241" t="s">
        <v>122</v>
      </c>
      <c r="M805" s="241" t="s">
        <v>3189</v>
      </c>
      <c r="N805" s="242">
        <v>1389.9</v>
      </c>
      <c r="O805" s="28" t="e">
        <f ca="1">VLOOKUP(B805,CF!A:Y,10,FALSE)</f>
        <v>#N/A</v>
      </c>
      <c r="P805" s="248" t="e">
        <f t="shared" ca="1" si="36"/>
        <v>#VALUE!</v>
      </c>
      <c r="Q805" s="28" t="e">
        <f t="shared" ca="1" si="37"/>
        <v>#VALUE!</v>
      </c>
      <c r="S805" s="322">
        <f t="shared" si="38"/>
        <v>-1389.9</v>
      </c>
    </row>
    <row r="806" spans="1:19" x14ac:dyDescent="0.2">
      <c r="A806" s="230" t="s">
        <v>1297</v>
      </c>
      <c r="B806" s="230"/>
      <c r="C806" s="28" t="e">
        <f ca="1">VLOOKUP(B806,CF!A:Y,2,FALSE)</f>
        <v>#N/A</v>
      </c>
      <c r="D806" s="28" t="str">
        <f>IFERROR(VLOOKUP(B806,Adresy!A:C,3,FALSE),"BRAK")</f>
        <v>BRAK</v>
      </c>
      <c r="E806" s="231" t="s">
        <v>1297</v>
      </c>
      <c r="G806" s="232" t="s">
        <v>1298</v>
      </c>
      <c r="I806" s="230" t="s">
        <v>122</v>
      </c>
      <c r="J806" s="230" t="s">
        <v>122</v>
      </c>
      <c r="K806" s="230" t="s">
        <v>122</v>
      </c>
      <c r="L806" s="230" t="s">
        <v>122</v>
      </c>
      <c r="M806" s="230" t="s">
        <v>122</v>
      </c>
      <c r="N806" s="230">
        <v>0</v>
      </c>
      <c r="O806" s="28" t="e">
        <f ca="1">VLOOKUP(B806,CF!A:Y,10,FALSE)</f>
        <v>#N/A</v>
      </c>
      <c r="P806" s="248" t="e">
        <f t="shared" ca="1" si="36"/>
        <v>#VALUE!</v>
      </c>
      <c r="Q806" s="28" t="e">
        <f t="shared" ca="1" si="37"/>
        <v>#VALUE!</v>
      </c>
      <c r="S806" s="322">
        <f t="shared" si="38"/>
        <v>0</v>
      </c>
    </row>
    <row r="807" spans="1:19" x14ac:dyDescent="0.2">
      <c r="B807" s="28" t="s">
        <v>1297</v>
      </c>
      <c r="C807" s="28" t="str">
        <f>VLOOKUP(B807,CF!A:Y,2,FALSE)</f>
        <v>RBB</v>
      </c>
      <c r="D807" s="28" t="str">
        <f>IFERROR(VLOOKUP(B807,Adresy!A:C,3,FALSE),"BRAK")</f>
        <v>Powstanców Wielkopolskich 18
63-200 Jarocin
Poland</v>
      </c>
      <c r="E807" s="233">
        <v>43559</v>
      </c>
      <c r="F807" s="204" t="s">
        <v>1299</v>
      </c>
      <c r="G807" s="205" t="s">
        <v>1300</v>
      </c>
      <c r="H807" s="204" t="s">
        <v>122</v>
      </c>
      <c r="I807" s="234">
        <v>43566</v>
      </c>
      <c r="J807" s="206" t="s">
        <v>129</v>
      </c>
      <c r="K807" s="207" t="s">
        <v>130</v>
      </c>
      <c r="L807" s="235">
        <v>-63123</v>
      </c>
      <c r="M807" s="235">
        <v>-63123</v>
      </c>
      <c r="N807" s="236">
        <v>63123</v>
      </c>
      <c r="O807" s="28">
        <f>VLOOKUP(B807,CF!A:Y,10,FALSE)</f>
        <v>7</v>
      </c>
      <c r="P807" s="248">
        <f t="shared" si="36"/>
        <v>43566</v>
      </c>
      <c r="Q807" s="28">
        <f t="shared" si="37"/>
        <v>0</v>
      </c>
      <c r="S807" s="322">
        <f t="shared" si="38"/>
        <v>-63123</v>
      </c>
    </row>
    <row r="808" spans="1:19" x14ac:dyDescent="0.2">
      <c r="B808" s="28" t="s">
        <v>1297</v>
      </c>
      <c r="C808" s="28" t="str">
        <f>VLOOKUP(B808,CF!A:Y,2,FALSE)</f>
        <v>RBB</v>
      </c>
      <c r="D808" s="28" t="str">
        <f>IFERROR(VLOOKUP(B808,Adresy!A:C,3,FALSE),"BRAK")</f>
        <v>Powstanców Wielkopolskich 18
63-200 Jarocin
Poland</v>
      </c>
      <c r="E808" s="233">
        <v>43564</v>
      </c>
      <c r="F808" s="204" t="s">
        <v>1301</v>
      </c>
      <c r="G808" s="205" t="s">
        <v>1302</v>
      </c>
      <c r="H808" s="204" t="s">
        <v>122</v>
      </c>
      <c r="I808" s="234">
        <v>43564</v>
      </c>
      <c r="J808" s="206" t="s">
        <v>129</v>
      </c>
      <c r="K808" s="207" t="s">
        <v>130</v>
      </c>
      <c r="L808" s="235">
        <v>-63123</v>
      </c>
      <c r="M808" s="235">
        <v>-63123</v>
      </c>
      <c r="N808" s="236">
        <v>63123</v>
      </c>
      <c r="O808" s="28">
        <f>VLOOKUP(B808,CF!A:Y,10,FALSE)</f>
        <v>7</v>
      </c>
      <c r="P808" s="248">
        <f t="shared" si="36"/>
        <v>43571</v>
      </c>
      <c r="Q808" s="28">
        <f t="shared" si="37"/>
        <v>7</v>
      </c>
      <c r="S808" s="322">
        <f t="shared" si="38"/>
        <v>-63123</v>
      </c>
    </row>
    <row r="809" spans="1:19" x14ac:dyDescent="0.2">
      <c r="B809" s="28" t="s">
        <v>1297</v>
      </c>
      <c r="C809" s="28" t="str">
        <f>VLOOKUP(B809,CF!A:Y,2,FALSE)</f>
        <v>RBB</v>
      </c>
      <c r="D809" s="28" t="str">
        <f>IFERROR(VLOOKUP(B809,Adresy!A:C,3,FALSE),"BRAK")</f>
        <v>Powstanców Wielkopolskich 18
63-200 Jarocin
Poland</v>
      </c>
      <c r="E809" s="233">
        <v>43570</v>
      </c>
      <c r="F809" s="204" t="s">
        <v>1303</v>
      </c>
      <c r="G809" s="205" t="s">
        <v>1304</v>
      </c>
      <c r="H809" s="204" t="s">
        <v>122</v>
      </c>
      <c r="I809" s="234">
        <v>43577</v>
      </c>
      <c r="J809" s="206" t="s">
        <v>129</v>
      </c>
      <c r="K809" s="207" t="s">
        <v>130</v>
      </c>
      <c r="L809" s="235">
        <v>-63600</v>
      </c>
      <c r="M809" s="235">
        <v>-63600</v>
      </c>
      <c r="N809" s="236">
        <v>63600</v>
      </c>
      <c r="O809" s="28">
        <f>VLOOKUP(B809,CF!A:Y,10,FALSE)</f>
        <v>7</v>
      </c>
      <c r="P809" s="248">
        <f t="shared" si="36"/>
        <v>43577</v>
      </c>
      <c r="Q809" s="28">
        <f t="shared" si="37"/>
        <v>0</v>
      </c>
      <c r="S809" s="322">
        <f t="shared" si="38"/>
        <v>-63600</v>
      </c>
    </row>
    <row r="810" spans="1:19" x14ac:dyDescent="0.2">
      <c r="C810" s="28" t="e">
        <f ca="1">VLOOKUP(B810,CF!A:Y,2,FALSE)</f>
        <v>#N/A</v>
      </c>
      <c r="D810" s="28" t="str">
        <f>IFERROR(VLOOKUP(B810,Adresy!A:C,3,FALSE),"BRAK")</f>
        <v>BRAK</v>
      </c>
      <c r="E810" s="230" t="s">
        <v>122</v>
      </c>
      <c r="J810" s="237" t="s">
        <v>129</v>
      </c>
      <c r="K810" s="238" t="s">
        <v>130</v>
      </c>
      <c r="L810" s="239">
        <v>-189846</v>
      </c>
      <c r="M810" s="239">
        <v>-189846</v>
      </c>
      <c r="N810" s="240">
        <v>189846</v>
      </c>
      <c r="O810" s="28" t="e">
        <f ca="1">VLOOKUP(B810,CF!A:Y,10,FALSE)</f>
        <v>#N/A</v>
      </c>
      <c r="P810" s="248" t="e">
        <f t="shared" ca="1" si="36"/>
        <v>#VALUE!</v>
      </c>
      <c r="Q810" s="28" t="e">
        <f t="shared" ca="1" si="37"/>
        <v>#VALUE!</v>
      </c>
      <c r="S810" s="322">
        <f t="shared" si="38"/>
        <v>-189846</v>
      </c>
    </row>
    <row r="811" spans="1:19" x14ac:dyDescent="0.2">
      <c r="C811" s="28" t="e">
        <f ca="1">VLOOKUP(B811,CF!A:Y,2,FALSE)</f>
        <v>#N/A</v>
      </c>
      <c r="D811" s="28" t="str">
        <f>IFERROR(VLOOKUP(B811,Adresy!A:C,3,FALSE),"BRAK")</f>
        <v>BRAK</v>
      </c>
      <c r="E811" s="230" t="s">
        <v>122</v>
      </c>
      <c r="F811" s="230" t="s">
        <v>122</v>
      </c>
      <c r="G811" s="230" t="s">
        <v>122</v>
      </c>
      <c r="H811" s="230" t="s">
        <v>122</v>
      </c>
      <c r="I811" s="230" t="s">
        <v>122</v>
      </c>
      <c r="J811" s="230" t="s">
        <v>122</v>
      </c>
      <c r="K811" s="230" t="s">
        <v>122</v>
      </c>
      <c r="L811" s="241" t="s">
        <v>122</v>
      </c>
      <c r="M811" s="241" t="s">
        <v>3189</v>
      </c>
      <c r="N811" s="242">
        <v>189846</v>
      </c>
      <c r="O811" s="28" t="e">
        <f ca="1">VLOOKUP(B811,CF!A:Y,10,FALSE)</f>
        <v>#N/A</v>
      </c>
      <c r="P811" s="248" t="e">
        <f t="shared" ca="1" si="36"/>
        <v>#VALUE!</v>
      </c>
      <c r="Q811" s="28" t="e">
        <f t="shared" ca="1" si="37"/>
        <v>#VALUE!</v>
      </c>
      <c r="S811" s="322">
        <f t="shared" si="38"/>
        <v>-189846</v>
      </c>
    </row>
    <row r="812" spans="1:19" x14ac:dyDescent="0.2">
      <c r="A812" s="230" t="s">
        <v>1305</v>
      </c>
      <c r="B812" s="230"/>
      <c r="C812" s="28" t="e">
        <f ca="1">VLOOKUP(B812,CF!A:Y,2,FALSE)</f>
        <v>#N/A</v>
      </c>
      <c r="D812" s="28" t="str">
        <f>IFERROR(VLOOKUP(B812,Adresy!A:C,3,FALSE),"BRAK")</f>
        <v>BRAK</v>
      </c>
      <c r="E812" s="231" t="s">
        <v>1305</v>
      </c>
      <c r="G812" s="232" t="s">
        <v>1306</v>
      </c>
      <c r="I812" s="230" t="s">
        <v>122</v>
      </c>
      <c r="J812" s="230" t="s">
        <v>122</v>
      </c>
      <c r="K812" s="230" t="s">
        <v>122</v>
      </c>
      <c r="L812" s="230" t="s">
        <v>122</v>
      </c>
      <c r="M812" s="230" t="s">
        <v>122</v>
      </c>
      <c r="N812" s="230">
        <v>0</v>
      </c>
      <c r="O812" s="28" t="e">
        <f ca="1">VLOOKUP(B812,CF!A:Y,10,FALSE)</f>
        <v>#N/A</v>
      </c>
      <c r="P812" s="248" t="e">
        <f t="shared" ca="1" si="36"/>
        <v>#VALUE!</v>
      </c>
      <c r="Q812" s="28" t="e">
        <f t="shared" ca="1" si="37"/>
        <v>#VALUE!</v>
      </c>
      <c r="S812" s="322">
        <f t="shared" si="38"/>
        <v>0</v>
      </c>
    </row>
    <row r="813" spans="1:19" x14ac:dyDescent="0.2">
      <c r="B813" s="28" t="s">
        <v>1305</v>
      </c>
      <c r="C813" s="28" t="str">
        <f>VLOOKUP(B813,CF!A:Y,2,FALSE)</f>
        <v>PRIMOLOKO</v>
      </c>
      <c r="D813" s="28" t="str">
        <f>IFERROR(VLOOKUP(B813,Adresy!A:C,3,FALSE),"BRAK")</f>
        <v>Wojska Polskiego 66/68
41-603 Świętochłowice
Poland</v>
      </c>
      <c r="E813" s="233">
        <v>43578</v>
      </c>
      <c r="F813" s="204" t="s">
        <v>1307</v>
      </c>
      <c r="G813" s="205" t="s">
        <v>764</v>
      </c>
      <c r="H813" s="204" t="s">
        <v>1308</v>
      </c>
      <c r="I813" s="234">
        <v>43592</v>
      </c>
      <c r="J813" s="206" t="s">
        <v>129</v>
      </c>
      <c r="K813" s="207" t="s">
        <v>130</v>
      </c>
      <c r="L813" s="235">
        <v>-184.5</v>
      </c>
      <c r="M813" s="235">
        <v>-184.5</v>
      </c>
      <c r="N813" s="236">
        <v>184.5</v>
      </c>
      <c r="O813" s="28">
        <f>VLOOKUP(B813,CF!A:Y,10,FALSE)</f>
        <v>14</v>
      </c>
      <c r="P813" s="248">
        <f t="shared" si="36"/>
        <v>43592</v>
      </c>
      <c r="Q813" s="28">
        <f t="shared" si="37"/>
        <v>0</v>
      </c>
      <c r="S813" s="322">
        <f t="shared" si="38"/>
        <v>-184.5</v>
      </c>
    </row>
    <row r="814" spans="1:19" x14ac:dyDescent="0.2">
      <c r="B814" s="28" t="s">
        <v>1305</v>
      </c>
      <c r="C814" s="28" t="str">
        <f>VLOOKUP(B814,CF!A:Y,2,FALSE)</f>
        <v>PRIMOLOKO</v>
      </c>
      <c r="D814" s="28" t="str">
        <f>IFERROR(VLOOKUP(B814,Adresy!A:C,3,FALSE),"BRAK")</f>
        <v>Wojska Polskiego 66/68
41-603 Świętochłowice
Poland</v>
      </c>
      <c r="E814" s="233">
        <v>43594</v>
      </c>
      <c r="F814" s="204" t="s">
        <v>3296</v>
      </c>
      <c r="G814" s="205" t="s">
        <v>768</v>
      </c>
      <c r="H814" s="204" t="s">
        <v>3297</v>
      </c>
      <c r="I814" s="234">
        <v>43585</v>
      </c>
      <c r="J814" s="206" t="s">
        <v>129</v>
      </c>
      <c r="K814" s="207" t="s">
        <v>130</v>
      </c>
      <c r="L814" s="235">
        <v>-184.5</v>
      </c>
      <c r="M814" s="235">
        <v>-184.5</v>
      </c>
      <c r="N814" s="236">
        <v>184.5</v>
      </c>
      <c r="O814" s="28">
        <f>VLOOKUP(B814,CF!A:Y,10,FALSE)</f>
        <v>14</v>
      </c>
      <c r="P814" s="248">
        <f t="shared" si="36"/>
        <v>43608</v>
      </c>
      <c r="Q814" s="28">
        <f t="shared" si="37"/>
        <v>23</v>
      </c>
      <c r="S814" s="322">
        <f t="shared" si="38"/>
        <v>-184.5</v>
      </c>
    </row>
    <row r="815" spans="1:19" x14ac:dyDescent="0.2">
      <c r="C815" s="28" t="e">
        <f ca="1">VLOOKUP(B815,CF!A:Y,2,FALSE)</f>
        <v>#N/A</v>
      </c>
      <c r="D815" s="28" t="str">
        <f>IFERROR(VLOOKUP(B815,Adresy!A:C,3,FALSE),"BRAK")</f>
        <v>BRAK</v>
      </c>
      <c r="E815" s="230" t="s">
        <v>122</v>
      </c>
      <c r="J815" s="237" t="s">
        <v>129</v>
      </c>
      <c r="K815" s="238" t="s">
        <v>130</v>
      </c>
      <c r="L815" s="239">
        <v>-369</v>
      </c>
      <c r="M815" s="239">
        <v>-369</v>
      </c>
      <c r="N815" s="240">
        <v>369</v>
      </c>
      <c r="O815" s="28" t="e">
        <f ca="1">VLOOKUP(B815,CF!A:Y,10,FALSE)</f>
        <v>#N/A</v>
      </c>
      <c r="P815" s="248" t="e">
        <f t="shared" ca="1" si="36"/>
        <v>#VALUE!</v>
      </c>
      <c r="Q815" s="28" t="e">
        <f t="shared" ca="1" si="37"/>
        <v>#VALUE!</v>
      </c>
      <c r="S815" s="322">
        <f t="shared" si="38"/>
        <v>-369</v>
      </c>
    </row>
    <row r="816" spans="1:19" x14ac:dyDescent="0.2">
      <c r="C816" s="28" t="e">
        <f ca="1">VLOOKUP(B816,CF!A:Y,2,FALSE)</f>
        <v>#N/A</v>
      </c>
      <c r="D816" s="28" t="str">
        <f>IFERROR(VLOOKUP(B816,Adresy!A:C,3,FALSE),"BRAK")</f>
        <v>BRAK</v>
      </c>
      <c r="E816" s="230" t="s">
        <v>122</v>
      </c>
      <c r="F816" s="230" t="s">
        <v>122</v>
      </c>
      <c r="G816" s="230" t="s">
        <v>122</v>
      </c>
      <c r="H816" s="230" t="s">
        <v>122</v>
      </c>
      <c r="I816" s="230" t="s">
        <v>122</v>
      </c>
      <c r="J816" s="230" t="s">
        <v>122</v>
      </c>
      <c r="K816" s="230" t="s">
        <v>122</v>
      </c>
      <c r="L816" s="241" t="s">
        <v>122</v>
      </c>
      <c r="M816" s="241" t="s">
        <v>3189</v>
      </c>
      <c r="N816" s="242">
        <v>369</v>
      </c>
      <c r="O816" s="28" t="e">
        <f ca="1">VLOOKUP(B816,CF!A:Y,10,FALSE)</f>
        <v>#N/A</v>
      </c>
      <c r="P816" s="248" t="e">
        <f t="shared" ca="1" si="36"/>
        <v>#VALUE!</v>
      </c>
      <c r="Q816" s="28" t="e">
        <f t="shared" ca="1" si="37"/>
        <v>#VALUE!</v>
      </c>
      <c r="S816" s="322">
        <f t="shared" si="38"/>
        <v>-369</v>
      </c>
    </row>
    <row r="817" spans="1:19" x14ac:dyDescent="0.2">
      <c r="A817" s="230" t="s">
        <v>1309</v>
      </c>
      <c r="B817" s="230"/>
      <c r="C817" s="28" t="e">
        <f ca="1">VLOOKUP(B817,CF!A:Y,2,FALSE)</f>
        <v>#N/A</v>
      </c>
      <c r="D817" s="28" t="str">
        <f>IFERROR(VLOOKUP(B817,Adresy!A:C,3,FALSE),"BRAK")</f>
        <v>BRAK</v>
      </c>
      <c r="E817" s="231" t="s">
        <v>1309</v>
      </c>
      <c r="G817" s="232" t="s">
        <v>1310</v>
      </c>
      <c r="I817" s="230" t="s">
        <v>122</v>
      </c>
      <c r="J817" s="230" t="s">
        <v>122</v>
      </c>
      <c r="K817" s="230" t="s">
        <v>122</v>
      </c>
      <c r="L817" s="230" t="s">
        <v>122</v>
      </c>
      <c r="M817" s="230" t="s">
        <v>122</v>
      </c>
      <c r="N817" s="230">
        <v>0</v>
      </c>
      <c r="O817" s="28" t="e">
        <f ca="1">VLOOKUP(B817,CF!A:Y,10,FALSE)</f>
        <v>#N/A</v>
      </c>
      <c r="P817" s="248" t="e">
        <f t="shared" ca="1" si="36"/>
        <v>#VALUE!</v>
      </c>
      <c r="Q817" s="28" t="e">
        <f t="shared" ca="1" si="37"/>
        <v>#VALUE!</v>
      </c>
      <c r="S817" s="322">
        <f t="shared" si="38"/>
        <v>0</v>
      </c>
    </row>
    <row r="818" spans="1:19" x14ac:dyDescent="0.2">
      <c r="B818" s="28" t="s">
        <v>1309</v>
      </c>
      <c r="C818" s="28" t="str">
        <f>VLOOKUP(B818,CF!A:Y,2,FALSE)</f>
        <v>ARCELORMITTAL</v>
      </c>
      <c r="D818" s="28" t="str">
        <f>IFERROR(VLOOKUP(B818,Adresy!A:C,3,FALSE),"BRAK")</f>
        <v>Stalowa 1 60-610 Katowice</v>
      </c>
      <c r="E818" s="233">
        <v>43574</v>
      </c>
      <c r="F818" s="204" t="s">
        <v>1311</v>
      </c>
      <c r="G818" s="205" t="s">
        <v>1312</v>
      </c>
      <c r="H818" s="204" t="s">
        <v>122</v>
      </c>
      <c r="I818" s="234">
        <v>43604</v>
      </c>
      <c r="J818" s="206" t="s">
        <v>129</v>
      </c>
      <c r="K818" s="207" t="s">
        <v>130</v>
      </c>
      <c r="L818" s="235">
        <v>-57666.5</v>
      </c>
      <c r="M818" s="235">
        <v>-57666.5</v>
      </c>
      <c r="N818" s="236">
        <v>57666.5</v>
      </c>
      <c r="O818" s="28">
        <f>VLOOKUP(B818,CF!A:Y,10,FALSE)</f>
        <v>30</v>
      </c>
      <c r="P818" s="248">
        <f t="shared" si="36"/>
        <v>43604</v>
      </c>
      <c r="Q818" s="28">
        <f t="shared" si="37"/>
        <v>0</v>
      </c>
      <c r="S818" s="322">
        <f t="shared" si="38"/>
        <v>-57666.5</v>
      </c>
    </row>
    <row r="819" spans="1:19" x14ac:dyDescent="0.2">
      <c r="C819" s="28" t="e">
        <f ca="1">VLOOKUP(B819,CF!A:Y,2,FALSE)</f>
        <v>#N/A</v>
      </c>
      <c r="D819" s="28" t="str">
        <f>IFERROR(VLOOKUP(B819,Adresy!A:C,3,FALSE),"BRAK")</f>
        <v>BRAK</v>
      </c>
      <c r="E819" s="230" t="s">
        <v>122</v>
      </c>
      <c r="J819" s="237" t="s">
        <v>129</v>
      </c>
      <c r="K819" s="238" t="s">
        <v>130</v>
      </c>
      <c r="L819" s="239">
        <v>-57666.5</v>
      </c>
      <c r="M819" s="239">
        <v>-57666.5</v>
      </c>
      <c r="N819" s="240">
        <v>57666.5</v>
      </c>
      <c r="O819" s="28" t="e">
        <f ca="1">VLOOKUP(B819,CF!A:Y,10,FALSE)</f>
        <v>#N/A</v>
      </c>
      <c r="P819" s="248" t="e">
        <f t="shared" ca="1" si="36"/>
        <v>#VALUE!</v>
      </c>
      <c r="Q819" s="28" t="e">
        <f t="shared" ca="1" si="37"/>
        <v>#VALUE!</v>
      </c>
      <c r="S819" s="322">
        <f t="shared" si="38"/>
        <v>-57666.5</v>
      </c>
    </row>
    <row r="820" spans="1:19" x14ac:dyDescent="0.2">
      <c r="C820" s="28" t="e">
        <f ca="1">VLOOKUP(B820,CF!A:Y,2,FALSE)</f>
        <v>#N/A</v>
      </c>
      <c r="D820" s="28" t="str">
        <f>IFERROR(VLOOKUP(B820,Adresy!A:C,3,FALSE),"BRAK")</f>
        <v>BRAK</v>
      </c>
      <c r="N820" s="28">
        <v>0</v>
      </c>
      <c r="O820" s="28" t="e">
        <f ca="1">VLOOKUP(B820,CF!A:Y,10,FALSE)</f>
        <v>#N/A</v>
      </c>
      <c r="P820" s="248" t="e">
        <f t="shared" ref="P820:P883" ca="1" si="39">E820+O820</f>
        <v>#N/A</v>
      </c>
      <c r="Q820" s="28" t="e">
        <f t="shared" ref="Q820:Q883" ca="1" si="40">P820-I820</f>
        <v>#N/A</v>
      </c>
      <c r="S820" s="322">
        <f t="shared" si="38"/>
        <v>0</v>
      </c>
    </row>
    <row r="821" spans="1:19" x14ac:dyDescent="0.2">
      <c r="C821" s="28" t="e">
        <f ca="1">VLOOKUP(B821,CF!A:Y,2,FALSE)</f>
        <v>#N/A</v>
      </c>
      <c r="D821" s="28" t="str">
        <f>IFERROR(VLOOKUP(B821,Adresy!A:C,3,FALSE),"BRAK")</f>
        <v>BRAK</v>
      </c>
      <c r="E821" s="230" t="s">
        <v>122</v>
      </c>
      <c r="F821" s="230" t="s">
        <v>122</v>
      </c>
      <c r="G821" s="230" t="s">
        <v>122</v>
      </c>
      <c r="H821" s="230" t="s">
        <v>122</v>
      </c>
      <c r="I821" s="230" t="s">
        <v>122</v>
      </c>
      <c r="J821" s="230" t="s">
        <v>122</v>
      </c>
      <c r="K821" s="230" t="s">
        <v>122</v>
      </c>
      <c r="L821" s="241" t="s">
        <v>122</v>
      </c>
      <c r="M821" s="241" t="s">
        <v>3189</v>
      </c>
      <c r="N821" s="242">
        <v>57666.5</v>
      </c>
      <c r="O821" s="28" t="e">
        <f ca="1">VLOOKUP(B821,CF!A:Y,10,FALSE)</f>
        <v>#N/A</v>
      </c>
      <c r="P821" s="248" t="e">
        <f t="shared" ca="1" si="39"/>
        <v>#VALUE!</v>
      </c>
      <c r="Q821" s="28" t="e">
        <f t="shared" ca="1" si="40"/>
        <v>#VALUE!</v>
      </c>
      <c r="S821" s="322">
        <f t="shared" si="38"/>
        <v>-57666.5</v>
      </c>
    </row>
    <row r="822" spans="1:19" x14ac:dyDescent="0.2">
      <c r="A822" s="230" t="s">
        <v>1313</v>
      </c>
      <c r="B822" s="230"/>
      <c r="C822" s="28" t="e">
        <f ca="1">VLOOKUP(B822,CF!A:Y,2,FALSE)</f>
        <v>#N/A</v>
      </c>
      <c r="D822" s="28" t="str">
        <f>IFERROR(VLOOKUP(B822,Adresy!A:C,3,FALSE),"BRAK")</f>
        <v>BRAK</v>
      </c>
      <c r="E822" s="231" t="s">
        <v>1313</v>
      </c>
      <c r="G822" s="232" t="s">
        <v>1314</v>
      </c>
      <c r="I822" s="230" t="s">
        <v>122</v>
      </c>
      <c r="J822" s="230" t="s">
        <v>122</v>
      </c>
      <c r="K822" s="230" t="s">
        <v>122</v>
      </c>
      <c r="L822" s="230" t="s">
        <v>122</v>
      </c>
      <c r="M822" s="230" t="s">
        <v>122</v>
      </c>
      <c r="N822" s="230">
        <v>0</v>
      </c>
      <c r="O822" s="28" t="e">
        <f ca="1">VLOOKUP(B822,CF!A:Y,10,FALSE)</f>
        <v>#N/A</v>
      </c>
      <c r="P822" s="248" t="e">
        <f t="shared" ca="1" si="39"/>
        <v>#VALUE!</v>
      </c>
      <c r="Q822" s="28" t="e">
        <f t="shared" ca="1" si="40"/>
        <v>#VALUE!</v>
      </c>
      <c r="S822" s="322">
        <f t="shared" si="38"/>
        <v>0</v>
      </c>
    </row>
    <row r="823" spans="1:19" x14ac:dyDescent="0.2">
      <c r="B823" s="28" t="s">
        <v>1313</v>
      </c>
      <c r="C823" s="28" t="str">
        <f>VLOOKUP(B823,CF!A:Y,2,FALSE)</f>
        <v>Tadeusz Ferenc Centrum Usługowo - Handlowe FERTIS</v>
      </c>
      <c r="D823" s="28" t="str">
        <f>IFERROR(VLOOKUP(B823,Adresy!A:C,3,FALSE),"BRAK")</f>
        <v>Wojska Polskiego 28, 67-100 Nowa Sól</v>
      </c>
      <c r="E823" s="233">
        <v>43587</v>
      </c>
      <c r="F823" s="204" t="s">
        <v>1315</v>
      </c>
      <c r="G823" s="205" t="s">
        <v>1316</v>
      </c>
      <c r="H823" s="204" t="s">
        <v>1317</v>
      </c>
      <c r="I823" s="234">
        <v>43594</v>
      </c>
      <c r="J823" s="206" t="s">
        <v>129</v>
      </c>
      <c r="K823" s="207" t="s">
        <v>130</v>
      </c>
      <c r="L823" s="235">
        <v>-475.19</v>
      </c>
      <c r="M823" s="235">
        <v>-475.19</v>
      </c>
      <c r="N823" s="236">
        <v>475.19</v>
      </c>
      <c r="O823" s="28">
        <f>VLOOKUP(B823,CF!A:Y,10,FALSE)</f>
        <v>14</v>
      </c>
      <c r="P823" s="248">
        <f t="shared" si="39"/>
        <v>43601</v>
      </c>
      <c r="Q823" s="28">
        <f t="shared" si="40"/>
        <v>7</v>
      </c>
      <c r="S823" s="322">
        <f t="shared" si="38"/>
        <v>-475.19</v>
      </c>
    </row>
    <row r="824" spans="1:19" x14ac:dyDescent="0.2">
      <c r="C824" s="28" t="e">
        <f ca="1">VLOOKUP(B824,CF!A:Y,2,FALSE)</f>
        <v>#N/A</v>
      </c>
      <c r="D824" s="28" t="str">
        <f>IFERROR(VLOOKUP(B824,Adresy!A:C,3,FALSE),"BRAK")</f>
        <v>BRAK</v>
      </c>
      <c r="E824" s="230" t="s">
        <v>122</v>
      </c>
      <c r="J824" s="237" t="s">
        <v>129</v>
      </c>
      <c r="K824" s="238" t="s">
        <v>130</v>
      </c>
      <c r="L824" s="239">
        <v>-475.19</v>
      </c>
      <c r="M824" s="239">
        <v>-475.19</v>
      </c>
      <c r="N824" s="240">
        <v>475.19</v>
      </c>
      <c r="O824" s="28" t="e">
        <f ca="1">VLOOKUP(B824,CF!A:Y,10,FALSE)</f>
        <v>#N/A</v>
      </c>
      <c r="P824" s="248" t="e">
        <f t="shared" ca="1" si="39"/>
        <v>#VALUE!</v>
      </c>
      <c r="Q824" s="28" t="e">
        <f t="shared" ca="1" si="40"/>
        <v>#VALUE!</v>
      </c>
      <c r="S824" s="322">
        <f t="shared" si="38"/>
        <v>-475.19</v>
      </c>
    </row>
    <row r="825" spans="1:19" x14ac:dyDescent="0.2">
      <c r="C825" s="28" t="e">
        <f ca="1">VLOOKUP(B825,CF!A:Y,2,FALSE)</f>
        <v>#N/A</v>
      </c>
      <c r="D825" s="28" t="str">
        <f>IFERROR(VLOOKUP(B825,Adresy!A:C,3,FALSE),"BRAK")</f>
        <v>BRAK</v>
      </c>
      <c r="E825" s="230" t="s">
        <v>122</v>
      </c>
      <c r="F825" s="230" t="s">
        <v>122</v>
      </c>
      <c r="G825" s="230" t="s">
        <v>122</v>
      </c>
      <c r="H825" s="230" t="s">
        <v>122</v>
      </c>
      <c r="I825" s="230" t="s">
        <v>122</v>
      </c>
      <c r="J825" s="230" t="s">
        <v>122</v>
      </c>
      <c r="K825" s="230" t="s">
        <v>122</v>
      </c>
      <c r="L825" s="241" t="s">
        <v>122</v>
      </c>
      <c r="M825" s="241" t="s">
        <v>3189</v>
      </c>
      <c r="N825" s="242">
        <v>475.19</v>
      </c>
      <c r="O825" s="28" t="e">
        <f ca="1">VLOOKUP(B825,CF!A:Y,10,FALSE)</f>
        <v>#N/A</v>
      </c>
      <c r="P825" s="248" t="e">
        <f t="shared" ca="1" si="39"/>
        <v>#VALUE!</v>
      </c>
      <c r="Q825" s="28" t="e">
        <f t="shared" ca="1" si="40"/>
        <v>#VALUE!</v>
      </c>
      <c r="S825" s="322">
        <f t="shared" si="38"/>
        <v>-475.19</v>
      </c>
    </row>
    <row r="826" spans="1:19" x14ac:dyDescent="0.2">
      <c r="A826" s="230" t="s">
        <v>1318</v>
      </c>
      <c r="B826" s="230"/>
      <c r="C826" s="28" t="e">
        <f ca="1">VLOOKUP(B826,CF!A:Y,2,FALSE)</f>
        <v>#N/A</v>
      </c>
      <c r="D826" s="28" t="str">
        <f>IFERROR(VLOOKUP(B826,Adresy!A:C,3,FALSE),"BRAK")</f>
        <v>BRAK</v>
      </c>
      <c r="E826" s="231" t="s">
        <v>1318</v>
      </c>
      <c r="G826" s="232" t="s">
        <v>1319</v>
      </c>
      <c r="I826" s="230" t="s">
        <v>122</v>
      </c>
      <c r="J826" s="230" t="s">
        <v>122</v>
      </c>
      <c r="K826" s="230" t="s">
        <v>122</v>
      </c>
      <c r="L826" s="230" t="s">
        <v>122</v>
      </c>
      <c r="M826" s="230" t="s">
        <v>122</v>
      </c>
      <c r="N826" s="230">
        <v>0</v>
      </c>
      <c r="O826" s="28" t="e">
        <f ca="1">VLOOKUP(B826,CF!A:Y,10,FALSE)</f>
        <v>#N/A</v>
      </c>
      <c r="P826" s="248" t="e">
        <f t="shared" ca="1" si="39"/>
        <v>#VALUE!</v>
      </c>
      <c r="Q826" s="28" t="e">
        <f t="shared" ca="1" si="40"/>
        <v>#VALUE!</v>
      </c>
      <c r="S826" s="322">
        <f t="shared" si="38"/>
        <v>0</v>
      </c>
    </row>
    <row r="827" spans="1:19" x14ac:dyDescent="0.2">
      <c r="B827" s="28" t="s">
        <v>1318</v>
      </c>
      <c r="C827" s="28" t="str">
        <f>VLOOKUP(B827,CF!A:Y,2,FALSE)</f>
        <v xml:space="preserve">WILHELM BERTRAMS GMBH </v>
      </c>
      <c r="D827" s="28" t="str">
        <f>IFERROR(VLOOKUP(B827,Adresy!A:C,3,FALSE),"BRAK")</f>
        <v>Hochstraße 29
42799 Leichlingen (Rheinland)
Germany</v>
      </c>
      <c r="E827" s="233">
        <v>43558</v>
      </c>
      <c r="F827" s="204" t="s">
        <v>1320</v>
      </c>
      <c r="G827" s="205" t="s">
        <v>3832</v>
      </c>
      <c r="H827" s="204" t="s">
        <v>122</v>
      </c>
      <c r="I827" s="234">
        <v>43558</v>
      </c>
      <c r="J827" s="206" t="s">
        <v>177</v>
      </c>
      <c r="K827" s="207" t="s">
        <v>178</v>
      </c>
      <c r="L827" s="235">
        <v>8505.7199999999993</v>
      </c>
      <c r="M827" s="235">
        <v>8505.7199999999993</v>
      </c>
      <c r="N827" s="236">
        <v>-36578</v>
      </c>
      <c r="O827" s="28">
        <f>VLOOKUP(B827,CF!A:Y,10,FALSE)</f>
        <v>30</v>
      </c>
      <c r="P827" s="248">
        <f t="shared" si="39"/>
        <v>43588</v>
      </c>
      <c r="Q827" s="28">
        <f t="shared" si="40"/>
        <v>30</v>
      </c>
      <c r="S827" s="322">
        <f t="shared" si="38"/>
        <v>36578</v>
      </c>
    </row>
    <row r="828" spans="1:19" x14ac:dyDescent="0.2">
      <c r="B828" s="28" t="s">
        <v>1318</v>
      </c>
      <c r="C828" s="28" t="str">
        <f>VLOOKUP(B828,CF!A:Y,2,FALSE)</f>
        <v xml:space="preserve">WILHELM BERTRAMS GMBH </v>
      </c>
      <c r="D828" s="28" t="str">
        <f>IFERROR(VLOOKUP(B828,Adresy!A:C,3,FALSE),"BRAK")</f>
        <v>Hochstraße 29
42799 Leichlingen (Rheinland)
Germany</v>
      </c>
      <c r="E828" s="233">
        <v>43565</v>
      </c>
      <c r="F828" s="204" t="s">
        <v>1321</v>
      </c>
      <c r="G828" s="205" t="s">
        <v>1322</v>
      </c>
      <c r="H828" s="204" t="s">
        <v>122</v>
      </c>
      <c r="I828" s="234">
        <v>43549</v>
      </c>
      <c r="J828" s="206" t="s">
        <v>177</v>
      </c>
      <c r="K828" s="207" t="s">
        <v>178</v>
      </c>
      <c r="L828" s="235">
        <v>-8860.1299999999992</v>
      </c>
      <c r="M828" s="235">
        <v>-8860.1299999999992</v>
      </c>
      <c r="N828" s="236">
        <v>38004.639999999999</v>
      </c>
      <c r="O828" s="28">
        <f>VLOOKUP(B828,CF!A:Y,10,FALSE)</f>
        <v>30</v>
      </c>
      <c r="P828" s="248">
        <f t="shared" si="39"/>
        <v>43595</v>
      </c>
      <c r="Q828" s="28">
        <f t="shared" si="40"/>
        <v>46</v>
      </c>
      <c r="S828" s="322">
        <f t="shared" si="38"/>
        <v>-38004.639999999999</v>
      </c>
    </row>
    <row r="829" spans="1:19" x14ac:dyDescent="0.2">
      <c r="B829" s="28" t="s">
        <v>1318</v>
      </c>
      <c r="C829" s="28" t="str">
        <f>VLOOKUP(B829,CF!A:Y,2,FALSE)</f>
        <v xml:space="preserve">WILHELM BERTRAMS GMBH </v>
      </c>
      <c r="D829" s="28" t="str">
        <f>IFERROR(VLOOKUP(B829,Adresy!A:C,3,FALSE),"BRAK")</f>
        <v>Hochstraße 29
42799 Leichlingen (Rheinland)
Germany</v>
      </c>
      <c r="E829" s="233">
        <v>43565</v>
      </c>
      <c r="F829" s="204" t="s">
        <v>1323</v>
      </c>
      <c r="G829" s="205" t="s">
        <v>1324</v>
      </c>
      <c r="H829" s="204" t="s">
        <v>122</v>
      </c>
      <c r="I829" s="234">
        <v>43552</v>
      </c>
      <c r="J829" s="206" t="s">
        <v>177</v>
      </c>
      <c r="K829" s="207" t="s">
        <v>178</v>
      </c>
      <c r="L829" s="235">
        <v>-25137.32</v>
      </c>
      <c r="M829" s="235">
        <v>-25137.32</v>
      </c>
      <c r="N829" s="236">
        <v>108067.85</v>
      </c>
      <c r="O829" s="28">
        <f>VLOOKUP(B829,CF!A:Y,10,FALSE)</f>
        <v>30</v>
      </c>
      <c r="P829" s="248">
        <f t="shared" si="39"/>
        <v>43595</v>
      </c>
      <c r="Q829" s="28">
        <f t="shared" si="40"/>
        <v>43</v>
      </c>
      <c r="S829" s="322">
        <f t="shared" si="38"/>
        <v>-108067.85</v>
      </c>
    </row>
    <row r="830" spans="1:19" x14ac:dyDescent="0.2">
      <c r="C830" s="28" t="e">
        <f ca="1">VLOOKUP(B830,CF!A:Y,2,FALSE)</f>
        <v>#N/A</v>
      </c>
      <c r="D830" s="28" t="str">
        <f>IFERROR(VLOOKUP(B830,Adresy!A:C,3,FALSE),"BRAK")</f>
        <v>BRAK</v>
      </c>
      <c r="E830" s="230" t="s">
        <v>122</v>
      </c>
      <c r="J830" s="237" t="s">
        <v>177</v>
      </c>
      <c r="K830" s="238" t="s">
        <v>178</v>
      </c>
      <c r="L830" s="239">
        <v>-25491.73</v>
      </c>
      <c r="M830" s="239">
        <v>-25491.73</v>
      </c>
      <c r="N830" s="240">
        <v>109494.49</v>
      </c>
      <c r="O830" s="28" t="e">
        <f ca="1">VLOOKUP(B830,CF!A:Y,10,FALSE)</f>
        <v>#N/A</v>
      </c>
      <c r="P830" s="248" t="e">
        <f t="shared" ca="1" si="39"/>
        <v>#VALUE!</v>
      </c>
      <c r="Q830" s="28" t="e">
        <f t="shared" ca="1" si="40"/>
        <v>#VALUE!</v>
      </c>
      <c r="S830" s="322">
        <f t="shared" si="38"/>
        <v>-109494.49</v>
      </c>
    </row>
    <row r="831" spans="1:19" x14ac:dyDescent="0.2">
      <c r="C831" s="28" t="e">
        <f ca="1">VLOOKUP(B831,CF!A:Y,2,FALSE)</f>
        <v>#N/A</v>
      </c>
      <c r="D831" s="28" t="str">
        <f>IFERROR(VLOOKUP(B831,Adresy!A:C,3,FALSE),"BRAK")</f>
        <v>BRAK</v>
      </c>
      <c r="N831" s="28">
        <v>0</v>
      </c>
      <c r="O831" s="28" t="e">
        <f ca="1">VLOOKUP(B831,CF!A:Y,10,FALSE)</f>
        <v>#N/A</v>
      </c>
      <c r="P831" s="248" t="e">
        <f t="shared" ca="1" si="39"/>
        <v>#N/A</v>
      </c>
      <c r="Q831" s="28" t="e">
        <f t="shared" ca="1" si="40"/>
        <v>#N/A</v>
      </c>
      <c r="S831" s="322">
        <f t="shared" si="38"/>
        <v>0</v>
      </c>
    </row>
    <row r="832" spans="1:19" x14ac:dyDescent="0.2">
      <c r="C832" s="28" t="e">
        <f ca="1">VLOOKUP(B832,CF!A:Y,2,FALSE)</f>
        <v>#N/A</v>
      </c>
      <c r="D832" s="28" t="str">
        <f>IFERROR(VLOOKUP(B832,Adresy!A:C,3,FALSE),"BRAK")</f>
        <v>BRAK</v>
      </c>
      <c r="E832" s="230" t="s">
        <v>122</v>
      </c>
      <c r="F832" s="230" t="s">
        <v>122</v>
      </c>
      <c r="G832" s="230" t="s">
        <v>122</v>
      </c>
      <c r="H832" s="230" t="s">
        <v>122</v>
      </c>
      <c r="I832" s="230" t="s">
        <v>122</v>
      </c>
      <c r="J832" s="230" t="s">
        <v>122</v>
      </c>
      <c r="K832" s="230" t="s">
        <v>122</v>
      </c>
      <c r="L832" s="241" t="s">
        <v>122</v>
      </c>
      <c r="M832" s="241" t="s">
        <v>3189</v>
      </c>
      <c r="N832" s="242">
        <v>109494.49</v>
      </c>
      <c r="O832" s="28" t="e">
        <f ca="1">VLOOKUP(B832,CF!A:Y,10,FALSE)</f>
        <v>#N/A</v>
      </c>
      <c r="P832" s="248" t="e">
        <f t="shared" ca="1" si="39"/>
        <v>#VALUE!</v>
      </c>
      <c r="Q832" s="28" t="e">
        <f t="shared" ca="1" si="40"/>
        <v>#VALUE!</v>
      </c>
      <c r="S832" s="322">
        <f t="shared" ref="S832:S895" si="41">IFERROR(-N832,0)</f>
        <v>-109494.49</v>
      </c>
    </row>
    <row r="833" spans="1:19" x14ac:dyDescent="0.2">
      <c r="A833" s="230" t="s">
        <v>1946</v>
      </c>
      <c r="B833" s="230"/>
      <c r="C833" s="28" t="e">
        <f ca="1">VLOOKUP(B833,CF!A:Y,2,FALSE)</f>
        <v>#N/A</v>
      </c>
      <c r="D833" s="28" t="str">
        <f>IFERROR(VLOOKUP(B833,Adresy!A:C,3,FALSE),"BRAK")</f>
        <v>BRAK</v>
      </c>
      <c r="E833" s="231" t="s">
        <v>1946</v>
      </c>
      <c r="G833" s="232" t="s">
        <v>3159</v>
      </c>
      <c r="I833" s="230" t="s">
        <v>122</v>
      </c>
      <c r="J833" s="230" t="s">
        <v>122</v>
      </c>
      <c r="K833" s="230" t="s">
        <v>122</v>
      </c>
      <c r="L833" s="230" t="s">
        <v>122</v>
      </c>
      <c r="M833" s="230" t="s">
        <v>122</v>
      </c>
      <c r="N833" s="230">
        <v>0</v>
      </c>
      <c r="O833" s="28" t="e">
        <f ca="1">VLOOKUP(B833,CF!A:Y,10,FALSE)</f>
        <v>#N/A</v>
      </c>
      <c r="P833" s="248" t="e">
        <f t="shared" ca="1" si="39"/>
        <v>#VALUE!</v>
      </c>
      <c r="Q833" s="28" t="e">
        <f t="shared" ca="1" si="40"/>
        <v>#VALUE!</v>
      </c>
      <c r="S833" s="322">
        <f t="shared" si="41"/>
        <v>0</v>
      </c>
    </row>
    <row r="834" spans="1:19" x14ac:dyDescent="0.2">
      <c r="B834" s="28" t="s">
        <v>1946</v>
      </c>
      <c r="C834" s="28" t="str">
        <f>VLOOKUP(B834,CF!A:Y,2,FALSE)</f>
        <v>EUROPE GROUP</v>
      </c>
      <c r="D834" s="28" t="str">
        <f>IFERROR(VLOOKUP(B834,Adresy!A:C,3,FALSE),"BRAK")</f>
        <v>Polna 
55-110 Prusice
Poland</v>
      </c>
      <c r="E834" s="233">
        <v>43599</v>
      </c>
      <c r="F834" s="204" t="s">
        <v>3298</v>
      </c>
      <c r="G834" s="205" t="s">
        <v>3158</v>
      </c>
      <c r="H834" s="204" t="s">
        <v>3294</v>
      </c>
      <c r="I834" s="234">
        <v>43599</v>
      </c>
      <c r="J834" s="206" t="s">
        <v>129</v>
      </c>
      <c r="K834" s="207" t="s">
        <v>130</v>
      </c>
      <c r="L834" s="235">
        <v>-6332.93</v>
      </c>
      <c r="M834" s="235">
        <v>-6332.93</v>
      </c>
      <c r="N834" s="236">
        <v>6332.93</v>
      </c>
      <c r="O834" s="28">
        <f>VLOOKUP(B834,CF!A:Y,10,FALSE)</f>
        <v>14</v>
      </c>
      <c r="P834" s="248">
        <f t="shared" si="39"/>
        <v>43613</v>
      </c>
      <c r="Q834" s="28">
        <f t="shared" si="40"/>
        <v>14</v>
      </c>
      <c r="S834" s="322">
        <f t="shared" si="41"/>
        <v>-6332.93</v>
      </c>
    </row>
    <row r="835" spans="1:19" x14ac:dyDescent="0.2">
      <c r="C835" s="28" t="e">
        <f ca="1">VLOOKUP(B835,CF!A:Y,2,FALSE)</f>
        <v>#N/A</v>
      </c>
      <c r="D835" s="28" t="str">
        <f>IFERROR(VLOOKUP(B835,Adresy!A:C,3,FALSE),"BRAK")</f>
        <v>BRAK</v>
      </c>
      <c r="E835" s="230" t="s">
        <v>122</v>
      </c>
      <c r="J835" s="237" t="s">
        <v>129</v>
      </c>
      <c r="K835" s="238" t="s">
        <v>130</v>
      </c>
      <c r="L835" s="239">
        <v>-6332.93</v>
      </c>
      <c r="M835" s="239">
        <v>-6332.93</v>
      </c>
      <c r="N835" s="240">
        <v>6332.93</v>
      </c>
      <c r="O835" s="28" t="e">
        <f ca="1">VLOOKUP(B835,CF!A:Y,10,FALSE)</f>
        <v>#N/A</v>
      </c>
      <c r="P835" s="248" t="e">
        <f t="shared" ca="1" si="39"/>
        <v>#VALUE!</v>
      </c>
      <c r="Q835" s="28" t="e">
        <f t="shared" ca="1" si="40"/>
        <v>#VALUE!</v>
      </c>
      <c r="S835" s="322">
        <f t="shared" si="41"/>
        <v>-6332.93</v>
      </c>
    </row>
    <row r="836" spans="1:19" x14ac:dyDescent="0.2">
      <c r="C836" s="28" t="e">
        <f ca="1">VLOOKUP(B836,CF!A:Y,2,FALSE)</f>
        <v>#N/A</v>
      </c>
      <c r="D836" s="28" t="str">
        <f>IFERROR(VLOOKUP(B836,Adresy!A:C,3,FALSE),"BRAK")</f>
        <v>BRAK</v>
      </c>
      <c r="E836" s="230" t="s">
        <v>122</v>
      </c>
      <c r="F836" s="230" t="s">
        <v>122</v>
      </c>
      <c r="G836" s="230" t="s">
        <v>122</v>
      </c>
      <c r="H836" s="230" t="s">
        <v>122</v>
      </c>
      <c r="I836" s="230" t="s">
        <v>122</v>
      </c>
      <c r="J836" s="230" t="s">
        <v>122</v>
      </c>
      <c r="K836" s="230" t="s">
        <v>122</v>
      </c>
      <c r="L836" s="241" t="s">
        <v>122</v>
      </c>
      <c r="M836" s="241" t="s">
        <v>3189</v>
      </c>
      <c r="N836" s="242">
        <v>6332.93</v>
      </c>
      <c r="O836" s="28" t="e">
        <f ca="1">VLOOKUP(B836,CF!A:Y,10,FALSE)</f>
        <v>#N/A</v>
      </c>
      <c r="P836" s="248" t="e">
        <f t="shared" ca="1" si="39"/>
        <v>#VALUE!</v>
      </c>
      <c r="Q836" s="28" t="e">
        <f t="shared" ca="1" si="40"/>
        <v>#VALUE!</v>
      </c>
      <c r="S836" s="322">
        <f t="shared" si="41"/>
        <v>-6332.93</v>
      </c>
    </row>
    <row r="837" spans="1:19" x14ac:dyDescent="0.2">
      <c r="A837" s="230" t="s">
        <v>1327</v>
      </c>
      <c r="B837" s="230"/>
      <c r="C837" s="28" t="e">
        <f ca="1">VLOOKUP(B837,CF!A:Y,2,FALSE)</f>
        <v>#N/A</v>
      </c>
      <c r="D837" s="28" t="str">
        <f>IFERROR(VLOOKUP(B837,Adresy!A:C,3,FALSE),"BRAK")</f>
        <v>BRAK</v>
      </c>
      <c r="E837" s="231" t="s">
        <v>1327</v>
      </c>
      <c r="G837" s="232" t="s">
        <v>1328</v>
      </c>
      <c r="I837" s="230" t="s">
        <v>122</v>
      </c>
      <c r="J837" s="230" t="s">
        <v>122</v>
      </c>
      <c r="K837" s="230" t="s">
        <v>122</v>
      </c>
      <c r="L837" s="230" t="s">
        <v>122</v>
      </c>
      <c r="M837" s="230" t="s">
        <v>122</v>
      </c>
      <c r="N837" s="230">
        <v>0</v>
      </c>
      <c r="O837" s="28" t="e">
        <f ca="1">VLOOKUP(B837,CF!A:Y,10,FALSE)</f>
        <v>#N/A</v>
      </c>
      <c r="P837" s="248" t="e">
        <f t="shared" ca="1" si="39"/>
        <v>#VALUE!</v>
      </c>
      <c r="Q837" s="28" t="e">
        <f t="shared" ca="1" si="40"/>
        <v>#VALUE!</v>
      </c>
      <c r="S837" s="322">
        <f t="shared" si="41"/>
        <v>0</v>
      </c>
    </row>
    <row r="838" spans="1:19" x14ac:dyDescent="0.2">
      <c r="B838" s="28" t="s">
        <v>1327</v>
      </c>
      <c r="C838" s="28" t="str">
        <f>VLOOKUP(B838,CF!A:Y,2,FALSE)</f>
        <v>GLOBAL PERSONAL EU</v>
      </c>
      <c r="D838" s="28" t="str">
        <f>IFERROR(VLOOKUP(B838,Adresy!A:C,3,FALSE),"BRAK")</f>
        <v>ul. Dąbrowskiego
65-011 Zielona Góra
Poland</v>
      </c>
      <c r="E838" s="233">
        <v>43555</v>
      </c>
      <c r="F838" s="204" t="s">
        <v>1329</v>
      </c>
      <c r="G838" s="205" t="s">
        <v>1330</v>
      </c>
      <c r="H838" s="204" t="s">
        <v>1331</v>
      </c>
      <c r="I838" s="234">
        <v>43569</v>
      </c>
      <c r="J838" s="206" t="s">
        <v>129</v>
      </c>
      <c r="K838" s="207" t="s">
        <v>130</v>
      </c>
      <c r="L838" s="235">
        <v>-54156.29</v>
      </c>
      <c r="M838" s="235">
        <v>-54156.29</v>
      </c>
      <c r="N838" s="236">
        <v>54156.29</v>
      </c>
      <c r="O838" s="28">
        <f>VLOOKUP(B838,CF!A:Y,10,FALSE)</f>
        <v>14</v>
      </c>
      <c r="P838" s="248">
        <f t="shared" si="39"/>
        <v>43569</v>
      </c>
      <c r="Q838" s="28">
        <f t="shared" si="40"/>
        <v>0</v>
      </c>
      <c r="S838" s="322">
        <f t="shared" si="41"/>
        <v>-54156.29</v>
      </c>
    </row>
    <row r="839" spans="1:19" x14ac:dyDescent="0.2">
      <c r="B839" s="28" t="s">
        <v>1327</v>
      </c>
      <c r="C839" s="28" t="str">
        <f>VLOOKUP(B839,CF!A:Y,2,FALSE)</f>
        <v>GLOBAL PERSONAL EU</v>
      </c>
      <c r="D839" s="28" t="str">
        <f>IFERROR(VLOOKUP(B839,Adresy!A:C,3,FALSE),"BRAK")</f>
        <v>ul. Dąbrowskiego
65-011 Zielona Góra
Poland</v>
      </c>
      <c r="E839" s="233">
        <v>43585</v>
      </c>
      <c r="F839" s="204" t="s">
        <v>1332</v>
      </c>
      <c r="G839" s="205" t="s">
        <v>1333</v>
      </c>
      <c r="H839" s="204" t="s">
        <v>1334</v>
      </c>
      <c r="I839" s="234">
        <v>43599</v>
      </c>
      <c r="J839" s="206" t="s">
        <v>129</v>
      </c>
      <c r="K839" s="207" t="s">
        <v>130</v>
      </c>
      <c r="L839" s="235">
        <v>-50525.94</v>
      </c>
      <c r="M839" s="235">
        <v>-50525.94</v>
      </c>
      <c r="N839" s="236">
        <v>50525.94</v>
      </c>
      <c r="O839" s="28">
        <f>VLOOKUP(B839,CF!A:Y,10,FALSE)</f>
        <v>14</v>
      </c>
      <c r="P839" s="248">
        <f t="shared" si="39"/>
        <v>43599</v>
      </c>
      <c r="Q839" s="28">
        <f t="shared" si="40"/>
        <v>0</v>
      </c>
      <c r="S839" s="322">
        <f t="shared" si="41"/>
        <v>-50525.94</v>
      </c>
    </row>
    <row r="840" spans="1:19" x14ac:dyDescent="0.2">
      <c r="B840" s="28" t="s">
        <v>1327</v>
      </c>
      <c r="C840" s="28" t="str">
        <f>VLOOKUP(B840,CF!A:Y,2,FALSE)</f>
        <v>GLOBAL PERSONAL EU</v>
      </c>
      <c r="D840" s="28" t="str">
        <f>IFERROR(VLOOKUP(B840,Adresy!A:C,3,FALSE),"BRAK")</f>
        <v>ul. Dąbrowskiego
65-011 Zielona Góra
Poland</v>
      </c>
      <c r="E840" s="233">
        <v>43600</v>
      </c>
      <c r="F840" s="204" t="s">
        <v>3299</v>
      </c>
      <c r="G840" s="205" t="s">
        <v>3160</v>
      </c>
      <c r="H840" s="204" t="s">
        <v>3300</v>
      </c>
      <c r="I840" s="234">
        <v>43599</v>
      </c>
      <c r="J840" s="206" t="s">
        <v>129</v>
      </c>
      <c r="K840" s="207" t="s">
        <v>130</v>
      </c>
      <c r="L840" s="235">
        <v>-6223.8</v>
      </c>
      <c r="M840" s="235">
        <v>-6223.8</v>
      </c>
      <c r="N840" s="236">
        <v>6223.8</v>
      </c>
      <c r="O840" s="28">
        <f>VLOOKUP(B840,CF!A:Y,10,FALSE)</f>
        <v>14</v>
      </c>
      <c r="P840" s="248">
        <f t="shared" si="39"/>
        <v>43614</v>
      </c>
      <c r="Q840" s="28">
        <f t="shared" si="40"/>
        <v>15</v>
      </c>
      <c r="S840" s="322">
        <f t="shared" si="41"/>
        <v>-6223.8</v>
      </c>
    </row>
    <row r="841" spans="1:19" x14ac:dyDescent="0.2">
      <c r="C841" s="28" t="e">
        <f ca="1">VLOOKUP(B841,CF!A:Y,2,FALSE)</f>
        <v>#N/A</v>
      </c>
      <c r="D841" s="28" t="str">
        <f>IFERROR(VLOOKUP(B841,Adresy!A:C,3,FALSE),"BRAK")</f>
        <v>BRAK</v>
      </c>
      <c r="E841" s="230" t="s">
        <v>122</v>
      </c>
      <c r="J841" s="237" t="s">
        <v>129</v>
      </c>
      <c r="K841" s="238" t="s">
        <v>130</v>
      </c>
      <c r="L841" s="239">
        <v>-110906.03</v>
      </c>
      <c r="M841" s="239">
        <v>-110906.03</v>
      </c>
      <c r="N841" s="240">
        <v>110906.03</v>
      </c>
      <c r="O841" s="28" t="e">
        <f ca="1">VLOOKUP(B841,CF!A:Y,10,FALSE)</f>
        <v>#N/A</v>
      </c>
      <c r="P841" s="248" t="e">
        <f t="shared" ca="1" si="39"/>
        <v>#VALUE!</v>
      </c>
      <c r="Q841" s="28" t="e">
        <f t="shared" ca="1" si="40"/>
        <v>#VALUE!</v>
      </c>
      <c r="S841" s="322">
        <f t="shared" si="41"/>
        <v>-110906.03</v>
      </c>
    </row>
    <row r="842" spans="1:19" x14ac:dyDescent="0.2">
      <c r="C842" s="28" t="e">
        <f ca="1">VLOOKUP(B842,CF!A:Y,2,FALSE)</f>
        <v>#N/A</v>
      </c>
      <c r="D842" s="28" t="str">
        <f>IFERROR(VLOOKUP(B842,Adresy!A:C,3,FALSE),"BRAK")</f>
        <v>BRAK</v>
      </c>
      <c r="N842" s="28">
        <v>0</v>
      </c>
      <c r="O842" s="28" t="e">
        <f ca="1">VLOOKUP(B842,CF!A:Y,10,FALSE)</f>
        <v>#N/A</v>
      </c>
      <c r="P842" s="248" t="e">
        <f t="shared" ca="1" si="39"/>
        <v>#N/A</v>
      </c>
      <c r="Q842" s="28" t="e">
        <f t="shared" ca="1" si="40"/>
        <v>#N/A</v>
      </c>
      <c r="S842" s="322">
        <f t="shared" si="41"/>
        <v>0</v>
      </c>
    </row>
    <row r="843" spans="1:19" x14ac:dyDescent="0.2">
      <c r="C843" s="28" t="e">
        <f ca="1">VLOOKUP(B843,CF!A:Y,2,FALSE)</f>
        <v>#N/A</v>
      </c>
      <c r="D843" s="28" t="str">
        <f>IFERROR(VLOOKUP(B843,Adresy!A:C,3,FALSE),"BRAK")</f>
        <v>BRAK</v>
      </c>
      <c r="E843" s="230" t="s">
        <v>122</v>
      </c>
      <c r="F843" s="230" t="s">
        <v>122</v>
      </c>
      <c r="G843" s="230" t="s">
        <v>122</v>
      </c>
      <c r="H843" s="230" t="s">
        <v>122</v>
      </c>
      <c r="I843" s="230" t="s">
        <v>122</v>
      </c>
      <c r="J843" s="230" t="s">
        <v>122</v>
      </c>
      <c r="K843" s="230" t="s">
        <v>122</v>
      </c>
      <c r="L843" s="241" t="s">
        <v>122</v>
      </c>
      <c r="M843" s="241" t="s">
        <v>3189</v>
      </c>
      <c r="N843" s="242">
        <v>110906.03</v>
      </c>
      <c r="O843" s="28" t="e">
        <f ca="1">VLOOKUP(B843,CF!A:Y,10,FALSE)</f>
        <v>#N/A</v>
      </c>
      <c r="P843" s="248" t="e">
        <f t="shared" ca="1" si="39"/>
        <v>#VALUE!</v>
      </c>
      <c r="Q843" s="28" t="e">
        <f t="shared" ca="1" si="40"/>
        <v>#VALUE!</v>
      </c>
      <c r="S843" s="322">
        <f t="shared" si="41"/>
        <v>-110906.03</v>
      </c>
    </row>
    <row r="844" spans="1:19" x14ac:dyDescent="0.2">
      <c r="A844" s="230" t="s">
        <v>1335</v>
      </c>
      <c r="B844" s="230"/>
      <c r="C844" s="28" t="e">
        <f ca="1">VLOOKUP(B844,CF!A:Y,2,FALSE)</f>
        <v>#N/A</v>
      </c>
      <c r="D844" s="28" t="str">
        <f>IFERROR(VLOOKUP(B844,Adresy!A:C,3,FALSE),"BRAK")</f>
        <v>BRAK</v>
      </c>
      <c r="E844" s="231" t="s">
        <v>1335</v>
      </c>
      <c r="G844" s="232" t="s">
        <v>1336</v>
      </c>
      <c r="I844" s="230" t="s">
        <v>122</v>
      </c>
      <c r="J844" s="230" t="s">
        <v>122</v>
      </c>
      <c r="K844" s="230" t="s">
        <v>122</v>
      </c>
      <c r="L844" s="230" t="s">
        <v>122</v>
      </c>
      <c r="M844" s="230" t="s">
        <v>122</v>
      </c>
      <c r="N844" s="230">
        <v>0</v>
      </c>
      <c r="O844" s="28" t="e">
        <f ca="1">VLOOKUP(B844,CF!A:Y,10,FALSE)</f>
        <v>#N/A</v>
      </c>
      <c r="P844" s="248" t="e">
        <f t="shared" ca="1" si="39"/>
        <v>#VALUE!</v>
      </c>
      <c r="Q844" s="28" t="e">
        <f t="shared" ca="1" si="40"/>
        <v>#VALUE!</v>
      </c>
      <c r="S844" s="322">
        <f t="shared" si="41"/>
        <v>0</v>
      </c>
    </row>
    <row r="845" spans="1:19" x14ac:dyDescent="0.2">
      <c r="B845" s="28" t="s">
        <v>1335</v>
      </c>
      <c r="C845" s="28" t="str">
        <f>VLOOKUP(B845,CF!A:Y,2,FALSE)</f>
        <v>ENEA OPERATOR</v>
      </c>
      <c r="D845" s="28" t="str">
        <f>IFERROR(VLOOKUP(B845,Adresy!A:C,3,FALSE),"BRAK")</f>
        <v>ul. Strzeszyńska 58
60-479 Poznań
Poland</v>
      </c>
      <c r="E845" s="233">
        <v>43584</v>
      </c>
      <c r="F845" s="204" t="s">
        <v>1337</v>
      </c>
      <c r="G845" s="205" t="s">
        <v>1338</v>
      </c>
      <c r="H845" s="204" t="s">
        <v>1339</v>
      </c>
      <c r="I845" s="234">
        <v>43598</v>
      </c>
      <c r="J845" s="206" t="s">
        <v>129</v>
      </c>
      <c r="K845" s="207" t="s">
        <v>130</v>
      </c>
      <c r="L845" s="235">
        <v>-493.26</v>
      </c>
      <c r="M845" s="235">
        <v>-493.26</v>
      </c>
      <c r="N845" s="236">
        <v>493.26</v>
      </c>
      <c r="O845" s="28">
        <f>VLOOKUP(B845,CF!A:Y,10,FALSE)</f>
        <v>14</v>
      </c>
      <c r="P845" s="248">
        <f t="shared" si="39"/>
        <v>43598</v>
      </c>
      <c r="Q845" s="28">
        <f t="shared" si="40"/>
        <v>0</v>
      </c>
      <c r="S845" s="322">
        <f t="shared" si="41"/>
        <v>-493.26</v>
      </c>
    </row>
    <row r="846" spans="1:19" x14ac:dyDescent="0.2">
      <c r="B846" s="28" t="s">
        <v>1335</v>
      </c>
      <c r="C846" s="28" t="str">
        <f>VLOOKUP(B846,CF!A:Y,2,FALSE)</f>
        <v>ENEA OPERATOR</v>
      </c>
      <c r="D846" s="28" t="str">
        <f>IFERROR(VLOOKUP(B846,Adresy!A:C,3,FALSE),"BRAK")</f>
        <v>ul. Strzeszyńska 58
60-479 Poznań
Poland</v>
      </c>
      <c r="E846" s="233">
        <v>43587</v>
      </c>
      <c r="F846" s="204" t="s">
        <v>1340</v>
      </c>
      <c r="G846" s="205" t="s">
        <v>1341</v>
      </c>
      <c r="H846" s="204" t="s">
        <v>194</v>
      </c>
      <c r="I846" s="234">
        <v>43601</v>
      </c>
      <c r="J846" s="206" t="s">
        <v>129</v>
      </c>
      <c r="K846" s="207" t="s">
        <v>130</v>
      </c>
      <c r="L846" s="235">
        <v>-145548.93</v>
      </c>
      <c r="M846" s="235">
        <v>-145548.93</v>
      </c>
      <c r="N846" s="236">
        <v>145548.93</v>
      </c>
      <c r="O846" s="28">
        <f>VLOOKUP(B846,CF!A:Y,10,FALSE)</f>
        <v>14</v>
      </c>
      <c r="P846" s="248">
        <f t="shared" si="39"/>
        <v>43601</v>
      </c>
      <c r="Q846" s="28">
        <f t="shared" si="40"/>
        <v>0</v>
      </c>
      <c r="S846" s="322">
        <f t="shared" si="41"/>
        <v>-145548.93</v>
      </c>
    </row>
    <row r="847" spans="1:19" x14ac:dyDescent="0.2">
      <c r="C847" s="28" t="e">
        <f ca="1">VLOOKUP(B847,CF!A:Y,2,FALSE)</f>
        <v>#N/A</v>
      </c>
      <c r="D847" s="28" t="str">
        <f>IFERROR(VLOOKUP(B847,Adresy!A:C,3,FALSE),"BRAK")</f>
        <v>BRAK</v>
      </c>
      <c r="E847" s="230" t="s">
        <v>122</v>
      </c>
      <c r="J847" s="237" t="s">
        <v>129</v>
      </c>
      <c r="K847" s="238" t="s">
        <v>130</v>
      </c>
      <c r="L847" s="239">
        <v>-146042.19</v>
      </c>
      <c r="M847" s="239">
        <v>-146042.19</v>
      </c>
      <c r="N847" s="240">
        <v>146042.19</v>
      </c>
      <c r="O847" s="28" t="e">
        <f ca="1">VLOOKUP(B847,CF!A:Y,10,FALSE)</f>
        <v>#N/A</v>
      </c>
      <c r="P847" s="248" t="e">
        <f t="shared" ca="1" si="39"/>
        <v>#VALUE!</v>
      </c>
      <c r="Q847" s="28" t="e">
        <f t="shared" ca="1" si="40"/>
        <v>#VALUE!</v>
      </c>
      <c r="S847" s="322">
        <f t="shared" si="41"/>
        <v>-146042.19</v>
      </c>
    </row>
    <row r="848" spans="1:19" x14ac:dyDescent="0.2">
      <c r="C848" s="28" t="e">
        <f ca="1">VLOOKUP(B848,CF!A:Y,2,FALSE)</f>
        <v>#N/A</v>
      </c>
      <c r="D848" s="28" t="str">
        <f>IFERROR(VLOOKUP(B848,Adresy!A:C,3,FALSE),"BRAK")</f>
        <v>BRAK</v>
      </c>
      <c r="N848" s="28">
        <v>0</v>
      </c>
      <c r="O848" s="28" t="e">
        <f ca="1">VLOOKUP(B848,CF!A:Y,10,FALSE)</f>
        <v>#N/A</v>
      </c>
      <c r="P848" s="248" t="e">
        <f t="shared" ca="1" si="39"/>
        <v>#N/A</v>
      </c>
      <c r="Q848" s="28" t="e">
        <f t="shared" ca="1" si="40"/>
        <v>#N/A</v>
      </c>
      <c r="S848" s="322">
        <f t="shared" si="41"/>
        <v>0</v>
      </c>
    </row>
    <row r="849" spans="1:19" x14ac:dyDescent="0.2">
      <c r="C849" s="28" t="e">
        <f ca="1">VLOOKUP(B849,CF!A:Y,2,FALSE)</f>
        <v>#N/A</v>
      </c>
      <c r="D849" s="28" t="str">
        <f>IFERROR(VLOOKUP(B849,Adresy!A:C,3,FALSE),"BRAK")</f>
        <v>BRAK</v>
      </c>
      <c r="E849" s="230" t="s">
        <v>122</v>
      </c>
      <c r="F849" s="230" t="s">
        <v>122</v>
      </c>
      <c r="G849" s="230" t="s">
        <v>122</v>
      </c>
      <c r="H849" s="230" t="s">
        <v>122</v>
      </c>
      <c r="I849" s="230" t="s">
        <v>122</v>
      </c>
      <c r="J849" s="230" t="s">
        <v>122</v>
      </c>
      <c r="K849" s="230" t="s">
        <v>122</v>
      </c>
      <c r="L849" s="241" t="s">
        <v>122</v>
      </c>
      <c r="M849" s="241" t="s">
        <v>3189</v>
      </c>
      <c r="N849" s="242">
        <v>146042.19</v>
      </c>
      <c r="O849" s="28" t="e">
        <f ca="1">VLOOKUP(B849,CF!A:Y,10,FALSE)</f>
        <v>#N/A</v>
      </c>
      <c r="P849" s="248" t="e">
        <f t="shared" ca="1" si="39"/>
        <v>#VALUE!</v>
      </c>
      <c r="Q849" s="28" t="e">
        <f t="shared" ca="1" si="40"/>
        <v>#VALUE!</v>
      </c>
      <c r="S849" s="322">
        <f t="shared" si="41"/>
        <v>-146042.19</v>
      </c>
    </row>
    <row r="850" spans="1:19" x14ac:dyDescent="0.2">
      <c r="A850" s="230" t="s">
        <v>1342</v>
      </c>
      <c r="B850" s="230"/>
      <c r="C850" s="28" t="e">
        <f ca="1">VLOOKUP(B850,CF!A:Y,2,FALSE)</f>
        <v>#N/A</v>
      </c>
      <c r="D850" s="28" t="str">
        <f>IFERROR(VLOOKUP(B850,Adresy!A:C,3,FALSE),"BRAK")</f>
        <v>BRAK</v>
      </c>
      <c r="E850" s="231" t="s">
        <v>1342</v>
      </c>
      <c r="G850" s="232" t="s">
        <v>1343</v>
      </c>
      <c r="I850" s="230" t="s">
        <v>122</v>
      </c>
      <c r="J850" s="230" t="s">
        <v>122</v>
      </c>
      <c r="K850" s="230" t="s">
        <v>122</v>
      </c>
      <c r="L850" s="230" t="s">
        <v>122</v>
      </c>
      <c r="M850" s="230" t="s">
        <v>122</v>
      </c>
      <c r="N850" s="230">
        <v>0</v>
      </c>
      <c r="O850" s="28" t="e">
        <f ca="1">VLOOKUP(B850,CF!A:Y,10,FALSE)</f>
        <v>#N/A</v>
      </c>
      <c r="P850" s="248" t="e">
        <f t="shared" ca="1" si="39"/>
        <v>#VALUE!</v>
      </c>
      <c r="Q850" s="28" t="e">
        <f t="shared" ca="1" si="40"/>
        <v>#VALUE!</v>
      </c>
      <c r="S850" s="322">
        <f t="shared" si="41"/>
        <v>0</v>
      </c>
    </row>
    <row r="851" spans="1:19" x14ac:dyDescent="0.2">
      <c r="B851" s="28" t="s">
        <v>1342</v>
      </c>
      <c r="C851" s="28" t="str">
        <f>VLOOKUP(B851,CF!A:Y,2,FALSE)</f>
        <v>RETTENMEIER POLSKA</v>
      </c>
      <c r="D851" s="28" t="str">
        <f>IFERROR(VLOOKUP(B851,Adresy!A:C,3,FALSE),"BRAK")</f>
        <v>Bitwy Warszawskiej 1920 r.
02-366 
Poland</v>
      </c>
      <c r="E851" s="233">
        <v>43553</v>
      </c>
      <c r="F851" s="204" t="s">
        <v>1344</v>
      </c>
      <c r="G851" s="205" t="s">
        <v>1345</v>
      </c>
      <c r="H851" s="204" t="s">
        <v>122</v>
      </c>
      <c r="I851" s="234">
        <v>43576</v>
      </c>
      <c r="J851" s="206" t="s">
        <v>129</v>
      </c>
      <c r="K851" s="207" t="s">
        <v>130</v>
      </c>
      <c r="L851" s="235">
        <v>-11114.28</v>
      </c>
      <c r="M851" s="235">
        <v>-11114.28</v>
      </c>
      <c r="N851" s="236">
        <v>11114.28</v>
      </c>
      <c r="O851" s="28">
        <f>VLOOKUP(B851,CF!A:Y,10,FALSE)</f>
        <v>30</v>
      </c>
      <c r="P851" s="248">
        <f t="shared" si="39"/>
        <v>43583</v>
      </c>
      <c r="Q851" s="28">
        <f t="shared" si="40"/>
        <v>7</v>
      </c>
      <c r="S851" s="322">
        <f t="shared" si="41"/>
        <v>-11114.28</v>
      </c>
    </row>
    <row r="852" spans="1:19" x14ac:dyDescent="0.2">
      <c r="B852" s="28" t="s">
        <v>1342</v>
      </c>
      <c r="C852" s="28" t="str">
        <f>VLOOKUP(B852,CF!A:Y,2,FALSE)</f>
        <v>RETTENMEIER POLSKA</v>
      </c>
      <c r="D852" s="28" t="str">
        <f>IFERROR(VLOOKUP(B852,Adresy!A:C,3,FALSE),"BRAK")</f>
        <v>Bitwy Warszawskiej 1920 r.
02-366 
Poland</v>
      </c>
      <c r="E852" s="233">
        <v>43573</v>
      </c>
      <c r="F852" s="204" t="s">
        <v>1346</v>
      </c>
      <c r="G852" s="205" t="s">
        <v>1347</v>
      </c>
      <c r="H852" s="204" t="s">
        <v>122</v>
      </c>
      <c r="I852" s="234">
        <v>43596</v>
      </c>
      <c r="J852" s="206" t="s">
        <v>129</v>
      </c>
      <c r="K852" s="207" t="s">
        <v>130</v>
      </c>
      <c r="L852" s="235">
        <v>-11114.28</v>
      </c>
      <c r="M852" s="235">
        <v>-11114.28</v>
      </c>
      <c r="N852" s="236">
        <v>11114.28</v>
      </c>
      <c r="O852" s="28">
        <f>VLOOKUP(B852,CF!A:Y,10,FALSE)</f>
        <v>30</v>
      </c>
      <c r="P852" s="248">
        <f t="shared" si="39"/>
        <v>43603</v>
      </c>
      <c r="Q852" s="28">
        <f t="shared" si="40"/>
        <v>7</v>
      </c>
      <c r="S852" s="322">
        <f t="shared" si="41"/>
        <v>-11114.28</v>
      </c>
    </row>
    <row r="853" spans="1:19" x14ac:dyDescent="0.2">
      <c r="B853" s="28" t="s">
        <v>1342</v>
      </c>
      <c r="C853" s="28" t="str">
        <f>VLOOKUP(B853,CF!A:Y,2,FALSE)</f>
        <v>RETTENMEIER POLSKA</v>
      </c>
      <c r="D853" s="28" t="str">
        <f>IFERROR(VLOOKUP(B853,Adresy!A:C,3,FALSE),"BRAK")</f>
        <v>Bitwy Warszawskiej 1920 r.
02-366 
Poland</v>
      </c>
      <c r="E853" s="233">
        <v>43581</v>
      </c>
      <c r="F853" s="204" t="s">
        <v>1348</v>
      </c>
      <c r="G853" s="205" t="s">
        <v>1349</v>
      </c>
      <c r="H853" s="204" t="s">
        <v>122</v>
      </c>
      <c r="I853" s="234">
        <v>43611</v>
      </c>
      <c r="J853" s="206" t="s">
        <v>129</v>
      </c>
      <c r="K853" s="207" t="s">
        <v>130</v>
      </c>
      <c r="L853" s="235">
        <v>-11158.56</v>
      </c>
      <c r="M853" s="235">
        <v>-11158.56</v>
      </c>
      <c r="N853" s="236">
        <v>11158.56</v>
      </c>
      <c r="O853" s="28">
        <f>VLOOKUP(B853,CF!A:Y,10,FALSE)</f>
        <v>30</v>
      </c>
      <c r="P853" s="248">
        <f t="shared" si="39"/>
        <v>43611</v>
      </c>
      <c r="Q853" s="28">
        <f t="shared" si="40"/>
        <v>0</v>
      </c>
      <c r="S853" s="322">
        <f t="shared" si="41"/>
        <v>-11158.56</v>
      </c>
    </row>
    <row r="854" spans="1:19" x14ac:dyDescent="0.2">
      <c r="C854" s="28" t="e">
        <f ca="1">VLOOKUP(B854,CF!A:Y,2,FALSE)</f>
        <v>#N/A</v>
      </c>
      <c r="D854" s="28" t="str">
        <f>IFERROR(VLOOKUP(B854,Adresy!A:C,3,FALSE),"BRAK")</f>
        <v>BRAK</v>
      </c>
      <c r="E854" s="230" t="s">
        <v>122</v>
      </c>
      <c r="J854" s="237" t="s">
        <v>129</v>
      </c>
      <c r="K854" s="238" t="s">
        <v>130</v>
      </c>
      <c r="L854" s="239">
        <v>-33387.120000000003</v>
      </c>
      <c r="M854" s="239">
        <v>-33387.120000000003</v>
      </c>
      <c r="N854" s="240">
        <v>33387.120000000003</v>
      </c>
      <c r="O854" s="28" t="e">
        <f ca="1">VLOOKUP(B854,CF!A:Y,10,FALSE)</f>
        <v>#N/A</v>
      </c>
      <c r="P854" s="248" t="e">
        <f t="shared" ca="1" si="39"/>
        <v>#VALUE!</v>
      </c>
      <c r="Q854" s="28" t="e">
        <f t="shared" ca="1" si="40"/>
        <v>#VALUE!</v>
      </c>
      <c r="S854" s="322">
        <f t="shared" si="41"/>
        <v>-33387.120000000003</v>
      </c>
    </row>
    <row r="855" spans="1:19" x14ac:dyDescent="0.2">
      <c r="C855" s="28" t="e">
        <f ca="1">VLOOKUP(B855,CF!A:Y,2,FALSE)</f>
        <v>#N/A</v>
      </c>
      <c r="D855" s="28" t="str">
        <f>IFERROR(VLOOKUP(B855,Adresy!A:C,3,FALSE),"BRAK")</f>
        <v>BRAK</v>
      </c>
      <c r="E855" s="230" t="s">
        <v>122</v>
      </c>
      <c r="F855" s="230" t="s">
        <v>122</v>
      </c>
      <c r="G855" s="230" t="s">
        <v>122</v>
      </c>
      <c r="H855" s="230" t="s">
        <v>122</v>
      </c>
      <c r="I855" s="230" t="s">
        <v>122</v>
      </c>
      <c r="J855" s="230" t="s">
        <v>122</v>
      </c>
      <c r="K855" s="230" t="s">
        <v>122</v>
      </c>
      <c r="L855" s="241" t="s">
        <v>122</v>
      </c>
      <c r="M855" s="241" t="s">
        <v>3189</v>
      </c>
      <c r="N855" s="242">
        <v>33387.120000000003</v>
      </c>
      <c r="O855" s="28" t="e">
        <f ca="1">VLOOKUP(B855,CF!A:Y,10,FALSE)</f>
        <v>#N/A</v>
      </c>
      <c r="P855" s="248" t="e">
        <f t="shared" ca="1" si="39"/>
        <v>#VALUE!</v>
      </c>
      <c r="Q855" s="28" t="e">
        <f t="shared" ca="1" si="40"/>
        <v>#VALUE!</v>
      </c>
      <c r="S855" s="322">
        <f t="shared" si="41"/>
        <v>-33387.120000000003</v>
      </c>
    </row>
    <row r="856" spans="1:19" x14ac:dyDescent="0.2">
      <c r="A856" s="230" t="s">
        <v>1350</v>
      </c>
      <c r="B856" s="230"/>
      <c r="C856" s="28" t="e">
        <f ca="1">VLOOKUP(B856,CF!A:Y,2,FALSE)</f>
        <v>#N/A</v>
      </c>
      <c r="D856" s="28" t="str">
        <f>IFERROR(VLOOKUP(B856,Adresy!A:C,3,FALSE),"BRAK")</f>
        <v>BRAK</v>
      </c>
      <c r="E856" s="231" t="s">
        <v>1350</v>
      </c>
      <c r="G856" s="232" t="s">
        <v>1351</v>
      </c>
      <c r="I856" s="230" t="s">
        <v>122</v>
      </c>
      <c r="J856" s="230" t="s">
        <v>122</v>
      </c>
      <c r="K856" s="230" t="s">
        <v>122</v>
      </c>
      <c r="L856" s="230" t="s">
        <v>122</v>
      </c>
      <c r="M856" s="230" t="s">
        <v>122</v>
      </c>
      <c r="N856" s="230">
        <v>0</v>
      </c>
      <c r="O856" s="28" t="e">
        <f ca="1">VLOOKUP(B856,CF!A:Y,10,FALSE)</f>
        <v>#N/A</v>
      </c>
      <c r="P856" s="248" t="e">
        <f t="shared" ca="1" si="39"/>
        <v>#VALUE!</v>
      </c>
      <c r="Q856" s="28" t="e">
        <f t="shared" ca="1" si="40"/>
        <v>#VALUE!</v>
      </c>
      <c r="S856" s="322">
        <f t="shared" si="41"/>
        <v>0</v>
      </c>
    </row>
    <row r="857" spans="1:19" x14ac:dyDescent="0.2">
      <c r="B857" s="28" t="s">
        <v>1350</v>
      </c>
      <c r="C857" s="28" t="str">
        <f>VLOOKUP(B857,CF!A:Y,2,FALSE)</f>
        <v>ANDREAS TRAPP</v>
      </c>
      <c r="D857" s="28" t="str">
        <f>IFERROR(VLOOKUP(B857,Adresy!A:C,3,FALSE),"BRAK")</f>
        <v>Bendahler StraBe 106
42285 Wuppertal
Germany</v>
      </c>
      <c r="E857" s="233">
        <v>43557</v>
      </c>
      <c r="F857" s="204" t="s">
        <v>1352</v>
      </c>
      <c r="G857" s="205" t="s">
        <v>1353</v>
      </c>
      <c r="H857" s="204" t="s">
        <v>1354</v>
      </c>
      <c r="I857" s="234">
        <v>43557</v>
      </c>
      <c r="J857" s="206" t="s">
        <v>177</v>
      </c>
      <c r="K857" s="207" t="s">
        <v>178</v>
      </c>
      <c r="L857" s="235">
        <v>-9600</v>
      </c>
      <c r="M857" s="235">
        <v>-9600</v>
      </c>
      <c r="N857" s="236">
        <v>41313.599999999999</v>
      </c>
      <c r="O857" s="28">
        <f>VLOOKUP(B857,CF!A:Y,10,FALSE)</f>
        <v>30</v>
      </c>
      <c r="P857" s="248">
        <f t="shared" si="39"/>
        <v>43587</v>
      </c>
      <c r="Q857" s="28">
        <f t="shared" si="40"/>
        <v>30</v>
      </c>
      <c r="S857" s="322">
        <f t="shared" si="41"/>
        <v>-41313.599999999999</v>
      </c>
    </row>
    <row r="858" spans="1:19" x14ac:dyDescent="0.2">
      <c r="B858" s="28" t="s">
        <v>1350</v>
      </c>
      <c r="C858" s="28" t="str">
        <f>VLOOKUP(B858,CF!A:Y,2,FALSE)</f>
        <v>ANDREAS TRAPP</v>
      </c>
      <c r="D858" s="28" t="str">
        <f>IFERROR(VLOOKUP(B858,Adresy!A:C,3,FALSE),"BRAK")</f>
        <v>Bendahler StraBe 106
42285 Wuppertal
Germany</v>
      </c>
      <c r="E858" s="233">
        <v>43565</v>
      </c>
      <c r="F858" s="204" t="s">
        <v>1355</v>
      </c>
      <c r="G858" s="205" t="s">
        <v>1356</v>
      </c>
      <c r="H858" s="204" t="s">
        <v>1308</v>
      </c>
      <c r="I858" s="234">
        <v>43552</v>
      </c>
      <c r="J858" s="206" t="s">
        <v>177</v>
      </c>
      <c r="K858" s="207" t="s">
        <v>178</v>
      </c>
      <c r="L858" s="235">
        <v>-10900</v>
      </c>
      <c r="M858" s="235">
        <v>-10900</v>
      </c>
      <c r="N858" s="236">
        <v>46860.19</v>
      </c>
      <c r="O858" s="28">
        <f>VLOOKUP(B858,CF!A:Y,10,FALSE)</f>
        <v>30</v>
      </c>
      <c r="P858" s="248">
        <f t="shared" si="39"/>
        <v>43595</v>
      </c>
      <c r="Q858" s="28">
        <f t="shared" si="40"/>
        <v>43</v>
      </c>
      <c r="S858" s="322">
        <f t="shared" si="41"/>
        <v>-46860.19</v>
      </c>
    </row>
    <row r="859" spans="1:19" x14ac:dyDescent="0.2">
      <c r="B859" s="28" t="s">
        <v>1350</v>
      </c>
      <c r="C859" s="28" t="str">
        <f>VLOOKUP(B859,CF!A:Y,2,FALSE)</f>
        <v>ANDREAS TRAPP</v>
      </c>
      <c r="D859" s="28" t="str">
        <f>IFERROR(VLOOKUP(B859,Adresy!A:C,3,FALSE),"BRAK")</f>
        <v>Bendahler StraBe 106
42285 Wuppertal
Germany</v>
      </c>
      <c r="E859" s="233">
        <v>43600</v>
      </c>
      <c r="F859" s="204" t="s">
        <v>3301</v>
      </c>
      <c r="G859" s="205" t="s">
        <v>3161</v>
      </c>
      <c r="H859" s="204" t="s">
        <v>3302</v>
      </c>
      <c r="I859" s="234">
        <v>43588</v>
      </c>
      <c r="J859" s="206" t="s">
        <v>177</v>
      </c>
      <c r="K859" s="207" t="s">
        <v>178</v>
      </c>
      <c r="L859" s="235">
        <v>-12800</v>
      </c>
      <c r="M859" s="235">
        <v>-12800</v>
      </c>
      <c r="N859" s="236">
        <v>54777.599999999999</v>
      </c>
      <c r="O859" s="28">
        <f>VLOOKUP(B859,CF!A:Y,10,FALSE)</f>
        <v>30</v>
      </c>
      <c r="P859" s="248">
        <f t="shared" si="39"/>
        <v>43630</v>
      </c>
      <c r="Q859" s="28">
        <f t="shared" si="40"/>
        <v>42</v>
      </c>
      <c r="S859" s="322">
        <f t="shared" si="41"/>
        <v>-54777.599999999999</v>
      </c>
    </row>
    <row r="860" spans="1:19" x14ac:dyDescent="0.2">
      <c r="C860" s="28" t="e">
        <f ca="1">VLOOKUP(B860,CF!A:Y,2,FALSE)</f>
        <v>#N/A</v>
      </c>
      <c r="D860" s="28" t="str">
        <f>IFERROR(VLOOKUP(B860,Adresy!A:C,3,FALSE),"BRAK")</f>
        <v>BRAK</v>
      </c>
      <c r="E860" s="230" t="s">
        <v>122</v>
      </c>
      <c r="J860" s="237" t="s">
        <v>177</v>
      </c>
      <c r="K860" s="238" t="s">
        <v>178</v>
      </c>
      <c r="L860" s="239">
        <v>-33300</v>
      </c>
      <c r="M860" s="239">
        <v>-33300</v>
      </c>
      <c r="N860" s="240">
        <v>142951.39000000001</v>
      </c>
      <c r="O860" s="28" t="e">
        <f ca="1">VLOOKUP(B860,CF!A:Y,10,FALSE)</f>
        <v>#N/A</v>
      </c>
      <c r="P860" s="248" t="e">
        <f t="shared" ca="1" si="39"/>
        <v>#VALUE!</v>
      </c>
      <c r="Q860" s="28" t="e">
        <f t="shared" ca="1" si="40"/>
        <v>#VALUE!</v>
      </c>
      <c r="S860" s="322">
        <f t="shared" si="41"/>
        <v>-142951.39000000001</v>
      </c>
    </row>
    <row r="861" spans="1:19" x14ac:dyDescent="0.2">
      <c r="C861" s="28" t="e">
        <f ca="1">VLOOKUP(B861,CF!A:Y,2,FALSE)</f>
        <v>#N/A</v>
      </c>
      <c r="D861" s="28" t="str">
        <f>IFERROR(VLOOKUP(B861,Adresy!A:C,3,FALSE),"BRAK")</f>
        <v>BRAK</v>
      </c>
      <c r="E861" s="230" t="s">
        <v>122</v>
      </c>
      <c r="F861" s="230" t="s">
        <v>122</v>
      </c>
      <c r="G861" s="230" t="s">
        <v>122</v>
      </c>
      <c r="H861" s="230" t="s">
        <v>122</v>
      </c>
      <c r="I861" s="230" t="s">
        <v>122</v>
      </c>
      <c r="J861" s="230" t="s">
        <v>122</v>
      </c>
      <c r="K861" s="230" t="s">
        <v>122</v>
      </c>
      <c r="L861" s="241" t="s">
        <v>122</v>
      </c>
      <c r="M861" s="241" t="s">
        <v>3189</v>
      </c>
      <c r="N861" s="242">
        <v>142951.39000000001</v>
      </c>
      <c r="O861" s="28" t="e">
        <f ca="1">VLOOKUP(B861,CF!A:Y,10,FALSE)</f>
        <v>#N/A</v>
      </c>
      <c r="P861" s="248" t="e">
        <f t="shared" ca="1" si="39"/>
        <v>#VALUE!</v>
      </c>
      <c r="Q861" s="28" t="e">
        <f t="shared" ca="1" si="40"/>
        <v>#VALUE!</v>
      </c>
      <c r="S861" s="322">
        <f t="shared" si="41"/>
        <v>-142951.39000000001</v>
      </c>
    </row>
    <row r="862" spans="1:19" x14ac:dyDescent="0.2">
      <c r="A862" s="230" t="s">
        <v>1357</v>
      </c>
      <c r="B862" s="230"/>
      <c r="C862" s="28" t="e">
        <f ca="1">VLOOKUP(B862,CF!A:Y,2,FALSE)</f>
        <v>#N/A</v>
      </c>
      <c r="D862" s="28" t="str">
        <f>IFERROR(VLOOKUP(B862,Adresy!A:C,3,FALSE),"BRAK")</f>
        <v>BRAK</v>
      </c>
      <c r="E862" s="231" t="s">
        <v>1357</v>
      </c>
      <c r="G862" s="232" t="s">
        <v>1358</v>
      </c>
      <c r="I862" s="230" t="s">
        <v>122</v>
      </c>
      <c r="J862" s="230" t="s">
        <v>122</v>
      </c>
      <c r="K862" s="230" t="s">
        <v>122</v>
      </c>
      <c r="L862" s="230" t="s">
        <v>122</v>
      </c>
      <c r="M862" s="230" t="s">
        <v>122</v>
      </c>
      <c r="N862" s="230">
        <v>0</v>
      </c>
      <c r="O862" s="28" t="e">
        <f ca="1">VLOOKUP(B862,CF!A:Y,10,FALSE)</f>
        <v>#N/A</v>
      </c>
      <c r="P862" s="248" t="e">
        <f t="shared" ca="1" si="39"/>
        <v>#VALUE!</v>
      </c>
      <c r="Q862" s="28" t="e">
        <f t="shared" ca="1" si="40"/>
        <v>#VALUE!</v>
      </c>
      <c r="S862" s="322">
        <f t="shared" si="41"/>
        <v>0</v>
      </c>
    </row>
    <row r="863" spans="1:19" x14ac:dyDescent="0.2">
      <c r="B863" s="28" t="s">
        <v>1357</v>
      </c>
      <c r="C863" s="28" t="str">
        <f>VLOOKUP(B863,CF!A:Y,2,FALSE)</f>
        <v>FLEXICO</v>
      </c>
      <c r="D863" s="28" t="str">
        <f>IFERROR(VLOOKUP(B863,Adresy!A:C,3,FALSE),"BRAK")</f>
        <v>ul. Morelowskiego
52-429 Wrocław
Poland</v>
      </c>
      <c r="E863" s="233">
        <v>43551</v>
      </c>
      <c r="F863" s="204" t="s">
        <v>1359</v>
      </c>
      <c r="G863" s="205" t="s">
        <v>1360</v>
      </c>
      <c r="H863" s="204" t="s">
        <v>1361</v>
      </c>
      <c r="I863" s="234">
        <v>43581</v>
      </c>
      <c r="J863" s="206" t="s">
        <v>129</v>
      </c>
      <c r="K863" s="207" t="s">
        <v>130</v>
      </c>
      <c r="L863" s="235">
        <v>-1987.77</v>
      </c>
      <c r="M863" s="235">
        <v>-1987.77</v>
      </c>
      <c r="N863" s="236">
        <v>1987.77</v>
      </c>
      <c r="O863" s="28">
        <f>VLOOKUP(B863,CF!A:Y,10,FALSE)</f>
        <v>0</v>
      </c>
      <c r="P863" s="248">
        <f t="shared" si="39"/>
        <v>43551</v>
      </c>
      <c r="Q863" s="28">
        <f t="shared" si="40"/>
        <v>-30</v>
      </c>
      <c r="S863" s="322">
        <f t="shared" si="41"/>
        <v>-1987.77</v>
      </c>
    </row>
    <row r="864" spans="1:19" x14ac:dyDescent="0.2">
      <c r="C864" s="28" t="e">
        <f ca="1">VLOOKUP(B864,CF!A:Y,2,FALSE)</f>
        <v>#N/A</v>
      </c>
      <c r="D864" s="28" t="str">
        <f>IFERROR(VLOOKUP(B864,Adresy!A:C,3,FALSE),"BRAK")</f>
        <v>BRAK</v>
      </c>
      <c r="E864" s="230" t="s">
        <v>122</v>
      </c>
      <c r="J864" s="237" t="s">
        <v>129</v>
      </c>
      <c r="K864" s="238" t="s">
        <v>130</v>
      </c>
      <c r="L864" s="239">
        <v>-1987.77</v>
      </c>
      <c r="M864" s="239">
        <v>-1987.77</v>
      </c>
      <c r="N864" s="240">
        <v>1987.77</v>
      </c>
      <c r="O864" s="28" t="e">
        <f ca="1">VLOOKUP(B864,CF!A:Y,10,FALSE)</f>
        <v>#N/A</v>
      </c>
      <c r="P864" s="248" t="e">
        <f t="shared" ca="1" si="39"/>
        <v>#VALUE!</v>
      </c>
      <c r="Q864" s="28" t="e">
        <f t="shared" ca="1" si="40"/>
        <v>#VALUE!</v>
      </c>
      <c r="S864" s="322">
        <f t="shared" si="41"/>
        <v>-1987.77</v>
      </c>
    </row>
    <row r="865" spans="1:19" x14ac:dyDescent="0.2">
      <c r="C865" s="28" t="e">
        <f ca="1">VLOOKUP(B865,CF!A:Y,2,FALSE)</f>
        <v>#N/A</v>
      </c>
      <c r="D865" s="28" t="str">
        <f>IFERROR(VLOOKUP(B865,Adresy!A:C,3,FALSE),"BRAK")</f>
        <v>BRAK</v>
      </c>
      <c r="E865" s="230" t="s">
        <v>122</v>
      </c>
      <c r="F865" s="230" t="s">
        <v>122</v>
      </c>
      <c r="G865" s="230" t="s">
        <v>122</v>
      </c>
      <c r="H865" s="230" t="s">
        <v>122</v>
      </c>
      <c r="I865" s="230" t="s">
        <v>122</v>
      </c>
      <c r="J865" s="230" t="s">
        <v>122</v>
      </c>
      <c r="K865" s="230" t="s">
        <v>122</v>
      </c>
      <c r="L865" s="241" t="s">
        <v>122</v>
      </c>
      <c r="M865" s="241" t="s">
        <v>3189</v>
      </c>
      <c r="N865" s="242">
        <v>1987.77</v>
      </c>
      <c r="O865" s="28" t="e">
        <f ca="1">VLOOKUP(B865,CF!A:Y,10,FALSE)</f>
        <v>#N/A</v>
      </c>
      <c r="P865" s="248" t="e">
        <f t="shared" ca="1" si="39"/>
        <v>#VALUE!</v>
      </c>
      <c r="Q865" s="28" t="e">
        <f t="shared" ca="1" si="40"/>
        <v>#VALUE!</v>
      </c>
      <c r="S865" s="322">
        <f t="shared" si="41"/>
        <v>-1987.77</v>
      </c>
    </row>
    <row r="866" spans="1:19" x14ac:dyDescent="0.2">
      <c r="A866" s="230" t="s">
        <v>1362</v>
      </c>
      <c r="B866" s="230"/>
      <c r="C866" s="28" t="e">
        <f ca="1">VLOOKUP(B866,CF!A:Y,2,FALSE)</f>
        <v>#N/A</v>
      </c>
      <c r="D866" s="28" t="str">
        <f>IFERROR(VLOOKUP(B866,Adresy!A:C,3,FALSE),"BRAK")</f>
        <v>BRAK</v>
      </c>
      <c r="E866" s="231" t="s">
        <v>1362</v>
      </c>
      <c r="G866" s="232" t="s">
        <v>1363</v>
      </c>
      <c r="I866" s="230" t="s">
        <v>122</v>
      </c>
      <c r="J866" s="230" t="s">
        <v>122</v>
      </c>
      <c r="K866" s="230" t="s">
        <v>122</v>
      </c>
      <c r="L866" s="230" t="s">
        <v>122</v>
      </c>
      <c r="M866" s="230" t="s">
        <v>122</v>
      </c>
      <c r="N866" s="230">
        <v>0</v>
      </c>
      <c r="O866" s="28" t="e">
        <f ca="1">VLOOKUP(B866,CF!A:Y,10,FALSE)</f>
        <v>#N/A</v>
      </c>
      <c r="P866" s="248" t="e">
        <f t="shared" ca="1" si="39"/>
        <v>#VALUE!</v>
      </c>
      <c r="Q866" s="28" t="e">
        <f t="shared" ca="1" si="40"/>
        <v>#VALUE!</v>
      </c>
      <c r="S866" s="322">
        <f t="shared" si="41"/>
        <v>0</v>
      </c>
    </row>
    <row r="867" spans="1:19" x14ac:dyDescent="0.2">
      <c r="B867" s="28" t="s">
        <v>1362</v>
      </c>
      <c r="C867" s="28" t="str">
        <f>VLOOKUP(B867,CF!A:Y,2,FALSE)</f>
        <v>GRODNO</v>
      </c>
      <c r="D867" s="28" t="str">
        <f>IFERROR(VLOOKUP(B867,Adresy!A:C,3,FALSE),"BRAK")</f>
        <v>Kwiatowa
05-126 Nieporęt
Poland</v>
      </c>
      <c r="E867" s="233">
        <v>43558</v>
      </c>
      <c r="F867" s="204" t="s">
        <v>1364</v>
      </c>
      <c r="G867" s="205" t="s">
        <v>1365</v>
      </c>
      <c r="H867" s="204" t="s">
        <v>1366</v>
      </c>
      <c r="I867" s="234">
        <v>43588</v>
      </c>
      <c r="J867" s="206" t="s">
        <v>129</v>
      </c>
      <c r="K867" s="207" t="s">
        <v>130</v>
      </c>
      <c r="L867" s="235">
        <v>-29.82</v>
      </c>
      <c r="M867" s="235">
        <v>-29.82</v>
      </c>
      <c r="N867" s="236">
        <v>29.82</v>
      </c>
      <c r="O867" s="28">
        <f>VLOOKUP(B867,CF!A:Y,10,FALSE)</f>
        <v>30</v>
      </c>
      <c r="P867" s="248">
        <f t="shared" si="39"/>
        <v>43588</v>
      </c>
      <c r="Q867" s="28">
        <f t="shared" si="40"/>
        <v>0</v>
      </c>
      <c r="S867" s="322">
        <f t="shared" si="41"/>
        <v>-29.82</v>
      </c>
    </row>
    <row r="868" spans="1:19" x14ac:dyDescent="0.2">
      <c r="C868" s="28" t="e">
        <f ca="1">VLOOKUP(B868,CF!A:Y,2,FALSE)</f>
        <v>#N/A</v>
      </c>
      <c r="D868" s="28" t="str">
        <f>IFERROR(VLOOKUP(B868,Adresy!A:C,3,FALSE),"BRAK")</f>
        <v>BRAK</v>
      </c>
      <c r="E868" s="230" t="s">
        <v>122</v>
      </c>
      <c r="J868" s="237" t="s">
        <v>129</v>
      </c>
      <c r="K868" s="238" t="s">
        <v>130</v>
      </c>
      <c r="L868" s="239">
        <v>-29.82</v>
      </c>
      <c r="M868" s="239">
        <v>-29.82</v>
      </c>
      <c r="N868" s="240">
        <v>29.82</v>
      </c>
      <c r="O868" s="28" t="e">
        <f ca="1">VLOOKUP(B868,CF!A:Y,10,FALSE)</f>
        <v>#N/A</v>
      </c>
      <c r="P868" s="248" t="e">
        <f t="shared" ca="1" si="39"/>
        <v>#VALUE!</v>
      </c>
      <c r="Q868" s="28" t="e">
        <f t="shared" ca="1" si="40"/>
        <v>#VALUE!</v>
      </c>
      <c r="S868" s="322">
        <f t="shared" si="41"/>
        <v>-29.82</v>
      </c>
    </row>
    <row r="869" spans="1:19" x14ac:dyDescent="0.2">
      <c r="C869" s="28" t="e">
        <f ca="1">VLOOKUP(B869,CF!A:Y,2,FALSE)</f>
        <v>#N/A</v>
      </c>
      <c r="D869" s="28" t="str">
        <f>IFERROR(VLOOKUP(B869,Adresy!A:C,3,FALSE),"BRAK")</f>
        <v>BRAK</v>
      </c>
      <c r="N869" s="28">
        <v>0</v>
      </c>
      <c r="O869" s="28" t="e">
        <f ca="1">VLOOKUP(B869,CF!A:Y,10,FALSE)</f>
        <v>#N/A</v>
      </c>
      <c r="P869" s="248" t="e">
        <f t="shared" ca="1" si="39"/>
        <v>#N/A</v>
      </c>
      <c r="Q869" s="28" t="e">
        <f t="shared" ca="1" si="40"/>
        <v>#N/A</v>
      </c>
      <c r="S869" s="322">
        <f t="shared" si="41"/>
        <v>0</v>
      </c>
    </row>
    <row r="870" spans="1:19" x14ac:dyDescent="0.2">
      <c r="C870" s="28" t="e">
        <f ca="1">VLOOKUP(B870,CF!A:Y,2,FALSE)</f>
        <v>#N/A</v>
      </c>
      <c r="D870" s="28" t="str">
        <f>IFERROR(VLOOKUP(B870,Adresy!A:C,3,FALSE),"BRAK")</f>
        <v>BRAK</v>
      </c>
      <c r="E870" s="230" t="s">
        <v>122</v>
      </c>
      <c r="F870" s="230" t="s">
        <v>122</v>
      </c>
      <c r="G870" s="230" t="s">
        <v>122</v>
      </c>
      <c r="H870" s="230" t="s">
        <v>122</v>
      </c>
      <c r="I870" s="230" t="s">
        <v>122</v>
      </c>
      <c r="J870" s="230" t="s">
        <v>122</v>
      </c>
      <c r="K870" s="230" t="s">
        <v>122</v>
      </c>
      <c r="L870" s="241" t="s">
        <v>122</v>
      </c>
      <c r="M870" s="241" t="s">
        <v>3189</v>
      </c>
      <c r="N870" s="242">
        <v>29.82</v>
      </c>
      <c r="O870" s="28" t="e">
        <f ca="1">VLOOKUP(B870,CF!A:Y,10,FALSE)</f>
        <v>#N/A</v>
      </c>
      <c r="P870" s="248" t="e">
        <f t="shared" ca="1" si="39"/>
        <v>#VALUE!</v>
      </c>
      <c r="Q870" s="28" t="e">
        <f t="shared" ca="1" si="40"/>
        <v>#VALUE!</v>
      </c>
      <c r="S870" s="322">
        <f t="shared" si="41"/>
        <v>-29.82</v>
      </c>
    </row>
    <row r="871" spans="1:19" x14ac:dyDescent="0.2">
      <c r="A871" s="230" t="s">
        <v>1367</v>
      </c>
      <c r="B871" s="230"/>
      <c r="C871" s="28" t="e">
        <f ca="1">VLOOKUP(B871,CF!A:Y,2,FALSE)</f>
        <v>#N/A</v>
      </c>
      <c r="D871" s="28" t="str">
        <f>IFERROR(VLOOKUP(B871,Adresy!A:C,3,FALSE),"BRAK")</f>
        <v>BRAK</v>
      </c>
      <c r="E871" s="231" t="s">
        <v>1367</v>
      </c>
      <c r="G871" s="232" t="s">
        <v>1368</v>
      </c>
      <c r="I871" s="230" t="s">
        <v>122</v>
      </c>
      <c r="J871" s="230" t="s">
        <v>122</v>
      </c>
      <c r="K871" s="230" t="s">
        <v>122</v>
      </c>
      <c r="L871" s="230" t="s">
        <v>122</v>
      </c>
      <c r="M871" s="230" t="s">
        <v>122</v>
      </c>
      <c r="N871" s="230">
        <v>0</v>
      </c>
      <c r="O871" s="28" t="e">
        <f ca="1">VLOOKUP(B871,CF!A:Y,10,FALSE)</f>
        <v>#N/A</v>
      </c>
      <c r="P871" s="248" t="e">
        <f t="shared" ca="1" si="39"/>
        <v>#VALUE!</v>
      </c>
      <c r="Q871" s="28" t="e">
        <f t="shared" ca="1" si="40"/>
        <v>#VALUE!</v>
      </c>
      <c r="S871" s="322">
        <f t="shared" si="41"/>
        <v>0</v>
      </c>
    </row>
    <row r="872" spans="1:19" x14ac:dyDescent="0.2">
      <c r="B872" s="28" t="s">
        <v>1367</v>
      </c>
      <c r="C872" s="28" t="str">
        <f>VLOOKUP(B872,CF!A:Y,2,FALSE)</f>
        <v>DM LOGISTICS</v>
      </c>
      <c r="D872" s="28" t="str">
        <f>IFERROR(VLOOKUP(B872,Adresy!A:C,3,FALSE),"BRAK")</f>
        <v>Sezamkowa
66-100 Sulechów
Poland</v>
      </c>
      <c r="E872" s="233">
        <v>43558</v>
      </c>
      <c r="F872" s="204" t="s">
        <v>1369</v>
      </c>
      <c r="G872" s="205" t="s">
        <v>1370</v>
      </c>
      <c r="H872" s="204" t="s">
        <v>408</v>
      </c>
      <c r="I872" s="234">
        <v>43579</v>
      </c>
      <c r="J872" s="206" t="s">
        <v>129</v>
      </c>
      <c r="K872" s="207" t="s">
        <v>178</v>
      </c>
      <c r="L872" s="235">
        <v>-676.5</v>
      </c>
      <c r="M872" s="235">
        <v>-676.5</v>
      </c>
      <c r="N872" s="236">
        <v>2909.22</v>
      </c>
      <c r="O872" s="28">
        <f>VLOOKUP(B872,CF!A:Y,10,FALSE)</f>
        <v>21</v>
      </c>
      <c r="P872" s="248">
        <f t="shared" si="39"/>
        <v>43579</v>
      </c>
      <c r="Q872" s="28">
        <f t="shared" si="40"/>
        <v>0</v>
      </c>
      <c r="S872" s="322">
        <f t="shared" si="41"/>
        <v>-2909.22</v>
      </c>
    </row>
    <row r="873" spans="1:19" x14ac:dyDescent="0.2">
      <c r="B873" s="28" t="s">
        <v>1367</v>
      </c>
      <c r="C873" s="28" t="str">
        <f>VLOOKUP(B873,CF!A:Y,2,FALSE)</f>
        <v>DM LOGISTICS</v>
      </c>
      <c r="D873" s="28" t="str">
        <f>IFERROR(VLOOKUP(B873,Adresy!A:C,3,FALSE),"BRAK")</f>
        <v>Sezamkowa
66-100 Sulechów
Poland</v>
      </c>
      <c r="E873" s="233">
        <v>43559</v>
      </c>
      <c r="F873" s="204" t="s">
        <v>1371</v>
      </c>
      <c r="G873" s="205" t="s">
        <v>1372</v>
      </c>
      <c r="H873" s="204" t="s">
        <v>408</v>
      </c>
      <c r="I873" s="234">
        <v>43580</v>
      </c>
      <c r="J873" s="206" t="s">
        <v>129</v>
      </c>
      <c r="K873" s="207" t="s">
        <v>178</v>
      </c>
      <c r="L873" s="235">
        <v>-676.5</v>
      </c>
      <c r="M873" s="235">
        <v>-676.5</v>
      </c>
      <c r="N873" s="236">
        <v>2904.96</v>
      </c>
      <c r="O873" s="28">
        <f>VLOOKUP(B873,CF!A:Y,10,FALSE)</f>
        <v>21</v>
      </c>
      <c r="P873" s="248">
        <f t="shared" si="39"/>
        <v>43580</v>
      </c>
      <c r="Q873" s="28">
        <f t="shared" si="40"/>
        <v>0</v>
      </c>
      <c r="S873" s="322">
        <f t="shared" si="41"/>
        <v>-2904.96</v>
      </c>
    </row>
    <row r="874" spans="1:19" x14ac:dyDescent="0.2">
      <c r="B874" s="28" t="s">
        <v>1367</v>
      </c>
      <c r="C874" s="28" t="str">
        <f>VLOOKUP(B874,CF!A:Y,2,FALSE)</f>
        <v>DM LOGISTICS</v>
      </c>
      <c r="D874" s="28" t="str">
        <f>IFERROR(VLOOKUP(B874,Adresy!A:C,3,FALSE),"BRAK")</f>
        <v>Sezamkowa
66-100 Sulechów
Poland</v>
      </c>
      <c r="E874" s="233">
        <v>43560</v>
      </c>
      <c r="F874" s="204" t="s">
        <v>1373</v>
      </c>
      <c r="G874" s="205" t="s">
        <v>528</v>
      </c>
      <c r="H874" s="204" t="s">
        <v>408</v>
      </c>
      <c r="I874" s="234">
        <v>43581</v>
      </c>
      <c r="J874" s="206" t="s">
        <v>129</v>
      </c>
      <c r="K874" s="207" t="s">
        <v>178</v>
      </c>
      <c r="L874" s="235">
        <v>-861</v>
      </c>
      <c r="M874" s="235">
        <v>-861</v>
      </c>
      <c r="N874" s="236">
        <v>3695.5</v>
      </c>
      <c r="O874" s="28">
        <f>VLOOKUP(B874,CF!A:Y,10,FALSE)</f>
        <v>21</v>
      </c>
      <c r="P874" s="248">
        <f t="shared" si="39"/>
        <v>43581</v>
      </c>
      <c r="Q874" s="28">
        <f t="shared" si="40"/>
        <v>0</v>
      </c>
      <c r="S874" s="322">
        <f t="shared" si="41"/>
        <v>-3695.5</v>
      </c>
    </row>
    <row r="875" spans="1:19" x14ac:dyDescent="0.2">
      <c r="B875" s="28" t="s">
        <v>1367</v>
      </c>
      <c r="C875" s="28" t="str">
        <f>VLOOKUP(B875,CF!A:Y,2,FALSE)</f>
        <v>DM LOGISTICS</v>
      </c>
      <c r="D875" s="28" t="str">
        <f>IFERROR(VLOOKUP(B875,Adresy!A:C,3,FALSE),"BRAK")</f>
        <v>Sezamkowa
66-100 Sulechów
Poland</v>
      </c>
      <c r="E875" s="233">
        <v>43560</v>
      </c>
      <c r="F875" s="204" t="s">
        <v>1374</v>
      </c>
      <c r="G875" s="205" t="s">
        <v>1375</v>
      </c>
      <c r="H875" s="204" t="s">
        <v>408</v>
      </c>
      <c r="I875" s="234">
        <v>43581</v>
      </c>
      <c r="J875" s="206" t="s">
        <v>129</v>
      </c>
      <c r="K875" s="207" t="s">
        <v>178</v>
      </c>
      <c r="L875" s="235">
        <v>-738</v>
      </c>
      <c r="M875" s="235">
        <v>-738</v>
      </c>
      <c r="N875" s="236">
        <v>3173.7</v>
      </c>
      <c r="O875" s="28">
        <f>VLOOKUP(B875,CF!A:Y,10,FALSE)</f>
        <v>21</v>
      </c>
      <c r="P875" s="248">
        <f t="shared" si="39"/>
        <v>43581</v>
      </c>
      <c r="Q875" s="28">
        <f t="shared" si="40"/>
        <v>0</v>
      </c>
      <c r="S875" s="322">
        <f t="shared" si="41"/>
        <v>-3173.7</v>
      </c>
    </row>
    <row r="876" spans="1:19" x14ac:dyDescent="0.2">
      <c r="B876" s="28" t="s">
        <v>1367</v>
      </c>
      <c r="C876" s="28" t="str">
        <f>VLOOKUP(B876,CF!A:Y,2,FALSE)</f>
        <v>DM LOGISTICS</v>
      </c>
      <c r="D876" s="28" t="str">
        <f>IFERROR(VLOOKUP(B876,Adresy!A:C,3,FALSE),"BRAK")</f>
        <v>Sezamkowa
66-100 Sulechów
Poland</v>
      </c>
      <c r="E876" s="233">
        <v>43564</v>
      </c>
      <c r="F876" s="204" t="s">
        <v>1376</v>
      </c>
      <c r="G876" s="205" t="s">
        <v>1377</v>
      </c>
      <c r="H876" s="204" t="s">
        <v>408</v>
      </c>
      <c r="I876" s="234">
        <v>43585</v>
      </c>
      <c r="J876" s="206" t="s">
        <v>129</v>
      </c>
      <c r="K876" s="207" t="s">
        <v>178</v>
      </c>
      <c r="L876" s="235">
        <v>-565.79999999999995</v>
      </c>
      <c r="M876" s="235">
        <v>-565.79999999999995</v>
      </c>
      <c r="N876" s="236">
        <v>2433.17</v>
      </c>
      <c r="O876" s="28">
        <f>VLOOKUP(B876,CF!A:Y,10,FALSE)</f>
        <v>21</v>
      </c>
      <c r="P876" s="248">
        <f t="shared" si="39"/>
        <v>43585</v>
      </c>
      <c r="Q876" s="28">
        <f t="shared" si="40"/>
        <v>0</v>
      </c>
      <c r="S876" s="322">
        <f t="shared" si="41"/>
        <v>-2433.17</v>
      </c>
    </row>
    <row r="877" spans="1:19" x14ac:dyDescent="0.2">
      <c r="B877" s="28" t="s">
        <v>1367</v>
      </c>
      <c r="C877" s="28" t="str">
        <f>VLOOKUP(B877,CF!A:Y,2,FALSE)</f>
        <v>DM LOGISTICS</v>
      </c>
      <c r="D877" s="28" t="str">
        <f>IFERROR(VLOOKUP(B877,Adresy!A:C,3,FALSE),"BRAK")</f>
        <v>Sezamkowa
66-100 Sulechów
Poland</v>
      </c>
      <c r="E877" s="233">
        <v>43565</v>
      </c>
      <c r="F877" s="204" t="s">
        <v>1378</v>
      </c>
      <c r="G877" s="205" t="s">
        <v>1379</v>
      </c>
      <c r="H877" s="204" t="s">
        <v>408</v>
      </c>
      <c r="I877" s="234">
        <v>43586</v>
      </c>
      <c r="J877" s="206" t="s">
        <v>129</v>
      </c>
      <c r="K877" s="207" t="s">
        <v>178</v>
      </c>
      <c r="L877" s="235">
        <v>-676.5</v>
      </c>
      <c r="M877" s="235">
        <v>-676.5</v>
      </c>
      <c r="N877" s="236">
        <v>2901.98</v>
      </c>
      <c r="O877" s="28">
        <f>VLOOKUP(B877,CF!A:Y,10,FALSE)</f>
        <v>21</v>
      </c>
      <c r="P877" s="248">
        <f t="shared" si="39"/>
        <v>43586</v>
      </c>
      <c r="Q877" s="28">
        <f t="shared" si="40"/>
        <v>0</v>
      </c>
      <c r="S877" s="322">
        <f t="shared" si="41"/>
        <v>-2901.98</v>
      </c>
    </row>
    <row r="878" spans="1:19" x14ac:dyDescent="0.2">
      <c r="B878" s="28" t="s">
        <v>1367</v>
      </c>
      <c r="C878" s="28" t="str">
        <f>VLOOKUP(B878,CF!A:Y,2,FALSE)</f>
        <v>DM LOGISTICS</v>
      </c>
      <c r="D878" s="28" t="str">
        <f>IFERROR(VLOOKUP(B878,Adresy!A:C,3,FALSE),"BRAK")</f>
        <v>Sezamkowa
66-100 Sulechów
Poland</v>
      </c>
      <c r="E878" s="233">
        <v>43587</v>
      </c>
      <c r="F878" s="204" t="s">
        <v>1380</v>
      </c>
      <c r="G878" s="205" t="s">
        <v>1381</v>
      </c>
      <c r="H878" s="204" t="s">
        <v>1382</v>
      </c>
      <c r="I878" s="234">
        <v>43601</v>
      </c>
      <c r="J878" s="206" t="s">
        <v>129</v>
      </c>
      <c r="K878" s="207" t="s">
        <v>178</v>
      </c>
      <c r="L878" s="235">
        <v>-861</v>
      </c>
      <c r="M878" s="235">
        <v>-861</v>
      </c>
      <c r="N878" s="236">
        <v>3694.64</v>
      </c>
      <c r="O878" s="28">
        <f>VLOOKUP(B878,CF!A:Y,10,FALSE)</f>
        <v>21</v>
      </c>
      <c r="P878" s="248">
        <f t="shared" si="39"/>
        <v>43608</v>
      </c>
      <c r="Q878" s="28">
        <f t="shared" si="40"/>
        <v>7</v>
      </c>
      <c r="S878" s="322">
        <f t="shared" si="41"/>
        <v>-3694.64</v>
      </c>
    </row>
    <row r="879" spans="1:19" x14ac:dyDescent="0.2">
      <c r="B879" s="28" t="s">
        <v>1367</v>
      </c>
      <c r="C879" s="28" t="str">
        <f>VLOOKUP(B879,CF!A:Y,2,FALSE)</f>
        <v>DM LOGISTICS</v>
      </c>
      <c r="D879" s="28" t="str">
        <f>IFERROR(VLOOKUP(B879,Adresy!A:C,3,FALSE),"BRAK")</f>
        <v>Sezamkowa
66-100 Sulechów
Poland</v>
      </c>
      <c r="E879" s="233">
        <v>43600</v>
      </c>
      <c r="F879" s="204" t="s">
        <v>3303</v>
      </c>
      <c r="G879" s="205" t="s">
        <v>3162</v>
      </c>
      <c r="H879" s="204" t="s">
        <v>3294</v>
      </c>
      <c r="I879" s="234">
        <v>43594</v>
      </c>
      <c r="J879" s="206" t="s">
        <v>129</v>
      </c>
      <c r="K879" s="207" t="s">
        <v>178</v>
      </c>
      <c r="L879" s="235">
        <v>-565.79999999999995</v>
      </c>
      <c r="M879" s="235">
        <v>-565.79999999999995</v>
      </c>
      <c r="N879" s="236">
        <v>2427</v>
      </c>
      <c r="O879" s="28">
        <f>VLOOKUP(B879,CF!A:Y,10,FALSE)</f>
        <v>21</v>
      </c>
      <c r="P879" s="248">
        <f t="shared" si="39"/>
        <v>43621</v>
      </c>
      <c r="Q879" s="28">
        <f t="shared" si="40"/>
        <v>27</v>
      </c>
      <c r="S879" s="322">
        <f t="shared" si="41"/>
        <v>-2427</v>
      </c>
    </row>
    <row r="880" spans="1:19" x14ac:dyDescent="0.2">
      <c r="C880" s="28" t="e">
        <f ca="1">VLOOKUP(B880,CF!A:Y,2,FALSE)</f>
        <v>#N/A</v>
      </c>
      <c r="D880" s="28" t="str">
        <f>IFERROR(VLOOKUP(B880,Adresy!A:C,3,FALSE),"BRAK")</f>
        <v>BRAK</v>
      </c>
      <c r="E880" s="230" t="s">
        <v>122</v>
      </c>
      <c r="J880" s="237" t="s">
        <v>129</v>
      </c>
      <c r="K880" s="238" t="s">
        <v>178</v>
      </c>
      <c r="L880" s="239">
        <v>-5621.1</v>
      </c>
      <c r="M880" s="239">
        <v>-5621.1</v>
      </c>
      <c r="N880" s="240">
        <v>24140.17</v>
      </c>
      <c r="O880" s="28" t="e">
        <f ca="1">VLOOKUP(B880,CF!A:Y,10,FALSE)</f>
        <v>#N/A</v>
      </c>
      <c r="P880" s="248" t="e">
        <f t="shared" ca="1" si="39"/>
        <v>#VALUE!</v>
      </c>
      <c r="Q880" s="28" t="e">
        <f t="shared" ca="1" si="40"/>
        <v>#VALUE!</v>
      </c>
      <c r="S880" s="322">
        <f t="shared" si="41"/>
        <v>-24140.17</v>
      </c>
    </row>
    <row r="881" spans="1:19" x14ac:dyDescent="0.2">
      <c r="C881" s="28" t="e">
        <f ca="1">VLOOKUP(B881,CF!A:Y,2,FALSE)</f>
        <v>#N/A</v>
      </c>
      <c r="D881" s="28" t="str">
        <f>IFERROR(VLOOKUP(B881,Adresy!A:C,3,FALSE),"BRAK")</f>
        <v>BRAK</v>
      </c>
      <c r="E881" s="230" t="s">
        <v>122</v>
      </c>
      <c r="F881" s="230" t="s">
        <v>122</v>
      </c>
      <c r="G881" s="230" t="s">
        <v>122</v>
      </c>
      <c r="H881" s="230" t="s">
        <v>122</v>
      </c>
      <c r="I881" s="230" t="s">
        <v>122</v>
      </c>
      <c r="J881" s="230" t="s">
        <v>122</v>
      </c>
      <c r="K881" s="230" t="s">
        <v>122</v>
      </c>
      <c r="L881" s="241" t="s">
        <v>122</v>
      </c>
      <c r="M881" s="241" t="s">
        <v>3189</v>
      </c>
      <c r="N881" s="242">
        <v>24140.17</v>
      </c>
      <c r="O881" s="28" t="e">
        <f ca="1">VLOOKUP(B881,CF!A:Y,10,FALSE)</f>
        <v>#N/A</v>
      </c>
      <c r="P881" s="248" t="e">
        <f t="shared" ca="1" si="39"/>
        <v>#VALUE!</v>
      </c>
      <c r="Q881" s="28" t="e">
        <f t="shared" ca="1" si="40"/>
        <v>#VALUE!</v>
      </c>
      <c r="S881" s="322">
        <f t="shared" si="41"/>
        <v>-24140.17</v>
      </c>
    </row>
    <row r="882" spans="1:19" x14ac:dyDescent="0.2">
      <c r="A882" s="230" t="s">
        <v>1383</v>
      </c>
      <c r="B882" s="230"/>
      <c r="C882" s="28" t="e">
        <f ca="1">VLOOKUP(B882,CF!A:Y,2,FALSE)</f>
        <v>#N/A</v>
      </c>
      <c r="D882" s="28" t="str">
        <f>IFERROR(VLOOKUP(B882,Adresy!A:C,3,FALSE),"BRAK")</f>
        <v>BRAK</v>
      </c>
      <c r="E882" s="231" t="s">
        <v>1383</v>
      </c>
      <c r="G882" s="232" t="s">
        <v>1384</v>
      </c>
      <c r="I882" s="230" t="s">
        <v>122</v>
      </c>
      <c r="J882" s="230" t="s">
        <v>122</v>
      </c>
      <c r="K882" s="230" t="s">
        <v>122</v>
      </c>
      <c r="L882" s="230" t="s">
        <v>122</v>
      </c>
      <c r="M882" s="230" t="s">
        <v>122</v>
      </c>
      <c r="N882" s="230">
        <v>0</v>
      </c>
      <c r="O882" s="28" t="e">
        <f ca="1">VLOOKUP(B882,CF!A:Y,10,FALSE)</f>
        <v>#N/A</v>
      </c>
      <c r="P882" s="248" t="e">
        <f t="shared" ca="1" si="39"/>
        <v>#VALUE!</v>
      </c>
      <c r="Q882" s="28" t="e">
        <f t="shared" ca="1" si="40"/>
        <v>#VALUE!</v>
      </c>
      <c r="S882" s="322">
        <f t="shared" si="41"/>
        <v>0</v>
      </c>
    </row>
    <row r="883" spans="1:19" x14ac:dyDescent="0.2">
      <c r="B883" s="28" t="s">
        <v>1383</v>
      </c>
      <c r="C883" s="28" t="str">
        <f>VLOOKUP(B883,CF!A:Y,2,FALSE)</f>
        <v>SPS POLSKA ERNEST KOBIAŁKOWSKI</v>
      </c>
      <c r="D883" s="28" t="str">
        <f>IFERROR(VLOOKUP(B883,Adresy!A:C,3,FALSE),"BRAK")</f>
        <v>Rymarska
59-220 Legnica
Poland</v>
      </c>
      <c r="E883" s="233">
        <v>43564</v>
      </c>
      <c r="F883" s="204" t="s">
        <v>1385</v>
      </c>
      <c r="G883" s="205" t="s">
        <v>1386</v>
      </c>
      <c r="H883" s="204" t="s">
        <v>1387</v>
      </c>
      <c r="I883" s="234">
        <v>43578</v>
      </c>
      <c r="J883" s="206" t="s">
        <v>129</v>
      </c>
      <c r="K883" s="207" t="s">
        <v>130</v>
      </c>
      <c r="L883" s="235">
        <v>-363.47</v>
      </c>
      <c r="M883" s="235">
        <v>-363.47</v>
      </c>
      <c r="N883" s="236">
        <v>363.47</v>
      </c>
      <c r="O883" s="28">
        <f>VLOOKUP(B883,CF!A:Y,10,FALSE)</f>
        <v>14</v>
      </c>
      <c r="P883" s="248">
        <f t="shared" si="39"/>
        <v>43578</v>
      </c>
      <c r="Q883" s="28">
        <f t="shared" si="40"/>
        <v>0</v>
      </c>
      <c r="S883" s="322">
        <f t="shared" si="41"/>
        <v>-363.47</v>
      </c>
    </row>
    <row r="884" spans="1:19" x14ac:dyDescent="0.2">
      <c r="B884" s="28" t="s">
        <v>1383</v>
      </c>
      <c r="C884" s="28" t="str">
        <f>VLOOKUP(B884,CF!A:Y,2,FALSE)</f>
        <v>SPS POLSKA ERNEST KOBIAŁKOWSKI</v>
      </c>
      <c r="D884" s="28" t="str">
        <f>IFERROR(VLOOKUP(B884,Adresy!A:C,3,FALSE),"BRAK")</f>
        <v>Rymarska
59-220 Legnica
Poland</v>
      </c>
      <c r="E884" s="233">
        <v>43599</v>
      </c>
      <c r="F884" s="204" t="s">
        <v>3304</v>
      </c>
      <c r="G884" s="205" t="s">
        <v>3163</v>
      </c>
      <c r="H884" s="204" t="s">
        <v>3305</v>
      </c>
      <c r="I884" s="234">
        <v>43598</v>
      </c>
      <c r="J884" s="206" t="s">
        <v>129</v>
      </c>
      <c r="K884" s="207" t="s">
        <v>130</v>
      </c>
      <c r="L884" s="235">
        <v>-18794.400000000001</v>
      </c>
      <c r="M884" s="235">
        <v>-18794.400000000001</v>
      </c>
      <c r="N884" s="236">
        <v>18794.400000000001</v>
      </c>
      <c r="O884" s="28">
        <f>VLOOKUP(B884,CF!A:Y,10,FALSE)</f>
        <v>14</v>
      </c>
      <c r="P884" s="248">
        <f t="shared" ref="P884:P947" si="42">E884+O884</f>
        <v>43613</v>
      </c>
      <c r="Q884" s="28">
        <f t="shared" ref="Q884:Q947" si="43">P884-I884</f>
        <v>15</v>
      </c>
      <c r="S884" s="322">
        <f t="shared" si="41"/>
        <v>-18794.400000000001</v>
      </c>
    </row>
    <row r="885" spans="1:19" x14ac:dyDescent="0.2">
      <c r="C885" s="28" t="e">
        <f ca="1">VLOOKUP(B885,CF!A:Y,2,FALSE)</f>
        <v>#N/A</v>
      </c>
      <c r="D885" s="28" t="str">
        <f>IFERROR(VLOOKUP(B885,Adresy!A:C,3,FALSE),"BRAK")</f>
        <v>BRAK</v>
      </c>
      <c r="E885" s="230" t="s">
        <v>122</v>
      </c>
      <c r="J885" s="237" t="s">
        <v>129</v>
      </c>
      <c r="K885" s="238" t="s">
        <v>130</v>
      </c>
      <c r="L885" s="239">
        <v>-19157.87</v>
      </c>
      <c r="M885" s="239">
        <v>-19157.87</v>
      </c>
      <c r="N885" s="240">
        <v>19157.87</v>
      </c>
      <c r="O885" s="28" t="e">
        <f ca="1">VLOOKUP(B885,CF!A:Y,10,FALSE)</f>
        <v>#N/A</v>
      </c>
      <c r="P885" s="248" t="e">
        <f t="shared" ca="1" si="42"/>
        <v>#VALUE!</v>
      </c>
      <c r="Q885" s="28" t="e">
        <f t="shared" ca="1" si="43"/>
        <v>#VALUE!</v>
      </c>
      <c r="S885" s="322">
        <f t="shared" si="41"/>
        <v>-19157.87</v>
      </c>
    </row>
    <row r="886" spans="1:19" x14ac:dyDescent="0.2">
      <c r="C886" s="28" t="e">
        <f ca="1">VLOOKUP(B886,CF!A:Y,2,FALSE)</f>
        <v>#N/A</v>
      </c>
      <c r="D886" s="28" t="str">
        <f>IFERROR(VLOOKUP(B886,Adresy!A:C,3,FALSE),"BRAK")</f>
        <v>BRAK</v>
      </c>
      <c r="E886" s="230" t="s">
        <v>122</v>
      </c>
      <c r="F886" s="230" t="s">
        <v>122</v>
      </c>
      <c r="G886" s="230" t="s">
        <v>122</v>
      </c>
      <c r="H886" s="230" t="s">
        <v>122</v>
      </c>
      <c r="I886" s="230" t="s">
        <v>122</v>
      </c>
      <c r="J886" s="230" t="s">
        <v>122</v>
      </c>
      <c r="K886" s="230" t="s">
        <v>122</v>
      </c>
      <c r="L886" s="241" t="s">
        <v>122</v>
      </c>
      <c r="M886" s="241" t="s">
        <v>3189</v>
      </c>
      <c r="N886" s="242">
        <v>19157.87</v>
      </c>
      <c r="O886" s="28" t="e">
        <f ca="1">VLOOKUP(B886,CF!A:Y,10,FALSE)</f>
        <v>#N/A</v>
      </c>
      <c r="P886" s="248" t="e">
        <f t="shared" ca="1" si="42"/>
        <v>#VALUE!</v>
      </c>
      <c r="Q886" s="28" t="e">
        <f t="shared" ca="1" si="43"/>
        <v>#VALUE!</v>
      </c>
      <c r="S886" s="322">
        <f t="shared" si="41"/>
        <v>-19157.87</v>
      </c>
    </row>
    <row r="887" spans="1:19" x14ac:dyDescent="0.2">
      <c r="A887" s="230" t="s">
        <v>2523</v>
      </c>
      <c r="B887" s="230"/>
      <c r="C887" s="28" t="e">
        <f ca="1">VLOOKUP(B887,CF!A:Y,2,FALSE)</f>
        <v>#N/A</v>
      </c>
      <c r="D887" s="28" t="str">
        <f>IFERROR(VLOOKUP(B887,Adresy!A:C,3,FALSE),"BRAK")</f>
        <v>BRAK</v>
      </c>
      <c r="E887" s="231" t="s">
        <v>2523</v>
      </c>
      <c r="G887" s="232" t="s">
        <v>3165</v>
      </c>
      <c r="I887" s="230" t="s">
        <v>122</v>
      </c>
      <c r="J887" s="230" t="s">
        <v>122</v>
      </c>
      <c r="K887" s="230" t="s">
        <v>122</v>
      </c>
      <c r="L887" s="230" t="s">
        <v>122</v>
      </c>
      <c r="M887" s="230" t="s">
        <v>122</v>
      </c>
      <c r="N887" s="230">
        <v>0</v>
      </c>
      <c r="O887" s="28" t="e">
        <f ca="1">VLOOKUP(B887,CF!A:Y,10,FALSE)</f>
        <v>#N/A</v>
      </c>
      <c r="P887" s="248" t="e">
        <f t="shared" ca="1" si="42"/>
        <v>#VALUE!</v>
      </c>
      <c r="Q887" s="28" t="e">
        <f t="shared" ca="1" si="43"/>
        <v>#VALUE!</v>
      </c>
      <c r="S887" s="322">
        <f t="shared" si="41"/>
        <v>0</v>
      </c>
    </row>
    <row r="888" spans="1:19" x14ac:dyDescent="0.2">
      <c r="B888" s="28" t="s">
        <v>2523</v>
      </c>
      <c r="C888" s="28" t="str">
        <f>VLOOKUP(B888,CF!A:Y,2,FALSE)</f>
        <v>TECHMETAL</v>
      </c>
      <c r="D888" s="28" t="str">
        <f>IFERROR(VLOOKUP(B888,Adresy!A:C,3,FALSE),"BRAK")</f>
        <v>Wrocławska 20
67-100 Nowa Sól
Poland</v>
      </c>
      <c r="E888" s="233">
        <v>43600</v>
      </c>
      <c r="F888" s="204" t="s">
        <v>3306</v>
      </c>
      <c r="G888" s="205" t="s">
        <v>3164</v>
      </c>
      <c r="H888" s="204" t="s">
        <v>3307</v>
      </c>
      <c r="I888" s="234">
        <v>43586</v>
      </c>
      <c r="J888" s="206" t="s">
        <v>129</v>
      </c>
      <c r="K888" s="207" t="s">
        <v>130</v>
      </c>
      <c r="L888" s="235">
        <v>-10332</v>
      </c>
      <c r="M888" s="235">
        <v>-10332</v>
      </c>
      <c r="N888" s="236">
        <v>10332</v>
      </c>
      <c r="O888" s="28">
        <f>VLOOKUP(B888,CF!A:Y,10,FALSE)</f>
        <v>14</v>
      </c>
      <c r="P888" s="248">
        <f t="shared" si="42"/>
        <v>43614</v>
      </c>
      <c r="Q888" s="28">
        <f t="shared" si="43"/>
        <v>28</v>
      </c>
      <c r="S888" s="322">
        <f t="shared" si="41"/>
        <v>-10332</v>
      </c>
    </row>
    <row r="889" spans="1:19" x14ac:dyDescent="0.2">
      <c r="C889" s="28" t="e">
        <f ca="1">VLOOKUP(B889,CF!A:Y,2,FALSE)</f>
        <v>#N/A</v>
      </c>
      <c r="D889" s="28" t="str">
        <f>IFERROR(VLOOKUP(B889,Adresy!A:C,3,FALSE),"BRAK")</f>
        <v>BRAK</v>
      </c>
      <c r="E889" s="230" t="s">
        <v>122</v>
      </c>
      <c r="J889" s="237" t="s">
        <v>129</v>
      </c>
      <c r="K889" s="238" t="s">
        <v>130</v>
      </c>
      <c r="L889" s="239">
        <v>-10332</v>
      </c>
      <c r="M889" s="239">
        <v>-10332</v>
      </c>
      <c r="N889" s="240">
        <v>10332</v>
      </c>
      <c r="O889" s="28" t="e">
        <f ca="1">VLOOKUP(B889,CF!A:Y,10,FALSE)</f>
        <v>#N/A</v>
      </c>
      <c r="P889" s="248" t="e">
        <f t="shared" ca="1" si="42"/>
        <v>#VALUE!</v>
      </c>
      <c r="Q889" s="28" t="e">
        <f t="shared" ca="1" si="43"/>
        <v>#VALUE!</v>
      </c>
      <c r="S889" s="322">
        <f t="shared" si="41"/>
        <v>-10332</v>
      </c>
    </row>
    <row r="890" spans="1:19" x14ac:dyDescent="0.2">
      <c r="C890" s="28" t="e">
        <f ca="1">VLOOKUP(B890,CF!A:Y,2,FALSE)</f>
        <v>#N/A</v>
      </c>
      <c r="D890" s="28" t="str">
        <f>IFERROR(VLOOKUP(B890,Adresy!A:C,3,FALSE),"BRAK")</f>
        <v>BRAK</v>
      </c>
      <c r="N890" s="28">
        <v>0</v>
      </c>
      <c r="O890" s="28" t="e">
        <f ca="1">VLOOKUP(B890,CF!A:Y,10,FALSE)</f>
        <v>#N/A</v>
      </c>
      <c r="P890" s="248" t="e">
        <f t="shared" ca="1" si="42"/>
        <v>#N/A</v>
      </c>
      <c r="Q890" s="28" t="e">
        <f t="shared" ca="1" si="43"/>
        <v>#N/A</v>
      </c>
      <c r="S890" s="322">
        <f t="shared" si="41"/>
        <v>0</v>
      </c>
    </row>
    <row r="891" spans="1:19" x14ac:dyDescent="0.2">
      <c r="C891" s="28" t="e">
        <f ca="1">VLOOKUP(B891,CF!A:Y,2,FALSE)</f>
        <v>#N/A</v>
      </c>
      <c r="D891" s="28" t="str">
        <f>IFERROR(VLOOKUP(B891,Adresy!A:C,3,FALSE),"BRAK")</f>
        <v>BRAK</v>
      </c>
      <c r="E891" s="230" t="s">
        <v>122</v>
      </c>
      <c r="F891" s="230" t="s">
        <v>122</v>
      </c>
      <c r="G891" s="230" t="s">
        <v>122</v>
      </c>
      <c r="H891" s="230" t="s">
        <v>122</v>
      </c>
      <c r="I891" s="230" t="s">
        <v>122</v>
      </c>
      <c r="J891" s="230" t="s">
        <v>122</v>
      </c>
      <c r="K891" s="230" t="s">
        <v>122</v>
      </c>
      <c r="L891" s="241" t="s">
        <v>122</v>
      </c>
      <c r="M891" s="241" t="s">
        <v>3189</v>
      </c>
      <c r="N891" s="242">
        <v>10332</v>
      </c>
      <c r="O891" s="28" t="e">
        <f ca="1">VLOOKUP(B891,CF!A:Y,10,FALSE)</f>
        <v>#N/A</v>
      </c>
      <c r="P891" s="248" t="e">
        <f t="shared" ca="1" si="42"/>
        <v>#VALUE!</v>
      </c>
      <c r="Q891" s="28" t="e">
        <f t="shared" ca="1" si="43"/>
        <v>#VALUE!</v>
      </c>
      <c r="S891" s="322">
        <f t="shared" si="41"/>
        <v>-10332</v>
      </c>
    </row>
    <row r="892" spans="1:19" x14ac:dyDescent="0.2">
      <c r="A892" s="230" t="s">
        <v>1388</v>
      </c>
      <c r="B892" s="230"/>
      <c r="C892" s="28" t="e">
        <f ca="1">VLOOKUP(B892,CF!A:Y,2,FALSE)</f>
        <v>#N/A</v>
      </c>
      <c r="D892" s="28" t="str">
        <f>IFERROR(VLOOKUP(B892,Adresy!A:C,3,FALSE),"BRAK")</f>
        <v>BRAK</v>
      </c>
      <c r="E892" s="231" t="s">
        <v>1388</v>
      </c>
      <c r="G892" s="232" t="s">
        <v>1389</v>
      </c>
      <c r="I892" s="230" t="s">
        <v>122</v>
      </c>
      <c r="J892" s="230" t="s">
        <v>122</v>
      </c>
      <c r="K892" s="230" t="s">
        <v>122</v>
      </c>
      <c r="L892" s="230" t="s">
        <v>122</v>
      </c>
      <c r="M892" s="230" t="s">
        <v>122</v>
      </c>
      <c r="N892" s="230">
        <v>0</v>
      </c>
      <c r="O892" s="28" t="e">
        <f ca="1">VLOOKUP(B892,CF!A:Y,10,FALSE)</f>
        <v>#N/A</v>
      </c>
      <c r="P892" s="248" t="e">
        <f t="shared" ca="1" si="42"/>
        <v>#VALUE!</v>
      </c>
      <c r="Q892" s="28" t="e">
        <f t="shared" ca="1" si="43"/>
        <v>#VALUE!</v>
      </c>
      <c r="S892" s="322">
        <f t="shared" si="41"/>
        <v>0</v>
      </c>
    </row>
    <row r="893" spans="1:19" x14ac:dyDescent="0.2">
      <c r="B893" s="28" t="s">
        <v>1388</v>
      </c>
      <c r="C893" s="28" t="str">
        <f>VLOOKUP(B893,CF!A:Y,2,FALSE)</f>
        <v>ALFA I OMEGA IWONA SZULC</v>
      </c>
      <c r="D893" s="28" t="str">
        <f>IFERROR(VLOOKUP(B893,Adresy!A:C,3,FALSE),"BRAK")</f>
        <v>A. Mickiewicza
67-200 Głogów
Poland</v>
      </c>
      <c r="E893" s="233">
        <v>43566</v>
      </c>
      <c r="F893" s="204" t="s">
        <v>1390</v>
      </c>
      <c r="G893" s="205" t="s">
        <v>1391</v>
      </c>
      <c r="H893" s="204" t="s">
        <v>1392</v>
      </c>
      <c r="I893" s="234">
        <v>43580</v>
      </c>
      <c r="J893" s="206" t="s">
        <v>129</v>
      </c>
      <c r="K893" s="207" t="s">
        <v>130</v>
      </c>
      <c r="L893" s="235">
        <v>-119.93</v>
      </c>
      <c r="M893" s="235">
        <v>-119.93</v>
      </c>
      <c r="N893" s="236">
        <v>119.93</v>
      </c>
      <c r="O893" s="28">
        <f>VLOOKUP(B893,CF!A:Y,10,FALSE)</f>
        <v>14</v>
      </c>
      <c r="P893" s="248">
        <f t="shared" si="42"/>
        <v>43580</v>
      </c>
      <c r="Q893" s="28">
        <f t="shared" si="43"/>
        <v>0</v>
      </c>
      <c r="S893" s="322">
        <f t="shared" si="41"/>
        <v>-119.93</v>
      </c>
    </row>
    <row r="894" spans="1:19" x14ac:dyDescent="0.2">
      <c r="B894" s="28" t="s">
        <v>1388</v>
      </c>
      <c r="C894" s="28" t="str">
        <f>VLOOKUP(B894,CF!A:Y,2,FALSE)</f>
        <v>ALFA I OMEGA IWONA SZULC</v>
      </c>
      <c r="D894" s="28" t="str">
        <f>IFERROR(VLOOKUP(B894,Adresy!A:C,3,FALSE),"BRAK")</f>
        <v>A. Mickiewicza
67-200 Głogów
Poland</v>
      </c>
      <c r="E894" s="233">
        <v>43566</v>
      </c>
      <c r="F894" s="204" t="s">
        <v>1393</v>
      </c>
      <c r="G894" s="205" t="s">
        <v>1394</v>
      </c>
      <c r="H894" s="204" t="s">
        <v>1395</v>
      </c>
      <c r="I894" s="234">
        <v>43580</v>
      </c>
      <c r="J894" s="206" t="s">
        <v>129</v>
      </c>
      <c r="K894" s="207" t="s">
        <v>130</v>
      </c>
      <c r="L894" s="235">
        <v>-123</v>
      </c>
      <c r="M894" s="235">
        <v>-123</v>
      </c>
      <c r="N894" s="236">
        <v>123</v>
      </c>
      <c r="O894" s="28">
        <f>VLOOKUP(B894,CF!A:Y,10,FALSE)</f>
        <v>14</v>
      </c>
      <c r="P894" s="248">
        <f t="shared" si="42"/>
        <v>43580</v>
      </c>
      <c r="Q894" s="28">
        <f t="shared" si="43"/>
        <v>0</v>
      </c>
      <c r="S894" s="322">
        <f t="shared" si="41"/>
        <v>-123</v>
      </c>
    </row>
    <row r="895" spans="1:19" x14ac:dyDescent="0.2">
      <c r="B895" s="28" t="s">
        <v>1388</v>
      </c>
      <c r="C895" s="28" t="str">
        <f>VLOOKUP(B895,CF!A:Y,2,FALSE)</f>
        <v>ALFA I OMEGA IWONA SZULC</v>
      </c>
      <c r="D895" s="28" t="str">
        <f>IFERROR(VLOOKUP(B895,Adresy!A:C,3,FALSE),"BRAK")</f>
        <v>A. Mickiewicza
67-200 Głogów
Poland</v>
      </c>
      <c r="E895" s="233">
        <v>43579</v>
      </c>
      <c r="F895" s="204" t="s">
        <v>1396</v>
      </c>
      <c r="G895" s="205" t="s">
        <v>1397</v>
      </c>
      <c r="H895" s="204" t="s">
        <v>1398</v>
      </c>
      <c r="I895" s="234">
        <v>43593</v>
      </c>
      <c r="J895" s="206" t="s">
        <v>129</v>
      </c>
      <c r="K895" s="207" t="s">
        <v>130</v>
      </c>
      <c r="L895" s="235">
        <v>-787.2</v>
      </c>
      <c r="M895" s="235">
        <v>-787.2</v>
      </c>
      <c r="N895" s="236">
        <v>787.2</v>
      </c>
      <c r="O895" s="28">
        <f>VLOOKUP(B895,CF!A:Y,10,FALSE)</f>
        <v>14</v>
      </c>
      <c r="P895" s="248">
        <f t="shared" si="42"/>
        <v>43593</v>
      </c>
      <c r="Q895" s="28">
        <f t="shared" si="43"/>
        <v>0</v>
      </c>
      <c r="S895" s="322">
        <f t="shared" si="41"/>
        <v>-787.2</v>
      </c>
    </row>
    <row r="896" spans="1:19" x14ac:dyDescent="0.2">
      <c r="B896" s="28" t="s">
        <v>1388</v>
      </c>
      <c r="C896" s="28" t="str">
        <f>VLOOKUP(B896,CF!A:Y,2,FALSE)</f>
        <v>ALFA I OMEGA IWONA SZULC</v>
      </c>
      <c r="D896" s="28" t="str">
        <f>IFERROR(VLOOKUP(B896,Adresy!A:C,3,FALSE),"BRAK")</f>
        <v>A. Mickiewicza
67-200 Głogów
Poland</v>
      </c>
      <c r="E896" s="233">
        <v>43600</v>
      </c>
      <c r="F896" s="204" t="s">
        <v>3308</v>
      </c>
      <c r="G896" s="205" t="s">
        <v>3309</v>
      </c>
      <c r="H896" s="204" t="s">
        <v>3310</v>
      </c>
      <c r="I896" s="234">
        <v>43612</v>
      </c>
      <c r="J896" s="206" t="s">
        <v>129</v>
      </c>
      <c r="K896" s="207" t="s">
        <v>130</v>
      </c>
      <c r="L896" s="235">
        <v>95.94</v>
      </c>
      <c r="M896" s="235">
        <v>95.94</v>
      </c>
      <c r="N896" s="236">
        <v>-95.94</v>
      </c>
      <c r="O896" s="28">
        <f>VLOOKUP(B896,CF!A:Y,10,FALSE)</f>
        <v>14</v>
      </c>
      <c r="P896" s="248">
        <f t="shared" si="42"/>
        <v>43614</v>
      </c>
      <c r="Q896" s="28">
        <f t="shared" si="43"/>
        <v>2</v>
      </c>
      <c r="S896" s="322">
        <f t="shared" ref="S896:S959" si="44">IFERROR(-N896,0)</f>
        <v>95.94</v>
      </c>
    </row>
    <row r="897" spans="1:19" x14ac:dyDescent="0.2">
      <c r="B897" s="28" t="s">
        <v>1388</v>
      </c>
      <c r="C897" s="28" t="str">
        <f>VLOOKUP(B897,CF!A:Y,2,FALSE)</f>
        <v>ALFA I OMEGA IWONA SZULC</v>
      </c>
      <c r="D897" s="28" t="str">
        <f>IFERROR(VLOOKUP(B897,Adresy!A:C,3,FALSE),"BRAK")</f>
        <v>A. Mickiewicza
67-200 Głogów
Poland</v>
      </c>
      <c r="E897" s="233">
        <v>43600</v>
      </c>
      <c r="F897" s="204" t="s">
        <v>3311</v>
      </c>
      <c r="G897" s="205" t="s">
        <v>3312</v>
      </c>
      <c r="H897" s="204" t="s">
        <v>3310</v>
      </c>
      <c r="I897" s="234">
        <v>43612</v>
      </c>
      <c r="J897" s="206" t="s">
        <v>129</v>
      </c>
      <c r="K897" s="207" t="s">
        <v>130</v>
      </c>
      <c r="L897" s="235">
        <v>61.5</v>
      </c>
      <c r="M897" s="235">
        <v>61.5</v>
      </c>
      <c r="N897" s="236">
        <v>-61.5</v>
      </c>
      <c r="O897" s="28">
        <f>VLOOKUP(B897,CF!A:Y,10,FALSE)</f>
        <v>14</v>
      </c>
      <c r="P897" s="248">
        <f t="shared" si="42"/>
        <v>43614</v>
      </c>
      <c r="Q897" s="28">
        <f t="shared" si="43"/>
        <v>2</v>
      </c>
      <c r="S897" s="322">
        <f t="shared" si="44"/>
        <v>61.5</v>
      </c>
    </row>
    <row r="898" spans="1:19" x14ac:dyDescent="0.2">
      <c r="B898" s="28" t="s">
        <v>1388</v>
      </c>
      <c r="C898" s="28" t="str">
        <f>VLOOKUP(B898,CF!A:Y,2,FALSE)</f>
        <v>ALFA I OMEGA IWONA SZULC</v>
      </c>
      <c r="D898" s="28" t="str">
        <f>IFERROR(VLOOKUP(B898,Adresy!A:C,3,FALSE),"BRAK")</f>
        <v>A. Mickiewicza
67-200 Głogów
Poland</v>
      </c>
      <c r="E898" s="233">
        <v>43600</v>
      </c>
      <c r="F898" s="204" t="s">
        <v>3313</v>
      </c>
      <c r="G898" s="205" t="s">
        <v>3314</v>
      </c>
      <c r="H898" s="204" t="s">
        <v>3310</v>
      </c>
      <c r="I898" s="234">
        <v>43612</v>
      </c>
      <c r="J898" s="206" t="s">
        <v>129</v>
      </c>
      <c r="K898" s="207" t="s">
        <v>130</v>
      </c>
      <c r="L898" s="235">
        <v>547.35</v>
      </c>
      <c r="M898" s="235">
        <v>547.35</v>
      </c>
      <c r="N898" s="236">
        <v>-547.35</v>
      </c>
      <c r="O898" s="28">
        <f>VLOOKUP(B898,CF!A:Y,10,FALSE)</f>
        <v>14</v>
      </c>
      <c r="P898" s="248">
        <f t="shared" si="42"/>
        <v>43614</v>
      </c>
      <c r="Q898" s="28">
        <f t="shared" si="43"/>
        <v>2</v>
      </c>
      <c r="S898" s="322">
        <f t="shared" si="44"/>
        <v>547.35</v>
      </c>
    </row>
    <row r="899" spans="1:19" x14ac:dyDescent="0.2">
      <c r="B899" s="28" t="s">
        <v>1388</v>
      </c>
      <c r="C899" s="28" t="str">
        <f>VLOOKUP(B899,CF!A:Y,2,FALSE)</f>
        <v>ALFA I OMEGA IWONA SZULC</v>
      </c>
      <c r="D899" s="28" t="str">
        <f>IFERROR(VLOOKUP(B899,Adresy!A:C,3,FALSE),"BRAK")</f>
        <v>A. Mickiewicza
67-200 Głogów
Poland</v>
      </c>
      <c r="E899" s="233">
        <v>43600</v>
      </c>
      <c r="F899" s="204" t="s">
        <v>3315</v>
      </c>
      <c r="G899" s="205" t="s">
        <v>3316</v>
      </c>
      <c r="H899" s="204" t="s">
        <v>3310</v>
      </c>
      <c r="I899" s="234">
        <v>43612</v>
      </c>
      <c r="J899" s="206" t="s">
        <v>129</v>
      </c>
      <c r="K899" s="207" t="s">
        <v>130</v>
      </c>
      <c r="L899" s="235">
        <v>309.95999999999998</v>
      </c>
      <c r="M899" s="235">
        <v>309.95999999999998</v>
      </c>
      <c r="N899" s="236">
        <v>-309.95999999999998</v>
      </c>
      <c r="O899" s="28">
        <f>VLOOKUP(B899,CF!A:Y,10,FALSE)</f>
        <v>14</v>
      </c>
      <c r="P899" s="248">
        <f t="shared" si="42"/>
        <v>43614</v>
      </c>
      <c r="Q899" s="28">
        <f t="shared" si="43"/>
        <v>2</v>
      </c>
      <c r="S899" s="322">
        <f t="shared" si="44"/>
        <v>309.95999999999998</v>
      </c>
    </row>
    <row r="900" spans="1:19" x14ac:dyDescent="0.2">
      <c r="C900" s="28" t="e">
        <f ca="1">VLOOKUP(B900,CF!A:Y,2,FALSE)</f>
        <v>#N/A</v>
      </c>
      <c r="D900" s="28" t="str">
        <f>IFERROR(VLOOKUP(B900,Adresy!A:C,3,FALSE),"BRAK")</f>
        <v>BRAK</v>
      </c>
      <c r="E900" s="230" t="s">
        <v>122</v>
      </c>
      <c r="J900" s="237" t="s">
        <v>129</v>
      </c>
      <c r="K900" s="238" t="s">
        <v>130</v>
      </c>
      <c r="L900" s="239">
        <v>-15.3800000000001</v>
      </c>
      <c r="M900" s="239">
        <v>-15.3800000000001</v>
      </c>
      <c r="N900" s="240">
        <v>15.3800000000001</v>
      </c>
      <c r="O900" s="28" t="e">
        <f ca="1">VLOOKUP(B900,CF!A:Y,10,FALSE)</f>
        <v>#N/A</v>
      </c>
      <c r="P900" s="248" t="e">
        <f t="shared" ca="1" si="42"/>
        <v>#VALUE!</v>
      </c>
      <c r="Q900" s="28" t="e">
        <f t="shared" ca="1" si="43"/>
        <v>#VALUE!</v>
      </c>
      <c r="S900" s="322">
        <f t="shared" si="44"/>
        <v>-15.3800000000001</v>
      </c>
    </row>
    <row r="901" spans="1:19" x14ac:dyDescent="0.2">
      <c r="C901" s="28" t="e">
        <f ca="1">VLOOKUP(B901,CF!A:Y,2,FALSE)</f>
        <v>#N/A</v>
      </c>
      <c r="D901" s="28" t="str">
        <f>IFERROR(VLOOKUP(B901,Adresy!A:C,3,FALSE),"BRAK")</f>
        <v>BRAK</v>
      </c>
      <c r="N901" s="28">
        <v>0</v>
      </c>
      <c r="O901" s="28" t="e">
        <f ca="1">VLOOKUP(B901,CF!A:Y,10,FALSE)</f>
        <v>#N/A</v>
      </c>
      <c r="P901" s="248" t="e">
        <f t="shared" ca="1" si="42"/>
        <v>#N/A</v>
      </c>
      <c r="Q901" s="28" t="e">
        <f t="shared" ca="1" si="43"/>
        <v>#N/A</v>
      </c>
      <c r="S901" s="322">
        <f t="shared" si="44"/>
        <v>0</v>
      </c>
    </row>
    <row r="902" spans="1:19" x14ac:dyDescent="0.2">
      <c r="C902" s="28" t="e">
        <f ca="1">VLOOKUP(B902,CF!A:Y,2,FALSE)</f>
        <v>#N/A</v>
      </c>
      <c r="D902" s="28" t="str">
        <f>IFERROR(VLOOKUP(B902,Adresy!A:C,3,FALSE),"BRAK")</f>
        <v>BRAK</v>
      </c>
      <c r="E902" s="230" t="s">
        <v>122</v>
      </c>
      <c r="F902" s="230" t="s">
        <v>122</v>
      </c>
      <c r="G902" s="230" t="s">
        <v>122</v>
      </c>
      <c r="H902" s="230" t="s">
        <v>122</v>
      </c>
      <c r="I902" s="230" t="s">
        <v>122</v>
      </c>
      <c r="J902" s="230" t="s">
        <v>122</v>
      </c>
      <c r="K902" s="230" t="s">
        <v>122</v>
      </c>
      <c r="L902" s="241" t="s">
        <v>122</v>
      </c>
      <c r="M902" s="241" t="s">
        <v>3189</v>
      </c>
      <c r="N902" s="242">
        <v>15.3800000000001</v>
      </c>
      <c r="O902" s="28" t="e">
        <f ca="1">VLOOKUP(B902,CF!A:Y,10,FALSE)</f>
        <v>#N/A</v>
      </c>
      <c r="P902" s="248" t="e">
        <f t="shared" ca="1" si="42"/>
        <v>#VALUE!</v>
      </c>
      <c r="Q902" s="28" t="e">
        <f t="shared" ca="1" si="43"/>
        <v>#VALUE!</v>
      </c>
      <c r="S902" s="322">
        <f t="shared" si="44"/>
        <v>-15.3800000000001</v>
      </c>
    </row>
    <row r="903" spans="1:19" x14ac:dyDescent="0.2">
      <c r="A903" s="230" t="s">
        <v>3167</v>
      </c>
      <c r="B903" s="230"/>
      <c r="C903" s="28" t="e">
        <f ca="1">VLOOKUP(B903,CF!A:Y,2,FALSE)</f>
        <v>#N/A</v>
      </c>
      <c r="D903" s="28" t="str">
        <f>IFERROR(VLOOKUP(B903,Adresy!A:C,3,FALSE),"BRAK")</f>
        <v>BRAK</v>
      </c>
      <c r="E903" s="231" t="s">
        <v>3167</v>
      </c>
      <c r="G903" s="232" t="s">
        <v>3317</v>
      </c>
      <c r="I903" s="230" t="s">
        <v>122</v>
      </c>
      <c r="J903" s="230" t="s">
        <v>122</v>
      </c>
      <c r="K903" s="230" t="s">
        <v>122</v>
      </c>
      <c r="L903" s="230" t="s">
        <v>122</v>
      </c>
      <c r="M903" s="230" t="s">
        <v>122</v>
      </c>
      <c r="N903" s="230">
        <v>0</v>
      </c>
      <c r="O903" s="28" t="e">
        <f ca="1">VLOOKUP(B903,CF!A:Y,10,FALSE)</f>
        <v>#N/A</v>
      </c>
      <c r="P903" s="248" t="e">
        <f t="shared" ca="1" si="42"/>
        <v>#VALUE!</v>
      </c>
      <c r="Q903" s="28" t="e">
        <f t="shared" ca="1" si="43"/>
        <v>#VALUE!</v>
      </c>
      <c r="S903" s="322">
        <f t="shared" si="44"/>
        <v>0</v>
      </c>
    </row>
    <row r="904" spans="1:19" x14ac:dyDescent="0.2">
      <c r="B904" s="28" t="s">
        <v>3167</v>
      </c>
      <c r="C904" s="28" t="str">
        <f>VLOOKUP(B904,CF!A:Y,2,FALSE)</f>
        <v>BOGUMIŁ MAZIARZ SPS - POLSKA SERWIS POJAZDÓW SPECJALNYCH SER</v>
      </c>
      <c r="D904" s="28" t="str">
        <f>IFERROR(VLOOKUP(B904,Adresy!A:C,3,FALSE),"BRAK")</f>
        <v>ul. Sieradzka
55-311 Kostomłoty
Poland</v>
      </c>
      <c r="E904" s="233">
        <v>43599</v>
      </c>
      <c r="F904" s="204" t="s">
        <v>3318</v>
      </c>
      <c r="G904" s="205" t="s">
        <v>3166</v>
      </c>
      <c r="H904" s="204" t="s">
        <v>3305</v>
      </c>
      <c r="I904" s="234">
        <v>43592</v>
      </c>
      <c r="J904" s="206" t="s">
        <v>129</v>
      </c>
      <c r="K904" s="207" t="s">
        <v>130</v>
      </c>
      <c r="L904" s="235">
        <v>-3444</v>
      </c>
      <c r="M904" s="235">
        <v>-3444</v>
      </c>
      <c r="N904" s="236">
        <v>3444</v>
      </c>
      <c r="O904" s="28">
        <f>VLOOKUP(B904,CF!A:Y,10,FALSE)</f>
        <v>14</v>
      </c>
      <c r="P904" s="248">
        <f t="shared" si="42"/>
        <v>43613</v>
      </c>
      <c r="Q904" s="28">
        <f t="shared" si="43"/>
        <v>21</v>
      </c>
      <c r="S904" s="322">
        <f t="shared" si="44"/>
        <v>-3444</v>
      </c>
    </row>
    <row r="905" spans="1:19" x14ac:dyDescent="0.2">
      <c r="C905" s="28" t="e">
        <f ca="1">VLOOKUP(B905,CF!A:Y,2,FALSE)</f>
        <v>#N/A</v>
      </c>
      <c r="D905" s="28" t="str">
        <f>IFERROR(VLOOKUP(B905,Adresy!A:C,3,FALSE),"BRAK")</f>
        <v>BRAK</v>
      </c>
      <c r="E905" s="230" t="s">
        <v>122</v>
      </c>
      <c r="J905" s="237" t="s">
        <v>129</v>
      </c>
      <c r="K905" s="238" t="s">
        <v>130</v>
      </c>
      <c r="L905" s="239">
        <v>-3444</v>
      </c>
      <c r="M905" s="239">
        <v>-3444</v>
      </c>
      <c r="N905" s="240">
        <v>3444</v>
      </c>
      <c r="O905" s="28" t="e">
        <f ca="1">VLOOKUP(B905,CF!A:Y,10,FALSE)</f>
        <v>#N/A</v>
      </c>
      <c r="P905" s="248" t="e">
        <f t="shared" ca="1" si="42"/>
        <v>#VALUE!</v>
      </c>
      <c r="Q905" s="28" t="e">
        <f t="shared" ca="1" si="43"/>
        <v>#VALUE!</v>
      </c>
      <c r="S905" s="322">
        <f t="shared" si="44"/>
        <v>-3444</v>
      </c>
    </row>
    <row r="906" spans="1:19" x14ac:dyDescent="0.2">
      <c r="C906" s="28" t="e">
        <f ca="1">VLOOKUP(B906,CF!A:Y,2,FALSE)</f>
        <v>#N/A</v>
      </c>
      <c r="D906" s="28" t="str">
        <f>IFERROR(VLOOKUP(B906,Adresy!A:C,3,FALSE),"BRAK")</f>
        <v>BRAK</v>
      </c>
      <c r="E906" s="230" t="s">
        <v>122</v>
      </c>
      <c r="F906" s="230" t="s">
        <v>122</v>
      </c>
      <c r="G906" s="230" t="s">
        <v>122</v>
      </c>
      <c r="H906" s="230" t="s">
        <v>122</v>
      </c>
      <c r="I906" s="230" t="s">
        <v>122</v>
      </c>
      <c r="J906" s="230" t="s">
        <v>122</v>
      </c>
      <c r="K906" s="230" t="s">
        <v>122</v>
      </c>
      <c r="L906" s="241" t="s">
        <v>122</v>
      </c>
      <c r="M906" s="241" t="s">
        <v>3189</v>
      </c>
      <c r="N906" s="242">
        <v>3444</v>
      </c>
      <c r="O906" s="28" t="e">
        <f ca="1">VLOOKUP(B906,CF!A:Y,10,FALSE)</f>
        <v>#N/A</v>
      </c>
      <c r="P906" s="248" t="e">
        <f t="shared" ca="1" si="42"/>
        <v>#VALUE!</v>
      </c>
      <c r="Q906" s="28" t="e">
        <f t="shared" ca="1" si="43"/>
        <v>#VALUE!</v>
      </c>
      <c r="S906" s="322">
        <f t="shared" si="44"/>
        <v>-3444</v>
      </c>
    </row>
    <row r="907" spans="1:19" x14ac:dyDescent="0.2">
      <c r="A907" s="230" t="s">
        <v>1399</v>
      </c>
      <c r="B907" s="230"/>
      <c r="C907" s="28" t="e">
        <f ca="1">VLOOKUP(B907,CF!A:Y,2,FALSE)</f>
        <v>#N/A</v>
      </c>
      <c r="D907" s="28" t="str">
        <f>IFERROR(VLOOKUP(B907,Adresy!A:C,3,FALSE),"BRAK")</f>
        <v>BRAK</v>
      </c>
      <c r="E907" s="231" t="s">
        <v>1399</v>
      </c>
      <c r="G907" s="232" t="s">
        <v>1400</v>
      </c>
      <c r="I907" s="230" t="s">
        <v>122</v>
      </c>
      <c r="J907" s="230" t="s">
        <v>122</v>
      </c>
      <c r="K907" s="230" t="s">
        <v>122</v>
      </c>
      <c r="L907" s="230" t="s">
        <v>122</v>
      </c>
      <c r="M907" s="230" t="s">
        <v>122</v>
      </c>
      <c r="N907" s="230">
        <v>0</v>
      </c>
      <c r="O907" s="28" t="e">
        <f ca="1">VLOOKUP(B907,CF!A:Y,10,FALSE)</f>
        <v>#N/A</v>
      </c>
      <c r="P907" s="248" t="e">
        <f t="shared" ca="1" si="42"/>
        <v>#VALUE!</v>
      </c>
      <c r="Q907" s="28" t="e">
        <f t="shared" ca="1" si="43"/>
        <v>#VALUE!</v>
      </c>
      <c r="S907" s="322">
        <f t="shared" si="44"/>
        <v>0</v>
      </c>
    </row>
    <row r="908" spans="1:19" x14ac:dyDescent="0.2">
      <c r="B908" s="28" t="s">
        <v>1399</v>
      </c>
      <c r="C908" s="28" t="str">
        <f>VLOOKUP(B908,CF!A:Y,2,FALSE)</f>
        <v>HIT TRANSPORT</v>
      </c>
      <c r="D908" s="28" t="str">
        <f>IFERROR(VLOOKUP(B908,Adresy!A:C,3,FALSE),"BRAK")</f>
        <v>Dworcowa 27 64-200 Wolsztyn</v>
      </c>
      <c r="E908" s="233">
        <v>43564</v>
      </c>
      <c r="F908" s="204" t="s">
        <v>1401</v>
      </c>
      <c r="G908" s="205" t="s">
        <v>1402</v>
      </c>
      <c r="H908" s="204" t="s">
        <v>1403</v>
      </c>
      <c r="I908" s="234">
        <v>43609</v>
      </c>
      <c r="J908" s="206" t="s">
        <v>129</v>
      </c>
      <c r="K908" s="207" t="s">
        <v>130</v>
      </c>
      <c r="L908" s="235">
        <v>-6611.87</v>
      </c>
      <c r="M908" s="235">
        <v>-6611.87</v>
      </c>
      <c r="N908" s="236">
        <v>6611.87</v>
      </c>
      <c r="O908" s="28">
        <f>VLOOKUP(B908,CF!A:Y,10,FALSE)</f>
        <v>45</v>
      </c>
      <c r="P908" s="248">
        <f t="shared" si="42"/>
        <v>43609</v>
      </c>
      <c r="Q908" s="28">
        <f t="shared" si="43"/>
        <v>0</v>
      </c>
      <c r="S908" s="322">
        <f t="shared" si="44"/>
        <v>-6611.87</v>
      </c>
    </row>
    <row r="909" spans="1:19" x14ac:dyDescent="0.2">
      <c r="B909" s="28" t="s">
        <v>1399</v>
      </c>
      <c r="C909" s="28" t="str">
        <f>VLOOKUP(B909,CF!A:Y,2,FALSE)</f>
        <v>HIT TRANSPORT</v>
      </c>
      <c r="D909" s="28" t="str">
        <f>IFERROR(VLOOKUP(B909,Adresy!A:C,3,FALSE),"BRAK")</f>
        <v>Dworcowa 27 64-200 Wolsztyn</v>
      </c>
      <c r="E909" s="233">
        <v>43585</v>
      </c>
      <c r="F909" s="204" t="s">
        <v>1404</v>
      </c>
      <c r="G909" s="205" t="s">
        <v>1405</v>
      </c>
      <c r="H909" s="204" t="s">
        <v>408</v>
      </c>
      <c r="I909" s="234">
        <v>43630</v>
      </c>
      <c r="J909" s="206" t="s">
        <v>129</v>
      </c>
      <c r="K909" s="207" t="s">
        <v>130</v>
      </c>
      <c r="L909" s="235">
        <v>-6587.73</v>
      </c>
      <c r="M909" s="235">
        <v>-6587.73</v>
      </c>
      <c r="N909" s="236">
        <v>6587.73</v>
      </c>
      <c r="O909" s="28">
        <f>VLOOKUP(B909,CF!A:Y,10,FALSE)</f>
        <v>45</v>
      </c>
      <c r="P909" s="248">
        <f t="shared" si="42"/>
        <v>43630</v>
      </c>
      <c r="Q909" s="28">
        <f t="shared" si="43"/>
        <v>0</v>
      </c>
      <c r="S909" s="322">
        <f t="shared" si="44"/>
        <v>-6587.73</v>
      </c>
    </row>
    <row r="910" spans="1:19" x14ac:dyDescent="0.2">
      <c r="C910" s="28" t="e">
        <f ca="1">VLOOKUP(B910,CF!A:Y,2,FALSE)</f>
        <v>#N/A</v>
      </c>
      <c r="D910" s="28" t="str">
        <f>IFERROR(VLOOKUP(B910,Adresy!A:C,3,FALSE),"BRAK")</f>
        <v>BRAK</v>
      </c>
      <c r="E910" s="230" t="s">
        <v>122</v>
      </c>
      <c r="J910" s="237" t="s">
        <v>129</v>
      </c>
      <c r="K910" s="238" t="s">
        <v>130</v>
      </c>
      <c r="L910" s="239">
        <v>-13199.6</v>
      </c>
      <c r="M910" s="239">
        <v>-13199.6</v>
      </c>
      <c r="N910" s="240">
        <v>13199.6</v>
      </c>
      <c r="O910" s="28" t="e">
        <f ca="1">VLOOKUP(B910,CF!A:Y,10,FALSE)</f>
        <v>#N/A</v>
      </c>
      <c r="P910" s="248" t="e">
        <f t="shared" ca="1" si="42"/>
        <v>#VALUE!</v>
      </c>
      <c r="Q910" s="28" t="e">
        <f t="shared" ca="1" si="43"/>
        <v>#VALUE!</v>
      </c>
      <c r="S910" s="322">
        <f t="shared" si="44"/>
        <v>-13199.6</v>
      </c>
    </row>
    <row r="911" spans="1:19" x14ac:dyDescent="0.2">
      <c r="C911" s="28" t="e">
        <f ca="1">VLOOKUP(B911,CF!A:Y,2,FALSE)</f>
        <v>#N/A</v>
      </c>
      <c r="D911" s="28" t="str">
        <f>IFERROR(VLOOKUP(B911,Adresy!A:C,3,FALSE),"BRAK")</f>
        <v>BRAK</v>
      </c>
      <c r="E911" s="230" t="s">
        <v>122</v>
      </c>
      <c r="F911" s="230" t="s">
        <v>122</v>
      </c>
      <c r="G911" s="230" t="s">
        <v>122</v>
      </c>
      <c r="H911" s="230" t="s">
        <v>122</v>
      </c>
      <c r="I911" s="230" t="s">
        <v>122</v>
      </c>
      <c r="J911" s="230" t="s">
        <v>122</v>
      </c>
      <c r="K911" s="230" t="s">
        <v>122</v>
      </c>
      <c r="L911" s="241" t="s">
        <v>122</v>
      </c>
      <c r="M911" s="241" t="s">
        <v>3189</v>
      </c>
      <c r="N911" s="242">
        <v>13199.6</v>
      </c>
      <c r="O911" s="28" t="e">
        <f ca="1">VLOOKUP(B911,CF!A:Y,10,FALSE)</f>
        <v>#N/A</v>
      </c>
      <c r="P911" s="248" t="e">
        <f t="shared" ca="1" si="42"/>
        <v>#VALUE!</v>
      </c>
      <c r="Q911" s="28" t="e">
        <f t="shared" ca="1" si="43"/>
        <v>#VALUE!</v>
      </c>
      <c r="S911" s="322">
        <f t="shared" si="44"/>
        <v>-13199.6</v>
      </c>
    </row>
    <row r="912" spans="1:19" x14ac:dyDescent="0.2">
      <c r="A912" s="230" t="s">
        <v>1406</v>
      </c>
      <c r="B912" s="230"/>
      <c r="C912" s="28" t="e">
        <f ca="1">VLOOKUP(B912,CF!A:Y,2,FALSE)</f>
        <v>#N/A</v>
      </c>
      <c r="D912" s="28" t="str">
        <f>IFERROR(VLOOKUP(B912,Adresy!A:C,3,FALSE),"BRAK")</f>
        <v>BRAK</v>
      </c>
      <c r="E912" s="231" t="s">
        <v>1406</v>
      </c>
      <c r="G912" s="232" t="s">
        <v>1407</v>
      </c>
      <c r="I912" s="230" t="s">
        <v>122</v>
      </c>
      <c r="J912" s="230" t="s">
        <v>122</v>
      </c>
      <c r="K912" s="230" t="s">
        <v>122</v>
      </c>
      <c r="L912" s="230" t="s">
        <v>122</v>
      </c>
      <c r="M912" s="230" t="s">
        <v>122</v>
      </c>
      <c r="N912" s="230">
        <v>0</v>
      </c>
      <c r="O912" s="28" t="e">
        <f ca="1">VLOOKUP(B912,CF!A:Y,10,FALSE)</f>
        <v>#N/A</v>
      </c>
      <c r="P912" s="248" t="e">
        <f t="shared" ca="1" si="42"/>
        <v>#VALUE!</v>
      </c>
      <c r="Q912" s="28" t="e">
        <f t="shared" ca="1" si="43"/>
        <v>#VALUE!</v>
      </c>
      <c r="S912" s="322">
        <f t="shared" si="44"/>
        <v>0</v>
      </c>
    </row>
    <row r="913" spans="1:19" x14ac:dyDescent="0.2">
      <c r="B913" s="28" t="s">
        <v>1406</v>
      </c>
      <c r="C913" s="28" t="str">
        <f>VLOOKUP(B913,CF!A:Y,2,FALSE)</f>
        <v>PARABIS</v>
      </c>
      <c r="D913" s="28" t="str">
        <f>IFERROR(VLOOKUP(B913,Adresy!A:C,3,FALSE),"BRAK")</f>
        <v>Stypułów
67-120 KOZUCHOW
Poland</v>
      </c>
      <c r="E913" s="233">
        <v>43564</v>
      </c>
      <c r="F913" s="204" t="s">
        <v>1408</v>
      </c>
      <c r="G913" s="205" t="s">
        <v>1409</v>
      </c>
      <c r="H913" s="204" t="s">
        <v>1410</v>
      </c>
      <c r="I913" s="234">
        <v>43585</v>
      </c>
      <c r="J913" s="206" t="s">
        <v>129</v>
      </c>
      <c r="K913" s="207" t="s">
        <v>130</v>
      </c>
      <c r="L913" s="235">
        <v>-246</v>
      </c>
      <c r="M913" s="235">
        <v>-246</v>
      </c>
      <c r="N913" s="236">
        <v>246</v>
      </c>
      <c r="O913" s="28">
        <f>VLOOKUP(B913,CF!A:Y,10,FALSE)</f>
        <v>21</v>
      </c>
      <c r="P913" s="248">
        <f t="shared" si="42"/>
        <v>43585</v>
      </c>
      <c r="Q913" s="28">
        <f t="shared" si="43"/>
        <v>0</v>
      </c>
      <c r="S913" s="322">
        <f t="shared" si="44"/>
        <v>-246</v>
      </c>
    </row>
    <row r="914" spans="1:19" x14ac:dyDescent="0.2">
      <c r="B914" s="28" t="s">
        <v>1406</v>
      </c>
      <c r="C914" s="28" t="str">
        <f>VLOOKUP(B914,CF!A:Y,2,FALSE)</f>
        <v>PARABIS</v>
      </c>
      <c r="D914" s="28" t="str">
        <f>IFERROR(VLOOKUP(B914,Adresy!A:C,3,FALSE),"BRAK")</f>
        <v>Stypułów
67-120 KOZUCHOW
Poland</v>
      </c>
      <c r="E914" s="233">
        <v>43584</v>
      </c>
      <c r="F914" s="204" t="s">
        <v>1411</v>
      </c>
      <c r="G914" s="205" t="s">
        <v>1412</v>
      </c>
      <c r="H914" s="204" t="s">
        <v>697</v>
      </c>
      <c r="I914" s="234">
        <v>43605</v>
      </c>
      <c r="J914" s="206" t="s">
        <v>129</v>
      </c>
      <c r="K914" s="207" t="s">
        <v>130</v>
      </c>
      <c r="L914" s="235">
        <v>-209.87</v>
      </c>
      <c r="M914" s="235">
        <v>-209.87</v>
      </c>
      <c r="N914" s="236">
        <v>209.87</v>
      </c>
      <c r="O914" s="28">
        <f>VLOOKUP(B914,CF!A:Y,10,FALSE)</f>
        <v>21</v>
      </c>
      <c r="P914" s="248">
        <f t="shared" si="42"/>
        <v>43605</v>
      </c>
      <c r="Q914" s="28">
        <f t="shared" si="43"/>
        <v>0</v>
      </c>
      <c r="S914" s="322">
        <f t="shared" si="44"/>
        <v>-209.87</v>
      </c>
    </row>
    <row r="915" spans="1:19" x14ac:dyDescent="0.2">
      <c r="C915" s="28" t="e">
        <f ca="1">VLOOKUP(B915,CF!A:Y,2,FALSE)</f>
        <v>#N/A</v>
      </c>
      <c r="D915" s="28" t="str">
        <f>IFERROR(VLOOKUP(B915,Adresy!A:C,3,FALSE),"BRAK")</f>
        <v>BRAK</v>
      </c>
      <c r="E915" s="230" t="s">
        <v>122</v>
      </c>
      <c r="J915" s="237" t="s">
        <v>129</v>
      </c>
      <c r="K915" s="238" t="s">
        <v>130</v>
      </c>
      <c r="L915" s="239">
        <v>-455.87</v>
      </c>
      <c r="M915" s="239">
        <v>-455.87</v>
      </c>
      <c r="N915" s="240">
        <v>455.87</v>
      </c>
      <c r="O915" s="28" t="e">
        <f ca="1">VLOOKUP(B915,CF!A:Y,10,FALSE)</f>
        <v>#N/A</v>
      </c>
      <c r="P915" s="248" t="e">
        <f t="shared" ca="1" si="42"/>
        <v>#VALUE!</v>
      </c>
      <c r="Q915" s="28" t="e">
        <f t="shared" ca="1" si="43"/>
        <v>#VALUE!</v>
      </c>
      <c r="S915" s="322">
        <f t="shared" si="44"/>
        <v>-455.87</v>
      </c>
    </row>
    <row r="916" spans="1:19" x14ac:dyDescent="0.2">
      <c r="C916" s="28" t="e">
        <f ca="1">VLOOKUP(B916,CF!A:Y,2,FALSE)</f>
        <v>#N/A</v>
      </c>
      <c r="D916" s="28" t="str">
        <f>IFERROR(VLOOKUP(B916,Adresy!A:C,3,FALSE),"BRAK")</f>
        <v>BRAK</v>
      </c>
      <c r="E916" s="230" t="s">
        <v>122</v>
      </c>
      <c r="F916" s="230" t="s">
        <v>122</v>
      </c>
      <c r="G916" s="230" t="s">
        <v>122</v>
      </c>
      <c r="H916" s="230" t="s">
        <v>122</v>
      </c>
      <c r="I916" s="230" t="s">
        <v>122</v>
      </c>
      <c r="J916" s="230" t="s">
        <v>122</v>
      </c>
      <c r="K916" s="230" t="s">
        <v>122</v>
      </c>
      <c r="L916" s="241" t="s">
        <v>122</v>
      </c>
      <c r="M916" s="241" t="s">
        <v>3189</v>
      </c>
      <c r="N916" s="242">
        <v>455.87</v>
      </c>
      <c r="O916" s="28" t="e">
        <f ca="1">VLOOKUP(B916,CF!A:Y,10,FALSE)</f>
        <v>#N/A</v>
      </c>
      <c r="P916" s="248" t="e">
        <f t="shared" ca="1" si="42"/>
        <v>#VALUE!</v>
      </c>
      <c r="Q916" s="28" t="e">
        <f t="shared" ca="1" si="43"/>
        <v>#VALUE!</v>
      </c>
      <c r="S916" s="322">
        <f t="shared" si="44"/>
        <v>-455.87</v>
      </c>
    </row>
    <row r="917" spans="1:19" x14ac:dyDescent="0.2">
      <c r="A917" s="230" t="s">
        <v>1415</v>
      </c>
      <c r="B917" s="230"/>
      <c r="C917" s="28" t="e">
        <f ca="1">VLOOKUP(B917,CF!A:Y,2,FALSE)</f>
        <v>#N/A</v>
      </c>
      <c r="D917" s="28" t="str">
        <f>IFERROR(VLOOKUP(B917,Adresy!A:C,3,FALSE),"BRAK")</f>
        <v>BRAK</v>
      </c>
      <c r="E917" s="231" t="s">
        <v>1415</v>
      </c>
      <c r="G917" s="232" t="s">
        <v>1416</v>
      </c>
      <c r="I917" s="230" t="s">
        <v>122</v>
      </c>
      <c r="J917" s="230" t="s">
        <v>122</v>
      </c>
      <c r="K917" s="230" t="s">
        <v>122</v>
      </c>
      <c r="L917" s="230" t="s">
        <v>122</v>
      </c>
      <c r="M917" s="230" t="s">
        <v>122</v>
      </c>
      <c r="N917" s="230">
        <v>0</v>
      </c>
      <c r="O917" s="28" t="e">
        <f ca="1">VLOOKUP(B917,CF!A:Y,10,FALSE)</f>
        <v>#N/A</v>
      </c>
      <c r="P917" s="248" t="e">
        <f t="shared" ca="1" si="42"/>
        <v>#VALUE!</v>
      </c>
      <c r="Q917" s="28" t="e">
        <f t="shared" ca="1" si="43"/>
        <v>#VALUE!</v>
      </c>
      <c r="S917" s="322">
        <f t="shared" si="44"/>
        <v>0</v>
      </c>
    </row>
    <row r="918" spans="1:19" x14ac:dyDescent="0.2">
      <c r="B918" s="28" t="s">
        <v>1415</v>
      </c>
      <c r="C918" s="28" t="str">
        <f>VLOOKUP(B918,CF!A:Y,2,FALSE)</f>
        <v>EXIMPORT CZESŁAW KASPRZAK</v>
      </c>
      <c r="D918" s="28" t="str">
        <f>IFERROR(VLOOKUP(B918,Adresy!A:C,3,FALSE),"BRAK")</f>
        <v>Gospodarcza 5
68-200 Żary
Poland</v>
      </c>
      <c r="E918" s="233">
        <v>43573</v>
      </c>
      <c r="F918" s="204" t="s">
        <v>1417</v>
      </c>
      <c r="G918" s="205" t="s">
        <v>1418</v>
      </c>
      <c r="H918" s="204" t="s">
        <v>122</v>
      </c>
      <c r="I918" s="234">
        <v>43593</v>
      </c>
      <c r="J918" s="206" t="s">
        <v>129</v>
      </c>
      <c r="K918" s="207" t="s">
        <v>130</v>
      </c>
      <c r="L918" s="235">
        <v>-68677.42</v>
      </c>
      <c r="M918" s="235">
        <v>-68677.42</v>
      </c>
      <c r="N918" s="236">
        <v>68677.42</v>
      </c>
      <c r="O918" s="28">
        <f>VLOOKUP(B918,CF!A:Y,10,FALSE)</f>
        <v>21</v>
      </c>
      <c r="P918" s="248">
        <f t="shared" si="42"/>
        <v>43594</v>
      </c>
      <c r="Q918" s="28">
        <f t="shared" si="43"/>
        <v>1</v>
      </c>
      <c r="S918" s="322">
        <f t="shared" si="44"/>
        <v>-68677.42</v>
      </c>
    </row>
    <row r="919" spans="1:19" x14ac:dyDescent="0.2">
      <c r="B919" s="28" t="s">
        <v>1415</v>
      </c>
      <c r="C919" s="28" t="str">
        <f>VLOOKUP(B919,CF!A:Y,2,FALSE)</f>
        <v>EXIMPORT CZESŁAW KASPRZAK</v>
      </c>
      <c r="D919" s="28" t="str">
        <f>IFERROR(VLOOKUP(B919,Adresy!A:C,3,FALSE),"BRAK")</f>
        <v>Gospodarcza 5
68-200 Żary
Poland</v>
      </c>
      <c r="E919" s="233">
        <v>43578</v>
      </c>
      <c r="F919" s="204" t="s">
        <v>1419</v>
      </c>
      <c r="G919" s="205" t="s">
        <v>1420</v>
      </c>
      <c r="H919" s="204" t="s">
        <v>122</v>
      </c>
      <c r="I919" s="234">
        <v>43594</v>
      </c>
      <c r="J919" s="206" t="s">
        <v>129</v>
      </c>
      <c r="K919" s="207" t="s">
        <v>130</v>
      </c>
      <c r="L919" s="235">
        <v>-8610</v>
      </c>
      <c r="M919" s="235">
        <v>-8610</v>
      </c>
      <c r="N919" s="236">
        <v>8610</v>
      </c>
      <c r="O919" s="28">
        <f>VLOOKUP(B919,CF!A:Y,10,FALSE)</f>
        <v>21</v>
      </c>
      <c r="P919" s="248">
        <f t="shared" si="42"/>
        <v>43599</v>
      </c>
      <c r="Q919" s="28">
        <f t="shared" si="43"/>
        <v>5</v>
      </c>
      <c r="S919" s="322">
        <f t="shared" si="44"/>
        <v>-8610</v>
      </c>
    </row>
    <row r="920" spans="1:19" x14ac:dyDescent="0.2">
      <c r="C920" s="28" t="e">
        <f ca="1">VLOOKUP(B920,CF!A:Y,2,FALSE)</f>
        <v>#N/A</v>
      </c>
      <c r="D920" s="28" t="str">
        <f>IFERROR(VLOOKUP(B920,Adresy!A:C,3,FALSE),"BRAK")</f>
        <v>BRAK</v>
      </c>
      <c r="E920" s="230" t="s">
        <v>122</v>
      </c>
      <c r="J920" s="237" t="s">
        <v>129</v>
      </c>
      <c r="K920" s="238" t="s">
        <v>130</v>
      </c>
      <c r="L920" s="239">
        <v>-77287.42</v>
      </c>
      <c r="M920" s="239">
        <v>-77287.42</v>
      </c>
      <c r="N920" s="240">
        <v>77287.42</v>
      </c>
      <c r="O920" s="28" t="e">
        <f ca="1">VLOOKUP(B920,CF!A:Y,10,FALSE)</f>
        <v>#N/A</v>
      </c>
      <c r="P920" s="248" t="e">
        <f t="shared" ca="1" si="42"/>
        <v>#VALUE!</v>
      </c>
      <c r="Q920" s="28" t="e">
        <f t="shared" ca="1" si="43"/>
        <v>#VALUE!</v>
      </c>
      <c r="S920" s="322">
        <f t="shared" si="44"/>
        <v>-77287.42</v>
      </c>
    </row>
    <row r="921" spans="1:19" x14ac:dyDescent="0.2">
      <c r="C921" s="28" t="e">
        <f ca="1">VLOOKUP(B921,CF!A:Y,2,FALSE)</f>
        <v>#N/A</v>
      </c>
      <c r="D921" s="28" t="str">
        <f>IFERROR(VLOOKUP(B921,Adresy!A:C,3,FALSE),"BRAK")</f>
        <v>BRAK</v>
      </c>
      <c r="E921" s="230" t="s">
        <v>122</v>
      </c>
      <c r="F921" s="230" t="s">
        <v>122</v>
      </c>
      <c r="G921" s="230" t="s">
        <v>122</v>
      </c>
      <c r="H921" s="230" t="s">
        <v>122</v>
      </c>
      <c r="I921" s="230" t="s">
        <v>122</v>
      </c>
      <c r="J921" s="230" t="s">
        <v>122</v>
      </c>
      <c r="K921" s="230" t="s">
        <v>122</v>
      </c>
      <c r="L921" s="241" t="s">
        <v>122</v>
      </c>
      <c r="M921" s="241" t="s">
        <v>3189</v>
      </c>
      <c r="N921" s="242">
        <v>77287.42</v>
      </c>
      <c r="O921" s="28" t="e">
        <f ca="1">VLOOKUP(B921,CF!A:Y,10,FALSE)</f>
        <v>#N/A</v>
      </c>
      <c r="P921" s="248" t="e">
        <f t="shared" ca="1" si="42"/>
        <v>#VALUE!</v>
      </c>
      <c r="Q921" s="28" t="e">
        <f t="shared" ca="1" si="43"/>
        <v>#VALUE!</v>
      </c>
      <c r="S921" s="322">
        <f t="shared" si="44"/>
        <v>-77287.42</v>
      </c>
    </row>
    <row r="922" spans="1:19" x14ac:dyDescent="0.2">
      <c r="A922" s="230" t="s">
        <v>1421</v>
      </c>
      <c r="B922" s="230"/>
      <c r="C922" s="28" t="e">
        <f ca="1">VLOOKUP(B922,CF!A:Y,2,FALSE)</f>
        <v>#N/A</v>
      </c>
      <c r="D922" s="28" t="str">
        <f>IFERROR(VLOOKUP(B922,Adresy!A:C,3,FALSE),"BRAK")</f>
        <v>BRAK</v>
      </c>
      <c r="E922" s="231" t="s">
        <v>1421</v>
      </c>
      <c r="G922" s="232" t="s">
        <v>1422</v>
      </c>
      <c r="I922" s="230" t="s">
        <v>122</v>
      </c>
      <c r="J922" s="230" t="s">
        <v>122</v>
      </c>
      <c r="K922" s="230" t="s">
        <v>122</v>
      </c>
      <c r="L922" s="230" t="s">
        <v>122</v>
      </c>
      <c r="M922" s="230" t="s">
        <v>122</v>
      </c>
      <c r="N922" s="230">
        <v>0</v>
      </c>
      <c r="O922" s="28" t="e">
        <f ca="1">VLOOKUP(B922,CF!A:Y,10,FALSE)</f>
        <v>#N/A</v>
      </c>
      <c r="P922" s="248" t="e">
        <f t="shared" ca="1" si="42"/>
        <v>#VALUE!</v>
      </c>
      <c r="Q922" s="28" t="e">
        <f t="shared" ca="1" si="43"/>
        <v>#VALUE!</v>
      </c>
      <c r="S922" s="322">
        <f t="shared" si="44"/>
        <v>0</v>
      </c>
    </row>
    <row r="923" spans="1:19" x14ac:dyDescent="0.2">
      <c r="B923" s="28" t="s">
        <v>1421</v>
      </c>
      <c r="C923" s="28" t="str">
        <f>VLOOKUP(B923,CF!A:Y,2,FALSE)</f>
        <v>DARIUSZ BALAK</v>
      </c>
      <c r="D923" s="28" t="str">
        <f>IFERROR(VLOOKUP(B923,Adresy!A:C,3,FALSE),"BRAK")</f>
        <v>ZAWADA-ŁĄKOWA
66-001 Zielona Góra
Poland</v>
      </c>
      <c r="E923" s="233">
        <v>43572</v>
      </c>
      <c r="F923" s="204" t="s">
        <v>1423</v>
      </c>
      <c r="G923" s="205" t="s">
        <v>1424</v>
      </c>
      <c r="H923" s="204" t="s">
        <v>1425</v>
      </c>
      <c r="I923" s="234">
        <v>43586</v>
      </c>
      <c r="J923" s="206" t="s">
        <v>129</v>
      </c>
      <c r="K923" s="207" t="s">
        <v>130</v>
      </c>
      <c r="L923" s="235">
        <v>-4920</v>
      </c>
      <c r="M923" s="235">
        <v>-4920</v>
      </c>
      <c r="N923" s="236">
        <v>4920</v>
      </c>
      <c r="O923" s="28">
        <f>VLOOKUP(B923,CF!A:Y,10,FALSE)</f>
        <v>14</v>
      </c>
      <c r="P923" s="248">
        <f t="shared" si="42"/>
        <v>43586</v>
      </c>
      <c r="Q923" s="28">
        <f t="shared" si="43"/>
        <v>0</v>
      </c>
      <c r="S923" s="322">
        <f t="shared" si="44"/>
        <v>-4920</v>
      </c>
    </row>
    <row r="924" spans="1:19" x14ac:dyDescent="0.2">
      <c r="C924" s="28" t="e">
        <f ca="1">VLOOKUP(B924,CF!A:Y,2,FALSE)</f>
        <v>#N/A</v>
      </c>
      <c r="D924" s="28" t="str">
        <f>IFERROR(VLOOKUP(B924,Adresy!A:C,3,FALSE),"BRAK")</f>
        <v>BRAK</v>
      </c>
      <c r="E924" s="230" t="s">
        <v>122</v>
      </c>
      <c r="J924" s="237" t="s">
        <v>129</v>
      </c>
      <c r="K924" s="238" t="s">
        <v>130</v>
      </c>
      <c r="L924" s="239">
        <v>-4920</v>
      </c>
      <c r="M924" s="239">
        <v>-4920</v>
      </c>
      <c r="N924" s="240">
        <v>4920</v>
      </c>
      <c r="O924" s="28" t="e">
        <f ca="1">VLOOKUP(B924,CF!A:Y,10,FALSE)</f>
        <v>#N/A</v>
      </c>
      <c r="P924" s="248" t="e">
        <f t="shared" ca="1" si="42"/>
        <v>#VALUE!</v>
      </c>
      <c r="Q924" s="28" t="e">
        <f t="shared" ca="1" si="43"/>
        <v>#VALUE!</v>
      </c>
      <c r="S924" s="322">
        <f t="shared" si="44"/>
        <v>-4920</v>
      </c>
    </row>
    <row r="925" spans="1:19" x14ac:dyDescent="0.2">
      <c r="C925" s="28" t="e">
        <f ca="1">VLOOKUP(B925,CF!A:Y,2,FALSE)</f>
        <v>#N/A</v>
      </c>
      <c r="D925" s="28" t="str">
        <f>IFERROR(VLOOKUP(B925,Adresy!A:C,3,FALSE),"BRAK")</f>
        <v>BRAK</v>
      </c>
      <c r="N925" s="28">
        <v>0</v>
      </c>
      <c r="O925" s="28" t="e">
        <f ca="1">VLOOKUP(B925,CF!A:Y,10,FALSE)</f>
        <v>#N/A</v>
      </c>
      <c r="P925" s="248" t="e">
        <f t="shared" ca="1" si="42"/>
        <v>#N/A</v>
      </c>
      <c r="Q925" s="28" t="e">
        <f t="shared" ca="1" si="43"/>
        <v>#N/A</v>
      </c>
      <c r="S925" s="322">
        <f t="shared" si="44"/>
        <v>0</v>
      </c>
    </row>
    <row r="926" spans="1:19" x14ac:dyDescent="0.2">
      <c r="C926" s="28" t="e">
        <f ca="1">VLOOKUP(B926,CF!A:Y,2,FALSE)</f>
        <v>#N/A</v>
      </c>
      <c r="D926" s="28" t="str">
        <f>IFERROR(VLOOKUP(B926,Adresy!A:C,3,FALSE),"BRAK")</f>
        <v>BRAK</v>
      </c>
      <c r="E926" s="230" t="s">
        <v>122</v>
      </c>
      <c r="F926" s="230" t="s">
        <v>122</v>
      </c>
      <c r="G926" s="230" t="s">
        <v>122</v>
      </c>
      <c r="H926" s="230" t="s">
        <v>122</v>
      </c>
      <c r="I926" s="230" t="s">
        <v>122</v>
      </c>
      <c r="J926" s="230" t="s">
        <v>122</v>
      </c>
      <c r="K926" s="230" t="s">
        <v>122</v>
      </c>
      <c r="L926" s="241" t="s">
        <v>122</v>
      </c>
      <c r="M926" s="241" t="s">
        <v>3189</v>
      </c>
      <c r="N926" s="242">
        <v>4920</v>
      </c>
      <c r="O926" s="28" t="e">
        <f ca="1">VLOOKUP(B926,CF!A:Y,10,FALSE)</f>
        <v>#N/A</v>
      </c>
      <c r="P926" s="248" t="e">
        <f t="shared" ca="1" si="42"/>
        <v>#VALUE!</v>
      </c>
      <c r="Q926" s="28" t="e">
        <f t="shared" ca="1" si="43"/>
        <v>#VALUE!</v>
      </c>
      <c r="S926" s="322">
        <f t="shared" si="44"/>
        <v>-4920</v>
      </c>
    </row>
    <row r="927" spans="1:19" x14ac:dyDescent="0.2">
      <c r="A927" s="230" t="s">
        <v>1426</v>
      </c>
      <c r="B927" s="230"/>
      <c r="C927" s="28" t="e">
        <f ca="1">VLOOKUP(B927,CF!A:Y,2,FALSE)</f>
        <v>#N/A</v>
      </c>
      <c r="D927" s="28" t="str">
        <f>IFERROR(VLOOKUP(B927,Adresy!A:C,3,FALSE),"BRAK")</f>
        <v>BRAK</v>
      </c>
      <c r="E927" s="231" t="s">
        <v>1426</v>
      </c>
      <c r="G927" s="232" t="s">
        <v>1427</v>
      </c>
      <c r="I927" s="230" t="s">
        <v>122</v>
      </c>
      <c r="J927" s="230" t="s">
        <v>122</v>
      </c>
      <c r="K927" s="230" t="s">
        <v>122</v>
      </c>
      <c r="L927" s="230" t="s">
        <v>122</v>
      </c>
      <c r="M927" s="230" t="s">
        <v>122</v>
      </c>
      <c r="N927" s="230">
        <v>0</v>
      </c>
      <c r="O927" s="28" t="e">
        <f ca="1">VLOOKUP(B927,CF!A:Y,10,FALSE)</f>
        <v>#N/A</v>
      </c>
      <c r="P927" s="248" t="e">
        <f t="shared" ca="1" si="42"/>
        <v>#VALUE!</v>
      </c>
      <c r="Q927" s="28" t="e">
        <f t="shared" ca="1" si="43"/>
        <v>#VALUE!</v>
      </c>
      <c r="S927" s="322">
        <f t="shared" si="44"/>
        <v>0</v>
      </c>
    </row>
    <row r="928" spans="1:19" x14ac:dyDescent="0.2">
      <c r="B928" s="28" t="s">
        <v>1426</v>
      </c>
      <c r="C928" s="28" t="str">
        <f>VLOOKUP(B928,CF!A:Y,2,FALSE)</f>
        <v>KöSTER &amp; Co.GmbH</v>
      </c>
      <c r="D928" s="28" t="str">
        <f>IFERROR(VLOOKUP(B928,Adresy!A:C,3,FALSE),"BRAK")</f>
        <v>Köco
Spreeler Weg 32
58256 Ennepetal
Germany</v>
      </c>
      <c r="E928" s="233">
        <v>43565</v>
      </c>
      <c r="F928" s="204" t="s">
        <v>1428</v>
      </c>
      <c r="G928" s="205" t="s">
        <v>1429</v>
      </c>
      <c r="H928" s="204" t="s">
        <v>122</v>
      </c>
      <c r="I928" s="234">
        <v>43581</v>
      </c>
      <c r="J928" s="206" t="s">
        <v>177</v>
      </c>
      <c r="K928" s="207" t="s">
        <v>178</v>
      </c>
      <c r="L928" s="235">
        <v>-4112.5</v>
      </c>
      <c r="M928" s="235">
        <v>-4112.5</v>
      </c>
      <c r="N928" s="236">
        <v>17671.41</v>
      </c>
      <c r="O928" s="28">
        <f>VLOOKUP(B928,CF!A:Y,10,FALSE)</f>
        <v>30</v>
      </c>
      <c r="P928" s="248">
        <f t="shared" si="42"/>
        <v>43595</v>
      </c>
      <c r="Q928" s="28">
        <f t="shared" si="43"/>
        <v>14</v>
      </c>
      <c r="S928" s="322">
        <f t="shared" si="44"/>
        <v>-17671.41</v>
      </c>
    </row>
    <row r="929" spans="1:19" x14ac:dyDescent="0.2">
      <c r="C929" s="28" t="e">
        <f ca="1">VLOOKUP(B929,CF!A:Y,2,FALSE)</f>
        <v>#N/A</v>
      </c>
      <c r="D929" s="28" t="str">
        <f>IFERROR(VLOOKUP(B929,Adresy!A:C,3,FALSE),"BRAK")</f>
        <v>BRAK</v>
      </c>
      <c r="E929" s="230" t="s">
        <v>122</v>
      </c>
      <c r="J929" s="237" t="s">
        <v>177</v>
      </c>
      <c r="K929" s="238" t="s">
        <v>178</v>
      </c>
      <c r="L929" s="239">
        <v>-4112.5</v>
      </c>
      <c r="M929" s="239">
        <v>-4112.5</v>
      </c>
      <c r="N929" s="240">
        <v>17671.41</v>
      </c>
      <c r="O929" s="28" t="e">
        <f ca="1">VLOOKUP(B929,CF!A:Y,10,FALSE)</f>
        <v>#N/A</v>
      </c>
      <c r="P929" s="248" t="e">
        <f t="shared" ca="1" si="42"/>
        <v>#VALUE!</v>
      </c>
      <c r="Q929" s="28" t="e">
        <f t="shared" ca="1" si="43"/>
        <v>#VALUE!</v>
      </c>
      <c r="S929" s="322">
        <f t="shared" si="44"/>
        <v>-17671.41</v>
      </c>
    </row>
    <row r="930" spans="1:19" x14ac:dyDescent="0.2">
      <c r="C930" s="28" t="e">
        <f ca="1">VLOOKUP(B930,CF!A:Y,2,FALSE)</f>
        <v>#N/A</v>
      </c>
      <c r="D930" s="28" t="str">
        <f>IFERROR(VLOOKUP(B930,Adresy!A:C,3,FALSE),"BRAK")</f>
        <v>BRAK</v>
      </c>
      <c r="E930" s="230" t="s">
        <v>122</v>
      </c>
      <c r="F930" s="230" t="s">
        <v>122</v>
      </c>
      <c r="G930" s="230" t="s">
        <v>122</v>
      </c>
      <c r="H930" s="230" t="s">
        <v>122</v>
      </c>
      <c r="I930" s="230" t="s">
        <v>122</v>
      </c>
      <c r="J930" s="230" t="s">
        <v>122</v>
      </c>
      <c r="K930" s="230" t="s">
        <v>122</v>
      </c>
      <c r="L930" s="241" t="s">
        <v>122</v>
      </c>
      <c r="M930" s="241" t="s">
        <v>3189</v>
      </c>
      <c r="N930" s="242">
        <v>17671.41</v>
      </c>
      <c r="O930" s="28" t="e">
        <f ca="1">VLOOKUP(B930,CF!A:Y,10,FALSE)</f>
        <v>#N/A</v>
      </c>
      <c r="P930" s="248" t="e">
        <f t="shared" ca="1" si="42"/>
        <v>#VALUE!</v>
      </c>
      <c r="Q930" s="28" t="e">
        <f t="shared" ca="1" si="43"/>
        <v>#VALUE!</v>
      </c>
      <c r="S930" s="322">
        <f t="shared" si="44"/>
        <v>-17671.41</v>
      </c>
    </row>
    <row r="931" spans="1:19" x14ac:dyDescent="0.2">
      <c r="A931" s="230" t="s">
        <v>1430</v>
      </c>
      <c r="B931" s="230"/>
      <c r="C931" s="28" t="e">
        <f ca="1">VLOOKUP(B931,CF!A:Y,2,FALSE)</f>
        <v>#N/A</v>
      </c>
      <c r="D931" s="28" t="str">
        <f>IFERROR(VLOOKUP(B931,Adresy!A:C,3,FALSE),"BRAK")</f>
        <v>BRAK</v>
      </c>
      <c r="E931" s="231" t="s">
        <v>1430</v>
      </c>
      <c r="G931" s="232" t="s">
        <v>1431</v>
      </c>
      <c r="I931" s="230" t="s">
        <v>122</v>
      </c>
      <c r="J931" s="230" t="s">
        <v>122</v>
      </c>
      <c r="K931" s="230" t="s">
        <v>122</v>
      </c>
      <c r="L931" s="230" t="s">
        <v>122</v>
      </c>
      <c r="M931" s="230" t="s">
        <v>122</v>
      </c>
      <c r="N931" s="230">
        <v>0</v>
      </c>
      <c r="O931" s="28" t="e">
        <f ca="1">VLOOKUP(B931,CF!A:Y,10,FALSE)</f>
        <v>#N/A</v>
      </c>
      <c r="P931" s="248" t="e">
        <f t="shared" ca="1" si="42"/>
        <v>#VALUE!</v>
      </c>
      <c r="Q931" s="28" t="e">
        <f t="shared" ca="1" si="43"/>
        <v>#VALUE!</v>
      </c>
      <c r="S931" s="322">
        <f t="shared" si="44"/>
        <v>0</v>
      </c>
    </row>
    <row r="932" spans="1:19" x14ac:dyDescent="0.2">
      <c r="B932" s="28" t="s">
        <v>1430</v>
      </c>
      <c r="C932" s="28" t="str">
        <f>VLOOKUP(B932,CF!A:Y,2,FALSE)</f>
        <v>METAL-PLAST</v>
      </c>
      <c r="D932" s="28" t="str">
        <f>IFERROR(VLOOKUP(B932,Adresy!A:C,3,FALSE),"BRAK")</f>
        <v>Ciernie
58-160 Świebodzice
Poland</v>
      </c>
      <c r="E932" s="233">
        <v>43573</v>
      </c>
      <c r="F932" s="204" t="s">
        <v>1432</v>
      </c>
      <c r="G932" s="205" t="s">
        <v>1433</v>
      </c>
      <c r="H932" s="204" t="s">
        <v>1433</v>
      </c>
      <c r="I932" s="234">
        <v>43573</v>
      </c>
      <c r="J932" s="206" t="s">
        <v>129</v>
      </c>
      <c r="K932" s="207" t="s">
        <v>130</v>
      </c>
      <c r="L932" s="235">
        <v>86160</v>
      </c>
      <c r="M932" s="235">
        <v>15440.57</v>
      </c>
      <c r="N932" s="236">
        <v>-15440.57</v>
      </c>
      <c r="O932" s="28">
        <f>VLOOKUP(B932,CF!A:Y,10,FALSE)</f>
        <v>0</v>
      </c>
      <c r="P932" s="248">
        <f t="shared" si="42"/>
        <v>43573</v>
      </c>
      <c r="Q932" s="28">
        <f t="shared" si="43"/>
        <v>0</v>
      </c>
      <c r="S932" s="322">
        <f t="shared" si="44"/>
        <v>15440.57</v>
      </c>
    </row>
    <row r="933" spans="1:19" x14ac:dyDescent="0.2">
      <c r="C933" s="28" t="e">
        <f ca="1">VLOOKUP(B933,CF!A:Y,2,FALSE)</f>
        <v>#N/A</v>
      </c>
      <c r="D933" s="28" t="str">
        <f>IFERROR(VLOOKUP(B933,Adresy!A:C,3,FALSE),"BRAK")</f>
        <v>BRAK</v>
      </c>
      <c r="E933" s="230" t="s">
        <v>122</v>
      </c>
      <c r="J933" s="237" t="s">
        <v>129</v>
      </c>
      <c r="K933" s="238" t="s">
        <v>130</v>
      </c>
      <c r="L933" s="239">
        <v>86160</v>
      </c>
      <c r="M933" s="239">
        <v>15440.57</v>
      </c>
      <c r="N933" s="240">
        <v>-15440.57</v>
      </c>
      <c r="O933" s="28" t="e">
        <f ca="1">VLOOKUP(B933,CF!A:Y,10,FALSE)</f>
        <v>#N/A</v>
      </c>
      <c r="P933" s="248" t="e">
        <f t="shared" ca="1" si="42"/>
        <v>#VALUE!</v>
      </c>
      <c r="Q933" s="28" t="e">
        <f t="shared" ca="1" si="43"/>
        <v>#VALUE!</v>
      </c>
      <c r="S933" s="322">
        <f t="shared" si="44"/>
        <v>15440.57</v>
      </c>
    </row>
    <row r="934" spans="1:19" x14ac:dyDescent="0.2">
      <c r="C934" s="28" t="e">
        <f ca="1">VLOOKUP(B934,CF!A:Y,2,FALSE)</f>
        <v>#N/A</v>
      </c>
      <c r="D934" s="28" t="str">
        <f>IFERROR(VLOOKUP(B934,Adresy!A:C,3,FALSE),"BRAK")</f>
        <v>BRAK</v>
      </c>
      <c r="E934" s="230" t="s">
        <v>122</v>
      </c>
      <c r="F934" s="230" t="s">
        <v>122</v>
      </c>
      <c r="G934" s="230" t="s">
        <v>122</v>
      </c>
      <c r="H934" s="230" t="s">
        <v>122</v>
      </c>
      <c r="I934" s="230" t="s">
        <v>122</v>
      </c>
      <c r="J934" s="230" t="s">
        <v>122</v>
      </c>
      <c r="K934" s="230" t="s">
        <v>122</v>
      </c>
      <c r="L934" s="241" t="s">
        <v>122</v>
      </c>
      <c r="M934" s="241" t="s">
        <v>3189</v>
      </c>
      <c r="N934" s="242">
        <v>-15440.57</v>
      </c>
      <c r="O934" s="28" t="e">
        <f ca="1">VLOOKUP(B934,CF!A:Y,10,FALSE)</f>
        <v>#N/A</v>
      </c>
      <c r="P934" s="248" t="e">
        <f t="shared" ca="1" si="42"/>
        <v>#VALUE!</v>
      </c>
      <c r="Q934" s="28" t="e">
        <f t="shared" ca="1" si="43"/>
        <v>#VALUE!</v>
      </c>
      <c r="S934" s="322">
        <f t="shared" si="44"/>
        <v>15440.57</v>
      </c>
    </row>
    <row r="935" spans="1:19" x14ac:dyDescent="0.2">
      <c r="A935" s="230" t="s">
        <v>1434</v>
      </c>
      <c r="B935" s="230"/>
      <c r="C935" s="28" t="e">
        <f ca="1">VLOOKUP(B935,CF!A:Y,2,FALSE)</f>
        <v>#N/A</v>
      </c>
      <c r="D935" s="28" t="str">
        <f>IFERROR(VLOOKUP(B935,Adresy!A:C,3,FALSE),"BRAK")</f>
        <v>BRAK</v>
      </c>
      <c r="E935" s="231" t="s">
        <v>1434</v>
      </c>
      <c r="G935" s="232" t="s">
        <v>1435</v>
      </c>
      <c r="I935" s="230" t="s">
        <v>122</v>
      </c>
      <c r="J935" s="230" t="s">
        <v>122</v>
      </c>
      <c r="K935" s="230" t="s">
        <v>122</v>
      </c>
      <c r="L935" s="230" t="s">
        <v>122</v>
      </c>
      <c r="M935" s="230" t="s">
        <v>122</v>
      </c>
      <c r="N935" s="230">
        <v>0</v>
      </c>
      <c r="O935" s="28" t="e">
        <f ca="1">VLOOKUP(B935,CF!A:Y,10,FALSE)</f>
        <v>#N/A</v>
      </c>
      <c r="P935" s="248" t="e">
        <f t="shared" ca="1" si="42"/>
        <v>#VALUE!</v>
      </c>
      <c r="Q935" s="28" t="e">
        <f t="shared" ca="1" si="43"/>
        <v>#VALUE!</v>
      </c>
      <c r="S935" s="322">
        <f t="shared" si="44"/>
        <v>0</v>
      </c>
    </row>
    <row r="936" spans="1:19" x14ac:dyDescent="0.2">
      <c r="B936" s="28" t="s">
        <v>1434</v>
      </c>
      <c r="C936" s="28" t="str">
        <f>VLOOKUP(B936,CF!A:Y,2,FALSE)</f>
        <v>SIMPOL</v>
      </c>
      <c r="D936" s="28" t="str">
        <f>IFERROR(VLOOKUP(B936,Adresy!A:C,3,FALSE),"BRAK")</f>
        <v>ul. Mostowa 14D
42 - 460 Toporowice
Poland</v>
      </c>
      <c r="E936" s="233">
        <v>43562</v>
      </c>
      <c r="F936" s="204" t="s">
        <v>1436</v>
      </c>
      <c r="G936" s="205" t="s">
        <v>1437</v>
      </c>
      <c r="H936" s="204" t="s">
        <v>1438</v>
      </c>
      <c r="I936" s="234">
        <v>43576</v>
      </c>
      <c r="J936" s="206" t="s">
        <v>129</v>
      </c>
      <c r="K936" s="207" t="s">
        <v>130</v>
      </c>
      <c r="L936" s="235">
        <v>-15276.6</v>
      </c>
      <c r="M936" s="235">
        <v>-15276.6</v>
      </c>
      <c r="N936" s="236">
        <v>15276.6</v>
      </c>
      <c r="O936" s="28">
        <f>VLOOKUP(B936,CF!A:Y,10,FALSE)</f>
        <v>14</v>
      </c>
      <c r="P936" s="248">
        <f t="shared" si="42"/>
        <v>43576</v>
      </c>
      <c r="Q936" s="28">
        <f t="shared" si="43"/>
        <v>0</v>
      </c>
      <c r="S936" s="322">
        <f t="shared" si="44"/>
        <v>-15276.6</v>
      </c>
    </row>
    <row r="937" spans="1:19" x14ac:dyDescent="0.2">
      <c r="B937" s="28" t="s">
        <v>1434</v>
      </c>
      <c r="C937" s="28" t="str">
        <f>VLOOKUP(B937,CF!A:Y,2,FALSE)</f>
        <v>SIMPOL</v>
      </c>
      <c r="D937" s="28" t="str">
        <f>IFERROR(VLOOKUP(B937,Adresy!A:C,3,FALSE),"BRAK")</f>
        <v>ul. Mostowa 14D
42 - 460 Toporowice
Poland</v>
      </c>
      <c r="E937" s="233">
        <v>43599</v>
      </c>
      <c r="F937" s="204" t="s">
        <v>3319</v>
      </c>
      <c r="G937" s="205" t="s">
        <v>3168</v>
      </c>
      <c r="H937" s="204" t="s">
        <v>3320</v>
      </c>
      <c r="I937" s="234">
        <v>43599</v>
      </c>
      <c r="J937" s="206" t="s">
        <v>129</v>
      </c>
      <c r="K937" s="207" t="s">
        <v>130</v>
      </c>
      <c r="L937" s="235">
        <v>-20381.099999999999</v>
      </c>
      <c r="M937" s="235">
        <v>-20381.099999999999</v>
      </c>
      <c r="N937" s="236">
        <v>20381.099999999999</v>
      </c>
      <c r="O937" s="28">
        <f>VLOOKUP(B937,CF!A:Y,10,FALSE)</f>
        <v>14</v>
      </c>
      <c r="P937" s="248">
        <f t="shared" si="42"/>
        <v>43613</v>
      </c>
      <c r="Q937" s="28">
        <f t="shared" si="43"/>
        <v>14</v>
      </c>
      <c r="S937" s="322">
        <f t="shared" si="44"/>
        <v>-20381.099999999999</v>
      </c>
    </row>
    <row r="938" spans="1:19" x14ac:dyDescent="0.2">
      <c r="C938" s="28" t="e">
        <f ca="1">VLOOKUP(B938,CF!A:Y,2,FALSE)</f>
        <v>#N/A</v>
      </c>
      <c r="D938" s="28" t="str">
        <f>IFERROR(VLOOKUP(B938,Adresy!A:C,3,FALSE),"BRAK")</f>
        <v>BRAK</v>
      </c>
      <c r="E938" s="230" t="s">
        <v>122</v>
      </c>
      <c r="J938" s="237" t="s">
        <v>129</v>
      </c>
      <c r="K938" s="238" t="s">
        <v>130</v>
      </c>
      <c r="L938" s="239">
        <v>-35657.699999999997</v>
      </c>
      <c r="M938" s="239">
        <v>-35657.699999999997</v>
      </c>
      <c r="N938" s="240">
        <v>35657.699999999997</v>
      </c>
      <c r="O938" s="28" t="e">
        <f ca="1">VLOOKUP(B938,CF!A:Y,10,FALSE)</f>
        <v>#N/A</v>
      </c>
      <c r="P938" s="248" t="e">
        <f t="shared" ca="1" si="42"/>
        <v>#VALUE!</v>
      </c>
      <c r="Q938" s="28" t="e">
        <f t="shared" ca="1" si="43"/>
        <v>#VALUE!</v>
      </c>
      <c r="S938" s="322">
        <f t="shared" si="44"/>
        <v>-35657.699999999997</v>
      </c>
    </row>
    <row r="939" spans="1:19" x14ac:dyDescent="0.2">
      <c r="C939" s="28" t="e">
        <f ca="1">VLOOKUP(B939,CF!A:Y,2,FALSE)</f>
        <v>#N/A</v>
      </c>
      <c r="D939" s="28" t="str">
        <f>IFERROR(VLOOKUP(B939,Adresy!A:C,3,FALSE),"BRAK")</f>
        <v>BRAK</v>
      </c>
      <c r="E939" s="230" t="s">
        <v>122</v>
      </c>
      <c r="F939" s="230" t="s">
        <v>122</v>
      </c>
      <c r="G939" s="230" t="s">
        <v>122</v>
      </c>
      <c r="H939" s="230" t="s">
        <v>122</v>
      </c>
      <c r="I939" s="230" t="s">
        <v>122</v>
      </c>
      <c r="J939" s="230" t="s">
        <v>122</v>
      </c>
      <c r="K939" s="230" t="s">
        <v>122</v>
      </c>
      <c r="L939" s="241" t="s">
        <v>122</v>
      </c>
      <c r="M939" s="241" t="s">
        <v>3189</v>
      </c>
      <c r="N939" s="242">
        <v>35657.699999999997</v>
      </c>
      <c r="O939" s="28" t="e">
        <f ca="1">VLOOKUP(B939,CF!A:Y,10,FALSE)</f>
        <v>#N/A</v>
      </c>
      <c r="P939" s="248" t="e">
        <f t="shared" ca="1" si="42"/>
        <v>#VALUE!</v>
      </c>
      <c r="Q939" s="28" t="e">
        <f t="shared" ca="1" si="43"/>
        <v>#VALUE!</v>
      </c>
      <c r="S939" s="322">
        <f t="shared" si="44"/>
        <v>-35657.699999999997</v>
      </c>
    </row>
    <row r="940" spans="1:19" x14ac:dyDescent="0.2">
      <c r="A940" s="230" t="s">
        <v>1439</v>
      </c>
      <c r="B940" s="230"/>
      <c r="C940" s="28" t="e">
        <f ca="1">VLOOKUP(B940,CF!A:Y,2,FALSE)</f>
        <v>#N/A</v>
      </c>
      <c r="D940" s="28" t="str">
        <f>IFERROR(VLOOKUP(B940,Adresy!A:C,3,FALSE),"BRAK")</f>
        <v>BRAK</v>
      </c>
      <c r="E940" s="231" t="s">
        <v>1439</v>
      </c>
      <c r="G940" s="232" t="s">
        <v>1440</v>
      </c>
      <c r="I940" s="230" t="s">
        <v>122</v>
      </c>
      <c r="J940" s="230" t="s">
        <v>122</v>
      </c>
      <c r="K940" s="230" t="s">
        <v>122</v>
      </c>
      <c r="L940" s="230" t="s">
        <v>122</v>
      </c>
      <c r="M940" s="230" t="s">
        <v>122</v>
      </c>
      <c r="N940" s="230">
        <v>0</v>
      </c>
      <c r="O940" s="28" t="e">
        <f ca="1">VLOOKUP(B940,CF!A:Y,10,FALSE)</f>
        <v>#N/A</v>
      </c>
      <c r="P940" s="248" t="e">
        <f t="shared" ca="1" si="42"/>
        <v>#VALUE!</v>
      </c>
      <c r="Q940" s="28" t="e">
        <f t="shared" ca="1" si="43"/>
        <v>#VALUE!</v>
      </c>
      <c r="S940" s="322">
        <f t="shared" si="44"/>
        <v>0</v>
      </c>
    </row>
    <row r="941" spans="1:19" x14ac:dyDescent="0.2">
      <c r="B941" s="28" t="s">
        <v>1439</v>
      </c>
      <c r="C941" s="28" t="str">
        <f>VLOOKUP(B941,CF!A:Y,2,FALSE)</f>
        <v>SHM ŚLĄSKI HANDEL METALAMI</v>
      </c>
      <c r="D941" s="28" t="str">
        <f>IFERROR(VLOOKUP(B941,Adresy!A:C,3,FALSE),"BRAK")</f>
        <v>Karczunkowska 89
02-871 Warszawa
Poland</v>
      </c>
      <c r="E941" s="233">
        <v>43559</v>
      </c>
      <c r="F941" s="204" t="s">
        <v>1441</v>
      </c>
      <c r="G941" s="205" t="s">
        <v>1442</v>
      </c>
      <c r="H941" s="204" t="s">
        <v>122</v>
      </c>
      <c r="I941" s="234">
        <v>43588</v>
      </c>
      <c r="J941" s="206" t="s">
        <v>129</v>
      </c>
      <c r="K941" s="207" t="s">
        <v>130</v>
      </c>
      <c r="L941" s="235">
        <v>-11070</v>
      </c>
      <c r="M941" s="235">
        <v>-11070</v>
      </c>
      <c r="N941" s="236">
        <v>11070</v>
      </c>
      <c r="O941" s="28">
        <f>VLOOKUP(B941,CF!A:Y,10,FALSE)</f>
        <v>30</v>
      </c>
      <c r="P941" s="248">
        <f t="shared" si="42"/>
        <v>43589</v>
      </c>
      <c r="Q941" s="28">
        <f t="shared" si="43"/>
        <v>1</v>
      </c>
      <c r="S941" s="322">
        <f t="shared" si="44"/>
        <v>-11070</v>
      </c>
    </row>
    <row r="942" spans="1:19" x14ac:dyDescent="0.2">
      <c r="C942" s="28" t="e">
        <f ca="1">VLOOKUP(B942,CF!A:Y,2,FALSE)</f>
        <v>#N/A</v>
      </c>
      <c r="D942" s="28" t="str">
        <f>IFERROR(VLOOKUP(B942,Adresy!A:C,3,FALSE),"BRAK")</f>
        <v>BRAK</v>
      </c>
      <c r="E942" s="230" t="s">
        <v>122</v>
      </c>
      <c r="J942" s="237" t="s">
        <v>129</v>
      </c>
      <c r="K942" s="238" t="s">
        <v>130</v>
      </c>
      <c r="L942" s="239">
        <v>-11070</v>
      </c>
      <c r="M942" s="239">
        <v>-11070</v>
      </c>
      <c r="N942" s="240">
        <v>11070</v>
      </c>
      <c r="O942" s="28" t="e">
        <f ca="1">VLOOKUP(B942,CF!A:Y,10,FALSE)</f>
        <v>#N/A</v>
      </c>
      <c r="P942" s="248" t="e">
        <f t="shared" ca="1" si="42"/>
        <v>#VALUE!</v>
      </c>
      <c r="Q942" s="28" t="e">
        <f t="shared" ca="1" si="43"/>
        <v>#VALUE!</v>
      </c>
      <c r="S942" s="322">
        <f t="shared" si="44"/>
        <v>-11070</v>
      </c>
    </row>
    <row r="943" spans="1:19" x14ac:dyDescent="0.2">
      <c r="C943" s="28" t="e">
        <f ca="1">VLOOKUP(B943,CF!A:Y,2,FALSE)</f>
        <v>#N/A</v>
      </c>
      <c r="D943" s="28" t="str">
        <f>IFERROR(VLOOKUP(B943,Adresy!A:C,3,FALSE),"BRAK")</f>
        <v>BRAK</v>
      </c>
      <c r="N943" s="28">
        <v>0</v>
      </c>
      <c r="O943" s="28" t="e">
        <f ca="1">VLOOKUP(B943,CF!A:Y,10,FALSE)</f>
        <v>#N/A</v>
      </c>
      <c r="P943" s="248" t="e">
        <f t="shared" ca="1" si="42"/>
        <v>#N/A</v>
      </c>
      <c r="Q943" s="28" t="e">
        <f t="shared" ca="1" si="43"/>
        <v>#N/A</v>
      </c>
      <c r="S943" s="322">
        <f t="shared" si="44"/>
        <v>0</v>
      </c>
    </row>
    <row r="944" spans="1:19" x14ac:dyDescent="0.2">
      <c r="C944" s="28" t="e">
        <f ca="1">VLOOKUP(B944,CF!A:Y,2,FALSE)</f>
        <v>#N/A</v>
      </c>
      <c r="D944" s="28" t="str">
        <f>IFERROR(VLOOKUP(B944,Adresy!A:C,3,FALSE),"BRAK")</f>
        <v>BRAK</v>
      </c>
      <c r="E944" s="230" t="s">
        <v>122</v>
      </c>
      <c r="F944" s="230" t="s">
        <v>122</v>
      </c>
      <c r="G944" s="230" t="s">
        <v>122</v>
      </c>
      <c r="H944" s="230" t="s">
        <v>122</v>
      </c>
      <c r="I944" s="230" t="s">
        <v>122</v>
      </c>
      <c r="J944" s="230" t="s">
        <v>122</v>
      </c>
      <c r="K944" s="230" t="s">
        <v>122</v>
      </c>
      <c r="L944" s="241" t="s">
        <v>122</v>
      </c>
      <c r="M944" s="241" t="s">
        <v>3189</v>
      </c>
      <c r="N944" s="242">
        <v>11070</v>
      </c>
      <c r="O944" s="28" t="e">
        <f ca="1">VLOOKUP(B944,CF!A:Y,10,FALSE)</f>
        <v>#N/A</v>
      </c>
      <c r="P944" s="248" t="e">
        <f t="shared" ca="1" si="42"/>
        <v>#VALUE!</v>
      </c>
      <c r="Q944" s="28" t="e">
        <f t="shared" ca="1" si="43"/>
        <v>#VALUE!</v>
      </c>
      <c r="S944" s="322">
        <f t="shared" si="44"/>
        <v>-11070</v>
      </c>
    </row>
    <row r="945" spans="1:19" x14ac:dyDescent="0.2">
      <c r="A945" s="230" t="s">
        <v>1443</v>
      </c>
      <c r="B945" s="230"/>
      <c r="C945" s="28" t="e">
        <f ca="1">VLOOKUP(B945,CF!A:Y,2,FALSE)</f>
        <v>#N/A</v>
      </c>
      <c r="D945" s="28" t="str">
        <f>IFERROR(VLOOKUP(B945,Adresy!A:C,3,FALSE),"BRAK")</f>
        <v>BRAK</v>
      </c>
      <c r="E945" s="231" t="s">
        <v>1443</v>
      </c>
      <c r="G945" s="232" t="s">
        <v>1444</v>
      </c>
      <c r="I945" s="230" t="s">
        <v>122</v>
      </c>
      <c r="J945" s="230" t="s">
        <v>122</v>
      </c>
      <c r="K945" s="230" t="s">
        <v>122</v>
      </c>
      <c r="L945" s="230" t="s">
        <v>122</v>
      </c>
      <c r="M945" s="230" t="s">
        <v>122</v>
      </c>
      <c r="N945" s="230">
        <v>0</v>
      </c>
      <c r="O945" s="28" t="e">
        <f ca="1">VLOOKUP(B945,CF!A:Y,10,FALSE)</f>
        <v>#N/A</v>
      </c>
      <c r="P945" s="248" t="e">
        <f t="shared" ca="1" si="42"/>
        <v>#VALUE!</v>
      </c>
      <c r="Q945" s="28" t="e">
        <f t="shared" ca="1" si="43"/>
        <v>#VALUE!</v>
      </c>
      <c r="S945" s="322">
        <f t="shared" si="44"/>
        <v>0</v>
      </c>
    </row>
    <row r="946" spans="1:19" x14ac:dyDescent="0.2">
      <c r="B946" s="28" t="s">
        <v>1443</v>
      </c>
      <c r="C946" s="28" t="str">
        <f>VLOOKUP(B946,CF!A:Y,2,FALSE)</f>
        <v>PRACOWNIA KONSTRUKCYJNA AUTOMATYKI PRZEMYSŁOWEJ</v>
      </c>
      <c r="D946" s="28" t="str">
        <f>IFERROR(VLOOKUP(B946,Adresy!A:C,3,FALSE),"BRAK")</f>
        <v>Jana Pawła II 58e
66-470 Kostrzyn n. O.
Poland</v>
      </c>
      <c r="E946" s="233">
        <v>43349</v>
      </c>
      <c r="F946" s="204" t="s">
        <v>1445</v>
      </c>
      <c r="G946" s="205" t="s">
        <v>1446</v>
      </c>
      <c r="H946" s="204" t="s">
        <v>1447</v>
      </c>
      <c r="I946" s="234">
        <v>43357</v>
      </c>
      <c r="J946" s="206" t="s">
        <v>129</v>
      </c>
      <c r="K946" s="207" t="s">
        <v>130</v>
      </c>
      <c r="L946" s="235">
        <v>-2767.5</v>
      </c>
      <c r="M946" s="235">
        <v>-2767.5</v>
      </c>
      <c r="N946" s="236">
        <v>2767.5</v>
      </c>
      <c r="O946" s="28">
        <f>VLOOKUP(B946,CF!A:Y,10,FALSE)</f>
        <v>21</v>
      </c>
      <c r="P946" s="248">
        <f t="shared" si="42"/>
        <v>43370</v>
      </c>
      <c r="Q946" s="28">
        <f t="shared" si="43"/>
        <v>13</v>
      </c>
      <c r="S946" s="322">
        <f t="shared" si="44"/>
        <v>-2767.5</v>
      </c>
    </row>
    <row r="947" spans="1:19" x14ac:dyDescent="0.2">
      <c r="C947" s="28" t="e">
        <f ca="1">VLOOKUP(B947,CF!A:Y,2,FALSE)</f>
        <v>#N/A</v>
      </c>
      <c r="D947" s="28" t="str">
        <f>IFERROR(VLOOKUP(B947,Adresy!A:C,3,FALSE),"BRAK")</f>
        <v>BRAK</v>
      </c>
      <c r="E947" s="230" t="s">
        <v>122</v>
      </c>
      <c r="J947" s="237" t="s">
        <v>129</v>
      </c>
      <c r="K947" s="238" t="s">
        <v>130</v>
      </c>
      <c r="L947" s="239">
        <v>-2767.5</v>
      </c>
      <c r="M947" s="239">
        <v>-2767.5</v>
      </c>
      <c r="N947" s="240">
        <v>2767.5</v>
      </c>
      <c r="O947" s="28" t="e">
        <f ca="1">VLOOKUP(B947,CF!A:Y,10,FALSE)</f>
        <v>#N/A</v>
      </c>
      <c r="P947" s="248" t="e">
        <f t="shared" ca="1" si="42"/>
        <v>#VALUE!</v>
      </c>
      <c r="Q947" s="28" t="e">
        <f t="shared" ca="1" si="43"/>
        <v>#VALUE!</v>
      </c>
      <c r="S947" s="322">
        <f t="shared" si="44"/>
        <v>-2767.5</v>
      </c>
    </row>
    <row r="948" spans="1:19" x14ac:dyDescent="0.2">
      <c r="C948" s="28" t="e">
        <f ca="1">VLOOKUP(B948,CF!A:Y,2,FALSE)</f>
        <v>#N/A</v>
      </c>
      <c r="D948" s="28" t="str">
        <f>IFERROR(VLOOKUP(B948,Adresy!A:C,3,FALSE),"BRAK")</f>
        <v>BRAK</v>
      </c>
      <c r="E948" s="230" t="s">
        <v>122</v>
      </c>
      <c r="F948" s="230" t="s">
        <v>122</v>
      </c>
      <c r="G948" s="230" t="s">
        <v>122</v>
      </c>
      <c r="H948" s="230" t="s">
        <v>122</v>
      </c>
      <c r="I948" s="230" t="s">
        <v>122</v>
      </c>
      <c r="J948" s="230" t="s">
        <v>122</v>
      </c>
      <c r="K948" s="230" t="s">
        <v>122</v>
      </c>
      <c r="L948" s="241" t="s">
        <v>122</v>
      </c>
      <c r="M948" s="241" t="s">
        <v>3189</v>
      </c>
      <c r="N948" s="242">
        <v>2767.5</v>
      </c>
      <c r="O948" s="28" t="e">
        <f ca="1">VLOOKUP(B948,CF!A:Y,10,FALSE)</f>
        <v>#N/A</v>
      </c>
      <c r="P948" s="248" t="e">
        <f t="shared" ref="P948:P1011" ca="1" si="45">E948+O948</f>
        <v>#VALUE!</v>
      </c>
      <c r="Q948" s="28" t="e">
        <f t="shared" ref="Q948:Q1011" ca="1" si="46">P948-I948</f>
        <v>#VALUE!</v>
      </c>
      <c r="S948" s="322">
        <f t="shared" si="44"/>
        <v>-2767.5</v>
      </c>
    </row>
    <row r="949" spans="1:19" x14ac:dyDescent="0.2">
      <c r="A949" s="230" t="s">
        <v>1448</v>
      </c>
      <c r="B949" s="230"/>
      <c r="C949" s="28" t="e">
        <f ca="1">VLOOKUP(B949,CF!A:Y,2,FALSE)</f>
        <v>#N/A</v>
      </c>
      <c r="D949" s="28" t="str">
        <f>IFERROR(VLOOKUP(B949,Adresy!A:C,3,FALSE),"BRAK")</f>
        <v>BRAK</v>
      </c>
      <c r="E949" s="231" t="s">
        <v>1448</v>
      </c>
      <c r="G949" s="232" t="s">
        <v>1449</v>
      </c>
      <c r="I949" s="230" t="s">
        <v>122</v>
      </c>
      <c r="J949" s="230" t="s">
        <v>122</v>
      </c>
      <c r="K949" s="230" t="s">
        <v>122</v>
      </c>
      <c r="L949" s="230" t="s">
        <v>122</v>
      </c>
      <c r="M949" s="230" t="s">
        <v>122</v>
      </c>
      <c r="N949" s="230">
        <v>0</v>
      </c>
      <c r="O949" s="28" t="e">
        <f ca="1">VLOOKUP(B949,CF!A:Y,10,FALSE)</f>
        <v>#N/A</v>
      </c>
      <c r="P949" s="248" t="e">
        <f t="shared" ca="1" si="45"/>
        <v>#VALUE!</v>
      </c>
      <c r="Q949" s="28" t="e">
        <f t="shared" ca="1" si="46"/>
        <v>#VALUE!</v>
      </c>
      <c r="S949" s="322">
        <f t="shared" si="44"/>
        <v>0</v>
      </c>
    </row>
    <row r="950" spans="1:19" x14ac:dyDescent="0.2">
      <c r="B950" s="28" t="s">
        <v>1448</v>
      </c>
      <c r="C950" s="28" t="str">
        <f>VLOOKUP(B950,CF!A:Y,2,FALSE)</f>
        <v>ENGEL</v>
      </c>
      <c r="D950" s="28" t="str">
        <f>IFERROR(VLOOKUP(B950,Adresy!A:C,3,FALSE),"BRAK")</f>
        <v>ul. Ostródzka 50 B
03 - 289  Warszawa 
Poland</v>
      </c>
      <c r="E950" s="233">
        <v>43565</v>
      </c>
      <c r="F950" s="204" t="s">
        <v>1450</v>
      </c>
      <c r="G950" s="205" t="s">
        <v>1451</v>
      </c>
      <c r="H950" s="204" t="s">
        <v>1452</v>
      </c>
      <c r="I950" s="234">
        <v>43579</v>
      </c>
      <c r="J950" s="206" t="s">
        <v>129</v>
      </c>
      <c r="K950" s="207" t="s">
        <v>130</v>
      </c>
      <c r="L950" s="235">
        <v>-404.84</v>
      </c>
      <c r="M950" s="235">
        <v>-404.84</v>
      </c>
      <c r="N950" s="236">
        <v>404.84</v>
      </c>
      <c r="O950" s="28">
        <f>VLOOKUP(B950,CF!A:Y,10,FALSE)</f>
        <v>14</v>
      </c>
      <c r="P950" s="248">
        <f t="shared" si="45"/>
        <v>43579</v>
      </c>
      <c r="Q950" s="28">
        <f t="shared" si="46"/>
        <v>0</v>
      </c>
      <c r="S950" s="322">
        <f t="shared" si="44"/>
        <v>-404.84</v>
      </c>
    </row>
    <row r="951" spans="1:19" x14ac:dyDescent="0.2">
      <c r="C951" s="28" t="e">
        <f ca="1">VLOOKUP(B951,CF!A:Y,2,FALSE)</f>
        <v>#N/A</v>
      </c>
      <c r="D951" s="28" t="str">
        <f>IFERROR(VLOOKUP(B951,Adresy!A:C,3,FALSE),"BRAK")</f>
        <v>BRAK</v>
      </c>
      <c r="E951" s="230" t="s">
        <v>122</v>
      </c>
      <c r="J951" s="237" t="s">
        <v>129</v>
      </c>
      <c r="K951" s="238" t="s">
        <v>130</v>
      </c>
      <c r="L951" s="239">
        <v>-404.84</v>
      </c>
      <c r="M951" s="239">
        <v>-404.84</v>
      </c>
      <c r="N951" s="240">
        <v>404.84</v>
      </c>
      <c r="O951" s="28" t="e">
        <f ca="1">VLOOKUP(B951,CF!A:Y,10,FALSE)</f>
        <v>#N/A</v>
      </c>
      <c r="P951" s="248" t="e">
        <f t="shared" ca="1" si="45"/>
        <v>#VALUE!</v>
      </c>
      <c r="Q951" s="28" t="e">
        <f t="shared" ca="1" si="46"/>
        <v>#VALUE!</v>
      </c>
      <c r="S951" s="322">
        <f t="shared" si="44"/>
        <v>-404.84</v>
      </c>
    </row>
    <row r="952" spans="1:19" x14ac:dyDescent="0.2">
      <c r="C952" s="28" t="e">
        <f ca="1">VLOOKUP(B952,CF!A:Y,2,FALSE)</f>
        <v>#N/A</v>
      </c>
      <c r="D952" s="28" t="str">
        <f>IFERROR(VLOOKUP(B952,Adresy!A:C,3,FALSE),"BRAK")</f>
        <v>BRAK</v>
      </c>
      <c r="N952" s="28">
        <v>0</v>
      </c>
      <c r="O952" s="28" t="e">
        <f ca="1">VLOOKUP(B952,CF!A:Y,10,FALSE)</f>
        <v>#N/A</v>
      </c>
      <c r="P952" s="248" t="e">
        <f t="shared" ca="1" si="45"/>
        <v>#N/A</v>
      </c>
      <c r="Q952" s="28" t="e">
        <f t="shared" ca="1" si="46"/>
        <v>#N/A</v>
      </c>
      <c r="S952" s="322">
        <f t="shared" si="44"/>
        <v>0</v>
      </c>
    </row>
    <row r="953" spans="1:19" x14ac:dyDescent="0.2">
      <c r="C953" s="28" t="e">
        <f ca="1">VLOOKUP(B953,CF!A:Y,2,FALSE)</f>
        <v>#N/A</v>
      </c>
      <c r="D953" s="28" t="str">
        <f>IFERROR(VLOOKUP(B953,Adresy!A:C,3,FALSE),"BRAK")</f>
        <v>BRAK</v>
      </c>
      <c r="E953" s="230" t="s">
        <v>122</v>
      </c>
      <c r="F953" s="230" t="s">
        <v>122</v>
      </c>
      <c r="G953" s="230" t="s">
        <v>122</v>
      </c>
      <c r="H953" s="230" t="s">
        <v>122</v>
      </c>
      <c r="I953" s="230" t="s">
        <v>122</v>
      </c>
      <c r="J953" s="230" t="s">
        <v>122</v>
      </c>
      <c r="K953" s="230" t="s">
        <v>122</v>
      </c>
      <c r="L953" s="241" t="s">
        <v>122</v>
      </c>
      <c r="M953" s="241" t="s">
        <v>3189</v>
      </c>
      <c r="N953" s="242">
        <v>404.84</v>
      </c>
      <c r="O953" s="28" t="e">
        <f ca="1">VLOOKUP(B953,CF!A:Y,10,FALSE)</f>
        <v>#N/A</v>
      </c>
      <c r="P953" s="248" t="e">
        <f t="shared" ca="1" si="45"/>
        <v>#VALUE!</v>
      </c>
      <c r="Q953" s="28" t="e">
        <f t="shared" ca="1" si="46"/>
        <v>#VALUE!</v>
      </c>
      <c r="S953" s="322">
        <f t="shared" si="44"/>
        <v>-404.84</v>
      </c>
    </row>
    <row r="954" spans="1:19" x14ac:dyDescent="0.2">
      <c r="A954" s="230" t="s">
        <v>1453</v>
      </c>
      <c r="B954" s="230"/>
      <c r="C954" s="28" t="e">
        <f ca="1">VLOOKUP(B954,CF!A:Y,2,FALSE)</f>
        <v>#N/A</v>
      </c>
      <c r="D954" s="28" t="str">
        <f>IFERROR(VLOOKUP(B954,Adresy!A:C,3,FALSE),"BRAK")</f>
        <v>BRAK</v>
      </c>
      <c r="E954" s="231" t="s">
        <v>1453</v>
      </c>
      <c r="G954" s="232" t="s">
        <v>1454</v>
      </c>
      <c r="I954" s="230" t="s">
        <v>122</v>
      </c>
      <c r="J954" s="230" t="s">
        <v>122</v>
      </c>
      <c r="K954" s="230" t="s">
        <v>122</v>
      </c>
      <c r="L954" s="230" t="s">
        <v>122</v>
      </c>
      <c r="M954" s="230" t="s">
        <v>122</v>
      </c>
      <c r="N954" s="230">
        <v>0</v>
      </c>
      <c r="O954" s="28" t="e">
        <f ca="1">VLOOKUP(B954,CF!A:Y,10,FALSE)</f>
        <v>#N/A</v>
      </c>
      <c r="P954" s="248" t="e">
        <f t="shared" ca="1" si="45"/>
        <v>#VALUE!</v>
      </c>
      <c r="Q954" s="28" t="e">
        <f t="shared" ca="1" si="46"/>
        <v>#VALUE!</v>
      </c>
      <c r="S954" s="322">
        <f t="shared" si="44"/>
        <v>0</v>
      </c>
    </row>
    <row r="955" spans="1:19" x14ac:dyDescent="0.2">
      <c r="B955" s="28" t="s">
        <v>1453</v>
      </c>
      <c r="C955" s="28" t="str">
        <f>VLOOKUP(B955,CF!A:Y,2,FALSE)</f>
        <v>MK KOLIBRI</v>
      </c>
      <c r="D955" s="28" t="str">
        <f>IFERROR(VLOOKUP(B955,Adresy!A:C,3,FALSE),"BRAK")</f>
        <v>Mikołaja Kopernika 17
28-300 Jędrzejów
Poland</v>
      </c>
      <c r="E955" s="233">
        <v>43573</v>
      </c>
      <c r="F955" s="204" t="s">
        <v>1455</v>
      </c>
      <c r="G955" s="205" t="s">
        <v>1456</v>
      </c>
      <c r="H955" s="204" t="s">
        <v>122</v>
      </c>
      <c r="I955" s="234">
        <v>43600</v>
      </c>
      <c r="J955" s="206" t="s">
        <v>129</v>
      </c>
      <c r="K955" s="207" t="s">
        <v>130</v>
      </c>
      <c r="L955" s="235">
        <v>-1212.69</v>
      </c>
      <c r="M955" s="235">
        <v>-1212.69</v>
      </c>
      <c r="N955" s="236">
        <v>1212.69</v>
      </c>
      <c r="O955" s="28">
        <f>VLOOKUP(B955,CF!A:Y,10,FALSE)</f>
        <v>21</v>
      </c>
      <c r="P955" s="248">
        <f t="shared" si="45"/>
        <v>43594</v>
      </c>
      <c r="Q955" s="28">
        <f t="shared" si="46"/>
        <v>-6</v>
      </c>
      <c r="S955" s="322">
        <f t="shared" si="44"/>
        <v>-1212.69</v>
      </c>
    </row>
    <row r="956" spans="1:19" x14ac:dyDescent="0.2">
      <c r="B956" s="28" t="s">
        <v>1453</v>
      </c>
      <c r="C956" s="28" t="str">
        <f>VLOOKUP(B956,CF!A:Y,2,FALSE)</f>
        <v>MK KOLIBRI</v>
      </c>
      <c r="D956" s="28" t="str">
        <f>IFERROR(VLOOKUP(B956,Adresy!A:C,3,FALSE),"BRAK")</f>
        <v>Mikołaja Kopernika 17
28-300 Jędrzejów
Poland</v>
      </c>
      <c r="E956" s="233">
        <v>43593</v>
      </c>
      <c r="F956" s="204" t="s">
        <v>1457</v>
      </c>
      <c r="G956" s="205" t="s">
        <v>1458</v>
      </c>
      <c r="H956" s="204" t="s">
        <v>122</v>
      </c>
      <c r="I956" s="234">
        <v>43623</v>
      </c>
      <c r="J956" s="206" t="s">
        <v>129</v>
      </c>
      <c r="K956" s="207" t="s">
        <v>130</v>
      </c>
      <c r="L956" s="235">
        <v>-1198.6500000000001</v>
      </c>
      <c r="M956" s="235">
        <v>-1198.6500000000001</v>
      </c>
      <c r="N956" s="236">
        <v>1198.6500000000001</v>
      </c>
      <c r="O956" s="28">
        <f>VLOOKUP(B956,CF!A:Y,10,FALSE)</f>
        <v>21</v>
      </c>
      <c r="P956" s="248">
        <f t="shared" si="45"/>
        <v>43614</v>
      </c>
      <c r="Q956" s="28">
        <f t="shared" si="46"/>
        <v>-9</v>
      </c>
      <c r="S956" s="322">
        <f t="shared" si="44"/>
        <v>-1198.6500000000001</v>
      </c>
    </row>
    <row r="957" spans="1:19" x14ac:dyDescent="0.2">
      <c r="C957" s="28" t="e">
        <f ca="1">VLOOKUP(B957,CF!A:Y,2,FALSE)</f>
        <v>#N/A</v>
      </c>
      <c r="D957" s="28" t="str">
        <f>IFERROR(VLOOKUP(B957,Adresy!A:C,3,FALSE),"BRAK")</f>
        <v>BRAK</v>
      </c>
      <c r="E957" s="230" t="s">
        <v>122</v>
      </c>
      <c r="J957" s="237" t="s">
        <v>129</v>
      </c>
      <c r="K957" s="238" t="s">
        <v>130</v>
      </c>
      <c r="L957" s="239">
        <v>-2411.34</v>
      </c>
      <c r="M957" s="239">
        <v>-2411.34</v>
      </c>
      <c r="N957" s="240">
        <v>2411.34</v>
      </c>
      <c r="O957" s="28" t="e">
        <f ca="1">VLOOKUP(B957,CF!A:Y,10,FALSE)</f>
        <v>#N/A</v>
      </c>
      <c r="P957" s="248" t="e">
        <f t="shared" ca="1" si="45"/>
        <v>#VALUE!</v>
      </c>
      <c r="Q957" s="28" t="e">
        <f t="shared" ca="1" si="46"/>
        <v>#VALUE!</v>
      </c>
      <c r="S957" s="322">
        <f t="shared" si="44"/>
        <v>-2411.34</v>
      </c>
    </row>
    <row r="958" spans="1:19" x14ac:dyDescent="0.2">
      <c r="C958" s="28" t="e">
        <f ca="1">VLOOKUP(B958,CF!A:Y,2,FALSE)</f>
        <v>#N/A</v>
      </c>
      <c r="D958" s="28" t="str">
        <f>IFERROR(VLOOKUP(B958,Adresy!A:C,3,FALSE),"BRAK")</f>
        <v>BRAK</v>
      </c>
      <c r="N958" s="28">
        <v>0</v>
      </c>
      <c r="O958" s="28" t="e">
        <f ca="1">VLOOKUP(B958,CF!A:Y,10,FALSE)</f>
        <v>#N/A</v>
      </c>
      <c r="P958" s="248" t="e">
        <f t="shared" ca="1" si="45"/>
        <v>#N/A</v>
      </c>
      <c r="Q958" s="28" t="e">
        <f t="shared" ca="1" si="46"/>
        <v>#N/A</v>
      </c>
      <c r="S958" s="322">
        <f t="shared" si="44"/>
        <v>0</v>
      </c>
    </row>
    <row r="959" spans="1:19" x14ac:dyDescent="0.2">
      <c r="C959" s="28" t="e">
        <f ca="1">VLOOKUP(B959,CF!A:Y,2,FALSE)</f>
        <v>#N/A</v>
      </c>
      <c r="D959" s="28" t="str">
        <f>IFERROR(VLOOKUP(B959,Adresy!A:C,3,FALSE),"BRAK")</f>
        <v>BRAK</v>
      </c>
      <c r="E959" s="230" t="s">
        <v>122</v>
      </c>
      <c r="F959" s="230" t="s">
        <v>122</v>
      </c>
      <c r="G959" s="230" t="s">
        <v>122</v>
      </c>
      <c r="H959" s="230" t="s">
        <v>122</v>
      </c>
      <c r="I959" s="230" t="s">
        <v>122</v>
      </c>
      <c r="J959" s="230" t="s">
        <v>122</v>
      </c>
      <c r="K959" s="230" t="s">
        <v>122</v>
      </c>
      <c r="L959" s="241" t="s">
        <v>122</v>
      </c>
      <c r="M959" s="241" t="s">
        <v>3189</v>
      </c>
      <c r="N959" s="242">
        <v>2411.34</v>
      </c>
      <c r="O959" s="28" t="e">
        <f ca="1">VLOOKUP(B959,CF!A:Y,10,FALSE)</f>
        <v>#N/A</v>
      </c>
      <c r="P959" s="248" t="e">
        <f t="shared" ca="1" si="45"/>
        <v>#VALUE!</v>
      </c>
      <c r="Q959" s="28" t="e">
        <f t="shared" ca="1" si="46"/>
        <v>#VALUE!</v>
      </c>
      <c r="S959" s="322">
        <f t="shared" si="44"/>
        <v>-2411.34</v>
      </c>
    </row>
    <row r="960" spans="1:19" x14ac:dyDescent="0.2">
      <c r="A960" s="230" t="s">
        <v>1459</v>
      </c>
      <c r="B960" s="230"/>
      <c r="C960" s="28" t="e">
        <f ca="1">VLOOKUP(B960,CF!A:Y,2,FALSE)</f>
        <v>#N/A</v>
      </c>
      <c r="D960" s="28" t="str">
        <f>IFERROR(VLOOKUP(B960,Adresy!A:C,3,FALSE),"BRAK")</f>
        <v>BRAK</v>
      </c>
      <c r="E960" s="231" t="s">
        <v>1459</v>
      </c>
      <c r="G960" s="232" t="s">
        <v>1460</v>
      </c>
      <c r="I960" s="230" t="s">
        <v>122</v>
      </c>
      <c r="J960" s="230" t="s">
        <v>122</v>
      </c>
      <c r="K960" s="230" t="s">
        <v>122</v>
      </c>
      <c r="L960" s="230" t="s">
        <v>122</v>
      </c>
      <c r="M960" s="230" t="s">
        <v>122</v>
      </c>
      <c r="N960" s="230">
        <v>0</v>
      </c>
      <c r="O960" s="28" t="e">
        <f ca="1">VLOOKUP(B960,CF!A:Y,10,FALSE)</f>
        <v>#N/A</v>
      </c>
      <c r="P960" s="248" t="e">
        <f t="shared" ca="1" si="45"/>
        <v>#VALUE!</v>
      </c>
      <c r="Q960" s="28" t="e">
        <f t="shared" ca="1" si="46"/>
        <v>#VALUE!</v>
      </c>
      <c r="S960" s="322">
        <f t="shared" ref="S960:S1023" si="47">IFERROR(-N960,0)</f>
        <v>0</v>
      </c>
    </row>
    <row r="961" spans="1:19" x14ac:dyDescent="0.2">
      <c r="B961" s="28" t="s">
        <v>1459</v>
      </c>
      <c r="C961" s="28" t="str">
        <f>VLOOKUP(B961,CF!A:Y,2,FALSE)</f>
        <v>QUAY BHU</v>
      </c>
      <c r="D961" s="28" t="str">
        <f>IFERROR(VLOOKUP(B961,Adresy!A:C,3,FALSE),"BRAK")</f>
        <v>ul. Karpia 22 61-619 Poznań</v>
      </c>
      <c r="E961" s="233">
        <v>43572</v>
      </c>
      <c r="F961" s="204" t="s">
        <v>1461</v>
      </c>
      <c r="G961" s="205" t="s">
        <v>1462</v>
      </c>
      <c r="H961" s="204" t="s">
        <v>813</v>
      </c>
      <c r="I961" s="234">
        <v>43602</v>
      </c>
      <c r="J961" s="206" t="s">
        <v>129</v>
      </c>
      <c r="K961" s="207" t="s">
        <v>130</v>
      </c>
      <c r="L961" s="235">
        <v>-1353</v>
      </c>
      <c r="M961" s="235">
        <v>-1353</v>
      </c>
      <c r="N961" s="236">
        <v>1353</v>
      </c>
      <c r="O961" s="28">
        <f>VLOOKUP(B961,CF!A:Y,10,FALSE)</f>
        <v>30</v>
      </c>
      <c r="P961" s="248">
        <f t="shared" si="45"/>
        <v>43602</v>
      </c>
      <c r="Q961" s="28">
        <f t="shared" si="46"/>
        <v>0</v>
      </c>
      <c r="S961" s="322">
        <f t="shared" si="47"/>
        <v>-1353</v>
      </c>
    </row>
    <row r="962" spans="1:19" x14ac:dyDescent="0.2">
      <c r="C962" s="28" t="e">
        <f ca="1">VLOOKUP(B962,CF!A:Y,2,FALSE)</f>
        <v>#N/A</v>
      </c>
      <c r="D962" s="28" t="str">
        <f>IFERROR(VLOOKUP(B962,Adresy!A:C,3,FALSE),"BRAK")</f>
        <v>BRAK</v>
      </c>
      <c r="E962" s="230" t="s">
        <v>122</v>
      </c>
      <c r="J962" s="237" t="s">
        <v>129</v>
      </c>
      <c r="K962" s="238" t="s">
        <v>130</v>
      </c>
      <c r="L962" s="239">
        <v>-1353</v>
      </c>
      <c r="M962" s="239">
        <v>-1353</v>
      </c>
      <c r="N962" s="240">
        <v>1353</v>
      </c>
      <c r="O962" s="28" t="e">
        <f ca="1">VLOOKUP(B962,CF!A:Y,10,FALSE)</f>
        <v>#N/A</v>
      </c>
      <c r="P962" s="248" t="e">
        <f t="shared" ca="1" si="45"/>
        <v>#VALUE!</v>
      </c>
      <c r="Q962" s="28" t="e">
        <f t="shared" ca="1" si="46"/>
        <v>#VALUE!</v>
      </c>
      <c r="S962" s="322">
        <f t="shared" si="47"/>
        <v>-1353</v>
      </c>
    </row>
    <row r="963" spans="1:19" x14ac:dyDescent="0.2">
      <c r="C963" s="28" t="e">
        <f ca="1">VLOOKUP(B963,CF!A:Y,2,FALSE)</f>
        <v>#N/A</v>
      </c>
      <c r="D963" s="28" t="str">
        <f>IFERROR(VLOOKUP(B963,Adresy!A:C,3,FALSE),"BRAK")</f>
        <v>BRAK</v>
      </c>
      <c r="E963" s="230" t="s">
        <v>122</v>
      </c>
      <c r="F963" s="230" t="s">
        <v>122</v>
      </c>
      <c r="G963" s="230" t="s">
        <v>122</v>
      </c>
      <c r="H963" s="230" t="s">
        <v>122</v>
      </c>
      <c r="I963" s="230" t="s">
        <v>122</v>
      </c>
      <c r="J963" s="230" t="s">
        <v>122</v>
      </c>
      <c r="K963" s="230" t="s">
        <v>122</v>
      </c>
      <c r="L963" s="241" t="s">
        <v>122</v>
      </c>
      <c r="M963" s="241" t="s">
        <v>3189</v>
      </c>
      <c r="N963" s="242">
        <v>1353</v>
      </c>
      <c r="O963" s="28" t="e">
        <f ca="1">VLOOKUP(B963,CF!A:Y,10,FALSE)</f>
        <v>#N/A</v>
      </c>
      <c r="P963" s="248" t="e">
        <f t="shared" ca="1" si="45"/>
        <v>#VALUE!</v>
      </c>
      <c r="Q963" s="28" t="e">
        <f t="shared" ca="1" si="46"/>
        <v>#VALUE!</v>
      </c>
      <c r="S963" s="322">
        <f t="shared" si="47"/>
        <v>-1353</v>
      </c>
    </row>
    <row r="964" spans="1:19" x14ac:dyDescent="0.2">
      <c r="A964" s="230" t="s">
        <v>1463</v>
      </c>
      <c r="B964" s="230"/>
      <c r="C964" s="28" t="e">
        <f ca="1">VLOOKUP(B964,CF!A:Y,2,FALSE)</f>
        <v>#N/A</v>
      </c>
      <c r="D964" s="28" t="str">
        <f>IFERROR(VLOOKUP(B964,Adresy!A:C,3,FALSE),"BRAK")</f>
        <v>BRAK</v>
      </c>
      <c r="E964" s="231" t="s">
        <v>1463</v>
      </c>
      <c r="G964" s="232" t="s">
        <v>1464</v>
      </c>
      <c r="I964" s="230" t="s">
        <v>122</v>
      </c>
      <c r="J964" s="230" t="s">
        <v>122</v>
      </c>
      <c r="K964" s="230" t="s">
        <v>122</v>
      </c>
      <c r="L964" s="230" t="s">
        <v>122</v>
      </c>
      <c r="M964" s="230" t="s">
        <v>122</v>
      </c>
      <c r="N964" s="230">
        <v>0</v>
      </c>
      <c r="O964" s="28" t="e">
        <f ca="1">VLOOKUP(B964,CF!A:Y,10,FALSE)</f>
        <v>#N/A</v>
      </c>
      <c r="P964" s="248" t="e">
        <f t="shared" ca="1" si="45"/>
        <v>#VALUE!</v>
      </c>
      <c r="Q964" s="28" t="e">
        <f t="shared" ca="1" si="46"/>
        <v>#VALUE!</v>
      </c>
      <c r="S964" s="322">
        <f t="shared" si="47"/>
        <v>0</v>
      </c>
    </row>
    <row r="965" spans="1:19" x14ac:dyDescent="0.2">
      <c r="B965" s="28" t="s">
        <v>1463</v>
      </c>
      <c r="C965" s="28" t="str">
        <f>VLOOKUP(B965,CF!A:Y,2,FALSE)</f>
        <v>ALUMETAL</v>
      </c>
      <c r="D965" s="28" t="str">
        <f>IFERROR(VLOOKUP(B965,Adresy!A:C,3,FALSE),"BRAK")</f>
        <v>ul. Przemysłowa 8
67-100 Nowa Sól
Poland</v>
      </c>
      <c r="E965" s="233">
        <v>43593</v>
      </c>
      <c r="F965" s="204" t="s">
        <v>1465</v>
      </c>
      <c r="G965" s="205" t="s">
        <v>1466</v>
      </c>
      <c r="H965" s="204" t="s">
        <v>1467</v>
      </c>
      <c r="I965" s="234">
        <v>43599</v>
      </c>
      <c r="J965" s="206" t="s">
        <v>129</v>
      </c>
      <c r="K965" s="207" t="s">
        <v>130</v>
      </c>
      <c r="L965" s="235">
        <v>-1476</v>
      </c>
      <c r="M965" s="235">
        <v>-1476</v>
      </c>
      <c r="N965" s="236">
        <v>1476</v>
      </c>
      <c r="O965" s="28">
        <f>VLOOKUP(B965,CF!A:Y,10,FALSE)</f>
        <v>14</v>
      </c>
      <c r="P965" s="248">
        <f t="shared" si="45"/>
        <v>43607</v>
      </c>
      <c r="Q965" s="28">
        <f t="shared" si="46"/>
        <v>8</v>
      </c>
      <c r="S965" s="322">
        <f t="shared" si="47"/>
        <v>-1476</v>
      </c>
    </row>
    <row r="966" spans="1:19" x14ac:dyDescent="0.2">
      <c r="C966" s="28" t="e">
        <f ca="1">VLOOKUP(B966,CF!A:Y,2,FALSE)</f>
        <v>#N/A</v>
      </c>
      <c r="D966" s="28" t="str">
        <f>IFERROR(VLOOKUP(B966,Adresy!A:C,3,FALSE),"BRAK")</f>
        <v>BRAK</v>
      </c>
      <c r="E966" s="230" t="s">
        <v>122</v>
      </c>
      <c r="J966" s="237" t="s">
        <v>129</v>
      </c>
      <c r="K966" s="238" t="s">
        <v>130</v>
      </c>
      <c r="L966" s="239">
        <v>-1476</v>
      </c>
      <c r="M966" s="239">
        <v>-1476</v>
      </c>
      <c r="N966" s="240">
        <v>1476</v>
      </c>
      <c r="O966" s="28" t="e">
        <f ca="1">VLOOKUP(B966,CF!A:Y,10,FALSE)</f>
        <v>#N/A</v>
      </c>
      <c r="P966" s="248" t="e">
        <f t="shared" ca="1" si="45"/>
        <v>#VALUE!</v>
      </c>
      <c r="Q966" s="28" t="e">
        <f t="shared" ca="1" si="46"/>
        <v>#VALUE!</v>
      </c>
      <c r="S966" s="322">
        <f t="shared" si="47"/>
        <v>-1476</v>
      </c>
    </row>
    <row r="967" spans="1:19" x14ac:dyDescent="0.2">
      <c r="C967" s="28" t="e">
        <f ca="1">VLOOKUP(B967,CF!A:Y,2,FALSE)</f>
        <v>#N/A</v>
      </c>
      <c r="D967" s="28" t="str">
        <f>IFERROR(VLOOKUP(B967,Adresy!A:C,3,FALSE),"BRAK")</f>
        <v>BRAK</v>
      </c>
      <c r="E967" s="230" t="s">
        <v>122</v>
      </c>
      <c r="F967" s="230" t="s">
        <v>122</v>
      </c>
      <c r="G967" s="230" t="s">
        <v>122</v>
      </c>
      <c r="H967" s="230" t="s">
        <v>122</v>
      </c>
      <c r="I967" s="230" t="s">
        <v>122</v>
      </c>
      <c r="J967" s="230" t="s">
        <v>122</v>
      </c>
      <c r="K967" s="230" t="s">
        <v>122</v>
      </c>
      <c r="L967" s="241" t="s">
        <v>122</v>
      </c>
      <c r="M967" s="241" t="s">
        <v>3189</v>
      </c>
      <c r="N967" s="242">
        <v>1476</v>
      </c>
      <c r="O967" s="28" t="e">
        <f ca="1">VLOOKUP(B967,CF!A:Y,10,FALSE)</f>
        <v>#N/A</v>
      </c>
      <c r="P967" s="248" t="e">
        <f t="shared" ca="1" si="45"/>
        <v>#VALUE!</v>
      </c>
      <c r="Q967" s="28" t="e">
        <f t="shared" ca="1" si="46"/>
        <v>#VALUE!</v>
      </c>
      <c r="S967" s="322">
        <f t="shared" si="47"/>
        <v>-1476</v>
      </c>
    </row>
    <row r="968" spans="1:19" x14ac:dyDescent="0.2">
      <c r="A968" s="230" t="s">
        <v>1468</v>
      </c>
      <c r="B968" s="230"/>
      <c r="C968" s="28" t="e">
        <f ca="1">VLOOKUP(B968,CF!A:Y,2,FALSE)</f>
        <v>#N/A</v>
      </c>
      <c r="D968" s="28" t="str">
        <f>IFERROR(VLOOKUP(B968,Adresy!A:C,3,FALSE),"BRAK")</f>
        <v>BRAK</v>
      </c>
      <c r="E968" s="231" t="s">
        <v>1468</v>
      </c>
      <c r="G968" s="232" t="s">
        <v>1469</v>
      </c>
      <c r="I968" s="230" t="s">
        <v>122</v>
      </c>
      <c r="J968" s="230" t="s">
        <v>122</v>
      </c>
      <c r="K968" s="230" t="s">
        <v>122</v>
      </c>
      <c r="L968" s="230" t="s">
        <v>122</v>
      </c>
      <c r="M968" s="230" t="s">
        <v>122</v>
      </c>
      <c r="N968" s="230">
        <v>0</v>
      </c>
      <c r="O968" s="28" t="e">
        <f ca="1">VLOOKUP(B968,CF!A:Y,10,FALSE)</f>
        <v>#N/A</v>
      </c>
      <c r="P968" s="248" t="e">
        <f t="shared" ca="1" si="45"/>
        <v>#VALUE!</v>
      </c>
      <c r="Q968" s="28" t="e">
        <f t="shared" ca="1" si="46"/>
        <v>#VALUE!</v>
      </c>
      <c r="S968" s="322">
        <f t="shared" si="47"/>
        <v>0</v>
      </c>
    </row>
    <row r="969" spans="1:19" x14ac:dyDescent="0.2">
      <c r="B969" s="28" t="s">
        <v>1468</v>
      </c>
      <c r="C969" s="28" t="str">
        <f>VLOOKUP(B969,CF!A:Y,2,FALSE)</f>
        <v>PLAST LINE</v>
      </c>
      <c r="D969" s="28" t="str">
        <f>IFERROR(VLOOKUP(B969,Adresy!A:C,3,FALSE),"BRAK")</f>
        <v>Kominiarska 42A,B
51-180 Wrocław
Poland</v>
      </c>
      <c r="E969" s="233">
        <v>43551</v>
      </c>
      <c r="F969" s="204" t="s">
        <v>1470</v>
      </c>
      <c r="G969" s="205" t="s">
        <v>1471</v>
      </c>
      <c r="H969" s="204" t="s">
        <v>1472</v>
      </c>
      <c r="I969" s="234">
        <v>43581</v>
      </c>
      <c r="J969" s="206" t="s">
        <v>129</v>
      </c>
      <c r="K969" s="207" t="s">
        <v>130</v>
      </c>
      <c r="L969" s="235">
        <v>-13481.07</v>
      </c>
      <c r="M969" s="235">
        <v>-13481.07</v>
      </c>
      <c r="N969" s="236">
        <v>13481.07</v>
      </c>
      <c r="O969" s="28">
        <f>VLOOKUP(B969,CF!A:Y,10,FALSE)</f>
        <v>14</v>
      </c>
      <c r="P969" s="248">
        <f t="shared" si="45"/>
        <v>43565</v>
      </c>
      <c r="Q969" s="28">
        <f t="shared" si="46"/>
        <v>-16</v>
      </c>
      <c r="S969" s="322">
        <f t="shared" si="47"/>
        <v>-13481.07</v>
      </c>
    </row>
    <row r="970" spans="1:19" x14ac:dyDescent="0.2">
      <c r="C970" s="28" t="e">
        <f ca="1">VLOOKUP(B970,CF!A:Y,2,FALSE)</f>
        <v>#N/A</v>
      </c>
      <c r="D970" s="28" t="str">
        <f>IFERROR(VLOOKUP(B970,Adresy!A:C,3,FALSE),"BRAK")</f>
        <v>BRAK</v>
      </c>
      <c r="E970" s="230" t="s">
        <v>122</v>
      </c>
      <c r="J970" s="237" t="s">
        <v>129</v>
      </c>
      <c r="K970" s="238" t="s">
        <v>130</v>
      </c>
      <c r="L970" s="239">
        <v>-13481.07</v>
      </c>
      <c r="M970" s="239">
        <v>-13481.07</v>
      </c>
      <c r="N970" s="240">
        <v>13481.07</v>
      </c>
      <c r="O970" s="28" t="e">
        <f ca="1">VLOOKUP(B970,CF!A:Y,10,FALSE)</f>
        <v>#N/A</v>
      </c>
      <c r="P970" s="248" t="e">
        <f t="shared" ca="1" si="45"/>
        <v>#VALUE!</v>
      </c>
      <c r="Q970" s="28" t="e">
        <f t="shared" ca="1" si="46"/>
        <v>#VALUE!</v>
      </c>
      <c r="S970" s="322">
        <f t="shared" si="47"/>
        <v>-13481.07</v>
      </c>
    </row>
    <row r="971" spans="1:19" x14ac:dyDescent="0.2">
      <c r="C971" s="28" t="e">
        <f ca="1">VLOOKUP(B971,CF!A:Y,2,FALSE)</f>
        <v>#N/A</v>
      </c>
      <c r="D971" s="28" t="str">
        <f>IFERROR(VLOOKUP(B971,Adresy!A:C,3,FALSE),"BRAK")</f>
        <v>BRAK</v>
      </c>
      <c r="N971" s="28">
        <v>0</v>
      </c>
      <c r="O971" s="28" t="e">
        <f ca="1">VLOOKUP(B971,CF!A:Y,10,FALSE)</f>
        <v>#N/A</v>
      </c>
      <c r="P971" s="248" t="e">
        <f t="shared" ca="1" si="45"/>
        <v>#N/A</v>
      </c>
      <c r="Q971" s="28" t="e">
        <f t="shared" ca="1" si="46"/>
        <v>#N/A</v>
      </c>
      <c r="S971" s="322">
        <f t="shared" si="47"/>
        <v>0</v>
      </c>
    </row>
    <row r="972" spans="1:19" x14ac:dyDescent="0.2">
      <c r="C972" s="28" t="e">
        <f ca="1">VLOOKUP(B972,CF!A:Y,2,FALSE)</f>
        <v>#N/A</v>
      </c>
      <c r="D972" s="28" t="str">
        <f>IFERROR(VLOOKUP(B972,Adresy!A:C,3,FALSE),"BRAK")</f>
        <v>BRAK</v>
      </c>
      <c r="E972" s="230" t="s">
        <v>122</v>
      </c>
      <c r="F972" s="230" t="s">
        <v>122</v>
      </c>
      <c r="G972" s="230" t="s">
        <v>122</v>
      </c>
      <c r="H972" s="230" t="s">
        <v>122</v>
      </c>
      <c r="I972" s="230" t="s">
        <v>122</v>
      </c>
      <c r="J972" s="230" t="s">
        <v>122</v>
      </c>
      <c r="K972" s="230" t="s">
        <v>122</v>
      </c>
      <c r="L972" s="241" t="s">
        <v>122</v>
      </c>
      <c r="M972" s="241" t="s">
        <v>3189</v>
      </c>
      <c r="N972" s="242">
        <v>13481.07</v>
      </c>
      <c r="O972" s="28" t="e">
        <f ca="1">VLOOKUP(B972,CF!A:Y,10,FALSE)</f>
        <v>#N/A</v>
      </c>
      <c r="P972" s="248" t="e">
        <f t="shared" ca="1" si="45"/>
        <v>#VALUE!</v>
      </c>
      <c r="Q972" s="28" t="e">
        <f t="shared" ca="1" si="46"/>
        <v>#VALUE!</v>
      </c>
      <c r="S972" s="322">
        <f t="shared" si="47"/>
        <v>-13481.07</v>
      </c>
    </row>
    <row r="973" spans="1:19" x14ac:dyDescent="0.2">
      <c r="A973" s="230" t="s">
        <v>1473</v>
      </c>
      <c r="B973" s="230"/>
      <c r="C973" s="28" t="e">
        <f ca="1">VLOOKUP(B973,CF!A:Y,2,FALSE)</f>
        <v>#N/A</v>
      </c>
      <c r="D973" s="28" t="str">
        <f>IFERROR(VLOOKUP(B973,Adresy!A:C,3,FALSE),"BRAK")</f>
        <v>BRAK</v>
      </c>
      <c r="E973" s="231" t="s">
        <v>1473</v>
      </c>
      <c r="G973" s="232" t="s">
        <v>1474</v>
      </c>
      <c r="I973" s="230" t="s">
        <v>122</v>
      </c>
      <c r="J973" s="230" t="s">
        <v>122</v>
      </c>
      <c r="K973" s="230" t="s">
        <v>122</v>
      </c>
      <c r="L973" s="230" t="s">
        <v>122</v>
      </c>
      <c r="M973" s="230" t="s">
        <v>122</v>
      </c>
      <c r="N973" s="230">
        <v>0</v>
      </c>
      <c r="O973" s="28" t="e">
        <f ca="1">VLOOKUP(B973,CF!A:Y,10,FALSE)</f>
        <v>#N/A</v>
      </c>
      <c r="P973" s="248" t="e">
        <f t="shared" ca="1" si="45"/>
        <v>#VALUE!</v>
      </c>
      <c r="Q973" s="28" t="e">
        <f t="shared" ca="1" si="46"/>
        <v>#VALUE!</v>
      </c>
      <c r="S973" s="322">
        <f t="shared" si="47"/>
        <v>0</v>
      </c>
    </row>
    <row r="974" spans="1:19" x14ac:dyDescent="0.2">
      <c r="B974" s="28" t="s">
        <v>1473</v>
      </c>
      <c r="C974" s="28" t="str">
        <f>VLOOKUP(B974,CF!A:Y,2,FALSE)</f>
        <v>POLD-PLAST</v>
      </c>
      <c r="D974" s="28" t="str">
        <f>IFERROR(VLOOKUP(B974,Adresy!A:C,3,FALSE),"BRAK")</f>
        <v>Al. Pokoju 80
31-564 Kraków 
Poland</v>
      </c>
      <c r="E974" s="233">
        <v>43382</v>
      </c>
      <c r="F974" s="204" t="s">
        <v>1475</v>
      </c>
      <c r="G974" s="205" t="s">
        <v>1476</v>
      </c>
      <c r="H974" s="204" t="s">
        <v>1477</v>
      </c>
      <c r="I974" s="234">
        <v>43396</v>
      </c>
      <c r="J974" s="206" t="s">
        <v>129</v>
      </c>
      <c r="K974" s="207" t="s">
        <v>130</v>
      </c>
      <c r="L974" s="235">
        <v>-2214</v>
      </c>
      <c r="M974" s="235">
        <v>-90</v>
      </c>
      <c r="N974" s="236">
        <v>90</v>
      </c>
      <c r="O974" s="28">
        <f>VLOOKUP(B974,CF!A:Y,10,FALSE)</f>
        <v>14</v>
      </c>
      <c r="P974" s="248">
        <f t="shared" si="45"/>
        <v>43396</v>
      </c>
      <c r="Q974" s="28">
        <f t="shared" si="46"/>
        <v>0</v>
      </c>
      <c r="S974" s="322">
        <f t="shared" si="47"/>
        <v>-90</v>
      </c>
    </row>
    <row r="975" spans="1:19" x14ac:dyDescent="0.2">
      <c r="C975" s="28" t="e">
        <f ca="1">VLOOKUP(B975,CF!A:Y,2,FALSE)</f>
        <v>#N/A</v>
      </c>
      <c r="D975" s="28" t="str">
        <f>IFERROR(VLOOKUP(B975,Adresy!A:C,3,FALSE),"BRAK")</f>
        <v>BRAK</v>
      </c>
      <c r="E975" s="230" t="s">
        <v>122</v>
      </c>
      <c r="J975" s="237" t="s">
        <v>129</v>
      </c>
      <c r="K975" s="238" t="s">
        <v>130</v>
      </c>
      <c r="L975" s="239">
        <v>-2214</v>
      </c>
      <c r="M975" s="239">
        <v>-90</v>
      </c>
      <c r="N975" s="240">
        <v>90</v>
      </c>
      <c r="O975" s="28" t="e">
        <f ca="1">VLOOKUP(B975,CF!A:Y,10,FALSE)</f>
        <v>#N/A</v>
      </c>
      <c r="P975" s="248" t="e">
        <f t="shared" ca="1" si="45"/>
        <v>#VALUE!</v>
      </c>
      <c r="Q975" s="28" t="e">
        <f t="shared" ca="1" si="46"/>
        <v>#VALUE!</v>
      </c>
      <c r="S975" s="322">
        <f t="shared" si="47"/>
        <v>-90</v>
      </c>
    </row>
    <row r="976" spans="1:19" x14ac:dyDescent="0.2">
      <c r="C976" s="28" t="e">
        <f ca="1">VLOOKUP(B976,CF!A:Y,2,FALSE)</f>
        <v>#N/A</v>
      </c>
      <c r="D976" s="28" t="str">
        <f>IFERROR(VLOOKUP(B976,Adresy!A:C,3,FALSE),"BRAK")</f>
        <v>BRAK</v>
      </c>
      <c r="E976" s="230" t="s">
        <v>122</v>
      </c>
      <c r="F976" s="230" t="s">
        <v>122</v>
      </c>
      <c r="G976" s="230" t="s">
        <v>122</v>
      </c>
      <c r="H976" s="230" t="s">
        <v>122</v>
      </c>
      <c r="I976" s="230" t="s">
        <v>122</v>
      </c>
      <c r="J976" s="230" t="s">
        <v>122</v>
      </c>
      <c r="K976" s="230" t="s">
        <v>122</v>
      </c>
      <c r="L976" s="241" t="s">
        <v>122</v>
      </c>
      <c r="M976" s="241" t="s">
        <v>3189</v>
      </c>
      <c r="N976" s="242">
        <v>90</v>
      </c>
      <c r="O976" s="28" t="e">
        <f ca="1">VLOOKUP(B976,CF!A:Y,10,FALSE)</f>
        <v>#N/A</v>
      </c>
      <c r="P976" s="248" t="e">
        <f t="shared" ca="1" si="45"/>
        <v>#VALUE!</v>
      </c>
      <c r="Q976" s="28" t="e">
        <f t="shared" ca="1" si="46"/>
        <v>#VALUE!</v>
      </c>
      <c r="S976" s="322">
        <f t="shared" si="47"/>
        <v>-90</v>
      </c>
    </row>
    <row r="977" spans="1:19" x14ac:dyDescent="0.2">
      <c r="A977" s="230" t="s">
        <v>1478</v>
      </c>
      <c r="B977" s="230"/>
      <c r="C977" s="28" t="e">
        <f ca="1">VLOOKUP(B977,CF!A:Y,2,FALSE)</f>
        <v>#N/A</v>
      </c>
      <c r="D977" s="28" t="str">
        <f>IFERROR(VLOOKUP(B977,Adresy!A:C,3,FALSE),"BRAK")</f>
        <v>BRAK</v>
      </c>
      <c r="E977" s="231" t="s">
        <v>1478</v>
      </c>
      <c r="G977" s="232" t="s">
        <v>1479</v>
      </c>
      <c r="I977" s="230" t="s">
        <v>122</v>
      </c>
      <c r="J977" s="230" t="s">
        <v>122</v>
      </c>
      <c r="K977" s="230" t="s">
        <v>122</v>
      </c>
      <c r="L977" s="230" t="s">
        <v>122</v>
      </c>
      <c r="M977" s="230" t="s">
        <v>122</v>
      </c>
      <c r="N977" s="230">
        <v>0</v>
      </c>
      <c r="O977" s="28" t="e">
        <f ca="1">VLOOKUP(B977,CF!A:Y,10,FALSE)</f>
        <v>#N/A</v>
      </c>
      <c r="P977" s="248" t="e">
        <f t="shared" ca="1" si="45"/>
        <v>#VALUE!</v>
      </c>
      <c r="Q977" s="28" t="e">
        <f t="shared" ca="1" si="46"/>
        <v>#VALUE!</v>
      </c>
      <c r="S977" s="322">
        <f t="shared" si="47"/>
        <v>0</v>
      </c>
    </row>
    <row r="978" spans="1:19" x14ac:dyDescent="0.2">
      <c r="B978" s="28" t="s">
        <v>1478</v>
      </c>
      <c r="C978" s="28" t="str">
        <f>VLOOKUP(B978,CF!A:Y,2,FALSE)</f>
        <v>VINCENT</v>
      </c>
      <c r="D978" s="28" t="str">
        <f>IFERROR(VLOOKUP(B978,Adresy!A:C,3,FALSE),"BRAK")</f>
        <v>ul. Litewska 11/13
80-719 Gdańsk
Poland</v>
      </c>
      <c r="E978" s="233">
        <v>43573</v>
      </c>
      <c r="F978" s="204" t="s">
        <v>1480</v>
      </c>
      <c r="G978" s="205" t="s">
        <v>1481</v>
      </c>
      <c r="H978" s="204" t="s">
        <v>1482</v>
      </c>
      <c r="I978" s="234">
        <v>43587</v>
      </c>
      <c r="J978" s="206" t="s">
        <v>129</v>
      </c>
      <c r="K978" s="207" t="s">
        <v>130</v>
      </c>
      <c r="L978" s="235">
        <v>-683.88</v>
      </c>
      <c r="M978" s="235">
        <v>-683.88</v>
      </c>
      <c r="N978" s="236">
        <v>683.88</v>
      </c>
      <c r="O978" s="28">
        <f>VLOOKUP(B978,CF!A:Y,10,FALSE)</f>
        <v>14</v>
      </c>
      <c r="P978" s="248">
        <f t="shared" si="45"/>
        <v>43587</v>
      </c>
      <c r="Q978" s="28">
        <f t="shared" si="46"/>
        <v>0</v>
      </c>
      <c r="S978" s="322">
        <f t="shared" si="47"/>
        <v>-683.88</v>
      </c>
    </row>
    <row r="979" spans="1:19" x14ac:dyDescent="0.2">
      <c r="C979" s="28" t="e">
        <f ca="1">VLOOKUP(B979,CF!A:Y,2,FALSE)</f>
        <v>#N/A</v>
      </c>
      <c r="D979" s="28" t="str">
        <f>IFERROR(VLOOKUP(B979,Adresy!A:C,3,FALSE),"BRAK")</f>
        <v>BRAK</v>
      </c>
      <c r="E979" s="230" t="s">
        <v>122</v>
      </c>
      <c r="J979" s="237" t="s">
        <v>129</v>
      </c>
      <c r="K979" s="238" t="s">
        <v>130</v>
      </c>
      <c r="L979" s="239">
        <v>-683.88</v>
      </c>
      <c r="M979" s="239">
        <v>-683.88</v>
      </c>
      <c r="N979" s="240">
        <v>683.88</v>
      </c>
      <c r="O979" s="28" t="e">
        <f ca="1">VLOOKUP(B979,CF!A:Y,10,FALSE)</f>
        <v>#N/A</v>
      </c>
      <c r="P979" s="248" t="e">
        <f t="shared" ca="1" si="45"/>
        <v>#VALUE!</v>
      </c>
      <c r="Q979" s="28" t="e">
        <f t="shared" ca="1" si="46"/>
        <v>#VALUE!</v>
      </c>
      <c r="S979" s="322">
        <f t="shared" si="47"/>
        <v>-683.88</v>
      </c>
    </row>
    <row r="980" spans="1:19" x14ac:dyDescent="0.2">
      <c r="C980" s="28" t="e">
        <f ca="1">VLOOKUP(B980,CF!A:Y,2,FALSE)</f>
        <v>#N/A</v>
      </c>
      <c r="D980" s="28" t="str">
        <f>IFERROR(VLOOKUP(B980,Adresy!A:C,3,FALSE),"BRAK")</f>
        <v>BRAK</v>
      </c>
      <c r="N980" s="28">
        <v>0</v>
      </c>
      <c r="O980" s="28" t="e">
        <f ca="1">VLOOKUP(B980,CF!A:Y,10,FALSE)</f>
        <v>#N/A</v>
      </c>
      <c r="P980" s="248" t="e">
        <f t="shared" ca="1" si="45"/>
        <v>#N/A</v>
      </c>
      <c r="Q980" s="28" t="e">
        <f t="shared" ca="1" si="46"/>
        <v>#N/A</v>
      </c>
      <c r="S980" s="322">
        <f t="shared" si="47"/>
        <v>0</v>
      </c>
    </row>
    <row r="981" spans="1:19" x14ac:dyDescent="0.2">
      <c r="C981" s="28" t="e">
        <f ca="1">VLOOKUP(B981,CF!A:Y,2,FALSE)</f>
        <v>#N/A</v>
      </c>
      <c r="D981" s="28" t="str">
        <f>IFERROR(VLOOKUP(B981,Adresy!A:C,3,FALSE),"BRAK")</f>
        <v>BRAK</v>
      </c>
      <c r="E981" s="230" t="s">
        <v>122</v>
      </c>
      <c r="F981" s="230" t="s">
        <v>122</v>
      </c>
      <c r="G981" s="230" t="s">
        <v>122</v>
      </c>
      <c r="H981" s="230" t="s">
        <v>122</v>
      </c>
      <c r="I981" s="230" t="s">
        <v>122</v>
      </c>
      <c r="J981" s="230" t="s">
        <v>122</v>
      </c>
      <c r="K981" s="230" t="s">
        <v>122</v>
      </c>
      <c r="L981" s="241" t="s">
        <v>122</v>
      </c>
      <c r="M981" s="241" t="s">
        <v>3189</v>
      </c>
      <c r="N981" s="242">
        <v>683.88</v>
      </c>
      <c r="O981" s="28" t="e">
        <f ca="1">VLOOKUP(B981,CF!A:Y,10,FALSE)</f>
        <v>#N/A</v>
      </c>
      <c r="P981" s="248" t="e">
        <f t="shared" ca="1" si="45"/>
        <v>#VALUE!</v>
      </c>
      <c r="Q981" s="28" t="e">
        <f t="shared" ca="1" si="46"/>
        <v>#VALUE!</v>
      </c>
      <c r="S981" s="322">
        <f t="shared" si="47"/>
        <v>-683.88</v>
      </c>
    </row>
    <row r="982" spans="1:19" x14ac:dyDescent="0.2">
      <c r="A982" s="230" t="s">
        <v>1483</v>
      </c>
      <c r="B982" s="230"/>
      <c r="C982" s="28" t="e">
        <f ca="1">VLOOKUP(B982,CF!A:Y,2,FALSE)</f>
        <v>#N/A</v>
      </c>
      <c r="D982" s="28" t="str">
        <f>IFERROR(VLOOKUP(B982,Adresy!A:C,3,FALSE),"BRAK")</f>
        <v>BRAK</v>
      </c>
      <c r="E982" s="231" t="s">
        <v>1483</v>
      </c>
      <c r="G982" s="232" t="s">
        <v>1484</v>
      </c>
      <c r="I982" s="230" t="s">
        <v>122</v>
      </c>
      <c r="J982" s="230" t="s">
        <v>122</v>
      </c>
      <c r="K982" s="230" t="s">
        <v>122</v>
      </c>
      <c r="L982" s="230" t="s">
        <v>122</v>
      </c>
      <c r="M982" s="230" t="s">
        <v>122</v>
      </c>
      <c r="N982" s="230">
        <v>0</v>
      </c>
      <c r="O982" s="28" t="e">
        <f ca="1">VLOOKUP(B982,CF!A:Y,10,FALSE)</f>
        <v>#N/A</v>
      </c>
      <c r="P982" s="248" t="e">
        <f t="shared" ca="1" si="45"/>
        <v>#VALUE!</v>
      </c>
      <c r="Q982" s="28" t="e">
        <f t="shared" ca="1" si="46"/>
        <v>#VALUE!</v>
      </c>
      <c r="S982" s="322">
        <f t="shared" si="47"/>
        <v>0</v>
      </c>
    </row>
    <row r="983" spans="1:19" x14ac:dyDescent="0.2">
      <c r="B983" s="28" t="s">
        <v>1483</v>
      </c>
      <c r="C983" s="28" t="str">
        <f>VLOOKUP(B983,CF!A:Y,2,FALSE)</f>
        <v>WIS Kunststoffe GmbH</v>
      </c>
      <c r="D983" s="28" t="str">
        <f>IFERROR(VLOOKUP(B983,Adresy!A:C,3,FALSE),"BRAK")</f>
        <v>Nordstraße 5
98597 Heßles
Germany</v>
      </c>
      <c r="E983" s="233">
        <v>43431</v>
      </c>
      <c r="F983" s="204" t="s">
        <v>1485</v>
      </c>
      <c r="G983" s="205" t="s">
        <v>1486</v>
      </c>
      <c r="H983" s="204" t="s">
        <v>122</v>
      </c>
      <c r="I983" s="234">
        <v>43461</v>
      </c>
      <c r="J983" s="206" t="s">
        <v>177</v>
      </c>
      <c r="K983" s="207" t="s">
        <v>178</v>
      </c>
      <c r="L983" s="235">
        <v>-14389.38</v>
      </c>
      <c r="M983" s="235">
        <v>-14389.38</v>
      </c>
      <c r="N983" s="236">
        <v>61705.98</v>
      </c>
      <c r="O983" s="28">
        <f>VLOOKUP(B983,CF!A:Y,10,FALSE)</f>
        <v>30</v>
      </c>
      <c r="P983" s="248">
        <f t="shared" si="45"/>
        <v>43461</v>
      </c>
      <c r="Q983" s="28">
        <f t="shared" si="46"/>
        <v>0</v>
      </c>
      <c r="S983" s="322">
        <f t="shared" si="47"/>
        <v>-61705.98</v>
      </c>
    </row>
    <row r="984" spans="1:19" x14ac:dyDescent="0.2">
      <c r="B984" s="28" t="s">
        <v>1483</v>
      </c>
      <c r="C984" s="28" t="str">
        <f>VLOOKUP(B984,CF!A:Y,2,FALSE)</f>
        <v>WIS Kunststoffe GmbH</v>
      </c>
      <c r="D984" s="28" t="str">
        <f>IFERROR(VLOOKUP(B984,Adresy!A:C,3,FALSE),"BRAK")</f>
        <v>Nordstraße 5
98597 Heßles
Germany</v>
      </c>
      <c r="E984" s="233">
        <v>43454</v>
      </c>
      <c r="F984" s="204" t="s">
        <v>1487</v>
      </c>
      <c r="G984" s="205" t="s">
        <v>1488</v>
      </c>
      <c r="H984" s="204" t="s">
        <v>1489</v>
      </c>
      <c r="I984" s="234">
        <v>43461</v>
      </c>
      <c r="J984" s="206" t="s">
        <v>177</v>
      </c>
      <c r="K984" s="207" t="s">
        <v>178</v>
      </c>
      <c r="L984" s="235">
        <v>14389.38</v>
      </c>
      <c r="M984" s="235">
        <v>14389.38</v>
      </c>
      <c r="N984" s="236">
        <v>-61705.98</v>
      </c>
      <c r="O984" s="28">
        <f>VLOOKUP(B984,CF!A:Y,10,FALSE)</f>
        <v>30</v>
      </c>
      <c r="P984" s="248">
        <f t="shared" si="45"/>
        <v>43484</v>
      </c>
      <c r="Q984" s="28">
        <f t="shared" si="46"/>
        <v>23</v>
      </c>
      <c r="S984" s="322">
        <f t="shared" si="47"/>
        <v>61705.98</v>
      </c>
    </row>
    <row r="985" spans="1:19" x14ac:dyDescent="0.2">
      <c r="C985" s="28" t="e">
        <f ca="1">VLOOKUP(B985,CF!A:Y,2,FALSE)</f>
        <v>#N/A</v>
      </c>
      <c r="D985" s="28" t="str">
        <f>IFERROR(VLOOKUP(B985,Adresy!A:C,3,FALSE),"BRAK")</f>
        <v>BRAK</v>
      </c>
      <c r="E985" s="230" t="s">
        <v>122</v>
      </c>
      <c r="J985" s="237" t="s">
        <v>177</v>
      </c>
      <c r="K985" s="238" t="s">
        <v>178</v>
      </c>
      <c r="L985" s="239">
        <v>0</v>
      </c>
      <c r="M985" s="239">
        <v>0</v>
      </c>
      <c r="N985" s="240">
        <v>0</v>
      </c>
      <c r="O985" s="28" t="e">
        <f ca="1">VLOOKUP(B985,CF!A:Y,10,FALSE)</f>
        <v>#N/A</v>
      </c>
      <c r="P985" s="248" t="e">
        <f t="shared" ca="1" si="45"/>
        <v>#VALUE!</v>
      </c>
      <c r="Q985" s="28" t="e">
        <f t="shared" ca="1" si="46"/>
        <v>#VALUE!</v>
      </c>
      <c r="S985" s="322">
        <f t="shared" si="47"/>
        <v>0</v>
      </c>
    </row>
    <row r="986" spans="1:19" x14ac:dyDescent="0.2">
      <c r="C986" s="28" t="e">
        <f ca="1">VLOOKUP(B986,CF!A:Y,2,FALSE)</f>
        <v>#N/A</v>
      </c>
      <c r="D986" s="28" t="str">
        <f>IFERROR(VLOOKUP(B986,Adresy!A:C,3,FALSE),"BRAK")</f>
        <v>BRAK</v>
      </c>
      <c r="N986" s="28">
        <v>0</v>
      </c>
      <c r="O986" s="28" t="e">
        <f ca="1">VLOOKUP(B986,CF!A:Y,10,FALSE)</f>
        <v>#N/A</v>
      </c>
      <c r="P986" s="248" t="e">
        <f t="shared" ca="1" si="45"/>
        <v>#N/A</v>
      </c>
      <c r="Q986" s="28" t="e">
        <f t="shared" ca="1" si="46"/>
        <v>#N/A</v>
      </c>
      <c r="S986" s="322">
        <f t="shared" si="47"/>
        <v>0</v>
      </c>
    </row>
    <row r="987" spans="1:19" x14ac:dyDescent="0.2">
      <c r="C987" s="28" t="e">
        <f ca="1">VLOOKUP(B987,CF!A:Y,2,FALSE)</f>
        <v>#N/A</v>
      </c>
      <c r="D987" s="28" t="str">
        <f>IFERROR(VLOOKUP(B987,Adresy!A:C,3,FALSE),"BRAK")</f>
        <v>BRAK</v>
      </c>
      <c r="E987" s="230" t="s">
        <v>122</v>
      </c>
      <c r="F987" s="230" t="s">
        <v>122</v>
      </c>
      <c r="G987" s="230" t="s">
        <v>122</v>
      </c>
      <c r="H987" s="230" t="s">
        <v>122</v>
      </c>
      <c r="I987" s="230" t="s">
        <v>122</v>
      </c>
      <c r="J987" s="230" t="s">
        <v>122</v>
      </c>
      <c r="K987" s="230" t="s">
        <v>122</v>
      </c>
      <c r="L987" s="241" t="s">
        <v>122</v>
      </c>
      <c r="M987" s="241" t="s">
        <v>3189</v>
      </c>
      <c r="N987" s="242">
        <v>0</v>
      </c>
      <c r="O987" s="28" t="e">
        <f ca="1">VLOOKUP(B987,CF!A:Y,10,FALSE)</f>
        <v>#N/A</v>
      </c>
      <c r="P987" s="248" t="e">
        <f t="shared" ca="1" si="45"/>
        <v>#VALUE!</v>
      </c>
      <c r="Q987" s="28" t="e">
        <f t="shared" ca="1" si="46"/>
        <v>#VALUE!</v>
      </c>
      <c r="S987" s="322">
        <f t="shared" si="47"/>
        <v>0</v>
      </c>
    </row>
    <row r="988" spans="1:19" x14ac:dyDescent="0.2">
      <c r="A988" s="230" t="s">
        <v>1490</v>
      </c>
      <c r="B988" s="230"/>
      <c r="C988" s="28" t="e">
        <f ca="1">VLOOKUP(B988,CF!A:Y,2,FALSE)</f>
        <v>#N/A</v>
      </c>
      <c r="D988" s="28" t="str">
        <f>IFERROR(VLOOKUP(B988,Adresy!A:C,3,FALSE),"BRAK")</f>
        <v>BRAK</v>
      </c>
      <c r="E988" s="231" t="s">
        <v>1490</v>
      </c>
      <c r="G988" s="232" t="s">
        <v>1491</v>
      </c>
      <c r="I988" s="230" t="s">
        <v>122</v>
      </c>
      <c r="J988" s="230" t="s">
        <v>122</v>
      </c>
      <c r="K988" s="230" t="s">
        <v>122</v>
      </c>
      <c r="L988" s="230" t="s">
        <v>122</v>
      </c>
      <c r="M988" s="230" t="s">
        <v>122</v>
      </c>
      <c r="N988" s="230">
        <v>0</v>
      </c>
      <c r="O988" s="28" t="e">
        <f ca="1">VLOOKUP(B988,CF!A:Y,10,FALSE)</f>
        <v>#N/A</v>
      </c>
      <c r="P988" s="248" t="e">
        <f t="shared" ca="1" si="45"/>
        <v>#VALUE!</v>
      </c>
      <c r="Q988" s="28" t="e">
        <f t="shared" ca="1" si="46"/>
        <v>#VALUE!</v>
      </c>
      <c r="S988" s="322">
        <f t="shared" si="47"/>
        <v>0</v>
      </c>
    </row>
    <row r="989" spans="1:19" x14ac:dyDescent="0.2">
      <c r="B989" s="28" t="s">
        <v>1490</v>
      </c>
      <c r="C989" s="28" t="str">
        <f>VLOOKUP(B989,CF!A:Y,2,FALSE)</f>
        <v>PREXPOL</v>
      </c>
      <c r="D989" s="28" t="str">
        <f>IFERROR(VLOOKUP(B989,Adresy!A:C,3,FALSE),"BRAK")</f>
        <v>Szczawieńska 2
58-310 Szczawno Zdrój
Poland</v>
      </c>
      <c r="E989" s="233">
        <v>43550</v>
      </c>
      <c r="F989" s="204" t="s">
        <v>1492</v>
      </c>
      <c r="G989" s="205" t="s">
        <v>1493</v>
      </c>
      <c r="H989" s="204" t="s">
        <v>237</v>
      </c>
      <c r="I989" s="234">
        <v>43580</v>
      </c>
      <c r="J989" s="206" t="s">
        <v>129</v>
      </c>
      <c r="K989" s="207" t="s">
        <v>130</v>
      </c>
      <c r="L989" s="235">
        <v>-1022.87</v>
      </c>
      <c r="M989" s="235">
        <v>-1022.87</v>
      </c>
      <c r="N989" s="236">
        <v>1022.87</v>
      </c>
      <c r="O989" s="28">
        <f>VLOOKUP(B989,CF!A:Y,10,FALSE)</f>
        <v>14</v>
      </c>
      <c r="P989" s="248">
        <f t="shared" si="45"/>
        <v>43564</v>
      </c>
      <c r="Q989" s="28">
        <f t="shared" si="46"/>
        <v>-16</v>
      </c>
      <c r="S989" s="322">
        <f t="shared" si="47"/>
        <v>-1022.87</v>
      </c>
    </row>
    <row r="990" spans="1:19" x14ac:dyDescent="0.2">
      <c r="B990" s="28" t="s">
        <v>1490</v>
      </c>
      <c r="C990" s="28" t="str">
        <f>VLOOKUP(B990,CF!A:Y,2,FALSE)</f>
        <v>PREXPOL</v>
      </c>
      <c r="D990" s="28" t="str">
        <f>IFERROR(VLOOKUP(B990,Adresy!A:C,3,FALSE),"BRAK")</f>
        <v>Szczawieńska 2
58-310 Szczawno Zdrój
Poland</v>
      </c>
      <c r="E990" s="233">
        <v>43565</v>
      </c>
      <c r="F990" s="204" t="s">
        <v>1494</v>
      </c>
      <c r="G990" s="205" t="s">
        <v>1495</v>
      </c>
      <c r="H990" s="204" t="s">
        <v>449</v>
      </c>
      <c r="I990" s="234">
        <v>43595</v>
      </c>
      <c r="J990" s="206" t="s">
        <v>129</v>
      </c>
      <c r="K990" s="207" t="s">
        <v>130</v>
      </c>
      <c r="L990" s="235">
        <v>-2045.74</v>
      </c>
      <c r="M990" s="235">
        <v>-2045.74</v>
      </c>
      <c r="N990" s="236">
        <v>2045.74</v>
      </c>
      <c r="O990" s="28">
        <f>VLOOKUP(B990,CF!A:Y,10,FALSE)</f>
        <v>14</v>
      </c>
      <c r="P990" s="248">
        <f t="shared" si="45"/>
        <v>43579</v>
      </c>
      <c r="Q990" s="28">
        <f t="shared" si="46"/>
        <v>-16</v>
      </c>
      <c r="S990" s="322">
        <f t="shared" si="47"/>
        <v>-2045.74</v>
      </c>
    </row>
    <row r="991" spans="1:19" x14ac:dyDescent="0.2">
      <c r="C991" s="28" t="e">
        <f ca="1">VLOOKUP(B991,CF!A:Y,2,FALSE)</f>
        <v>#N/A</v>
      </c>
      <c r="D991" s="28" t="str">
        <f>IFERROR(VLOOKUP(B991,Adresy!A:C,3,FALSE),"BRAK")</f>
        <v>BRAK</v>
      </c>
      <c r="E991" s="230" t="s">
        <v>122</v>
      </c>
      <c r="J991" s="237" t="s">
        <v>129</v>
      </c>
      <c r="K991" s="238" t="s">
        <v>130</v>
      </c>
      <c r="L991" s="239">
        <v>-3068.61</v>
      </c>
      <c r="M991" s="239">
        <v>-3068.61</v>
      </c>
      <c r="N991" s="240">
        <v>3068.61</v>
      </c>
      <c r="O991" s="28" t="e">
        <f ca="1">VLOOKUP(B991,CF!A:Y,10,FALSE)</f>
        <v>#N/A</v>
      </c>
      <c r="P991" s="248" t="e">
        <f t="shared" ca="1" si="45"/>
        <v>#VALUE!</v>
      </c>
      <c r="Q991" s="28" t="e">
        <f t="shared" ca="1" si="46"/>
        <v>#VALUE!</v>
      </c>
      <c r="S991" s="322">
        <f t="shared" si="47"/>
        <v>-3068.61</v>
      </c>
    </row>
    <row r="992" spans="1:19" x14ac:dyDescent="0.2">
      <c r="C992" s="28" t="e">
        <f ca="1">VLOOKUP(B992,CF!A:Y,2,FALSE)</f>
        <v>#N/A</v>
      </c>
      <c r="D992" s="28" t="str">
        <f>IFERROR(VLOOKUP(B992,Adresy!A:C,3,FALSE),"BRAK")</f>
        <v>BRAK</v>
      </c>
      <c r="N992" s="28">
        <v>0</v>
      </c>
      <c r="O992" s="28" t="e">
        <f ca="1">VLOOKUP(B992,CF!A:Y,10,FALSE)</f>
        <v>#N/A</v>
      </c>
      <c r="P992" s="248" t="e">
        <f t="shared" ca="1" si="45"/>
        <v>#N/A</v>
      </c>
      <c r="Q992" s="28" t="e">
        <f t="shared" ca="1" si="46"/>
        <v>#N/A</v>
      </c>
      <c r="S992" s="322">
        <f t="shared" si="47"/>
        <v>0</v>
      </c>
    </row>
    <row r="993" spans="1:19" x14ac:dyDescent="0.2">
      <c r="C993" s="28" t="e">
        <f ca="1">VLOOKUP(B993,CF!A:Y,2,FALSE)</f>
        <v>#N/A</v>
      </c>
      <c r="D993" s="28" t="str">
        <f>IFERROR(VLOOKUP(B993,Adresy!A:C,3,FALSE),"BRAK")</f>
        <v>BRAK</v>
      </c>
      <c r="E993" s="230" t="s">
        <v>122</v>
      </c>
      <c r="F993" s="230" t="s">
        <v>122</v>
      </c>
      <c r="G993" s="230" t="s">
        <v>122</v>
      </c>
      <c r="H993" s="230" t="s">
        <v>122</v>
      </c>
      <c r="I993" s="230" t="s">
        <v>122</v>
      </c>
      <c r="J993" s="230" t="s">
        <v>122</v>
      </c>
      <c r="K993" s="230" t="s">
        <v>122</v>
      </c>
      <c r="L993" s="241" t="s">
        <v>122</v>
      </c>
      <c r="M993" s="241" t="s">
        <v>3189</v>
      </c>
      <c r="N993" s="242">
        <v>3068.61</v>
      </c>
      <c r="O993" s="28" t="e">
        <f ca="1">VLOOKUP(B993,CF!A:Y,10,FALSE)</f>
        <v>#N/A</v>
      </c>
      <c r="P993" s="248" t="e">
        <f t="shared" ca="1" si="45"/>
        <v>#VALUE!</v>
      </c>
      <c r="Q993" s="28" t="e">
        <f t="shared" ca="1" si="46"/>
        <v>#VALUE!</v>
      </c>
      <c r="S993" s="322">
        <f t="shared" si="47"/>
        <v>-3068.61</v>
      </c>
    </row>
    <row r="994" spans="1:19" x14ac:dyDescent="0.2">
      <c r="A994" s="230" t="s">
        <v>1496</v>
      </c>
      <c r="B994" s="230"/>
      <c r="C994" s="28" t="e">
        <f ca="1">VLOOKUP(B994,CF!A:Y,2,FALSE)</f>
        <v>#N/A</v>
      </c>
      <c r="D994" s="28" t="str">
        <f>IFERROR(VLOOKUP(B994,Adresy!A:C,3,FALSE),"BRAK")</f>
        <v>BRAK</v>
      </c>
      <c r="E994" s="231" t="s">
        <v>1496</v>
      </c>
      <c r="G994" s="232" t="s">
        <v>1497</v>
      </c>
      <c r="I994" s="230" t="s">
        <v>122</v>
      </c>
      <c r="J994" s="230" t="s">
        <v>122</v>
      </c>
      <c r="K994" s="230" t="s">
        <v>122</v>
      </c>
      <c r="L994" s="230" t="s">
        <v>122</v>
      </c>
      <c r="M994" s="230" t="s">
        <v>122</v>
      </c>
      <c r="N994" s="230">
        <v>0</v>
      </c>
      <c r="O994" s="28" t="e">
        <f ca="1">VLOOKUP(B994,CF!A:Y,10,FALSE)</f>
        <v>#N/A</v>
      </c>
      <c r="P994" s="248" t="e">
        <f t="shared" ca="1" si="45"/>
        <v>#VALUE!</v>
      </c>
      <c r="Q994" s="28" t="e">
        <f t="shared" ca="1" si="46"/>
        <v>#VALUE!</v>
      </c>
      <c r="S994" s="322">
        <f t="shared" si="47"/>
        <v>0</v>
      </c>
    </row>
    <row r="995" spans="1:19" x14ac:dyDescent="0.2">
      <c r="B995" s="28" t="s">
        <v>1496</v>
      </c>
      <c r="C995" s="28" t="str">
        <f>VLOOKUP(B995,CF!A:Y,2,FALSE)</f>
        <v>WATER &amp; WASTEWATER TECHNIC WWT</v>
      </c>
      <c r="D995" s="28" t="str">
        <f>IFERROR(VLOOKUP(B995,Adresy!A:C,3,FALSE),"BRAK")</f>
        <v>Powastańców 56A
41-100 Siemianowice
Poland</v>
      </c>
      <c r="E995" s="233">
        <v>43573</v>
      </c>
      <c r="F995" s="204" t="s">
        <v>1498</v>
      </c>
      <c r="G995" s="205" t="s">
        <v>1499</v>
      </c>
      <c r="H995" s="204" t="s">
        <v>1500</v>
      </c>
      <c r="I995" s="234">
        <v>43594</v>
      </c>
      <c r="J995" s="206" t="s">
        <v>129</v>
      </c>
      <c r="K995" s="207" t="s">
        <v>130</v>
      </c>
      <c r="L995" s="235">
        <v>-925.18</v>
      </c>
      <c r="M995" s="235">
        <v>-925.18</v>
      </c>
      <c r="N995" s="236">
        <v>925.18</v>
      </c>
      <c r="O995" s="28">
        <f>VLOOKUP(B995,CF!A:Y,10,FALSE)</f>
        <v>21</v>
      </c>
      <c r="P995" s="248">
        <f t="shared" si="45"/>
        <v>43594</v>
      </c>
      <c r="Q995" s="28">
        <f t="shared" si="46"/>
        <v>0</v>
      </c>
      <c r="S995" s="322">
        <f t="shared" si="47"/>
        <v>-925.18</v>
      </c>
    </row>
    <row r="996" spans="1:19" x14ac:dyDescent="0.2">
      <c r="C996" s="28" t="e">
        <f ca="1">VLOOKUP(B996,CF!A:Y,2,FALSE)</f>
        <v>#N/A</v>
      </c>
      <c r="D996" s="28" t="str">
        <f>IFERROR(VLOOKUP(B996,Adresy!A:C,3,FALSE),"BRAK")</f>
        <v>BRAK</v>
      </c>
      <c r="E996" s="230" t="s">
        <v>122</v>
      </c>
      <c r="J996" s="237" t="s">
        <v>129</v>
      </c>
      <c r="K996" s="238" t="s">
        <v>130</v>
      </c>
      <c r="L996" s="239">
        <v>-925.18</v>
      </c>
      <c r="M996" s="239">
        <v>-925.18</v>
      </c>
      <c r="N996" s="240">
        <v>925.18</v>
      </c>
      <c r="O996" s="28" t="e">
        <f ca="1">VLOOKUP(B996,CF!A:Y,10,FALSE)</f>
        <v>#N/A</v>
      </c>
      <c r="P996" s="248" t="e">
        <f t="shared" ca="1" si="45"/>
        <v>#VALUE!</v>
      </c>
      <c r="Q996" s="28" t="e">
        <f t="shared" ca="1" si="46"/>
        <v>#VALUE!</v>
      </c>
      <c r="S996" s="322">
        <f t="shared" si="47"/>
        <v>-925.18</v>
      </c>
    </row>
    <row r="997" spans="1:19" x14ac:dyDescent="0.2">
      <c r="C997" s="28" t="e">
        <f ca="1">VLOOKUP(B997,CF!A:Y,2,FALSE)</f>
        <v>#N/A</v>
      </c>
      <c r="D997" s="28" t="str">
        <f>IFERROR(VLOOKUP(B997,Adresy!A:C,3,FALSE),"BRAK")</f>
        <v>BRAK</v>
      </c>
      <c r="E997" s="230" t="s">
        <v>122</v>
      </c>
      <c r="F997" s="230" t="s">
        <v>122</v>
      </c>
      <c r="G997" s="230" t="s">
        <v>122</v>
      </c>
      <c r="H997" s="230" t="s">
        <v>122</v>
      </c>
      <c r="I997" s="230" t="s">
        <v>122</v>
      </c>
      <c r="J997" s="230" t="s">
        <v>122</v>
      </c>
      <c r="K997" s="230" t="s">
        <v>122</v>
      </c>
      <c r="L997" s="241" t="s">
        <v>122</v>
      </c>
      <c r="M997" s="241" t="s">
        <v>3189</v>
      </c>
      <c r="N997" s="242">
        <v>925.18</v>
      </c>
      <c r="O997" s="28" t="e">
        <f ca="1">VLOOKUP(B997,CF!A:Y,10,FALSE)</f>
        <v>#N/A</v>
      </c>
      <c r="P997" s="248" t="e">
        <f t="shared" ca="1" si="45"/>
        <v>#VALUE!</v>
      </c>
      <c r="Q997" s="28" t="e">
        <f t="shared" ca="1" si="46"/>
        <v>#VALUE!</v>
      </c>
      <c r="S997" s="322">
        <f t="shared" si="47"/>
        <v>-925.18</v>
      </c>
    </row>
    <row r="998" spans="1:19" x14ac:dyDescent="0.2">
      <c r="A998" s="230" t="s">
        <v>1501</v>
      </c>
      <c r="B998" s="230"/>
      <c r="C998" s="28" t="e">
        <f ca="1">VLOOKUP(B998,CF!A:Y,2,FALSE)</f>
        <v>#N/A</v>
      </c>
      <c r="D998" s="28" t="str">
        <f>IFERROR(VLOOKUP(B998,Adresy!A:C,3,FALSE),"BRAK")</f>
        <v>BRAK</v>
      </c>
      <c r="E998" s="231" t="s">
        <v>1501</v>
      </c>
      <c r="G998" s="232" t="s">
        <v>1502</v>
      </c>
      <c r="I998" s="230" t="s">
        <v>122</v>
      </c>
      <c r="J998" s="230" t="s">
        <v>122</v>
      </c>
      <c r="K998" s="230" t="s">
        <v>122</v>
      </c>
      <c r="L998" s="230" t="s">
        <v>122</v>
      </c>
      <c r="M998" s="230" t="s">
        <v>122</v>
      </c>
      <c r="N998" s="230">
        <v>0</v>
      </c>
      <c r="O998" s="28" t="e">
        <f ca="1">VLOOKUP(B998,CF!A:Y,10,FALSE)</f>
        <v>#N/A</v>
      </c>
      <c r="P998" s="248" t="e">
        <f t="shared" ca="1" si="45"/>
        <v>#VALUE!</v>
      </c>
      <c r="Q998" s="28" t="e">
        <f t="shared" ca="1" si="46"/>
        <v>#VALUE!</v>
      </c>
      <c r="S998" s="322">
        <f t="shared" si="47"/>
        <v>0</v>
      </c>
    </row>
    <row r="999" spans="1:19" x14ac:dyDescent="0.2">
      <c r="B999" s="28" t="s">
        <v>1501</v>
      </c>
      <c r="C999" s="28" t="str">
        <f>VLOOKUP(B999,CF!A:Y,2,FALSE)</f>
        <v>SUN-DRA LIFT</v>
      </c>
      <c r="D999" s="28" t="str">
        <f>IFERROR(VLOOKUP(B999,Adresy!A:C,3,FALSE),"BRAK")</f>
        <v>Rycerska 24
59-220 Legnica
Poland</v>
      </c>
      <c r="E999" s="233">
        <v>43570</v>
      </c>
      <c r="F999" s="204" t="s">
        <v>1503</v>
      </c>
      <c r="G999" s="205" t="s">
        <v>1504</v>
      </c>
      <c r="H999" s="204" t="s">
        <v>1505</v>
      </c>
      <c r="I999" s="234">
        <v>43584</v>
      </c>
      <c r="J999" s="206" t="s">
        <v>129</v>
      </c>
      <c r="K999" s="207" t="s">
        <v>130</v>
      </c>
      <c r="L999" s="235">
        <v>-4428</v>
      </c>
      <c r="M999" s="235">
        <v>-4428</v>
      </c>
      <c r="N999" s="236">
        <v>4428</v>
      </c>
      <c r="O999" s="28">
        <f>VLOOKUP(B999,CF!A:Y,10,FALSE)</f>
        <v>14</v>
      </c>
      <c r="P999" s="248">
        <f t="shared" si="45"/>
        <v>43584</v>
      </c>
      <c r="Q999" s="28">
        <f t="shared" si="46"/>
        <v>0</v>
      </c>
      <c r="S999" s="322">
        <f t="shared" si="47"/>
        <v>-4428</v>
      </c>
    </row>
    <row r="1000" spans="1:19" x14ac:dyDescent="0.2">
      <c r="B1000" s="28" t="s">
        <v>1501</v>
      </c>
      <c r="C1000" s="28" t="str">
        <f>VLOOKUP(B1000,CF!A:Y,2,FALSE)</f>
        <v>SUN-DRA LIFT</v>
      </c>
      <c r="D1000" s="28" t="str">
        <f>IFERROR(VLOOKUP(B1000,Adresy!A:C,3,FALSE),"BRAK")</f>
        <v>Rycerska 24
59-220 Legnica
Poland</v>
      </c>
      <c r="E1000" s="233">
        <v>43585</v>
      </c>
      <c r="F1000" s="204" t="s">
        <v>1506</v>
      </c>
      <c r="G1000" s="205" t="s">
        <v>1507</v>
      </c>
      <c r="H1000" s="204" t="s">
        <v>1508</v>
      </c>
      <c r="I1000" s="234">
        <v>43599</v>
      </c>
      <c r="J1000" s="206" t="s">
        <v>129</v>
      </c>
      <c r="K1000" s="207" t="s">
        <v>130</v>
      </c>
      <c r="L1000" s="235">
        <v>-3837.6</v>
      </c>
      <c r="M1000" s="235">
        <v>-3837.6</v>
      </c>
      <c r="N1000" s="236">
        <v>3837.6</v>
      </c>
      <c r="O1000" s="28">
        <f>VLOOKUP(B1000,CF!A:Y,10,FALSE)</f>
        <v>14</v>
      </c>
      <c r="P1000" s="248">
        <f t="shared" si="45"/>
        <v>43599</v>
      </c>
      <c r="Q1000" s="28">
        <f t="shared" si="46"/>
        <v>0</v>
      </c>
      <c r="S1000" s="322">
        <f t="shared" si="47"/>
        <v>-3837.6</v>
      </c>
    </row>
    <row r="1001" spans="1:19" x14ac:dyDescent="0.2">
      <c r="B1001" s="28" t="s">
        <v>1501</v>
      </c>
      <c r="C1001" s="28" t="str">
        <f>VLOOKUP(B1001,CF!A:Y,2,FALSE)</f>
        <v>SUN-DRA LIFT</v>
      </c>
      <c r="D1001" s="28" t="str">
        <f>IFERROR(VLOOKUP(B1001,Adresy!A:C,3,FALSE),"BRAK")</f>
        <v>Rycerska 24
59-220 Legnica
Poland</v>
      </c>
      <c r="E1001" s="233">
        <v>43600</v>
      </c>
      <c r="F1001" s="204" t="s">
        <v>3321</v>
      </c>
      <c r="G1001" s="205" t="s">
        <v>3169</v>
      </c>
      <c r="H1001" s="204" t="s">
        <v>3322</v>
      </c>
      <c r="I1001" s="234">
        <v>43609</v>
      </c>
      <c r="J1001" s="206" t="s">
        <v>129</v>
      </c>
      <c r="K1001" s="207" t="s">
        <v>130</v>
      </c>
      <c r="L1001" s="235">
        <v>-2361.6</v>
      </c>
      <c r="M1001" s="235">
        <v>-2361.6</v>
      </c>
      <c r="N1001" s="236">
        <v>2361.6</v>
      </c>
      <c r="O1001" s="28">
        <f>VLOOKUP(B1001,CF!A:Y,10,FALSE)</f>
        <v>14</v>
      </c>
      <c r="P1001" s="248">
        <f t="shared" si="45"/>
        <v>43614</v>
      </c>
      <c r="Q1001" s="28">
        <f t="shared" si="46"/>
        <v>5</v>
      </c>
      <c r="S1001" s="322">
        <f t="shared" si="47"/>
        <v>-2361.6</v>
      </c>
    </row>
    <row r="1002" spans="1:19" x14ac:dyDescent="0.2">
      <c r="C1002" s="28" t="e">
        <f ca="1">VLOOKUP(B1002,CF!A:Y,2,FALSE)</f>
        <v>#N/A</v>
      </c>
      <c r="D1002" s="28" t="str">
        <f>IFERROR(VLOOKUP(B1002,Adresy!A:C,3,FALSE),"BRAK")</f>
        <v>BRAK</v>
      </c>
      <c r="E1002" s="230" t="s">
        <v>122</v>
      </c>
      <c r="J1002" s="237" t="s">
        <v>129</v>
      </c>
      <c r="K1002" s="238" t="s">
        <v>130</v>
      </c>
      <c r="L1002" s="239">
        <v>-10627.2</v>
      </c>
      <c r="M1002" s="239">
        <v>-10627.2</v>
      </c>
      <c r="N1002" s="240">
        <v>10627.2</v>
      </c>
      <c r="O1002" s="28" t="e">
        <f ca="1">VLOOKUP(B1002,CF!A:Y,10,FALSE)</f>
        <v>#N/A</v>
      </c>
      <c r="P1002" s="248" t="e">
        <f t="shared" ca="1" si="45"/>
        <v>#VALUE!</v>
      </c>
      <c r="Q1002" s="28" t="e">
        <f t="shared" ca="1" si="46"/>
        <v>#VALUE!</v>
      </c>
      <c r="S1002" s="322">
        <f t="shared" si="47"/>
        <v>-10627.2</v>
      </c>
    </row>
    <row r="1003" spans="1:19" x14ac:dyDescent="0.2">
      <c r="C1003" s="28" t="e">
        <f ca="1">VLOOKUP(B1003,CF!A:Y,2,FALSE)</f>
        <v>#N/A</v>
      </c>
      <c r="D1003" s="28" t="str">
        <f>IFERROR(VLOOKUP(B1003,Adresy!A:C,3,FALSE),"BRAK")</f>
        <v>BRAK</v>
      </c>
      <c r="N1003" s="28">
        <v>0</v>
      </c>
      <c r="O1003" s="28" t="e">
        <f ca="1">VLOOKUP(B1003,CF!A:Y,10,FALSE)</f>
        <v>#N/A</v>
      </c>
      <c r="P1003" s="248" t="e">
        <f t="shared" ca="1" si="45"/>
        <v>#N/A</v>
      </c>
      <c r="Q1003" s="28" t="e">
        <f t="shared" ca="1" si="46"/>
        <v>#N/A</v>
      </c>
      <c r="S1003" s="322">
        <f t="shared" si="47"/>
        <v>0</v>
      </c>
    </row>
    <row r="1004" spans="1:19" x14ac:dyDescent="0.2">
      <c r="C1004" s="28" t="e">
        <f ca="1">VLOOKUP(B1004,CF!A:Y,2,FALSE)</f>
        <v>#N/A</v>
      </c>
      <c r="D1004" s="28" t="str">
        <f>IFERROR(VLOOKUP(B1004,Adresy!A:C,3,FALSE),"BRAK")</f>
        <v>BRAK</v>
      </c>
      <c r="E1004" s="230" t="s">
        <v>122</v>
      </c>
      <c r="F1004" s="230" t="s">
        <v>122</v>
      </c>
      <c r="G1004" s="230" t="s">
        <v>122</v>
      </c>
      <c r="H1004" s="230" t="s">
        <v>122</v>
      </c>
      <c r="I1004" s="230" t="s">
        <v>122</v>
      </c>
      <c r="J1004" s="230" t="s">
        <v>122</v>
      </c>
      <c r="K1004" s="230" t="s">
        <v>122</v>
      </c>
      <c r="L1004" s="241" t="s">
        <v>122</v>
      </c>
      <c r="M1004" s="241" t="s">
        <v>3189</v>
      </c>
      <c r="N1004" s="242">
        <v>10627.2</v>
      </c>
      <c r="O1004" s="28" t="e">
        <f ca="1">VLOOKUP(B1004,CF!A:Y,10,FALSE)</f>
        <v>#N/A</v>
      </c>
      <c r="P1004" s="248" t="e">
        <f t="shared" ca="1" si="45"/>
        <v>#VALUE!</v>
      </c>
      <c r="Q1004" s="28" t="e">
        <f t="shared" ca="1" si="46"/>
        <v>#VALUE!</v>
      </c>
      <c r="S1004" s="322">
        <f t="shared" si="47"/>
        <v>-10627.2</v>
      </c>
    </row>
    <row r="1005" spans="1:19" x14ac:dyDescent="0.2">
      <c r="A1005" s="230" t="s">
        <v>1509</v>
      </c>
      <c r="B1005" s="230"/>
      <c r="C1005" s="28" t="e">
        <f ca="1">VLOOKUP(B1005,CF!A:Y,2,FALSE)</f>
        <v>#N/A</v>
      </c>
      <c r="D1005" s="28" t="str">
        <f>IFERROR(VLOOKUP(B1005,Adresy!A:C,3,FALSE),"BRAK")</f>
        <v>BRAK</v>
      </c>
      <c r="E1005" s="231" t="s">
        <v>1509</v>
      </c>
      <c r="G1005" s="232" t="s">
        <v>1510</v>
      </c>
      <c r="I1005" s="230" t="s">
        <v>122</v>
      </c>
      <c r="J1005" s="230" t="s">
        <v>122</v>
      </c>
      <c r="K1005" s="230" t="s">
        <v>122</v>
      </c>
      <c r="L1005" s="230" t="s">
        <v>122</v>
      </c>
      <c r="M1005" s="230" t="s">
        <v>122</v>
      </c>
      <c r="N1005" s="230">
        <v>0</v>
      </c>
      <c r="O1005" s="28" t="e">
        <f ca="1">VLOOKUP(B1005,CF!A:Y,10,FALSE)</f>
        <v>#N/A</v>
      </c>
      <c r="P1005" s="248" t="e">
        <f t="shared" ca="1" si="45"/>
        <v>#VALUE!</v>
      </c>
      <c r="Q1005" s="28" t="e">
        <f t="shared" ca="1" si="46"/>
        <v>#VALUE!</v>
      </c>
      <c r="S1005" s="322">
        <f t="shared" si="47"/>
        <v>0</v>
      </c>
    </row>
    <row r="1006" spans="1:19" x14ac:dyDescent="0.2">
      <c r="B1006" s="28" t="s">
        <v>1509</v>
      </c>
      <c r="C1006" s="28" t="str">
        <f>VLOOKUP(B1006,CF!A:Y,2,FALSE)</f>
        <v>ALFA ELEKTRO</v>
      </c>
      <c r="D1006" s="28" t="str">
        <f>IFERROR(VLOOKUP(B1006,Adresy!A:C,3,FALSE),"BRAK")</f>
        <v>Obr.Westerplatte 81
40-335 Katowice
Poland</v>
      </c>
      <c r="E1006" s="233">
        <v>43550</v>
      </c>
      <c r="F1006" s="204" t="s">
        <v>1511</v>
      </c>
      <c r="G1006" s="205" t="s">
        <v>1512</v>
      </c>
      <c r="H1006" s="204" t="s">
        <v>1513</v>
      </c>
      <c r="I1006" s="234">
        <v>43580</v>
      </c>
      <c r="J1006" s="206" t="s">
        <v>129</v>
      </c>
      <c r="K1006" s="207" t="s">
        <v>130</v>
      </c>
      <c r="L1006" s="235">
        <v>-380.99</v>
      </c>
      <c r="M1006" s="235">
        <v>-380.99</v>
      </c>
      <c r="N1006" s="236">
        <v>380.99</v>
      </c>
      <c r="O1006" s="28">
        <f>VLOOKUP(B1006,CF!A:Y,10,FALSE)</f>
        <v>30</v>
      </c>
      <c r="P1006" s="248">
        <f t="shared" si="45"/>
        <v>43580</v>
      </c>
      <c r="Q1006" s="28">
        <f t="shared" si="46"/>
        <v>0</v>
      </c>
      <c r="S1006" s="322">
        <f t="shared" si="47"/>
        <v>-380.99</v>
      </c>
    </row>
    <row r="1007" spans="1:19" x14ac:dyDescent="0.2">
      <c r="B1007" s="28" t="s">
        <v>1509</v>
      </c>
      <c r="C1007" s="28" t="str">
        <f>VLOOKUP(B1007,CF!A:Y,2,FALSE)</f>
        <v>ALFA ELEKTRO</v>
      </c>
      <c r="D1007" s="28" t="str">
        <f>IFERROR(VLOOKUP(B1007,Adresy!A:C,3,FALSE),"BRAK")</f>
        <v>Obr.Westerplatte 81
40-335 Katowice
Poland</v>
      </c>
      <c r="E1007" s="233">
        <v>43566</v>
      </c>
      <c r="F1007" s="204" t="s">
        <v>1514</v>
      </c>
      <c r="G1007" s="205" t="s">
        <v>1515</v>
      </c>
      <c r="H1007" s="204" t="s">
        <v>1516</v>
      </c>
      <c r="I1007" s="234">
        <v>43596</v>
      </c>
      <c r="J1007" s="206" t="s">
        <v>129</v>
      </c>
      <c r="K1007" s="207" t="s">
        <v>130</v>
      </c>
      <c r="L1007" s="235">
        <v>-1506.75</v>
      </c>
      <c r="M1007" s="235">
        <v>-1506.75</v>
      </c>
      <c r="N1007" s="236">
        <v>1506.75</v>
      </c>
      <c r="O1007" s="28">
        <f>VLOOKUP(B1007,CF!A:Y,10,FALSE)</f>
        <v>30</v>
      </c>
      <c r="P1007" s="248">
        <f t="shared" si="45"/>
        <v>43596</v>
      </c>
      <c r="Q1007" s="28">
        <f t="shared" si="46"/>
        <v>0</v>
      </c>
      <c r="S1007" s="322">
        <f t="shared" si="47"/>
        <v>-1506.75</v>
      </c>
    </row>
    <row r="1008" spans="1:19" x14ac:dyDescent="0.2">
      <c r="B1008" s="28" t="s">
        <v>1509</v>
      </c>
      <c r="C1008" s="28" t="str">
        <f>VLOOKUP(B1008,CF!A:Y,2,FALSE)</f>
        <v>ALFA ELEKTRO</v>
      </c>
      <c r="D1008" s="28" t="str">
        <f>IFERROR(VLOOKUP(B1008,Adresy!A:C,3,FALSE),"BRAK")</f>
        <v>Obr.Westerplatte 81
40-335 Katowice
Poland</v>
      </c>
      <c r="E1008" s="233">
        <v>43566</v>
      </c>
      <c r="F1008" s="204" t="s">
        <v>1517</v>
      </c>
      <c r="G1008" s="205" t="s">
        <v>1518</v>
      </c>
      <c r="H1008" s="204" t="s">
        <v>1513</v>
      </c>
      <c r="I1008" s="234">
        <v>43596</v>
      </c>
      <c r="J1008" s="206" t="s">
        <v>129</v>
      </c>
      <c r="K1008" s="207" t="s">
        <v>130</v>
      </c>
      <c r="L1008" s="235">
        <v>-1051.58</v>
      </c>
      <c r="M1008" s="235">
        <v>-1051.58</v>
      </c>
      <c r="N1008" s="236">
        <v>1051.58</v>
      </c>
      <c r="O1008" s="28">
        <f>VLOOKUP(B1008,CF!A:Y,10,FALSE)</f>
        <v>30</v>
      </c>
      <c r="P1008" s="248">
        <f t="shared" si="45"/>
        <v>43596</v>
      </c>
      <c r="Q1008" s="28">
        <f t="shared" si="46"/>
        <v>0</v>
      </c>
      <c r="S1008" s="322">
        <f t="shared" si="47"/>
        <v>-1051.58</v>
      </c>
    </row>
    <row r="1009" spans="1:19" x14ac:dyDescent="0.2">
      <c r="B1009" s="28" t="s">
        <v>1509</v>
      </c>
      <c r="C1009" s="28" t="str">
        <f>VLOOKUP(B1009,CF!A:Y,2,FALSE)</f>
        <v>ALFA ELEKTRO</v>
      </c>
      <c r="D1009" s="28" t="str">
        <f>IFERROR(VLOOKUP(B1009,Adresy!A:C,3,FALSE),"BRAK")</f>
        <v>Obr.Westerplatte 81
40-335 Katowice
Poland</v>
      </c>
      <c r="E1009" s="233">
        <v>43567</v>
      </c>
      <c r="F1009" s="204" t="s">
        <v>1519</v>
      </c>
      <c r="G1009" s="205" t="s">
        <v>1520</v>
      </c>
      <c r="H1009" s="204" t="s">
        <v>1521</v>
      </c>
      <c r="I1009" s="234">
        <v>43597</v>
      </c>
      <c r="J1009" s="206" t="s">
        <v>129</v>
      </c>
      <c r="K1009" s="207" t="s">
        <v>130</v>
      </c>
      <c r="L1009" s="235">
        <v>-253.38</v>
      </c>
      <c r="M1009" s="235">
        <v>-253.38</v>
      </c>
      <c r="N1009" s="236">
        <v>253.38</v>
      </c>
      <c r="O1009" s="28">
        <f>VLOOKUP(B1009,CF!A:Y,10,FALSE)</f>
        <v>30</v>
      </c>
      <c r="P1009" s="248">
        <f t="shared" si="45"/>
        <v>43597</v>
      </c>
      <c r="Q1009" s="28">
        <f t="shared" si="46"/>
        <v>0</v>
      </c>
      <c r="S1009" s="322">
        <f t="shared" si="47"/>
        <v>-253.38</v>
      </c>
    </row>
    <row r="1010" spans="1:19" x14ac:dyDescent="0.2">
      <c r="B1010" s="28" t="s">
        <v>1509</v>
      </c>
      <c r="C1010" s="28" t="str">
        <f>VLOOKUP(B1010,CF!A:Y,2,FALSE)</f>
        <v>ALFA ELEKTRO</v>
      </c>
      <c r="D1010" s="28" t="str">
        <f>IFERROR(VLOOKUP(B1010,Adresy!A:C,3,FALSE),"BRAK")</f>
        <v>Obr.Westerplatte 81
40-335 Katowice
Poland</v>
      </c>
      <c r="E1010" s="233">
        <v>43571</v>
      </c>
      <c r="F1010" s="204" t="s">
        <v>1522</v>
      </c>
      <c r="G1010" s="205" t="s">
        <v>1523</v>
      </c>
      <c r="H1010" s="204" t="s">
        <v>1524</v>
      </c>
      <c r="I1010" s="234">
        <v>43601</v>
      </c>
      <c r="J1010" s="206" t="s">
        <v>129</v>
      </c>
      <c r="K1010" s="207" t="s">
        <v>130</v>
      </c>
      <c r="L1010" s="235">
        <v>-181.3</v>
      </c>
      <c r="M1010" s="235">
        <v>-181.3</v>
      </c>
      <c r="N1010" s="236">
        <v>181.3</v>
      </c>
      <c r="O1010" s="28">
        <f>VLOOKUP(B1010,CF!A:Y,10,FALSE)</f>
        <v>30</v>
      </c>
      <c r="P1010" s="248">
        <f t="shared" si="45"/>
        <v>43601</v>
      </c>
      <c r="Q1010" s="28">
        <f t="shared" si="46"/>
        <v>0</v>
      </c>
      <c r="S1010" s="322">
        <f t="shared" si="47"/>
        <v>-181.3</v>
      </c>
    </row>
    <row r="1011" spans="1:19" x14ac:dyDescent="0.2">
      <c r="B1011" s="28" t="s">
        <v>1509</v>
      </c>
      <c r="C1011" s="28" t="str">
        <f>VLOOKUP(B1011,CF!A:Y,2,FALSE)</f>
        <v>ALFA ELEKTRO</v>
      </c>
      <c r="D1011" s="28" t="str">
        <f>IFERROR(VLOOKUP(B1011,Adresy!A:C,3,FALSE),"BRAK")</f>
        <v>Obr.Westerplatte 81
40-335 Katowice
Poland</v>
      </c>
      <c r="E1011" s="233">
        <v>43571</v>
      </c>
      <c r="F1011" s="204" t="s">
        <v>1525</v>
      </c>
      <c r="G1011" s="205" t="s">
        <v>1526</v>
      </c>
      <c r="H1011" s="204" t="s">
        <v>1527</v>
      </c>
      <c r="I1011" s="234">
        <v>43601</v>
      </c>
      <c r="J1011" s="206" t="s">
        <v>129</v>
      </c>
      <c r="K1011" s="207" t="s">
        <v>130</v>
      </c>
      <c r="L1011" s="235">
        <v>-910.24</v>
      </c>
      <c r="M1011" s="235">
        <v>-910.24</v>
      </c>
      <c r="N1011" s="236">
        <v>910.24</v>
      </c>
      <c r="O1011" s="28">
        <f>VLOOKUP(B1011,CF!A:Y,10,FALSE)</f>
        <v>30</v>
      </c>
      <c r="P1011" s="248">
        <f t="shared" si="45"/>
        <v>43601</v>
      </c>
      <c r="Q1011" s="28">
        <f t="shared" si="46"/>
        <v>0</v>
      </c>
      <c r="S1011" s="322">
        <f t="shared" si="47"/>
        <v>-910.24</v>
      </c>
    </row>
    <row r="1012" spans="1:19" x14ac:dyDescent="0.2">
      <c r="B1012" s="28" t="s">
        <v>1509</v>
      </c>
      <c r="C1012" s="28" t="str">
        <f>VLOOKUP(B1012,CF!A:Y,2,FALSE)</f>
        <v>ALFA ELEKTRO</v>
      </c>
      <c r="D1012" s="28" t="str">
        <f>IFERROR(VLOOKUP(B1012,Adresy!A:C,3,FALSE),"BRAK")</f>
        <v>Obr.Westerplatte 81
40-335 Katowice
Poland</v>
      </c>
      <c r="E1012" s="233">
        <v>43579</v>
      </c>
      <c r="F1012" s="204" t="s">
        <v>1528</v>
      </c>
      <c r="G1012" s="205" t="s">
        <v>1529</v>
      </c>
      <c r="H1012" s="204" t="s">
        <v>1530</v>
      </c>
      <c r="I1012" s="234">
        <v>43574</v>
      </c>
      <c r="J1012" s="206" t="s">
        <v>129</v>
      </c>
      <c r="K1012" s="207" t="s">
        <v>130</v>
      </c>
      <c r="L1012" s="235">
        <v>-730.28</v>
      </c>
      <c r="M1012" s="235">
        <v>-730.28</v>
      </c>
      <c r="N1012" s="236">
        <v>730.28</v>
      </c>
      <c r="O1012" s="28">
        <f>VLOOKUP(B1012,CF!A:Y,10,FALSE)</f>
        <v>30</v>
      </c>
      <c r="P1012" s="248">
        <f t="shared" ref="P1012:P1075" si="48">E1012+O1012</f>
        <v>43609</v>
      </c>
      <c r="Q1012" s="28">
        <f t="shared" ref="Q1012:Q1075" si="49">P1012-I1012</f>
        <v>35</v>
      </c>
      <c r="S1012" s="322">
        <f t="shared" si="47"/>
        <v>-730.28</v>
      </c>
    </row>
    <row r="1013" spans="1:19" x14ac:dyDescent="0.2">
      <c r="B1013" s="28" t="s">
        <v>1509</v>
      </c>
      <c r="C1013" s="28" t="str">
        <f>VLOOKUP(B1013,CF!A:Y,2,FALSE)</f>
        <v>ALFA ELEKTRO</v>
      </c>
      <c r="D1013" s="28" t="str">
        <f>IFERROR(VLOOKUP(B1013,Adresy!A:C,3,FALSE),"BRAK")</f>
        <v>Obr.Westerplatte 81
40-335 Katowice
Poland</v>
      </c>
      <c r="E1013" s="233">
        <v>43579</v>
      </c>
      <c r="F1013" s="204" t="s">
        <v>1531</v>
      </c>
      <c r="G1013" s="205" t="s">
        <v>1532</v>
      </c>
      <c r="H1013" s="204" t="s">
        <v>1533</v>
      </c>
      <c r="I1013" s="234">
        <v>43574</v>
      </c>
      <c r="J1013" s="206" t="s">
        <v>129</v>
      </c>
      <c r="K1013" s="207" t="s">
        <v>130</v>
      </c>
      <c r="L1013" s="235">
        <v>-1089.17</v>
      </c>
      <c r="M1013" s="235">
        <v>-1089.17</v>
      </c>
      <c r="N1013" s="236">
        <v>1089.17</v>
      </c>
      <c r="O1013" s="28">
        <f>VLOOKUP(B1013,CF!A:Y,10,FALSE)</f>
        <v>30</v>
      </c>
      <c r="P1013" s="248">
        <f t="shared" si="48"/>
        <v>43609</v>
      </c>
      <c r="Q1013" s="28">
        <f t="shared" si="49"/>
        <v>35</v>
      </c>
      <c r="S1013" s="322">
        <f t="shared" si="47"/>
        <v>-1089.17</v>
      </c>
    </row>
    <row r="1014" spans="1:19" x14ac:dyDescent="0.2">
      <c r="B1014" s="28" t="s">
        <v>1509</v>
      </c>
      <c r="C1014" s="28" t="str">
        <f>VLOOKUP(B1014,CF!A:Y,2,FALSE)</f>
        <v>ALFA ELEKTRO</v>
      </c>
      <c r="D1014" s="28" t="str">
        <f>IFERROR(VLOOKUP(B1014,Adresy!A:C,3,FALSE),"BRAK")</f>
        <v>Obr.Westerplatte 81
40-335 Katowice
Poland</v>
      </c>
      <c r="E1014" s="233">
        <v>43579</v>
      </c>
      <c r="F1014" s="204" t="s">
        <v>1534</v>
      </c>
      <c r="G1014" s="205" t="s">
        <v>1535</v>
      </c>
      <c r="H1014" s="204" t="s">
        <v>1536</v>
      </c>
      <c r="I1014" s="234">
        <v>43609</v>
      </c>
      <c r="J1014" s="206" t="s">
        <v>129</v>
      </c>
      <c r="K1014" s="207" t="s">
        <v>130</v>
      </c>
      <c r="L1014" s="235">
        <v>-788.8</v>
      </c>
      <c r="M1014" s="235">
        <v>-788.8</v>
      </c>
      <c r="N1014" s="236">
        <v>788.8</v>
      </c>
      <c r="O1014" s="28">
        <f>VLOOKUP(B1014,CF!A:Y,10,FALSE)</f>
        <v>30</v>
      </c>
      <c r="P1014" s="248">
        <f t="shared" si="48"/>
        <v>43609</v>
      </c>
      <c r="Q1014" s="28">
        <f t="shared" si="49"/>
        <v>0</v>
      </c>
      <c r="S1014" s="322">
        <f t="shared" si="47"/>
        <v>-788.8</v>
      </c>
    </row>
    <row r="1015" spans="1:19" x14ac:dyDescent="0.2">
      <c r="C1015" s="28" t="e">
        <f ca="1">VLOOKUP(B1015,CF!A:Y,2,FALSE)</f>
        <v>#N/A</v>
      </c>
      <c r="D1015" s="28" t="str">
        <f>IFERROR(VLOOKUP(B1015,Adresy!A:C,3,FALSE),"BRAK")</f>
        <v>BRAK</v>
      </c>
      <c r="E1015" s="230" t="s">
        <v>122</v>
      </c>
      <c r="J1015" s="237" t="s">
        <v>129</v>
      </c>
      <c r="K1015" s="238" t="s">
        <v>130</v>
      </c>
      <c r="L1015" s="239">
        <v>-6892.49</v>
      </c>
      <c r="M1015" s="239">
        <v>-6892.49</v>
      </c>
      <c r="N1015" s="240">
        <v>6892.49</v>
      </c>
      <c r="O1015" s="28" t="e">
        <f ca="1">VLOOKUP(B1015,CF!A:Y,10,FALSE)</f>
        <v>#N/A</v>
      </c>
      <c r="P1015" s="248" t="e">
        <f t="shared" ca="1" si="48"/>
        <v>#VALUE!</v>
      </c>
      <c r="Q1015" s="28" t="e">
        <f t="shared" ca="1" si="49"/>
        <v>#VALUE!</v>
      </c>
      <c r="S1015" s="322">
        <f t="shared" si="47"/>
        <v>-6892.49</v>
      </c>
    </row>
    <row r="1016" spans="1:19" x14ac:dyDescent="0.2">
      <c r="C1016" s="28" t="e">
        <f ca="1">VLOOKUP(B1016,CF!A:Y,2,FALSE)</f>
        <v>#N/A</v>
      </c>
      <c r="D1016" s="28" t="str">
        <f>IFERROR(VLOOKUP(B1016,Adresy!A:C,3,FALSE),"BRAK")</f>
        <v>BRAK</v>
      </c>
      <c r="N1016" s="28">
        <v>0</v>
      </c>
      <c r="O1016" s="28" t="e">
        <f ca="1">VLOOKUP(B1016,CF!A:Y,10,FALSE)</f>
        <v>#N/A</v>
      </c>
      <c r="P1016" s="248" t="e">
        <f t="shared" ca="1" si="48"/>
        <v>#N/A</v>
      </c>
      <c r="Q1016" s="28" t="e">
        <f t="shared" ca="1" si="49"/>
        <v>#N/A</v>
      </c>
      <c r="S1016" s="322">
        <f t="shared" si="47"/>
        <v>0</v>
      </c>
    </row>
    <row r="1017" spans="1:19" x14ac:dyDescent="0.2">
      <c r="C1017" s="28" t="e">
        <f ca="1">VLOOKUP(B1017,CF!A:Y,2,FALSE)</f>
        <v>#N/A</v>
      </c>
      <c r="D1017" s="28" t="str">
        <f>IFERROR(VLOOKUP(B1017,Adresy!A:C,3,FALSE),"BRAK")</f>
        <v>BRAK</v>
      </c>
      <c r="E1017" s="230" t="s">
        <v>122</v>
      </c>
      <c r="F1017" s="230" t="s">
        <v>122</v>
      </c>
      <c r="G1017" s="230" t="s">
        <v>122</v>
      </c>
      <c r="H1017" s="230" t="s">
        <v>122</v>
      </c>
      <c r="I1017" s="230" t="s">
        <v>122</v>
      </c>
      <c r="J1017" s="230" t="s">
        <v>122</v>
      </c>
      <c r="K1017" s="230" t="s">
        <v>122</v>
      </c>
      <c r="L1017" s="241" t="s">
        <v>122</v>
      </c>
      <c r="M1017" s="241" t="s">
        <v>3189</v>
      </c>
      <c r="N1017" s="242">
        <v>6892.49</v>
      </c>
      <c r="O1017" s="28" t="e">
        <f ca="1">VLOOKUP(B1017,CF!A:Y,10,FALSE)</f>
        <v>#N/A</v>
      </c>
      <c r="P1017" s="248" t="e">
        <f t="shared" ca="1" si="48"/>
        <v>#VALUE!</v>
      </c>
      <c r="Q1017" s="28" t="e">
        <f t="shared" ca="1" si="49"/>
        <v>#VALUE!</v>
      </c>
      <c r="S1017" s="322">
        <f t="shared" si="47"/>
        <v>-6892.49</v>
      </c>
    </row>
    <row r="1018" spans="1:19" x14ac:dyDescent="0.2">
      <c r="A1018" s="230" t="s">
        <v>1537</v>
      </c>
      <c r="B1018" s="230"/>
      <c r="C1018" s="28" t="e">
        <f ca="1">VLOOKUP(B1018,CF!A:Y,2,FALSE)</f>
        <v>#N/A</v>
      </c>
      <c r="D1018" s="28" t="str">
        <f>IFERROR(VLOOKUP(B1018,Adresy!A:C,3,FALSE),"BRAK")</f>
        <v>BRAK</v>
      </c>
      <c r="E1018" s="231" t="s">
        <v>1537</v>
      </c>
      <c r="G1018" s="232" t="s">
        <v>1538</v>
      </c>
      <c r="I1018" s="230" t="s">
        <v>122</v>
      </c>
      <c r="J1018" s="230" t="s">
        <v>122</v>
      </c>
      <c r="K1018" s="230" t="s">
        <v>122</v>
      </c>
      <c r="L1018" s="230" t="s">
        <v>122</v>
      </c>
      <c r="M1018" s="230" t="s">
        <v>122</v>
      </c>
      <c r="N1018" s="230">
        <v>0</v>
      </c>
      <c r="O1018" s="28" t="e">
        <f ca="1">VLOOKUP(B1018,CF!A:Y,10,FALSE)</f>
        <v>#N/A</v>
      </c>
      <c r="P1018" s="248" t="e">
        <f t="shared" ca="1" si="48"/>
        <v>#VALUE!</v>
      </c>
      <c r="Q1018" s="28" t="e">
        <f t="shared" ca="1" si="49"/>
        <v>#VALUE!</v>
      </c>
      <c r="S1018" s="322">
        <f t="shared" si="47"/>
        <v>0</v>
      </c>
    </row>
    <row r="1019" spans="1:19" x14ac:dyDescent="0.2">
      <c r="B1019" s="28" t="s">
        <v>1537</v>
      </c>
      <c r="C1019" s="28" t="str">
        <f>VLOOKUP(B1019,CF!A:Y,2,FALSE)</f>
        <v>MORETTO EAST EUROPE Sp. z o.o.</v>
      </c>
      <c r="D1019" s="28" t="str">
        <f>IFERROR(VLOOKUP(B1019,Adresy!A:C,3,FALSE),"BRAK")</f>
        <v>ul. Rejtana 25/35
42-202 Częstochowa
Poland</v>
      </c>
      <c r="E1019" s="233">
        <v>43521</v>
      </c>
      <c r="F1019" s="204" t="s">
        <v>1539</v>
      </c>
      <c r="G1019" s="205" t="s">
        <v>1540</v>
      </c>
      <c r="H1019" s="204" t="s">
        <v>1541</v>
      </c>
      <c r="I1019" s="234">
        <v>43509</v>
      </c>
      <c r="J1019" s="206" t="s">
        <v>129</v>
      </c>
      <c r="K1019" s="207" t="s">
        <v>130</v>
      </c>
      <c r="L1019" s="235">
        <v>-29581.5</v>
      </c>
      <c r="M1019" s="235">
        <v>-29581.5</v>
      </c>
      <c r="N1019" s="236">
        <v>29581.5</v>
      </c>
      <c r="O1019" s="28">
        <f>VLOOKUP(B1019,CF!A:Y,10,FALSE)</f>
        <v>14</v>
      </c>
      <c r="P1019" s="248">
        <f t="shared" si="48"/>
        <v>43535</v>
      </c>
      <c r="Q1019" s="28">
        <f t="shared" si="49"/>
        <v>26</v>
      </c>
      <c r="S1019" s="322">
        <f t="shared" si="47"/>
        <v>-29581.5</v>
      </c>
    </row>
    <row r="1020" spans="1:19" x14ac:dyDescent="0.2">
      <c r="C1020" s="28" t="e">
        <f ca="1">VLOOKUP(B1020,CF!A:Y,2,FALSE)</f>
        <v>#N/A</v>
      </c>
      <c r="D1020" s="28" t="str">
        <f>IFERROR(VLOOKUP(B1020,Adresy!A:C,3,FALSE),"BRAK")</f>
        <v>BRAK</v>
      </c>
      <c r="E1020" s="230" t="s">
        <v>122</v>
      </c>
      <c r="J1020" s="237" t="s">
        <v>129</v>
      </c>
      <c r="K1020" s="238" t="s">
        <v>130</v>
      </c>
      <c r="L1020" s="239">
        <v>-29581.5</v>
      </c>
      <c r="M1020" s="239">
        <v>-29581.5</v>
      </c>
      <c r="N1020" s="240">
        <v>29581.5</v>
      </c>
      <c r="O1020" s="28" t="e">
        <f ca="1">VLOOKUP(B1020,CF!A:Y,10,FALSE)</f>
        <v>#N/A</v>
      </c>
      <c r="P1020" s="248" t="e">
        <f t="shared" ca="1" si="48"/>
        <v>#VALUE!</v>
      </c>
      <c r="Q1020" s="28" t="e">
        <f t="shared" ca="1" si="49"/>
        <v>#VALUE!</v>
      </c>
      <c r="S1020" s="322">
        <f t="shared" si="47"/>
        <v>-29581.5</v>
      </c>
    </row>
    <row r="1021" spans="1:19" x14ac:dyDescent="0.2">
      <c r="C1021" s="28" t="e">
        <f ca="1">VLOOKUP(B1021,CF!A:Y,2,FALSE)</f>
        <v>#N/A</v>
      </c>
      <c r="D1021" s="28" t="str">
        <f>IFERROR(VLOOKUP(B1021,Adresy!A:C,3,FALSE),"BRAK")</f>
        <v>BRAK</v>
      </c>
      <c r="E1021" s="230" t="s">
        <v>122</v>
      </c>
      <c r="F1021" s="230" t="s">
        <v>122</v>
      </c>
      <c r="G1021" s="230" t="s">
        <v>122</v>
      </c>
      <c r="H1021" s="230" t="s">
        <v>122</v>
      </c>
      <c r="I1021" s="230" t="s">
        <v>122</v>
      </c>
      <c r="J1021" s="230" t="s">
        <v>122</v>
      </c>
      <c r="K1021" s="230" t="s">
        <v>122</v>
      </c>
      <c r="L1021" s="241" t="s">
        <v>122</v>
      </c>
      <c r="M1021" s="241" t="s">
        <v>3189</v>
      </c>
      <c r="N1021" s="242">
        <v>29581.5</v>
      </c>
      <c r="O1021" s="28" t="e">
        <f ca="1">VLOOKUP(B1021,CF!A:Y,10,FALSE)</f>
        <v>#N/A</v>
      </c>
      <c r="P1021" s="248" t="e">
        <f t="shared" ca="1" si="48"/>
        <v>#VALUE!</v>
      </c>
      <c r="Q1021" s="28" t="e">
        <f t="shared" ca="1" si="49"/>
        <v>#VALUE!</v>
      </c>
      <c r="S1021" s="322">
        <f t="shared" si="47"/>
        <v>-29581.5</v>
      </c>
    </row>
    <row r="1022" spans="1:19" x14ac:dyDescent="0.2">
      <c r="A1022" s="230" t="s">
        <v>1542</v>
      </c>
      <c r="B1022" s="230"/>
      <c r="C1022" s="28" t="e">
        <f ca="1">VLOOKUP(B1022,CF!A:Y,2,FALSE)</f>
        <v>#N/A</v>
      </c>
      <c r="D1022" s="28" t="str">
        <f>IFERROR(VLOOKUP(B1022,Adresy!A:C,3,FALSE),"BRAK")</f>
        <v>BRAK</v>
      </c>
      <c r="E1022" s="231" t="s">
        <v>1542</v>
      </c>
      <c r="G1022" s="232" t="s">
        <v>1543</v>
      </c>
      <c r="I1022" s="230" t="s">
        <v>122</v>
      </c>
      <c r="J1022" s="230" t="s">
        <v>122</v>
      </c>
      <c r="K1022" s="230" t="s">
        <v>122</v>
      </c>
      <c r="L1022" s="230" t="s">
        <v>122</v>
      </c>
      <c r="M1022" s="230" t="s">
        <v>122</v>
      </c>
      <c r="N1022" s="230">
        <v>0</v>
      </c>
      <c r="O1022" s="28" t="e">
        <f ca="1">VLOOKUP(B1022,CF!A:Y,10,FALSE)</f>
        <v>#N/A</v>
      </c>
      <c r="P1022" s="248" t="e">
        <f t="shared" ca="1" si="48"/>
        <v>#VALUE!</v>
      </c>
      <c r="Q1022" s="28" t="e">
        <f t="shared" ca="1" si="49"/>
        <v>#VALUE!</v>
      </c>
      <c r="S1022" s="322">
        <f t="shared" si="47"/>
        <v>0</v>
      </c>
    </row>
    <row r="1023" spans="1:19" x14ac:dyDescent="0.2">
      <c r="B1023" s="28" t="s">
        <v>1542</v>
      </c>
      <c r="C1023" s="28" t="str">
        <f>VLOOKUP(B1023,CF!A:Y,2,FALSE)</f>
        <v>WIFIR AG</v>
      </c>
      <c r="D1023" s="28" t="str">
        <f>IFERROR(VLOOKUP(B1023,Adresy!A:C,3,FALSE),"BRAK")</f>
        <v>Wengistr.7
8004 Zurich
Germany</v>
      </c>
      <c r="E1023" s="233">
        <v>43572</v>
      </c>
      <c r="F1023" s="204" t="s">
        <v>1544</v>
      </c>
      <c r="G1023" s="205" t="s">
        <v>1545</v>
      </c>
      <c r="H1023" s="204" t="s">
        <v>122</v>
      </c>
      <c r="I1023" s="234">
        <v>43586</v>
      </c>
      <c r="J1023" s="206" t="s">
        <v>177</v>
      </c>
      <c r="K1023" s="207" t="s">
        <v>178</v>
      </c>
      <c r="L1023" s="235">
        <v>-15240</v>
      </c>
      <c r="M1023" s="235">
        <v>-15240</v>
      </c>
      <c r="N1023" s="236">
        <v>65131.19</v>
      </c>
      <c r="O1023" s="28">
        <f>VLOOKUP(B1023,CF!A:Y,10,FALSE)</f>
        <v>30</v>
      </c>
      <c r="P1023" s="248">
        <f t="shared" si="48"/>
        <v>43602</v>
      </c>
      <c r="Q1023" s="28">
        <f t="shared" si="49"/>
        <v>16</v>
      </c>
      <c r="S1023" s="322">
        <f t="shared" si="47"/>
        <v>-65131.19</v>
      </c>
    </row>
    <row r="1024" spans="1:19" x14ac:dyDescent="0.2">
      <c r="C1024" s="28" t="e">
        <f ca="1">VLOOKUP(B1024,CF!A:Y,2,FALSE)</f>
        <v>#N/A</v>
      </c>
      <c r="D1024" s="28" t="str">
        <f>IFERROR(VLOOKUP(B1024,Adresy!A:C,3,FALSE),"BRAK")</f>
        <v>BRAK</v>
      </c>
      <c r="E1024" s="230" t="s">
        <v>122</v>
      </c>
      <c r="J1024" s="237" t="s">
        <v>177</v>
      </c>
      <c r="K1024" s="238" t="s">
        <v>178</v>
      </c>
      <c r="L1024" s="239">
        <v>-15240</v>
      </c>
      <c r="M1024" s="239">
        <v>-15240</v>
      </c>
      <c r="N1024" s="240">
        <v>65131.19</v>
      </c>
      <c r="O1024" s="28" t="e">
        <f ca="1">VLOOKUP(B1024,CF!A:Y,10,FALSE)</f>
        <v>#N/A</v>
      </c>
      <c r="P1024" s="248" t="e">
        <f t="shared" ca="1" si="48"/>
        <v>#VALUE!</v>
      </c>
      <c r="Q1024" s="28" t="e">
        <f t="shared" ca="1" si="49"/>
        <v>#VALUE!</v>
      </c>
      <c r="S1024" s="322">
        <f t="shared" ref="S1024:S1087" si="50">IFERROR(-N1024,0)</f>
        <v>-65131.19</v>
      </c>
    </row>
    <row r="1025" spans="1:19" x14ac:dyDescent="0.2">
      <c r="C1025" s="28" t="e">
        <f ca="1">VLOOKUP(B1025,CF!A:Y,2,FALSE)</f>
        <v>#N/A</v>
      </c>
      <c r="D1025" s="28" t="str">
        <f>IFERROR(VLOOKUP(B1025,Adresy!A:C,3,FALSE),"BRAK")</f>
        <v>BRAK</v>
      </c>
      <c r="N1025" s="28">
        <v>0</v>
      </c>
      <c r="O1025" s="28" t="e">
        <f ca="1">VLOOKUP(B1025,CF!A:Y,10,FALSE)</f>
        <v>#N/A</v>
      </c>
      <c r="P1025" s="248" t="e">
        <f t="shared" ca="1" si="48"/>
        <v>#N/A</v>
      </c>
      <c r="Q1025" s="28" t="e">
        <f t="shared" ca="1" si="49"/>
        <v>#N/A</v>
      </c>
      <c r="S1025" s="322">
        <f t="shared" si="50"/>
        <v>0</v>
      </c>
    </row>
    <row r="1026" spans="1:19" x14ac:dyDescent="0.2">
      <c r="C1026" s="28" t="e">
        <f ca="1">VLOOKUP(B1026,CF!A:Y,2,FALSE)</f>
        <v>#N/A</v>
      </c>
      <c r="D1026" s="28" t="str">
        <f>IFERROR(VLOOKUP(B1026,Adresy!A:C,3,FALSE),"BRAK")</f>
        <v>BRAK</v>
      </c>
      <c r="E1026" s="230" t="s">
        <v>122</v>
      </c>
      <c r="F1026" s="230" t="s">
        <v>122</v>
      </c>
      <c r="G1026" s="230" t="s">
        <v>122</v>
      </c>
      <c r="H1026" s="230" t="s">
        <v>122</v>
      </c>
      <c r="I1026" s="230" t="s">
        <v>122</v>
      </c>
      <c r="J1026" s="230" t="s">
        <v>122</v>
      </c>
      <c r="K1026" s="230" t="s">
        <v>122</v>
      </c>
      <c r="L1026" s="241" t="s">
        <v>122</v>
      </c>
      <c r="M1026" s="241" t="s">
        <v>3189</v>
      </c>
      <c r="N1026" s="242">
        <v>65131.19</v>
      </c>
      <c r="O1026" s="28" t="e">
        <f ca="1">VLOOKUP(B1026,CF!A:Y,10,FALSE)</f>
        <v>#N/A</v>
      </c>
      <c r="P1026" s="248" t="e">
        <f t="shared" ca="1" si="48"/>
        <v>#VALUE!</v>
      </c>
      <c r="Q1026" s="28" t="e">
        <f t="shared" ca="1" si="49"/>
        <v>#VALUE!</v>
      </c>
      <c r="S1026" s="322">
        <f t="shared" si="50"/>
        <v>-65131.19</v>
      </c>
    </row>
    <row r="1027" spans="1:19" x14ac:dyDescent="0.2">
      <c r="A1027" s="230" t="s">
        <v>1546</v>
      </c>
      <c r="B1027" s="230"/>
      <c r="C1027" s="28" t="e">
        <f ca="1">VLOOKUP(B1027,CF!A:Y,2,FALSE)</f>
        <v>#N/A</v>
      </c>
      <c r="D1027" s="28" t="str">
        <f>IFERROR(VLOOKUP(B1027,Adresy!A:C,3,FALSE),"BRAK")</f>
        <v>BRAK</v>
      </c>
      <c r="E1027" s="231" t="s">
        <v>1546</v>
      </c>
      <c r="G1027" s="232" t="s">
        <v>1547</v>
      </c>
      <c r="I1027" s="230" t="s">
        <v>122</v>
      </c>
      <c r="J1027" s="230" t="s">
        <v>122</v>
      </c>
      <c r="K1027" s="230" t="s">
        <v>122</v>
      </c>
      <c r="L1027" s="230" t="s">
        <v>122</v>
      </c>
      <c r="M1027" s="230" t="s">
        <v>122</v>
      </c>
      <c r="N1027" s="230">
        <v>0</v>
      </c>
      <c r="O1027" s="28" t="e">
        <f ca="1">VLOOKUP(B1027,CF!A:Y,10,FALSE)</f>
        <v>#N/A</v>
      </c>
      <c r="P1027" s="248" t="e">
        <f t="shared" ca="1" si="48"/>
        <v>#VALUE!</v>
      </c>
      <c r="Q1027" s="28" t="e">
        <f t="shared" ca="1" si="49"/>
        <v>#VALUE!</v>
      </c>
      <c r="S1027" s="322">
        <f t="shared" si="50"/>
        <v>0</v>
      </c>
    </row>
    <row r="1028" spans="1:19" x14ac:dyDescent="0.2">
      <c r="B1028" s="28" t="s">
        <v>1546</v>
      </c>
      <c r="C1028" s="28" t="str">
        <f>VLOOKUP(B1028,CF!A:Y,2,FALSE)</f>
        <v>Euroassekuranz Versicherungsmakler AG</v>
      </c>
      <c r="D1028" s="28" t="str">
        <f>IFERROR(VLOOKUP(B1028,Adresy!A:C,3,FALSE),"BRAK")</f>
        <v>Dr.-Gessler-Straße 37
93051 Regensburg
Germany</v>
      </c>
      <c r="E1028" s="233">
        <v>43564</v>
      </c>
      <c r="F1028" s="204" t="s">
        <v>1548</v>
      </c>
      <c r="G1028" s="205" t="s">
        <v>1549</v>
      </c>
      <c r="H1028" s="204" t="s">
        <v>1550</v>
      </c>
      <c r="I1028" s="234">
        <v>43563</v>
      </c>
      <c r="J1028" s="206" t="s">
        <v>177</v>
      </c>
      <c r="K1028" s="207" t="s">
        <v>178</v>
      </c>
      <c r="L1028" s="235">
        <v>-30590.65</v>
      </c>
      <c r="M1028" s="235">
        <v>-30590.65</v>
      </c>
      <c r="N1028" s="236">
        <v>131215.53</v>
      </c>
      <c r="O1028" s="28">
        <f>VLOOKUP(B1028,CF!A:Y,10,FALSE)</f>
        <v>14</v>
      </c>
      <c r="P1028" s="248">
        <f t="shared" si="48"/>
        <v>43578</v>
      </c>
      <c r="Q1028" s="28">
        <f t="shared" si="49"/>
        <v>15</v>
      </c>
      <c r="S1028" s="322">
        <f t="shared" si="50"/>
        <v>-131215.53</v>
      </c>
    </row>
    <row r="1029" spans="1:19" x14ac:dyDescent="0.2">
      <c r="C1029" s="28" t="e">
        <f ca="1">VLOOKUP(B1029,CF!A:Y,2,FALSE)</f>
        <v>#N/A</v>
      </c>
      <c r="D1029" s="28" t="str">
        <f>IFERROR(VLOOKUP(B1029,Adresy!A:C,3,FALSE),"BRAK")</f>
        <v>BRAK</v>
      </c>
      <c r="E1029" s="230" t="s">
        <v>122</v>
      </c>
      <c r="J1029" s="237" t="s">
        <v>177</v>
      </c>
      <c r="K1029" s="238" t="s">
        <v>178</v>
      </c>
      <c r="L1029" s="239">
        <v>-30590.65</v>
      </c>
      <c r="M1029" s="239">
        <v>-30590.65</v>
      </c>
      <c r="N1029" s="240">
        <v>131215.53</v>
      </c>
      <c r="O1029" s="28" t="e">
        <f ca="1">VLOOKUP(B1029,CF!A:Y,10,FALSE)</f>
        <v>#N/A</v>
      </c>
      <c r="P1029" s="248" t="e">
        <f t="shared" ca="1" si="48"/>
        <v>#VALUE!</v>
      </c>
      <c r="Q1029" s="28" t="e">
        <f t="shared" ca="1" si="49"/>
        <v>#VALUE!</v>
      </c>
      <c r="S1029" s="322">
        <f t="shared" si="50"/>
        <v>-131215.53</v>
      </c>
    </row>
    <row r="1030" spans="1:19" x14ac:dyDescent="0.2">
      <c r="C1030" s="28" t="e">
        <f ca="1">VLOOKUP(B1030,CF!A:Y,2,FALSE)</f>
        <v>#N/A</v>
      </c>
      <c r="D1030" s="28" t="str">
        <f>IFERROR(VLOOKUP(B1030,Adresy!A:C,3,FALSE),"BRAK")</f>
        <v>BRAK</v>
      </c>
      <c r="E1030" s="230" t="s">
        <v>122</v>
      </c>
      <c r="F1030" s="230" t="s">
        <v>122</v>
      </c>
      <c r="G1030" s="230" t="s">
        <v>122</v>
      </c>
      <c r="H1030" s="230" t="s">
        <v>122</v>
      </c>
      <c r="I1030" s="230" t="s">
        <v>122</v>
      </c>
      <c r="J1030" s="230" t="s">
        <v>122</v>
      </c>
      <c r="K1030" s="230" t="s">
        <v>122</v>
      </c>
      <c r="L1030" s="241" t="s">
        <v>122</v>
      </c>
      <c r="M1030" s="241" t="s">
        <v>3189</v>
      </c>
      <c r="N1030" s="242">
        <v>131215.53</v>
      </c>
      <c r="O1030" s="28" t="e">
        <f ca="1">VLOOKUP(B1030,CF!A:Y,10,FALSE)</f>
        <v>#N/A</v>
      </c>
      <c r="P1030" s="248" t="e">
        <f t="shared" ca="1" si="48"/>
        <v>#VALUE!</v>
      </c>
      <c r="Q1030" s="28" t="e">
        <f t="shared" ca="1" si="49"/>
        <v>#VALUE!</v>
      </c>
      <c r="S1030" s="322">
        <f t="shared" si="50"/>
        <v>-131215.53</v>
      </c>
    </row>
    <row r="1031" spans="1:19" x14ac:dyDescent="0.2">
      <c r="A1031" s="230" t="s">
        <v>1551</v>
      </c>
      <c r="B1031" s="230"/>
      <c r="C1031" s="28" t="e">
        <f ca="1">VLOOKUP(B1031,CF!A:Y,2,FALSE)</f>
        <v>#N/A</v>
      </c>
      <c r="D1031" s="28" t="str">
        <f>IFERROR(VLOOKUP(B1031,Adresy!A:C,3,FALSE),"BRAK")</f>
        <v>BRAK</v>
      </c>
      <c r="E1031" s="231" t="s">
        <v>1551</v>
      </c>
      <c r="G1031" s="232" t="s">
        <v>1552</v>
      </c>
      <c r="I1031" s="230" t="s">
        <v>122</v>
      </c>
      <c r="J1031" s="230" t="s">
        <v>122</v>
      </c>
      <c r="K1031" s="230" t="s">
        <v>122</v>
      </c>
      <c r="L1031" s="230" t="s">
        <v>122</v>
      </c>
      <c r="M1031" s="230" t="s">
        <v>122</v>
      </c>
      <c r="N1031" s="230">
        <v>0</v>
      </c>
      <c r="O1031" s="28" t="e">
        <f ca="1">VLOOKUP(B1031,CF!A:Y,10,FALSE)</f>
        <v>#N/A</v>
      </c>
      <c r="P1031" s="248" t="e">
        <f t="shared" ca="1" si="48"/>
        <v>#VALUE!</v>
      </c>
      <c r="Q1031" s="28" t="e">
        <f t="shared" ca="1" si="49"/>
        <v>#VALUE!</v>
      </c>
      <c r="S1031" s="322">
        <f t="shared" si="50"/>
        <v>0</v>
      </c>
    </row>
    <row r="1032" spans="1:19" x14ac:dyDescent="0.2">
      <c r="B1032" s="28" t="s">
        <v>1551</v>
      </c>
      <c r="C1032" s="28" t="str">
        <f>VLOOKUP(B1032,CF!A:Y,2,FALSE)</f>
        <v>GASOL</v>
      </c>
      <c r="D1032" s="28" t="str">
        <f>IFERROR(VLOOKUP(B1032,Adresy!A:C,3,FALSE),"BRAK")</f>
        <v>os. Konstytucji 3 Maja 20A/16
67- 100  Nowa Sól
Poland</v>
      </c>
      <c r="E1032" s="233">
        <v>43566</v>
      </c>
      <c r="F1032" s="204" t="s">
        <v>1553</v>
      </c>
      <c r="G1032" s="205" t="s">
        <v>1554</v>
      </c>
      <c r="H1032" s="204" t="s">
        <v>1555</v>
      </c>
      <c r="I1032" s="234">
        <v>43580</v>
      </c>
      <c r="J1032" s="206" t="s">
        <v>129</v>
      </c>
      <c r="K1032" s="207" t="s">
        <v>130</v>
      </c>
      <c r="L1032" s="235">
        <v>-20910</v>
      </c>
      <c r="M1032" s="235">
        <v>-20910</v>
      </c>
      <c r="N1032" s="236">
        <v>20910</v>
      </c>
      <c r="O1032" s="28">
        <f>VLOOKUP(B1032,CF!A:Y,10,FALSE)</f>
        <v>14</v>
      </c>
      <c r="P1032" s="248">
        <f t="shared" si="48"/>
        <v>43580</v>
      </c>
      <c r="Q1032" s="28">
        <f t="shared" si="49"/>
        <v>0</v>
      </c>
      <c r="S1032" s="322">
        <f t="shared" si="50"/>
        <v>-20910</v>
      </c>
    </row>
    <row r="1033" spans="1:19" x14ac:dyDescent="0.2">
      <c r="C1033" s="28" t="e">
        <f ca="1">VLOOKUP(B1033,CF!A:Y,2,FALSE)</f>
        <v>#N/A</v>
      </c>
      <c r="D1033" s="28" t="str">
        <f>IFERROR(VLOOKUP(B1033,Adresy!A:C,3,FALSE),"BRAK")</f>
        <v>BRAK</v>
      </c>
      <c r="E1033" s="230" t="s">
        <v>122</v>
      </c>
      <c r="J1033" s="237" t="s">
        <v>129</v>
      </c>
      <c r="K1033" s="238" t="s">
        <v>130</v>
      </c>
      <c r="L1033" s="239">
        <v>-20910</v>
      </c>
      <c r="M1033" s="239">
        <v>-20910</v>
      </c>
      <c r="N1033" s="240">
        <v>20910</v>
      </c>
      <c r="O1033" s="28" t="e">
        <f ca="1">VLOOKUP(B1033,CF!A:Y,10,FALSE)</f>
        <v>#N/A</v>
      </c>
      <c r="P1033" s="248" t="e">
        <f t="shared" ca="1" si="48"/>
        <v>#VALUE!</v>
      </c>
      <c r="Q1033" s="28" t="e">
        <f t="shared" ca="1" si="49"/>
        <v>#VALUE!</v>
      </c>
      <c r="S1033" s="322">
        <f t="shared" si="50"/>
        <v>-20910</v>
      </c>
    </row>
    <row r="1034" spans="1:19" x14ac:dyDescent="0.2">
      <c r="C1034" s="28" t="e">
        <f ca="1">VLOOKUP(B1034,CF!A:Y,2,FALSE)</f>
        <v>#N/A</v>
      </c>
      <c r="D1034" s="28" t="str">
        <f>IFERROR(VLOOKUP(B1034,Adresy!A:C,3,FALSE),"BRAK")</f>
        <v>BRAK</v>
      </c>
      <c r="E1034" s="230" t="s">
        <v>122</v>
      </c>
      <c r="F1034" s="230" t="s">
        <v>122</v>
      </c>
      <c r="G1034" s="230" t="s">
        <v>122</v>
      </c>
      <c r="H1034" s="230" t="s">
        <v>122</v>
      </c>
      <c r="I1034" s="230" t="s">
        <v>122</v>
      </c>
      <c r="J1034" s="230" t="s">
        <v>122</v>
      </c>
      <c r="K1034" s="230" t="s">
        <v>122</v>
      </c>
      <c r="L1034" s="241" t="s">
        <v>122</v>
      </c>
      <c r="M1034" s="241" t="s">
        <v>3189</v>
      </c>
      <c r="N1034" s="242">
        <v>20910</v>
      </c>
      <c r="O1034" s="28" t="e">
        <f ca="1">VLOOKUP(B1034,CF!A:Y,10,FALSE)</f>
        <v>#N/A</v>
      </c>
      <c r="P1034" s="248" t="e">
        <f t="shared" ca="1" si="48"/>
        <v>#VALUE!</v>
      </c>
      <c r="Q1034" s="28" t="e">
        <f t="shared" ca="1" si="49"/>
        <v>#VALUE!</v>
      </c>
      <c r="S1034" s="322">
        <f t="shared" si="50"/>
        <v>-20910</v>
      </c>
    </row>
    <row r="1035" spans="1:19" x14ac:dyDescent="0.2">
      <c r="A1035" s="230" t="s">
        <v>1558</v>
      </c>
      <c r="B1035" s="230"/>
      <c r="C1035" s="28" t="e">
        <f ca="1">VLOOKUP(B1035,CF!A:Y,2,FALSE)</f>
        <v>#N/A</v>
      </c>
      <c r="D1035" s="28" t="str">
        <f>IFERROR(VLOOKUP(B1035,Adresy!A:C,3,FALSE),"BRAK")</f>
        <v>BRAK</v>
      </c>
      <c r="E1035" s="231" t="s">
        <v>1558</v>
      </c>
      <c r="G1035" s="232" t="s">
        <v>1559</v>
      </c>
      <c r="I1035" s="230" t="s">
        <v>122</v>
      </c>
      <c r="J1035" s="230" t="s">
        <v>122</v>
      </c>
      <c r="K1035" s="230" t="s">
        <v>122</v>
      </c>
      <c r="L1035" s="230" t="s">
        <v>122</v>
      </c>
      <c r="M1035" s="230" t="s">
        <v>122</v>
      </c>
      <c r="N1035" s="230">
        <v>0</v>
      </c>
      <c r="O1035" s="28" t="e">
        <f ca="1">VLOOKUP(B1035,CF!A:Y,10,FALSE)</f>
        <v>#N/A</v>
      </c>
      <c r="P1035" s="248" t="e">
        <f t="shared" ca="1" si="48"/>
        <v>#VALUE!</v>
      </c>
      <c r="Q1035" s="28" t="e">
        <f t="shared" ca="1" si="49"/>
        <v>#VALUE!</v>
      </c>
      <c r="S1035" s="322">
        <f t="shared" si="50"/>
        <v>0</v>
      </c>
    </row>
    <row r="1036" spans="1:19" x14ac:dyDescent="0.2">
      <c r="B1036" s="28" t="s">
        <v>1558</v>
      </c>
      <c r="C1036" s="28" t="str">
        <f>VLOOKUP(B1036,CF!A:Y,2,FALSE)</f>
        <v>ZAKŁAD MECHANIKI PRECYZYJNEJ TOMASZ KLIMASZEWSKI</v>
      </c>
      <c r="D1036" s="28" t="str">
        <f>IFERROR(VLOOKUP(B1036,Adresy!A:C,3,FALSE),"BRAK")</f>
        <v>Komandosów 9
66-400 Gorzów Wlkp.
Poland</v>
      </c>
      <c r="E1036" s="233">
        <v>43571</v>
      </c>
      <c r="F1036" s="204" t="s">
        <v>1560</v>
      </c>
      <c r="G1036" s="205" t="s">
        <v>1561</v>
      </c>
      <c r="H1036" s="204" t="s">
        <v>1561</v>
      </c>
      <c r="I1036" s="234">
        <v>43571</v>
      </c>
      <c r="J1036" s="206" t="s">
        <v>129</v>
      </c>
      <c r="K1036" s="207" t="s">
        <v>130</v>
      </c>
      <c r="L1036" s="235">
        <v>11070</v>
      </c>
      <c r="M1036" s="235">
        <v>11070</v>
      </c>
      <c r="N1036" s="236">
        <v>-11070</v>
      </c>
      <c r="O1036" s="28">
        <f>VLOOKUP(B1036,CF!A:Y,10,FALSE)</f>
        <v>0</v>
      </c>
      <c r="P1036" s="248">
        <f t="shared" si="48"/>
        <v>43571</v>
      </c>
      <c r="Q1036" s="28">
        <f t="shared" si="49"/>
        <v>0</v>
      </c>
      <c r="S1036" s="322">
        <f t="shared" si="50"/>
        <v>11070</v>
      </c>
    </row>
    <row r="1037" spans="1:19" x14ac:dyDescent="0.2">
      <c r="C1037" s="28" t="e">
        <f ca="1">VLOOKUP(B1037,CF!A:Y,2,FALSE)</f>
        <v>#N/A</v>
      </c>
      <c r="D1037" s="28" t="str">
        <f>IFERROR(VLOOKUP(B1037,Adresy!A:C,3,FALSE),"BRAK")</f>
        <v>BRAK</v>
      </c>
      <c r="E1037" s="230" t="s">
        <v>122</v>
      </c>
      <c r="J1037" s="237" t="s">
        <v>129</v>
      </c>
      <c r="K1037" s="238" t="s">
        <v>130</v>
      </c>
      <c r="L1037" s="239">
        <v>11070</v>
      </c>
      <c r="M1037" s="239">
        <v>11070</v>
      </c>
      <c r="N1037" s="240">
        <v>-11070</v>
      </c>
      <c r="O1037" s="28" t="e">
        <f ca="1">VLOOKUP(B1037,CF!A:Y,10,FALSE)</f>
        <v>#N/A</v>
      </c>
      <c r="P1037" s="248" t="e">
        <f t="shared" ca="1" si="48"/>
        <v>#VALUE!</v>
      </c>
      <c r="Q1037" s="28" t="e">
        <f t="shared" ca="1" si="49"/>
        <v>#VALUE!</v>
      </c>
      <c r="S1037" s="322">
        <f t="shared" si="50"/>
        <v>11070</v>
      </c>
    </row>
    <row r="1038" spans="1:19" x14ac:dyDescent="0.2">
      <c r="C1038" s="28" t="e">
        <f ca="1">VLOOKUP(B1038,CF!A:Y,2,FALSE)</f>
        <v>#N/A</v>
      </c>
      <c r="D1038" s="28" t="str">
        <f>IFERROR(VLOOKUP(B1038,Adresy!A:C,3,FALSE),"BRAK")</f>
        <v>BRAK</v>
      </c>
      <c r="N1038" s="28">
        <v>0</v>
      </c>
      <c r="O1038" s="28" t="e">
        <f ca="1">VLOOKUP(B1038,CF!A:Y,10,FALSE)</f>
        <v>#N/A</v>
      </c>
      <c r="P1038" s="248" t="e">
        <f t="shared" ca="1" si="48"/>
        <v>#N/A</v>
      </c>
      <c r="Q1038" s="28" t="e">
        <f t="shared" ca="1" si="49"/>
        <v>#N/A</v>
      </c>
      <c r="S1038" s="322">
        <f t="shared" si="50"/>
        <v>0</v>
      </c>
    </row>
    <row r="1039" spans="1:19" x14ac:dyDescent="0.2">
      <c r="C1039" s="28" t="e">
        <f ca="1">VLOOKUP(B1039,CF!A:Y,2,FALSE)</f>
        <v>#N/A</v>
      </c>
      <c r="D1039" s="28" t="str">
        <f>IFERROR(VLOOKUP(B1039,Adresy!A:C,3,FALSE),"BRAK")</f>
        <v>BRAK</v>
      </c>
      <c r="E1039" s="230" t="s">
        <v>122</v>
      </c>
      <c r="F1039" s="230" t="s">
        <v>122</v>
      </c>
      <c r="G1039" s="230" t="s">
        <v>122</v>
      </c>
      <c r="H1039" s="230" t="s">
        <v>122</v>
      </c>
      <c r="I1039" s="230" t="s">
        <v>122</v>
      </c>
      <c r="J1039" s="230" t="s">
        <v>122</v>
      </c>
      <c r="K1039" s="230" t="s">
        <v>122</v>
      </c>
      <c r="L1039" s="241" t="s">
        <v>122</v>
      </c>
      <c r="M1039" s="241" t="s">
        <v>3189</v>
      </c>
      <c r="N1039" s="242">
        <v>-11070</v>
      </c>
      <c r="O1039" s="28" t="e">
        <f ca="1">VLOOKUP(B1039,CF!A:Y,10,FALSE)</f>
        <v>#N/A</v>
      </c>
      <c r="P1039" s="248" t="e">
        <f t="shared" ca="1" si="48"/>
        <v>#VALUE!</v>
      </c>
      <c r="Q1039" s="28" t="e">
        <f t="shared" ca="1" si="49"/>
        <v>#VALUE!</v>
      </c>
      <c r="S1039" s="322">
        <f t="shared" si="50"/>
        <v>11070</v>
      </c>
    </row>
    <row r="1040" spans="1:19" x14ac:dyDescent="0.2">
      <c r="A1040" s="230" t="s">
        <v>1562</v>
      </c>
      <c r="B1040" s="230"/>
      <c r="C1040" s="28" t="e">
        <f ca="1">VLOOKUP(B1040,CF!A:Y,2,FALSE)</f>
        <v>#N/A</v>
      </c>
      <c r="D1040" s="28" t="str">
        <f>IFERROR(VLOOKUP(B1040,Adresy!A:C,3,FALSE),"BRAK")</f>
        <v>BRAK</v>
      </c>
      <c r="E1040" s="231" t="s">
        <v>1562</v>
      </c>
      <c r="G1040" s="232" t="s">
        <v>1563</v>
      </c>
      <c r="I1040" s="230" t="s">
        <v>122</v>
      </c>
      <c r="J1040" s="230" t="s">
        <v>122</v>
      </c>
      <c r="K1040" s="230" t="s">
        <v>122</v>
      </c>
      <c r="L1040" s="230" t="s">
        <v>122</v>
      </c>
      <c r="M1040" s="230" t="s">
        <v>122</v>
      </c>
      <c r="N1040" s="230">
        <v>0</v>
      </c>
      <c r="O1040" s="28" t="e">
        <f ca="1">VLOOKUP(B1040,CF!A:Y,10,FALSE)</f>
        <v>#N/A</v>
      </c>
      <c r="P1040" s="248" t="e">
        <f t="shared" ca="1" si="48"/>
        <v>#VALUE!</v>
      </c>
      <c r="Q1040" s="28" t="e">
        <f t="shared" ca="1" si="49"/>
        <v>#VALUE!</v>
      </c>
      <c r="S1040" s="322">
        <f t="shared" si="50"/>
        <v>0</v>
      </c>
    </row>
    <row r="1041" spans="1:19" x14ac:dyDescent="0.2">
      <c r="B1041" s="28" t="s">
        <v>1562</v>
      </c>
      <c r="C1041" s="28" t="str">
        <f>VLOOKUP(B1041,CF!A:Y,2,FALSE)</f>
        <v>SORST STRECKMETALL</v>
      </c>
      <c r="D1041" s="28" t="str">
        <f>IFERROR(VLOOKUP(B1041,Adresy!A:C,3,FALSE),"BRAK")</f>
        <v>Wolhenbergstrasse 11
30179 Hannover
Germany</v>
      </c>
      <c r="E1041" s="233">
        <v>43550</v>
      </c>
      <c r="F1041" s="204" t="s">
        <v>1564</v>
      </c>
      <c r="G1041" s="205" t="s">
        <v>1565</v>
      </c>
      <c r="H1041" s="204" t="s">
        <v>122</v>
      </c>
      <c r="I1041" s="234">
        <v>43580</v>
      </c>
      <c r="J1041" s="206" t="s">
        <v>177</v>
      </c>
      <c r="K1041" s="207" t="s">
        <v>178</v>
      </c>
      <c r="L1041" s="235">
        <v>-1600</v>
      </c>
      <c r="M1041" s="235">
        <v>-1600</v>
      </c>
      <c r="N1041" s="236">
        <v>6876.48</v>
      </c>
      <c r="O1041" s="28">
        <f>VLOOKUP(B1041,CF!A:Y,10,FALSE)</f>
        <v>30</v>
      </c>
      <c r="P1041" s="248">
        <f t="shared" si="48"/>
        <v>43580</v>
      </c>
      <c r="Q1041" s="28">
        <f t="shared" si="49"/>
        <v>0</v>
      </c>
      <c r="S1041" s="322">
        <f t="shared" si="50"/>
        <v>-6876.48</v>
      </c>
    </row>
    <row r="1042" spans="1:19" x14ac:dyDescent="0.2">
      <c r="C1042" s="28" t="e">
        <f ca="1">VLOOKUP(B1042,CF!A:Y,2,FALSE)</f>
        <v>#N/A</v>
      </c>
      <c r="D1042" s="28" t="str">
        <f>IFERROR(VLOOKUP(B1042,Adresy!A:C,3,FALSE),"BRAK")</f>
        <v>BRAK</v>
      </c>
      <c r="E1042" s="230" t="s">
        <v>122</v>
      </c>
      <c r="J1042" s="237" t="s">
        <v>177</v>
      </c>
      <c r="K1042" s="238" t="s">
        <v>178</v>
      </c>
      <c r="L1042" s="239">
        <v>-1600</v>
      </c>
      <c r="M1042" s="239">
        <v>-1600</v>
      </c>
      <c r="N1042" s="240">
        <v>6876.48</v>
      </c>
      <c r="O1042" s="28" t="e">
        <f ca="1">VLOOKUP(B1042,CF!A:Y,10,FALSE)</f>
        <v>#N/A</v>
      </c>
      <c r="P1042" s="248" t="e">
        <f t="shared" ca="1" si="48"/>
        <v>#VALUE!</v>
      </c>
      <c r="Q1042" s="28" t="e">
        <f t="shared" ca="1" si="49"/>
        <v>#VALUE!</v>
      </c>
      <c r="S1042" s="322">
        <f t="shared" si="50"/>
        <v>-6876.48</v>
      </c>
    </row>
    <row r="1043" spans="1:19" x14ac:dyDescent="0.2">
      <c r="C1043" s="28" t="e">
        <f ca="1">VLOOKUP(B1043,CF!A:Y,2,FALSE)</f>
        <v>#N/A</v>
      </c>
      <c r="D1043" s="28" t="str">
        <f>IFERROR(VLOOKUP(B1043,Adresy!A:C,3,FALSE),"BRAK")</f>
        <v>BRAK</v>
      </c>
      <c r="E1043" s="230" t="s">
        <v>122</v>
      </c>
      <c r="F1043" s="230" t="s">
        <v>122</v>
      </c>
      <c r="G1043" s="230" t="s">
        <v>122</v>
      </c>
      <c r="H1043" s="230" t="s">
        <v>122</v>
      </c>
      <c r="I1043" s="230" t="s">
        <v>122</v>
      </c>
      <c r="J1043" s="230" t="s">
        <v>122</v>
      </c>
      <c r="K1043" s="230" t="s">
        <v>122</v>
      </c>
      <c r="L1043" s="241" t="s">
        <v>122</v>
      </c>
      <c r="M1043" s="241" t="s">
        <v>3189</v>
      </c>
      <c r="N1043" s="242">
        <v>6876.48</v>
      </c>
      <c r="O1043" s="28" t="e">
        <f ca="1">VLOOKUP(B1043,CF!A:Y,10,FALSE)</f>
        <v>#N/A</v>
      </c>
      <c r="P1043" s="248" t="e">
        <f t="shared" ca="1" si="48"/>
        <v>#VALUE!</v>
      </c>
      <c r="Q1043" s="28" t="e">
        <f t="shared" ca="1" si="49"/>
        <v>#VALUE!</v>
      </c>
      <c r="S1043" s="322">
        <f t="shared" si="50"/>
        <v>-6876.48</v>
      </c>
    </row>
    <row r="1044" spans="1:19" x14ac:dyDescent="0.2">
      <c r="A1044" s="230" t="s">
        <v>1566</v>
      </c>
      <c r="B1044" s="230"/>
      <c r="C1044" s="28" t="e">
        <f ca="1">VLOOKUP(B1044,CF!A:Y,2,FALSE)</f>
        <v>#N/A</v>
      </c>
      <c r="D1044" s="28" t="str">
        <f>IFERROR(VLOOKUP(B1044,Adresy!A:C,3,FALSE),"BRAK")</f>
        <v>BRAK</v>
      </c>
      <c r="E1044" s="231" t="s">
        <v>1566</v>
      </c>
      <c r="G1044" s="232" t="s">
        <v>1567</v>
      </c>
      <c r="I1044" s="230" t="s">
        <v>122</v>
      </c>
      <c r="J1044" s="230" t="s">
        <v>122</v>
      </c>
      <c r="K1044" s="230" t="s">
        <v>122</v>
      </c>
      <c r="L1044" s="230" t="s">
        <v>122</v>
      </c>
      <c r="M1044" s="230" t="s">
        <v>122</v>
      </c>
      <c r="N1044" s="230">
        <v>0</v>
      </c>
      <c r="O1044" s="28" t="e">
        <f ca="1">VLOOKUP(B1044,CF!A:Y,10,FALSE)</f>
        <v>#N/A</v>
      </c>
      <c r="P1044" s="248" t="e">
        <f t="shared" ca="1" si="48"/>
        <v>#VALUE!</v>
      </c>
      <c r="Q1044" s="28" t="e">
        <f t="shared" ca="1" si="49"/>
        <v>#VALUE!</v>
      </c>
      <c r="S1044" s="322">
        <f t="shared" si="50"/>
        <v>0</v>
      </c>
    </row>
    <row r="1045" spans="1:19" x14ac:dyDescent="0.2">
      <c r="B1045" s="28" t="s">
        <v>1566</v>
      </c>
      <c r="C1045" s="28" t="str">
        <f>VLOOKUP(B1045,CF!A:Y,2,FALSE)</f>
        <v>Enterprise Autovermietung Deutschland B.V.&amp; CO. KG</v>
      </c>
      <c r="D1045" s="28" t="str">
        <f>IFERROR(VLOOKUP(B1045,Adresy!A:C,3,FALSE),"BRAK")</f>
        <v>Kolbergstr. 7
40599 Düsseldorf
Germany</v>
      </c>
      <c r="E1045" s="233">
        <v>43510</v>
      </c>
      <c r="F1045" s="204" t="s">
        <v>1568</v>
      </c>
      <c r="G1045" s="205" t="s">
        <v>1569</v>
      </c>
      <c r="H1045" s="204" t="s">
        <v>1570</v>
      </c>
      <c r="I1045" s="234">
        <v>43504</v>
      </c>
      <c r="J1045" s="206" t="s">
        <v>177</v>
      </c>
      <c r="K1045" s="207" t="s">
        <v>178</v>
      </c>
      <c r="L1045" s="235">
        <v>-77.73</v>
      </c>
      <c r="M1045" s="235">
        <v>-0.67000000000000204</v>
      </c>
      <c r="N1045" s="236">
        <v>2.8900000000000401</v>
      </c>
      <c r="O1045" s="28">
        <f>VLOOKUP(B1045,CF!A:Y,10,FALSE)</f>
        <v>14</v>
      </c>
      <c r="P1045" s="248">
        <f t="shared" si="48"/>
        <v>43524</v>
      </c>
      <c r="Q1045" s="28">
        <f t="shared" si="49"/>
        <v>20</v>
      </c>
      <c r="S1045" s="322">
        <f t="shared" si="50"/>
        <v>-2.8900000000000401</v>
      </c>
    </row>
    <row r="1046" spans="1:19" x14ac:dyDescent="0.2">
      <c r="C1046" s="28" t="e">
        <f ca="1">VLOOKUP(B1046,CF!A:Y,2,FALSE)</f>
        <v>#N/A</v>
      </c>
      <c r="D1046" s="28" t="str">
        <f>IFERROR(VLOOKUP(B1046,Adresy!A:C,3,FALSE),"BRAK")</f>
        <v>BRAK</v>
      </c>
      <c r="E1046" s="230" t="s">
        <v>122</v>
      </c>
      <c r="J1046" s="237" t="s">
        <v>177</v>
      </c>
      <c r="K1046" s="238" t="s">
        <v>178</v>
      </c>
      <c r="L1046" s="239">
        <v>-77.73</v>
      </c>
      <c r="M1046" s="239">
        <v>-0.67000000000000204</v>
      </c>
      <c r="N1046" s="240">
        <v>2.8900000000000401</v>
      </c>
      <c r="O1046" s="28" t="e">
        <f ca="1">VLOOKUP(B1046,CF!A:Y,10,FALSE)</f>
        <v>#N/A</v>
      </c>
      <c r="P1046" s="248" t="e">
        <f t="shared" ca="1" si="48"/>
        <v>#VALUE!</v>
      </c>
      <c r="Q1046" s="28" t="e">
        <f t="shared" ca="1" si="49"/>
        <v>#VALUE!</v>
      </c>
      <c r="S1046" s="322">
        <f t="shared" si="50"/>
        <v>-2.8900000000000401</v>
      </c>
    </row>
    <row r="1047" spans="1:19" x14ac:dyDescent="0.2">
      <c r="C1047" s="28" t="e">
        <f ca="1">VLOOKUP(B1047,CF!A:Y,2,FALSE)</f>
        <v>#N/A</v>
      </c>
      <c r="D1047" s="28" t="str">
        <f>IFERROR(VLOOKUP(B1047,Adresy!A:C,3,FALSE),"BRAK")</f>
        <v>BRAK</v>
      </c>
      <c r="N1047" s="28">
        <v>0</v>
      </c>
      <c r="O1047" s="28" t="e">
        <f ca="1">VLOOKUP(B1047,CF!A:Y,10,FALSE)</f>
        <v>#N/A</v>
      </c>
      <c r="P1047" s="248" t="e">
        <f t="shared" ca="1" si="48"/>
        <v>#N/A</v>
      </c>
      <c r="Q1047" s="28" t="e">
        <f t="shared" ca="1" si="49"/>
        <v>#N/A</v>
      </c>
      <c r="S1047" s="322">
        <f t="shared" si="50"/>
        <v>0</v>
      </c>
    </row>
    <row r="1048" spans="1:19" x14ac:dyDescent="0.2">
      <c r="C1048" s="28" t="e">
        <f ca="1">VLOOKUP(B1048,CF!A:Y,2,FALSE)</f>
        <v>#N/A</v>
      </c>
      <c r="D1048" s="28" t="str">
        <f>IFERROR(VLOOKUP(B1048,Adresy!A:C,3,FALSE),"BRAK")</f>
        <v>BRAK</v>
      </c>
      <c r="E1048" s="230" t="s">
        <v>122</v>
      </c>
      <c r="F1048" s="230" t="s">
        <v>122</v>
      </c>
      <c r="G1048" s="230" t="s">
        <v>122</v>
      </c>
      <c r="H1048" s="230" t="s">
        <v>122</v>
      </c>
      <c r="I1048" s="230" t="s">
        <v>122</v>
      </c>
      <c r="J1048" s="230" t="s">
        <v>122</v>
      </c>
      <c r="K1048" s="230" t="s">
        <v>122</v>
      </c>
      <c r="L1048" s="241" t="s">
        <v>122</v>
      </c>
      <c r="M1048" s="241" t="s">
        <v>3189</v>
      </c>
      <c r="N1048" s="242">
        <v>2.8900000000000401</v>
      </c>
      <c r="O1048" s="28" t="e">
        <f ca="1">VLOOKUP(B1048,CF!A:Y,10,FALSE)</f>
        <v>#N/A</v>
      </c>
      <c r="P1048" s="248" t="e">
        <f t="shared" ca="1" si="48"/>
        <v>#VALUE!</v>
      </c>
      <c r="Q1048" s="28" t="e">
        <f t="shared" ca="1" si="49"/>
        <v>#VALUE!</v>
      </c>
      <c r="S1048" s="322">
        <f t="shared" si="50"/>
        <v>-2.8900000000000401</v>
      </c>
    </row>
    <row r="1049" spans="1:19" x14ac:dyDescent="0.2">
      <c r="A1049" s="230" t="s">
        <v>1571</v>
      </c>
      <c r="B1049" s="230"/>
      <c r="C1049" s="28" t="e">
        <f ca="1">VLOOKUP(B1049,CF!A:Y,2,FALSE)</f>
        <v>#N/A</v>
      </c>
      <c r="D1049" s="28" t="str">
        <f>IFERROR(VLOOKUP(B1049,Adresy!A:C,3,FALSE),"BRAK")</f>
        <v>BRAK</v>
      </c>
      <c r="E1049" s="231" t="s">
        <v>1571</v>
      </c>
      <c r="G1049" s="232" t="s">
        <v>1572</v>
      </c>
      <c r="I1049" s="230" t="s">
        <v>122</v>
      </c>
      <c r="J1049" s="230" t="s">
        <v>122</v>
      </c>
      <c r="K1049" s="230" t="s">
        <v>122</v>
      </c>
      <c r="L1049" s="230" t="s">
        <v>122</v>
      </c>
      <c r="M1049" s="230" t="s">
        <v>122</v>
      </c>
      <c r="N1049" s="230">
        <v>0</v>
      </c>
      <c r="O1049" s="28" t="e">
        <f ca="1">VLOOKUP(B1049,CF!A:Y,10,FALSE)</f>
        <v>#N/A</v>
      </c>
      <c r="P1049" s="248" t="e">
        <f t="shared" ca="1" si="48"/>
        <v>#VALUE!</v>
      </c>
      <c r="Q1049" s="28" t="e">
        <f t="shared" ca="1" si="49"/>
        <v>#VALUE!</v>
      </c>
      <c r="S1049" s="322">
        <f t="shared" si="50"/>
        <v>0</v>
      </c>
    </row>
    <row r="1050" spans="1:19" x14ac:dyDescent="0.2">
      <c r="B1050" s="28" t="s">
        <v>1571</v>
      </c>
      <c r="C1050" s="28" t="str">
        <f>VLOOKUP(B1050,CF!A:Y,2,FALSE)</f>
        <v>PPUH ELDAR Dariusz Horiszny</v>
      </c>
      <c r="D1050" s="28" t="str">
        <f>IFERROR(VLOOKUP(B1050,Adresy!A:C,3,FALSE),"BRAK")</f>
        <v>Morcinka 51
opole
45-531 
Poland</v>
      </c>
      <c r="E1050" s="233">
        <v>43549</v>
      </c>
      <c r="F1050" s="204" t="s">
        <v>1573</v>
      </c>
      <c r="G1050" s="205" t="s">
        <v>1574</v>
      </c>
      <c r="H1050" s="204" t="s">
        <v>1575</v>
      </c>
      <c r="I1050" s="234">
        <v>43563</v>
      </c>
      <c r="J1050" s="206" t="s">
        <v>129</v>
      </c>
      <c r="K1050" s="207" t="s">
        <v>130</v>
      </c>
      <c r="L1050" s="235">
        <v>-0.01</v>
      </c>
      <c r="M1050" s="235">
        <v>-0.01</v>
      </c>
      <c r="N1050" s="236">
        <v>0.01</v>
      </c>
      <c r="O1050" s="28">
        <f>VLOOKUP(B1050,CF!A:Y,10,FALSE)</f>
        <v>14</v>
      </c>
      <c r="P1050" s="248">
        <f t="shared" si="48"/>
        <v>43563</v>
      </c>
      <c r="Q1050" s="28">
        <f t="shared" si="49"/>
        <v>0</v>
      </c>
      <c r="S1050" s="322">
        <f t="shared" si="50"/>
        <v>-0.01</v>
      </c>
    </row>
    <row r="1051" spans="1:19" x14ac:dyDescent="0.2">
      <c r="B1051" s="28" t="s">
        <v>1571</v>
      </c>
      <c r="C1051" s="28" t="str">
        <f>VLOOKUP(B1051,CF!A:Y,2,FALSE)</f>
        <v>PPUH ELDAR Dariusz Horiszny</v>
      </c>
      <c r="D1051" s="28" t="str">
        <f>IFERROR(VLOOKUP(B1051,Adresy!A:C,3,FALSE),"BRAK")</f>
        <v>Morcinka 51
opole
45-531 
Poland</v>
      </c>
      <c r="E1051" s="233">
        <v>43552</v>
      </c>
      <c r="F1051" s="204" t="s">
        <v>1576</v>
      </c>
      <c r="G1051" s="205" t="s">
        <v>1577</v>
      </c>
      <c r="H1051" s="204" t="s">
        <v>1575</v>
      </c>
      <c r="I1051" s="234">
        <v>43566</v>
      </c>
      <c r="J1051" s="206" t="s">
        <v>129</v>
      </c>
      <c r="K1051" s="207" t="s">
        <v>130</v>
      </c>
      <c r="L1051" s="235">
        <v>-0.01</v>
      </c>
      <c r="M1051" s="235">
        <v>-0.01</v>
      </c>
      <c r="N1051" s="236">
        <v>0.01</v>
      </c>
      <c r="O1051" s="28">
        <f>VLOOKUP(B1051,CF!A:Y,10,FALSE)</f>
        <v>14</v>
      </c>
      <c r="P1051" s="248">
        <f t="shared" si="48"/>
        <v>43566</v>
      </c>
      <c r="Q1051" s="28">
        <f t="shared" si="49"/>
        <v>0</v>
      </c>
      <c r="S1051" s="322">
        <f t="shared" si="50"/>
        <v>-0.01</v>
      </c>
    </row>
    <row r="1052" spans="1:19" x14ac:dyDescent="0.2">
      <c r="C1052" s="28" t="e">
        <f ca="1">VLOOKUP(B1052,CF!A:Y,2,FALSE)</f>
        <v>#N/A</v>
      </c>
      <c r="D1052" s="28" t="str">
        <f>IFERROR(VLOOKUP(B1052,Adresy!A:C,3,FALSE),"BRAK")</f>
        <v>BRAK</v>
      </c>
      <c r="E1052" s="230" t="s">
        <v>122</v>
      </c>
      <c r="J1052" s="237" t="s">
        <v>129</v>
      </c>
      <c r="K1052" s="238" t="s">
        <v>130</v>
      </c>
      <c r="L1052" s="239">
        <v>-0.02</v>
      </c>
      <c r="M1052" s="239">
        <v>-0.02</v>
      </c>
      <c r="N1052" s="240">
        <v>0.02</v>
      </c>
      <c r="O1052" s="28" t="e">
        <f ca="1">VLOOKUP(B1052,CF!A:Y,10,FALSE)</f>
        <v>#N/A</v>
      </c>
      <c r="P1052" s="248" t="e">
        <f t="shared" ca="1" si="48"/>
        <v>#VALUE!</v>
      </c>
      <c r="Q1052" s="28" t="e">
        <f t="shared" ca="1" si="49"/>
        <v>#VALUE!</v>
      </c>
      <c r="S1052" s="322">
        <f t="shared" si="50"/>
        <v>-0.02</v>
      </c>
    </row>
    <row r="1053" spans="1:19" x14ac:dyDescent="0.2">
      <c r="C1053" s="28" t="e">
        <f ca="1">VLOOKUP(B1053,CF!A:Y,2,FALSE)</f>
        <v>#N/A</v>
      </c>
      <c r="D1053" s="28" t="str">
        <f>IFERROR(VLOOKUP(B1053,Adresy!A:C,3,FALSE),"BRAK")</f>
        <v>BRAK</v>
      </c>
      <c r="N1053" s="28">
        <v>0</v>
      </c>
      <c r="O1053" s="28" t="e">
        <f ca="1">VLOOKUP(B1053,CF!A:Y,10,FALSE)</f>
        <v>#N/A</v>
      </c>
      <c r="P1053" s="248" t="e">
        <f t="shared" ca="1" si="48"/>
        <v>#N/A</v>
      </c>
      <c r="Q1053" s="28" t="e">
        <f t="shared" ca="1" si="49"/>
        <v>#N/A</v>
      </c>
      <c r="S1053" s="322">
        <f t="shared" si="50"/>
        <v>0</v>
      </c>
    </row>
    <row r="1054" spans="1:19" x14ac:dyDescent="0.2">
      <c r="C1054" s="28" t="e">
        <f ca="1">VLOOKUP(B1054,CF!A:Y,2,FALSE)</f>
        <v>#N/A</v>
      </c>
      <c r="D1054" s="28" t="str">
        <f>IFERROR(VLOOKUP(B1054,Adresy!A:C,3,FALSE),"BRAK")</f>
        <v>BRAK</v>
      </c>
      <c r="E1054" s="230" t="s">
        <v>122</v>
      </c>
      <c r="F1054" s="230" t="s">
        <v>122</v>
      </c>
      <c r="G1054" s="230" t="s">
        <v>122</v>
      </c>
      <c r="H1054" s="230" t="s">
        <v>122</v>
      </c>
      <c r="I1054" s="230" t="s">
        <v>122</v>
      </c>
      <c r="J1054" s="230" t="s">
        <v>122</v>
      </c>
      <c r="K1054" s="230" t="s">
        <v>122</v>
      </c>
      <c r="L1054" s="241" t="s">
        <v>122</v>
      </c>
      <c r="M1054" s="241" t="s">
        <v>3189</v>
      </c>
      <c r="N1054" s="242">
        <v>0.02</v>
      </c>
      <c r="O1054" s="28" t="e">
        <f ca="1">VLOOKUP(B1054,CF!A:Y,10,FALSE)</f>
        <v>#N/A</v>
      </c>
      <c r="P1054" s="248" t="e">
        <f t="shared" ca="1" si="48"/>
        <v>#VALUE!</v>
      </c>
      <c r="Q1054" s="28" t="e">
        <f t="shared" ca="1" si="49"/>
        <v>#VALUE!</v>
      </c>
      <c r="S1054" s="322">
        <f t="shared" si="50"/>
        <v>-0.02</v>
      </c>
    </row>
    <row r="1055" spans="1:19" x14ac:dyDescent="0.2">
      <c r="A1055" s="230" t="s">
        <v>1578</v>
      </c>
      <c r="B1055" s="230"/>
      <c r="C1055" s="28" t="e">
        <f ca="1">VLOOKUP(B1055,CF!A:Y,2,FALSE)</f>
        <v>#N/A</v>
      </c>
      <c r="D1055" s="28" t="str">
        <f>IFERROR(VLOOKUP(B1055,Adresy!A:C,3,FALSE),"BRAK")</f>
        <v>BRAK</v>
      </c>
      <c r="E1055" s="231" t="s">
        <v>1578</v>
      </c>
      <c r="G1055" s="232" t="s">
        <v>1579</v>
      </c>
      <c r="I1055" s="230" t="s">
        <v>122</v>
      </c>
      <c r="J1055" s="230" t="s">
        <v>122</v>
      </c>
      <c r="K1055" s="230" t="s">
        <v>122</v>
      </c>
      <c r="L1055" s="230" t="s">
        <v>122</v>
      </c>
      <c r="M1055" s="230" t="s">
        <v>122</v>
      </c>
      <c r="N1055" s="230">
        <v>0</v>
      </c>
      <c r="O1055" s="28" t="e">
        <f ca="1">VLOOKUP(B1055,CF!A:Y,10,FALSE)</f>
        <v>#N/A</v>
      </c>
      <c r="P1055" s="248" t="e">
        <f t="shared" ca="1" si="48"/>
        <v>#VALUE!</v>
      </c>
      <c r="Q1055" s="28" t="e">
        <f t="shared" ca="1" si="49"/>
        <v>#VALUE!</v>
      </c>
      <c r="S1055" s="322">
        <f t="shared" si="50"/>
        <v>0</v>
      </c>
    </row>
    <row r="1056" spans="1:19" x14ac:dyDescent="0.2">
      <c r="B1056" s="28" t="s">
        <v>1578</v>
      </c>
      <c r="C1056" s="28" t="str">
        <f>VLOOKUP(B1056,CF!A:Y,2,FALSE)</f>
        <v>WARTA</v>
      </c>
      <c r="D1056" s="28">
        <f>IFERROR(VLOOKUP(B1056,Adresy!A:C,3,FALSE),"BRAK")</f>
        <v>0</v>
      </c>
      <c r="E1056" s="233">
        <v>43585</v>
      </c>
      <c r="F1056" s="204" t="s">
        <v>1580</v>
      </c>
      <c r="G1056" s="205" t="s">
        <v>1581</v>
      </c>
      <c r="H1056" s="204" t="s">
        <v>1581</v>
      </c>
      <c r="I1056" s="234">
        <v>43585</v>
      </c>
      <c r="J1056" s="206" t="s">
        <v>129</v>
      </c>
      <c r="K1056" s="207" t="s">
        <v>130</v>
      </c>
      <c r="L1056" s="235">
        <v>-8470</v>
      </c>
      <c r="M1056" s="235">
        <v>-8470</v>
      </c>
      <c r="N1056" s="236">
        <v>8470</v>
      </c>
      <c r="O1056" s="28">
        <f>VLOOKUP(B1056,CF!A:Y,10,FALSE)</f>
        <v>14</v>
      </c>
      <c r="P1056" s="248">
        <f t="shared" si="48"/>
        <v>43599</v>
      </c>
      <c r="Q1056" s="28">
        <f t="shared" si="49"/>
        <v>14</v>
      </c>
      <c r="S1056" s="322">
        <f t="shared" si="50"/>
        <v>-8470</v>
      </c>
    </row>
    <row r="1057" spans="1:19" x14ac:dyDescent="0.2">
      <c r="C1057" s="28" t="e">
        <f ca="1">VLOOKUP(B1057,CF!A:Y,2,FALSE)</f>
        <v>#N/A</v>
      </c>
      <c r="D1057" s="28" t="str">
        <f>IFERROR(VLOOKUP(B1057,Adresy!A:C,3,FALSE),"BRAK")</f>
        <v>BRAK</v>
      </c>
      <c r="E1057" s="230" t="s">
        <v>122</v>
      </c>
      <c r="J1057" s="237" t="s">
        <v>129</v>
      </c>
      <c r="K1057" s="238" t="s">
        <v>130</v>
      </c>
      <c r="L1057" s="239">
        <v>-8470</v>
      </c>
      <c r="M1057" s="239">
        <v>-8470</v>
      </c>
      <c r="N1057" s="240">
        <v>8470</v>
      </c>
      <c r="O1057" s="28" t="e">
        <f ca="1">VLOOKUP(B1057,CF!A:Y,10,FALSE)</f>
        <v>#N/A</v>
      </c>
      <c r="P1057" s="248" t="e">
        <f t="shared" ca="1" si="48"/>
        <v>#VALUE!</v>
      </c>
      <c r="Q1057" s="28" t="e">
        <f t="shared" ca="1" si="49"/>
        <v>#VALUE!</v>
      </c>
      <c r="S1057" s="322">
        <f t="shared" si="50"/>
        <v>-8470</v>
      </c>
    </row>
    <row r="1058" spans="1:19" x14ac:dyDescent="0.2">
      <c r="C1058" s="28" t="e">
        <f ca="1">VLOOKUP(B1058,CF!A:Y,2,FALSE)</f>
        <v>#N/A</v>
      </c>
      <c r="D1058" s="28" t="str">
        <f>IFERROR(VLOOKUP(B1058,Adresy!A:C,3,FALSE),"BRAK")</f>
        <v>BRAK</v>
      </c>
      <c r="E1058" s="230" t="s">
        <v>122</v>
      </c>
      <c r="F1058" s="230" t="s">
        <v>122</v>
      </c>
      <c r="G1058" s="230" t="s">
        <v>122</v>
      </c>
      <c r="H1058" s="230" t="s">
        <v>122</v>
      </c>
      <c r="I1058" s="230" t="s">
        <v>122</v>
      </c>
      <c r="J1058" s="230" t="s">
        <v>122</v>
      </c>
      <c r="K1058" s="230" t="s">
        <v>122</v>
      </c>
      <c r="L1058" s="241" t="s">
        <v>122</v>
      </c>
      <c r="M1058" s="241" t="s">
        <v>3189</v>
      </c>
      <c r="N1058" s="242">
        <v>8470</v>
      </c>
      <c r="O1058" s="28" t="e">
        <f ca="1">VLOOKUP(B1058,CF!A:Y,10,FALSE)</f>
        <v>#N/A</v>
      </c>
      <c r="P1058" s="248" t="e">
        <f t="shared" ca="1" si="48"/>
        <v>#VALUE!</v>
      </c>
      <c r="Q1058" s="28" t="e">
        <f t="shared" ca="1" si="49"/>
        <v>#VALUE!</v>
      </c>
      <c r="S1058" s="322">
        <f t="shared" si="50"/>
        <v>-8470</v>
      </c>
    </row>
    <row r="1059" spans="1:19" x14ac:dyDescent="0.2">
      <c r="A1059" s="230" t="s">
        <v>3171</v>
      </c>
      <c r="B1059" s="230"/>
      <c r="C1059" s="28" t="e">
        <f ca="1">VLOOKUP(B1059,CF!A:Y,2,FALSE)</f>
        <v>#N/A</v>
      </c>
      <c r="D1059" s="28" t="str">
        <f>IFERROR(VLOOKUP(B1059,Adresy!A:C,3,FALSE),"BRAK")</f>
        <v>BRAK</v>
      </c>
      <c r="E1059" s="231" t="s">
        <v>3171</v>
      </c>
      <c r="G1059" s="232" t="s">
        <v>3172</v>
      </c>
      <c r="I1059" s="230" t="s">
        <v>122</v>
      </c>
      <c r="J1059" s="230" t="s">
        <v>122</v>
      </c>
      <c r="K1059" s="230" t="s">
        <v>122</v>
      </c>
      <c r="L1059" s="230" t="s">
        <v>122</v>
      </c>
      <c r="M1059" s="230" t="s">
        <v>122</v>
      </c>
      <c r="N1059" s="230">
        <v>0</v>
      </c>
      <c r="O1059" s="28" t="e">
        <f ca="1">VLOOKUP(B1059,CF!A:Y,10,FALSE)</f>
        <v>#N/A</v>
      </c>
      <c r="P1059" s="248" t="e">
        <f t="shared" ca="1" si="48"/>
        <v>#VALUE!</v>
      </c>
      <c r="Q1059" s="28" t="e">
        <f t="shared" ca="1" si="49"/>
        <v>#VALUE!</v>
      </c>
      <c r="S1059" s="322">
        <f t="shared" si="50"/>
        <v>0</v>
      </c>
    </row>
    <row r="1060" spans="1:19" x14ac:dyDescent="0.2">
      <c r="B1060" s="28" t="s">
        <v>3171</v>
      </c>
      <c r="C1060" s="28" t="str">
        <f>VLOOKUP(B1060,CF!A:Y,2,FALSE)</f>
        <v>PPHU "HIK" Janina Oleksy</v>
      </c>
      <c r="D1060" s="28" t="str">
        <f>IFERROR(VLOOKUP(B1060,Adresy!A:C,3,FALSE),"BRAK")</f>
        <v>Środkowa 1 68-100 Żagań</v>
      </c>
      <c r="E1060" s="233">
        <v>43600</v>
      </c>
      <c r="F1060" s="204" t="s">
        <v>3323</v>
      </c>
      <c r="G1060" s="205" t="s">
        <v>3170</v>
      </c>
      <c r="H1060" s="204" t="s">
        <v>3324</v>
      </c>
      <c r="I1060" s="234">
        <v>43605</v>
      </c>
      <c r="J1060" s="206" t="s">
        <v>129</v>
      </c>
      <c r="K1060" s="207" t="s">
        <v>130</v>
      </c>
      <c r="L1060" s="235">
        <v>-84685.5</v>
      </c>
      <c r="M1060" s="235">
        <v>-84685.5</v>
      </c>
      <c r="N1060" s="236">
        <v>84685.5</v>
      </c>
      <c r="O1060" s="28">
        <f>VLOOKUP(B1060,CF!A:Y,10,FALSE)</f>
        <v>14</v>
      </c>
      <c r="P1060" s="248">
        <f t="shared" si="48"/>
        <v>43614</v>
      </c>
      <c r="Q1060" s="28">
        <f t="shared" si="49"/>
        <v>9</v>
      </c>
      <c r="S1060" s="322">
        <f t="shared" si="50"/>
        <v>-84685.5</v>
      </c>
    </row>
    <row r="1061" spans="1:19" x14ac:dyDescent="0.2">
      <c r="C1061" s="28" t="e">
        <f ca="1">VLOOKUP(B1061,CF!A:Y,2,FALSE)</f>
        <v>#N/A</v>
      </c>
      <c r="D1061" s="28" t="str">
        <f>IFERROR(VLOOKUP(B1061,Adresy!A:C,3,FALSE),"BRAK")</f>
        <v>BRAK</v>
      </c>
      <c r="E1061" s="230" t="s">
        <v>122</v>
      </c>
      <c r="J1061" s="237" t="s">
        <v>129</v>
      </c>
      <c r="K1061" s="238" t="s">
        <v>130</v>
      </c>
      <c r="L1061" s="239">
        <v>-84685.5</v>
      </c>
      <c r="M1061" s="239">
        <v>-84685.5</v>
      </c>
      <c r="N1061" s="240">
        <v>84685.5</v>
      </c>
      <c r="O1061" s="28" t="e">
        <f ca="1">VLOOKUP(B1061,CF!A:Y,10,FALSE)</f>
        <v>#N/A</v>
      </c>
      <c r="P1061" s="248" t="e">
        <f t="shared" ca="1" si="48"/>
        <v>#VALUE!</v>
      </c>
      <c r="Q1061" s="28" t="e">
        <f t="shared" ca="1" si="49"/>
        <v>#VALUE!</v>
      </c>
      <c r="S1061" s="322">
        <f t="shared" si="50"/>
        <v>-84685.5</v>
      </c>
    </row>
    <row r="1062" spans="1:19" x14ac:dyDescent="0.2">
      <c r="C1062" s="28" t="e">
        <f ca="1">VLOOKUP(B1062,CF!A:Y,2,FALSE)</f>
        <v>#N/A</v>
      </c>
      <c r="D1062" s="28" t="str">
        <f>IFERROR(VLOOKUP(B1062,Adresy!A:C,3,FALSE),"BRAK")</f>
        <v>BRAK</v>
      </c>
      <c r="E1062" s="230" t="s">
        <v>122</v>
      </c>
      <c r="F1062" s="230" t="s">
        <v>122</v>
      </c>
      <c r="G1062" s="230" t="s">
        <v>122</v>
      </c>
      <c r="H1062" s="230" t="s">
        <v>122</v>
      </c>
      <c r="I1062" s="230" t="s">
        <v>122</v>
      </c>
      <c r="J1062" s="230" t="s">
        <v>122</v>
      </c>
      <c r="K1062" s="230" t="s">
        <v>122</v>
      </c>
      <c r="L1062" s="241" t="s">
        <v>122</v>
      </c>
      <c r="M1062" s="241" t="s">
        <v>3189</v>
      </c>
      <c r="N1062" s="242">
        <v>84685.5</v>
      </c>
      <c r="O1062" s="28" t="e">
        <f ca="1">VLOOKUP(B1062,CF!A:Y,10,FALSE)</f>
        <v>#N/A</v>
      </c>
      <c r="P1062" s="248" t="e">
        <f t="shared" ca="1" si="48"/>
        <v>#VALUE!</v>
      </c>
      <c r="Q1062" s="28" t="e">
        <f t="shared" ca="1" si="49"/>
        <v>#VALUE!</v>
      </c>
      <c r="S1062" s="322">
        <f t="shared" si="50"/>
        <v>-84685.5</v>
      </c>
    </row>
    <row r="1063" spans="1:19" x14ac:dyDescent="0.2">
      <c r="A1063" s="230" t="s">
        <v>1582</v>
      </c>
      <c r="B1063" s="230"/>
      <c r="C1063" s="28" t="e">
        <f ca="1">VLOOKUP(B1063,CF!A:Y,2,FALSE)</f>
        <v>#N/A</v>
      </c>
      <c r="D1063" s="28" t="str">
        <f>IFERROR(VLOOKUP(B1063,Adresy!A:C,3,FALSE),"BRAK")</f>
        <v>BRAK</v>
      </c>
      <c r="E1063" s="231" t="s">
        <v>1582</v>
      </c>
      <c r="G1063" s="232" t="s">
        <v>375</v>
      </c>
      <c r="I1063" s="230" t="s">
        <v>122</v>
      </c>
      <c r="J1063" s="230" t="s">
        <v>122</v>
      </c>
      <c r="K1063" s="230" t="s">
        <v>122</v>
      </c>
      <c r="L1063" s="230" t="s">
        <v>122</v>
      </c>
      <c r="M1063" s="230" t="s">
        <v>122</v>
      </c>
      <c r="N1063" s="230">
        <v>0</v>
      </c>
      <c r="O1063" s="28" t="e">
        <f ca="1">VLOOKUP(B1063,CF!A:Y,10,FALSE)</f>
        <v>#N/A</v>
      </c>
      <c r="P1063" s="248" t="e">
        <f t="shared" ca="1" si="48"/>
        <v>#VALUE!</v>
      </c>
      <c r="Q1063" s="28" t="e">
        <f t="shared" ca="1" si="49"/>
        <v>#VALUE!</v>
      </c>
      <c r="S1063" s="322">
        <f t="shared" si="50"/>
        <v>0</v>
      </c>
    </row>
    <row r="1064" spans="1:19" x14ac:dyDescent="0.2">
      <c r="B1064" s="28" t="s">
        <v>1582</v>
      </c>
      <c r="C1064" s="28" t="str">
        <f>VLOOKUP(B1064,CF!A:Y,2,FALSE)</f>
        <v>Neue Herbold Maschinen-u.Anlag</v>
      </c>
      <c r="D1064" s="28" t="str">
        <f>IFERROR(VLOOKUP(B1064,Adresy!A:C,3,FALSE),"BRAK")</f>
        <v>Wiesenstr. 44
D-74889 Sinsheim /Reihen
Germany</v>
      </c>
      <c r="E1064" s="233">
        <v>43531</v>
      </c>
      <c r="F1064" s="204" t="s">
        <v>1583</v>
      </c>
      <c r="G1064" s="205" t="s">
        <v>3833</v>
      </c>
      <c r="H1064" s="204" t="s">
        <v>314</v>
      </c>
      <c r="I1064" s="234">
        <v>43531</v>
      </c>
      <c r="J1064" s="206" t="s">
        <v>177</v>
      </c>
      <c r="K1064" s="207" t="s">
        <v>178</v>
      </c>
      <c r="L1064" s="235">
        <v>6903.8</v>
      </c>
      <c r="M1064" s="235">
        <v>6903.8</v>
      </c>
      <c r="N1064" s="236">
        <v>-29680.82</v>
      </c>
      <c r="O1064" s="28">
        <f>VLOOKUP(B1064,CF!A:Y,10,FALSE)</f>
        <v>14</v>
      </c>
      <c r="P1064" s="248">
        <f t="shared" si="48"/>
        <v>43545</v>
      </c>
      <c r="Q1064" s="28">
        <f t="shared" si="49"/>
        <v>14</v>
      </c>
      <c r="S1064" s="322">
        <f t="shared" si="50"/>
        <v>29680.82</v>
      </c>
    </row>
    <row r="1065" spans="1:19" x14ac:dyDescent="0.2">
      <c r="C1065" s="28" t="e">
        <f ca="1">VLOOKUP(B1065,CF!A:Y,2,FALSE)</f>
        <v>#N/A</v>
      </c>
      <c r="D1065" s="28" t="str">
        <f>IFERROR(VLOOKUP(B1065,Adresy!A:C,3,FALSE),"BRAK")</f>
        <v>BRAK</v>
      </c>
      <c r="E1065" s="230" t="s">
        <v>122</v>
      </c>
      <c r="J1065" s="237" t="s">
        <v>177</v>
      </c>
      <c r="K1065" s="238" t="s">
        <v>178</v>
      </c>
      <c r="L1065" s="239">
        <v>6903.8</v>
      </c>
      <c r="M1065" s="239">
        <v>6903.8</v>
      </c>
      <c r="N1065" s="240">
        <v>-29680.82</v>
      </c>
      <c r="O1065" s="28" t="e">
        <f ca="1">VLOOKUP(B1065,CF!A:Y,10,FALSE)</f>
        <v>#N/A</v>
      </c>
      <c r="P1065" s="248" t="e">
        <f t="shared" ca="1" si="48"/>
        <v>#VALUE!</v>
      </c>
      <c r="Q1065" s="28" t="e">
        <f t="shared" ca="1" si="49"/>
        <v>#VALUE!</v>
      </c>
      <c r="S1065" s="322">
        <f t="shared" si="50"/>
        <v>29680.82</v>
      </c>
    </row>
    <row r="1066" spans="1:19" x14ac:dyDescent="0.2">
      <c r="C1066" s="28" t="e">
        <f ca="1">VLOOKUP(B1066,CF!A:Y,2,FALSE)</f>
        <v>#N/A</v>
      </c>
      <c r="D1066" s="28" t="str">
        <f>IFERROR(VLOOKUP(B1066,Adresy!A:C,3,FALSE),"BRAK")</f>
        <v>BRAK</v>
      </c>
      <c r="N1066" s="28">
        <v>0</v>
      </c>
      <c r="O1066" s="28" t="e">
        <f ca="1">VLOOKUP(B1066,CF!A:Y,10,FALSE)</f>
        <v>#N/A</v>
      </c>
      <c r="P1066" s="248" t="e">
        <f t="shared" ca="1" si="48"/>
        <v>#N/A</v>
      </c>
      <c r="Q1066" s="28" t="e">
        <f t="shared" ca="1" si="49"/>
        <v>#N/A</v>
      </c>
      <c r="S1066" s="322">
        <f t="shared" si="50"/>
        <v>0</v>
      </c>
    </row>
    <row r="1067" spans="1:19" x14ac:dyDescent="0.2">
      <c r="C1067" s="28" t="e">
        <f ca="1">VLOOKUP(B1067,CF!A:Y,2,FALSE)</f>
        <v>#N/A</v>
      </c>
      <c r="D1067" s="28" t="str">
        <f>IFERROR(VLOOKUP(B1067,Adresy!A:C,3,FALSE),"BRAK")</f>
        <v>BRAK</v>
      </c>
      <c r="E1067" s="230" t="s">
        <v>122</v>
      </c>
      <c r="F1067" s="230" t="s">
        <v>122</v>
      </c>
      <c r="G1067" s="230" t="s">
        <v>122</v>
      </c>
      <c r="H1067" s="230" t="s">
        <v>122</v>
      </c>
      <c r="I1067" s="230" t="s">
        <v>122</v>
      </c>
      <c r="J1067" s="230" t="s">
        <v>122</v>
      </c>
      <c r="K1067" s="230" t="s">
        <v>122</v>
      </c>
      <c r="L1067" s="241" t="s">
        <v>122</v>
      </c>
      <c r="M1067" s="241" t="s">
        <v>3189</v>
      </c>
      <c r="N1067" s="242">
        <v>-29680.82</v>
      </c>
      <c r="O1067" s="28" t="e">
        <f ca="1">VLOOKUP(B1067,CF!A:Y,10,FALSE)</f>
        <v>#N/A</v>
      </c>
      <c r="P1067" s="248" t="e">
        <f t="shared" ca="1" si="48"/>
        <v>#VALUE!</v>
      </c>
      <c r="Q1067" s="28" t="e">
        <f t="shared" ca="1" si="49"/>
        <v>#VALUE!</v>
      </c>
      <c r="S1067" s="322">
        <f t="shared" si="50"/>
        <v>29680.82</v>
      </c>
    </row>
    <row r="1068" spans="1:19" x14ac:dyDescent="0.2">
      <c r="A1068" s="230" t="s">
        <v>1584</v>
      </c>
      <c r="B1068" s="230"/>
      <c r="C1068" s="28" t="e">
        <f ca="1">VLOOKUP(B1068,CF!A:Y,2,FALSE)</f>
        <v>#N/A</v>
      </c>
      <c r="D1068" s="28" t="str">
        <f>IFERROR(VLOOKUP(B1068,Adresy!A:C,3,FALSE),"BRAK")</f>
        <v>BRAK</v>
      </c>
      <c r="E1068" s="231" t="s">
        <v>1584</v>
      </c>
      <c r="G1068" s="232" t="s">
        <v>1585</v>
      </c>
      <c r="I1068" s="230" t="s">
        <v>122</v>
      </c>
      <c r="J1068" s="230" t="s">
        <v>122</v>
      </c>
      <c r="K1068" s="230" t="s">
        <v>122</v>
      </c>
      <c r="L1068" s="230" t="s">
        <v>122</v>
      </c>
      <c r="M1068" s="230" t="s">
        <v>122</v>
      </c>
      <c r="N1068" s="230">
        <v>0</v>
      </c>
      <c r="O1068" s="28" t="e">
        <f ca="1">VLOOKUP(B1068,CF!A:Y,10,FALSE)</f>
        <v>#N/A</v>
      </c>
      <c r="P1068" s="248" t="e">
        <f t="shared" ca="1" si="48"/>
        <v>#VALUE!</v>
      </c>
      <c r="Q1068" s="28" t="e">
        <f t="shared" ca="1" si="49"/>
        <v>#VALUE!</v>
      </c>
      <c r="S1068" s="322">
        <f t="shared" si="50"/>
        <v>0</v>
      </c>
    </row>
    <row r="1069" spans="1:19" x14ac:dyDescent="0.2">
      <c r="B1069" s="28" t="s">
        <v>1584</v>
      </c>
      <c r="C1069" s="28" t="str">
        <f>VLOOKUP(B1069,CF!A:Y,2,FALSE)</f>
        <v>AMP Sp. z o.o. K</v>
      </c>
      <c r="D1069" s="28" t="str">
        <f>IFERROR(VLOOKUP(B1069,Adresy!A:C,3,FALSE),"BRAK")</f>
        <v>Aleja Konstytucji 3 Maja 
1A
65-805 Zielona Góra 
Poland</v>
      </c>
      <c r="E1069" s="233">
        <v>43571</v>
      </c>
      <c r="F1069" s="204" t="s">
        <v>1586</v>
      </c>
      <c r="G1069" s="205" t="s">
        <v>1499</v>
      </c>
      <c r="H1069" s="204" t="s">
        <v>835</v>
      </c>
      <c r="I1069" s="234">
        <v>43585</v>
      </c>
      <c r="J1069" s="206" t="s">
        <v>129</v>
      </c>
      <c r="K1069" s="207" t="s">
        <v>130</v>
      </c>
      <c r="L1069" s="235">
        <v>-349</v>
      </c>
      <c r="M1069" s="235">
        <v>-349</v>
      </c>
      <c r="N1069" s="236">
        <v>349</v>
      </c>
      <c r="O1069" s="28">
        <f>VLOOKUP(B1069,CF!A:Y,10,FALSE)</f>
        <v>14</v>
      </c>
      <c r="P1069" s="248">
        <f t="shared" si="48"/>
        <v>43585</v>
      </c>
      <c r="Q1069" s="28">
        <f t="shared" si="49"/>
        <v>0</v>
      </c>
      <c r="S1069" s="322">
        <f t="shared" si="50"/>
        <v>-349</v>
      </c>
    </row>
    <row r="1070" spans="1:19" x14ac:dyDescent="0.2">
      <c r="C1070" s="28" t="e">
        <f ca="1">VLOOKUP(B1070,CF!A:Y,2,FALSE)</f>
        <v>#N/A</v>
      </c>
      <c r="D1070" s="28" t="str">
        <f>IFERROR(VLOOKUP(B1070,Adresy!A:C,3,FALSE),"BRAK")</f>
        <v>BRAK</v>
      </c>
      <c r="E1070" s="230" t="s">
        <v>122</v>
      </c>
      <c r="J1070" s="237" t="s">
        <v>129</v>
      </c>
      <c r="K1070" s="238" t="s">
        <v>130</v>
      </c>
      <c r="L1070" s="239">
        <v>-349</v>
      </c>
      <c r="M1070" s="239">
        <v>-349</v>
      </c>
      <c r="N1070" s="240">
        <v>349</v>
      </c>
      <c r="O1070" s="28" t="e">
        <f ca="1">VLOOKUP(B1070,CF!A:Y,10,FALSE)</f>
        <v>#N/A</v>
      </c>
      <c r="P1070" s="248" t="e">
        <f t="shared" ca="1" si="48"/>
        <v>#VALUE!</v>
      </c>
      <c r="Q1070" s="28" t="e">
        <f t="shared" ca="1" si="49"/>
        <v>#VALUE!</v>
      </c>
      <c r="S1070" s="322">
        <f t="shared" si="50"/>
        <v>-349</v>
      </c>
    </row>
    <row r="1071" spans="1:19" x14ac:dyDescent="0.2">
      <c r="C1071" s="28" t="e">
        <f ca="1">VLOOKUP(B1071,CF!A:Y,2,FALSE)</f>
        <v>#N/A</v>
      </c>
      <c r="D1071" s="28" t="str">
        <f>IFERROR(VLOOKUP(B1071,Adresy!A:C,3,FALSE),"BRAK")</f>
        <v>BRAK</v>
      </c>
      <c r="E1071" s="230" t="s">
        <v>122</v>
      </c>
      <c r="F1071" s="230" t="s">
        <v>122</v>
      </c>
      <c r="G1071" s="230" t="s">
        <v>122</v>
      </c>
      <c r="H1071" s="230" t="s">
        <v>122</v>
      </c>
      <c r="I1071" s="230" t="s">
        <v>122</v>
      </c>
      <c r="J1071" s="230" t="s">
        <v>122</v>
      </c>
      <c r="K1071" s="230" t="s">
        <v>122</v>
      </c>
      <c r="L1071" s="241" t="s">
        <v>122</v>
      </c>
      <c r="M1071" s="241" t="s">
        <v>3189</v>
      </c>
      <c r="N1071" s="242">
        <v>349</v>
      </c>
      <c r="O1071" s="28" t="e">
        <f ca="1">VLOOKUP(B1071,CF!A:Y,10,FALSE)</f>
        <v>#N/A</v>
      </c>
      <c r="P1071" s="248" t="e">
        <f t="shared" ca="1" si="48"/>
        <v>#VALUE!</v>
      </c>
      <c r="Q1071" s="28" t="e">
        <f t="shared" ca="1" si="49"/>
        <v>#VALUE!</v>
      </c>
      <c r="S1071" s="322">
        <f t="shared" si="50"/>
        <v>-349</v>
      </c>
    </row>
    <row r="1072" spans="1:19" x14ac:dyDescent="0.2">
      <c r="A1072" s="230" t="s">
        <v>1587</v>
      </c>
      <c r="B1072" s="230"/>
      <c r="C1072" s="28" t="e">
        <f ca="1">VLOOKUP(B1072,CF!A:Y,2,FALSE)</f>
        <v>#N/A</v>
      </c>
      <c r="D1072" s="28" t="str">
        <f>IFERROR(VLOOKUP(B1072,Adresy!A:C,3,FALSE),"BRAK")</f>
        <v>BRAK</v>
      </c>
      <c r="E1072" s="231" t="s">
        <v>1587</v>
      </c>
      <c r="G1072" s="232" t="s">
        <v>1588</v>
      </c>
      <c r="I1072" s="230" t="s">
        <v>122</v>
      </c>
      <c r="J1072" s="230" t="s">
        <v>122</v>
      </c>
      <c r="K1072" s="230" t="s">
        <v>122</v>
      </c>
      <c r="L1072" s="230" t="s">
        <v>122</v>
      </c>
      <c r="M1072" s="230" t="s">
        <v>122</v>
      </c>
      <c r="N1072" s="230">
        <v>0</v>
      </c>
      <c r="O1072" s="28" t="e">
        <f ca="1">VLOOKUP(B1072,CF!A:Y,10,FALSE)</f>
        <v>#N/A</v>
      </c>
      <c r="P1072" s="248" t="e">
        <f t="shared" ca="1" si="48"/>
        <v>#VALUE!</v>
      </c>
      <c r="Q1072" s="28" t="e">
        <f t="shared" ca="1" si="49"/>
        <v>#VALUE!</v>
      </c>
      <c r="S1072" s="322">
        <f t="shared" si="50"/>
        <v>0</v>
      </c>
    </row>
    <row r="1073" spans="1:19" x14ac:dyDescent="0.2">
      <c r="B1073" s="28" t="s">
        <v>1587</v>
      </c>
      <c r="C1073" s="28" t="str">
        <f>VLOOKUP(B1073,CF!A:Y,2,FALSE)</f>
        <v>SPED Malaga Edward, Malaga Renata Spółka Jawna</v>
      </c>
      <c r="D1073" s="28" t="str">
        <f>IFERROR(VLOOKUP(B1073,Adresy!A:C,3,FALSE),"BRAK")</f>
        <v>ul. Krakowska 180
52-015  Wrocław 
Poland</v>
      </c>
      <c r="E1073" s="233">
        <v>43578</v>
      </c>
      <c r="F1073" s="204" t="s">
        <v>1589</v>
      </c>
      <c r="G1073" s="205" t="s">
        <v>1590</v>
      </c>
      <c r="H1073" s="204" t="s">
        <v>1591</v>
      </c>
      <c r="I1073" s="234">
        <v>43592</v>
      </c>
      <c r="J1073" s="206" t="s">
        <v>129</v>
      </c>
      <c r="K1073" s="207" t="s">
        <v>130</v>
      </c>
      <c r="L1073" s="235">
        <v>-140.6</v>
      </c>
      <c r="M1073" s="235">
        <v>-140.6</v>
      </c>
      <c r="N1073" s="236">
        <v>140.6</v>
      </c>
      <c r="O1073" s="28">
        <f>VLOOKUP(B1073,CF!A:Y,10,FALSE)</f>
        <v>14</v>
      </c>
      <c r="P1073" s="248">
        <f t="shared" si="48"/>
        <v>43592</v>
      </c>
      <c r="Q1073" s="28">
        <f t="shared" si="49"/>
        <v>0</v>
      </c>
      <c r="S1073" s="322">
        <f t="shared" si="50"/>
        <v>-140.6</v>
      </c>
    </row>
    <row r="1074" spans="1:19" x14ac:dyDescent="0.2">
      <c r="C1074" s="28" t="e">
        <f ca="1">VLOOKUP(B1074,CF!A:Y,2,FALSE)</f>
        <v>#N/A</v>
      </c>
      <c r="D1074" s="28" t="str">
        <f>IFERROR(VLOOKUP(B1074,Adresy!A:C,3,FALSE),"BRAK")</f>
        <v>BRAK</v>
      </c>
      <c r="E1074" s="230" t="s">
        <v>122</v>
      </c>
      <c r="J1074" s="237" t="s">
        <v>129</v>
      </c>
      <c r="K1074" s="238" t="s">
        <v>130</v>
      </c>
      <c r="L1074" s="239">
        <v>-140.6</v>
      </c>
      <c r="M1074" s="239">
        <v>-140.6</v>
      </c>
      <c r="N1074" s="240">
        <v>140.6</v>
      </c>
      <c r="O1074" s="28" t="e">
        <f ca="1">VLOOKUP(B1074,CF!A:Y,10,FALSE)</f>
        <v>#N/A</v>
      </c>
      <c r="P1074" s="248" t="e">
        <f t="shared" ca="1" si="48"/>
        <v>#VALUE!</v>
      </c>
      <c r="Q1074" s="28" t="e">
        <f t="shared" ca="1" si="49"/>
        <v>#VALUE!</v>
      </c>
      <c r="S1074" s="322">
        <f t="shared" si="50"/>
        <v>-140.6</v>
      </c>
    </row>
    <row r="1075" spans="1:19" x14ac:dyDescent="0.2">
      <c r="C1075" s="28" t="e">
        <f ca="1">VLOOKUP(B1075,CF!A:Y,2,FALSE)</f>
        <v>#N/A</v>
      </c>
      <c r="D1075" s="28" t="str">
        <f>IFERROR(VLOOKUP(B1075,Adresy!A:C,3,FALSE),"BRAK")</f>
        <v>BRAK</v>
      </c>
      <c r="N1075" s="28">
        <v>0</v>
      </c>
      <c r="O1075" s="28" t="e">
        <f ca="1">VLOOKUP(B1075,CF!A:Y,10,FALSE)</f>
        <v>#N/A</v>
      </c>
      <c r="P1075" s="248" t="e">
        <f t="shared" ca="1" si="48"/>
        <v>#N/A</v>
      </c>
      <c r="Q1075" s="28" t="e">
        <f t="shared" ca="1" si="49"/>
        <v>#N/A</v>
      </c>
      <c r="S1075" s="322">
        <f t="shared" si="50"/>
        <v>0</v>
      </c>
    </row>
    <row r="1076" spans="1:19" x14ac:dyDescent="0.2">
      <c r="C1076" s="28" t="e">
        <f ca="1">VLOOKUP(B1076,CF!A:Y,2,FALSE)</f>
        <v>#N/A</v>
      </c>
      <c r="D1076" s="28" t="str">
        <f>IFERROR(VLOOKUP(B1076,Adresy!A:C,3,FALSE),"BRAK")</f>
        <v>BRAK</v>
      </c>
      <c r="E1076" s="230" t="s">
        <v>122</v>
      </c>
      <c r="F1076" s="230" t="s">
        <v>122</v>
      </c>
      <c r="G1076" s="230" t="s">
        <v>122</v>
      </c>
      <c r="H1076" s="230" t="s">
        <v>122</v>
      </c>
      <c r="I1076" s="230" t="s">
        <v>122</v>
      </c>
      <c r="J1076" s="230" t="s">
        <v>122</v>
      </c>
      <c r="K1076" s="230" t="s">
        <v>122</v>
      </c>
      <c r="L1076" s="241" t="s">
        <v>122</v>
      </c>
      <c r="M1076" s="241" t="s">
        <v>3189</v>
      </c>
      <c r="N1076" s="242">
        <v>140.6</v>
      </c>
      <c r="O1076" s="28" t="e">
        <f ca="1">VLOOKUP(B1076,CF!A:Y,10,FALSE)</f>
        <v>#N/A</v>
      </c>
      <c r="P1076" s="248" t="e">
        <f t="shared" ref="P1076:P1139" ca="1" si="51">E1076+O1076</f>
        <v>#VALUE!</v>
      </c>
      <c r="Q1076" s="28" t="e">
        <f t="shared" ref="Q1076:Q1139" ca="1" si="52">P1076-I1076</f>
        <v>#VALUE!</v>
      </c>
      <c r="S1076" s="322">
        <f t="shared" si="50"/>
        <v>-140.6</v>
      </c>
    </row>
    <row r="1077" spans="1:19" x14ac:dyDescent="0.2">
      <c r="A1077" s="230" t="s">
        <v>1592</v>
      </c>
      <c r="B1077" s="230"/>
      <c r="C1077" s="28" t="e">
        <f ca="1">VLOOKUP(B1077,CF!A:Y,2,FALSE)</f>
        <v>#N/A</v>
      </c>
      <c r="D1077" s="28" t="str">
        <f>IFERROR(VLOOKUP(B1077,Adresy!A:C,3,FALSE),"BRAK")</f>
        <v>BRAK</v>
      </c>
      <c r="E1077" s="231" t="s">
        <v>1592</v>
      </c>
      <c r="G1077" s="232" t="s">
        <v>1593</v>
      </c>
      <c r="I1077" s="230" t="s">
        <v>122</v>
      </c>
      <c r="J1077" s="230" t="s">
        <v>122</v>
      </c>
      <c r="K1077" s="230" t="s">
        <v>122</v>
      </c>
      <c r="L1077" s="230" t="s">
        <v>122</v>
      </c>
      <c r="M1077" s="230" t="s">
        <v>122</v>
      </c>
      <c r="N1077" s="230">
        <v>0</v>
      </c>
      <c r="O1077" s="28" t="e">
        <f ca="1">VLOOKUP(B1077,CF!A:Y,10,FALSE)</f>
        <v>#N/A</v>
      </c>
      <c r="P1077" s="248" t="e">
        <f t="shared" ca="1" si="51"/>
        <v>#VALUE!</v>
      </c>
      <c r="Q1077" s="28" t="e">
        <f t="shared" ca="1" si="52"/>
        <v>#VALUE!</v>
      </c>
      <c r="S1077" s="322">
        <f t="shared" si="50"/>
        <v>0</v>
      </c>
    </row>
    <row r="1078" spans="1:19" x14ac:dyDescent="0.2">
      <c r="B1078" s="28" t="s">
        <v>1592</v>
      </c>
      <c r="C1078" s="28" t="str">
        <f>VLOOKUP(B1078,CF!A:Y,2,FALSE)</f>
        <v>PANEK S. A</v>
      </c>
      <c r="D1078" s="28" t="str">
        <f>IFERROR(VLOOKUP(B1078,Adresy!A:C,3,FALSE),"BRAK")</f>
        <v>ul. Grójecka 208
Warszawa 
02-390 
Poland</v>
      </c>
      <c r="E1078" s="233">
        <v>43538</v>
      </c>
      <c r="F1078" s="204" t="s">
        <v>1594</v>
      </c>
      <c r="G1078" s="205" t="s">
        <v>1595</v>
      </c>
      <c r="H1078" s="204" t="s">
        <v>1595</v>
      </c>
      <c r="I1078" s="234">
        <v>43538</v>
      </c>
      <c r="J1078" s="206" t="s">
        <v>129</v>
      </c>
      <c r="K1078" s="207" t="s">
        <v>130</v>
      </c>
      <c r="L1078" s="235">
        <v>3827.34</v>
      </c>
      <c r="M1078" s="235">
        <v>3827.34</v>
      </c>
      <c r="N1078" s="236">
        <v>-3827.34</v>
      </c>
      <c r="O1078" s="28">
        <f>VLOOKUP(B1078,CF!A:Y,10,FALSE)</f>
        <v>7</v>
      </c>
      <c r="P1078" s="248">
        <f t="shared" si="51"/>
        <v>43545</v>
      </c>
      <c r="Q1078" s="28">
        <f t="shared" si="52"/>
        <v>7</v>
      </c>
      <c r="S1078" s="322">
        <f t="shared" si="50"/>
        <v>3827.34</v>
      </c>
    </row>
    <row r="1079" spans="1:19" x14ac:dyDescent="0.2">
      <c r="B1079" s="28" t="s">
        <v>1592</v>
      </c>
      <c r="C1079" s="28" t="str">
        <f>VLOOKUP(B1079,CF!A:Y,2,FALSE)</f>
        <v>PANEK S. A</v>
      </c>
      <c r="D1079" s="28" t="str">
        <f>IFERROR(VLOOKUP(B1079,Adresy!A:C,3,FALSE),"BRAK")</f>
        <v>ul. Grójecka 208
Warszawa 
02-390 
Poland</v>
      </c>
      <c r="E1079" s="233">
        <v>43539</v>
      </c>
      <c r="F1079" s="204" t="s">
        <v>1596</v>
      </c>
      <c r="G1079" s="205" t="s">
        <v>1597</v>
      </c>
      <c r="H1079" s="204" t="s">
        <v>1598</v>
      </c>
      <c r="I1079" s="234">
        <v>43546</v>
      </c>
      <c r="J1079" s="206" t="s">
        <v>129</v>
      </c>
      <c r="K1079" s="207" t="s">
        <v>130</v>
      </c>
      <c r="L1079" s="235">
        <v>-1498.56</v>
      </c>
      <c r="M1079" s="235">
        <v>-1498.56</v>
      </c>
      <c r="N1079" s="236">
        <v>1498.56</v>
      </c>
      <c r="O1079" s="28">
        <f>VLOOKUP(B1079,CF!A:Y,10,FALSE)</f>
        <v>7</v>
      </c>
      <c r="P1079" s="248">
        <f t="shared" si="51"/>
        <v>43546</v>
      </c>
      <c r="Q1079" s="28">
        <f t="shared" si="52"/>
        <v>0</v>
      </c>
      <c r="S1079" s="322">
        <f t="shared" si="50"/>
        <v>-1498.56</v>
      </c>
    </row>
    <row r="1080" spans="1:19" x14ac:dyDescent="0.2">
      <c r="B1080" s="28" t="s">
        <v>1592</v>
      </c>
      <c r="C1080" s="28" t="str">
        <f>VLOOKUP(B1080,CF!A:Y,2,FALSE)</f>
        <v>PANEK S. A</v>
      </c>
      <c r="D1080" s="28" t="str">
        <f>IFERROR(VLOOKUP(B1080,Adresy!A:C,3,FALSE),"BRAK")</f>
        <v>ul. Grójecka 208
Warszawa 
02-390 
Poland</v>
      </c>
      <c r="E1080" s="233">
        <v>43578</v>
      </c>
      <c r="F1080" s="204" t="s">
        <v>1599</v>
      </c>
      <c r="G1080" s="205" t="s">
        <v>1600</v>
      </c>
      <c r="H1080" s="204" t="s">
        <v>1601</v>
      </c>
      <c r="I1080" s="234">
        <v>43585</v>
      </c>
      <c r="J1080" s="206" t="s">
        <v>129</v>
      </c>
      <c r="K1080" s="207" t="s">
        <v>130</v>
      </c>
      <c r="L1080" s="235">
        <v>-2644.5</v>
      </c>
      <c r="M1080" s="235">
        <v>-176.28</v>
      </c>
      <c r="N1080" s="236">
        <v>176.28</v>
      </c>
      <c r="O1080" s="28">
        <f>VLOOKUP(B1080,CF!A:Y,10,FALSE)</f>
        <v>7</v>
      </c>
      <c r="P1080" s="248">
        <f t="shared" si="51"/>
        <v>43585</v>
      </c>
      <c r="Q1080" s="28">
        <f t="shared" si="52"/>
        <v>0</v>
      </c>
      <c r="S1080" s="322">
        <f t="shared" si="50"/>
        <v>-176.28</v>
      </c>
    </row>
    <row r="1081" spans="1:19" x14ac:dyDescent="0.2">
      <c r="C1081" s="28" t="e">
        <f ca="1">VLOOKUP(B1081,CF!A:Y,2,FALSE)</f>
        <v>#N/A</v>
      </c>
      <c r="D1081" s="28" t="str">
        <f>IFERROR(VLOOKUP(B1081,Adresy!A:C,3,FALSE),"BRAK")</f>
        <v>BRAK</v>
      </c>
      <c r="E1081" s="230" t="s">
        <v>122</v>
      </c>
      <c r="J1081" s="237" t="s">
        <v>129</v>
      </c>
      <c r="K1081" s="238" t="s">
        <v>130</v>
      </c>
      <c r="L1081" s="239">
        <v>-315.72000000000003</v>
      </c>
      <c r="M1081" s="239">
        <v>2152.5</v>
      </c>
      <c r="N1081" s="240">
        <v>-2152.5</v>
      </c>
      <c r="O1081" s="28" t="e">
        <f ca="1">VLOOKUP(B1081,CF!A:Y,10,FALSE)</f>
        <v>#N/A</v>
      </c>
      <c r="P1081" s="248" t="e">
        <f t="shared" ca="1" si="51"/>
        <v>#VALUE!</v>
      </c>
      <c r="Q1081" s="28" t="e">
        <f t="shared" ca="1" si="52"/>
        <v>#VALUE!</v>
      </c>
      <c r="S1081" s="322">
        <f t="shared" si="50"/>
        <v>2152.5</v>
      </c>
    </row>
    <row r="1082" spans="1:19" x14ac:dyDescent="0.2">
      <c r="C1082" s="28" t="e">
        <f ca="1">VLOOKUP(B1082,CF!A:Y,2,FALSE)</f>
        <v>#N/A</v>
      </c>
      <c r="D1082" s="28" t="str">
        <f>IFERROR(VLOOKUP(B1082,Adresy!A:C,3,FALSE),"BRAK")</f>
        <v>BRAK</v>
      </c>
      <c r="E1082" s="230" t="s">
        <v>122</v>
      </c>
      <c r="F1082" s="230" t="s">
        <v>122</v>
      </c>
      <c r="G1082" s="230" t="s">
        <v>122</v>
      </c>
      <c r="H1082" s="230" t="s">
        <v>122</v>
      </c>
      <c r="I1082" s="230" t="s">
        <v>122</v>
      </c>
      <c r="J1082" s="230" t="s">
        <v>122</v>
      </c>
      <c r="K1082" s="230" t="s">
        <v>122</v>
      </c>
      <c r="L1082" s="241" t="s">
        <v>122</v>
      </c>
      <c r="M1082" s="241" t="s">
        <v>3189</v>
      </c>
      <c r="N1082" s="242">
        <v>-2152.5</v>
      </c>
      <c r="O1082" s="28" t="e">
        <f ca="1">VLOOKUP(B1082,CF!A:Y,10,FALSE)</f>
        <v>#N/A</v>
      </c>
      <c r="P1082" s="248" t="e">
        <f t="shared" ca="1" si="51"/>
        <v>#VALUE!</v>
      </c>
      <c r="Q1082" s="28" t="e">
        <f t="shared" ca="1" si="52"/>
        <v>#VALUE!</v>
      </c>
      <c r="S1082" s="322">
        <f t="shared" si="50"/>
        <v>2152.5</v>
      </c>
    </row>
    <row r="1083" spans="1:19" x14ac:dyDescent="0.2">
      <c r="A1083" s="230" t="s">
        <v>1602</v>
      </c>
      <c r="B1083" s="230"/>
      <c r="C1083" s="28" t="e">
        <f ca="1">VLOOKUP(B1083,CF!A:Y,2,FALSE)</f>
        <v>#N/A</v>
      </c>
      <c r="D1083" s="28" t="str">
        <f>IFERROR(VLOOKUP(B1083,Adresy!A:C,3,FALSE),"BRAK")</f>
        <v>BRAK</v>
      </c>
      <c r="E1083" s="231" t="s">
        <v>1602</v>
      </c>
      <c r="G1083" s="232" t="s">
        <v>1603</v>
      </c>
      <c r="I1083" s="230" t="s">
        <v>122</v>
      </c>
      <c r="J1083" s="230" t="s">
        <v>122</v>
      </c>
      <c r="K1083" s="230" t="s">
        <v>122</v>
      </c>
      <c r="L1083" s="230" t="s">
        <v>122</v>
      </c>
      <c r="M1083" s="230" t="s">
        <v>122</v>
      </c>
      <c r="N1083" s="230">
        <v>0</v>
      </c>
      <c r="O1083" s="28" t="e">
        <f ca="1">VLOOKUP(B1083,CF!A:Y,10,FALSE)</f>
        <v>#N/A</v>
      </c>
      <c r="P1083" s="248" t="e">
        <f t="shared" ca="1" si="51"/>
        <v>#VALUE!</v>
      </c>
      <c r="Q1083" s="28" t="e">
        <f t="shared" ca="1" si="52"/>
        <v>#VALUE!</v>
      </c>
      <c r="S1083" s="322">
        <f t="shared" si="50"/>
        <v>0</v>
      </c>
    </row>
    <row r="1084" spans="1:19" x14ac:dyDescent="0.2">
      <c r="B1084" s="28" t="s">
        <v>1602</v>
      </c>
      <c r="C1084" s="28" t="str">
        <f>VLOOKUP(B1084,CF!A:Y,2,FALSE)</f>
        <v>WISPAK</v>
      </c>
      <c r="D1084" s="28" t="str">
        <f>IFERROR(VLOOKUP(B1084,Adresy!A:C,3,FALSE),"BRAK")</f>
        <v>ul. Podwalna 11 b
58-200 Dzierżoniów
Poland</v>
      </c>
      <c r="E1084" s="233">
        <v>43579</v>
      </c>
      <c r="F1084" s="204" t="s">
        <v>1604</v>
      </c>
      <c r="G1084" s="205" t="s">
        <v>1605</v>
      </c>
      <c r="H1084" s="204" t="s">
        <v>1482</v>
      </c>
      <c r="I1084" s="234">
        <v>43600</v>
      </c>
      <c r="J1084" s="206" t="s">
        <v>129</v>
      </c>
      <c r="K1084" s="207" t="s">
        <v>130</v>
      </c>
      <c r="L1084" s="235">
        <v>-5031.83</v>
      </c>
      <c r="M1084" s="235">
        <v>-5031.83</v>
      </c>
      <c r="N1084" s="236">
        <v>5031.83</v>
      </c>
      <c r="O1084" s="28">
        <f>VLOOKUP(B1084,CF!A:Y,10,FALSE)</f>
        <v>14</v>
      </c>
      <c r="P1084" s="248">
        <f t="shared" si="51"/>
        <v>43593</v>
      </c>
      <c r="Q1084" s="28">
        <f t="shared" si="52"/>
        <v>-7</v>
      </c>
      <c r="S1084" s="322">
        <f t="shared" si="50"/>
        <v>-5031.83</v>
      </c>
    </row>
    <row r="1085" spans="1:19" x14ac:dyDescent="0.2">
      <c r="C1085" s="28" t="e">
        <f ca="1">VLOOKUP(B1085,CF!A:Y,2,FALSE)</f>
        <v>#N/A</v>
      </c>
      <c r="D1085" s="28" t="str">
        <f>IFERROR(VLOOKUP(B1085,Adresy!A:C,3,FALSE),"BRAK")</f>
        <v>BRAK</v>
      </c>
      <c r="E1085" s="230" t="s">
        <v>122</v>
      </c>
      <c r="J1085" s="237" t="s">
        <v>129</v>
      </c>
      <c r="K1085" s="238" t="s">
        <v>130</v>
      </c>
      <c r="L1085" s="239">
        <v>-5031.83</v>
      </c>
      <c r="M1085" s="239">
        <v>-5031.83</v>
      </c>
      <c r="N1085" s="240">
        <v>5031.83</v>
      </c>
      <c r="O1085" s="28" t="e">
        <f ca="1">VLOOKUP(B1085,CF!A:Y,10,FALSE)</f>
        <v>#N/A</v>
      </c>
      <c r="P1085" s="248" t="e">
        <f t="shared" ca="1" si="51"/>
        <v>#VALUE!</v>
      </c>
      <c r="Q1085" s="28" t="e">
        <f t="shared" ca="1" si="52"/>
        <v>#VALUE!</v>
      </c>
      <c r="S1085" s="322">
        <f t="shared" si="50"/>
        <v>-5031.83</v>
      </c>
    </row>
    <row r="1086" spans="1:19" x14ac:dyDescent="0.2">
      <c r="C1086" s="28" t="e">
        <f ca="1">VLOOKUP(B1086,CF!A:Y,2,FALSE)</f>
        <v>#N/A</v>
      </c>
      <c r="D1086" s="28" t="str">
        <f>IFERROR(VLOOKUP(B1086,Adresy!A:C,3,FALSE),"BRAK")</f>
        <v>BRAK</v>
      </c>
      <c r="N1086" s="28">
        <v>0</v>
      </c>
      <c r="O1086" s="28" t="e">
        <f ca="1">VLOOKUP(B1086,CF!A:Y,10,FALSE)</f>
        <v>#N/A</v>
      </c>
      <c r="P1086" s="248" t="e">
        <f t="shared" ca="1" si="51"/>
        <v>#N/A</v>
      </c>
      <c r="Q1086" s="28" t="e">
        <f t="shared" ca="1" si="52"/>
        <v>#N/A</v>
      </c>
      <c r="S1086" s="322">
        <f t="shared" si="50"/>
        <v>0</v>
      </c>
    </row>
    <row r="1087" spans="1:19" x14ac:dyDescent="0.2">
      <c r="C1087" s="28" t="e">
        <f ca="1">VLOOKUP(B1087,CF!A:Y,2,FALSE)</f>
        <v>#N/A</v>
      </c>
      <c r="D1087" s="28" t="str">
        <f>IFERROR(VLOOKUP(B1087,Adresy!A:C,3,FALSE),"BRAK")</f>
        <v>BRAK</v>
      </c>
      <c r="E1087" s="230" t="s">
        <v>122</v>
      </c>
      <c r="F1087" s="230" t="s">
        <v>122</v>
      </c>
      <c r="G1087" s="230" t="s">
        <v>122</v>
      </c>
      <c r="H1087" s="230" t="s">
        <v>122</v>
      </c>
      <c r="I1087" s="230" t="s">
        <v>122</v>
      </c>
      <c r="J1087" s="230" t="s">
        <v>122</v>
      </c>
      <c r="K1087" s="230" t="s">
        <v>122</v>
      </c>
      <c r="L1087" s="241" t="s">
        <v>122</v>
      </c>
      <c r="M1087" s="241" t="s">
        <v>3189</v>
      </c>
      <c r="N1087" s="242">
        <v>5031.83</v>
      </c>
      <c r="O1087" s="28" t="e">
        <f ca="1">VLOOKUP(B1087,CF!A:Y,10,FALSE)</f>
        <v>#N/A</v>
      </c>
      <c r="P1087" s="248" t="e">
        <f t="shared" ca="1" si="51"/>
        <v>#VALUE!</v>
      </c>
      <c r="Q1087" s="28" t="e">
        <f t="shared" ca="1" si="52"/>
        <v>#VALUE!</v>
      </c>
      <c r="S1087" s="322">
        <f t="shared" si="50"/>
        <v>-5031.83</v>
      </c>
    </row>
    <row r="1088" spans="1:19" x14ac:dyDescent="0.2">
      <c r="A1088" s="230" t="s">
        <v>1608</v>
      </c>
      <c r="B1088" s="230"/>
      <c r="C1088" s="28" t="e">
        <f ca="1">VLOOKUP(B1088,CF!A:Y,2,FALSE)</f>
        <v>#N/A</v>
      </c>
      <c r="D1088" s="28" t="str">
        <f>IFERROR(VLOOKUP(B1088,Adresy!A:C,3,FALSE),"BRAK")</f>
        <v>BRAK</v>
      </c>
      <c r="E1088" s="231" t="s">
        <v>1608</v>
      </c>
      <c r="G1088" s="232" t="s">
        <v>1609</v>
      </c>
      <c r="I1088" s="230" t="s">
        <v>122</v>
      </c>
      <c r="J1088" s="230" t="s">
        <v>122</v>
      </c>
      <c r="K1088" s="230" t="s">
        <v>122</v>
      </c>
      <c r="L1088" s="230" t="s">
        <v>122</v>
      </c>
      <c r="M1088" s="230" t="s">
        <v>122</v>
      </c>
      <c r="N1088" s="230">
        <v>0</v>
      </c>
      <c r="O1088" s="28" t="e">
        <f ca="1">VLOOKUP(B1088,CF!A:Y,10,FALSE)</f>
        <v>#N/A</v>
      </c>
      <c r="P1088" s="248" t="e">
        <f t="shared" ca="1" si="51"/>
        <v>#VALUE!</v>
      </c>
      <c r="Q1088" s="28" t="e">
        <f t="shared" ca="1" si="52"/>
        <v>#VALUE!</v>
      </c>
      <c r="S1088" s="322">
        <f t="shared" ref="S1088:S1151" si="53">IFERROR(-N1088,0)</f>
        <v>0</v>
      </c>
    </row>
    <row r="1089" spans="1:19" x14ac:dyDescent="0.2">
      <c r="B1089" s="28" t="s">
        <v>1608</v>
      </c>
      <c r="C1089" s="28" t="str">
        <f>VLOOKUP(B1089,CF!A:Y,2,FALSE)</f>
        <v>PHU Grelen Grech SJ</v>
      </c>
      <c r="D1089" s="28" t="str">
        <f>IFERROR(VLOOKUP(B1089,Adresy!A:C,3,FALSE),"BRAK")</f>
        <v>Droga nr 3
Polkowice
59-101 
Poland</v>
      </c>
      <c r="E1089" s="233">
        <v>43566</v>
      </c>
      <c r="F1089" s="204" t="s">
        <v>1610</v>
      </c>
      <c r="G1089" s="205" t="s">
        <v>1611</v>
      </c>
      <c r="H1089" s="204" t="s">
        <v>820</v>
      </c>
      <c r="I1089" s="234">
        <v>43580</v>
      </c>
      <c r="J1089" s="206" t="s">
        <v>129</v>
      </c>
      <c r="K1089" s="207" t="s">
        <v>130</v>
      </c>
      <c r="L1089" s="235">
        <v>-243.71</v>
      </c>
      <c r="M1089" s="235">
        <v>-243.71</v>
      </c>
      <c r="N1089" s="236">
        <v>243.71</v>
      </c>
      <c r="O1089" s="28">
        <f>VLOOKUP(B1089,CF!A:Y,10,FALSE)</f>
        <v>14</v>
      </c>
      <c r="P1089" s="248">
        <f t="shared" si="51"/>
        <v>43580</v>
      </c>
      <c r="Q1089" s="28">
        <f t="shared" si="52"/>
        <v>0</v>
      </c>
      <c r="S1089" s="322">
        <f t="shared" si="53"/>
        <v>-243.71</v>
      </c>
    </row>
    <row r="1090" spans="1:19" x14ac:dyDescent="0.2">
      <c r="B1090" s="28" t="s">
        <v>1608</v>
      </c>
      <c r="C1090" s="28" t="str">
        <f>VLOOKUP(B1090,CF!A:Y,2,FALSE)</f>
        <v>PHU Grelen Grech SJ</v>
      </c>
      <c r="D1090" s="28" t="str">
        <f>IFERROR(VLOOKUP(B1090,Adresy!A:C,3,FALSE),"BRAK")</f>
        <v>Droga nr 3
Polkowice
59-101 
Poland</v>
      </c>
      <c r="E1090" s="233">
        <v>43578</v>
      </c>
      <c r="F1090" s="204" t="s">
        <v>1612</v>
      </c>
      <c r="G1090" s="205" t="s">
        <v>1613</v>
      </c>
      <c r="H1090" s="204" t="s">
        <v>820</v>
      </c>
      <c r="I1090" s="234">
        <v>43592</v>
      </c>
      <c r="J1090" s="206" t="s">
        <v>129</v>
      </c>
      <c r="K1090" s="207" t="s">
        <v>130</v>
      </c>
      <c r="L1090" s="235">
        <v>-270.86</v>
      </c>
      <c r="M1090" s="235">
        <v>-270.86</v>
      </c>
      <c r="N1090" s="236">
        <v>270.86</v>
      </c>
      <c r="O1090" s="28">
        <f>VLOOKUP(B1090,CF!A:Y,10,FALSE)</f>
        <v>14</v>
      </c>
      <c r="P1090" s="248">
        <f t="shared" si="51"/>
        <v>43592</v>
      </c>
      <c r="Q1090" s="28">
        <f t="shared" si="52"/>
        <v>0</v>
      </c>
      <c r="S1090" s="322">
        <f t="shared" si="53"/>
        <v>-270.86</v>
      </c>
    </row>
    <row r="1091" spans="1:19" x14ac:dyDescent="0.2">
      <c r="C1091" s="28" t="e">
        <f ca="1">VLOOKUP(B1091,CF!A:Y,2,FALSE)</f>
        <v>#N/A</v>
      </c>
      <c r="D1091" s="28" t="str">
        <f>IFERROR(VLOOKUP(B1091,Adresy!A:C,3,FALSE),"BRAK")</f>
        <v>BRAK</v>
      </c>
      <c r="E1091" s="230" t="s">
        <v>122</v>
      </c>
      <c r="J1091" s="237" t="s">
        <v>129</v>
      </c>
      <c r="K1091" s="238" t="s">
        <v>130</v>
      </c>
      <c r="L1091" s="239">
        <v>-514.57000000000005</v>
      </c>
      <c r="M1091" s="239">
        <v>-514.57000000000005</v>
      </c>
      <c r="N1091" s="240">
        <v>514.57000000000005</v>
      </c>
      <c r="O1091" s="28" t="e">
        <f ca="1">VLOOKUP(B1091,CF!A:Y,10,FALSE)</f>
        <v>#N/A</v>
      </c>
      <c r="P1091" s="248" t="e">
        <f t="shared" ca="1" si="51"/>
        <v>#VALUE!</v>
      </c>
      <c r="Q1091" s="28" t="e">
        <f t="shared" ca="1" si="52"/>
        <v>#VALUE!</v>
      </c>
      <c r="S1091" s="322">
        <f t="shared" si="53"/>
        <v>-514.57000000000005</v>
      </c>
    </row>
    <row r="1092" spans="1:19" x14ac:dyDescent="0.2">
      <c r="C1092" s="28" t="e">
        <f ca="1">VLOOKUP(B1092,CF!A:Y,2,FALSE)</f>
        <v>#N/A</v>
      </c>
      <c r="D1092" s="28" t="str">
        <f>IFERROR(VLOOKUP(B1092,Adresy!A:C,3,FALSE),"BRAK")</f>
        <v>BRAK</v>
      </c>
      <c r="N1092" s="28">
        <v>0</v>
      </c>
      <c r="O1092" s="28" t="e">
        <f ca="1">VLOOKUP(B1092,CF!A:Y,10,FALSE)</f>
        <v>#N/A</v>
      </c>
      <c r="P1092" s="248" t="e">
        <f t="shared" ca="1" si="51"/>
        <v>#N/A</v>
      </c>
      <c r="Q1092" s="28" t="e">
        <f t="shared" ca="1" si="52"/>
        <v>#N/A</v>
      </c>
      <c r="S1092" s="322">
        <f t="shared" si="53"/>
        <v>0</v>
      </c>
    </row>
    <row r="1093" spans="1:19" x14ac:dyDescent="0.2">
      <c r="C1093" s="28" t="e">
        <f ca="1">VLOOKUP(B1093,CF!A:Y,2,FALSE)</f>
        <v>#N/A</v>
      </c>
      <c r="D1093" s="28" t="str">
        <f>IFERROR(VLOOKUP(B1093,Adresy!A:C,3,FALSE),"BRAK")</f>
        <v>BRAK</v>
      </c>
      <c r="E1093" s="230" t="s">
        <v>122</v>
      </c>
      <c r="F1093" s="230" t="s">
        <v>122</v>
      </c>
      <c r="G1093" s="230" t="s">
        <v>122</v>
      </c>
      <c r="H1093" s="230" t="s">
        <v>122</v>
      </c>
      <c r="I1093" s="230" t="s">
        <v>122</v>
      </c>
      <c r="J1093" s="230" t="s">
        <v>122</v>
      </c>
      <c r="K1093" s="230" t="s">
        <v>122</v>
      </c>
      <c r="L1093" s="241" t="s">
        <v>122</v>
      </c>
      <c r="M1093" s="241" t="s">
        <v>3189</v>
      </c>
      <c r="N1093" s="242">
        <v>514.57000000000005</v>
      </c>
      <c r="O1093" s="28" t="e">
        <f ca="1">VLOOKUP(B1093,CF!A:Y,10,FALSE)</f>
        <v>#N/A</v>
      </c>
      <c r="P1093" s="248" t="e">
        <f t="shared" ca="1" si="51"/>
        <v>#VALUE!</v>
      </c>
      <c r="Q1093" s="28" t="e">
        <f t="shared" ca="1" si="52"/>
        <v>#VALUE!</v>
      </c>
      <c r="S1093" s="322">
        <f t="shared" si="53"/>
        <v>-514.57000000000005</v>
      </c>
    </row>
    <row r="1094" spans="1:19" x14ac:dyDescent="0.2">
      <c r="A1094" s="230" t="s">
        <v>1614</v>
      </c>
      <c r="B1094" s="230"/>
      <c r="C1094" s="28" t="e">
        <f ca="1">VLOOKUP(B1094,CF!A:Y,2,FALSE)</f>
        <v>#N/A</v>
      </c>
      <c r="D1094" s="28" t="str">
        <f>IFERROR(VLOOKUP(B1094,Adresy!A:C,3,FALSE),"BRAK")</f>
        <v>BRAK</v>
      </c>
      <c r="E1094" s="231" t="s">
        <v>1614</v>
      </c>
      <c r="G1094" s="232" t="s">
        <v>1615</v>
      </c>
      <c r="I1094" s="230" t="s">
        <v>122</v>
      </c>
      <c r="J1094" s="230" t="s">
        <v>122</v>
      </c>
      <c r="K1094" s="230" t="s">
        <v>122</v>
      </c>
      <c r="L1094" s="230" t="s">
        <v>122</v>
      </c>
      <c r="M1094" s="230" t="s">
        <v>122</v>
      </c>
      <c r="N1094" s="230">
        <v>0</v>
      </c>
      <c r="O1094" s="28" t="e">
        <f ca="1">VLOOKUP(B1094,CF!A:Y,10,FALSE)</f>
        <v>#N/A</v>
      </c>
      <c r="P1094" s="248" t="e">
        <f t="shared" ca="1" si="51"/>
        <v>#VALUE!</v>
      </c>
      <c r="Q1094" s="28" t="e">
        <f t="shared" ca="1" si="52"/>
        <v>#VALUE!</v>
      </c>
      <c r="S1094" s="322">
        <f t="shared" si="53"/>
        <v>0</v>
      </c>
    </row>
    <row r="1095" spans="1:19" x14ac:dyDescent="0.2">
      <c r="B1095" s="28" t="s">
        <v>1614</v>
      </c>
      <c r="C1095" s="28" t="str">
        <f>VLOOKUP(B1095,CF!A:Y,2,FALSE)</f>
        <v>MC Marta Cielecka</v>
      </c>
      <c r="D1095" s="28" t="str">
        <f>IFERROR(VLOOKUP(B1095,Adresy!A:C,3,FALSE),"BRAK")</f>
        <v>Grabik 77a
68-200 Żary
Poland</v>
      </c>
      <c r="E1095" s="233">
        <v>43570</v>
      </c>
      <c r="F1095" s="204" t="s">
        <v>1616</v>
      </c>
      <c r="G1095" s="205" t="s">
        <v>1617</v>
      </c>
      <c r="H1095" s="204" t="s">
        <v>122</v>
      </c>
      <c r="I1095" s="234">
        <v>43591</v>
      </c>
      <c r="J1095" s="206" t="s">
        <v>129</v>
      </c>
      <c r="K1095" s="207" t="s">
        <v>130</v>
      </c>
      <c r="L1095" s="235">
        <v>-73434.080000000002</v>
      </c>
      <c r="M1095" s="235">
        <v>-73434.080000000002</v>
      </c>
      <c r="N1095" s="236">
        <v>73434.080000000002</v>
      </c>
      <c r="O1095" s="28">
        <f>VLOOKUP(B1095,CF!A:Y,10,FALSE)</f>
        <v>14</v>
      </c>
      <c r="P1095" s="248">
        <f t="shared" si="51"/>
        <v>43584</v>
      </c>
      <c r="Q1095" s="28">
        <f t="shared" si="52"/>
        <v>-7</v>
      </c>
      <c r="S1095" s="322">
        <f t="shared" si="53"/>
        <v>-73434.080000000002</v>
      </c>
    </row>
    <row r="1096" spans="1:19" x14ac:dyDescent="0.2">
      <c r="C1096" s="28" t="e">
        <f ca="1">VLOOKUP(B1096,CF!A:Y,2,FALSE)</f>
        <v>#N/A</v>
      </c>
      <c r="D1096" s="28" t="str">
        <f>IFERROR(VLOOKUP(B1096,Adresy!A:C,3,FALSE),"BRAK")</f>
        <v>BRAK</v>
      </c>
      <c r="E1096" s="230" t="s">
        <v>122</v>
      </c>
      <c r="J1096" s="237" t="s">
        <v>129</v>
      </c>
      <c r="K1096" s="238" t="s">
        <v>130</v>
      </c>
      <c r="L1096" s="239">
        <v>-73434.080000000002</v>
      </c>
      <c r="M1096" s="239">
        <v>-73434.080000000002</v>
      </c>
      <c r="N1096" s="240">
        <v>73434.080000000002</v>
      </c>
      <c r="O1096" s="28" t="e">
        <f ca="1">VLOOKUP(B1096,CF!A:Y,10,FALSE)</f>
        <v>#N/A</v>
      </c>
      <c r="P1096" s="248" t="e">
        <f t="shared" ca="1" si="51"/>
        <v>#VALUE!</v>
      </c>
      <c r="Q1096" s="28" t="e">
        <f t="shared" ca="1" si="52"/>
        <v>#VALUE!</v>
      </c>
      <c r="S1096" s="322">
        <f t="shared" si="53"/>
        <v>-73434.080000000002</v>
      </c>
    </row>
    <row r="1097" spans="1:19" x14ac:dyDescent="0.2">
      <c r="C1097" s="28" t="e">
        <f ca="1">VLOOKUP(B1097,CF!A:Y,2,FALSE)</f>
        <v>#N/A</v>
      </c>
      <c r="D1097" s="28" t="str">
        <f>IFERROR(VLOOKUP(B1097,Adresy!A:C,3,FALSE),"BRAK")</f>
        <v>BRAK</v>
      </c>
      <c r="E1097" s="230" t="s">
        <v>122</v>
      </c>
      <c r="F1097" s="230" t="s">
        <v>122</v>
      </c>
      <c r="G1097" s="230" t="s">
        <v>122</v>
      </c>
      <c r="H1097" s="230" t="s">
        <v>122</v>
      </c>
      <c r="I1097" s="230" t="s">
        <v>122</v>
      </c>
      <c r="J1097" s="230" t="s">
        <v>122</v>
      </c>
      <c r="K1097" s="230" t="s">
        <v>122</v>
      </c>
      <c r="L1097" s="241" t="s">
        <v>122</v>
      </c>
      <c r="M1097" s="241" t="s">
        <v>3189</v>
      </c>
      <c r="N1097" s="242">
        <v>73434.080000000002</v>
      </c>
      <c r="O1097" s="28" t="e">
        <f ca="1">VLOOKUP(B1097,CF!A:Y,10,FALSE)</f>
        <v>#N/A</v>
      </c>
      <c r="P1097" s="248" t="e">
        <f t="shared" ca="1" si="51"/>
        <v>#VALUE!</v>
      </c>
      <c r="Q1097" s="28" t="e">
        <f t="shared" ca="1" si="52"/>
        <v>#VALUE!</v>
      </c>
      <c r="S1097" s="322">
        <f t="shared" si="53"/>
        <v>-73434.080000000002</v>
      </c>
    </row>
    <row r="1098" spans="1:19" x14ac:dyDescent="0.2">
      <c r="A1098" s="230" t="s">
        <v>2057</v>
      </c>
      <c r="B1098" s="230"/>
      <c r="C1098" s="28" t="e">
        <f ca="1">VLOOKUP(B1098,CF!A:Y,2,FALSE)</f>
        <v>#N/A</v>
      </c>
      <c r="D1098" s="28" t="str">
        <f>IFERROR(VLOOKUP(B1098,Adresy!A:C,3,FALSE),"BRAK")</f>
        <v>BRAK</v>
      </c>
      <c r="E1098" s="231" t="s">
        <v>2057</v>
      </c>
      <c r="G1098" s="232" t="s">
        <v>3174</v>
      </c>
      <c r="I1098" s="230" t="s">
        <v>122</v>
      </c>
      <c r="J1098" s="230" t="s">
        <v>122</v>
      </c>
      <c r="K1098" s="230" t="s">
        <v>122</v>
      </c>
      <c r="L1098" s="230" t="s">
        <v>122</v>
      </c>
      <c r="M1098" s="230" t="s">
        <v>122</v>
      </c>
      <c r="N1098" s="230">
        <v>0</v>
      </c>
      <c r="O1098" s="28" t="e">
        <f ca="1">VLOOKUP(B1098,CF!A:Y,10,FALSE)</f>
        <v>#N/A</v>
      </c>
      <c r="P1098" s="248" t="e">
        <f t="shared" ca="1" si="51"/>
        <v>#VALUE!</v>
      </c>
      <c r="Q1098" s="28" t="e">
        <f t="shared" ca="1" si="52"/>
        <v>#VALUE!</v>
      </c>
      <c r="S1098" s="322">
        <f t="shared" si="53"/>
        <v>0</v>
      </c>
    </row>
    <row r="1099" spans="1:19" x14ac:dyDescent="0.2">
      <c r="B1099" s="28" t="s">
        <v>2057</v>
      </c>
      <c r="C1099" s="28" t="str">
        <f>VLOOKUP(B1099,CF!A:Y,2,FALSE)</f>
        <v>HÖNNETALER KETTENFABRIK SCHULTE &amp; CO.</v>
      </c>
      <c r="D1099" s="28" t="str">
        <f>IFERROR(VLOOKUP(B1099,Adresy!A:C,3,FALSE),"BRAK")</f>
        <v>BundesstraBe 30 59846 Sundern Niemcy</v>
      </c>
      <c r="E1099" s="233">
        <v>43591</v>
      </c>
      <c r="F1099" s="204" t="s">
        <v>3325</v>
      </c>
      <c r="G1099" s="205" t="s">
        <v>3173</v>
      </c>
      <c r="H1099" s="204" t="s">
        <v>122</v>
      </c>
      <c r="I1099" s="234">
        <v>43621</v>
      </c>
      <c r="J1099" s="206" t="s">
        <v>177</v>
      </c>
      <c r="K1099" s="207" t="s">
        <v>178</v>
      </c>
      <c r="L1099" s="235">
        <v>-4218</v>
      </c>
      <c r="M1099" s="235">
        <v>-4218</v>
      </c>
      <c r="N1099" s="236">
        <v>18050.93</v>
      </c>
      <c r="O1099" s="28">
        <f>VLOOKUP(B1099,CF!A:Y,10,FALSE)</f>
        <v>14</v>
      </c>
      <c r="P1099" s="248">
        <f t="shared" si="51"/>
        <v>43605</v>
      </c>
      <c r="Q1099" s="28">
        <f t="shared" si="52"/>
        <v>-16</v>
      </c>
      <c r="S1099" s="322">
        <f t="shared" si="53"/>
        <v>-18050.93</v>
      </c>
    </row>
    <row r="1100" spans="1:19" x14ac:dyDescent="0.2">
      <c r="C1100" s="28" t="e">
        <f ca="1">VLOOKUP(B1100,CF!A:Y,2,FALSE)</f>
        <v>#N/A</v>
      </c>
      <c r="D1100" s="28" t="str">
        <f>IFERROR(VLOOKUP(B1100,Adresy!A:C,3,FALSE),"BRAK")</f>
        <v>BRAK</v>
      </c>
      <c r="E1100" s="230" t="s">
        <v>122</v>
      </c>
      <c r="J1100" s="237" t="s">
        <v>177</v>
      </c>
      <c r="K1100" s="238" t="s">
        <v>178</v>
      </c>
      <c r="L1100" s="239">
        <v>-4218</v>
      </c>
      <c r="M1100" s="239">
        <v>-4218</v>
      </c>
      <c r="N1100" s="240">
        <v>18050.93</v>
      </c>
      <c r="O1100" s="28" t="e">
        <f ca="1">VLOOKUP(B1100,CF!A:Y,10,FALSE)</f>
        <v>#N/A</v>
      </c>
      <c r="P1100" s="248" t="e">
        <f t="shared" ca="1" si="51"/>
        <v>#VALUE!</v>
      </c>
      <c r="Q1100" s="28" t="e">
        <f t="shared" ca="1" si="52"/>
        <v>#VALUE!</v>
      </c>
      <c r="S1100" s="322">
        <f t="shared" si="53"/>
        <v>-18050.93</v>
      </c>
    </row>
    <row r="1101" spans="1:19" x14ac:dyDescent="0.2">
      <c r="C1101" s="28" t="e">
        <f ca="1">VLOOKUP(B1101,CF!A:Y,2,FALSE)</f>
        <v>#N/A</v>
      </c>
      <c r="D1101" s="28" t="str">
        <f>IFERROR(VLOOKUP(B1101,Adresy!A:C,3,FALSE),"BRAK")</f>
        <v>BRAK</v>
      </c>
      <c r="E1101" s="230" t="s">
        <v>122</v>
      </c>
      <c r="F1101" s="230" t="s">
        <v>122</v>
      </c>
      <c r="G1101" s="230" t="s">
        <v>122</v>
      </c>
      <c r="H1101" s="230" t="s">
        <v>122</v>
      </c>
      <c r="I1101" s="230" t="s">
        <v>122</v>
      </c>
      <c r="J1101" s="230" t="s">
        <v>122</v>
      </c>
      <c r="K1101" s="230" t="s">
        <v>122</v>
      </c>
      <c r="L1101" s="241" t="s">
        <v>122</v>
      </c>
      <c r="M1101" s="241" t="s">
        <v>3189</v>
      </c>
      <c r="N1101" s="242">
        <v>18050.93</v>
      </c>
      <c r="O1101" s="28" t="e">
        <f ca="1">VLOOKUP(B1101,CF!A:Y,10,FALSE)</f>
        <v>#N/A</v>
      </c>
      <c r="P1101" s="248" t="e">
        <f t="shared" ca="1" si="51"/>
        <v>#VALUE!</v>
      </c>
      <c r="Q1101" s="28" t="e">
        <f t="shared" ca="1" si="52"/>
        <v>#VALUE!</v>
      </c>
      <c r="S1101" s="322">
        <f t="shared" si="53"/>
        <v>-18050.93</v>
      </c>
    </row>
    <row r="1102" spans="1:19" x14ac:dyDescent="0.2">
      <c r="A1102" s="230" t="s">
        <v>1618</v>
      </c>
      <c r="B1102" s="230"/>
      <c r="C1102" s="28" t="e">
        <f ca="1">VLOOKUP(B1102,CF!A:Y,2,FALSE)</f>
        <v>#N/A</v>
      </c>
      <c r="D1102" s="28" t="str">
        <f>IFERROR(VLOOKUP(B1102,Adresy!A:C,3,FALSE),"BRAK")</f>
        <v>BRAK</v>
      </c>
      <c r="E1102" s="231" t="s">
        <v>1618</v>
      </c>
      <c r="G1102" s="232" t="s">
        <v>1619</v>
      </c>
      <c r="I1102" s="230" t="s">
        <v>122</v>
      </c>
      <c r="J1102" s="230" t="s">
        <v>122</v>
      </c>
      <c r="K1102" s="230" t="s">
        <v>122</v>
      </c>
      <c r="L1102" s="230" t="s">
        <v>122</v>
      </c>
      <c r="M1102" s="230" t="s">
        <v>122</v>
      </c>
      <c r="N1102" s="230">
        <v>0</v>
      </c>
      <c r="O1102" s="28" t="e">
        <f ca="1">VLOOKUP(B1102,CF!A:Y,10,FALSE)</f>
        <v>#N/A</v>
      </c>
      <c r="P1102" s="248" t="e">
        <f t="shared" ca="1" si="51"/>
        <v>#VALUE!</v>
      </c>
      <c r="Q1102" s="28" t="e">
        <f t="shared" ca="1" si="52"/>
        <v>#VALUE!</v>
      </c>
      <c r="S1102" s="322">
        <f t="shared" si="53"/>
        <v>0</v>
      </c>
    </row>
    <row r="1103" spans="1:19" x14ac:dyDescent="0.2">
      <c r="B1103" s="28" t="s">
        <v>1618</v>
      </c>
      <c r="C1103" s="28" t="str">
        <f>VLOOKUP(B1103,CF!A:Y,2,FALSE)</f>
        <v>Poly-IQ GmbH</v>
      </c>
      <c r="D1103" s="28" t="str">
        <f>IFERROR(VLOOKUP(B1103,Adresy!A:C,3,FALSE),"BRAK")</f>
        <v>Alte Ziegelei 7 51491 Overath-Untereschbach Niemcy</v>
      </c>
      <c r="E1103" s="233">
        <v>43581</v>
      </c>
      <c r="F1103" s="204" t="s">
        <v>1620</v>
      </c>
      <c r="G1103" s="205" t="s">
        <v>1621</v>
      </c>
      <c r="H1103" s="204" t="s">
        <v>122</v>
      </c>
      <c r="I1103" s="234">
        <v>43611</v>
      </c>
      <c r="J1103" s="206" t="s">
        <v>177</v>
      </c>
      <c r="K1103" s="207" t="s">
        <v>178</v>
      </c>
      <c r="L1103" s="235">
        <v>-2165.13</v>
      </c>
      <c r="M1103" s="235">
        <v>-2165.13</v>
      </c>
      <c r="N1103" s="236">
        <v>9301.18</v>
      </c>
      <c r="O1103" s="28">
        <f>VLOOKUP(B1103,CF!A:Y,10,FALSE)</f>
        <v>30</v>
      </c>
      <c r="P1103" s="248">
        <f t="shared" si="51"/>
        <v>43611</v>
      </c>
      <c r="Q1103" s="28">
        <f t="shared" si="52"/>
        <v>0</v>
      </c>
      <c r="S1103" s="322">
        <f t="shared" si="53"/>
        <v>-9301.18</v>
      </c>
    </row>
    <row r="1104" spans="1:19" x14ac:dyDescent="0.2">
      <c r="C1104" s="28" t="e">
        <f ca="1">VLOOKUP(B1104,CF!A:Y,2,FALSE)</f>
        <v>#N/A</v>
      </c>
      <c r="D1104" s="28" t="str">
        <f>IFERROR(VLOOKUP(B1104,Adresy!A:C,3,FALSE),"BRAK")</f>
        <v>BRAK</v>
      </c>
      <c r="E1104" s="230" t="s">
        <v>122</v>
      </c>
      <c r="J1104" s="237" t="s">
        <v>177</v>
      </c>
      <c r="K1104" s="238" t="s">
        <v>178</v>
      </c>
      <c r="L1104" s="239">
        <v>-2165.13</v>
      </c>
      <c r="M1104" s="239">
        <v>-2165.13</v>
      </c>
      <c r="N1104" s="240">
        <v>9301.18</v>
      </c>
      <c r="O1104" s="28" t="e">
        <f ca="1">VLOOKUP(B1104,CF!A:Y,10,FALSE)</f>
        <v>#N/A</v>
      </c>
      <c r="P1104" s="248" t="e">
        <f t="shared" ca="1" si="51"/>
        <v>#VALUE!</v>
      </c>
      <c r="Q1104" s="28" t="e">
        <f t="shared" ca="1" si="52"/>
        <v>#VALUE!</v>
      </c>
      <c r="S1104" s="322">
        <f t="shared" si="53"/>
        <v>-9301.18</v>
      </c>
    </row>
    <row r="1105" spans="1:19" x14ac:dyDescent="0.2">
      <c r="C1105" s="28" t="e">
        <f ca="1">VLOOKUP(B1105,CF!A:Y,2,FALSE)</f>
        <v>#N/A</v>
      </c>
      <c r="D1105" s="28" t="str">
        <f>IFERROR(VLOOKUP(B1105,Adresy!A:C,3,FALSE),"BRAK")</f>
        <v>BRAK</v>
      </c>
      <c r="N1105" s="28">
        <v>0</v>
      </c>
      <c r="O1105" s="28" t="e">
        <f ca="1">VLOOKUP(B1105,CF!A:Y,10,FALSE)</f>
        <v>#N/A</v>
      </c>
      <c r="P1105" s="248" t="e">
        <f t="shared" ca="1" si="51"/>
        <v>#N/A</v>
      </c>
      <c r="Q1105" s="28" t="e">
        <f t="shared" ca="1" si="52"/>
        <v>#N/A</v>
      </c>
      <c r="S1105" s="322">
        <f t="shared" si="53"/>
        <v>0</v>
      </c>
    </row>
    <row r="1106" spans="1:19" x14ac:dyDescent="0.2">
      <c r="C1106" s="28" t="e">
        <f ca="1">VLOOKUP(B1106,CF!A:Y,2,FALSE)</f>
        <v>#N/A</v>
      </c>
      <c r="D1106" s="28" t="str">
        <f>IFERROR(VLOOKUP(B1106,Adresy!A:C,3,FALSE),"BRAK")</f>
        <v>BRAK</v>
      </c>
      <c r="E1106" s="230" t="s">
        <v>122</v>
      </c>
      <c r="F1106" s="230" t="s">
        <v>122</v>
      </c>
      <c r="G1106" s="230" t="s">
        <v>122</v>
      </c>
      <c r="H1106" s="230" t="s">
        <v>122</v>
      </c>
      <c r="I1106" s="230" t="s">
        <v>122</v>
      </c>
      <c r="J1106" s="230" t="s">
        <v>122</v>
      </c>
      <c r="K1106" s="230" t="s">
        <v>122</v>
      </c>
      <c r="L1106" s="241" t="s">
        <v>122</v>
      </c>
      <c r="M1106" s="241" t="s">
        <v>3189</v>
      </c>
      <c r="N1106" s="242">
        <v>9301.18</v>
      </c>
      <c r="O1106" s="28" t="e">
        <f ca="1">VLOOKUP(B1106,CF!A:Y,10,FALSE)</f>
        <v>#N/A</v>
      </c>
      <c r="P1106" s="248" t="e">
        <f t="shared" ca="1" si="51"/>
        <v>#VALUE!</v>
      </c>
      <c r="Q1106" s="28" t="e">
        <f t="shared" ca="1" si="52"/>
        <v>#VALUE!</v>
      </c>
      <c r="S1106" s="322">
        <f t="shared" si="53"/>
        <v>-9301.18</v>
      </c>
    </row>
    <row r="1107" spans="1:19" x14ac:dyDescent="0.2">
      <c r="A1107" s="230" t="s">
        <v>1622</v>
      </c>
      <c r="B1107" s="230"/>
      <c r="C1107" s="28" t="e">
        <f ca="1">VLOOKUP(B1107,CF!A:Y,2,FALSE)</f>
        <v>#N/A</v>
      </c>
      <c r="D1107" s="28" t="str">
        <f>IFERROR(VLOOKUP(B1107,Adresy!A:C,3,FALSE),"BRAK")</f>
        <v>BRAK</v>
      </c>
      <c r="E1107" s="231" t="s">
        <v>1622</v>
      </c>
      <c r="G1107" s="232" t="s">
        <v>1623</v>
      </c>
      <c r="I1107" s="230" t="s">
        <v>122</v>
      </c>
      <c r="J1107" s="230" t="s">
        <v>122</v>
      </c>
      <c r="K1107" s="230" t="s">
        <v>122</v>
      </c>
      <c r="L1107" s="230" t="s">
        <v>122</v>
      </c>
      <c r="M1107" s="230" t="s">
        <v>122</v>
      </c>
      <c r="N1107" s="230">
        <v>0</v>
      </c>
      <c r="O1107" s="28" t="e">
        <f ca="1">VLOOKUP(B1107,CF!A:Y,10,FALSE)</f>
        <v>#N/A</v>
      </c>
      <c r="P1107" s="248" t="e">
        <f t="shared" ca="1" si="51"/>
        <v>#VALUE!</v>
      </c>
      <c r="Q1107" s="28" t="e">
        <f t="shared" ca="1" si="52"/>
        <v>#VALUE!</v>
      </c>
      <c r="S1107" s="322">
        <f t="shared" si="53"/>
        <v>0</v>
      </c>
    </row>
    <row r="1108" spans="1:19" x14ac:dyDescent="0.2">
      <c r="B1108" s="28" t="s">
        <v>1622</v>
      </c>
      <c r="C1108" s="28" t="str">
        <f>VLOOKUP(B1108,CF!A:Y,2,FALSE)</f>
        <v>LUBCON</v>
      </c>
      <c r="D1108" s="28" t="str">
        <f>IFERROR(VLOOKUP(B1108,Adresy!A:C,3,FALSE),"BRAK")</f>
        <v>Piasecka 162
21-040 Świdnik
Poland</v>
      </c>
      <c r="E1108" s="233">
        <v>43573</v>
      </c>
      <c r="F1108" s="204" t="s">
        <v>1624</v>
      </c>
      <c r="G1108" s="205" t="s">
        <v>1625</v>
      </c>
      <c r="H1108" s="204" t="s">
        <v>202</v>
      </c>
      <c r="I1108" s="234">
        <v>43587</v>
      </c>
      <c r="J1108" s="206" t="s">
        <v>129</v>
      </c>
      <c r="K1108" s="207" t="s">
        <v>130</v>
      </c>
      <c r="L1108" s="235">
        <v>-554.09</v>
      </c>
      <c r="M1108" s="235">
        <v>-554.09</v>
      </c>
      <c r="N1108" s="236">
        <v>554.09</v>
      </c>
      <c r="O1108" s="28">
        <f>VLOOKUP(B1108,CF!A:Y,10,FALSE)</f>
        <v>14</v>
      </c>
      <c r="P1108" s="248">
        <f t="shared" si="51"/>
        <v>43587</v>
      </c>
      <c r="Q1108" s="28">
        <f t="shared" si="52"/>
        <v>0</v>
      </c>
      <c r="S1108" s="322">
        <f t="shared" si="53"/>
        <v>-554.09</v>
      </c>
    </row>
    <row r="1109" spans="1:19" x14ac:dyDescent="0.2">
      <c r="C1109" s="28" t="e">
        <f ca="1">VLOOKUP(B1109,CF!A:Y,2,FALSE)</f>
        <v>#N/A</v>
      </c>
      <c r="D1109" s="28" t="str">
        <f>IFERROR(VLOOKUP(B1109,Adresy!A:C,3,FALSE),"BRAK")</f>
        <v>BRAK</v>
      </c>
      <c r="E1109" s="230" t="s">
        <v>122</v>
      </c>
      <c r="J1109" s="237" t="s">
        <v>129</v>
      </c>
      <c r="K1109" s="238" t="s">
        <v>130</v>
      </c>
      <c r="L1109" s="239">
        <v>-554.09</v>
      </c>
      <c r="M1109" s="239">
        <v>-554.09</v>
      </c>
      <c r="N1109" s="240">
        <v>554.09</v>
      </c>
      <c r="O1109" s="28" t="e">
        <f ca="1">VLOOKUP(B1109,CF!A:Y,10,FALSE)</f>
        <v>#N/A</v>
      </c>
      <c r="P1109" s="248" t="e">
        <f t="shared" ca="1" si="51"/>
        <v>#VALUE!</v>
      </c>
      <c r="Q1109" s="28" t="e">
        <f t="shared" ca="1" si="52"/>
        <v>#VALUE!</v>
      </c>
      <c r="S1109" s="322">
        <f t="shared" si="53"/>
        <v>-554.09</v>
      </c>
    </row>
    <row r="1110" spans="1:19" x14ac:dyDescent="0.2">
      <c r="C1110" s="28" t="e">
        <f ca="1">VLOOKUP(B1110,CF!A:Y,2,FALSE)</f>
        <v>#N/A</v>
      </c>
      <c r="D1110" s="28" t="str">
        <f>IFERROR(VLOOKUP(B1110,Adresy!A:C,3,FALSE),"BRAK")</f>
        <v>BRAK</v>
      </c>
      <c r="E1110" s="230" t="s">
        <v>122</v>
      </c>
      <c r="F1110" s="230" t="s">
        <v>122</v>
      </c>
      <c r="G1110" s="230" t="s">
        <v>122</v>
      </c>
      <c r="H1110" s="230" t="s">
        <v>122</v>
      </c>
      <c r="I1110" s="230" t="s">
        <v>122</v>
      </c>
      <c r="J1110" s="230" t="s">
        <v>122</v>
      </c>
      <c r="K1110" s="230" t="s">
        <v>122</v>
      </c>
      <c r="L1110" s="241" t="s">
        <v>122</v>
      </c>
      <c r="M1110" s="241" t="s">
        <v>3189</v>
      </c>
      <c r="N1110" s="242">
        <v>554.09</v>
      </c>
      <c r="O1110" s="28" t="e">
        <f ca="1">VLOOKUP(B1110,CF!A:Y,10,FALSE)</f>
        <v>#N/A</v>
      </c>
      <c r="P1110" s="248" t="e">
        <f t="shared" ca="1" si="51"/>
        <v>#VALUE!</v>
      </c>
      <c r="Q1110" s="28" t="e">
        <f t="shared" ca="1" si="52"/>
        <v>#VALUE!</v>
      </c>
      <c r="S1110" s="322">
        <f t="shared" si="53"/>
        <v>-554.09</v>
      </c>
    </row>
    <row r="1111" spans="1:19" x14ac:dyDescent="0.2">
      <c r="A1111" s="230" t="s">
        <v>1626</v>
      </c>
      <c r="B1111" s="230"/>
      <c r="C1111" s="28" t="e">
        <f ca="1">VLOOKUP(B1111,CF!A:Y,2,FALSE)</f>
        <v>#N/A</v>
      </c>
      <c r="D1111" s="28" t="str">
        <f>IFERROR(VLOOKUP(B1111,Adresy!A:C,3,FALSE),"BRAK")</f>
        <v>BRAK</v>
      </c>
      <c r="E1111" s="231" t="s">
        <v>1626</v>
      </c>
      <c r="G1111" s="232" t="s">
        <v>1627</v>
      </c>
      <c r="I1111" s="230" t="s">
        <v>122</v>
      </c>
      <c r="J1111" s="230" t="s">
        <v>122</v>
      </c>
      <c r="K1111" s="230" t="s">
        <v>122</v>
      </c>
      <c r="L1111" s="230" t="s">
        <v>122</v>
      </c>
      <c r="M1111" s="230" t="s">
        <v>122</v>
      </c>
      <c r="N1111" s="230">
        <v>0</v>
      </c>
      <c r="O1111" s="28" t="e">
        <f ca="1">VLOOKUP(B1111,CF!A:Y,10,FALSE)</f>
        <v>#N/A</v>
      </c>
      <c r="P1111" s="248" t="e">
        <f t="shared" ca="1" si="51"/>
        <v>#VALUE!</v>
      </c>
      <c r="Q1111" s="28" t="e">
        <f t="shared" ca="1" si="52"/>
        <v>#VALUE!</v>
      </c>
      <c r="S1111" s="322">
        <f t="shared" si="53"/>
        <v>0</v>
      </c>
    </row>
    <row r="1112" spans="1:19" x14ac:dyDescent="0.2">
      <c r="B1112" s="28" t="s">
        <v>1626</v>
      </c>
      <c r="C1112" s="28" t="str">
        <f>VLOOKUP(B1112,CF!A:Y,2,FALSE)</f>
        <v>Projekt Sp. z o.o.</v>
      </c>
      <c r="D1112" s="28" t="str">
        <f>IFERROR(VLOOKUP(B1112,Adresy!A:C,3,FALSE),"BRAK")</f>
        <v>Budowlanych 16
Opole
45121 
Poland</v>
      </c>
      <c r="E1112" s="233">
        <v>43572</v>
      </c>
      <c r="F1112" s="204" t="s">
        <v>1628</v>
      </c>
      <c r="G1112" s="205" t="s">
        <v>1629</v>
      </c>
      <c r="H1112" s="204" t="s">
        <v>1629</v>
      </c>
      <c r="I1112" s="234">
        <v>43572</v>
      </c>
      <c r="J1112" s="206" t="s">
        <v>129</v>
      </c>
      <c r="K1112" s="207" t="s">
        <v>130</v>
      </c>
      <c r="L1112" s="235">
        <v>4329.1099999999997</v>
      </c>
      <c r="M1112" s="235">
        <v>4329.1099999999997</v>
      </c>
      <c r="N1112" s="236">
        <v>-4329.1099999999997</v>
      </c>
      <c r="O1112" s="28">
        <f>VLOOKUP(B1112,CF!A:Y,10,FALSE)</f>
        <v>14</v>
      </c>
      <c r="P1112" s="248">
        <f t="shared" si="51"/>
        <v>43586</v>
      </c>
      <c r="Q1112" s="28">
        <f t="shared" si="52"/>
        <v>14</v>
      </c>
      <c r="S1112" s="322">
        <f t="shared" si="53"/>
        <v>4329.1099999999997</v>
      </c>
    </row>
    <row r="1113" spans="1:19" x14ac:dyDescent="0.2">
      <c r="C1113" s="28" t="e">
        <f ca="1">VLOOKUP(B1113,CF!A:Y,2,FALSE)</f>
        <v>#N/A</v>
      </c>
      <c r="D1113" s="28" t="str">
        <f>IFERROR(VLOOKUP(B1113,Adresy!A:C,3,FALSE),"BRAK")</f>
        <v>BRAK</v>
      </c>
      <c r="E1113" s="230" t="s">
        <v>122</v>
      </c>
      <c r="J1113" s="237" t="s">
        <v>129</v>
      </c>
      <c r="K1113" s="238" t="s">
        <v>130</v>
      </c>
      <c r="L1113" s="239">
        <v>4329.1099999999997</v>
      </c>
      <c r="M1113" s="239">
        <v>4329.1099999999997</v>
      </c>
      <c r="N1113" s="240">
        <v>-4329.1099999999997</v>
      </c>
      <c r="O1113" s="28" t="e">
        <f ca="1">VLOOKUP(B1113,CF!A:Y,10,FALSE)</f>
        <v>#N/A</v>
      </c>
      <c r="P1113" s="248" t="e">
        <f t="shared" ca="1" si="51"/>
        <v>#VALUE!</v>
      </c>
      <c r="Q1113" s="28" t="e">
        <f t="shared" ca="1" si="52"/>
        <v>#VALUE!</v>
      </c>
      <c r="S1113" s="322">
        <f t="shared" si="53"/>
        <v>4329.1099999999997</v>
      </c>
    </row>
    <row r="1114" spans="1:19" x14ac:dyDescent="0.2">
      <c r="C1114" s="28" t="e">
        <f ca="1">VLOOKUP(B1114,CF!A:Y,2,FALSE)</f>
        <v>#N/A</v>
      </c>
      <c r="D1114" s="28" t="str">
        <f>IFERROR(VLOOKUP(B1114,Adresy!A:C,3,FALSE),"BRAK")</f>
        <v>BRAK</v>
      </c>
      <c r="N1114" s="28">
        <v>0</v>
      </c>
      <c r="O1114" s="28" t="e">
        <f ca="1">VLOOKUP(B1114,CF!A:Y,10,FALSE)</f>
        <v>#N/A</v>
      </c>
      <c r="P1114" s="248" t="e">
        <f t="shared" ca="1" si="51"/>
        <v>#N/A</v>
      </c>
      <c r="Q1114" s="28" t="e">
        <f t="shared" ca="1" si="52"/>
        <v>#N/A</v>
      </c>
      <c r="S1114" s="322">
        <f t="shared" si="53"/>
        <v>0</v>
      </c>
    </row>
    <row r="1115" spans="1:19" x14ac:dyDescent="0.2">
      <c r="C1115" s="28" t="e">
        <f ca="1">VLOOKUP(B1115,CF!A:Y,2,FALSE)</f>
        <v>#N/A</v>
      </c>
      <c r="D1115" s="28" t="str">
        <f>IFERROR(VLOOKUP(B1115,Adresy!A:C,3,FALSE),"BRAK")</f>
        <v>BRAK</v>
      </c>
      <c r="E1115" s="230" t="s">
        <v>122</v>
      </c>
      <c r="F1115" s="230" t="s">
        <v>122</v>
      </c>
      <c r="G1115" s="230" t="s">
        <v>122</v>
      </c>
      <c r="H1115" s="230" t="s">
        <v>122</v>
      </c>
      <c r="I1115" s="230" t="s">
        <v>122</v>
      </c>
      <c r="J1115" s="230" t="s">
        <v>122</v>
      </c>
      <c r="K1115" s="230" t="s">
        <v>122</v>
      </c>
      <c r="L1115" s="241" t="s">
        <v>122</v>
      </c>
      <c r="M1115" s="241" t="s">
        <v>3189</v>
      </c>
      <c r="N1115" s="242">
        <v>-4329.1099999999997</v>
      </c>
      <c r="O1115" s="28" t="e">
        <f ca="1">VLOOKUP(B1115,CF!A:Y,10,FALSE)</f>
        <v>#N/A</v>
      </c>
      <c r="P1115" s="248" t="e">
        <f t="shared" ca="1" si="51"/>
        <v>#VALUE!</v>
      </c>
      <c r="Q1115" s="28" t="e">
        <f t="shared" ca="1" si="52"/>
        <v>#VALUE!</v>
      </c>
      <c r="S1115" s="322">
        <f t="shared" si="53"/>
        <v>4329.1099999999997</v>
      </c>
    </row>
    <row r="1116" spans="1:19" x14ac:dyDescent="0.2">
      <c r="A1116" s="230" t="s">
        <v>3176</v>
      </c>
      <c r="B1116" s="230"/>
      <c r="C1116" s="28" t="e">
        <f ca="1">VLOOKUP(B1116,CF!A:Y,2,FALSE)</f>
        <v>#N/A</v>
      </c>
      <c r="D1116" s="28" t="str">
        <f>IFERROR(VLOOKUP(B1116,Adresy!A:C,3,FALSE),"BRAK")</f>
        <v>BRAK</v>
      </c>
      <c r="E1116" s="231" t="s">
        <v>3176</v>
      </c>
      <c r="G1116" s="232" t="s">
        <v>3177</v>
      </c>
      <c r="I1116" s="230" t="s">
        <v>122</v>
      </c>
      <c r="J1116" s="230" t="s">
        <v>122</v>
      </c>
      <c r="K1116" s="230" t="s">
        <v>122</v>
      </c>
      <c r="L1116" s="230" t="s">
        <v>122</v>
      </c>
      <c r="M1116" s="230" t="s">
        <v>122</v>
      </c>
      <c r="N1116" s="230">
        <v>0</v>
      </c>
      <c r="O1116" s="28" t="e">
        <f ca="1">VLOOKUP(B1116,CF!A:Y,10,FALSE)</f>
        <v>#N/A</v>
      </c>
      <c r="P1116" s="248" t="e">
        <f t="shared" ca="1" si="51"/>
        <v>#VALUE!</v>
      </c>
      <c r="Q1116" s="28" t="e">
        <f t="shared" ca="1" si="52"/>
        <v>#VALUE!</v>
      </c>
      <c r="S1116" s="322">
        <f t="shared" si="53"/>
        <v>0</v>
      </c>
    </row>
    <row r="1117" spans="1:19" x14ac:dyDescent="0.2">
      <c r="B1117" s="28" t="s">
        <v>3176</v>
      </c>
      <c r="C1117" s="28" t="str">
        <f>VLOOKUP(B1117,CF!A:Y,2,FALSE)</f>
        <v>FERROX ELECTRIC</v>
      </c>
      <c r="D1117" s="28" t="str">
        <f>IFERROR(VLOOKUP(B1117,Adresy!A:C,3,FALSE),"BRAK")</f>
        <v>Sienna 10
Katowice
40-544 
Poland</v>
      </c>
      <c r="E1117" s="233">
        <v>43600</v>
      </c>
      <c r="F1117" s="204" t="s">
        <v>3326</v>
      </c>
      <c r="G1117" s="205" t="s">
        <v>3175</v>
      </c>
      <c r="H1117" s="204" t="s">
        <v>3327</v>
      </c>
      <c r="I1117" s="234">
        <v>43587</v>
      </c>
      <c r="J1117" s="206" t="s">
        <v>129</v>
      </c>
      <c r="K1117" s="207" t="s">
        <v>130</v>
      </c>
      <c r="L1117" s="235">
        <v>-4329.1099999999997</v>
      </c>
      <c r="M1117" s="235">
        <v>-4329.1099999999997</v>
      </c>
      <c r="N1117" s="236">
        <v>4329.1099999999997</v>
      </c>
      <c r="O1117" s="28">
        <f>VLOOKUP(B1117,CF!A:Y,10,FALSE)</f>
        <v>14</v>
      </c>
      <c r="P1117" s="248">
        <f t="shared" si="51"/>
        <v>43614</v>
      </c>
      <c r="Q1117" s="28">
        <f t="shared" si="52"/>
        <v>27</v>
      </c>
      <c r="S1117" s="322">
        <f t="shared" si="53"/>
        <v>-4329.1099999999997</v>
      </c>
    </row>
    <row r="1118" spans="1:19" x14ac:dyDescent="0.2">
      <c r="C1118" s="28" t="e">
        <f ca="1">VLOOKUP(B1118,CF!A:Y,2,FALSE)</f>
        <v>#N/A</v>
      </c>
      <c r="D1118" s="28" t="str">
        <f>IFERROR(VLOOKUP(B1118,Adresy!A:C,3,FALSE),"BRAK")</f>
        <v>BRAK</v>
      </c>
      <c r="E1118" s="230" t="s">
        <v>122</v>
      </c>
      <c r="J1118" s="237" t="s">
        <v>129</v>
      </c>
      <c r="K1118" s="238" t="s">
        <v>130</v>
      </c>
      <c r="L1118" s="239">
        <v>-4329.1099999999997</v>
      </c>
      <c r="M1118" s="239">
        <v>-4329.1099999999997</v>
      </c>
      <c r="N1118" s="240">
        <v>4329.1099999999997</v>
      </c>
      <c r="O1118" s="28" t="e">
        <f ca="1">VLOOKUP(B1118,CF!A:Y,10,FALSE)</f>
        <v>#N/A</v>
      </c>
      <c r="P1118" s="248" t="e">
        <f t="shared" ca="1" si="51"/>
        <v>#VALUE!</v>
      </c>
      <c r="Q1118" s="28" t="e">
        <f t="shared" ca="1" si="52"/>
        <v>#VALUE!</v>
      </c>
      <c r="S1118" s="322">
        <f t="shared" si="53"/>
        <v>-4329.1099999999997</v>
      </c>
    </row>
    <row r="1119" spans="1:19" x14ac:dyDescent="0.2">
      <c r="C1119" s="28" t="e">
        <f ca="1">VLOOKUP(B1119,CF!A:Y,2,FALSE)</f>
        <v>#N/A</v>
      </c>
      <c r="D1119" s="28" t="str">
        <f>IFERROR(VLOOKUP(B1119,Adresy!A:C,3,FALSE),"BRAK")</f>
        <v>BRAK</v>
      </c>
      <c r="E1119" s="230" t="s">
        <v>122</v>
      </c>
      <c r="F1119" s="230" t="s">
        <v>122</v>
      </c>
      <c r="G1119" s="230" t="s">
        <v>122</v>
      </c>
      <c r="H1119" s="230" t="s">
        <v>122</v>
      </c>
      <c r="I1119" s="230" t="s">
        <v>122</v>
      </c>
      <c r="J1119" s="230" t="s">
        <v>122</v>
      </c>
      <c r="K1119" s="230" t="s">
        <v>122</v>
      </c>
      <c r="L1119" s="241" t="s">
        <v>122</v>
      </c>
      <c r="M1119" s="241" t="s">
        <v>3189</v>
      </c>
      <c r="N1119" s="242">
        <v>4329.1099999999997</v>
      </c>
      <c r="O1119" s="28" t="e">
        <f ca="1">VLOOKUP(B1119,CF!A:Y,10,FALSE)</f>
        <v>#N/A</v>
      </c>
      <c r="P1119" s="248" t="e">
        <f t="shared" ca="1" si="51"/>
        <v>#VALUE!</v>
      </c>
      <c r="Q1119" s="28" t="e">
        <f t="shared" ca="1" si="52"/>
        <v>#VALUE!</v>
      </c>
      <c r="S1119" s="322">
        <f t="shared" si="53"/>
        <v>-4329.1099999999997</v>
      </c>
    </row>
    <row r="1120" spans="1:19" x14ac:dyDescent="0.2">
      <c r="A1120" s="230" t="s">
        <v>1630</v>
      </c>
      <c r="B1120" s="230"/>
      <c r="C1120" s="28" t="e">
        <f ca="1">VLOOKUP(B1120,CF!A:Y,2,FALSE)</f>
        <v>#N/A</v>
      </c>
      <c r="D1120" s="28" t="str">
        <f>IFERROR(VLOOKUP(B1120,Adresy!A:C,3,FALSE),"BRAK")</f>
        <v>BRAK</v>
      </c>
      <c r="E1120" s="231" t="s">
        <v>1630</v>
      </c>
      <c r="G1120" s="232" t="s">
        <v>1631</v>
      </c>
      <c r="I1120" s="230" t="s">
        <v>122</v>
      </c>
      <c r="J1120" s="230" t="s">
        <v>122</v>
      </c>
      <c r="K1120" s="230" t="s">
        <v>122</v>
      </c>
      <c r="L1120" s="230" t="s">
        <v>122</v>
      </c>
      <c r="M1120" s="230" t="s">
        <v>122</v>
      </c>
      <c r="N1120" s="230">
        <v>0</v>
      </c>
      <c r="O1120" s="28" t="e">
        <f ca="1">VLOOKUP(B1120,CF!A:Y,10,FALSE)</f>
        <v>#N/A</v>
      </c>
      <c r="P1120" s="248" t="e">
        <f t="shared" ca="1" si="51"/>
        <v>#VALUE!</v>
      </c>
      <c r="Q1120" s="28" t="e">
        <f t="shared" ca="1" si="52"/>
        <v>#VALUE!</v>
      </c>
      <c r="S1120" s="322">
        <f t="shared" si="53"/>
        <v>0</v>
      </c>
    </row>
    <row r="1121" spans="1:19" x14ac:dyDescent="0.2">
      <c r="B1121" s="28" t="s">
        <v>1630</v>
      </c>
      <c r="C1121" s="28" t="str">
        <f>VLOOKUP(B1121,CF!A:Y,2,FALSE)</f>
        <v>JAF POLSKA Sp. z o.o.</v>
      </c>
      <c r="D1121" s="28" t="str">
        <f>IFERROR(VLOOKUP(B1121,Adresy!A:C,3,FALSE),"BRAK")</f>
        <v>Magazynowa 19
62-023 Gądki
Poland</v>
      </c>
      <c r="E1121" s="233">
        <v>43581</v>
      </c>
      <c r="F1121" s="204" t="s">
        <v>1632</v>
      </c>
      <c r="G1121" s="205" t="s">
        <v>1633</v>
      </c>
      <c r="H1121" s="204" t="s">
        <v>1633</v>
      </c>
      <c r="I1121" s="234">
        <v>43581</v>
      </c>
      <c r="J1121" s="206" t="s">
        <v>129</v>
      </c>
      <c r="K1121" s="207" t="s">
        <v>130</v>
      </c>
      <c r="L1121" s="235">
        <v>998.76</v>
      </c>
      <c r="M1121" s="235">
        <v>998.76</v>
      </c>
      <c r="N1121" s="236">
        <v>-998.76</v>
      </c>
      <c r="O1121" s="28">
        <f>VLOOKUP(B1121,CF!A:Y,10,FALSE)</f>
        <v>0</v>
      </c>
      <c r="P1121" s="248">
        <f t="shared" si="51"/>
        <v>43581</v>
      </c>
      <c r="Q1121" s="28">
        <f t="shared" si="52"/>
        <v>0</v>
      </c>
      <c r="S1121" s="322">
        <f t="shared" si="53"/>
        <v>998.76</v>
      </c>
    </row>
    <row r="1122" spans="1:19" x14ac:dyDescent="0.2">
      <c r="C1122" s="28" t="e">
        <f ca="1">VLOOKUP(B1122,CF!A:Y,2,FALSE)</f>
        <v>#N/A</v>
      </c>
      <c r="D1122" s="28" t="str">
        <f>IFERROR(VLOOKUP(B1122,Adresy!A:C,3,FALSE),"BRAK")</f>
        <v>BRAK</v>
      </c>
      <c r="E1122" s="230" t="s">
        <v>122</v>
      </c>
      <c r="J1122" s="237" t="s">
        <v>129</v>
      </c>
      <c r="K1122" s="238" t="s">
        <v>130</v>
      </c>
      <c r="L1122" s="239">
        <v>998.76</v>
      </c>
      <c r="M1122" s="239">
        <v>998.76</v>
      </c>
      <c r="N1122" s="240">
        <v>-998.76</v>
      </c>
      <c r="O1122" s="28" t="e">
        <f ca="1">VLOOKUP(B1122,CF!A:Y,10,FALSE)</f>
        <v>#N/A</v>
      </c>
      <c r="P1122" s="248" t="e">
        <f t="shared" ca="1" si="51"/>
        <v>#VALUE!</v>
      </c>
      <c r="Q1122" s="28" t="e">
        <f t="shared" ca="1" si="52"/>
        <v>#VALUE!</v>
      </c>
      <c r="S1122" s="322">
        <f t="shared" si="53"/>
        <v>998.76</v>
      </c>
    </row>
    <row r="1123" spans="1:19" x14ac:dyDescent="0.2">
      <c r="C1123" s="28" t="e">
        <f ca="1">VLOOKUP(B1123,CF!A:Y,2,FALSE)</f>
        <v>#N/A</v>
      </c>
      <c r="D1123" s="28" t="str">
        <f>IFERROR(VLOOKUP(B1123,Adresy!A:C,3,FALSE),"BRAK")</f>
        <v>BRAK</v>
      </c>
      <c r="E1123" s="230" t="s">
        <v>122</v>
      </c>
      <c r="F1123" s="230" t="s">
        <v>122</v>
      </c>
      <c r="G1123" s="230" t="s">
        <v>122</v>
      </c>
      <c r="H1123" s="230" t="s">
        <v>122</v>
      </c>
      <c r="I1123" s="230" t="s">
        <v>122</v>
      </c>
      <c r="J1123" s="230" t="s">
        <v>122</v>
      </c>
      <c r="K1123" s="230" t="s">
        <v>122</v>
      </c>
      <c r="L1123" s="241" t="s">
        <v>122</v>
      </c>
      <c r="M1123" s="241" t="s">
        <v>3189</v>
      </c>
      <c r="N1123" s="242">
        <v>-998.76</v>
      </c>
      <c r="O1123" s="28" t="e">
        <f ca="1">VLOOKUP(B1123,CF!A:Y,10,FALSE)</f>
        <v>#N/A</v>
      </c>
      <c r="P1123" s="248" t="e">
        <f t="shared" ca="1" si="51"/>
        <v>#VALUE!</v>
      </c>
      <c r="Q1123" s="28" t="e">
        <f t="shared" ca="1" si="52"/>
        <v>#VALUE!</v>
      </c>
      <c r="S1123" s="322">
        <f t="shared" si="53"/>
        <v>998.76</v>
      </c>
    </row>
    <row r="1124" spans="1:19" x14ac:dyDescent="0.2">
      <c r="A1124" s="230" t="s">
        <v>1634</v>
      </c>
      <c r="B1124" s="230"/>
      <c r="C1124" s="28" t="e">
        <f ca="1">VLOOKUP(B1124,CF!A:Y,2,FALSE)</f>
        <v>#N/A</v>
      </c>
      <c r="D1124" s="28" t="str">
        <f>IFERROR(VLOOKUP(B1124,Adresy!A:C,3,FALSE),"BRAK")</f>
        <v>BRAK</v>
      </c>
      <c r="E1124" s="231" t="s">
        <v>1634</v>
      </c>
      <c r="G1124" s="232" t="s">
        <v>1635</v>
      </c>
      <c r="I1124" s="230" t="s">
        <v>122</v>
      </c>
      <c r="J1124" s="230" t="s">
        <v>122</v>
      </c>
      <c r="K1124" s="230" t="s">
        <v>122</v>
      </c>
      <c r="L1124" s="230" t="s">
        <v>122</v>
      </c>
      <c r="M1124" s="230" t="s">
        <v>122</v>
      </c>
      <c r="N1124" s="230">
        <v>0</v>
      </c>
      <c r="O1124" s="28" t="e">
        <f ca="1">VLOOKUP(B1124,CF!A:Y,10,FALSE)</f>
        <v>#N/A</v>
      </c>
      <c r="P1124" s="248" t="e">
        <f t="shared" ca="1" si="51"/>
        <v>#VALUE!</v>
      </c>
      <c r="Q1124" s="28" t="e">
        <f t="shared" ca="1" si="52"/>
        <v>#VALUE!</v>
      </c>
      <c r="S1124" s="322">
        <f t="shared" si="53"/>
        <v>0</v>
      </c>
    </row>
    <row r="1125" spans="1:19" x14ac:dyDescent="0.2">
      <c r="B1125" s="28" t="s">
        <v>1634</v>
      </c>
      <c r="C1125" s="28" t="str">
        <f>VLOOKUP(B1125,CF!A:Y,2,FALSE)</f>
        <v>Circle K Polska Sp. z o.o.</v>
      </c>
      <c r="D1125" s="28" t="str">
        <f>IFERROR(VLOOKUP(B1125,Adresy!A:C,3,FALSE),"BRAK")</f>
        <v>Puławska 86
Warszawa
02-603 
Poland</v>
      </c>
      <c r="E1125" s="233">
        <v>43569</v>
      </c>
      <c r="F1125" s="204" t="s">
        <v>1636</v>
      </c>
      <c r="G1125" s="205" t="s">
        <v>1637</v>
      </c>
      <c r="H1125" s="204" t="s">
        <v>1638</v>
      </c>
      <c r="I1125" s="234">
        <v>43583</v>
      </c>
      <c r="J1125" s="206" t="s">
        <v>129</v>
      </c>
      <c r="K1125" s="207" t="s">
        <v>130</v>
      </c>
      <c r="L1125" s="235">
        <v>-212.94</v>
      </c>
      <c r="M1125" s="235">
        <v>-212.94</v>
      </c>
      <c r="N1125" s="236">
        <v>212.94</v>
      </c>
      <c r="O1125" s="28">
        <f>VLOOKUP(B1125,CF!A:Y,10,FALSE)</f>
        <v>0</v>
      </c>
      <c r="P1125" s="248">
        <f t="shared" si="51"/>
        <v>43569</v>
      </c>
      <c r="Q1125" s="28">
        <f t="shared" si="52"/>
        <v>-14</v>
      </c>
      <c r="S1125" s="322">
        <f t="shared" si="53"/>
        <v>-212.94</v>
      </c>
    </row>
    <row r="1126" spans="1:19" x14ac:dyDescent="0.2">
      <c r="C1126" s="28" t="e">
        <f ca="1">VLOOKUP(B1126,CF!A:Y,2,FALSE)</f>
        <v>#N/A</v>
      </c>
      <c r="D1126" s="28" t="str">
        <f>IFERROR(VLOOKUP(B1126,Adresy!A:C,3,FALSE),"BRAK")</f>
        <v>BRAK</v>
      </c>
      <c r="E1126" s="230" t="s">
        <v>122</v>
      </c>
      <c r="J1126" s="237" t="s">
        <v>129</v>
      </c>
      <c r="K1126" s="238" t="s">
        <v>130</v>
      </c>
      <c r="L1126" s="239">
        <v>-212.94</v>
      </c>
      <c r="M1126" s="239">
        <v>-212.94</v>
      </c>
      <c r="N1126" s="240">
        <v>212.94</v>
      </c>
      <c r="O1126" s="28" t="e">
        <f ca="1">VLOOKUP(B1126,CF!A:Y,10,FALSE)</f>
        <v>#N/A</v>
      </c>
      <c r="P1126" s="248" t="e">
        <f t="shared" ca="1" si="51"/>
        <v>#VALUE!</v>
      </c>
      <c r="Q1126" s="28" t="e">
        <f t="shared" ca="1" si="52"/>
        <v>#VALUE!</v>
      </c>
      <c r="S1126" s="322">
        <f t="shared" si="53"/>
        <v>-212.94</v>
      </c>
    </row>
    <row r="1127" spans="1:19" x14ac:dyDescent="0.2">
      <c r="C1127" s="28" t="e">
        <f ca="1">VLOOKUP(B1127,CF!A:Y,2,FALSE)</f>
        <v>#N/A</v>
      </c>
      <c r="D1127" s="28" t="str">
        <f>IFERROR(VLOOKUP(B1127,Adresy!A:C,3,FALSE),"BRAK")</f>
        <v>BRAK</v>
      </c>
      <c r="N1127" s="28">
        <v>0</v>
      </c>
      <c r="O1127" s="28" t="e">
        <f ca="1">VLOOKUP(B1127,CF!A:Y,10,FALSE)</f>
        <v>#N/A</v>
      </c>
      <c r="P1127" s="248" t="e">
        <f t="shared" ca="1" si="51"/>
        <v>#N/A</v>
      </c>
      <c r="Q1127" s="28" t="e">
        <f t="shared" ca="1" si="52"/>
        <v>#N/A</v>
      </c>
      <c r="S1127" s="322">
        <f t="shared" si="53"/>
        <v>0</v>
      </c>
    </row>
    <row r="1128" spans="1:19" x14ac:dyDescent="0.2">
      <c r="C1128" s="28" t="e">
        <f ca="1">VLOOKUP(B1128,CF!A:Y,2,FALSE)</f>
        <v>#N/A</v>
      </c>
      <c r="D1128" s="28" t="str">
        <f>IFERROR(VLOOKUP(B1128,Adresy!A:C,3,FALSE),"BRAK")</f>
        <v>BRAK</v>
      </c>
      <c r="E1128" s="230" t="s">
        <v>122</v>
      </c>
      <c r="F1128" s="230" t="s">
        <v>122</v>
      </c>
      <c r="G1128" s="230" t="s">
        <v>122</v>
      </c>
      <c r="H1128" s="230" t="s">
        <v>122</v>
      </c>
      <c r="I1128" s="230" t="s">
        <v>122</v>
      </c>
      <c r="J1128" s="230" t="s">
        <v>122</v>
      </c>
      <c r="K1128" s="230" t="s">
        <v>122</v>
      </c>
      <c r="L1128" s="241" t="s">
        <v>122</v>
      </c>
      <c r="M1128" s="241" t="s">
        <v>3189</v>
      </c>
      <c r="N1128" s="242">
        <v>212.94</v>
      </c>
      <c r="O1128" s="28" t="e">
        <f ca="1">VLOOKUP(B1128,CF!A:Y,10,FALSE)</f>
        <v>#N/A</v>
      </c>
      <c r="P1128" s="248" t="e">
        <f t="shared" ca="1" si="51"/>
        <v>#VALUE!</v>
      </c>
      <c r="Q1128" s="28" t="e">
        <f t="shared" ca="1" si="52"/>
        <v>#VALUE!</v>
      </c>
      <c r="S1128" s="322">
        <f t="shared" si="53"/>
        <v>-212.94</v>
      </c>
    </row>
    <row r="1129" spans="1:19" x14ac:dyDescent="0.2">
      <c r="A1129" s="230" t="s">
        <v>1639</v>
      </c>
      <c r="B1129" s="230"/>
      <c r="C1129" s="28" t="e">
        <f ca="1">VLOOKUP(B1129,CF!A:Y,2,FALSE)</f>
        <v>#N/A</v>
      </c>
      <c r="D1129" s="28" t="str">
        <f>IFERROR(VLOOKUP(B1129,Adresy!A:C,3,FALSE),"BRAK")</f>
        <v>BRAK</v>
      </c>
      <c r="E1129" s="231" t="s">
        <v>1639</v>
      </c>
      <c r="G1129" s="232" t="s">
        <v>1640</v>
      </c>
      <c r="I1129" s="230" t="s">
        <v>122</v>
      </c>
      <c r="J1129" s="230" t="s">
        <v>122</v>
      </c>
      <c r="K1129" s="230" t="s">
        <v>122</v>
      </c>
      <c r="L1129" s="230" t="s">
        <v>122</v>
      </c>
      <c r="M1129" s="230" t="s">
        <v>122</v>
      </c>
      <c r="N1129" s="230">
        <v>0</v>
      </c>
      <c r="O1129" s="28" t="e">
        <f ca="1">VLOOKUP(B1129,CF!A:Y,10,FALSE)</f>
        <v>#N/A</v>
      </c>
      <c r="P1129" s="248" t="e">
        <f t="shared" ca="1" si="51"/>
        <v>#VALUE!</v>
      </c>
      <c r="Q1129" s="28" t="e">
        <f t="shared" ca="1" si="52"/>
        <v>#VALUE!</v>
      </c>
      <c r="S1129" s="322">
        <f t="shared" si="53"/>
        <v>0</v>
      </c>
    </row>
    <row r="1130" spans="1:19" x14ac:dyDescent="0.2">
      <c r="B1130" s="28" t="s">
        <v>1639</v>
      </c>
      <c r="C1130" s="28" t="str">
        <f>VLOOKUP(B1130,CF!A:Y,2,FALSE)</f>
        <v>Ośrodek Doskonalenia Zawodowego i Rzeczoznastwa SIMP-EKSPERT</v>
      </c>
      <c r="D1130" s="28" t="str">
        <f>IFERROR(VLOOKUP(B1130,Adresy!A:C,3,FALSE),"BRAK")</f>
        <v>ul. Wojska Polskiego 16
59-225 Chojnów
Poland</v>
      </c>
      <c r="E1130" s="233">
        <v>43573</v>
      </c>
      <c r="F1130" s="204" t="s">
        <v>1641</v>
      </c>
      <c r="G1130" s="205" t="s">
        <v>1642</v>
      </c>
      <c r="H1130" s="204" t="s">
        <v>1366</v>
      </c>
      <c r="I1130" s="234">
        <v>43587</v>
      </c>
      <c r="J1130" s="206" t="s">
        <v>129</v>
      </c>
      <c r="K1130" s="207" t="s">
        <v>130</v>
      </c>
      <c r="L1130" s="235">
        <v>-9471</v>
      </c>
      <c r="M1130" s="235">
        <v>-9471</v>
      </c>
      <c r="N1130" s="236">
        <v>9471</v>
      </c>
      <c r="O1130" s="28">
        <f>VLOOKUP(B1130,CF!A:Y,10,FALSE)</f>
        <v>14</v>
      </c>
      <c r="P1130" s="248">
        <f t="shared" si="51"/>
        <v>43587</v>
      </c>
      <c r="Q1130" s="28">
        <f t="shared" si="52"/>
        <v>0</v>
      </c>
      <c r="S1130" s="322">
        <f t="shared" si="53"/>
        <v>-9471</v>
      </c>
    </row>
    <row r="1131" spans="1:19" x14ac:dyDescent="0.2">
      <c r="C1131" s="28" t="e">
        <f ca="1">VLOOKUP(B1131,CF!A:Y,2,FALSE)</f>
        <v>#N/A</v>
      </c>
      <c r="D1131" s="28" t="str">
        <f>IFERROR(VLOOKUP(B1131,Adresy!A:C,3,FALSE),"BRAK")</f>
        <v>BRAK</v>
      </c>
      <c r="E1131" s="230" t="s">
        <v>122</v>
      </c>
      <c r="J1131" s="237" t="s">
        <v>129</v>
      </c>
      <c r="K1131" s="238" t="s">
        <v>130</v>
      </c>
      <c r="L1131" s="239">
        <v>-9471</v>
      </c>
      <c r="M1131" s="239">
        <v>-9471</v>
      </c>
      <c r="N1131" s="240">
        <v>9471</v>
      </c>
      <c r="O1131" s="28" t="e">
        <f ca="1">VLOOKUP(B1131,CF!A:Y,10,FALSE)</f>
        <v>#N/A</v>
      </c>
      <c r="P1131" s="248" t="e">
        <f t="shared" ca="1" si="51"/>
        <v>#VALUE!</v>
      </c>
      <c r="Q1131" s="28" t="e">
        <f t="shared" ca="1" si="52"/>
        <v>#VALUE!</v>
      </c>
      <c r="S1131" s="322">
        <f t="shared" si="53"/>
        <v>-9471</v>
      </c>
    </row>
    <row r="1132" spans="1:19" x14ac:dyDescent="0.2">
      <c r="C1132" s="28" t="e">
        <f ca="1">VLOOKUP(B1132,CF!A:Y,2,FALSE)</f>
        <v>#N/A</v>
      </c>
      <c r="D1132" s="28" t="str">
        <f>IFERROR(VLOOKUP(B1132,Adresy!A:C,3,FALSE),"BRAK")</f>
        <v>BRAK</v>
      </c>
      <c r="E1132" s="230" t="s">
        <v>122</v>
      </c>
      <c r="F1132" s="230" t="s">
        <v>122</v>
      </c>
      <c r="G1132" s="230" t="s">
        <v>122</v>
      </c>
      <c r="H1132" s="230" t="s">
        <v>122</v>
      </c>
      <c r="I1132" s="230" t="s">
        <v>122</v>
      </c>
      <c r="J1132" s="230" t="s">
        <v>122</v>
      </c>
      <c r="K1132" s="230" t="s">
        <v>122</v>
      </c>
      <c r="L1132" s="241" t="s">
        <v>122</v>
      </c>
      <c r="M1132" s="241" t="s">
        <v>3189</v>
      </c>
      <c r="N1132" s="242">
        <v>9471</v>
      </c>
      <c r="O1132" s="28" t="e">
        <f ca="1">VLOOKUP(B1132,CF!A:Y,10,FALSE)</f>
        <v>#N/A</v>
      </c>
      <c r="P1132" s="248" t="e">
        <f t="shared" ca="1" si="51"/>
        <v>#VALUE!</v>
      </c>
      <c r="Q1132" s="28" t="e">
        <f t="shared" ca="1" si="52"/>
        <v>#VALUE!</v>
      </c>
      <c r="S1132" s="322">
        <f t="shared" si="53"/>
        <v>-9471</v>
      </c>
    </row>
    <row r="1133" spans="1:19" x14ac:dyDescent="0.2">
      <c r="A1133" s="230" t="s">
        <v>1643</v>
      </c>
      <c r="B1133" s="230"/>
      <c r="C1133" s="28" t="e">
        <f ca="1">VLOOKUP(B1133,CF!A:Y,2,FALSE)</f>
        <v>#N/A</v>
      </c>
      <c r="D1133" s="28" t="str">
        <f>IFERROR(VLOOKUP(B1133,Adresy!A:C,3,FALSE),"BRAK")</f>
        <v>BRAK</v>
      </c>
      <c r="E1133" s="231" t="s">
        <v>1643</v>
      </c>
      <c r="G1133" s="232" t="s">
        <v>1644</v>
      </c>
      <c r="I1133" s="230" t="s">
        <v>122</v>
      </c>
      <c r="J1133" s="230" t="s">
        <v>122</v>
      </c>
      <c r="K1133" s="230" t="s">
        <v>122</v>
      </c>
      <c r="L1133" s="230" t="s">
        <v>122</v>
      </c>
      <c r="M1133" s="230" t="s">
        <v>122</v>
      </c>
      <c r="N1133" s="230">
        <v>0</v>
      </c>
      <c r="O1133" s="28" t="e">
        <f ca="1">VLOOKUP(B1133,CF!A:Y,10,FALSE)</f>
        <v>#N/A</v>
      </c>
      <c r="P1133" s="248" t="e">
        <f t="shared" ca="1" si="51"/>
        <v>#VALUE!</v>
      </c>
      <c r="Q1133" s="28" t="e">
        <f t="shared" ca="1" si="52"/>
        <v>#VALUE!</v>
      </c>
      <c r="S1133" s="322">
        <f t="shared" si="53"/>
        <v>0</v>
      </c>
    </row>
    <row r="1134" spans="1:19" x14ac:dyDescent="0.2">
      <c r="B1134" s="28" t="s">
        <v>1643</v>
      </c>
      <c r="C1134" s="28" t="str">
        <f>VLOOKUP(B1134,CF!A:Y,2,FALSE)</f>
        <v>PPHU Partner Sapieszko Robert</v>
      </c>
      <c r="D1134" s="28" t="str">
        <f>IFERROR(VLOOKUP(B1134,Adresy!A:C,3,FALSE),"BRAK")</f>
        <v>Piłsudskiego 75
67-100 Nowa Sól
Poland</v>
      </c>
      <c r="E1134" s="233">
        <v>43587</v>
      </c>
      <c r="F1134" s="204" t="s">
        <v>1645</v>
      </c>
      <c r="G1134" s="205" t="s">
        <v>1646</v>
      </c>
      <c r="H1134" s="204" t="s">
        <v>1647</v>
      </c>
      <c r="I1134" s="234">
        <v>43587</v>
      </c>
      <c r="J1134" s="206" t="s">
        <v>129</v>
      </c>
      <c r="K1134" s="207" t="s">
        <v>130</v>
      </c>
      <c r="L1134" s="235">
        <v>-105</v>
      </c>
      <c r="M1134" s="235">
        <v>-105</v>
      </c>
      <c r="N1134" s="236">
        <v>105</v>
      </c>
      <c r="O1134" s="28">
        <f>VLOOKUP(B1134,CF!A:Y,10,FALSE)</f>
        <v>14</v>
      </c>
      <c r="P1134" s="248">
        <f t="shared" si="51"/>
        <v>43601</v>
      </c>
      <c r="Q1134" s="28">
        <f t="shared" si="52"/>
        <v>14</v>
      </c>
      <c r="S1134" s="322">
        <f t="shared" si="53"/>
        <v>-105</v>
      </c>
    </row>
    <row r="1135" spans="1:19" x14ac:dyDescent="0.2">
      <c r="C1135" s="28" t="e">
        <f ca="1">VLOOKUP(B1135,CF!A:Y,2,FALSE)</f>
        <v>#N/A</v>
      </c>
      <c r="D1135" s="28" t="str">
        <f>IFERROR(VLOOKUP(B1135,Adresy!A:C,3,FALSE),"BRAK")</f>
        <v>BRAK</v>
      </c>
      <c r="E1135" s="230" t="s">
        <v>122</v>
      </c>
      <c r="J1135" s="237" t="s">
        <v>129</v>
      </c>
      <c r="K1135" s="238" t="s">
        <v>130</v>
      </c>
      <c r="L1135" s="239">
        <v>-105</v>
      </c>
      <c r="M1135" s="239">
        <v>-105</v>
      </c>
      <c r="N1135" s="240">
        <v>105</v>
      </c>
      <c r="O1135" s="28" t="e">
        <f ca="1">VLOOKUP(B1135,CF!A:Y,10,FALSE)</f>
        <v>#N/A</v>
      </c>
      <c r="P1135" s="248" t="e">
        <f t="shared" ca="1" si="51"/>
        <v>#VALUE!</v>
      </c>
      <c r="Q1135" s="28" t="e">
        <f t="shared" ca="1" si="52"/>
        <v>#VALUE!</v>
      </c>
      <c r="S1135" s="322">
        <f t="shared" si="53"/>
        <v>-105</v>
      </c>
    </row>
    <row r="1136" spans="1:19" x14ac:dyDescent="0.2">
      <c r="C1136" s="28" t="e">
        <f ca="1">VLOOKUP(B1136,CF!A:Y,2,FALSE)</f>
        <v>#N/A</v>
      </c>
      <c r="D1136" s="28" t="str">
        <f>IFERROR(VLOOKUP(B1136,Adresy!A:C,3,FALSE),"BRAK")</f>
        <v>BRAK</v>
      </c>
      <c r="N1136" s="28">
        <v>0</v>
      </c>
      <c r="O1136" s="28" t="e">
        <f ca="1">VLOOKUP(B1136,CF!A:Y,10,FALSE)</f>
        <v>#N/A</v>
      </c>
      <c r="P1136" s="248" t="e">
        <f t="shared" ca="1" si="51"/>
        <v>#N/A</v>
      </c>
      <c r="Q1136" s="28" t="e">
        <f t="shared" ca="1" si="52"/>
        <v>#N/A</v>
      </c>
      <c r="S1136" s="322">
        <f t="shared" si="53"/>
        <v>0</v>
      </c>
    </row>
    <row r="1137" spans="1:19" x14ac:dyDescent="0.2">
      <c r="C1137" s="28" t="e">
        <f ca="1">VLOOKUP(B1137,CF!A:Y,2,FALSE)</f>
        <v>#N/A</v>
      </c>
      <c r="D1137" s="28" t="str">
        <f>IFERROR(VLOOKUP(B1137,Adresy!A:C,3,FALSE),"BRAK")</f>
        <v>BRAK</v>
      </c>
      <c r="E1137" s="230" t="s">
        <v>122</v>
      </c>
      <c r="F1137" s="230" t="s">
        <v>122</v>
      </c>
      <c r="G1137" s="230" t="s">
        <v>122</v>
      </c>
      <c r="H1137" s="230" t="s">
        <v>122</v>
      </c>
      <c r="I1137" s="230" t="s">
        <v>122</v>
      </c>
      <c r="J1137" s="230" t="s">
        <v>122</v>
      </c>
      <c r="K1137" s="230" t="s">
        <v>122</v>
      </c>
      <c r="L1137" s="241" t="s">
        <v>122</v>
      </c>
      <c r="M1137" s="241" t="s">
        <v>3189</v>
      </c>
      <c r="N1137" s="242">
        <v>105</v>
      </c>
      <c r="O1137" s="28" t="e">
        <f ca="1">VLOOKUP(B1137,CF!A:Y,10,FALSE)</f>
        <v>#N/A</v>
      </c>
      <c r="P1137" s="248" t="e">
        <f t="shared" ca="1" si="51"/>
        <v>#VALUE!</v>
      </c>
      <c r="Q1137" s="28" t="e">
        <f t="shared" ca="1" si="52"/>
        <v>#VALUE!</v>
      </c>
      <c r="S1137" s="322">
        <f t="shared" si="53"/>
        <v>-105</v>
      </c>
    </row>
    <row r="1138" spans="1:19" x14ac:dyDescent="0.2">
      <c r="A1138" s="230" t="s">
        <v>1648</v>
      </c>
      <c r="B1138" s="230"/>
      <c r="C1138" s="28" t="e">
        <f ca="1">VLOOKUP(B1138,CF!A:Y,2,FALSE)</f>
        <v>#N/A</v>
      </c>
      <c r="D1138" s="28" t="str">
        <f>IFERROR(VLOOKUP(B1138,Adresy!A:C,3,FALSE),"BRAK")</f>
        <v>BRAK</v>
      </c>
      <c r="E1138" s="231" t="s">
        <v>1648</v>
      </c>
      <c r="G1138" s="232" t="s">
        <v>1649</v>
      </c>
      <c r="I1138" s="230" t="s">
        <v>122</v>
      </c>
      <c r="J1138" s="230" t="s">
        <v>122</v>
      </c>
      <c r="K1138" s="230" t="s">
        <v>122</v>
      </c>
      <c r="L1138" s="230" t="s">
        <v>122</v>
      </c>
      <c r="M1138" s="230" t="s">
        <v>122</v>
      </c>
      <c r="N1138" s="230">
        <v>0</v>
      </c>
      <c r="O1138" s="28" t="e">
        <f ca="1">VLOOKUP(B1138,CF!A:Y,10,FALSE)</f>
        <v>#N/A</v>
      </c>
      <c r="P1138" s="248" t="e">
        <f t="shared" ca="1" si="51"/>
        <v>#VALUE!</v>
      </c>
      <c r="Q1138" s="28" t="e">
        <f t="shared" ca="1" si="52"/>
        <v>#VALUE!</v>
      </c>
      <c r="S1138" s="322">
        <f t="shared" si="53"/>
        <v>0</v>
      </c>
    </row>
    <row r="1139" spans="1:19" x14ac:dyDescent="0.2">
      <c r="B1139" s="28" t="s">
        <v>1648</v>
      </c>
      <c r="C1139" s="28" t="str">
        <f>VLOOKUP(B1139,CF!A:Y,2,FALSE)</f>
        <v>MMR Serwis Maciej Jańczak</v>
      </c>
      <c r="D1139" s="28" t="str">
        <f>IFERROR(VLOOKUP(B1139,Adresy!A:C,3,FALSE),"BRAK")</f>
        <v>ul. Topolowa 9b
62-060 Stęszew
Poland</v>
      </c>
      <c r="E1139" s="233">
        <v>43585</v>
      </c>
      <c r="F1139" s="204" t="s">
        <v>1650</v>
      </c>
      <c r="G1139" s="205" t="s">
        <v>1651</v>
      </c>
      <c r="H1139" s="204" t="s">
        <v>158</v>
      </c>
      <c r="I1139" s="234">
        <v>43599</v>
      </c>
      <c r="J1139" s="206" t="s">
        <v>129</v>
      </c>
      <c r="K1139" s="207" t="s">
        <v>130</v>
      </c>
      <c r="L1139" s="235">
        <v>-802.45</v>
      </c>
      <c r="M1139" s="235">
        <v>-802.45</v>
      </c>
      <c r="N1139" s="236">
        <v>802.45</v>
      </c>
      <c r="O1139" s="28">
        <f>VLOOKUP(B1139,CF!A:Y,10,FALSE)</f>
        <v>14</v>
      </c>
      <c r="P1139" s="248">
        <f t="shared" si="51"/>
        <v>43599</v>
      </c>
      <c r="Q1139" s="28">
        <f t="shared" si="52"/>
        <v>0</v>
      </c>
      <c r="S1139" s="322">
        <f t="shared" si="53"/>
        <v>-802.45</v>
      </c>
    </row>
    <row r="1140" spans="1:19" x14ac:dyDescent="0.2">
      <c r="E1140" s="230" t="s">
        <v>122</v>
      </c>
      <c r="J1140" s="237" t="s">
        <v>129</v>
      </c>
      <c r="K1140" s="238" t="s">
        <v>130</v>
      </c>
      <c r="L1140" s="239">
        <v>-802.45</v>
      </c>
      <c r="M1140" s="239">
        <v>-802.45</v>
      </c>
      <c r="N1140" s="240">
        <v>802.45</v>
      </c>
      <c r="S1140" s="322">
        <f t="shared" si="53"/>
        <v>-802.45</v>
      </c>
    </row>
    <row r="1141" spans="1:19" x14ac:dyDescent="0.2">
      <c r="E1141" s="230" t="s">
        <v>122</v>
      </c>
      <c r="F1141" s="230" t="s">
        <v>122</v>
      </c>
      <c r="G1141" s="230" t="s">
        <v>122</v>
      </c>
      <c r="H1141" s="230" t="s">
        <v>122</v>
      </c>
      <c r="I1141" s="230" t="s">
        <v>122</v>
      </c>
      <c r="J1141" s="230" t="s">
        <v>122</v>
      </c>
      <c r="K1141" s="230" t="s">
        <v>122</v>
      </c>
      <c r="L1141" s="241" t="s">
        <v>122</v>
      </c>
      <c r="M1141" s="241" t="s">
        <v>3189</v>
      </c>
      <c r="N1141" s="242">
        <v>802.45</v>
      </c>
      <c r="O1141" s="243"/>
      <c r="S1141" s="322">
        <f t="shared" si="53"/>
        <v>-802.45</v>
      </c>
    </row>
    <row r="1142" spans="1:19" x14ac:dyDescent="0.2">
      <c r="A1142" s="230" t="s">
        <v>122</v>
      </c>
      <c r="B1142" s="230"/>
      <c r="C1142" s="230"/>
      <c r="D1142" s="230"/>
      <c r="E1142" s="230" t="s">
        <v>122</v>
      </c>
      <c r="F1142" s="230" t="s">
        <v>122</v>
      </c>
      <c r="G1142" s="230" t="s">
        <v>122</v>
      </c>
      <c r="H1142" s="230" t="s">
        <v>122</v>
      </c>
      <c r="I1142" s="230" t="s">
        <v>122</v>
      </c>
      <c r="J1142" s="230" t="s">
        <v>122</v>
      </c>
      <c r="K1142" s="230" t="s">
        <v>122</v>
      </c>
      <c r="L1142" s="245" t="s">
        <v>122</v>
      </c>
      <c r="M1142" s="245" t="s">
        <v>122</v>
      </c>
      <c r="N1142" s="230">
        <v>0</v>
      </c>
      <c r="S1142" s="322">
        <f t="shared" si="53"/>
        <v>0</v>
      </c>
    </row>
    <row r="1143" spans="1:19" x14ac:dyDescent="0.2">
      <c r="A1143" s="230" t="s">
        <v>122</v>
      </c>
      <c r="B1143" s="230"/>
      <c r="C1143" s="230"/>
      <c r="D1143" s="230"/>
      <c r="E1143" s="230" t="s">
        <v>178</v>
      </c>
      <c r="J1143" s="206" t="s">
        <v>129</v>
      </c>
      <c r="K1143" s="207" t="s">
        <v>178</v>
      </c>
      <c r="L1143" s="235">
        <v>-256963.41</v>
      </c>
      <c r="M1143" s="235">
        <v>-256215.29</v>
      </c>
      <c r="N1143" s="236">
        <v>1097503.83</v>
      </c>
      <c r="S1143" s="322">
        <f t="shared" si="53"/>
        <v>-1097503.83</v>
      </c>
    </row>
    <row r="1144" spans="1:19" x14ac:dyDescent="0.2">
      <c r="J1144" s="206" t="s">
        <v>182</v>
      </c>
      <c r="K1144" s="207" t="s">
        <v>178</v>
      </c>
      <c r="L1144" s="235">
        <v>-467336.7</v>
      </c>
      <c r="M1144" s="235">
        <v>-467336.7</v>
      </c>
      <c r="N1144" s="236">
        <v>1948794.04</v>
      </c>
      <c r="S1144" s="322">
        <f t="shared" si="53"/>
        <v>-1948794.04</v>
      </c>
    </row>
    <row r="1145" spans="1:19" x14ac:dyDescent="0.2">
      <c r="J1145" s="206" t="s">
        <v>177</v>
      </c>
      <c r="K1145" s="207" t="s">
        <v>178</v>
      </c>
      <c r="L1145" s="235">
        <v>-1199144.52</v>
      </c>
      <c r="M1145" s="235">
        <v>-1209689.56</v>
      </c>
      <c r="N1145" s="236">
        <v>5194268.08</v>
      </c>
      <c r="S1145" s="322">
        <f t="shared" si="53"/>
        <v>-5194268.08</v>
      </c>
    </row>
    <row r="1146" spans="1:19" x14ac:dyDescent="0.2">
      <c r="J1146" s="230" t="s">
        <v>122</v>
      </c>
      <c r="K1146" s="246" t="s">
        <v>178</v>
      </c>
      <c r="L1146" s="247">
        <v>-1923444.63</v>
      </c>
      <c r="M1146" s="247">
        <v>-1933241.55</v>
      </c>
      <c r="N1146" s="242">
        <v>8240565.9499999899</v>
      </c>
      <c r="O1146" s="243"/>
      <c r="S1146" s="322">
        <f t="shared" si="53"/>
        <v>-8240565.9499999899</v>
      </c>
    </row>
    <row r="1147" spans="1:19" x14ac:dyDescent="0.2">
      <c r="J1147" s="230" t="s">
        <v>122</v>
      </c>
      <c r="K1147" s="244" t="s">
        <v>122</v>
      </c>
      <c r="L1147" s="245" t="s">
        <v>122</v>
      </c>
      <c r="M1147" s="245" t="s">
        <v>122</v>
      </c>
      <c r="N1147" s="244">
        <v>0</v>
      </c>
      <c r="S1147" s="322">
        <f t="shared" si="53"/>
        <v>0</v>
      </c>
    </row>
    <row r="1148" spans="1:19" x14ac:dyDescent="0.2">
      <c r="E1148" s="230" t="s">
        <v>130</v>
      </c>
      <c r="J1148" s="206" t="s">
        <v>129</v>
      </c>
      <c r="K1148" s="207" t="s">
        <v>130</v>
      </c>
      <c r="L1148" s="235">
        <v>-2921067.29</v>
      </c>
      <c r="M1148" s="235">
        <v>-3609909.89</v>
      </c>
      <c r="N1148" s="236">
        <v>3609909.89</v>
      </c>
      <c r="S1148" s="322">
        <f t="shared" si="53"/>
        <v>-3609909.89</v>
      </c>
    </row>
    <row r="1149" spans="1:19" x14ac:dyDescent="0.2">
      <c r="J1149" s="206" t="s">
        <v>177</v>
      </c>
      <c r="K1149" s="207" t="s">
        <v>130</v>
      </c>
      <c r="L1149" s="235">
        <v>-215.6</v>
      </c>
      <c r="M1149" s="235">
        <v>-215.6</v>
      </c>
      <c r="N1149" s="236">
        <v>215.6</v>
      </c>
      <c r="S1149" s="322">
        <f t="shared" si="53"/>
        <v>-215.6</v>
      </c>
    </row>
    <row r="1150" spans="1:19" x14ac:dyDescent="0.2">
      <c r="J1150" s="206" t="s">
        <v>875</v>
      </c>
      <c r="K1150" s="207" t="s">
        <v>130</v>
      </c>
      <c r="L1150" s="235">
        <v>-1035582.93</v>
      </c>
      <c r="M1150" s="235">
        <v>-1035582.93</v>
      </c>
      <c r="N1150" s="236">
        <v>1035582.93</v>
      </c>
      <c r="S1150" s="322">
        <f t="shared" si="53"/>
        <v>-1035582.93</v>
      </c>
    </row>
    <row r="1151" spans="1:19" x14ac:dyDescent="0.2">
      <c r="J1151" s="230" t="s">
        <v>122</v>
      </c>
      <c r="K1151" s="246" t="s">
        <v>130</v>
      </c>
      <c r="L1151" s="247">
        <v>-3956865.82</v>
      </c>
      <c r="M1151" s="247">
        <v>-4645708.42</v>
      </c>
      <c r="N1151" s="242">
        <v>4645708.42</v>
      </c>
      <c r="O1151" s="243"/>
      <c r="S1151" s="322">
        <f t="shared" si="53"/>
        <v>-4645708.42</v>
      </c>
    </row>
    <row r="1152" spans="1:19" x14ac:dyDescent="0.2">
      <c r="J1152" s="230" t="s">
        <v>122</v>
      </c>
      <c r="K1152" s="244" t="s">
        <v>122</v>
      </c>
      <c r="L1152" s="245" t="s">
        <v>122</v>
      </c>
      <c r="M1152" s="245" t="s">
        <v>122</v>
      </c>
      <c r="N1152" s="244">
        <v>0</v>
      </c>
      <c r="S1152" s="322">
        <f t="shared" ref="S1152:S1154" si="54">IFERROR(-N1152,0)</f>
        <v>0</v>
      </c>
    </row>
    <row r="1153" spans="1:19" x14ac:dyDescent="0.2">
      <c r="A1153" s="230" t="s">
        <v>122</v>
      </c>
      <c r="B1153" s="230"/>
      <c r="C1153" s="230"/>
      <c r="D1153" s="230"/>
      <c r="E1153" s="230" t="s">
        <v>122</v>
      </c>
      <c r="F1153" s="230" t="s">
        <v>122</v>
      </c>
      <c r="G1153" s="230" t="s">
        <v>122</v>
      </c>
      <c r="H1153" s="230" t="s">
        <v>122</v>
      </c>
      <c r="I1153" s="230" t="s">
        <v>122</v>
      </c>
      <c r="J1153" s="230" t="s">
        <v>122</v>
      </c>
      <c r="K1153" s="230" t="s">
        <v>122</v>
      </c>
      <c r="L1153" s="245" t="s">
        <v>122</v>
      </c>
      <c r="M1153" s="245" t="s">
        <v>122</v>
      </c>
      <c r="N1153" s="230">
        <v>0</v>
      </c>
      <c r="S1153" s="322">
        <f t="shared" si="54"/>
        <v>0</v>
      </c>
    </row>
    <row r="1154" spans="1:19" x14ac:dyDescent="0.2">
      <c r="A1154" s="230" t="s">
        <v>122</v>
      </c>
      <c r="B1154" s="230"/>
      <c r="C1154" s="230"/>
      <c r="D1154" s="230"/>
      <c r="E1154" s="244" t="s">
        <v>122</v>
      </c>
      <c r="F1154" s="244" t="s">
        <v>122</v>
      </c>
      <c r="G1154" s="230" t="s">
        <v>122</v>
      </c>
      <c r="H1154" s="230" t="s">
        <v>122</v>
      </c>
      <c r="I1154" s="230" t="s">
        <v>122</v>
      </c>
      <c r="J1154" s="230" t="s">
        <v>122</v>
      </c>
      <c r="K1154" s="245" t="s">
        <v>122</v>
      </c>
      <c r="L1154" s="245" t="s">
        <v>122</v>
      </c>
      <c r="M1154" s="241" t="s">
        <v>2672</v>
      </c>
      <c r="N1154" s="242">
        <v>12886274.369999999</v>
      </c>
      <c r="O1154" s="243"/>
      <c r="S1154" s="322">
        <f t="shared" si="54"/>
        <v>-12886274.369999999</v>
      </c>
    </row>
  </sheetData>
  <hyperlinks>
    <hyperlink ref="E2" r:id="rId1"/>
    <hyperlink ref="K3" r:id="rId2"/>
    <hyperlink ref="K4" r:id="rId3"/>
    <hyperlink ref="E7" r:id="rId4"/>
    <hyperlink ref="K8" r:id="rId5"/>
    <hyperlink ref="K9" r:id="rId6"/>
    <hyperlink ref="K10" r:id="rId7"/>
    <hyperlink ref="K11" r:id="rId8"/>
    <hyperlink ref="K12" r:id="rId9"/>
    <hyperlink ref="K13" r:id="rId10"/>
    <hyperlink ref="K14" r:id="rId11"/>
    <hyperlink ref="K15" r:id="rId12"/>
    <hyperlink ref="K16" r:id="rId13"/>
    <hyperlink ref="K17" r:id="rId14"/>
    <hyperlink ref="K18" r:id="rId15"/>
    <hyperlink ref="K19" r:id="rId16"/>
    <hyperlink ref="K20" r:id="rId17"/>
    <hyperlink ref="K21" r:id="rId18"/>
    <hyperlink ref="K22" r:id="rId19"/>
    <hyperlink ref="K23" r:id="rId20"/>
    <hyperlink ref="K24" r:id="rId21"/>
    <hyperlink ref="K25" r:id="rId22"/>
    <hyperlink ref="E28" r:id="rId23"/>
    <hyperlink ref="K29" r:id="rId24"/>
    <hyperlink ref="K30" r:id="rId25"/>
    <hyperlink ref="E32" r:id="rId26"/>
    <hyperlink ref="K33" r:id="rId27"/>
    <hyperlink ref="K34" r:id="rId28"/>
    <hyperlink ref="K35" r:id="rId29"/>
    <hyperlink ref="E37" r:id="rId30"/>
    <hyperlink ref="K38" r:id="rId31"/>
    <hyperlink ref="K39" r:id="rId32"/>
    <hyperlink ref="E42" r:id="rId33"/>
    <hyperlink ref="K43" r:id="rId34"/>
    <hyperlink ref="K44" r:id="rId35"/>
    <hyperlink ref="K45" r:id="rId36"/>
    <hyperlink ref="K46" r:id="rId37"/>
    <hyperlink ref="K47" r:id="rId38"/>
    <hyperlink ref="E50" r:id="rId39"/>
    <hyperlink ref="K51" r:id="rId40"/>
    <hyperlink ref="K52" r:id="rId41"/>
    <hyperlink ref="E54" r:id="rId42"/>
    <hyperlink ref="K55" r:id="rId43"/>
    <hyperlink ref="K56" r:id="rId44"/>
    <hyperlink ref="K57" r:id="rId45"/>
    <hyperlink ref="E59" r:id="rId46"/>
    <hyperlink ref="K60" r:id="rId47"/>
    <hyperlink ref="K61" r:id="rId48"/>
    <hyperlink ref="E64" r:id="rId49"/>
    <hyperlink ref="K65" r:id="rId50"/>
    <hyperlink ref="K66" r:id="rId51"/>
    <hyperlink ref="E68" r:id="rId52"/>
    <hyperlink ref="K69" r:id="rId53"/>
    <hyperlink ref="K70" r:id="rId54"/>
    <hyperlink ref="E72" r:id="rId55"/>
    <hyperlink ref="K73" r:id="rId56"/>
    <hyperlink ref="K74" r:id="rId57"/>
    <hyperlink ref="E77" r:id="rId58"/>
    <hyperlink ref="K78" r:id="rId59"/>
    <hyperlink ref="K79" r:id="rId60"/>
    <hyperlink ref="E81" r:id="rId61"/>
    <hyperlink ref="K82" r:id="rId62"/>
    <hyperlink ref="K83" r:id="rId63"/>
    <hyperlink ref="K84" r:id="rId64"/>
    <hyperlink ref="K85" r:id="rId65"/>
    <hyperlink ref="K86" r:id="rId66"/>
    <hyperlink ref="K87" r:id="rId67"/>
    <hyperlink ref="K88" r:id="rId68"/>
    <hyperlink ref="E91" r:id="rId69"/>
    <hyperlink ref="K92" r:id="rId70"/>
    <hyperlink ref="K93" r:id="rId71"/>
    <hyperlink ref="E95" r:id="rId72"/>
    <hyperlink ref="K96" r:id="rId73"/>
    <hyperlink ref="K97" r:id="rId74"/>
    <hyperlink ref="K98" r:id="rId75"/>
    <hyperlink ref="K99" r:id="rId76"/>
    <hyperlink ref="K100" r:id="rId77"/>
    <hyperlink ref="K101" r:id="rId78"/>
    <hyperlink ref="K102" r:id="rId79"/>
    <hyperlink ref="K103" r:id="rId80"/>
    <hyperlink ref="K104" r:id="rId81"/>
    <hyperlink ref="K105" r:id="rId82"/>
    <hyperlink ref="K106" r:id="rId83"/>
    <hyperlink ref="K107" r:id="rId84"/>
    <hyperlink ref="K108" r:id="rId85"/>
    <hyperlink ref="K109" r:id="rId86"/>
    <hyperlink ref="K110" r:id="rId87"/>
    <hyperlink ref="K111" r:id="rId88"/>
    <hyperlink ref="K112" r:id="rId89"/>
    <hyperlink ref="K113" r:id="rId90"/>
    <hyperlink ref="K114" r:id="rId91"/>
    <hyperlink ref="K115" r:id="rId92"/>
    <hyperlink ref="E117" r:id="rId93"/>
    <hyperlink ref="K118" r:id="rId94"/>
    <hyperlink ref="K119" r:id="rId95"/>
    <hyperlink ref="E122" r:id="rId96"/>
    <hyperlink ref="K123" r:id="rId97"/>
    <hyperlink ref="K124" r:id="rId98"/>
    <hyperlink ref="E126" r:id="rId99"/>
    <hyperlink ref="K127" r:id="rId100"/>
    <hyperlink ref="K128" r:id="rId101"/>
    <hyperlink ref="E130" r:id="rId102"/>
    <hyperlink ref="K131" r:id="rId103"/>
    <hyperlink ref="K132" r:id="rId104"/>
    <hyperlink ref="E135" r:id="rId105"/>
    <hyperlink ref="K136" r:id="rId106"/>
    <hyperlink ref="K137" r:id="rId107"/>
    <hyperlink ref="E139" r:id="rId108"/>
    <hyperlink ref="K140" r:id="rId109"/>
    <hyperlink ref="K141" r:id="rId110"/>
    <hyperlink ref="K142" r:id="rId111"/>
    <hyperlink ref="K143" r:id="rId112"/>
    <hyperlink ref="K144" r:id="rId113"/>
    <hyperlink ref="K145" r:id="rId114"/>
    <hyperlink ref="K146" r:id="rId115"/>
    <hyperlink ref="K147" r:id="rId116"/>
    <hyperlink ref="E149" r:id="rId117"/>
    <hyperlink ref="K150" r:id="rId118"/>
    <hyperlink ref="K151" r:id="rId119"/>
    <hyperlink ref="E154" r:id="rId120"/>
    <hyperlink ref="K155" r:id="rId121"/>
    <hyperlink ref="K156" r:id="rId122"/>
    <hyperlink ref="K157" r:id="rId123"/>
    <hyperlink ref="K158" r:id="rId124"/>
    <hyperlink ref="E160" r:id="rId125"/>
    <hyperlink ref="K161" r:id="rId126"/>
    <hyperlink ref="K162" r:id="rId127"/>
    <hyperlink ref="K163" r:id="rId128"/>
    <hyperlink ref="K164" r:id="rId129"/>
    <hyperlink ref="E167" r:id="rId130"/>
    <hyperlink ref="K168" r:id="rId131"/>
    <hyperlink ref="K169" r:id="rId132"/>
    <hyperlink ref="K170" r:id="rId133"/>
    <hyperlink ref="K171" r:id="rId134"/>
    <hyperlink ref="K172" r:id="rId135"/>
    <hyperlink ref="K173" r:id="rId136"/>
    <hyperlink ref="E176" r:id="rId137"/>
    <hyperlink ref="K177" r:id="rId138"/>
    <hyperlink ref="K178" r:id="rId139"/>
    <hyperlink ref="E180" r:id="rId140"/>
    <hyperlink ref="K181" r:id="rId141"/>
    <hyperlink ref="K182" r:id="rId142"/>
    <hyperlink ref="K183" r:id="rId143"/>
    <hyperlink ref="K184" r:id="rId144"/>
    <hyperlink ref="K185" r:id="rId145"/>
    <hyperlink ref="K186" r:id="rId146"/>
    <hyperlink ref="K187" r:id="rId147"/>
    <hyperlink ref="K188" r:id="rId148"/>
    <hyperlink ref="K189" r:id="rId149"/>
    <hyperlink ref="K190" r:id="rId150"/>
    <hyperlink ref="K191" r:id="rId151"/>
    <hyperlink ref="E194" r:id="rId152"/>
    <hyperlink ref="K195" r:id="rId153"/>
    <hyperlink ref="K196" r:id="rId154"/>
    <hyperlink ref="E198" r:id="rId155"/>
    <hyperlink ref="K199" r:id="rId156"/>
    <hyperlink ref="K200" r:id="rId157"/>
    <hyperlink ref="E203" r:id="rId158"/>
    <hyperlink ref="K204" r:id="rId159"/>
    <hyperlink ref="K205" r:id="rId160"/>
    <hyperlink ref="K206" r:id="rId161"/>
    <hyperlink ref="K207" r:id="rId162"/>
    <hyperlink ref="K208" r:id="rId163"/>
    <hyperlink ref="K209" r:id="rId164"/>
    <hyperlink ref="K210" r:id="rId165"/>
    <hyperlink ref="K211" r:id="rId166"/>
    <hyperlink ref="K212" r:id="rId167"/>
    <hyperlink ref="E214" r:id="rId168"/>
    <hyperlink ref="K215" r:id="rId169"/>
    <hyperlink ref="K216" r:id="rId170"/>
    <hyperlink ref="E219" r:id="rId171"/>
    <hyperlink ref="K220" r:id="rId172"/>
    <hyperlink ref="K221" r:id="rId173"/>
    <hyperlink ref="K222" r:id="rId174"/>
    <hyperlink ref="K223" r:id="rId175"/>
    <hyperlink ref="K224" r:id="rId176"/>
    <hyperlink ref="K225" r:id="rId177"/>
    <hyperlink ref="K226" r:id="rId178"/>
    <hyperlink ref="E228" r:id="rId179"/>
    <hyperlink ref="K229" r:id="rId180"/>
    <hyperlink ref="K230" r:id="rId181"/>
    <hyperlink ref="E232" r:id="rId182"/>
    <hyperlink ref="K233" r:id="rId183"/>
    <hyperlink ref="K234" r:id="rId184"/>
    <hyperlink ref="E237" r:id="rId185"/>
    <hyperlink ref="K238" r:id="rId186"/>
    <hyperlink ref="K239" r:id="rId187"/>
    <hyperlink ref="K240" r:id="rId188"/>
    <hyperlink ref="K241" r:id="rId189"/>
    <hyperlink ref="K242" r:id="rId190"/>
    <hyperlink ref="K243" r:id="rId191"/>
    <hyperlink ref="K244" r:id="rId192"/>
    <hyperlink ref="K245" r:id="rId193"/>
    <hyperlink ref="K246" r:id="rId194"/>
    <hyperlink ref="K247" r:id="rId195"/>
    <hyperlink ref="K248" r:id="rId196"/>
    <hyperlink ref="E251" r:id="rId197"/>
    <hyperlink ref="K252" r:id="rId198"/>
    <hyperlink ref="K253" r:id="rId199"/>
    <hyperlink ref="E255" r:id="rId200"/>
    <hyperlink ref="K256" r:id="rId201"/>
    <hyperlink ref="K257" r:id="rId202"/>
    <hyperlink ref="K258" r:id="rId203"/>
    <hyperlink ref="E260" r:id="rId204"/>
    <hyperlink ref="K261" r:id="rId205"/>
    <hyperlink ref="K262" r:id="rId206"/>
    <hyperlink ref="K263" r:id="rId207"/>
    <hyperlink ref="K264" r:id="rId208"/>
    <hyperlink ref="K265" r:id="rId209"/>
    <hyperlink ref="K266" r:id="rId210"/>
    <hyperlink ref="K267" r:id="rId211"/>
    <hyperlink ref="K268" r:id="rId212"/>
    <hyperlink ref="K269" r:id="rId213"/>
    <hyperlink ref="K270" r:id="rId214"/>
    <hyperlink ref="K271" r:id="rId215"/>
    <hyperlink ref="K272" r:id="rId216"/>
    <hyperlink ref="K273" r:id="rId217"/>
    <hyperlink ref="K274" r:id="rId218"/>
    <hyperlink ref="K275" r:id="rId219"/>
    <hyperlink ref="K276" r:id="rId220"/>
    <hyperlink ref="K277" r:id="rId221"/>
    <hyperlink ref="K278" r:id="rId222"/>
    <hyperlink ref="K279" r:id="rId223"/>
    <hyperlink ref="K280" r:id="rId224"/>
    <hyperlink ref="K281" r:id="rId225"/>
    <hyperlink ref="K282" r:id="rId226"/>
    <hyperlink ref="E284" r:id="rId227"/>
    <hyperlink ref="K285" r:id="rId228"/>
    <hyperlink ref="K286" r:id="rId229"/>
    <hyperlink ref="E289" r:id="rId230"/>
    <hyperlink ref="K290" r:id="rId231"/>
    <hyperlink ref="K291" r:id="rId232"/>
    <hyperlink ref="K292" r:id="rId233"/>
    <hyperlink ref="K293" r:id="rId234"/>
    <hyperlink ref="K294" r:id="rId235"/>
    <hyperlink ref="K295" r:id="rId236"/>
    <hyperlink ref="K296" r:id="rId237"/>
    <hyperlink ref="K297" r:id="rId238"/>
    <hyperlink ref="K298" r:id="rId239"/>
    <hyperlink ref="K299" r:id="rId240"/>
    <hyperlink ref="K300" r:id="rId241"/>
    <hyperlink ref="K301" r:id="rId242"/>
    <hyperlink ref="K302" r:id="rId243"/>
    <hyperlink ref="E305" r:id="rId244"/>
    <hyperlink ref="K306" r:id="rId245"/>
    <hyperlink ref="K307" r:id="rId246"/>
    <hyperlink ref="K308" r:id="rId247"/>
    <hyperlink ref="K309" r:id="rId248"/>
    <hyperlink ref="K310" r:id="rId249"/>
    <hyperlink ref="K311" r:id="rId250"/>
    <hyperlink ref="K312" r:id="rId251"/>
    <hyperlink ref="K313" r:id="rId252"/>
    <hyperlink ref="K314" r:id="rId253"/>
    <hyperlink ref="K315" r:id="rId254"/>
    <hyperlink ref="K316" r:id="rId255"/>
    <hyperlink ref="E319" r:id="rId256"/>
    <hyperlink ref="K320" r:id="rId257"/>
    <hyperlink ref="K321" r:id="rId258"/>
    <hyperlink ref="E323" r:id="rId259"/>
    <hyperlink ref="K324" r:id="rId260"/>
    <hyperlink ref="K325" r:id="rId261"/>
    <hyperlink ref="K326" r:id="rId262"/>
    <hyperlink ref="K327" r:id="rId263"/>
    <hyperlink ref="K328" r:id="rId264"/>
    <hyperlink ref="E330" r:id="rId265"/>
    <hyperlink ref="K331" r:id="rId266"/>
    <hyperlink ref="K332" r:id="rId267"/>
    <hyperlink ref="K333" r:id="rId268"/>
    <hyperlink ref="K334" r:id="rId269"/>
    <hyperlink ref="E336" r:id="rId270"/>
    <hyperlink ref="K337" r:id="rId271"/>
    <hyperlink ref="K338" r:id="rId272"/>
    <hyperlink ref="E340" r:id="rId273"/>
    <hyperlink ref="K341" r:id="rId274"/>
    <hyperlink ref="K342" r:id="rId275"/>
    <hyperlink ref="K343" r:id="rId276"/>
    <hyperlink ref="K344" r:id="rId277"/>
    <hyperlink ref="K345" r:id="rId278"/>
    <hyperlink ref="K346" r:id="rId279"/>
    <hyperlink ref="K347" r:id="rId280"/>
    <hyperlink ref="K348" r:id="rId281"/>
    <hyperlink ref="K349" r:id="rId282"/>
    <hyperlink ref="E352" r:id="rId283"/>
    <hyperlink ref="K353" r:id="rId284"/>
    <hyperlink ref="K354" r:id="rId285"/>
    <hyperlink ref="K355" r:id="rId286"/>
    <hyperlink ref="K356" r:id="rId287"/>
    <hyperlink ref="E358" r:id="rId288"/>
    <hyperlink ref="K359" r:id="rId289"/>
    <hyperlink ref="K360" r:id="rId290"/>
    <hyperlink ref="K361" r:id="rId291"/>
    <hyperlink ref="K362" r:id="rId292"/>
    <hyperlink ref="K363" r:id="rId293"/>
    <hyperlink ref="K364" r:id="rId294"/>
    <hyperlink ref="K365" r:id="rId295"/>
    <hyperlink ref="K366" r:id="rId296"/>
    <hyperlink ref="K367" r:id="rId297"/>
    <hyperlink ref="K368" r:id="rId298"/>
    <hyperlink ref="K369" r:id="rId299"/>
    <hyperlink ref="K370" r:id="rId300"/>
    <hyperlink ref="K371" r:id="rId301"/>
    <hyperlink ref="K372" r:id="rId302"/>
    <hyperlink ref="K373" r:id="rId303"/>
    <hyperlink ref="K374" r:id="rId304"/>
    <hyperlink ref="K375" r:id="rId305"/>
    <hyperlink ref="K376" r:id="rId306"/>
    <hyperlink ref="K377" r:id="rId307"/>
    <hyperlink ref="K378" r:id="rId308"/>
    <hyperlink ref="K379" r:id="rId309"/>
    <hyperlink ref="K380" r:id="rId310"/>
    <hyperlink ref="K381" r:id="rId311"/>
    <hyperlink ref="K382" r:id="rId312"/>
    <hyperlink ref="K383" r:id="rId313"/>
    <hyperlink ref="K384" r:id="rId314"/>
    <hyperlink ref="K385" r:id="rId315"/>
    <hyperlink ref="K386" r:id="rId316"/>
    <hyperlink ref="K387" r:id="rId317"/>
    <hyperlink ref="K388" r:id="rId318"/>
    <hyperlink ref="K389" r:id="rId319"/>
    <hyperlink ref="K390" r:id="rId320"/>
    <hyperlink ref="K391" r:id="rId321"/>
    <hyperlink ref="K392" r:id="rId322"/>
    <hyperlink ref="K393" r:id="rId323"/>
    <hyperlink ref="K394" r:id="rId324"/>
    <hyperlink ref="K395" r:id="rId325"/>
    <hyperlink ref="K396" r:id="rId326"/>
    <hyperlink ref="K397" r:id="rId327"/>
    <hyperlink ref="E399" r:id="rId328"/>
    <hyperlink ref="K400" r:id="rId329"/>
    <hyperlink ref="K401" r:id="rId330"/>
    <hyperlink ref="K402" r:id="rId331"/>
    <hyperlink ref="E404" r:id="rId332"/>
    <hyperlink ref="K405" r:id="rId333"/>
    <hyperlink ref="K406" r:id="rId334"/>
    <hyperlink ref="K407" r:id="rId335"/>
    <hyperlink ref="K408" r:id="rId336"/>
    <hyperlink ref="K409" r:id="rId337"/>
    <hyperlink ref="K410" r:id="rId338"/>
    <hyperlink ref="K411" r:id="rId339"/>
    <hyperlink ref="E413" r:id="rId340"/>
    <hyperlink ref="K414" r:id="rId341"/>
    <hyperlink ref="K415" r:id="rId342"/>
    <hyperlink ref="E418" r:id="rId343"/>
    <hyperlink ref="K419" r:id="rId344"/>
    <hyperlink ref="K420" r:id="rId345"/>
    <hyperlink ref="K421" r:id="rId346"/>
    <hyperlink ref="K422" r:id="rId347"/>
    <hyperlink ref="E424" r:id="rId348"/>
    <hyperlink ref="K425" r:id="rId349"/>
    <hyperlink ref="K426" r:id="rId350"/>
    <hyperlink ref="E429" r:id="rId351"/>
    <hyperlink ref="K430" r:id="rId352"/>
    <hyperlink ref="K431" r:id="rId353"/>
    <hyperlink ref="K432" r:id="rId354"/>
    <hyperlink ref="E435" r:id="rId355"/>
    <hyperlink ref="K436" r:id="rId356"/>
    <hyperlink ref="K437" r:id="rId357"/>
    <hyperlink ref="K438" r:id="rId358"/>
    <hyperlink ref="E441" r:id="rId359"/>
    <hyperlink ref="K442" r:id="rId360"/>
    <hyperlink ref="K443" r:id="rId361"/>
    <hyperlink ref="E445" r:id="rId362"/>
    <hyperlink ref="K446" r:id="rId363"/>
    <hyperlink ref="K447" r:id="rId364"/>
    <hyperlink ref="K448" r:id="rId365"/>
    <hyperlink ref="K449" r:id="rId366"/>
    <hyperlink ref="K450" r:id="rId367"/>
    <hyperlink ref="E452" r:id="rId368"/>
    <hyperlink ref="K453" r:id="rId369"/>
    <hyperlink ref="K454" r:id="rId370"/>
    <hyperlink ref="K455" r:id="rId371"/>
    <hyperlink ref="E457" r:id="rId372"/>
    <hyperlink ref="K458" r:id="rId373"/>
    <hyperlink ref="K459" r:id="rId374"/>
    <hyperlink ref="E462" r:id="rId375"/>
    <hyperlink ref="K463" r:id="rId376"/>
    <hyperlink ref="K464" r:id="rId377"/>
    <hyperlink ref="K465" r:id="rId378"/>
    <hyperlink ref="E468" r:id="rId379"/>
    <hyperlink ref="K469" r:id="rId380"/>
    <hyperlink ref="K470" r:id="rId381"/>
    <hyperlink ref="K471" r:id="rId382"/>
    <hyperlink ref="K472" r:id="rId383"/>
    <hyperlink ref="E474" r:id="rId384"/>
    <hyperlink ref="K475" r:id="rId385"/>
    <hyperlink ref="K476" r:id="rId386"/>
    <hyperlink ref="K477" r:id="rId387"/>
    <hyperlink ref="K478" r:id="rId388"/>
    <hyperlink ref="K479" r:id="rId389"/>
    <hyperlink ref="K480" r:id="rId390"/>
    <hyperlink ref="K481" r:id="rId391"/>
    <hyperlink ref="K482" r:id="rId392"/>
    <hyperlink ref="K483" r:id="rId393"/>
    <hyperlink ref="K484" r:id="rId394"/>
    <hyperlink ref="K485" r:id="rId395"/>
    <hyperlink ref="K486" r:id="rId396"/>
    <hyperlink ref="K487" r:id="rId397"/>
    <hyperlink ref="K488" r:id="rId398"/>
    <hyperlink ref="K489" r:id="rId399"/>
    <hyperlink ref="K490" r:id="rId400"/>
    <hyperlink ref="K491" r:id="rId401"/>
    <hyperlink ref="K492" r:id="rId402"/>
    <hyperlink ref="K493" r:id="rId403"/>
    <hyperlink ref="K494" r:id="rId404"/>
    <hyperlink ref="K495" r:id="rId405"/>
    <hyperlink ref="K496" r:id="rId406"/>
    <hyperlink ref="K497" r:id="rId407"/>
    <hyperlink ref="K498" r:id="rId408"/>
    <hyperlink ref="K499" r:id="rId409"/>
    <hyperlink ref="E501" r:id="rId410"/>
    <hyperlink ref="K502" r:id="rId411"/>
    <hyperlink ref="K503" r:id="rId412"/>
    <hyperlink ref="E505" r:id="rId413"/>
    <hyperlink ref="K506" r:id="rId414"/>
    <hyperlink ref="K507" r:id="rId415"/>
    <hyperlink ref="K508" r:id="rId416"/>
    <hyperlink ref="K509" r:id="rId417"/>
    <hyperlink ref="K510" r:id="rId418"/>
    <hyperlink ref="K511" r:id="rId419"/>
    <hyperlink ref="K512" r:id="rId420"/>
    <hyperlink ref="K513" r:id="rId421"/>
    <hyperlink ref="E515" r:id="rId422"/>
    <hyperlink ref="K516" r:id="rId423"/>
    <hyperlink ref="K517" r:id="rId424"/>
    <hyperlink ref="E519" r:id="rId425"/>
    <hyperlink ref="K520" r:id="rId426"/>
    <hyperlink ref="K521" r:id="rId427"/>
    <hyperlink ref="K522" r:id="rId428"/>
    <hyperlink ref="K523" r:id="rId429"/>
    <hyperlink ref="K524" r:id="rId430"/>
    <hyperlink ref="K525" r:id="rId431"/>
    <hyperlink ref="E527" r:id="rId432"/>
    <hyperlink ref="K528" r:id="rId433"/>
    <hyperlink ref="K529" r:id="rId434"/>
    <hyperlink ref="K530" r:id="rId435"/>
    <hyperlink ref="E532" r:id="rId436"/>
    <hyperlink ref="K533" r:id="rId437"/>
    <hyperlink ref="K534" r:id="rId438"/>
    <hyperlink ref="K535" r:id="rId439"/>
    <hyperlink ref="E537" r:id="rId440"/>
    <hyperlink ref="K538" r:id="rId441"/>
    <hyperlink ref="K539" r:id="rId442"/>
    <hyperlink ref="K540" r:id="rId443"/>
    <hyperlink ref="E542" r:id="rId444"/>
    <hyperlink ref="K543" r:id="rId445"/>
    <hyperlink ref="K544" r:id="rId446"/>
    <hyperlink ref="K545" r:id="rId447"/>
    <hyperlink ref="K546" r:id="rId448"/>
    <hyperlink ref="E549" r:id="rId449"/>
    <hyperlink ref="K550" r:id="rId450"/>
    <hyperlink ref="K551" r:id="rId451"/>
    <hyperlink ref="K552" r:id="rId452"/>
    <hyperlink ref="K553" r:id="rId453"/>
    <hyperlink ref="K554" r:id="rId454"/>
    <hyperlink ref="K555" r:id="rId455"/>
    <hyperlink ref="E558" r:id="rId456"/>
    <hyperlink ref="K559" r:id="rId457"/>
    <hyperlink ref="K560" r:id="rId458"/>
    <hyperlink ref="E562" r:id="rId459"/>
    <hyperlink ref="K563" r:id="rId460"/>
    <hyperlink ref="K564" r:id="rId461"/>
    <hyperlink ref="K565" r:id="rId462"/>
    <hyperlink ref="E567" r:id="rId463"/>
    <hyperlink ref="K568" r:id="rId464"/>
    <hyperlink ref="K569" r:id="rId465"/>
    <hyperlink ref="K570" r:id="rId466"/>
    <hyperlink ref="K571" r:id="rId467"/>
    <hyperlink ref="K572" r:id="rId468"/>
    <hyperlink ref="K573" r:id="rId469"/>
    <hyperlink ref="K574" r:id="rId470"/>
    <hyperlink ref="E578" r:id="rId471"/>
    <hyperlink ref="K579" r:id="rId472"/>
    <hyperlink ref="K580" r:id="rId473"/>
    <hyperlink ref="E582" r:id="rId474"/>
    <hyperlink ref="K583" r:id="rId475"/>
    <hyperlink ref="K584" r:id="rId476"/>
    <hyperlink ref="E587" r:id="rId477"/>
    <hyperlink ref="K588" r:id="rId478"/>
    <hyperlink ref="K589" r:id="rId479"/>
    <hyperlink ref="K590" r:id="rId480"/>
    <hyperlink ref="E593" r:id="rId481"/>
    <hyperlink ref="K594" r:id="rId482"/>
    <hyperlink ref="K595" r:id="rId483"/>
    <hyperlink ref="K596" r:id="rId484"/>
    <hyperlink ref="K597" r:id="rId485"/>
    <hyperlink ref="K598" r:id="rId486"/>
    <hyperlink ref="K599" r:id="rId487"/>
    <hyperlink ref="K600" r:id="rId488"/>
    <hyperlink ref="K601" r:id="rId489"/>
    <hyperlink ref="K602" r:id="rId490"/>
    <hyperlink ref="K603" r:id="rId491"/>
    <hyperlink ref="K604" r:id="rId492"/>
    <hyperlink ref="K605" r:id="rId493"/>
    <hyperlink ref="K606" r:id="rId494"/>
    <hyperlink ref="K607" r:id="rId495"/>
    <hyperlink ref="K608" r:id="rId496"/>
    <hyperlink ref="K609" r:id="rId497"/>
    <hyperlink ref="K610" r:id="rId498"/>
    <hyperlink ref="K611" r:id="rId499"/>
    <hyperlink ref="K612" r:id="rId500"/>
    <hyperlink ref="K613" r:id="rId501"/>
    <hyperlink ref="K614" r:id="rId502"/>
    <hyperlink ref="K615" r:id="rId503"/>
    <hyperlink ref="K616" r:id="rId504"/>
    <hyperlink ref="K617" r:id="rId505"/>
    <hyperlink ref="K618" r:id="rId506"/>
    <hyperlink ref="K619" r:id="rId507"/>
    <hyperlink ref="K620" r:id="rId508"/>
    <hyperlink ref="K621" r:id="rId509"/>
    <hyperlink ref="K622" r:id="rId510"/>
    <hyperlink ref="K623" r:id="rId511"/>
    <hyperlink ref="K624" r:id="rId512"/>
    <hyperlink ref="K625" r:id="rId513"/>
    <hyperlink ref="K626" r:id="rId514"/>
    <hyperlink ref="K627" r:id="rId515"/>
    <hyperlink ref="K628" r:id="rId516"/>
    <hyperlink ref="K629" r:id="rId517"/>
    <hyperlink ref="K630" r:id="rId518"/>
    <hyperlink ref="K631" r:id="rId519"/>
    <hyperlink ref="K632" r:id="rId520"/>
    <hyperlink ref="K633" r:id="rId521"/>
    <hyperlink ref="K634" r:id="rId522"/>
    <hyperlink ref="K635" r:id="rId523"/>
    <hyperlink ref="K636" r:id="rId524"/>
    <hyperlink ref="K637" r:id="rId525"/>
    <hyperlink ref="K638" r:id="rId526"/>
    <hyperlink ref="K639" r:id="rId527"/>
    <hyperlink ref="K640" r:id="rId528"/>
    <hyperlink ref="K641" r:id="rId529"/>
    <hyperlink ref="K642" r:id="rId530"/>
    <hyperlink ref="K643" r:id="rId531"/>
    <hyperlink ref="K644" r:id="rId532"/>
    <hyperlink ref="K645" r:id="rId533"/>
    <hyperlink ref="K646" r:id="rId534"/>
    <hyperlink ref="K647" r:id="rId535"/>
    <hyperlink ref="K648" r:id="rId536"/>
    <hyperlink ref="K649" r:id="rId537"/>
    <hyperlink ref="K650" r:id="rId538"/>
    <hyperlink ref="E652" r:id="rId539"/>
    <hyperlink ref="K653" r:id="rId540"/>
    <hyperlink ref="K654" r:id="rId541"/>
    <hyperlink ref="K655" r:id="rId542"/>
    <hyperlink ref="K656" r:id="rId543"/>
    <hyperlink ref="K657" r:id="rId544"/>
    <hyperlink ref="K658" r:id="rId545"/>
    <hyperlink ref="K659" r:id="rId546"/>
    <hyperlink ref="K660" r:id="rId547"/>
    <hyperlink ref="K661" r:id="rId548"/>
    <hyperlink ref="K662" r:id="rId549"/>
    <hyperlink ref="K663" r:id="rId550"/>
    <hyperlink ref="E665" r:id="rId551"/>
    <hyperlink ref="K666" r:id="rId552"/>
    <hyperlink ref="K667" r:id="rId553"/>
    <hyperlink ref="E669" r:id="rId554"/>
    <hyperlink ref="K670" r:id="rId555"/>
    <hyperlink ref="K671" r:id="rId556"/>
    <hyperlink ref="E674" r:id="rId557"/>
    <hyperlink ref="K675" r:id="rId558"/>
    <hyperlink ref="K676" r:id="rId559"/>
    <hyperlink ref="E678" r:id="rId560"/>
    <hyperlink ref="K679" r:id="rId561"/>
    <hyperlink ref="K680" r:id="rId562"/>
    <hyperlink ref="K681" r:id="rId563"/>
    <hyperlink ref="K682" r:id="rId564"/>
    <hyperlink ref="K683" r:id="rId565"/>
    <hyperlink ref="K684" r:id="rId566"/>
    <hyperlink ref="K685" r:id="rId567"/>
    <hyperlink ref="K686" r:id="rId568"/>
    <hyperlink ref="K687" r:id="rId569"/>
    <hyperlink ref="K688" r:id="rId570"/>
    <hyperlink ref="K689" r:id="rId571"/>
    <hyperlink ref="K690" r:id="rId572"/>
    <hyperlink ref="K691" r:id="rId573"/>
    <hyperlink ref="K692" r:id="rId574"/>
    <hyperlink ref="K693" r:id="rId575"/>
    <hyperlink ref="K694" r:id="rId576"/>
    <hyperlink ref="K695" r:id="rId577"/>
    <hyperlink ref="K696" r:id="rId578"/>
    <hyperlink ref="K697" r:id="rId579"/>
    <hyperlink ref="K698" r:id="rId580"/>
    <hyperlink ref="K699" r:id="rId581"/>
    <hyperlink ref="K700" r:id="rId582"/>
    <hyperlink ref="K701" r:id="rId583"/>
    <hyperlink ref="K702" r:id="rId584"/>
    <hyperlink ref="K703" r:id="rId585"/>
    <hyperlink ref="K704" r:id="rId586"/>
    <hyperlink ref="K705" r:id="rId587"/>
    <hyperlink ref="K706" r:id="rId588"/>
    <hyperlink ref="K707" r:id="rId589"/>
    <hyperlink ref="K708" r:id="rId590"/>
    <hyperlink ref="K709" r:id="rId591"/>
    <hyperlink ref="K710" r:id="rId592"/>
    <hyperlink ref="K711" r:id="rId593"/>
    <hyperlink ref="K712" r:id="rId594"/>
    <hyperlink ref="K713" r:id="rId595"/>
    <hyperlink ref="E715" r:id="rId596"/>
    <hyperlink ref="K716" r:id="rId597"/>
    <hyperlink ref="K717" r:id="rId598"/>
    <hyperlink ref="K718" r:id="rId599"/>
    <hyperlink ref="E720" r:id="rId600"/>
    <hyperlink ref="K721" r:id="rId601"/>
    <hyperlink ref="K722" r:id="rId602"/>
    <hyperlink ref="K723" r:id="rId603"/>
    <hyperlink ref="K724" r:id="rId604"/>
    <hyperlink ref="K725" r:id="rId605"/>
    <hyperlink ref="K726" r:id="rId606"/>
    <hyperlink ref="E728" r:id="rId607"/>
    <hyperlink ref="K729" r:id="rId608"/>
    <hyperlink ref="K730" r:id="rId609"/>
    <hyperlink ref="K731" r:id="rId610"/>
    <hyperlink ref="E733" r:id="rId611"/>
    <hyperlink ref="K734" r:id="rId612"/>
    <hyperlink ref="K735" r:id="rId613"/>
    <hyperlink ref="K736" r:id="rId614"/>
    <hyperlink ref="K737" r:id="rId615"/>
    <hyperlink ref="K738" r:id="rId616"/>
    <hyperlink ref="K739" r:id="rId617"/>
    <hyperlink ref="K740" r:id="rId618"/>
    <hyperlink ref="K741" r:id="rId619"/>
    <hyperlink ref="E743" r:id="rId620"/>
    <hyperlink ref="K744" r:id="rId621"/>
    <hyperlink ref="K745" r:id="rId622"/>
    <hyperlink ref="K746" r:id="rId623"/>
    <hyperlink ref="K747" r:id="rId624"/>
    <hyperlink ref="K748" r:id="rId625"/>
    <hyperlink ref="K749" r:id="rId626"/>
    <hyperlink ref="E751" r:id="rId627"/>
    <hyperlink ref="K752" r:id="rId628"/>
    <hyperlink ref="K753" r:id="rId629"/>
    <hyperlink ref="E755" r:id="rId630"/>
    <hyperlink ref="K756" r:id="rId631"/>
    <hyperlink ref="K757" r:id="rId632"/>
    <hyperlink ref="K758" r:id="rId633"/>
    <hyperlink ref="E760" r:id="rId634"/>
    <hyperlink ref="K761" r:id="rId635"/>
    <hyperlink ref="K762" r:id="rId636"/>
    <hyperlink ref="K763" r:id="rId637"/>
    <hyperlink ref="K764" r:id="rId638"/>
    <hyperlink ref="K765" r:id="rId639"/>
    <hyperlink ref="K766" r:id="rId640"/>
    <hyperlink ref="K767" r:id="rId641"/>
    <hyperlink ref="K768" r:id="rId642"/>
    <hyperlink ref="K769" r:id="rId643"/>
    <hyperlink ref="K770" r:id="rId644"/>
    <hyperlink ref="K771" r:id="rId645"/>
    <hyperlink ref="K772" r:id="rId646"/>
    <hyperlink ref="E775" r:id="rId647"/>
    <hyperlink ref="K776" r:id="rId648"/>
    <hyperlink ref="K777" r:id="rId649"/>
    <hyperlink ref="E779" r:id="rId650"/>
    <hyperlink ref="K780" r:id="rId651"/>
    <hyperlink ref="K781" r:id="rId652"/>
    <hyperlink ref="K782" r:id="rId653"/>
    <hyperlink ref="K783" r:id="rId654"/>
    <hyperlink ref="K784" r:id="rId655"/>
    <hyperlink ref="K785" r:id="rId656"/>
    <hyperlink ref="K786" r:id="rId657"/>
    <hyperlink ref="K787" r:id="rId658"/>
    <hyperlink ref="E789" r:id="rId659"/>
    <hyperlink ref="K790" r:id="rId660"/>
    <hyperlink ref="K791" r:id="rId661"/>
    <hyperlink ref="K792" r:id="rId662"/>
    <hyperlink ref="K793" r:id="rId663"/>
    <hyperlink ref="K794" r:id="rId664"/>
    <hyperlink ref="K795" r:id="rId665"/>
    <hyperlink ref="K796" r:id="rId666"/>
    <hyperlink ref="K797" r:id="rId667"/>
    <hyperlink ref="K798" r:id="rId668"/>
    <hyperlink ref="K799" r:id="rId669"/>
    <hyperlink ref="E801" r:id="rId670"/>
    <hyperlink ref="K802" r:id="rId671"/>
    <hyperlink ref="K803" r:id="rId672"/>
    <hyperlink ref="E806" r:id="rId673"/>
    <hyperlink ref="K807" r:id="rId674"/>
    <hyperlink ref="K808" r:id="rId675"/>
    <hyperlink ref="K809" r:id="rId676"/>
    <hyperlink ref="K810" r:id="rId677"/>
    <hyperlink ref="E812" r:id="rId678"/>
    <hyperlink ref="K813" r:id="rId679"/>
    <hyperlink ref="K814" r:id="rId680"/>
    <hyperlink ref="K815" r:id="rId681"/>
    <hyperlink ref="E817" r:id="rId682"/>
    <hyperlink ref="K818" r:id="rId683"/>
    <hyperlink ref="K819" r:id="rId684"/>
    <hyperlink ref="E822" r:id="rId685"/>
    <hyperlink ref="K823" r:id="rId686"/>
    <hyperlink ref="K824" r:id="rId687"/>
    <hyperlink ref="E826" r:id="rId688"/>
    <hyperlink ref="K827" r:id="rId689"/>
    <hyperlink ref="K828" r:id="rId690"/>
    <hyperlink ref="K829" r:id="rId691"/>
    <hyperlink ref="K830" r:id="rId692"/>
    <hyperlink ref="E833" r:id="rId693"/>
    <hyperlink ref="K834" r:id="rId694"/>
    <hyperlink ref="K835" r:id="rId695"/>
    <hyperlink ref="E837" r:id="rId696"/>
    <hyperlink ref="K838" r:id="rId697"/>
    <hyperlink ref="K839" r:id="rId698"/>
    <hyperlink ref="K840" r:id="rId699"/>
    <hyperlink ref="K841" r:id="rId700"/>
    <hyperlink ref="E844" r:id="rId701"/>
    <hyperlink ref="K845" r:id="rId702"/>
    <hyperlink ref="K846" r:id="rId703"/>
    <hyperlink ref="K847" r:id="rId704"/>
    <hyperlink ref="E850" r:id="rId705"/>
    <hyperlink ref="K851" r:id="rId706"/>
    <hyperlink ref="K852" r:id="rId707"/>
    <hyperlink ref="K853" r:id="rId708"/>
    <hyperlink ref="K854" r:id="rId709"/>
    <hyperlink ref="E856" r:id="rId710"/>
    <hyperlink ref="K857" r:id="rId711"/>
    <hyperlink ref="K858" r:id="rId712"/>
    <hyperlink ref="K859" r:id="rId713"/>
    <hyperlink ref="K860" r:id="rId714"/>
    <hyperlink ref="E862" r:id="rId715"/>
    <hyperlink ref="K863" r:id="rId716"/>
    <hyperlink ref="K864" r:id="rId717"/>
    <hyperlink ref="E866" r:id="rId718"/>
    <hyperlink ref="K867" r:id="rId719"/>
    <hyperlink ref="K868" r:id="rId720"/>
    <hyperlink ref="E871" r:id="rId721"/>
    <hyperlink ref="K872" r:id="rId722"/>
    <hyperlink ref="K873" r:id="rId723"/>
    <hyperlink ref="K874" r:id="rId724"/>
    <hyperlink ref="K875" r:id="rId725"/>
    <hyperlink ref="K876" r:id="rId726"/>
    <hyperlink ref="K877" r:id="rId727"/>
    <hyperlink ref="K878" r:id="rId728"/>
    <hyperlink ref="K879" r:id="rId729"/>
    <hyperlink ref="K880" r:id="rId730"/>
    <hyperlink ref="E882" r:id="rId731"/>
    <hyperlink ref="K883" r:id="rId732"/>
    <hyperlink ref="K884" r:id="rId733"/>
    <hyperlink ref="K885" r:id="rId734"/>
    <hyperlink ref="E887" r:id="rId735"/>
    <hyperlink ref="K888" r:id="rId736"/>
    <hyperlink ref="K889" r:id="rId737"/>
    <hyperlink ref="E892" r:id="rId738"/>
    <hyperlink ref="K893" r:id="rId739"/>
    <hyperlink ref="K894" r:id="rId740"/>
    <hyperlink ref="K895" r:id="rId741"/>
    <hyperlink ref="K896" r:id="rId742"/>
    <hyperlink ref="K897" r:id="rId743"/>
    <hyperlink ref="K898" r:id="rId744"/>
    <hyperlink ref="K899" r:id="rId745"/>
    <hyperlink ref="K900" r:id="rId746"/>
    <hyperlink ref="E903" r:id="rId747"/>
    <hyperlink ref="K904" r:id="rId748"/>
    <hyperlink ref="K905" r:id="rId749"/>
    <hyperlink ref="E907" r:id="rId750"/>
    <hyperlink ref="K908" r:id="rId751"/>
    <hyperlink ref="K909" r:id="rId752"/>
    <hyperlink ref="K910" r:id="rId753"/>
    <hyperlink ref="E912" r:id="rId754"/>
    <hyperlink ref="K913" r:id="rId755"/>
    <hyperlink ref="K914" r:id="rId756"/>
    <hyperlink ref="K915" r:id="rId757"/>
    <hyperlink ref="E917" r:id="rId758"/>
    <hyperlink ref="K918" r:id="rId759"/>
    <hyperlink ref="K919" r:id="rId760"/>
    <hyperlink ref="K920" r:id="rId761"/>
    <hyperlink ref="E922" r:id="rId762"/>
    <hyperlink ref="K923" r:id="rId763"/>
    <hyperlink ref="K924" r:id="rId764"/>
    <hyperlink ref="E927" r:id="rId765"/>
    <hyperlink ref="K928" r:id="rId766"/>
    <hyperlink ref="K929" r:id="rId767"/>
    <hyperlink ref="E931" r:id="rId768"/>
    <hyperlink ref="K932" r:id="rId769"/>
    <hyperlink ref="K933" r:id="rId770"/>
    <hyperlink ref="E935" r:id="rId771"/>
    <hyperlink ref="K936" r:id="rId772"/>
    <hyperlink ref="K937" r:id="rId773"/>
    <hyperlink ref="K938" r:id="rId774"/>
    <hyperlink ref="E940" r:id="rId775"/>
    <hyperlink ref="K941" r:id="rId776"/>
    <hyperlink ref="K942" r:id="rId777"/>
    <hyperlink ref="E945" r:id="rId778"/>
    <hyperlink ref="K946" r:id="rId779"/>
    <hyperlink ref="K947" r:id="rId780"/>
    <hyperlink ref="E949" r:id="rId781"/>
    <hyperlink ref="K950" r:id="rId782"/>
    <hyperlink ref="K951" r:id="rId783"/>
    <hyperlink ref="E954" r:id="rId784"/>
    <hyperlink ref="K955" r:id="rId785"/>
    <hyperlink ref="K956" r:id="rId786"/>
    <hyperlink ref="K957" r:id="rId787"/>
    <hyperlink ref="E960" r:id="rId788"/>
    <hyperlink ref="K961" r:id="rId789"/>
    <hyperlink ref="K962" r:id="rId790"/>
    <hyperlink ref="E964" r:id="rId791"/>
    <hyperlink ref="K965" r:id="rId792"/>
    <hyperlink ref="K966" r:id="rId793"/>
    <hyperlink ref="E968" r:id="rId794"/>
    <hyperlink ref="K969" r:id="rId795"/>
    <hyperlink ref="K970" r:id="rId796"/>
    <hyperlink ref="E973" r:id="rId797"/>
    <hyperlink ref="K974" r:id="rId798"/>
    <hyperlink ref="K975" r:id="rId799"/>
    <hyperlink ref="E977" r:id="rId800"/>
    <hyperlink ref="K978" r:id="rId801"/>
    <hyperlink ref="K979" r:id="rId802"/>
    <hyperlink ref="E982" r:id="rId803"/>
    <hyperlink ref="K983" r:id="rId804"/>
    <hyperlink ref="K984" r:id="rId805"/>
    <hyperlink ref="K985" r:id="rId806"/>
    <hyperlink ref="E988" r:id="rId807"/>
    <hyperlink ref="K989" r:id="rId808"/>
    <hyperlink ref="K990" r:id="rId809"/>
    <hyperlink ref="K991" r:id="rId810"/>
    <hyperlink ref="E994" r:id="rId811"/>
    <hyperlink ref="K995" r:id="rId812"/>
    <hyperlink ref="K996" r:id="rId813"/>
    <hyperlink ref="E998" r:id="rId814"/>
    <hyperlink ref="K999" r:id="rId815"/>
    <hyperlink ref="K1000" r:id="rId816"/>
    <hyperlink ref="K1001" r:id="rId817"/>
    <hyperlink ref="K1002" r:id="rId818"/>
    <hyperlink ref="E1005" r:id="rId819"/>
    <hyperlink ref="K1006" r:id="rId820"/>
    <hyperlink ref="K1007" r:id="rId821"/>
    <hyperlink ref="K1008" r:id="rId822"/>
    <hyperlink ref="K1009" r:id="rId823"/>
    <hyperlink ref="K1010" r:id="rId824"/>
    <hyperlink ref="K1011" r:id="rId825"/>
    <hyperlink ref="K1012" r:id="rId826"/>
    <hyperlink ref="K1013" r:id="rId827"/>
    <hyperlink ref="K1014" r:id="rId828"/>
    <hyperlink ref="K1015" r:id="rId829"/>
    <hyperlink ref="E1018" r:id="rId830"/>
    <hyperlink ref="K1019" r:id="rId831"/>
    <hyperlink ref="K1020" r:id="rId832"/>
    <hyperlink ref="E1022" r:id="rId833"/>
    <hyperlink ref="K1023" r:id="rId834"/>
    <hyperlink ref="K1024" r:id="rId835"/>
    <hyperlink ref="E1027" r:id="rId836"/>
    <hyperlink ref="K1028" r:id="rId837"/>
    <hyperlink ref="K1029" r:id="rId838"/>
    <hyperlink ref="E1031" r:id="rId839"/>
    <hyperlink ref="K1032" r:id="rId840"/>
    <hyperlink ref="K1033" r:id="rId841"/>
    <hyperlink ref="E1035" r:id="rId842"/>
    <hyperlink ref="K1036" r:id="rId843"/>
    <hyperlink ref="K1037" r:id="rId844"/>
    <hyperlink ref="E1040" r:id="rId845"/>
    <hyperlink ref="K1041" r:id="rId846"/>
    <hyperlink ref="K1042" r:id="rId847"/>
    <hyperlink ref="E1044" r:id="rId848"/>
    <hyperlink ref="K1045" r:id="rId849"/>
    <hyperlink ref="K1046" r:id="rId850"/>
    <hyperlink ref="E1049" r:id="rId851"/>
    <hyperlink ref="K1050" r:id="rId852"/>
    <hyperlink ref="K1051" r:id="rId853"/>
    <hyperlink ref="K1052" r:id="rId854"/>
    <hyperlink ref="E1055" r:id="rId855"/>
    <hyperlink ref="K1056" r:id="rId856"/>
    <hyperlink ref="K1057" r:id="rId857"/>
    <hyperlink ref="E1059" r:id="rId858"/>
    <hyperlink ref="K1060" r:id="rId859"/>
    <hyperlink ref="K1061" r:id="rId860"/>
    <hyperlink ref="E1063" r:id="rId861"/>
    <hyperlink ref="K1064" r:id="rId862"/>
    <hyperlink ref="K1065" r:id="rId863"/>
    <hyperlink ref="E1068" r:id="rId864"/>
    <hyperlink ref="K1069" r:id="rId865"/>
    <hyperlink ref="K1070" r:id="rId866"/>
    <hyperlink ref="E1072" r:id="rId867"/>
    <hyperlink ref="K1073" r:id="rId868"/>
    <hyperlink ref="K1074" r:id="rId869"/>
    <hyperlink ref="E1077" r:id="rId870"/>
    <hyperlink ref="K1078" r:id="rId871"/>
    <hyperlink ref="K1079" r:id="rId872"/>
    <hyperlink ref="K1080" r:id="rId873"/>
    <hyperlink ref="K1081" r:id="rId874"/>
    <hyperlink ref="E1083" r:id="rId875"/>
    <hyperlink ref="K1084" r:id="rId876"/>
    <hyperlink ref="K1085" r:id="rId877"/>
    <hyperlink ref="E1088" r:id="rId878"/>
    <hyperlink ref="K1089" r:id="rId879"/>
    <hyperlink ref="K1090" r:id="rId880"/>
    <hyperlink ref="K1091" r:id="rId881"/>
    <hyperlink ref="E1094" r:id="rId882"/>
    <hyperlink ref="K1095" r:id="rId883"/>
    <hyperlink ref="K1096" r:id="rId884"/>
    <hyperlink ref="E1098" r:id="rId885"/>
    <hyperlink ref="K1099" r:id="rId886"/>
    <hyperlink ref="K1100" r:id="rId887"/>
    <hyperlink ref="E1102" r:id="rId888"/>
    <hyperlink ref="K1103" r:id="rId889"/>
    <hyperlink ref="K1104" r:id="rId890"/>
    <hyperlink ref="E1107" r:id="rId891"/>
    <hyperlink ref="K1108" r:id="rId892"/>
    <hyperlink ref="K1109" r:id="rId893"/>
    <hyperlink ref="E1111" r:id="rId894"/>
    <hyperlink ref="K1112" r:id="rId895"/>
    <hyperlink ref="K1113" r:id="rId896"/>
    <hyperlink ref="E1116" r:id="rId897"/>
    <hyperlink ref="K1117" r:id="rId898"/>
    <hyperlink ref="K1118" r:id="rId899"/>
    <hyperlink ref="E1120" r:id="rId900"/>
    <hyperlink ref="K1121" r:id="rId901"/>
    <hyperlink ref="K1122" r:id="rId902"/>
    <hyperlink ref="E1124" r:id="rId903"/>
    <hyperlink ref="K1125" r:id="rId904"/>
    <hyperlink ref="K1126" r:id="rId905"/>
    <hyperlink ref="E1129" r:id="rId906"/>
    <hyperlink ref="K1130" r:id="rId907"/>
    <hyperlink ref="K1131" r:id="rId908"/>
    <hyperlink ref="E1133" r:id="rId909"/>
    <hyperlink ref="K1134" r:id="rId910"/>
    <hyperlink ref="K1135" r:id="rId911"/>
    <hyperlink ref="E1138" r:id="rId912"/>
    <hyperlink ref="K1139" r:id="rId913"/>
    <hyperlink ref="K1140" r:id="rId914"/>
    <hyperlink ref="E1143" r:id="rId915"/>
    <hyperlink ref="K1143" r:id="rId916"/>
    <hyperlink ref="K1144" r:id="rId917"/>
    <hyperlink ref="K1145" r:id="rId918"/>
    <hyperlink ref="K1146" r:id="rId919"/>
    <hyperlink ref="E1148" r:id="rId920"/>
    <hyperlink ref="K1148" r:id="rId921"/>
    <hyperlink ref="K1149" r:id="rId922"/>
    <hyperlink ref="K1150" r:id="rId923"/>
    <hyperlink ref="K1151" r:id="rId924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2:K1387"/>
  <sheetViews>
    <sheetView zoomScale="70" zoomScaleNormal="70" workbookViewId="0">
      <pane xSplit="4" ySplit="30" topLeftCell="E31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8.85546875" defaultRowHeight="12.75" x14ac:dyDescent="0.2"/>
  <cols>
    <col min="1" max="1" width="14" style="209" bestFit="1" customWidth="1"/>
    <col min="2" max="2" width="62.5703125" style="209" bestFit="1" customWidth="1"/>
    <col min="3" max="3" width="61.140625" style="209" bestFit="1" customWidth="1"/>
    <col min="4" max="4" width="21.7109375" style="209" bestFit="1" customWidth="1"/>
    <col min="5" max="5" width="21.5703125" style="209" bestFit="1" customWidth="1"/>
    <col min="6" max="6" width="12.85546875" style="209" bestFit="1" customWidth="1"/>
    <col min="7" max="8" width="8.85546875" style="209"/>
    <col min="9" max="9" width="11.7109375" style="209" bestFit="1" customWidth="1"/>
    <col min="10" max="16384" width="8.85546875" style="209"/>
  </cols>
  <sheetData>
    <row r="2" spans="1:2" hidden="1" x14ac:dyDescent="0.2">
      <c r="A2" s="213" t="s">
        <v>3843</v>
      </c>
    </row>
    <row r="3" spans="1:2" hidden="1" x14ac:dyDescent="0.2"/>
    <row r="4" spans="1:2" ht="13.5" hidden="1" thickBot="1" x14ac:dyDescent="0.25">
      <c r="A4" s="321" t="s">
        <v>3844</v>
      </c>
      <c r="B4" s="126"/>
    </row>
    <row r="5" spans="1:2" ht="13.5" hidden="1" thickBot="1" x14ac:dyDescent="0.25">
      <c r="A5" s="303" t="s">
        <v>22</v>
      </c>
      <c r="B5" s="320">
        <f>B12+B20+B24</f>
        <v>4487133.7802293152</v>
      </c>
    </row>
    <row r="6" spans="1:2" hidden="1" x14ac:dyDescent="0.2"/>
    <row r="7" spans="1:2" hidden="1" x14ac:dyDescent="0.2"/>
    <row r="8" spans="1:2" hidden="1" x14ac:dyDescent="0.2">
      <c r="A8" s="213" t="s">
        <v>3842</v>
      </c>
    </row>
    <row r="9" spans="1:2" hidden="1" x14ac:dyDescent="0.2">
      <c r="A9" s="220" t="s">
        <v>3834</v>
      </c>
      <c r="B9" s="319">
        <v>501067.05</v>
      </c>
    </row>
    <row r="10" spans="1:2" hidden="1" x14ac:dyDescent="0.2">
      <c r="A10" s="220" t="s">
        <v>3841</v>
      </c>
      <c r="B10" s="319">
        <v>1035582.93</v>
      </c>
    </row>
    <row r="11" spans="1:2" ht="13.5" hidden="1" thickBot="1" x14ac:dyDescent="0.25">
      <c r="A11" s="220" t="s">
        <v>3835</v>
      </c>
      <c r="B11" s="319">
        <v>104092</v>
      </c>
    </row>
    <row r="12" spans="1:2" ht="13.5" hidden="1" thickBot="1" x14ac:dyDescent="0.25">
      <c r="A12" s="303" t="s">
        <v>22</v>
      </c>
      <c r="B12" s="320">
        <f>SUM(B9:B11)</f>
        <v>1640741.98</v>
      </c>
    </row>
    <row r="13" spans="1:2" hidden="1" x14ac:dyDescent="0.2"/>
    <row r="14" spans="1:2" hidden="1" x14ac:dyDescent="0.2"/>
    <row r="15" spans="1:2" hidden="1" x14ac:dyDescent="0.2">
      <c r="A15" s="321" t="s">
        <v>3845</v>
      </c>
      <c r="B15" s="126"/>
    </row>
    <row r="16" spans="1:2" hidden="1" x14ac:dyDescent="0.2">
      <c r="A16" s="220" t="s">
        <v>3836</v>
      </c>
      <c r="B16" s="319">
        <v>8753</v>
      </c>
    </row>
    <row r="17" spans="1:11" hidden="1" x14ac:dyDescent="0.2">
      <c r="A17" s="220" t="s">
        <v>1579</v>
      </c>
      <c r="B17" s="319">
        <v>8470</v>
      </c>
    </row>
    <row r="18" spans="1:11" hidden="1" x14ac:dyDescent="0.2">
      <c r="A18" s="220" t="s">
        <v>3837</v>
      </c>
      <c r="B18" s="319">
        <v>6081.34</v>
      </c>
    </row>
    <row r="19" spans="1:11" ht="13.5" hidden="1" thickBot="1" x14ac:dyDescent="0.25">
      <c r="A19" s="209" t="s">
        <v>3838</v>
      </c>
      <c r="B19" s="319">
        <f>Zobow._wyn!J265</f>
        <v>874293.42022931518</v>
      </c>
    </row>
    <row r="20" spans="1:11" ht="13.5" hidden="1" thickBot="1" x14ac:dyDescent="0.25">
      <c r="A20" s="303" t="s">
        <v>22</v>
      </c>
      <c r="B20" s="320">
        <f>SUM(B16:B19)</f>
        <v>897597.76022931514</v>
      </c>
      <c r="C20" s="319"/>
    </row>
    <row r="21" spans="1:11" hidden="1" x14ac:dyDescent="0.2"/>
    <row r="22" spans="1:11" hidden="1" x14ac:dyDescent="0.2"/>
    <row r="23" spans="1:11" ht="13.5" hidden="1" thickBot="1" x14ac:dyDescent="0.25">
      <c r="A23" s="321" t="s">
        <v>3840</v>
      </c>
      <c r="B23" s="126"/>
    </row>
    <row r="24" spans="1:11" ht="13.5" hidden="1" thickBot="1" x14ac:dyDescent="0.25">
      <c r="A24" s="303" t="s">
        <v>22</v>
      </c>
      <c r="B24" s="320">
        <f>GETPIVOTDATA("Saldo w walucie rozliczeniowej",$A$29)</f>
        <v>1948794.04</v>
      </c>
    </row>
    <row r="29" spans="1:11" ht="15" x14ac:dyDescent="0.25">
      <c r="A29" s="208" t="s">
        <v>3330</v>
      </c>
      <c r="G29"/>
      <c r="H29"/>
      <c r="I29"/>
      <c r="J29"/>
      <c r="K29"/>
    </row>
    <row r="30" spans="1:11" ht="15" x14ac:dyDescent="0.25">
      <c r="A30" s="208" t="s">
        <v>3329</v>
      </c>
      <c r="B30" s="208" t="s">
        <v>3180</v>
      </c>
      <c r="C30" s="208" t="s">
        <v>3846</v>
      </c>
      <c r="D30" s="208" t="s">
        <v>3107</v>
      </c>
      <c r="E30" s="208" t="s">
        <v>3187</v>
      </c>
      <c r="F30" s="210" t="s">
        <v>3178</v>
      </c>
      <c r="G30"/>
      <c r="H30"/>
      <c r="I30"/>
      <c r="J30"/>
      <c r="K30"/>
    </row>
    <row r="31" spans="1:11" ht="15" x14ac:dyDescent="0.25">
      <c r="A31" s="209" t="s">
        <v>179</v>
      </c>
      <c r="B31" s="209" t="s">
        <v>2421</v>
      </c>
      <c r="C31" s="209" t="s">
        <v>3861</v>
      </c>
      <c r="D31" s="249" t="s">
        <v>181</v>
      </c>
      <c r="E31" s="318">
        <v>43189</v>
      </c>
      <c r="F31" s="210">
        <v>1948794.04</v>
      </c>
      <c r="G31"/>
      <c r="H31"/>
      <c r="I31"/>
      <c r="J31"/>
      <c r="K31"/>
    </row>
    <row r="32" spans="1:11" ht="15" x14ac:dyDescent="0.25">
      <c r="B32" s="209" t="s">
        <v>3828</v>
      </c>
      <c r="F32" s="210">
        <v>1948794.04</v>
      </c>
      <c r="G32"/>
      <c r="H32"/>
      <c r="I32"/>
      <c r="J32"/>
      <c r="K32"/>
    </row>
    <row r="33" spans="1:11" ht="15" x14ac:dyDescent="0.25">
      <c r="A33" s="209" t="s">
        <v>2672</v>
      </c>
      <c r="F33" s="210">
        <v>1948794.04</v>
      </c>
      <c r="G33"/>
      <c r="H33"/>
      <c r="I33"/>
      <c r="J33"/>
      <c r="K33"/>
    </row>
    <row r="34" spans="1:11" ht="15" x14ac:dyDescent="0.25">
      <c r="A34"/>
      <c r="B34"/>
      <c r="C34"/>
      <c r="D34"/>
      <c r="E34"/>
      <c r="F34"/>
      <c r="G34"/>
      <c r="H34"/>
      <c r="I34"/>
      <c r="J34"/>
      <c r="K34"/>
    </row>
    <row r="35" spans="1:11" ht="15" x14ac:dyDescent="0.25">
      <c r="A35"/>
      <c r="B35"/>
      <c r="C35"/>
      <c r="D35"/>
      <c r="E35"/>
      <c r="F35"/>
      <c r="G35"/>
      <c r="H35"/>
      <c r="I35"/>
      <c r="J35"/>
      <c r="K35"/>
    </row>
    <row r="36" spans="1:11" ht="15" x14ac:dyDescent="0.25">
      <c r="A36"/>
      <c r="B36"/>
      <c r="C36"/>
      <c r="D36"/>
      <c r="E36"/>
      <c r="F36"/>
      <c r="G36"/>
      <c r="H36"/>
      <c r="I36"/>
      <c r="J36"/>
      <c r="K36"/>
    </row>
    <row r="37" spans="1:11" ht="15" x14ac:dyDescent="0.25">
      <c r="A37"/>
      <c r="B37"/>
      <c r="C37"/>
      <c r="D37"/>
      <c r="E37"/>
      <c r="F37"/>
      <c r="G37"/>
      <c r="H37"/>
      <c r="I37"/>
      <c r="J37"/>
      <c r="K37"/>
    </row>
    <row r="38" spans="1:11" ht="15" x14ac:dyDescent="0.25">
      <c r="A38"/>
      <c r="B38"/>
      <c r="C38"/>
      <c r="D38"/>
      <c r="E38"/>
      <c r="F38"/>
      <c r="G38"/>
      <c r="H38"/>
      <c r="I38"/>
      <c r="J38"/>
      <c r="K38"/>
    </row>
    <row r="39" spans="1:11" ht="15" x14ac:dyDescent="0.25">
      <c r="A39"/>
      <c r="B39"/>
      <c r="C39"/>
      <c r="D39"/>
      <c r="E39"/>
      <c r="F39"/>
      <c r="G39"/>
      <c r="H39"/>
      <c r="I39"/>
      <c r="J39"/>
      <c r="K39"/>
    </row>
    <row r="40" spans="1:11" ht="15" x14ac:dyDescent="0.25">
      <c r="A40"/>
      <c r="B40"/>
      <c r="C40"/>
      <c r="D40"/>
      <c r="E40"/>
      <c r="F40"/>
      <c r="G40"/>
      <c r="H40"/>
      <c r="I40"/>
      <c r="J40"/>
      <c r="K40"/>
    </row>
    <row r="41" spans="1:11" ht="15" x14ac:dyDescent="0.25">
      <c r="A41"/>
      <c r="B41"/>
      <c r="C41"/>
      <c r="D41"/>
      <c r="E41"/>
      <c r="F41"/>
      <c r="G41"/>
      <c r="H41"/>
      <c r="I41"/>
      <c r="J41"/>
      <c r="K41"/>
    </row>
    <row r="42" spans="1:11" ht="15" x14ac:dyDescent="0.25">
      <c r="A42"/>
      <c r="B42"/>
      <c r="C42"/>
      <c r="D42"/>
      <c r="E42"/>
      <c r="F42"/>
      <c r="G42"/>
      <c r="H42"/>
      <c r="I42"/>
      <c r="J42"/>
      <c r="K42"/>
    </row>
    <row r="43" spans="1:11" ht="15" x14ac:dyDescent="0.25">
      <c r="A43"/>
      <c r="B43"/>
      <c r="C43"/>
      <c r="D43"/>
      <c r="E43"/>
      <c r="F43"/>
      <c r="G43"/>
      <c r="H43"/>
      <c r="I43"/>
      <c r="J43"/>
      <c r="K43"/>
    </row>
    <row r="44" spans="1:11" ht="15" x14ac:dyDescent="0.25">
      <c r="A44"/>
      <c r="B44"/>
      <c r="C44"/>
      <c r="D44"/>
      <c r="E44"/>
      <c r="F44"/>
      <c r="G44"/>
      <c r="H44"/>
      <c r="I44"/>
      <c r="J44"/>
      <c r="K44"/>
    </row>
    <row r="45" spans="1:11" ht="15" x14ac:dyDescent="0.25">
      <c r="A45"/>
      <c r="B45"/>
      <c r="C45"/>
      <c r="D45"/>
      <c r="E45"/>
      <c r="F45"/>
      <c r="G45"/>
      <c r="H45"/>
      <c r="I45"/>
      <c r="J45"/>
      <c r="K45"/>
    </row>
    <row r="46" spans="1:11" ht="15" x14ac:dyDescent="0.25">
      <c r="A46"/>
      <c r="B46"/>
      <c r="C46"/>
      <c r="D46"/>
      <c r="E46"/>
      <c r="F46"/>
      <c r="G46"/>
      <c r="H46"/>
      <c r="I46"/>
      <c r="J46"/>
      <c r="K46"/>
    </row>
    <row r="47" spans="1:11" ht="15" x14ac:dyDescent="0.25">
      <c r="A47"/>
      <c r="B47"/>
      <c r="C47"/>
      <c r="D47"/>
      <c r="E47"/>
      <c r="F47"/>
      <c r="G47"/>
      <c r="H47"/>
      <c r="I47"/>
      <c r="J47"/>
      <c r="K47"/>
    </row>
    <row r="48" spans="1:11" ht="15" x14ac:dyDescent="0.25">
      <c r="A48"/>
      <c r="B48"/>
      <c r="C48"/>
      <c r="D48"/>
      <c r="E48"/>
      <c r="F48"/>
      <c r="G48"/>
      <c r="H48"/>
      <c r="I48"/>
      <c r="J48"/>
      <c r="K48"/>
    </row>
    <row r="49" spans="1:11" ht="15" x14ac:dyDescent="0.25">
      <c r="A49"/>
      <c r="B49"/>
      <c r="C49"/>
      <c r="D49"/>
      <c r="E49"/>
      <c r="F49"/>
      <c r="G49"/>
      <c r="H49"/>
      <c r="I49"/>
      <c r="J49"/>
      <c r="K49"/>
    </row>
    <row r="50" spans="1:11" ht="15" x14ac:dyDescent="0.25">
      <c r="A50"/>
      <c r="B50"/>
      <c r="C50"/>
      <c r="D50"/>
      <c r="E50"/>
      <c r="F50"/>
      <c r="G50"/>
      <c r="H50"/>
      <c r="I50"/>
      <c r="J50"/>
      <c r="K50"/>
    </row>
    <row r="51" spans="1:11" ht="15" x14ac:dyDescent="0.25">
      <c r="A51"/>
      <c r="B51"/>
      <c r="C51"/>
      <c r="D51"/>
      <c r="E51"/>
      <c r="F51"/>
      <c r="G51"/>
      <c r="H51"/>
      <c r="I51"/>
      <c r="J51"/>
      <c r="K51"/>
    </row>
    <row r="52" spans="1:11" ht="15" x14ac:dyDescent="0.25">
      <c r="A52"/>
      <c r="B52"/>
      <c r="C52"/>
      <c r="D52"/>
      <c r="E52"/>
      <c r="F52"/>
      <c r="G52"/>
      <c r="H52"/>
      <c r="I52"/>
      <c r="J52"/>
      <c r="K52"/>
    </row>
    <row r="53" spans="1:11" ht="15" x14ac:dyDescent="0.25">
      <c r="A53"/>
      <c r="B53"/>
      <c r="C53"/>
      <c r="D53"/>
      <c r="E53"/>
      <c r="F53"/>
      <c r="G53"/>
      <c r="H53"/>
      <c r="I53"/>
      <c r="J53"/>
      <c r="K53"/>
    </row>
    <row r="54" spans="1:11" ht="15" x14ac:dyDescent="0.25">
      <c r="A54"/>
      <c r="B54"/>
      <c r="C54"/>
      <c r="D54"/>
      <c r="E54"/>
      <c r="F54"/>
      <c r="G54"/>
      <c r="H54"/>
      <c r="I54"/>
      <c r="J54"/>
      <c r="K54"/>
    </row>
    <row r="55" spans="1:11" ht="15" x14ac:dyDescent="0.25">
      <c r="A55"/>
      <c r="B55"/>
      <c r="C55"/>
      <c r="D55"/>
      <c r="E55"/>
      <c r="F55"/>
      <c r="G55"/>
      <c r="H55"/>
      <c r="I55"/>
      <c r="J55"/>
      <c r="K55"/>
    </row>
    <row r="56" spans="1:11" ht="15" x14ac:dyDescent="0.25">
      <c r="A56"/>
      <c r="B56"/>
      <c r="C56"/>
      <c r="D56"/>
      <c r="E56"/>
      <c r="F56"/>
      <c r="G56"/>
      <c r="H56"/>
      <c r="I56"/>
      <c r="J56"/>
      <c r="K56"/>
    </row>
    <row r="57" spans="1:11" ht="15" x14ac:dyDescent="0.25">
      <c r="A57"/>
      <c r="B57"/>
      <c r="C57"/>
      <c r="D57"/>
      <c r="E57"/>
      <c r="F57"/>
      <c r="G57"/>
      <c r="H57"/>
      <c r="I57"/>
      <c r="J57"/>
      <c r="K57"/>
    </row>
    <row r="58" spans="1:11" ht="15" x14ac:dyDescent="0.25">
      <c r="A58"/>
      <c r="B58"/>
      <c r="C58"/>
      <c r="D58"/>
      <c r="E58"/>
      <c r="F58"/>
      <c r="G58"/>
      <c r="H58"/>
      <c r="I58"/>
      <c r="J58"/>
      <c r="K58"/>
    </row>
    <row r="59" spans="1:11" ht="15" x14ac:dyDescent="0.25">
      <c r="A59"/>
      <c r="B59"/>
      <c r="C59"/>
      <c r="D59"/>
      <c r="E59"/>
      <c r="F59"/>
      <c r="G59"/>
      <c r="H59"/>
      <c r="I59"/>
      <c r="J59"/>
      <c r="K59"/>
    </row>
    <row r="60" spans="1:11" ht="15" x14ac:dyDescent="0.25">
      <c r="A60"/>
      <c r="B60"/>
      <c r="C60"/>
      <c r="D60"/>
      <c r="E60"/>
      <c r="F60"/>
      <c r="G60"/>
      <c r="H60"/>
      <c r="I60"/>
      <c r="J60"/>
      <c r="K60"/>
    </row>
    <row r="61" spans="1:11" ht="15" x14ac:dyDescent="0.25">
      <c r="A61"/>
      <c r="B61"/>
      <c r="C61"/>
      <c r="D61"/>
      <c r="E61"/>
      <c r="F61"/>
      <c r="G61"/>
      <c r="H61"/>
      <c r="I61"/>
      <c r="J61"/>
      <c r="K61"/>
    </row>
    <row r="62" spans="1:11" ht="15" x14ac:dyDescent="0.25">
      <c r="A62"/>
      <c r="B62"/>
      <c r="C62"/>
      <c r="D62"/>
      <c r="E62"/>
      <c r="F62"/>
      <c r="G62"/>
      <c r="H62"/>
      <c r="I62"/>
      <c r="J62"/>
      <c r="K62"/>
    </row>
    <row r="63" spans="1:11" ht="15" x14ac:dyDescent="0.25">
      <c r="A63"/>
      <c r="B63"/>
      <c r="C63"/>
      <c r="D63"/>
      <c r="E63"/>
      <c r="F63"/>
      <c r="G63"/>
      <c r="H63"/>
      <c r="I63"/>
      <c r="J63"/>
      <c r="K63"/>
    </row>
    <row r="64" spans="1:11" ht="15" x14ac:dyDescent="0.25">
      <c r="A64"/>
      <c r="B64"/>
      <c r="C64"/>
      <c r="D64"/>
      <c r="E64"/>
      <c r="F64"/>
      <c r="G64"/>
      <c r="H64"/>
      <c r="I64"/>
      <c r="J64"/>
      <c r="K64"/>
    </row>
    <row r="65" spans="1:11" ht="15" x14ac:dyDescent="0.25">
      <c r="A65"/>
      <c r="B65"/>
      <c r="C65"/>
      <c r="D65"/>
      <c r="E65"/>
      <c r="F65"/>
      <c r="G65"/>
      <c r="H65"/>
      <c r="I65"/>
      <c r="J65"/>
      <c r="K65"/>
    </row>
    <row r="66" spans="1:11" ht="15" x14ac:dyDescent="0.25">
      <c r="A66"/>
      <c r="B66"/>
      <c r="C66"/>
      <c r="D66"/>
      <c r="E66"/>
      <c r="F66"/>
      <c r="G66"/>
      <c r="H66"/>
      <c r="I66"/>
      <c r="J66"/>
      <c r="K66"/>
    </row>
    <row r="67" spans="1:11" ht="15" x14ac:dyDescent="0.25">
      <c r="A67"/>
      <c r="B67"/>
      <c r="C67"/>
      <c r="D67"/>
      <c r="E67"/>
      <c r="F67"/>
      <c r="G67"/>
      <c r="H67"/>
      <c r="I67"/>
      <c r="J67"/>
      <c r="K67"/>
    </row>
    <row r="68" spans="1:11" ht="15" x14ac:dyDescent="0.25">
      <c r="A68"/>
      <c r="B68"/>
      <c r="C68"/>
      <c r="D68"/>
      <c r="E68"/>
      <c r="F68"/>
      <c r="G68"/>
      <c r="H68"/>
      <c r="I68"/>
      <c r="J68"/>
      <c r="K68"/>
    </row>
    <row r="69" spans="1:11" ht="15" x14ac:dyDescent="0.25">
      <c r="A69"/>
      <c r="B69"/>
      <c r="C69"/>
      <c r="D69"/>
      <c r="E69"/>
      <c r="F69"/>
      <c r="G69"/>
      <c r="H69"/>
      <c r="I69"/>
      <c r="J69"/>
      <c r="K69"/>
    </row>
    <row r="70" spans="1:11" ht="15" x14ac:dyDescent="0.25">
      <c r="A70"/>
      <c r="B70"/>
      <c r="C70"/>
      <c r="D70"/>
      <c r="E70"/>
      <c r="F70"/>
      <c r="G70"/>
      <c r="H70"/>
      <c r="I70"/>
      <c r="J70"/>
      <c r="K70"/>
    </row>
    <row r="71" spans="1:11" ht="15" x14ac:dyDescent="0.25">
      <c r="A71"/>
      <c r="B71"/>
      <c r="C71"/>
      <c r="D71"/>
      <c r="E71"/>
      <c r="F71"/>
      <c r="G71"/>
      <c r="H71"/>
      <c r="I71"/>
      <c r="J71"/>
      <c r="K71"/>
    </row>
    <row r="72" spans="1:11" ht="15" x14ac:dyDescent="0.25">
      <c r="A72"/>
      <c r="B72"/>
      <c r="C72"/>
      <c r="D72"/>
      <c r="E72"/>
      <c r="F72"/>
      <c r="G72"/>
      <c r="H72"/>
      <c r="I72"/>
      <c r="J72"/>
      <c r="K72"/>
    </row>
    <row r="73" spans="1:11" ht="15" x14ac:dyDescent="0.25">
      <c r="A73"/>
      <c r="B73"/>
      <c r="C73"/>
      <c r="D73"/>
      <c r="E73"/>
      <c r="F73"/>
      <c r="G73"/>
      <c r="H73"/>
      <c r="I73"/>
      <c r="J73"/>
      <c r="K73"/>
    </row>
    <row r="74" spans="1:11" ht="15" x14ac:dyDescent="0.25">
      <c r="A74"/>
      <c r="B74"/>
      <c r="C74"/>
      <c r="D74"/>
      <c r="E74"/>
      <c r="F74"/>
      <c r="G74"/>
      <c r="H74"/>
      <c r="I74"/>
      <c r="J74"/>
      <c r="K74"/>
    </row>
    <row r="75" spans="1:11" ht="15" x14ac:dyDescent="0.25">
      <c r="A75"/>
      <c r="B75"/>
      <c r="C75"/>
      <c r="D75"/>
      <c r="E75"/>
      <c r="F75"/>
      <c r="G75"/>
      <c r="H75"/>
      <c r="I75"/>
      <c r="J75"/>
      <c r="K75"/>
    </row>
    <row r="76" spans="1:11" ht="15" x14ac:dyDescent="0.25">
      <c r="A76"/>
      <c r="B76"/>
      <c r="C76"/>
      <c r="D76"/>
      <c r="E76"/>
      <c r="F76"/>
      <c r="G76"/>
      <c r="H76"/>
      <c r="I76"/>
      <c r="J76"/>
      <c r="K76"/>
    </row>
    <row r="77" spans="1:11" ht="15" x14ac:dyDescent="0.25">
      <c r="A77"/>
      <c r="B77"/>
      <c r="C77"/>
      <c r="D77"/>
      <c r="E77"/>
      <c r="F77"/>
      <c r="G77"/>
      <c r="H77"/>
      <c r="I77"/>
      <c r="J77"/>
      <c r="K77"/>
    </row>
    <row r="78" spans="1:11" ht="15" x14ac:dyDescent="0.25">
      <c r="A78"/>
      <c r="B78"/>
      <c r="C78"/>
      <c r="D78"/>
      <c r="E78"/>
      <c r="F78"/>
      <c r="G78"/>
      <c r="H78"/>
      <c r="I78"/>
      <c r="J78"/>
      <c r="K78"/>
    </row>
    <row r="79" spans="1:11" ht="15" x14ac:dyDescent="0.25">
      <c r="A79"/>
      <c r="B79"/>
      <c r="C79"/>
      <c r="D79"/>
      <c r="E79"/>
      <c r="F79"/>
      <c r="G79"/>
      <c r="H79"/>
      <c r="I79"/>
      <c r="J79"/>
      <c r="K79"/>
    </row>
    <row r="80" spans="1:11" ht="15" x14ac:dyDescent="0.25">
      <c r="A80"/>
      <c r="B80"/>
      <c r="C80"/>
      <c r="D80"/>
      <c r="E80"/>
      <c r="F80"/>
      <c r="G80"/>
      <c r="H80"/>
      <c r="I80"/>
      <c r="J80"/>
      <c r="K80"/>
    </row>
    <row r="81" spans="1:11" ht="15" x14ac:dyDescent="0.25">
      <c r="A81"/>
      <c r="B81"/>
      <c r="C81"/>
      <c r="D81"/>
      <c r="E81"/>
      <c r="F81"/>
      <c r="G81"/>
      <c r="H81"/>
      <c r="I81"/>
      <c r="J81"/>
      <c r="K81"/>
    </row>
    <row r="82" spans="1:11" ht="15" x14ac:dyDescent="0.25">
      <c r="A82"/>
      <c r="B82"/>
      <c r="C82"/>
      <c r="D82"/>
      <c r="E82"/>
      <c r="F82"/>
      <c r="G82"/>
      <c r="H82"/>
      <c r="I82"/>
      <c r="J82"/>
      <c r="K82"/>
    </row>
    <row r="83" spans="1:11" ht="15" x14ac:dyDescent="0.25">
      <c r="A83"/>
      <c r="B83"/>
      <c r="C83"/>
      <c r="D83"/>
      <c r="E83"/>
      <c r="F83"/>
      <c r="G83"/>
      <c r="H83"/>
      <c r="I83"/>
      <c r="J83"/>
      <c r="K83"/>
    </row>
    <row r="84" spans="1:11" ht="15" x14ac:dyDescent="0.25">
      <c r="A84"/>
      <c r="B84"/>
      <c r="C84"/>
      <c r="D84"/>
      <c r="E84"/>
      <c r="F84"/>
      <c r="G84"/>
      <c r="H84"/>
      <c r="I84"/>
      <c r="J84"/>
      <c r="K84"/>
    </row>
    <row r="85" spans="1:11" ht="15" x14ac:dyDescent="0.25">
      <c r="A85"/>
      <c r="B85"/>
      <c r="C85"/>
      <c r="D85"/>
      <c r="E85"/>
      <c r="F85"/>
      <c r="G85"/>
      <c r="H85"/>
      <c r="I85"/>
      <c r="J85"/>
      <c r="K85"/>
    </row>
    <row r="86" spans="1:11" ht="15" x14ac:dyDescent="0.25">
      <c r="A86"/>
      <c r="B86"/>
      <c r="C86"/>
      <c r="D86"/>
      <c r="E86"/>
      <c r="F86"/>
      <c r="G86"/>
      <c r="H86"/>
      <c r="I86"/>
      <c r="J86"/>
      <c r="K86"/>
    </row>
    <row r="87" spans="1:11" ht="15" x14ac:dyDescent="0.25">
      <c r="A87"/>
      <c r="B87"/>
      <c r="C87"/>
      <c r="D87"/>
      <c r="E87"/>
      <c r="F87"/>
      <c r="G87"/>
      <c r="H87"/>
      <c r="I87"/>
      <c r="J87"/>
      <c r="K87"/>
    </row>
    <row r="88" spans="1:11" ht="15" x14ac:dyDescent="0.25">
      <c r="A88"/>
      <c r="B88"/>
      <c r="C88"/>
      <c r="D88"/>
      <c r="E88"/>
      <c r="F88"/>
      <c r="G88"/>
      <c r="H88"/>
      <c r="I88"/>
      <c r="J88"/>
      <c r="K88"/>
    </row>
    <row r="89" spans="1:11" ht="15" x14ac:dyDescent="0.25">
      <c r="A89"/>
      <c r="B89"/>
      <c r="C89"/>
      <c r="D89"/>
      <c r="E89"/>
      <c r="F89"/>
      <c r="G89"/>
      <c r="H89"/>
      <c r="I89"/>
      <c r="J89"/>
      <c r="K89"/>
    </row>
    <row r="90" spans="1:11" ht="15" x14ac:dyDescent="0.25">
      <c r="A90"/>
      <c r="B90"/>
      <c r="C90"/>
      <c r="D90"/>
      <c r="E90"/>
      <c r="F90"/>
      <c r="G90"/>
      <c r="H90"/>
      <c r="I90"/>
      <c r="J90"/>
      <c r="K90"/>
    </row>
    <row r="91" spans="1:11" ht="15" x14ac:dyDescent="0.25">
      <c r="A91"/>
      <c r="B91"/>
      <c r="C91"/>
      <c r="D91"/>
      <c r="E91"/>
      <c r="F91"/>
      <c r="G91"/>
      <c r="H91"/>
      <c r="I91"/>
      <c r="J91"/>
      <c r="K91"/>
    </row>
    <row r="92" spans="1:11" ht="15" x14ac:dyDescent="0.25">
      <c r="A92"/>
      <c r="B92"/>
      <c r="C92"/>
      <c r="D92"/>
      <c r="E92"/>
      <c r="F92"/>
      <c r="G92"/>
      <c r="H92"/>
      <c r="I92"/>
      <c r="J92"/>
      <c r="K92"/>
    </row>
    <row r="93" spans="1:11" ht="15" x14ac:dyDescent="0.25">
      <c r="A93"/>
      <c r="B93"/>
      <c r="C93"/>
      <c r="D93"/>
      <c r="E93"/>
      <c r="F93"/>
      <c r="G93"/>
      <c r="H93"/>
      <c r="I93"/>
      <c r="J93"/>
      <c r="K93"/>
    </row>
    <row r="94" spans="1:11" ht="15" x14ac:dyDescent="0.25">
      <c r="A94"/>
      <c r="B94"/>
      <c r="C94"/>
      <c r="D94"/>
      <c r="E94"/>
      <c r="F94"/>
      <c r="G94"/>
      <c r="H94"/>
      <c r="I94"/>
      <c r="J94"/>
      <c r="K94"/>
    </row>
    <row r="95" spans="1:11" ht="15" x14ac:dyDescent="0.25">
      <c r="A95"/>
      <c r="B95"/>
      <c r="C95"/>
      <c r="D95"/>
      <c r="E95"/>
      <c r="F95"/>
      <c r="G95"/>
      <c r="H95"/>
      <c r="I95"/>
      <c r="J95"/>
      <c r="K95"/>
    </row>
    <row r="96" spans="1:11" ht="15" x14ac:dyDescent="0.25">
      <c r="A96"/>
      <c r="B96"/>
      <c r="C96"/>
      <c r="D96"/>
      <c r="E96"/>
      <c r="F96"/>
      <c r="G96"/>
      <c r="H96"/>
      <c r="I96"/>
      <c r="J96"/>
      <c r="K96"/>
    </row>
    <row r="97" spans="1:11" ht="15" x14ac:dyDescent="0.25">
      <c r="A97"/>
      <c r="B97"/>
      <c r="C97"/>
      <c r="D97"/>
      <c r="E97"/>
      <c r="F97"/>
      <c r="G97"/>
      <c r="H97"/>
      <c r="I97"/>
      <c r="J97"/>
      <c r="K97"/>
    </row>
    <row r="98" spans="1:11" ht="15" x14ac:dyDescent="0.25">
      <c r="A98"/>
      <c r="B98"/>
      <c r="C98"/>
      <c r="D98"/>
      <c r="E98"/>
      <c r="F98"/>
      <c r="G98"/>
      <c r="H98"/>
      <c r="I98"/>
      <c r="J98"/>
      <c r="K98"/>
    </row>
    <row r="99" spans="1:11" ht="15" x14ac:dyDescent="0.25">
      <c r="A99"/>
      <c r="B99"/>
      <c r="C99"/>
      <c r="D99"/>
      <c r="E99"/>
      <c r="F99"/>
      <c r="G99"/>
      <c r="H99"/>
      <c r="I99"/>
      <c r="J99"/>
      <c r="K99"/>
    </row>
    <row r="100" spans="1:11" ht="15" x14ac:dyDescent="0.25">
      <c r="A100"/>
      <c r="B100"/>
      <c r="C100"/>
      <c r="D100"/>
      <c r="E100"/>
      <c r="F100"/>
      <c r="G100"/>
      <c r="H100"/>
      <c r="I100"/>
      <c r="J100"/>
      <c r="K100"/>
    </row>
    <row r="101" spans="1:11" ht="15" x14ac:dyDescent="0.25">
      <c r="A101"/>
      <c r="B101"/>
      <c r="C101"/>
      <c r="D101"/>
      <c r="E101"/>
      <c r="F101"/>
      <c r="G101"/>
      <c r="H101"/>
      <c r="I101"/>
      <c r="J101"/>
      <c r="K101"/>
    </row>
    <row r="102" spans="1:11" ht="15" x14ac:dyDescent="0.25">
      <c r="A102"/>
      <c r="B102"/>
      <c r="C102"/>
      <c r="D102"/>
      <c r="E102"/>
      <c r="F102"/>
      <c r="G102"/>
      <c r="H102"/>
      <c r="I102"/>
      <c r="J102"/>
      <c r="K102"/>
    </row>
    <row r="103" spans="1:11" ht="15" x14ac:dyDescent="0.25">
      <c r="A103"/>
      <c r="B103"/>
      <c r="C103"/>
      <c r="D103"/>
      <c r="E103"/>
      <c r="F103"/>
      <c r="G103"/>
      <c r="H103"/>
      <c r="I103"/>
      <c r="J103"/>
      <c r="K103"/>
    </row>
    <row r="104" spans="1:11" ht="15" x14ac:dyDescent="0.25">
      <c r="A104"/>
      <c r="B104"/>
      <c r="C104"/>
      <c r="D104"/>
      <c r="E104"/>
      <c r="F104"/>
      <c r="G104"/>
      <c r="H104"/>
      <c r="I104"/>
      <c r="J104"/>
      <c r="K104"/>
    </row>
    <row r="105" spans="1:11" ht="15" x14ac:dyDescent="0.25">
      <c r="A105"/>
      <c r="B105"/>
      <c r="C105"/>
      <c r="D105"/>
      <c r="E105"/>
      <c r="F105"/>
      <c r="G105"/>
      <c r="H105"/>
      <c r="I105"/>
      <c r="J105"/>
      <c r="K105"/>
    </row>
    <row r="106" spans="1:11" ht="15" x14ac:dyDescent="0.25">
      <c r="A106"/>
      <c r="B106"/>
      <c r="C106"/>
      <c r="D106"/>
      <c r="E106"/>
      <c r="F106"/>
      <c r="G106"/>
      <c r="H106"/>
      <c r="I106"/>
      <c r="J106"/>
      <c r="K106"/>
    </row>
    <row r="107" spans="1:11" ht="15" x14ac:dyDescent="0.25">
      <c r="A107"/>
      <c r="B107"/>
      <c r="C107"/>
      <c r="D107"/>
      <c r="E107"/>
      <c r="F107"/>
      <c r="G107"/>
      <c r="H107"/>
      <c r="I107"/>
      <c r="J107"/>
      <c r="K107"/>
    </row>
    <row r="108" spans="1:11" ht="15" x14ac:dyDescent="0.25">
      <c r="A108"/>
      <c r="B108"/>
      <c r="C108"/>
      <c r="D108"/>
      <c r="E108"/>
      <c r="F108"/>
      <c r="G108"/>
      <c r="H108"/>
      <c r="I108"/>
      <c r="J108"/>
      <c r="K108"/>
    </row>
    <row r="109" spans="1:11" ht="15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11" ht="15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11" ht="15" x14ac:dyDescent="0.25">
      <c r="A111"/>
      <c r="B111"/>
      <c r="C111"/>
      <c r="D111"/>
      <c r="E111"/>
      <c r="F111"/>
      <c r="G111"/>
      <c r="H111"/>
      <c r="I111"/>
      <c r="J111"/>
      <c r="K111"/>
    </row>
    <row r="112" spans="1:11" ht="15" x14ac:dyDescent="0.25">
      <c r="A112"/>
      <c r="B112"/>
      <c r="C112"/>
      <c r="D112"/>
      <c r="E112"/>
      <c r="F112"/>
      <c r="G112"/>
      <c r="H112"/>
      <c r="I112"/>
      <c r="J112"/>
      <c r="K112"/>
    </row>
    <row r="113" spans="1:11" ht="15" x14ac:dyDescent="0.25">
      <c r="A113"/>
      <c r="B113"/>
      <c r="C113"/>
      <c r="D113"/>
      <c r="E113"/>
      <c r="F113"/>
      <c r="G113"/>
      <c r="H113"/>
      <c r="I113"/>
      <c r="J113"/>
      <c r="K113"/>
    </row>
    <row r="114" spans="1:11" ht="15" x14ac:dyDescent="0.25">
      <c r="A114"/>
      <c r="B114"/>
      <c r="C114"/>
      <c r="D114"/>
      <c r="E114"/>
      <c r="F114"/>
      <c r="G114"/>
      <c r="H114"/>
      <c r="I114"/>
      <c r="J114"/>
      <c r="K114"/>
    </row>
    <row r="115" spans="1:11" ht="15" x14ac:dyDescent="0.25">
      <c r="A115"/>
      <c r="B115"/>
      <c r="C115"/>
      <c r="D115"/>
      <c r="E115"/>
      <c r="F115"/>
      <c r="G115"/>
      <c r="H115"/>
      <c r="I115"/>
      <c r="J115"/>
      <c r="K115"/>
    </row>
    <row r="116" spans="1:11" ht="15" x14ac:dyDescent="0.25">
      <c r="A116"/>
      <c r="B116"/>
      <c r="C116"/>
      <c r="D116"/>
      <c r="E116"/>
      <c r="F116"/>
      <c r="G116"/>
      <c r="H116"/>
      <c r="I116"/>
      <c r="J116"/>
      <c r="K116"/>
    </row>
    <row r="117" spans="1:11" ht="15" x14ac:dyDescent="0.25">
      <c r="A117"/>
      <c r="B117"/>
      <c r="C117"/>
      <c r="D117"/>
      <c r="E117"/>
      <c r="F117"/>
      <c r="G117"/>
      <c r="H117"/>
      <c r="I117"/>
      <c r="J117"/>
      <c r="K117"/>
    </row>
    <row r="118" spans="1:11" ht="15" x14ac:dyDescent="0.25">
      <c r="A118"/>
      <c r="B118"/>
      <c r="C118"/>
      <c r="D118"/>
      <c r="E118"/>
      <c r="F118"/>
      <c r="G118"/>
      <c r="H118"/>
      <c r="I118"/>
      <c r="J118"/>
      <c r="K118"/>
    </row>
    <row r="119" spans="1:11" ht="15" x14ac:dyDescent="0.25">
      <c r="A119"/>
      <c r="B119"/>
      <c r="C119"/>
      <c r="D119"/>
      <c r="E119"/>
      <c r="F119"/>
      <c r="G119"/>
      <c r="H119"/>
      <c r="I119"/>
      <c r="J119"/>
      <c r="K119"/>
    </row>
    <row r="120" spans="1:11" ht="15" x14ac:dyDescent="0.25">
      <c r="A120"/>
      <c r="B120"/>
      <c r="C120"/>
      <c r="D120"/>
      <c r="E120"/>
      <c r="F120"/>
      <c r="G120"/>
      <c r="H120"/>
      <c r="I120"/>
      <c r="J120"/>
      <c r="K120"/>
    </row>
    <row r="121" spans="1:11" ht="15" x14ac:dyDescent="0.25">
      <c r="A121"/>
      <c r="B121"/>
      <c r="C121"/>
      <c r="D121"/>
      <c r="E121"/>
      <c r="F121"/>
      <c r="G121"/>
      <c r="H121"/>
      <c r="I121"/>
      <c r="J121"/>
      <c r="K121"/>
    </row>
    <row r="122" spans="1:11" ht="15" x14ac:dyDescent="0.25">
      <c r="A122"/>
      <c r="B122"/>
      <c r="C122"/>
      <c r="D122"/>
      <c r="E122"/>
      <c r="F122"/>
      <c r="G122"/>
      <c r="H122"/>
      <c r="I122"/>
      <c r="J122"/>
      <c r="K122"/>
    </row>
    <row r="123" spans="1:11" ht="15" x14ac:dyDescent="0.25">
      <c r="A123"/>
      <c r="B123"/>
      <c r="C123"/>
      <c r="D123"/>
      <c r="E123"/>
      <c r="F123"/>
      <c r="G123"/>
      <c r="H123"/>
      <c r="I123"/>
      <c r="J123"/>
      <c r="K123"/>
    </row>
    <row r="124" spans="1:11" ht="15" x14ac:dyDescent="0.25">
      <c r="A124"/>
      <c r="B124"/>
      <c r="C124"/>
      <c r="D124"/>
      <c r="E124"/>
      <c r="F124"/>
      <c r="G124"/>
      <c r="H124"/>
      <c r="I124"/>
      <c r="J124"/>
      <c r="K124"/>
    </row>
    <row r="125" spans="1:11" ht="15" x14ac:dyDescent="0.25">
      <c r="A125"/>
      <c r="B125"/>
      <c r="C125"/>
      <c r="D125"/>
      <c r="E125"/>
      <c r="F125"/>
      <c r="G125"/>
      <c r="H125"/>
      <c r="I125"/>
      <c r="J125"/>
      <c r="K125"/>
    </row>
    <row r="126" spans="1:11" ht="15" x14ac:dyDescent="0.25">
      <c r="A126"/>
      <c r="B126"/>
      <c r="C126"/>
      <c r="D126"/>
      <c r="E126"/>
      <c r="F126"/>
      <c r="G126"/>
      <c r="H126"/>
      <c r="I126"/>
      <c r="J126"/>
      <c r="K126"/>
    </row>
    <row r="127" spans="1:11" ht="15" x14ac:dyDescent="0.25">
      <c r="A127"/>
      <c r="B127"/>
      <c r="C127"/>
      <c r="D127"/>
      <c r="E127"/>
      <c r="F127"/>
      <c r="G127"/>
      <c r="H127"/>
      <c r="I127"/>
      <c r="J127"/>
      <c r="K127"/>
    </row>
    <row r="128" spans="1:11" ht="15" x14ac:dyDescent="0.25">
      <c r="A128"/>
      <c r="B128"/>
      <c r="C128"/>
      <c r="D128"/>
      <c r="E128"/>
      <c r="F128"/>
      <c r="G128"/>
      <c r="H128"/>
      <c r="I128"/>
      <c r="J128"/>
      <c r="K128"/>
    </row>
    <row r="129" spans="1:11" ht="15" x14ac:dyDescent="0.25">
      <c r="A129"/>
      <c r="B129"/>
      <c r="C129"/>
      <c r="D129"/>
      <c r="E129"/>
      <c r="F129"/>
      <c r="G129"/>
      <c r="H129"/>
      <c r="I129"/>
      <c r="J129"/>
      <c r="K129"/>
    </row>
    <row r="130" spans="1:11" ht="15" x14ac:dyDescent="0.25">
      <c r="A130"/>
      <c r="B130"/>
      <c r="C130"/>
      <c r="D130"/>
      <c r="E130"/>
      <c r="F130"/>
      <c r="G130"/>
      <c r="H130"/>
      <c r="I130"/>
      <c r="J130"/>
      <c r="K130"/>
    </row>
    <row r="131" spans="1:11" ht="15" x14ac:dyDescent="0.25">
      <c r="A131"/>
      <c r="B131"/>
      <c r="C131"/>
      <c r="D131"/>
      <c r="E131"/>
      <c r="F131"/>
      <c r="G131"/>
      <c r="H131"/>
      <c r="I131"/>
      <c r="J131"/>
      <c r="K131"/>
    </row>
    <row r="132" spans="1:11" ht="15" x14ac:dyDescent="0.25">
      <c r="A132"/>
      <c r="B132"/>
      <c r="C132"/>
      <c r="D132"/>
      <c r="E132"/>
      <c r="F132"/>
      <c r="G132"/>
      <c r="H132"/>
      <c r="I132"/>
      <c r="J132"/>
      <c r="K132"/>
    </row>
    <row r="133" spans="1:11" ht="15" x14ac:dyDescent="0.25">
      <c r="A133"/>
      <c r="B133"/>
      <c r="C133"/>
      <c r="D133"/>
      <c r="E133"/>
      <c r="F133"/>
      <c r="G133"/>
      <c r="H133"/>
      <c r="I133"/>
      <c r="J133"/>
      <c r="K133"/>
    </row>
    <row r="134" spans="1:11" ht="15" x14ac:dyDescent="0.25">
      <c r="A134"/>
      <c r="B134"/>
      <c r="C134"/>
      <c r="D134"/>
      <c r="E134"/>
      <c r="F134"/>
      <c r="G134"/>
      <c r="H134"/>
      <c r="I134"/>
      <c r="J134"/>
      <c r="K134"/>
    </row>
    <row r="135" spans="1:11" ht="15" x14ac:dyDescent="0.25">
      <c r="A135"/>
      <c r="B135"/>
      <c r="C135"/>
      <c r="D135"/>
      <c r="E135"/>
      <c r="F135"/>
      <c r="G135"/>
      <c r="H135"/>
      <c r="I135"/>
      <c r="J135"/>
      <c r="K135"/>
    </row>
    <row r="136" spans="1:11" ht="15" x14ac:dyDescent="0.25">
      <c r="A136"/>
      <c r="B136"/>
      <c r="C136"/>
      <c r="D136"/>
      <c r="E136"/>
      <c r="F136"/>
      <c r="G136"/>
      <c r="H136"/>
      <c r="I136"/>
      <c r="J136"/>
      <c r="K136"/>
    </row>
    <row r="137" spans="1:11" ht="15" x14ac:dyDescent="0.25">
      <c r="A137"/>
      <c r="B137"/>
      <c r="C137"/>
      <c r="D137"/>
      <c r="E137"/>
      <c r="F137"/>
      <c r="G137"/>
      <c r="H137"/>
      <c r="I137"/>
      <c r="J137"/>
      <c r="K137"/>
    </row>
    <row r="138" spans="1:11" ht="15" x14ac:dyDescent="0.25">
      <c r="A138"/>
      <c r="B138"/>
      <c r="C138"/>
      <c r="D138"/>
      <c r="E138"/>
      <c r="F138"/>
      <c r="G138"/>
      <c r="H138"/>
      <c r="I138"/>
      <c r="J138"/>
      <c r="K138"/>
    </row>
    <row r="139" spans="1:11" ht="15" x14ac:dyDescent="0.25">
      <c r="A139"/>
      <c r="B139"/>
      <c r="C139"/>
      <c r="D139"/>
      <c r="E139"/>
      <c r="F139"/>
      <c r="G139"/>
      <c r="H139"/>
      <c r="I139"/>
      <c r="J139"/>
      <c r="K139"/>
    </row>
    <row r="140" spans="1:11" ht="15" x14ac:dyDescent="0.25">
      <c r="A140"/>
      <c r="B140"/>
      <c r="C140"/>
      <c r="D140"/>
      <c r="E140"/>
      <c r="F140"/>
      <c r="G140"/>
      <c r="H140"/>
      <c r="I140"/>
      <c r="J140"/>
      <c r="K140"/>
    </row>
    <row r="141" spans="1:11" ht="15" x14ac:dyDescent="0.25">
      <c r="A141"/>
      <c r="B141"/>
      <c r="C141"/>
      <c r="D141"/>
      <c r="E141"/>
      <c r="F141"/>
      <c r="G141"/>
      <c r="H141"/>
      <c r="I141"/>
      <c r="J141"/>
      <c r="K141"/>
    </row>
    <row r="142" spans="1:11" ht="15" x14ac:dyDescent="0.25">
      <c r="A142"/>
      <c r="B142"/>
      <c r="C142"/>
      <c r="D142"/>
      <c r="E142"/>
      <c r="F142"/>
      <c r="G142"/>
      <c r="H142"/>
      <c r="I142"/>
      <c r="J142"/>
      <c r="K142"/>
    </row>
    <row r="143" spans="1:11" ht="15" x14ac:dyDescent="0.25">
      <c r="A143"/>
      <c r="B143"/>
      <c r="C143"/>
      <c r="D143"/>
      <c r="E143"/>
      <c r="F143"/>
      <c r="G143"/>
      <c r="H143"/>
      <c r="I143"/>
      <c r="J143"/>
      <c r="K143"/>
    </row>
    <row r="144" spans="1:11" ht="15" x14ac:dyDescent="0.25">
      <c r="A144"/>
      <c r="B144"/>
      <c r="C144"/>
      <c r="D144"/>
      <c r="E144"/>
      <c r="F144"/>
      <c r="G144"/>
      <c r="H144"/>
      <c r="I144"/>
      <c r="J144"/>
      <c r="K144"/>
    </row>
    <row r="145" spans="1:11" ht="15" x14ac:dyDescent="0.25">
      <c r="A145"/>
      <c r="B145"/>
      <c r="C145"/>
      <c r="D145"/>
      <c r="E145"/>
      <c r="F145"/>
      <c r="G145"/>
      <c r="H145"/>
      <c r="I145"/>
      <c r="J145"/>
      <c r="K145"/>
    </row>
    <row r="146" spans="1:11" ht="15" x14ac:dyDescent="0.25">
      <c r="A146"/>
      <c r="B146"/>
      <c r="C146"/>
      <c r="D146"/>
      <c r="E146"/>
      <c r="F146"/>
      <c r="G146"/>
      <c r="H146"/>
      <c r="I146"/>
      <c r="J146"/>
      <c r="K146"/>
    </row>
    <row r="147" spans="1:11" ht="15" x14ac:dyDescent="0.25">
      <c r="A147"/>
      <c r="B147"/>
      <c r="C147"/>
      <c r="D147"/>
      <c r="E147"/>
      <c r="F147"/>
      <c r="G147"/>
      <c r="H147"/>
      <c r="I147"/>
      <c r="J147"/>
      <c r="K147"/>
    </row>
    <row r="148" spans="1:11" ht="15" x14ac:dyDescent="0.25">
      <c r="A148"/>
      <c r="B148"/>
      <c r="C148"/>
      <c r="D148"/>
      <c r="E148"/>
      <c r="F148"/>
      <c r="G148"/>
      <c r="H148"/>
      <c r="I148"/>
      <c r="J148"/>
      <c r="K148"/>
    </row>
    <row r="149" spans="1:11" ht="15" x14ac:dyDescent="0.25">
      <c r="A149"/>
      <c r="B149"/>
      <c r="C149"/>
      <c r="D149"/>
      <c r="E149"/>
      <c r="F149"/>
      <c r="G149"/>
      <c r="H149"/>
      <c r="I149"/>
      <c r="J149"/>
      <c r="K149"/>
    </row>
    <row r="150" spans="1:11" ht="15" x14ac:dyDescent="0.25">
      <c r="A150"/>
      <c r="B150"/>
      <c r="C150"/>
      <c r="D150"/>
      <c r="E150"/>
      <c r="F150"/>
      <c r="G150"/>
      <c r="H150"/>
      <c r="I150"/>
      <c r="J150"/>
      <c r="K150"/>
    </row>
    <row r="151" spans="1:11" ht="15" x14ac:dyDescent="0.25">
      <c r="A151"/>
      <c r="B151"/>
      <c r="C151"/>
      <c r="D151"/>
      <c r="E151"/>
      <c r="F151"/>
      <c r="G151"/>
      <c r="H151"/>
      <c r="I151"/>
      <c r="J151"/>
      <c r="K151"/>
    </row>
    <row r="152" spans="1:11" ht="15" x14ac:dyDescent="0.25">
      <c r="A152"/>
      <c r="B152"/>
      <c r="C152"/>
      <c r="D152"/>
      <c r="E152"/>
      <c r="F152"/>
      <c r="G152"/>
      <c r="H152"/>
      <c r="I152"/>
      <c r="J152"/>
      <c r="K152"/>
    </row>
    <row r="153" spans="1:11" ht="15" x14ac:dyDescent="0.25">
      <c r="A153"/>
      <c r="B153"/>
      <c r="C153"/>
      <c r="D153"/>
      <c r="E153"/>
      <c r="F153"/>
      <c r="G153"/>
      <c r="H153"/>
      <c r="I153"/>
      <c r="J153"/>
      <c r="K153"/>
    </row>
    <row r="154" spans="1:11" ht="15" x14ac:dyDescent="0.25">
      <c r="A154"/>
      <c r="B154"/>
      <c r="C154"/>
      <c r="D154"/>
      <c r="E154"/>
      <c r="F154"/>
      <c r="G154"/>
      <c r="H154"/>
      <c r="I154"/>
      <c r="J154"/>
      <c r="K154"/>
    </row>
    <row r="155" spans="1:11" ht="15" x14ac:dyDescent="0.25">
      <c r="A155"/>
      <c r="B155"/>
      <c r="C155"/>
      <c r="D155"/>
      <c r="E155"/>
      <c r="F155"/>
      <c r="G155"/>
      <c r="H155"/>
      <c r="I155"/>
      <c r="J155"/>
      <c r="K155"/>
    </row>
    <row r="156" spans="1:11" ht="15" x14ac:dyDescent="0.25">
      <c r="A156"/>
      <c r="B156"/>
      <c r="C156"/>
      <c r="D156"/>
      <c r="E156"/>
      <c r="F156"/>
      <c r="G156"/>
      <c r="H156"/>
      <c r="I156"/>
      <c r="J156"/>
      <c r="K156"/>
    </row>
    <row r="157" spans="1:11" ht="15" x14ac:dyDescent="0.25">
      <c r="A157"/>
      <c r="B157"/>
      <c r="C157"/>
      <c r="D157"/>
      <c r="E157"/>
      <c r="F157"/>
      <c r="G157"/>
      <c r="H157"/>
      <c r="I157"/>
      <c r="J157"/>
      <c r="K157"/>
    </row>
    <row r="158" spans="1:11" ht="15" x14ac:dyDescent="0.25">
      <c r="A158"/>
      <c r="B158"/>
      <c r="C158"/>
      <c r="D158"/>
      <c r="E158"/>
      <c r="F158"/>
      <c r="G158"/>
      <c r="H158"/>
      <c r="I158"/>
      <c r="J158"/>
      <c r="K158"/>
    </row>
    <row r="159" spans="1:11" ht="15" x14ac:dyDescent="0.25">
      <c r="A159"/>
      <c r="B159"/>
      <c r="C159"/>
      <c r="D159"/>
      <c r="E159"/>
      <c r="F159"/>
      <c r="G159"/>
      <c r="H159"/>
      <c r="I159"/>
      <c r="J159"/>
      <c r="K159"/>
    </row>
    <row r="160" spans="1:11" ht="15" x14ac:dyDescent="0.25">
      <c r="A160"/>
      <c r="B160"/>
      <c r="C160"/>
      <c r="D160"/>
      <c r="E160"/>
      <c r="F160"/>
      <c r="G160"/>
      <c r="H160"/>
      <c r="I160"/>
      <c r="J160"/>
      <c r="K160"/>
    </row>
    <row r="161" spans="1:11" ht="15" x14ac:dyDescent="0.25">
      <c r="A161"/>
      <c r="B161"/>
      <c r="C161"/>
      <c r="D161"/>
      <c r="E161"/>
      <c r="F161"/>
      <c r="G161"/>
      <c r="H161"/>
      <c r="I161"/>
      <c r="J161"/>
      <c r="K161"/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/>
      <c r="I163"/>
      <c r="J163"/>
      <c r="K163"/>
    </row>
    <row r="164" spans="1:11" ht="15" x14ac:dyDescent="0.25">
      <c r="A164"/>
      <c r="B164"/>
      <c r="C164"/>
      <c r="D164"/>
      <c r="E164"/>
      <c r="F164"/>
      <c r="G164"/>
      <c r="H164"/>
      <c r="I164"/>
      <c r="J164"/>
      <c r="K164"/>
    </row>
    <row r="165" spans="1:11" ht="15" x14ac:dyDescent="0.25">
      <c r="A165"/>
      <c r="B165"/>
      <c r="C165"/>
      <c r="D165"/>
      <c r="E165"/>
      <c r="F165"/>
      <c r="G165"/>
      <c r="H165"/>
      <c r="I165"/>
      <c r="J165"/>
      <c r="K165"/>
    </row>
    <row r="166" spans="1:11" ht="15" x14ac:dyDescent="0.25">
      <c r="A166"/>
      <c r="B166"/>
      <c r="C166"/>
      <c r="D166"/>
      <c r="E166"/>
      <c r="F166"/>
      <c r="G166"/>
      <c r="H166"/>
      <c r="I166"/>
      <c r="J166"/>
      <c r="K166"/>
    </row>
    <row r="167" spans="1:11" ht="15" x14ac:dyDescent="0.25">
      <c r="A167"/>
      <c r="B167"/>
      <c r="C167"/>
      <c r="D167"/>
      <c r="E167"/>
      <c r="F167"/>
      <c r="G167"/>
      <c r="H167"/>
      <c r="I167"/>
      <c r="J167"/>
      <c r="K167"/>
    </row>
    <row r="168" spans="1:11" ht="15" x14ac:dyDescent="0.25">
      <c r="A168"/>
      <c r="B168"/>
      <c r="C168"/>
      <c r="D168"/>
      <c r="E168"/>
      <c r="F168"/>
      <c r="G168"/>
      <c r="H168"/>
      <c r="I168"/>
      <c r="J168"/>
      <c r="K168"/>
    </row>
    <row r="169" spans="1:11" ht="15" x14ac:dyDescent="0.25">
      <c r="A169"/>
      <c r="B169"/>
      <c r="C169"/>
      <c r="D169"/>
      <c r="E169"/>
      <c r="F169"/>
      <c r="G169"/>
      <c r="H169"/>
      <c r="I169"/>
      <c r="J169"/>
      <c r="K169"/>
    </row>
    <row r="170" spans="1:11" ht="15" x14ac:dyDescent="0.25">
      <c r="A170"/>
      <c r="B170"/>
      <c r="C170"/>
      <c r="D170"/>
      <c r="E170"/>
      <c r="F170"/>
      <c r="G170"/>
      <c r="H170"/>
      <c r="I170"/>
      <c r="J170"/>
      <c r="K170"/>
    </row>
    <row r="171" spans="1:11" ht="15" x14ac:dyDescent="0.25">
      <c r="A171"/>
      <c r="B171"/>
      <c r="C171"/>
      <c r="D171"/>
      <c r="E171"/>
      <c r="F171"/>
      <c r="G171"/>
      <c r="H171"/>
      <c r="I171"/>
      <c r="J171"/>
      <c r="K171"/>
    </row>
    <row r="172" spans="1:11" ht="15" x14ac:dyDescent="0.25">
      <c r="A172"/>
      <c r="B172"/>
      <c r="C172"/>
      <c r="D172"/>
      <c r="E172"/>
      <c r="F172"/>
      <c r="G172"/>
      <c r="H172"/>
      <c r="I172"/>
      <c r="J172"/>
      <c r="K172"/>
    </row>
    <row r="173" spans="1:11" ht="15" x14ac:dyDescent="0.25">
      <c r="A173"/>
      <c r="B173"/>
      <c r="C173"/>
      <c r="D173"/>
      <c r="E173"/>
      <c r="F173"/>
      <c r="G173"/>
      <c r="H173"/>
      <c r="I173"/>
      <c r="J173"/>
      <c r="K173"/>
    </row>
    <row r="174" spans="1:11" ht="15" x14ac:dyDescent="0.25">
      <c r="A174"/>
      <c r="B174"/>
      <c r="C174"/>
      <c r="D174"/>
      <c r="E174"/>
      <c r="F174"/>
      <c r="G174"/>
      <c r="H174"/>
      <c r="I174"/>
      <c r="J174"/>
      <c r="K174"/>
    </row>
    <row r="175" spans="1:11" ht="15" x14ac:dyDescent="0.25">
      <c r="A175"/>
      <c r="B175"/>
      <c r="C175"/>
      <c r="D175"/>
      <c r="E175"/>
      <c r="F175"/>
      <c r="G175"/>
      <c r="H175"/>
      <c r="I175"/>
      <c r="J175"/>
      <c r="K175"/>
    </row>
    <row r="176" spans="1:11" ht="15" x14ac:dyDescent="0.25">
      <c r="A176"/>
      <c r="B176"/>
      <c r="C176"/>
      <c r="D176"/>
      <c r="E176"/>
      <c r="F176"/>
      <c r="G176"/>
      <c r="H176"/>
      <c r="I176"/>
      <c r="J176"/>
      <c r="K176"/>
    </row>
    <row r="177" spans="1:11" ht="15" x14ac:dyDescent="0.25">
      <c r="A177"/>
      <c r="B177"/>
      <c r="C177"/>
      <c r="D177"/>
      <c r="E177"/>
      <c r="F177"/>
      <c r="G177"/>
      <c r="H177"/>
      <c r="I177"/>
      <c r="J177"/>
      <c r="K177"/>
    </row>
    <row r="178" spans="1:11" ht="15" x14ac:dyDescent="0.25">
      <c r="A178"/>
      <c r="B178"/>
      <c r="C178"/>
      <c r="D178"/>
      <c r="E178"/>
      <c r="F178"/>
      <c r="G178"/>
      <c r="H178"/>
      <c r="I178"/>
      <c r="J178"/>
      <c r="K178"/>
    </row>
    <row r="179" spans="1:11" ht="15" x14ac:dyDescent="0.25">
      <c r="A179"/>
      <c r="B179"/>
      <c r="C179"/>
      <c r="D179"/>
      <c r="E179"/>
      <c r="F179"/>
      <c r="G179"/>
      <c r="H179"/>
      <c r="I179"/>
      <c r="J179"/>
      <c r="K179"/>
    </row>
    <row r="180" spans="1:11" ht="15" x14ac:dyDescent="0.25">
      <c r="A180"/>
      <c r="B180"/>
      <c r="C180"/>
      <c r="D180"/>
      <c r="E180"/>
      <c r="F180"/>
      <c r="G180"/>
      <c r="H180"/>
      <c r="I180"/>
      <c r="J180"/>
      <c r="K180"/>
    </row>
    <row r="181" spans="1:11" ht="15" x14ac:dyDescent="0.25">
      <c r="A181"/>
      <c r="B181"/>
      <c r="C181"/>
      <c r="D181"/>
      <c r="E181"/>
      <c r="F181"/>
      <c r="G181"/>
      <c r="H181"/>
      <c r="I181"/>
      <c r="J181"/>
      <c r="K181"/>
    </row>
    <row r="182" spans="1:11" ht="15" x14ac:dyDescent="0.25">
      <c r="A182"/>
      <c r="B182"/>
      <c r="C182"/>
      <c r="D182"/>
      <c r="E182"/>
      <c r="F182"/>
      <c r="G182"/>
      <c r="H182"/>
      <c r="I182"/>
      <c r="J182"/>
      <c r="K182"/>
    </row>
    <row r="183" spans="1:11" ht="15" x14ac:dyDescent="0.25">
      <c r="A183"/>
      <c r="B183"/>
      <c r="C183"/>
      <c r="D183"/>
      <c r="E183"/>
      <c r="F183"/>
      <c r="G183"/>
      <c r="H183"/>
      <c r="I183"/>
      <c r="J183"/>
      <c r="K183"/>
    </row>
    <row r="184" spans="1:11" ht="15" x14ac:dyDescent="0.25">
      <c r="A184"/>
      <c r="B184"/>
      <c r="C184"/>
      <c r="D184"/>
      <c r="E184"/>
      <c r="F184"/>
      <c r="G184"/>
      <c r="H184"/>
      <c r="I184"/>
      <c r="J184"/>
      <c r="K184"/>
    </row>
    <row r="185" spans="1:11" ht="15" x14ac:dyDescent="0.25">
      <c r="A185"/>
      <c r="B185"/>
      <c r="C185"/>
      <c r="D185"/>
      <c r="E185"/>
      <c r="F185"/>
      <c r="G185"/>
      <c r="H185"/>
      <c r="I185"/>
      <c r="J185"/>
      <c r="K185"/>
    </row>
    <row r="186" spans="1:11" ht="15" x14ac:dyDescent="0.25">
      <c r="A186"/>
      <c r="B186"/>
      <c r="C186"/>
      <c r="D186"/>
      <c r="E186"/>
      <c r="F186"/>
      <c r="G186"/>
      <c r="H186"/>
      <c r="I186"/>
      <c r="J186"/>
      <c r="K186"/>
    </row>
    <row r="187" spans="1:11" ht="15" x14ac:dyDescent="0.25">
      <c r="A187"/>
      <c r="B187"/>
      <c r="C187"/>
      <c r="D187"/>
      <c r="E187"/>
      <c r="F187"/>
      <c r="G187"/>
      <c r="H187"/>
      <c r="I187"/>
      <c r="J187"/>
      <c r="K187"/>
    </row>
    <row r="188" spans="1:11" ht="15" x14ac:dyDescent="0.25">
      <c r="A188"/>
      <c r="B188"/>
      <c r="C188"/>
      <c r="D188"/>
      <c r="E188"/>
      <c r="F188"/>
      <c r="G188"/>
      <c r="H188"/>
      <c r="I188"/>
      <c r="J188"/>
      <c r="K188"/>
    </row>
    <row r="189" spans="1:11" ht="15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ht="15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ht="15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ht="15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ht="15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ht="15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ht="15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ht="15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ht="15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ht="15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ht="15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ht="15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ht="15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ht="15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ht="15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ht="15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ht="15" x14ac:dyDescent="0.25">
      <c r="A205"/>
      <c r="B205"/>
      <c r="C205"/>
      <c r="D205"/>
      <c r="E205"/>
      <c r="F205"/>
      <c r="G205"/>
      <c r="H205"/>
      <c r="I205"/>
      <c r="J205"/>
      <c r="K205"/>
    </row>
    <row r="206" spans="1:11" ht="15" x14ac:dyDescent="0.25">
      <c r="A206"/>
      <c r="B206"/>
      <c r="C206"/>
      <c r="D206"/>
      <c r="E206"/>
      <c r="F206"/>
      <c r="G206"/>
      <c r="H206"/>
      <c r="I206"/>
      <c r="J206"/>
      <c r="K206"/>
    </row>
    <row r="207" spans="1:11" ht="15" x14ac:dyDescent="0.25">
      <c r="A207"/>
      <c r="B207"/>
      <c r="C207"/>
      <c r="D207"/>
      <c r="E207"/>
      <c r="F207"/>
      <c r="G207"/>
      <c r="H207"/>
      <c r="I207"/>
      <c r="J207"/>
      <c r="K207"/>
    </row>
    <row r="208" spans="1:11" ht="15" x14ac:dyDescent="0.25">
      <c r="A208"/>
      <c r="B208"/>
      <c r="C208"/>
      <c r="D208"/>
      <c r="E208"/>
      <c r="F208"/>
      <c r="G208"/>
      <c r="H208"/>
      <c r="I208"/>
      <c r="J208"/>
      <c r="K208"/>
    </row>
    <row r="209" spans="1:11" ht="15" x14ac:dyDescent="0.25">
      <c r="A209"/>
      <c r="B209"/>
      <c r="C209"/>
      <c r="D209"/>
      <c r="E209"/>
      <c r="F209"/>
      <c r="G209"/>
      <c r="H209"/>
      <c r="I209"/>
      <c r="J209"/>
      <c r="K209"/>
    </row>
    <row r="210" spans="1:11" ht="15" x14ac:dyDescent="0.25">
      <c r="A210"/>
      <c r="B210"/>
      <c r="C210"/>
      <c r="D210"/>
      <c r="E210"/>
      <c r="F210"/>
      <c r="G210"/>
      <c r="H210"/>
      <c r="I210"/>
      <c r="J210"/>
      <c r="K210"/>
    </row>
    <row r="211" spans="1:11" ht="15" x14ac:dyDescent="0.25">
      <c r="A211"/>
      <c r="B211"/>
      <c r="C211"/>
      <c r="D211"/>
      <c r="E211"/>
      <c r="F211"/>
      <c r="G211"/>
      <c r="H211"/>
      <c r="I211"/>
      <c r="J211"/>
      <c r="K211"/>
    </row>
    <row r="212" spans="1:11" ht="15" x14ac:dyDescent="0.25">
      <c r="A212"/>
      <c r="B212"/>
      <c r="C212"/>
      <c r="D212"/>
      <c r="E212"/>
      <c r="F212"/>
      <c r="G212"/>
      <c r="H212"/>
      <c r="I212"/>
      <c r="J212"/>
      <c r="K212"/>
    </row>
    <row r="213" spans="1:11" ht="15" x14ac:dyDescent="0.25">
      <c r="A213"/>
      <c r="B213"/>
      <c r="C213"/>
      <c r="D213"/>
      <c r="E213"/>
      <c r="F213"/>
      <c r="G213"/>
      <c r="H213"/>
      <c r="I213"/>
      <c r="J213"/>
      <c r="K213"/>
    </row>
    <row r="214" spans="1:11" ht="15" x14ac:dyDescent="0.25">
      <c r="A214"/>
      <c r="B214"/>
      <c r="C214"/>
      <c r="D214"/>
      <c r="E214"/>
      <c r="F214"/>
      <c r="G214"/>
      <c r="H214"/>
      <c r="I214"/>
      <c r="J214"/>
      <c r="K214"/>
    </row>
    <row r="215" spans="1:11" ht="15" x14ac:dyDescent="0.25">
      <c r="A215"/>
      <c r="B215"/>
      <c r="C215"/>
      <c r="D215"/>
      <c r="E215"/>
      <c r="F215"/>
      <c r="G215"/>
      <c r="H215"/>
      <c r="I215"/>
      <c r="J215"/>
      <c r="K215"/>
    </row>
    <row r="216" spans="1:11" ht="15" x14ac:dyDescent="0.25">
      <c r="A216"/>
      <c r="B216"/>
      <c r="C216"/>
      <c r="D216"/>
      <c r="E216"/>
      <c r="F216"/>
      <c r="G216"/>
      <c r="H216"/>
      <c r="I216"/>
      <c r="J216"/>
      <c r="K216"/>
    </row>
    <row r="217" spans="1:11" ht="15" x14ac:dyDescent="0.25">
      <c r="A217"/>
      <c r="B217"/>
      <c r="C217"/>
      <c r="D217"/>
      <c r="E217"/>
      <c r="F217"/>
      <c r="G217"/>
      <c r="H217"/>
      <c r="I217"/>
      <c r="J217"/>
      <c r="K217"/>
    </row>
    <row r="218" spans="1:11" ht="15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1" ht="15" x14ac:dyDescent="0.25">
      <c r="A219"/>
      <c r="B219"/>
      <c r="C219"/>
      <c r="D219"/>
      <c r="E219"/>
      <c r="F219"/>
      <c r="G219"/>
      <c r="H219"/>
      <c r="I219"/>
      <c r="J219"/>
      <c r="K219"/>
    </row>
    <row r="220" spans="1:11" ht="15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1" ht="15" x14ac:dyDescent="0.25">
      <c r="A221"/>
      <c r="B221"/>
      <c r="C221"/>
      <c r="D221"/>
      <c r="E221"/>
      <c r="F221"/>
      <c r="G221"/>
      <c r="H221"/>
      <c r="I221"/>
      <c r="J221"/>
      <c r="K221"/>
    </row>
    <row r="222" spans="1:11" ht="15" x14ac:dyDescent="0.25">
      <c r="A222"/>
      <c r="B222"/>
      <c r="C222"/>
      <c r="D222"/>
      <c r="E222"/>
      <c r="F222"/>
      <c r="G222"/>
      <c r="H222"/>
      <c r="I222"/>
      <c r="J222"/>
      <c r="K222"/>
    </row>
    <row r="223" spans="1:11" ht="15" x14ac:dyDescent="0.25">
      <c r="A223"/>
      <c r="B223"/>
      <c r="C223"/>
      <c r="D223"/>
      <c r="E223"/>
      <c r="F223"/>
      <c r="G223"/>
      <c r="H223"/>
      <c r="I223"/>
      <c r="J223"/>
      <c r="K223"/>
    </row>
    <row r="224" spans="1:11" ht="15" x14ac:dyDescent="0.25">
      <c r="A224"/>
      <c r="B224"/>
      <c r="C224"/>
      <c r="D224"/>
      <c r="E224"/>
      <c r="F224"/>
      <c r="G224"/>
      <c r="H224"/>
      <c r="I224"/>
      <c r="J224"/>
      <c r="K224"/>
    </row>
    <row r="225" spans="1:11" ht="15" x14ac:dyDescent="0.25">
      <c r="A225"/>
      <c r="B225"/>
      <c r="C225"/>
      <c r="D225"/>
      <c r="E225"/>
      <c r="F225"/>
      <c r="G225"/>
      <c r="H225"/>
      <c r="I225"/>
      <c r="J225"/>
      <c r="K225"/>
    </row>
    <row r="226" spans="1:11" ht="15" x14ac:dyDescent="0.25">
      <c r="A226"/>
      <c r="B226"/>
      <c r="C226"/>
      <c r="D226"/>
      <c r="E226"/>
      <c r="F226"/>
      <c r="G226"/>
      <c r="H226"/>
      <c r="I226"/>
      <c r="J226"/>
      <c r="K226"/>
    </row>
    <row r="227" spans="1:11" ht="15" x14ac:dyDescent="0.25">
      <c r="A227"/>
      <c r="B227"/>
      <c r="C227"/>
      <c r="D227"/>
      <c r="E227"/>
      <c r="F227"/>
      <c r="G227"/>
      <c r="H227"/>
      <c r="I227"/>
      <c r="J227"/>
      <c r="K227"/>
    </row>
    <row r="228" spans="1:11" ht="15" x14ac:dyDescent="0.25">
      <c r="A228"/>
      <c r="B228"/>
      <c r="C228"/>
      <c r="D228"/>
      <c r="E228"/>
      <c r="F228"/>
      <c r="G228"/>
      <c r="H228"/>
      <c r="I228"/>
      <c r="J228"/>
      <c r="K228"/>
    </row>
    <row r="229" spans="1:11" ht="15" x14ac:dyDescent="0.25">
      <c r="A229"/>
      <c r="B229"/>
      <c r="C229"/>
      <c r="D229"/>
      <c r="E229"/>
      <c r="F229"/>
      <c r="G229"/>
      <c r="H229"/>
      <c r="I229"/>
      <c r="J229"/>
      <c r="K229"/>
    </row>
    <row r="230" spans="1:11" ht="15" x14ac:dyDescent="0.25">
      <c r="A230"/>
      <c r="B230"/>
      <c r="C230"/>
      <c r="D230"/>
      <c r="E230"/>
      <c r="F230"/>
      <c r="G230"/>
      <c r="H230"/>
      <c r="I230"/>
      <c r="J230"/>
      <c r="K230"/>
    </row>
    <row r="231" spans="1:11" ht="15" x14ac:dyDescent="0.25">
      <c r="A231"/>
      <c r="B231"/>
      <c r="C231"/>
      <c r="D231"/>
      <c r="E231"/>
      <c r="F231"/>
      <c r="G231"/>
      <c r="H231"/>
      <c r="I231"/>
      <c r="J231"/>
      <c r="K231"/>
    </row>
    <row r="232" spans="1:11" ht="15" x14ac:dyDescent="0.25">
      <c r="A232"/>
      <c r="B232"/>
      <c r="C232"/>
      <c r="D232"/>
      <c r="E232"/>
      <c r="F232"/>
      <c r="G232"/>
      <c r="H232"/>
      <c r="I232"/>
      <c r="J232"/>
      <c r="K232"/>
    </row>
    <row r="233" spans="1:11" ht="15" x14ac:dyDescent="0.25">
      <c r="A233"/>
      <c r="B233"/>
      <c r="C233"/>
      <c r="D233"/>
      <c r="E233"/>
      <c r="F233"/>
      <c r="G233"/>
      <c r="H233"/>
      <c r="I233"/>
      <c r="J233"/>
      <c r="K233"/>
    </row>
    <row r="234" spans="1:11" ht="15" x14ac:dyDescent="0.25">
      <c r="A234"/>
      <c r="B234"/>
      <c r="C234"/>
      <c r="D234"/>
      <c r="E234"/>
      <c r="F234"/>
      <c r="G234"/>
      <c r="H234"/>
      <c r="I234"/>
      <c r="J234"/>
      <c r="K234"/>
    </row>
    <row r="235" spans="1:11" ht="15" x14ac:dyDescent="0.25">
      <c r="A235"/>
      <c r="B235"/>
      <c r="C235"/>
      <c r="D235"/>
      <c r="E235"/>
      <c r="F235"/>
      <c r="G235"/>
      <c r="H235"/>
      <c r="I235"/>
      <c r="J235"/>
      <c r="K235"/>
    </row>
    <row r="236" spans="1:11" ht="15" x14ac:dyDescent="0.25">
      <c r="A236"/>
      <c r="B236"/>
      <c r="C236"/>
      <c r="D236"/>
      <c r="E236"/>
      <c r="F236"/>
      <c r="G236"/>
      <c r="H236"/>
      <c r="I236"/>
      <c r="J236"/>
      <c r="K236"/>
    </row>
    <row r="237" spans="1:11" ht="15" x14ac:dyDescent="0.25">
      <c r="A237"/>
      <c r="B237"/>
      <c r="C237"/>
      <c r="D237"/>
      <c r="E237"/>
      <c r="F237"/>
      <c r="G237"/>
      <c r="H237"/>
      <c r="I237"/>
      <c r="J237"/>
      <c r="K237"/>
    </row>
    <row r="238" spans="1:11" ht="15" x14ac:dyDescent="0.25">
      <c r="A238"/>
      <c r="B238"/>
      <c r="C238"/>
      <c r="D238"/>
      <c r="E238"/>
      <c r="F238"/>
      <c r="G238"/>
      <c r="H238"/>
      <c r="I238"/>
      <c r="J238"/>
      <c r="K238"/>
    </row>
    <row r="239" spans="1:11" ht="15" x14ac:dyDescent="0.25">
      <c r="A239"/>
      <c r="B239"/>
      <c r="C239"/>
      <c r="D239"/>
      <c r="E239"/>
      <c r="F239"/>
      <c r="G239"/>
      <c r="H239"/>
      <c r="I239"/>
      <c r="J239"/>
      <c r="K239"/>
    </row>
    <row r="240" spans="1:11" ht="15" x14ac:dyDescent="0.25">
      <c r="A240"/>
      <c r="B240"/>
      <c r="C240"/>
      <c r="D240"/>
      <c r="E240"/>
      <c r="F240"/>
      <c r="G240"/>
      <c r="H240"/>
      <c r="I240"/>
      <c r="J240"/>
      <c r="K240"/>
    </row>
    <row r="241" spans="1:11" ht="15" x14ac:dyDescent="0.25">
      <c r="A241"/>
      <c r="B241"/>
      <c r="C241"/>
      <c r="D241"/>
      <c r="E241"/>
      <c r="F241"/>
      <c r="G241"/>
      <c r="H241"/>
      <c r="I241"/>
      <c r="J241"/>
      <c r="K241"/>
    </row>
    <row r="242" spans="1:11" ht="15" x14ac:dyDescent="0.25">
      <c r="A242"/>
      <c r="B242"/>
      <c r="C242"/>
      <c r="D242"/>
      <c r="E242"/>
      <c r="F242"/>
      <c r="G242"/>
      <c r="H242"/>
      <c r="I242"/>
      <c r="J242"/>
      <c r="K242"/>
    </row>
    <row r="243" spans="1:11" ht="15" x14ac:dyDescent="0.25">
      <c r="A243"/>
      <c r="B243"/>
      <c r="C243"/>
      <c r="D243"/>
      <c r="E243"/>
      <c r="F243"/>
      <c r="G243"/>
      <c r="H243"/>
      <c r="I243"/>
      <c r="J243"/>
      <c r="K243"/>
    </row>
    <row r="244" spans="1:11" ht="15" x14ac:dyDescent="0.25">
      <c r="A244"/>
      <c r="B244"/>
      <c r="C244"/>
      <c r="D244"/>
      <c r="E244"/>
      <c r="F244"/>
      <c r="G244"/>
      <c r="H244"/>
      <c r="I244"/>
      <c r="J244"/>
      <c r="K244"/>
    </row>
    <row r="245" spans="1:11" ht="15" x14ac:dyDescent="0.25">
      <c r="A245"/>
      <c r="B245"/>
      <c r="C245"/>
      <c r="D245"/>
      <c r="E245"/>
      <c r="F245"/>
      <c r="G245"/>
      <c r="H245"/>
      <c r="I245"/>
      <c r="J245"/>
      <c r="K245"/>
    </row>
    <row r="246" spans="1:11" ht="15" x14ac:dyDescent="0.25">
      <c r="A246"/>
      <c r="B246"/>
      <c r="C246"/>
      <c r="D246"/>
      <c r="E246"/>
      <c r="F246"/>
      <c r="G246"/>
      <c r="H246"/>
      <c r="I246"/>
      <c r="J246"/>
      <c r="K246"/>
    </row>
    <row r="247" spans="1:11" ht="15" x14ac:dyDescent="0.25">
      <c r="A247"/>
      <c r="B247"/>
      <c r="C247"/>
      <c r="D247"/>
      <c r="E247"/>
      <c r="F247"/>
      <c r="G247"/>
      <c r="H247"/>
      <c r="I247"/>
      <c r="J247"/>
      <c r="K247"/>
    </row>
    <row r="248" spans="1:11" ht="15" x14ac:dyDescent="0.25">
      <c r="A248"/>
      <c r="B248"/>
      <c r="C248"/>
      <c r="D248"/>
      <c r="E248"/>
      <c r="F248"/>
      <c r="G248"/>
      <c r="H248"/>
      <c r="I248"/>
      <c r="J248"/>
      <c r="K248"/>
    </row>
    <row r="249" spans="1:11" ht="15" x14ac:dyDescent="0.25">
      <c r="A249"/>
      <c r="B249"/>
      <c r="C249"/>
      <c r="D249"/>
      <c r="E249"/>
      <c r="F249"/>
      <c r="G249"/>
      <c r="H249"/>
      <c r="I249"/>
      <c r="J249"/>
      <c r="K249"/>
    </row>
    <row r="250" spans="1:11" ht="15" x14ac:dyDescent="0.25">
      <c r="A250"/>
      <c r="B250"/>
      <c r="C250"/>
      <c r="D250"/>
      <c r="E250"/>
      <c r="F250"/>
      <c r="G250"/>
      <c r="H250"/>
      <c r="I250"/>
      <c r="J250"/>
      <c r="K250"/>
    </row>
    <row r="251" spans="1:11" ht="15" x14ac:dyDescent="0.25">
      <c r="A251"/>
      <c r="B251"/>
      <c r="C251"/>
      <c r="D251"/>
      <c r="E251"/>
      <c r="F251"/>
      <c r="G251"/>
      <c r="H251"/>
      <c r="I251"/>
      <c r="J251"/>
      <c r="K251"/>
    </row>
    <row r="252" spans="1:11" ht="15" x14ac:dyDescent="0.25">
      <c r="A252"/>
      <c r="B252"/>
      <c r="C252"/>
      <c r="D252"/>
      <c r="E252"/>
      <c r="F252"/>
      <c r="G252"/>
      <c r="H252"/>
      <c r="I252"/>
      <c r="J252"/>
      <c r="K252"/>
    </row>
    <row r="253" spans="1:11" ht="15" x14ac:dyDescent="0.25">
      <c r="A253"/>
      <c r="B253"/>
      <c r="C253"/>
      <c r="D253"/>
      <c r="E253"/>
      <c r="F253"/>
      <c r="G253"/>
      <c r="H253"/>
      <c r="I253"/>
      <c r="J253"/>
      <c r="K253"/>
    </row>
    <row r="254" spans="1:11" ht="15" x14ac:dyDescent="0.25">
      <c r="A254"/>
      <c r="B254"/>
      <c r="C254"/>
      <c r="D254"/>
      <c r="E254"/>
      <c r="F254"/>
      <c r="G254"/>
      <c r="H254"/>
      <c r="I254"/>
      <c r="J254"/>
      <c r="K254"/>
    </row>
    <row r="255" spans="1:11" ht="15" x14ac:dyDescent="0.25">
      <c r="A255"/>
      <c r="B255"/>
      <c r="C255"/>
      <c r="D255"/>
      <c r="E255"/>
      <c r="F255"/>
      <c r="G255"/>
      <c r="H255"/>
      <c r="I255"/>
      <c r="J255"/>
      <c r="K255"/>
    </row>
    <row r="256" spans="1:11" ht="15" x14ac:dyDescent="0.25">
      <c r="A256"/>
      <c r="B256"/>
      <c r="C256"/>
      <c r="D256"/>
      <c r="E256"/>
      <c r="F256"/>
      <c r="G256"/>
      <c r="H256"/>
      <c r="I256"/>
      <c r="J256"/>
      <c r="K256"/>
    </row>
    <row r="257" spans="1:11" ht="15" x14ac:dyDescent="0.25">
      <c r="A257"/>
      <c r="B257"/>
      <c r="C257"/>
      <c r="D257"/>
      <c r="E257"/>
      <c r="F257"/>
      <c r="G257"/>
      <c r="H257"/>
      <c r="I257"/>
      <c r="J257"/>
      <c r="K257"/>
    </row>
    <row r="258" spans="1:11" ht="15" x14ac:dyDescent="0.25">
      <c r="A258"/>
      <c r="B258"/>
      <c r="C258"/>
      <c r="D258"/>
      <c r="E258"/>
      <c r="F258"/>
      <c r="G258"/>
      <c r="H258"/>
      <c r="I258"/>
      <c r="J258"/>
      <c r="K258"/>
    </row>
    <row r="259" spans="1:11" ht="15" x14ac:dyDescent="0.25">
      <c r="A259"/>
      <c r="B259"/>
      <c r="C259"/>
      <c r="D259"/>
      <c r="E259"/>
      <c r="F259"/>
      <c r="G259"/>
      <c r="H259"/>
      <c r="I259"/>
      <c r="J259"/>
      <c r="K259"/>
    </row>
    <row r="260" spans="1:11" ht="15" x14ac:dyDescent="0.25">
      <c r="A260"/>
      <c r="B260"/>
      <c r="C260"/>
      <c r="D260"/>
      <c r="E260"/>
      <c r="F260"/>
      <c r="G260"/>
      <c r="H260"/>
      <c r="I260"/>
      <c r="J260"/>
      <c r="K260"/>
    </row>
    <row r="261" spans="1:11" ht="15" x14ac:dyDescent="0.25">
      <c r="A261"/>
      <c r="B261"/>
      <c r="C261"/>
      <c r="D261"/>
      <c r="E261"/>
      <c r="F261"/>
      <c r="G261"/>
      <c r="H261"/>
      <c r="I261"/>
      <c r="J261"/>
      <c r="K261"/>
    </row>
    <row r="262" spans="1:11" ht="15" x14ac:dyDescent="0.25">
      <c r="A262"/>
      <c r="B262"/>
      <c r="C262"/>
      <c r="D262"/>
      <c r="E262"/>
      <c r="F262"/>
      <c r="G262"/>
      <c r="H262"/>
      <c r="I262"/>
      <c r="J262"/>
      <c r="K262"/>
    </row>
    <row r="263" spans="1:11" ht="15" x14ac:dyDescent="0.25">
      <c r="A263"/>
      <c r="B263"/>
      <c r="C263"/>
      <c r="D263"/>
      <c r="E263"/>
      <c r="F263"/>
      <c r="G263"/>
      <c r="H263"/>
      <c r="I263"/>
      <c r="J263"/>
      <c r="K263"/>
    </row>
    <row r="264" spans="1:11" ht="15" x14ac:dyDescent="0.25">
      <c r="A264"/>
      <c r="B264"/>
      <c r="C264"/>
      <c r="D264"/>
      <c r="E264"/>
      <c r="F264"/>
      <c r="G264"/>
      <c r="H264"/>
      <c r="I264"/>
      <c r="J264"/>
      <c r="K264"/>
    </row>
    <row r="265" spans="1:11" ht="15" x14ac:dyDescent="0.25">
      <c r="A265"/>
      <c r="B265"/>
      <c r="C265"/>
      <c r="D265"/>
      <c r="E265"/>
      <c r="F265"/>
      <c r="G265"/>
      <c r="H265"/>
      <c r="I265"/>
      <c r="J265"/>
      <c r="K265"/>
    </row>
    <row r="266" spans="1:11" ht="15" x14ac:dyDescent="0.25">
      <c r="A266"/>
      <c r="B266"/>
      <c r="C266"/>
      <c r="D266"/>
      <c r="E266"/>
      <c r="F266"/>
      <c r="G266"/>
      <c r="H266"/>
      <c r="I266"/>
      <c r="J266"/>
      <c r="K266"/>
    </row>
    <row r="267" spans="1:11" ht="15" x14ac:dyDescent="0.25">
      <c r="A267"/>
      <c r="B267"/>
      <c r="C267"/>
      <c r="D267"/>
      <c r="E267"/>
      <c r="F267"/>
      <c r="G267"/>
      <c r="H267"/>
      <c r="I267"/>
      <c r="J267"/>
      <c r="K267"/>
    </row>
    <row r="268" spans="1:11" ht="15" x14ac:dyDescent="0.25">
      <c r="A268"/>
      <c r="B268"/>
      <c r="C268"/>
      <c r="D268"/>
      <c r="E268"/>
      <c r="F268"/>
      <c r="G268"/>
      <c r="H268"/>
      <c r="I268"/>
      <c r="J268"/>
      <c r="K268"/>
    </row>
    <row r="269" spans="1:11" ht="15" x14ac:dyDescent="0.25">
      <c r="A269"/>
      <c r="B269"/>
      <c r="C269"/>
      <c r="D269"/>
      <c r="E269"/>
      <c r="F269"/>
      <c r="G269"/>
      <c r="H269"/>
      <c r="I269"/>
      <c r="J269"/>
      <c r="K269"/>
    </row>
    <row r="270" spans="1:11" ht="15" x14ac:dyDescent="0.25">
      <c r="A270"/>
      <c r="B270"/>
      <c r="C270"/>
      <c r="D270"/>
      <c r="E270"/>
      <c r="F270"/>
      <c r="G270"/>
      <c r="H270"/>
      <c r="I270"/>
      <c r="J270"/>
      <c r="K270"/>
    </row>
    <row r="271" spans="1:11" ht="15" x14ac:dyDescent="0.25">
      <c r="A271"/>
      <c r="B271"/>
      <c r="C271"/>
      <c r="D271"/>
      <c r="E271"/>
      <c r="F271"/>
      <c r="G271"/>
      <c r="H271"/>
      <c r="I271"/>
      <c r="J271"/>
      <c r="K271"/>
    </row>
    <row r="272" spans="1:11" ht="15" x14ac:dyDescent="0.25">
      <c r="A272"/>
      <c r="B272"/>
      <c r="C272"/>
      <c r="D272"/>
      <c r="E272"/>
      <c r="F272"/>
      <c r="G272"/>
      <c r="H272"/>
      <c r="I272"/>
      <c r="J272"/>
      <c r="K272"/>
    </row>
    <row r="273" spans="1:11" ht="15" x14ac:dyDescent="0.25">
      <c r="A273"/>
      <c r="B273"/>
      <c r="C273"/>
      <c r="D273"/>
      <c r="E273"/>
      <c r="F273"/>
      <c r="G273"/>
      <c r="H273"/>
      <c r="I273"/>
      <c r="J273"/>
      <c r="K273"/>
    </row>
    <row r="274" spans="1:11" ht="15" x14ac:dyDescent="0.25">
      <c r="A274"/>
      <c r="B274"/>
      <c r="C274"/>
      <c r="D274"/>
      <c r="E274"/>
      <c r="F274"/>
      <c r="G274"/>
      <c r="H274"/>
      <c r="I274"/>
      <c r="J274"/>
      <c r="K274"/>
    </row>
    <row r="275" spans="1:11" ht="15" x14ac:dyDescent="0.25">
      <c r="A275"/>
      <c r="B275"/>
      <c r="C275"/>
      <c r="D275"/>
      <c r="E275"/>
      <c r="F275"/>
      <c r="G275"/>
      <c r="H275"/>
      <c r="I275"/>
      <c r="J275"/>
      <c r="K275"/>
    </row>
    <row r="276" spans="1:11" ht="15" x14ac:dyDescent="0.25">
      <c r="A276"/>
      <c r="B276"/>
      <c r="C276"/>
      <c r="D276"/>
      <c r="E276"/>
      <c r="F276"/>
      <c r="G276"/>
      <c r="H276"/>
      <c r="I276"/>
      <c r="J276"/>
      <c r="K276"/>
    </row>
    <row r="277" spans="1:11" ht="15" x14ac:dyDescent="0.25">
      <c r="A277"/>
      <c r="B277"/>
      <c r="C277"/>
      <c r="D277"/>
      <c r="E277"/>
      <c r="F277"/>
      <c r="G277"/>
      <c r="H277"/>
      <c r="I277"/>
      <c r="J277"/>
      <c r="K277"/>
    </row>
    <row r="278" spans="1:11" ht="15" x14ac:dyDescent="0.25">
      <c r="A278"/>
      <c r="B278"/>
      <c r="C278"/>
      <c r="D278"/>
      <c r="E278"/>
      <c r="F278"/>
      <c r="G278"/>
      <c r="H278"/>
      <c r="I278"/>
      <c r="J278"/>
      <c r="K278"/>
    </row>
    <row r="279" spans="1:11" ht="15" x14ac:dyDescent="0.25">
      <c r="A279"/>
      <c r="B279"/>
      <c r="C279"/>
      <c r="D279"/>
      <c r="E279"/>
      <c r="F279"/>
      <c r="G279"/>
      <c r="H279"/>
      <c r="I279"/>
      <c r="J279"/>
      <c r="K279"/>
    </row>
    <row r="280" spans="1:11" ht="15" x14ac:dyDescent="0.25">
      <c r="A280"/>
      <c r="B280"/>
      <c r="C280"/>
      <c r="D280"/>
      <c r="E280"/>
      <c r="F280"/>
      <c r="G280"/>
      <c r="H280"/>
      <c r="I280"/>
      <c r="J280"/>
      <c r="K280"/>
    </row>
    <row r="281" spans="1:11" ht="15" x14ac:dyDescent="0.25">
      <c r="A281"/>
      <c r="B281"/>
      <c r="C281"/>
      <c r="D281"/>
      <c r="E281"/>
      <c r="F281"/>
      <c r="G281"/>
      <c r="H281"/>
      <c r="I281"/>
      <c r="J281"/>
      <c r="K281"/>
    </row>
    <row r="282" spans="1:11" ht="15" x14ac:dyDescent="0.25">
      <c r="A282"/>
      <c r="B282"/>
      <c r="C282"/>
      <c r="D282"/>
      <c r="E282"/>
      <c r="F282"/>
      <c r="G282"/>
      <c r="H282"/>
      <c r="I282"/>
      <c r="J282"/>
      <c r="K282"/>
    </row>
    <row r="283" spans="1:11" ht="15" x14ac:dyDescent="0.25">
      <c r="A283"/>
      <c r="B283"/>
      <c r="C283"/>
      <c r="D283"/>
      <c r="E283"/>
      <c r="F283"/>
      <c r="G283"/>
      <c r="H283"/>
      <c r="I283"/>
      <c r="J283"/>
      <c r="K283"/>
    </row>
    <row r="284" spans="1:11" ht="15" x14ac:dyDescent="0.25">
      <c r="A284"/>
      <c r="B284"/>
      <c r="C284"/>
      <c r="D284"/>
      <c r="E284"/>
      <c r="F284"/>
      <c r="G284"/>
      <c r="H284"/>
      <c r="I284"/>
      <c r="J284"/>
      <c r="K284"/>
    </row>
    <row r="285" spans="1:11" ht="15" x14ac:dyDescent="0.25">
      <c r="A285"/>
      <c r="B285"/>
      <c r="C285"/>
      <c r="D285"/>
      <c r="E285"/>
      <c r="F285"/>
      <c r="G285"/>
      <c r="H285"/>
      <c r="I285"/>
      <c r="J285"/>
      <c r="K285"/>
    </row>
    <row r="286" spans="1:11" ht="15" x14ac:dyDescent="0.25">
      <c r="A286"/>
      <c r="B286"/>
      <c r="C286"/>
      <c r="D286"/>
      <c r="E286"/>
      <c r="F286"/>
      <c r="G286"/>
      <c r="H286"/>
      <c r="I286"/>
      <c r="J286"/>
      <c r="K286"/>
    </row>
    <row r="287" spans="1:11" ht="15" x14ac:dyDescent="0.25">
      <c r="A287"/>
      <c r="B287"/>
      <c r="C287"/>
      <c r="D287"/>
      <c r="E287"/>
      <c r="F287"/>
      <c r="G287"/>
      <c r="H287"/>
      <c r="I287"/>
      <c r="J287"/>
      <c r="K287"/>
    </row>
    <row r="288" spans="1:11" ht="15" x14ac:dyDescent="0.25">
      <c r="A288"/>
      <c r="B288"/>
      <c r="C288"/>
      <c r="D288"/>
      <c r="E288"/>
      <c r="F288"/>
      <c r="G288"/>
      <c r="H288"/>
      <c r="I288"/>
      <c r="J288"/>
      <c r="K288"/>
    </row>
    <row r="289" spans="1:11" ht="15" x14ac:dyDescent="0.25">
      <c r="A289"/>
      <c r="B289"/>
      <c r="C289"/>
      <c r="D289"/>
      <c r="E289"/>
      <c r="F289"/>
      <c r="G289"/>
      <c r="H289"/>
      <c r="I289"/>
      <c r="J289"/>
      <c r="K289"/>
    </row>
    <row r="290" spans="1:11" ht="15" x14ac:dyDescent="0.25">
      <c r="A290"/>
      <c r="B290"/>
      <c r="C290"/>
      <c r="D290"/>
      <c r="E290"/>
      <c r="F290"/>
      <c r="G290"/>
      <c r="H290"/>
      <c r="I290"/>
      <c r="J290"/>
      <c r="K290"/>
    </row>
    <row r="291" spans="1:11" ht="15" x14ac:dyDescent="0.25">
      <c r="A291"/>
      <c r="B291"/>
      <c r="C291"/>
      <c r="D291"/>
      <c r="E291"/>
      <c r="F291"/>
      <c r="G291"/>
      <c r="H291"/>
      <c r="I291"/>
      <c r="J291"/>
      <c r="K291"/>
    </row>
    <row r="292" spans="1:11" ht="15" x14ac:dyDescent="0.25">
      <c r="A292"/>
      <c r="B292"/>
      <c r="C292"/>
      <c r="D292"/>
      <c r="E292"/>
      <c r="F292"/>
      <c r="G292"/>
      <c r="H292"/>
      <c r="I292"/>
      <c r="J292"/>
      <c r="K292"/>
    </row>
    <row r="293" spans="1:11" ht="15" x14ac:dyDescent="0.25">
      <c r="A293"/>
      <c r="B293"/>
      <c r="C293"/>
      <c r="D293"/>
      <c r="E293"/>
      <c r="F293"/>
      <c r="G293"/>
      <c r="H293"/>
      <c r="I293"/>
      <c r="J293"/>
      <c r="K293"/>
    </row>
    <row r="294" spans="1:11" ht="15" x14ac:dyDescent="0.25">
      <c r="A294"/>
      <c r="B294"/>
      <c r="C294"/>
      <c r="D294"/>
      <c r="E294"/>
      <c r="F294"/>
      <c r="G294"/>
      <c r="H294"/>
      <c r="I294"/>
      <c r="J294"/>
      <c r="K294"/>
    </row>
    <row r="295" spans="1:11" ht="15" x14ac:dyDescent="0.25">
      <c r="A295"/>
      <c r="B295"/>
      <c r="C295"/>
      <c r="D295"/>
      <c r="E295"/>
      <c r="F295"/>
      <c r="G295"/>
      <c r="H295"/>
      <c r="I295"/>
      <c r="J295"/>
      <c r="K295"/>
    </row>
    <row r="296" spans="1:11" ht="15" x14ac:dyDescent="0.25">
      <c r="A296"/>
      <c r="B296"/>
      <c r="C296"/>
      <c r="D296"/>
      <c r="E296"/>
      <c r="F296"/>
      <c r="G296"/>
      <c r="H296"/>
      <c r="I296"/>
      <c r="J296"/>
      <c r="K296"/>
    </row>
    <row r="297" spans="1:11" ht="15" x14ac:dyDescent="0.25">
      <c r="A297"/>
      <c r="B297"/>
      <c r="C297"/>
      <c r="D297"/>
      <c r="E297"/>
      <c r="F297"/>
      <c r="G297"/>
      <c r="H297"/>
      <c r="I297"/>
      <c r="J297"/>
      <c r="K297"/>
    </row>
    <row r="298" spans="1:11" ht="15" x14ac:dyDescent="0.25">
      <c r="A298"/>
      <c r="B298"/>
      <c r="C298"/>
      <c r="D298"/>
      <c r="E298"/>
      <c r="F298"/>
      <c r="G298"/>
      <c r="H298"/>
      <c r="I298"/>
      <c r="J298"/>
      <c r="K298"/>
    </row>
    <row r="299" spans="1:11" ht="15" x14ac:dyDescent="0.25">
      <c r="A299"/>
      <c r="B299"/>
      <c r="C299"/>
      <c r="D299"/>
      <c r="E299"/>
      <c r="F299"/>
      <c r="G299"/>
      <c r="H299"/>
      <c r="I299"/>
      <c r="J299"/>
      <c r="K299"/>
    </row>
    <row r="300" spans="1:11" ht="15" x14ac:dyDescent="0.25">
      <c r="A300"/>
      <c r="B300"/>
      <c r="C300"/>
      <c r="D300"/>
      <c r="E300"/>
      <c r="F300"/>
      <c r="G300"/>
      <c r="H300"/>
      <c r="I300"/>
      <c r="J300"/>
      <c r="K300"/>
    </row>
    <row r="301" spans="1:11" ht="15" x14ac:dyDescent="0.25">
      <c r="A301"/>
      <c r="B301"/>
      <c r="C301"/>
      <c r="D301"/>
      <c r="E301"/>
      <c r="F301"/>
      <c r="G301"/>
      <c r="H301"/>
      <c r="I301"/>
      <c r="J301"/>
      <c r="K301"/>
    </row>
    <row r="302" spans="1:11" ht="15" x14ac:dyDescent="0.25">
      <c r="A302"/>
      <c r="B302"/>
      <c r="C302"/>
      <c r="D302"/>
      <c r="E302"/>
      <c r="F302"/>
      <c r="G302"/>
      <c r="H302"/>
      <c r="I302"/>
      <c r="J302"/>
      <c r="K302"/>
    </row>
    <row r="303" spans="1:11" ht="15" x14ac:dyDescent="0.25">
      <c r="A303"/>
      <c r="B303"/>
      <c r="C303"/>
      <c r="D303"/>
      <c r="E303"/>
      <c r="F303"/>
      <c r="G303"/>
      <c r="H303"/>
      <c r="I303"/>
      <c r="J303"/>
      <c r="K303"/>
    </row>
    <row r="304" spans="1:11" ht="15" x14ac:dyDescent="0.25">
      <c r="A304"/>
      <c r="B304"/>
      <c r="C304"/>
      <c r="D304"/>
      <c r="E304"/>
      <c r="F304"/>
      <c r="G304"/>
      <c r="H304"/>
      <c r="I304"/>
      <c r="J304"/>
      <c r="K304"/>
    </row>
    <row r="305" spans="1:11" ht="15" x14ac:dyDescent="0.25">
      <c r="A305"/>
      <c r="B305"/>
      <c r="C305"/>
      <c r="D305"/>
      <c r="E305"/>
      <c r="F305"/>
      <c r="G305"/>
      <c r="H305"/>
      <c r="I305"/>
      <c r="J305"/>
      <c r="K305"/>
    </row>
    <row r="306" spans="1:11" ht="15" x14ac:dyDescent="0.25">
      <c r="A306"/>
      <c r="B306"/>
      <c r="C306"/>
      <c r="D306"/>
      <c r="E306"/>
      <c r="F306"/>
      <c r="G306"/>
      <c r="H306"/>
      <c r="I306"/>
      <c r="J306"/>
      <c r="K306"/>
    </row>
    <row r="307" spans="1:11" ht="15" x14ac:dyDescent="0.25">
      <c r="A307"/>
      <c r="B307"/>
      <c r="C307"/>
      <c r="D307"/>
      <c r="E307"/>
      <c r="F307"/>
      <c r="G307"/>
      <c r="H307"/>
      <c r="I307"/>
      <c r="J307"/>
      <c r="K307"/>
    </row>
    <row r="308" spans="1:11" ht="15" x14ac:dyDescent="0.25">
      <c r="A308"/>
      <c r="B308"/>
      <c r="C308"/>
      <c r="D308"/>
      <c r="E308"/>
      <c r="F308"/>
      <c r="G308"/>
      <c r="H308"/>
      <c r="I308"/>
      <c r="J308"/>
      <c r="K308"/>
    </row>
    <row r="309" spans="1:11" ht="15" x14ac:dyDescent="0.25">
      <c r="A309"/>
      <c r="B309"/>
      <c r="C309"/>
      <c r="D309"/>
      <c r="E309"/>
      <c r="F309"/>
      <c r="G309"/>
      <c r="H309"/>
      <c r="I309"/>
      <c r="J309"/>
      <c r="K309"/>
    </row>
    <row r="310" spans="1:11" ht="15" x14ac:dyDescent="0.25">
      <c r="A310"/>
      <c r="B310"/>
      <c r="C310"/>
      <c r="D310"/>
      <c r="E310"/>
      <c r="F310"/>
      <c r="G310"/>
      <c r="H310"/>
      <c r="I310"/>
      <c r="J310"/>
      <c r="K310"/>
    </row>
    <row r="311" spans="1:11" ht="15" x14ac:dyDescent="0.25">
      <c r="A311"/>
      <c r="B311"/>
      <c r="C311"/>
      <c r="D311"/>
      <c r="E311"/>
      <c r="F311"/>
      <c r="G311"/>
      <c r="H311"/>
      <c r="I311"/>
      <c r="J311"/>
      <c r="K311"/>
    </row>
    <row r="312" spans="1:11" ht="15" x14ac:dyDescent="0.25">
      <c r="A312"/>
      <c r="B312"/>
      <c r="C312"/>
      <c r="D312"/>
      <c r="E312"/>
      <c r="F312"/>
      <c r="G312"/>
      <c r="H312"/>
      <c r="I312"/>
      <c r="J312"/>
      <c r="K312"/>
    </row>
    <row r="313" spans="1:11" ht="15" x14ac:dyDescent="0.25">
      <c r="A313"/>
      <c r="B313"/>
      <c r="C313"/>
      <c r="D313"/>
      <c r="E313"/>
      <c r="F313"/>
      <c r="G313"/>
      <c r="H313"/>
      <c r="I313"/>
      <c r="J313"/>
      <c r="K313"/>
    </row>
    <row r="314" spans="1:11" ht="15" x14ac:dyDescent="0.25">
      <c r="A314"/>
      <c r="B314"/>
      <c r="C314"/>
      <c r="D314"/>
      <c r="E314"/>
      <c r="F314"/>
      <c r="G314"/>
      <c r="H314"/>
      <c r="I314"/>
      <c r="J314"/>
      <c r="K314"/>
    </row>
    <row r="315" spans="1:11" ht="15" x14ac:dyDescent="0.25">
      <c r="A315"/>
      <c r="B315"/>
      <c r="C315"/>
      <c r="D315"/>
      <c r="E315"/>
      <c r="F315"/>
      <c r="G315"/>
      <c r="H315"/>
      <c r="I315"/>
      <c r="J315"/>
      <c r="K315"/>
    </row>
    <row r="316" spans="1:11" ht="15" x14ac:dyDescent="0.25">
      <c r="A316"/>
      <c r="B316"/>
      <c r="C316"/>
      <c r="D316"/>
      <c r="E316"/>
      <c r="F316"/>
      <c r="G316"/>
      <c r="H316"/>
      <c r="I316"/>
      <c r="J316"/>
      <c r="K316"/>
    </row>
    <row r="317" spans="1:11" ht="15" x14ac:dyDescent="0.25">
      <c r="A317"/>
      <c r="B317"/>
      <c r="C317"/>
      <c r="D317"/>
      <c r="E317"/>
      <c r="F317"/>
      <c r="G317"/>
      <c r="H317"/>
      <c r="I317"/>
      <c r="J317"/>
      <c r="K317"/>
    </row>
    <row r="318" spans="1:11" ht="15" x14ac:dyDescent="0.25">
      <c r="A318"/>
      <c r="B318"/>
      <c r="C318"/>
      <c r="D318"/>
      <c r="E318"/>
      <c r="F318"/>
      <c r="G318"/>
      <c r="H318"/>
      <c r="I318"/>
      <c r="J318"/>
      <c r="K318"/>
    </row>
    <row r="319" spans="1:11" ht="15" x14ac:dyDescent="0.25">
      <c r="A319"/>
      <c r="B319"/>
      <c r="C319"/>
      <c r="D319"/>
      <c r="E319"/>
      <c r="F319"/>
      <c r="G319"/>
      <c r="H319"/>
      <c r="I319"/>
      <c r="J319"/>
      <c r="K319"/>
    </row>
    <row r="320" spans="1:11" ht="15" x14ac:dyDescent="0.25">
      <c r="A320"/>
      <c r="B320"/>
      <c r="C320"/>
      <c r="D320"/>
      <c r="E320"/>
      <c r="F320"/>
      <c r="G320"/>
      <c r="H320"/>
      <c r="I320"/>
      <c r="J320"/>
      <c r="K320"/>
    </row>
    <row r="321" spans="1:11" ht="15" x14ac:dyDescent="0.25">
      <c r="A321"/>
      <c r="B321"/>
      <c r="C321"/>
      <c r="D321"/>
      <c r="E321"/>
      <c r="F321"/>
      <c r="G321"/>
      <c r="H321"/>
      <c r="I321"/>
      <c r="J321"/>
      <c r="K321"/>
    </row>
    <row r="322" spans="1:11" ht="15" x14ac:dyDescent="0.25">
      <c r="A322"/>
      <c r="B322"/>
      <c r="C322"/>
      <c r="D322"/>
      <c r="E322"/>
      <c r="F322"/>
      <c r="G322"/>
      <c r="H322"/>
      <c r="I322"/>
      <c r="J322"/>
      <c r="K322"/>
    </row>
    <row r="323" spans="1:11" ht="15" x14ac:dyDescent="0.25">
      <c r="A323"/>
      <c r="B323"/>
      <c r="C323"/>
      <c r="D323"/>
      <c r="E323"/>
      <c r="F323"/>
      <c r="G323"/>
      <c r="H323"/>
      <c r="I323"/>
      <c r="J323"/>
      <c r="K323"/>
    </row>
    <row r="324" spans="1:11" ht="15" x14ac:dyDescent="0.25">
      <c r="A324"/>
      <c r="B324"/>
      <c r="C324"/>
      <c r="D324"/>
      <c r="E324"/>
      <c r="F324"/>
      <c r="G324"/>
      <c r="H324"/>
      <c r="I324"/>
      <c r="J324"/>
      <c r="K324"/>
    </row>
    <row r="325" spans="1:11" ht="15" x14ac:dyDescent="0.25">
      <c r="A325"/>
      <c r="B325"/>
      <c r="C325"/>
      <c r="D325"/>
      <c r="E325"/>
      <c r="F325"/>
      <c r="G325"/>
      <c r="H325"/>
      <c r="I325"/>
      <c r="J325"/>
      <c r="K325"/>
    </row>
    <row r="326" spans="1:11" ht="15" x14ac:dyDescent="0.25">
      <c r="A326"/>
      <c r="B326"/>
      <c r="C326"/>
      <c r="D326"/>
      <c r="E326"/>
      <c r="F326"/>
      <c r="G326"/>
      <c r="H326"/>
      <c r="I326"/>
      <c r="J326"/>
      <c r="K326"/>
    </row>
    <row r="327" spans="1:11" ht="15" x14ac:dyDescent="0.25">
      <c r="A327"/>
      <c r="B327"/>
      <c r="C327"/>
      <c r="D327"/>
      <c r="E327"/>
      <c r="F327"/>
      <c r="G327"/>
      <c r="H327"/>
      <c r="I327"/>
      <c r="J327"/>
      <c r="K327"/>
    </row>
    <row r="328" spans="1:11" ht="15" x14ac:dyDescent="0.25">
      <c r="A328"/>
      <c r="B328"/>
      <c r="C328"/>
      <c r="D328"/>
      <c r="E328"/>
      <c r="F328"/>
      <c r="G328"/>
      <c r="H328"/>
      <c r="I328"/>
      <c r="J328"/>
      <c r="K328"/>
    </row>
    <row r="329" spans="1:11" ht="15" x14ac:dyDescent="0.25">
      <c r="A329"/>
      <c r="B329"/>
      <c r="C329"/>
      <c r="D329"/>
      <c r="E329"/>
      <c r="F329"/>
      <c r="G329"/>
      <c r="H329"/>
      <c r="I329"/>
      <c r="J329"/>
      <c r="K329"/>
    </row>
    <row r="330" spans="1:11" ht="15" x14ac:dyDescent="0.25">
      <c r="A330"/>
      <c r="B330"/>
      <c r="C330"/>
      <c r="D330"/>
      <c r="E330"/>
      <c r="F330"/>
      <c r="G330"/>
      <c r="H330"/>
      <c r="I330"/>
      <c r="J330"/>
      <c r="K330"/>
    </row>
    <row r="331" spans="1:11" ht="15" x14ac:dyDescent="0.25">
      <c r="A331"/>
      <c r="B331"/>
      <c r="C331"/>
      <c r="D331"/>
      <c r="E331"/>
      <c r="F331"/>
      <c r="G331"/>
      <c r="H331"/>
      <c r="I331"/>
      <c r="J331"/>
      <c r="K331"/>
    </row>
    <row r="332" spans="1:11" ht="15" x14ac:dyDescent="0.25">
      <c r="A332"/>
      <c r="B332"/>
      <c r="C332"/>
      <c r="D332"/>
      <c r="E332"/>
      <c r="F332"/>
      <c r="G332"/>
      <c r="H332"/>
      <c r="I332"/>
      <c r="J332"/>
      <c r="K332"/>
    </row>
    <row r="333" spans="1:11" ht="15" x14ac:dyDescent="0.25">
      <c r="A333"/>
      <c r="B333"/>
      <c r="C333"/>
      <c r="D333"/>
      <c r="E333"/>
      <c r="F333"/>
      <c r="G333"/>
      <c r="H333"/>
      <c r="I333"/>
      <c r="J333"/>
      <c r="K333"/>
    </row>
    <row r="334" spans="1:11" ht="15" x14ac:dyDescent="0.25">
      <c r="A334"/>
      <c r="B334"/>
      <c r="C334"/>
      <c r="D334"/>
      <c r="E334"/>
      <c r="F334"/>
      <c r="G334"/>
      <c r="H334"/>
      <c r="I334"/>
      <c r="J334"/>
      <c r="K334"/>
    </row>
    <row r="335" spans="1:11" ht="15" x14ac:dyDescent="0.25">
      <c r="A335"/>
      <c r="B335"/>
      <c r="C335"/>
      <c r="D335"/>
      <c r="E335"/>
      <c r="F335"/>
      <c r="G335"/>
      <c r="H335"/>
      <c r="I335"/>
      <c r="J335"/>
      <c r="K335"/>
    </row>
    <row r="336" spans="1:11" ht="15" x14ac:dyDescent="0.25">
      <c r="A336"/>
      <c r="B336"/>
      <c r="C336"/>
      <c r="D336"/>
      <c r="E336"/>
      <c r="F336"/>
      <c r="G336"/>
      <c r="H336"/>
      <c r="I336"/>
      <c r="J336"/>
      <c r="K336"/>
    </row>
    <row r="337" spans="1:11" ht="15" x14ac:dyDescent="0.25">
      <c r="A337"/>
      <c r="B337"/>
      <c r="C337"/>
      <c r="D337"/>
      <c r="E337"/>
      <c r="F337"/>
      <c r="G337"/>
      <c r="H337"/>
      <c r="I337"/>
      <c r="J337"/>
      <c r="K337"/>
    </row>
    <row r="338" spans="1:11" ht="15" x14ac:dyDescent="0.25">
      <c r="A338"/>
      <c r="B338"/>
      <c r="C338"/>
      <c r="D338"/>
      <c r="E338"/>
      <c r="F338"/>
      <c r="G338"/>
      <c r="H338"/>
      <c r="I338"/>
      <c r="J338"/>
      <c r="K338"/>
    </row>
    <row r="339" spans="1:11" ht="15" x14ac:dyDescent="0.25">
      <c r="A339"/>
      <c r="B339"/>
      <c r="C339"/>
      <c r="D339"/>
      <c r="E339"/>
      <c r="F339"/>
      <c r="G339"/>
      <c r="H339"/>
      <c r="I339"/>
      <c r="J339"/>
      <c r="K339"/>
    </row>
    <row r="340" spans="1:11" ht="15" x14ac:dyDescent="0.25">
      <c r="A340"/>
      <c r="B340"/>
      <c r="C340"/>
      <c r="D340"/>
      <c r="E340"/>
      <c r="F340"/>
      <c r="G340"/>
      <c r="H340"/>
      <c r="I340"/>
      <c r="J340"/>
      <c r="K340"/>
    </row>
    <row r="341" spans="1:11" ht="15" x14ac:dyDescent="0.25">
      <c r="A341"/>
      <c r="B341"/>
      <c r="C341"/>
      <c r="D341"/>
      <c r="E341"/>
      <c r="F341"/>
      <c r="G341"/>
      <c r="H341"/>
      <c r="I341"/>
      <c r="J341"/>
      <c r="K341"/>
    </row>
    <row r="342" spans="1:11" ht="15" x14ac:dyDescent="0.25">
      <c r="A342"/>
      <c r="B342"/>
      <c r="C342"/>
      <c r="D342"/>
      <c r="E342"/>
      <c r="F342"/>
      <c r="G342"/>
      <c r="H342"/>
      <c r="I342"/>
      <c r="J342"/>
      <c r="K342"/>
    </row>
    <row r="343" spans="1:11" ht="15" x14ac:dyDescent="0.25">
      <c r="A343"/>
      <c r="B343"/>
      <c r="C343"/>
      <c r="D343"/>
      <c r="E343"/>
      <c r="F343"/>
      <c r="G343"/>
      <c r="H343"/>
      <c r="I343"/>
      <c r="J343"/>
      <c r="K343"/>
    </row>
    <row r="344" spans="1:11" ht="15" x14ac:dyDescent="0.25">
      <c r="A344"/>
      <c r="B344"/>
      <c r="C344"/>
      <c r="D344"/>
      <c r="E344"/>
      <c r="F344"/>
      <c r="G344"/>
      <c r="H344"/>
      <c r="I344"/>
      <c r="J344"/>
      <c r="K344"/>
    </row>
    <row r="345" spans="1:11" ht="15" x14ac:dyDescent="0.25">
      <c r="A345"/>
      <c r="B345"/>
      <c r="C345"/>
      <c r="D345"/>
      <c r="E345"/>
      <c r="F345"/>
      <c r="G345"/>
      <c r="H345"/>
      <c r="I345"/>
      <c r="J345"/>
      <c r="K345"/>
    </row>
    <row r="346" spans="1:11" ht="15" x14ac:dyDescent="0.25">
      <c r="A346"/>
      <c r="B346"/>
      <c r="C346"/>
      <c r="D346"/>
      <c r="E346"/>
      <c r="F346"/>
      <c r="G346"/>
      <c r="H346"/>
      <c r="I346"/>
      <c r="J346"/>
      <c r="K346"/>
    </row>
    <row r="347" spans="1:11" ht="15" x14ac:dyDescent="0.25">
      <c r="A347"/>
      <c r="B347"/>
      <c r="C347"/>
      <c r="D347"/>
      <c r="E347"/>
      <c r="F347"/>
      <c r="G347"/>
      <c r="H347"/>
      <c r="I347"/>
      <c r="J347"/>
      <c r="K347"/>
    </row>
    <row r="348" spans="1:11" ht="15" x14ac:dyDescent="0.25">
      <c r="A348"/>
      <c r="B348"/>
      <c r="C348"/>
      <c r="D348"/>
      <c r="E348"/>
      <c r="F348"/>
      <c r="G348"/>
      <c r="H348"/>
      <c r="I348"/>
      <c r="J348"/>
      <c r="K348"/>
    </row>
    <row r="349" spans="1:11" ht="15" x14ac:dyDescent="0.25">
      <c r="A349"/>
      <c r="B349"/>
      <c r="C349"/>
      <c r="D349"/>
      <c r="E349"/>
      <c r="F349"/>
      <c r="G349"/>
      <c r="H349"/>
      <c r="I349"/>
      <c r="J349"/>
      <c r="K349"/>
    </row>
    <row r="350" spans="1:11" ht="15" x14ac:dyDescent="0.25">
      <c r="A350"/>
      <c r="B350"/>
      <c r="C350"/>
      <c r="D350"/>
      <c r="E350"/>
      <c r="F350"/>
      <c r="G350"/>
      <c r="H350"/>
      <c r="I350"/>
      <c r="J350"/>
      <c r="K350"/>
    </row>
    <row r="351" spans="1:11" ht="15" x14ac:dyDescent="0.25">
      <c r="A351"/>
      <c r="B351"/>
      <c r="C351"/>
      <c r="D351"/>
      <c r="E351"/>
      <c r="F351"/>
      <c r="G351"/>
      <c r="H351"/>
      <c r="I351"/>
      <c r="J351"/>
      <c r="K351"/>
    </row>
    <row r="352" spans="1:11" ht="15" x14ac:dyDescent="0.25">
      <c r="A352"/>
      <c r="B352"/>
      <c r="C352"/>
      <c r="D352"/>
      <c r="E352"/>
      <c r="F352"/>
      <c r="G352"/>
      <c r="H352"/>
      <c r="I352"/>
      <c r="J352"/>
      <c r="K352"/>
    </row>
    <row r="353" spans="1:11" ht="15" x14ac:dyDescent="0.25">
      <c r="A353"/>
      <c r="B353"/>
      <c r="C353"/>
      <c r="D353"/>
      <c r="E353"/>
      <c r="F353"/>
      <c r="G353"/>
      <c r="H353"/>
      <c r="I353"/>
      <c r="J353"/>
      <c r="K353"/>
    </row>
    <row r="354" spans="1:11" ht="15" x14ac:dyDescent="0.25">
      <c r="A354"/>
      <c r="B354"/>
      <c r="C354"/>
      <c r="D354"/>
      <c r="E354"/>
      <c r="F354"/>
      <c r="G354"/>
      <c r="H354"/>
      <c r="I354"/>
      <c r="J354"/>
      <c r="K354"/>
    </row>
    <row r="355" spans="1:11" ht="15" x14ac:dyDescent="0.25">
      <c r="A355"/>
      <c r="B355"/>
      <c r="C355"/>
      <c r="D355"/>
      <c r="E355"/>
      <c r="F355"/>
      <c r="G355"/>
      <c r="H355"/>
      <c r="I355"/>
      <c r="J355"/>
      <c r="K355"/>
    </row>
    <row r="356" spans="1:11" ht="15" x14ac:dyDescent="0.25">
      <c r="A356"/>
      <c r="B356"/>
      <c r="C356"/>
      <c r="D356"/>
      <c r="E356"/>
      <c r="F356"/>
      <c r="G356"/>
      <c r="H356"/>
      <c r="I356"/>
      <c r="J356"/>
      <c r="K356"/>
    </row>
    <row r="357" spans="1:11" ht="15" x14ac:dyDescent="0.25">
      <c r="A357"/>
      <c r="B357"/>
      <c r="C357"/>
      <c r="D357"/>
      <c r="E357"/>
      <c r="F357"/>
      <c r="G357"/>
      <c r="H357"/>
      <c r="I357"/>
      <c r="J357"/>
      <c r="K357"/>
    </row>
    <row r="358" spans="1:11" ht="15" x14ac:dyDescent="0.25">
      <c r="A358"/>
      <c r="B358"/>
      <c r="C358"/>
      <c r="D358"/>
      <c r="E358"/>
      <c r="F358"/>
      <c r="G358"/>
      <c r="H358"/>
      <c r="I358"/>
      <c r="J358"/>
      <c r="K358"/>
    </row>
    <row r="359" spans="1:11" ht="15" x14ac:dyDescent="0.25">
      <c r="A359"/>
      <c r="B359"/>
      <c r="C359"/>
      <c r="D359"/>
      <c r="E359"/>
      <c r="F359"/>
      <c r="G359"/>
      <c r="H359"/>
      <c r="I359"/>
      <c r="J359"/>
      <c r="K359"/>
    </row>
    <row r="360" spans="1:11" ht="15" x14ac:dyDescent="0.25">
      <c r="A360"/>
      <c r="B360"/>
      <c r="C360"/>
      <c r="D360"/>
      <c r="E360"/>
      <c r="F360"/>
      <c r="G360"/>
      <c r="H360"/>
      <c r="I360"/>
      <c r="J360"/>
      <c r="K360"/>
    </row>
    <row r="361" spans="1:11" ht="15" x14ac:dyDescent="0.25">
      <c r="A361"/>
      <c r="B361"/>
      <c r="C361"/>
      <c r="D361"/>
      <c r="E361"/>
      <c r="F361"/>
      <c r="G361"/>
      <c r="H361"/>
      <c r="I361"/>
      <c r="J361"/>
      <c r="K361"/>
    </row>
    <row r="362" spans="1:11" ht="15" x14ac:dyDescent="0.25">
      <c r="A362"/>
      <c r="B362"/>
      <c r="C362"/>
      <c r="D362"/>
      <c r="E362"/>
      <c r="F362"/>
      <c r="G362"/>
      <c r="H362"/>
      <c r="I362"/>
      <c r="J362"/>
      <c r="K362"/>
    </row>
    <row r="363" spans="1:11" ht="15" x14ac:dyDescent="0.25">
      <c r="A363"/>
      <c r="B363"/>
      <c r="C363"/>
      <c r="D363"/>
      <c r="E363"/>
      <c r="F363"/>
      <c r="G363"/>
      <c r="H363"/>
      <c r="I363"/>
      <c r="J363"/>
      <c r="K363"/>
    </row>
    <row r="364" spans="1:11" ht="15" x14ac:dyDescent="0.25">
      <c r="A364"/>
      <c r="B364"/>
      <c r="C364"/>
      <c r="D364"/>
      <c r="E364"/>
      <c r="F364"/>
      <c r="G364"/>
      <c r="H364"/>
      <c r="I364"/>
      <c r="J364"/>
      <c r="K364"/>
    </row>
    <row r="365" spans="1:11" ht="15" x14ac:dyDescent="0.25">
      <c r="A365"/>
      <c r="B365"/>
      <c r="C365"/>
      <c r="D365"/>
      <c r="E365"/>
      <c r="F365"/>
      <c r="G365"/>
      <c r="H365"/>
      <c r="I365"/>
      <c r="J365"/>
      <c r="K365"/>
    </row>
    <row r="366" spans="1:11" ht="15" x14ac:dyDescent="0.25">
      <c r="A366"/>
      <c r="B366"/>
      <c r="C366"/>
      <c r="D366"/>
      <c r="E366"/>
      <c r="F366"/>
      <c r="G366"/>
      <c r="H366"/>
      <c r="I366"/>
      <c r="J366"/>
      <c r="K366"/>
    </row>
    <row r="367" spans="1:11" ht="15" x14ac:dyDescent="0.25">
      <c r="A367"/>
      <c r="B367"/>
      <c r="C367"/>
      <c r="D367"/>
      <c r="E367"/>
      <c r="F367"/>
      <c r="G367"/>
      <c r="H367"/>
      <c r="I367"/>
      <c r="J367"/>
      <c r="K367"/>
    </row>
    <row r="368" spans="1:11" ht="15" x14ac:dyDescent="0.25">
      <c r="A368"/>
      <c r="B368"/>
      <c r="C368"/>
      <c r="D368"/>
      <c r="E368"/>
      <c r="F368"/>
      <c r="G368"/>
      <c r="H368"/>
      <c r="I368"/>
      <c r="J368"/>
      <c r="K368"/>
    </row>
    <row r="369" spans="1:11" ht="15" x14ac:dyDescent="0.25">
      <c r="A369"/>
      <c r="B369"/>
      <c r="C369"/>
      <c r="D369"/>
      <c r="E369"/>
      <c r="F369"/>
      <c r="G369"/>
      <c r="H369"/>
      <c r="I369"/>
      <c r="J369"/>
      <c r="K369"/>
    </row>
    <row r="370" spans="1:11" ht="15" x14ac:dyDescent="0.25">
      <c r="A370"/>
      <c r="B370"/>
      <c r="C370"/>
      <c r="D370"/>
      <c r="E370"/>
      <c r="F370"/>
      <c r="G370"/>
      <c r="H370"/>
      <c r="I370"/>
      <c r="J370"/>
      <c r="K370"/>
    </row>
    <row r="371" spans="1:11" ht="15" x14ac:dyDescent="0.25">
      <c r="A371"/>
      <c r="B371"/>
      <c r="C371"/>
      <c r="D371"/>
      <c r="E371"/>
      <c r="F371"/>
      <c r="G371"/>
      <c r="H371"/>
      <c r="I371"/>
      <c r="J371"/>
      <c r="K371"/>
    </row>
    <row r="372" spans="1:11" ht="15" x14ac:dyDescent="0.25">
      <c r="A372"/>
      <c r="B372"/>
      <c r="C372"/>
      <c r="D372"/>
      <c r="E372"/>
      <c r="F372"/>
      <c r="G372"/>
      <c r="H372"/>
      <c r="I372"/>
      <c r="J372"/>
      <c r="K372"/>
    </row>
    <row r="373" spans="1:11" ht="15" x14ac:dyDescent="0.25">
      <c r="A373"/>
      <c r="B373"/>
      <c r="C373"/>
      <c r="D373"/>
      <c r="E373"/>
      <c r="F373"/>
      <c r="G373"/>
      <c r="H373"/>
      <c r="I373"/>
      <c r="J373"/>
      <c r="K373"/>
    </row>
    <row r="374" spans="1:11" ht="15" x14ac:dyDescent="0.25">
      <c r="A374"/>
      <c r="B374"/>
      <c r="C374"/>
      <c r="D374"/>
      <c r="E374"/>
      <c r="F374"/>
      <c r="G374"/>
      <c r="H374"/>
      <c r="I374"/>
      <c r="J374"/>
      <c r="K374"/>
    </row>
    <row r="375" spans="1:11" ht="15" x14ac:dyDescent="0.25">
      <c r="A375"/>
      <c r="B375"/>
      <c r="C375"/>
      <c r="D375"/>
      <c r="E375"/>
      <c r="F375"/>
      <c r="G375"/>
      <c r="H375"/>
      <c r="I375"/>
      <c r="J375"/>
      <c r="K375"/>
    </row>
    <row r="376" spans="1:11" ht="15" x14ac:dyDescent="0.25">
      <c r="A376"/>
      <c r="B376"/>
      <c r="C376"/>
      <c r="D376"/>
      <c r="E376"/>
      <c r="F376"/>
      <c r="G376"/>
      <c r="H376"/>
      <c r="I376"/>
      <c r="J376"/>
      <c r="K376"/>
    </row>
    <row r="377" spans="1:11" ht="15" x14ac:dyDescent="0.25">
      <c r="A377"/>
      <c r="B377"/>
      <c r="C377"/>
      <c r="D377"/>
      <c r="E377"/>
      <c r="F377"/>
      <c r="G377"/>
      <c r="H377"/>
      <c r="I377"/>
      <c r="J377"/>
      <c r="K377"/>
    </row>
    <row r="378" spans="1:11" ht="15" x14ac:dyDescent="0.25">
      <c r="A378"/>
      <c r="B378"/>
      <c r="C378"/>
      <c r="D378"/>
      <c r="E378"/>
      <c r="F378"/>
      <c r="G378"/>
      <c r="H378"/>
      <c r="I378"/>
      <c r="J378"/>
      <c r="K378"/>
    </row>
    <row r="379" spans="1:11" ht="15" x14ac:dyDescent="0.25">
      <c r="A379"/>
      <c r="B379"/>
      <c r="C379"/>
      <c r="D379"/>
      <c r="E379"/>
      <c r="F379"/>
      <c r="G379"/>
      <c r="H379"/>
      <c r="I379"/>
      <c r="J379"/>
      <c r="K379"/>
    </row>
    <row r="380" spans="1:11" ht="15" x14ac:dyDescent="0.25">
      <c r="A380"/>
      <c r="B380"/>
      <c r="C380"/>
      <c r="D380"/>
      <c r="E380"/>
      <c r="F380"/>
      <c r="G380"/>
      <c r="H380"/>
      <c r="I380"/>
      <c r="J380"/>
      <c r="K380"/>
    </row>
    <row r="381" spans="1:11" ht="15" x14ac:dyDescent="0.25">
      <c r="A381"/>
      <c r="B381"/>
      <c r="C381"/>
      <c r="D381"/>
      <c r="E381"/>
      <c r="F381"/>
      <c r="G381"/>
      <c r="H381"/>
      <c r="I381"/>
      <c r="J381"/>
      <c r="K381"/>
    </row>
    <row r="382" spans="1:11" ht="15" x14ac:dyDescent="0.25">
      <c r="A382"/>
      <c r="B382"/>
      <c r="C382"/>
      <c r="D382"/>
      <c r="E382"/>
      <c r="F382"/>
      <c r="G382"/>
      <c r="H382"/>
      <c r="I382"/>
      <c r="J382"/>
      <c r="K382"/>
    </row>
    <row r="383" spans="1:11" ht="15" x14ac:dyDescent="0.25">
      <c r="A383"/>
      <c r="B383"/>
      <c r="C383"/>
      <c r="D383"/>
      <c r="E383"/>
      <c r="F383"/>
      <c r="G383"/>
      <c r="H383"/>
      <c r="I383"/>
      <c r="J383"/>
      <c r="K383"/>
    </row>
    <row r="384" spans="1:11" ht="15" x14ac:dyDescent="0.25">
      <c r="A384"/>
      <c r="B384"/>
      <c r="C384"/>
      <c r="D384"/>
      <c r="E384"/>
      <c r="F384"/>
      <c r="G384"/>
      <c r="H384"/>
      <c r="I384"/>
      <c r="J384"/>
      <c r="K384"/>
    </row>
    <row r="385" spans="1:11" ht="15" x14ac:dyDescent="0.25">
      <c r="A385"/>
      <c r="B385"/>
      <c r="C385"/>
      <c r="D385"/>
      <c r="E385"/>
      <c r="F385"/>
      <c r="G385"/>
      <c r="H385"/>
      <c r="I385"/>
      <c r="J385"/>
      <c r="K385"/>
    </row>
    <row r="386" spans="1:11" ht="15" x14ac:dyDescent="0.25">
      <c r="A386"/>
      <c r="B386"/>
      <c r="C386"/>
      <c r="D386"/>
      <c r="E386"/>
      <c r="F386"/>
      <c r="G386"/>
      <c r="H386"/>
      <c r="I386"/>
      <c r="J386"/>
      <c r="K386"/>
    </row>
    <row r="387" spans="1:11" ht="15" x14ac:dyDescent="0.25">
      <c r="A387"/>
      <c r="B387"/>
      <c r="C387"/>
      <c r="D387"/>
      <c r="E387"/>
      <c r="F387"/>
      <c r="G387"/>
      <c r="H387"/>
      <c r="I387"/>
      <c r="J387"/>
      <c r="K387"/>
    </row>
    <row r="388" spans="1:11" ht="15" x14ac:dyDescent="0.25">
      <c r="A388"/>
      <c r="B388"/>
      <c r="C388"/>
      <c r="D388"/>
      <c r="E388"/>
      <c r="F388"/>
      <c r="G388"/>
      <c r="H388"/>
      <c r="I388"/>
      <c r="J388"/>
      <c r="K388"/>
    </row>
    <row r="389" spans="1:11" ht="15" x14ac:dyDescent="0.25">
      <c r="A389"/>
      <c r="B389"/>
      <c r="C389"/>
      <c r="D389"/>
      <c r="E389"/>
      <c r="F389"/>
      <c r="G389"/>
      <c r="H389"/>
      <c r="I389"/>
      <c r="J389"/>
      <c r="K389"/>
    </row>
    <row r="390" spans="1:11" ht="15" x14ac:dyDescent="0.25">
      <c r="A390"/>
      <c r="B390"/>
      <c r="C390"/>
      <c r="D390"/>
      <c r="E390"/>
      <c r="F390"/>
      <c r="G390"/>
      <c r="H390"/>
      <c r="I390"/>
      <c r="J390"/>
      <c r="K390"/>
    </row>
    <row r="391" spans="1:11" ht="15" x14ac:dyDescent="0.25">
      <c r="A391"/>
      <c r="B391"/>
      <c r="C391"/>
      <c r="D391"/>
      <c r="E391"/>
      <c r="F391"/>
      <c r="G391"/>
      <c r="H391"/>
      <c r="I391"/>
      <c r="J391"/>
      <c r="K391"/>
    </row>
    <row r="392" spans="1:11" ht="15" x14ac:dyDescent="0.25">
      <c r="A392"/>
      <c r="B392"/>
      <c r="C392"/>
      <c r="D392"/>
      <c r="E392"/>
      <c r="F392"/>
      <c r="G392"/>
      <c r="H392"/>
      <c r="I392"/>
      <c r="J392"/>
      <c r="K392"/>
    </row>
    <row r="393" spans="1:11" ht="15" x14ac:dyDescent="0.25">
      <c r="A393"/>
      <c r="B393"/>
      <c r="C393"/>
      <c r="D393"/>
      <c r="E393"/>
      <c r="F393"/>
      <c r="G393"/>
      <c r="H393"/>
      <c r="I393"/>
      <c r="J393"/>
      <c r="K393"/>
    </row>
    <row r="394" spans="1:11" ht="15" x14ac:dyDescent="0.25">
      <c r="A394"/>
      <c r="B394"/>
      <c r="C394"/>
      <c r="D394"/>
      <c r="E394"/>
      <c r="F394"/>
      <c r="G394"/>
      <c r="H394"/>
      <c r="I394"/>
      <c r="J394"/>
      <c r="K394"/>
    </row>
    <row r="395" spans="1:11" ht="15" x14ac:dyDescent="0.25">
      <c r="A395"/>
      <c r="B395"/>
      <c r="C395"/>
      <c r="D395"/>
      <c r="E395"/>
      <c r="F395"/>
      <c r="G395"/>
      <c r="H395"/>
      <c r="I395"/>
      <c r="J395"/>
      <c r="K395"/>
    </row>
    <row r="396" spans="1:11" ht="15" x14ac:dyDescent="0.25">
      <c r="A396"/>
      <c r="B396"/>
      <c r="C396"/>
      <c r="D396"/>
      <c r="E396"/>
      <c r="F396"/>
      <c r="G396"/>
      <c r="H396"/>
      <c r="I396"/>
      <c r="J396"/>
      <c r="K396"/>
    </row>
    <row r="397" spans="1:11" ht="15" x14ac:dyDescent="0.25">
      <c r="A397"/>
      <c r="B397"/>
      <c r="C397"/>
      <c r="D397"/>
      <c r="E397"/>
      <c r="F397"/>
      <c r="G397"/>
      <c r="H397"/>
      <c r="I397"/>
      <c r="J397"/>
      <c r="K397"/>
    </row>
    <row r="398" spans="1:11" ht="15" x14ac:dyDescent="0.25">
      <c r="A398"/>
      <c r="B398"/>
      <c r="C398"/>
      <c r="D398"/>
      <c r="E398"/>
      <c r="F398"/>
      <c r="G398"/>
      <c r="H398"/>
      <c r="I398"/>
      <c r="J398"/>
      <c r="K398"/>
    </row>
    <row r="399" spans="1:11" ht="15" x14ac:dyDescent="0.25">
      <c r="A399"/>
      <c r="B399"/>
      <c r="C399"/>
      <c r="D399"/>
      <c r="E399"/>
      <c r="F399"/>
      <c r="G399"/>
      <c r="H399"/>
      <c r="I399"/>
      <c r="J399"/>
      <c r="K399"/>
    </row>
    <row r="400" spans="1:11" ht="15" x14ac:dyDescent="0.25">
      <c r="A400"/>
      <c r="B400"/>
      <c r="C400"/>
      <c r="D400"/>
      <c r="E400"/>
      <c r="F400"/>
      <c r="G400"/>
      <c r="H400"/>
      <c r="I400"/>
      <c r="J400"/>
      <c r="K400"/>
    </row>
    <row r="401" spans="1:11" ht="15" x14ac:dyDescent="0.25">
      <c r="A401"/>
      <c r="B401"/>
      <c r="C401"/>
      <c r="D401"/>
      <c r="E401"/>
      <c r="F401"/>
      <c r="G401"/>
      <c r="H401"/>
      <c r="I401"/>
      <c r="J401"/>
      <c r="K401"/>
    </row>
    <row r="402" spans="1:11" ht="15" x14ac:dyDescent="0.25">
      <c r="A402"/>
      <c r="B402"/>
      <c r="C402"/>
      <c r="D402"/>
      <c r="E402"/>
      <c r="F402"/>
      <c r="G402"/>
      <c r="H402"/>
      <c r="I402"/>
      <c r="J402"/>
      <c r="K402"/>
    </row>
    <row r="403" spans="1:11" ht="15" x14ac:dyDescent="0.25">
      <c r="A403"/>
      <c r="B403"/>
      <c r="C403"/>
      <c r="D403"/>
      <c r="E403"/>
      <c r="F403"/>
      <c r="G403"/>
      <c r="H403"/>
      <c r="I403"/>
      <c r="J403"/>
      <c r="K403"/>
    </row>
    <row r="404" spans="1:11" ht="15" x14ac:dyDescent="0.25">
      <c r="A404"/>
      <c r="B404"/>
      <c r="C404"/>
      <c r="D404"/>
      <c r="E404"/>
      <c r="F404"/>
      <c r="G404"/>
      <c r="H404"/>
      <c r="I404"/>
      <c r="J404"/>
      <c r="K404"/>
    </row>
    <row r="405" spans="1:11" ht="15" x14ac:dyDescent="0.25">
      <c r="A405"/>
      <c r="B405"/>
      <c r="C405"/>
      <c r="D405"/>
      <c r="E405"/>
      <c r="F405"/>
      <c r="G405"/>
      <c r="H405"/>
      <c r="I405"/>
      <c r="J405"/>
      <c r="K405"/>
    </row>
    <row r="406" spans="1:11" ht="15" x14ac:dyDescent="0.25">
      <c r="A406"/>
      <c r="B406"/>
      <c r="C406"/>
      <c r="D406"/>
      <c r="E406"/>
      <c r="F406"/>
      <c r="G406"/>
      <c r="H406"/>
      <c r="I406"/>
      <c r="J406"/>
      <c r="K406"/>
    </row>
    <row r="407" spans="1:11" ht="15" x14ac:dyDescent="0.25">
      <c r="A407"/>
      <c r="B407"/>
      <c r="C407"/>
      <c r="D407"/>
      <c r="E407"/>
      <c r="F407"/>
      <c r="G407"/>
      <c r="H407"/>
      <c r="I407"/>
      <c r="J407"/>
      <c r="K407"/>
    </row>
    <row r="408" spans="1:11" ht="15" x14ac:dyDescent="0.25">
      <c r="A408"/>
      <c r="B408"/>
      <c r="C408"/>
      <c r="D408"/>
      <c r="E408"/>
      <c r="F408"/>
      <c r="G408"/>
      <c r="H408"/>
      <c r="I408"/>
      <c r="J408"/>
      <c r="K408"/>
    </row>
    <row r="409" spans="1:11" ht="15" x14ac:dyDescent="0.25">
      <c r="A409"/>
      <c r="B409"/>
      <c r="C409"/>
      <c r="D409"/>
      <c r="E409"/>
      <c r="F409"/>
      <c r="G409"/>
      <c r="H409"/>
      <c r="I409"/>
      <c r="J409"/>
      <c r="K409"/>
    </row>
    <row r="410" spans="1:11" ht="15" x14ac:dyDescent="0.25">
      <c r="A410"/>
      <c r="B410"/>
      <c r="C410"/>
      <c r="D410"/>
      <c r="E410"/>
      <c r="F410"/>
      <c r="G410"/>
      <c r="H410"/>
      <c r="I410"/>
      <c r="J410"/>
      <c r="K410"/>
    </row>
    <row r="411" spans="1:11" ht="15" x14ac:dyDescent="0.25">
      <c r="A411"/>
      <c r="B411"/>
      <c r="C411"/>
      <c r="D411"/>
      <c r="E411"/>
      <c r="F411"/>
      <c r="G411"/>
      <c r="H411"/>
      <c r="I411"/>
      <c r="J411"/>
      <c r="K411"/>
    </row>
    <row r="412" spans="1:11" ht="15" x14ac:dyDescent="0.25">
      <c r="A412"/>
      <c r="B412"/>
      <c r="C412"/>
      <c r="D412"/>
      <c r="E412"/>
      <c r="F412"/>
      <c r="G412"/>
      <c r="H412"/>
      <c r="I412"/>
      <c r="J412"/>
      <c r="K412"/>
    </row>
    <row r="413" spans="1:11" ht="15" x14ac:dyDescent="0.25">
      <c r="A413"/>
      <c r="B413"/>
      <c r="C413"/>
      <c r="D413"/>
      <c r="E413"/>
      <c r="F413"/>
      <c r="G413"/>
      <c r="H413"/>
      <c r="I413"/>
      <c r="J413"/>
      <c r="K413"/>
    </row>
    <row r="414" spans="1:11" ht="15" x14ac:dyDescent="0.25">
      <c r="A414"/>
      <c r="B414"/>
      <c r="C414"/>
      <c r="D414"/>
      <c r="E414"/>
      <c r="F414"/>
      <c r="G414"/>
      <c r="H414"/>
      <c r="I414"/>
      <c r="J414"/>
      <c r="K414"/>
    </row>
    <row r="415" spans="1:11" ht="15" x14ac:dyDescent="0.25">
      <c r="A415"/>
      <c r="B415"/>
      <c r="C415"/>
      <c r="D415"/>
      <c r="E415"/>
      <c r="F415"/>
      <c r="G415"/>
      <c r="H415"/>
      <c r="I415"/>
      <c r="J415"/>
      <c r="K415"/>
    </row>
    <row r="416" spans="1:11" ht="15" x14ac:dyDescent="0.25">
      <c r="A416"/>
      <c r="B416"/>
      <c r="C416"/>
      <c r="D416"/>
      <c r="E416"/>
      <c r="F416"/>
      <c r="G416"/>
      <c r="H416"/>
      <c r="I416"/>
      <c r="J416"/>
      <c r="K416"/>
    </row>
    <row r="417" spans="1:11" ht="15" x14ac:dyDescent="0.25">
      <c r="A417"/>
      <c r="B417"/>
      <c r="C417"/>
      <c r="D417"/>
      <c r="E417"/>
      <c r="F417"/>
      <c r="G417"/>
      <c r="H417"/>
      <c r="I417"/>
      <c r="J417"/>
      <c r="K417"/>
    </row>
    <row r="418" spans="1:11" ht="15" x14ac:dyDescent="0.25">
      <c r="A418"/>
      <c r="B418"/>
      <c r="C418"/>
      <c r="D418"/>
      <c r="E418"/>
      <c r="F418"/>
      <c r="G418"/>
      <c r="H418"/>
      <c r="I418"/>
      <c r="J418"/>
      <c r="K418"/>
    </row>
    <row r="419" spans="1:11" ht="15" x14ac:dyDescent="0.25">
      <c r="A419"/>
      <c r="B419"/>
      <c r="C419"/>
      <c r="D419"/>
      <c r="E419"/>
      <c r="F419"/>
      <c r="G419"/>
      <c r="H419"/>
      <c r="I419"/>
      <c r="J419"/>
      <c r="K419"/>
    </row>
    <row r="420" spans="1:11" ht="15" x14ac:dyDescent="0.25">
      <c r="A420"/>
      <c r="B420"/>
      <c r="C420"/>
      <c r="D420"/>
      <c r="E420"/>
      <c r="F420"/>
      <c r="G420"/>
      <c r="H420"/>
      <c r="I420"/>
      <c r="J420"/>
      <c r="K420"/>
    </row>
    <row r="421" spans="1:11" ht="15" x14ac:dyDescent="0.25">
      <c r="A421"/>
      <c r="B421"/>
      <c r="C421"/>
      <c r="D421"/>
      <c r="E421"/>
      <c r="F421"/>
      <c r="G421"/>
      <c r="H421"/>
      <c r="I421"/>
      <c r="J421"/>
      <c r="K421"/>
    </row>
    <row r="422" spans="1:11" ht="15" x14ac:dyDescent="0.25">
      <c r="A422"/>
      <c r="B422"/>
      <c r="C422"/>
      <c r="D422"/>
      <c r="E422"/>
      <c r="F422"/>
      <c r="G422"/>
      <c r="H422"/>
      <c r="I422"/>
      <c r="J422"/>
      <c r="K422"/>
    </row>
    <row r="423" spans="1:11" ht="15" x14ac:dyDescent="0.25">
      <c r="A423"/>
      <c r="B423"/>
      <c r="C423"/>
      <c r="D423"/>
      <c r="E423"/>
      <c r="F423"/>
      <c r="G423"/>
      <c r="H423"/>
      <c r="I423"/>
      <c r="J423"/>
      <c r="K423"/>
    </row>
    <row r="424" spans="1:11" ht="15" x14ac:dyDescent="0.25">
      <c r="A424"/>
      <c r="B424"/>
      <c r="C424"/>
      <c r="D424"/>
      <c r="E424"/>
      <c r="F424"/>
      <c r="G424"/>
      <c r="H424"/>
      <c r="I424"/>
      <c r="J424"/>
      <c r="K424"/>
    </row>
    <row r="425" spans="1:11" ht="15" x14ac:dyDescent="0.25">
      <c r="A425"/>
      <c r="B425"/>
      <c r="C425"/>
      <c r="D425"/>
      <c r="E425"/>
      <c r="F425"/>
      <c r="G425"/>
      <c r="H425"/>
      <c r="I425"/>
      <c r="J425"/>
      <c r="K425"/>
    </row>
    <row r="426" spans="1:11" ht="15" x14ac:dyDescent="0.25">
      <c r="A426"/>
      <c r="B426"/>
      <c r="C426"/>
      <c r="D426"/>
      <c r="E426"/>
      <c r="F426"/>
      <c r="G426"/>
      <c r="H426"/>
      <c r="I426"/>
      <c r="J426"/>
      <c r="K426"/>
    </row>
    <row r="427" spans="1:11" ht="15" x14ac:dyDescent="0.25">
      <c r="A427"/>
      <c r="B427"/>
      <c r="C427"/>
      <c r="D427"/>
      <c r="E427"/>
      <c r="F427"/>
      <c r="G427"/>
      <c r="H427"/>
      <c r="I427"/>
      <c r="J427"/>
      <c r="K427"/>
    </row>
    <row r="428" spans="1:11" ht="15" x14ac:dyDescent="0.25">
      <c r="A428"/>
      <c r="B428"/>
      <c r="C428"/>
      <c r="D428"/>
      <c r="E428"/>
      <c r="F428"/>
      <c r="G428"/>
      <c r="H428"/>
      <c r="I428"/>
      <c r="J428"/>
      <c r="K428"/>
    </row>
    <row r="429" spans="1:11" ht="15" x14ac:dyDescent="0.25">
      <c r="A429"/>
      <c r="B429"/>
      <c r="C429"/>
      <c r="D429"/>
      <c r="E429"/>
      <c r="F429"/>
      <c r="G429"/>
      <c r="H429"/>
      <c r="I429"/>
      <c r="J429"/>
      <c r="K429"/>
    </row>
    <row r="430" spans="1:11" ht="15" x14ac:dyDescent="0.25">
      <c r="A430"/>
      <c r="B430"/>
      <c r="C430"/>
      <c r="D430"/>
      <c r="E430"/>
      <c r="F430"/>
      <c r="G430"/>
      <c r="H430"/>
      <c r="I430"/>
      <c r="J430"/>
      <c r="K430"/>
    </row>
    <row r="431" spans="1:11" ht="15" x14ac:dyDescent="0.25">
      <c r="A431"/>
      <c r="B431"/>
      <c r="C431"/>
      <c r="D431"/>
      <c r="E431"/>
      <c r="F431"/>
      <c r="G431"/>
      <c r="H431"/>
      <c r="I431"/>
      <c r="J431"/>
      <c r="K431"/>
    </row>
    <row r="432" spans="1:11" ht="15" x14ac:dyDescent="0.25">
      <c r="A432"/>
      <c r="B432"/>
      <c r="C432"/>
      <c r="D432"/>
      <c r="E432"/>
      <c r="F432"/>
      <c r="G432"/>
      <c r="H432"/>
      <c r="I432"/>
      <c r="J432"/>
      <c r="K432"/>
    </row>
    <row r="433" spans="1:11" ht="15" x14ac:dyDescent="0.25">
      <c r="A433"/>
      <c r="B433"/>
      <c r="C433"/>
      <c r="D433"/>
      <c r="E433"/>
      <c r="F433"/>
      <c r="G433"/>
      <c r="H433"/>
      <c r="I433"/>
      <c r="J433"/>
      <c r="K433"/>
    </row>
    <row r="434" spans="1:11" ht="15" x14ac:dyDescent="0.25">
      <c r="A434"/>
      <c r="B434"/>
      <c r="C434"/>
      <c r="D434"/>
      <c r="E434"/>
      <c r="F434"/>
      <c r="G434"/>
      <c r="H434"/>
      <c r="I434"/>
      <c r="J434"/>
      <c r="K434"/>
    </row>
    <row r="435" spans="1:11" ht="15" x14ac:dyDescent="0.25">
      <c r="A435"/>
      <c r="B435"/>
      <c r="C435"/>
      <c r="D435"/>
      <c r="E435"/>
      <c r="F435"/>
      <c r="G435"/>
      <c r="H435"/>
      <c r="I435"/>
      <c r="J435"/>
      <c r="K435"/>
    </row>
    <row r="436" spans="1:11" ht="15" x14ac:dyDescent="0.25">
      <c r="A436"/>
      <c r="B436"/>
      <c r="C436"/>
      <c r="D436"/>
      <c r="E436"/>
      <c r="F436"/>
      <c r="G436"/>
      <c r="H436"/>
      <c r="I436"/>
      <c r="J436"/>
      <c r="K436"/>
    </row>
    <row r="437" spans="1:11" ht="15" x14ac:dyDescent="0.25">
      <c r="A437"/>
      <c r="B437"/>
      <c r="C437"/>
      <c r="D437"/>
      <c r="E437"/>
      <c r="F437"/>
      <c r="G437"/>
      <c r="H437"/>
      <c r="I437"/>
      <c r="J437"/>
      <c r="K437"/>
    </row>
    <row r="438" spans="1:11" ht="15" x14ac:dyDescent="0.25">
      <c r="A438"/>
      <c r="B438"/>
      <c r="C438"/>
      <c r="D438"/>
      <c r="E438"/>
      <c r="F438"/>
      <c r="G438"/>
      <c r="H438"/>
      <c r="I438"/>
      <c r="J438"/>
      <c r="K438"/>
    </row>
    <row r="439" spans="1:11" ht="15" x14ac:dyDescent="0.25">
      <c r="A439"/>
      <c r="B439"/>
      <c r="C439"/>
      <c r="D439"/>
      <c r="E439"/>
      <c r="F439"/>
      <c r="G439"/>
      <c r="H439"/>
      <c r="I439"/>
      <c r="J439"/>
      <c r="K439"/>
    </row>
    <row r="440" spans="1:11" ht="15" x14ac:dyDescent="0.25">
      <c r="A440"/>
      <c r="B440"/>
      <c r="C440"/>
      <c r="D440"/>
      <c r="E440"/>
      <c r="F440"/>
      <c r="G440"/>
      <c r="H440"/>
      <c r="I440"/>
      <c r="J440"/>
      <c r="K440"/>
    </row>
    <row r="441" spans="1:11" ht="15" x14ac:dyDescent="0.25">
      <c r="A441"/>
      <c r="B441"/>
      <c r="C441"/>
      <c r="D441"/>
      <c r="E441"/>
      <c r="F441"/>
      <c r="G441"/>
      <c r="H441"/>
      <c r="I441"/>
      <c r="J441"/>
      <c r="K441"/>
    </row>
    <row r="442" spans="1:11" ht="15" x14ac:dyDescent="0.25">
      <c r="A442"/>
      <c r="B442"/>
      <c r="C442"/>
      <c r="D442"/>
      <c r="E442"/>
      <c r="F442"/>
      <c r="G442"/>
      <c r="H442"/>
      <c r="I442"/>
      <c r="J442"/>
      <c r="K442"/>
    </row>
    <row r="443" spans="1:11" ht="15" x14ac:dyDescent="0.25">
      <c r="A443"/>
      <c r="B443"/>
      <c r="C443"/>
      <c r="D443"/>
      <c r="E443"/>
      <c r="F443"/>
      <c r="G443"/>
      <c r="H443"/>
      <c r="I443"/>
      <c r="J443"/>
      <c r="K443"/>
    </row>
    <row r="444" spans="1:11" ht="15" x14ac:dyDescent="0.25">
      <c r="A444"/>
      <c r="B444"/>
      <c r="C444"/>
      <c r="D444"/>
      <c r="E444"/>
      <c r="F444"/>
      <c r="G444"/>
      <c r="H444"/>
      <c r="I444"/>
      <c r="J444"/>
      <c r="K444"/>
    </row>
    <row r="445" spans="1:11" ht="15" x14ac:dyDescent="0.25">
      <c r="A445"/>
      <c r="B445"/>
      <c r="C445"/>
      <c r="D445"/>
      <c r="E445"/>
      <c r="F445"/>
      <c r="G445"/>
      <c r="H445"/>
      <c r="I445"/>
      <c r="J445"/>
      <c r="K445"/>
    </row>
    <row r="446" spans="1:11" ht="15" x14ac:dyDescent="0.25">
      <c r="A446"/>
      <c r="B446"/>
      <c r="C446"/>
      <c r="D446"/>
      <c r="E446"/>
      <c r="F446"/>
      <c r="G446"/>
      <c r="H446"/>
      <c r="I446"/>
      <c r="J446"/>
      <c r="K446"/>
    </row>
    <row r="447" spans="1:11" ht="15" x14ac:dyDescent="0.25">
      <c r="A447"/>
      <c r="B447"/>
      <c r="C447"/>
      <c r="D447"/>
      <c r="E447"/>
      <c r="F447"/>
      <c r="G447"/>
      <c r="H447"/>
      <c r="I447"/>
      <c r="J447"/>
      <c r="K447"/>
    </row>
    <row r="448" spans="1:11" ht="15" x14ac:dyDescent="0.25">
      <c r="A448"/>
      <c r="B448"/>
      <c r="C448"/>
      <c r="D448"/>
      <c r="E448"/>
      <c r="F448"/>
      <c r="G448"/>
      <c r="H448"/>
      <c r="I448"/>
      <c r="J448"/>
      <c r="K448"/>
    </row>
    <row r="449" spans="1:11" ht="15" x14ac:dyDescent="0.25">
      <c r="A449"/>
      <c r="B449"/>
      <c r="C449"/>
      <c r="D449"/>
      <c r="E449"/>
      <c r="F449"/>
      <c r="G449"/>
      <c r="H449"/>
      <c r="I449"/>
      <c r="J449"/>
      <c r="K449"/>
    </row>
    <row r="450" spans="1:11" ht="15" x14ac:dyDescent="0.25">
      <c r="A450"/>
      <c r="B450"/>
      <c r="C450"/>
      <c r="D450"/>
      <c r="E450"/>
      <c r="F450"/>
      <c r="G450"/>
      <c r="H450"/>
      <c r="I450"/>
      <c r="J450"/>
      <c r="K450"/>
    </row>
    <row r="451" spans="1:11" ht="15" x14ac:dyDescent="0.25">
      <c r="A451"/>
      <c r="B451"/>
      <c r="C451"/>
      <c r="D451"/>
      <c r="E451"/>
      <c r="F451"/>
      <c r="G451"/>
      <c r="H451"/>
      <c r="I451"/>
      <c r="J451"/>
      <c r="K451"/>
    </row>
    <row r="452" spans="1:11" ht="15" x14ac:dyDescent="0.25">
      <c r="A452"/>
      <c r="B452"/>
      <c r="C452"/>
      <c r="D452"/>
      <c r="E452"/>
      <c r="F452"/>
      <c r="G452"/>
      <c r="H452"/>
      <c r="I452"/>
      <c r="J452"/>
      <c r="K452"/>
    </row>
    <row r="453" spans="1:11" ht="15" x14ac:dyDescent="0.25">
      <c r="A453"/>
      <c r="B453"/>
      <c r="C453"/>
      <c r="D453"/>
      <c r="E453"/>
      <c r="F453"/>
      <c r="G453"/>
      <c r="H453"/>
      <c r="I453"/>
      <c r="J453"/>
      <c r="K453"/>
    </row>
    <row r="454" spans="1:11" ht="15" x14ac:dyDescent="0.25">
      <c r="A454"/>
      <c r="B454"/>
      <c r="C454"/>
      <c r="D454"/>
      <c r="E454"/>
      <c r="F454"/>
      <c r="G454"/>
      <c r="H454"/>
      <c r="I454"/>
      <c r="J454"/>
      <c r="K454"/>
    </row>
    <row r="455" spans="1:11" ht="15" x14ac:dyDescent="0.25">
      <c r="A455"/>
      <c r="B455"/>
      <c r="C455"/>
      <c r="D455"/>
      <c r="E455"/>
      <c r="F455"/>
      <c r="G455"/>
      <c r="H455"/>
      <c r="I455"/>
      <c r="J455"/>
      <c r="K455"/>
    </row>
    <row r="456" spans="1:11" ht="15" x14ac:dyDescent="0.25">
      <c r="A456"/>
      <c r="B456"/>
      <c r="C456"/>
      <c r="D456"/>
      <c r="E456"/>
      <c r="F456"/>
      <c r="G456"/>
      <c r="H456"/>
      <c r="I456"/>
      <c r="J456"/>
      <c r="K456"/>
    </row>
    <row r="457" spans="1:11" ht="15" x14ac:dyDescent="0.25">
      <c r="A457"/>
      <c r="B457"/>
      <c r="C457"/>
      <c r="D457"/>
      <c r="E457"/>
      <c r="F457"/>
      <c r="G457"/>
      <c r="H457"/>
      <c r="I457"/>
      <c r="J457"/>
      <c r="K457"/>
    </row>
    <row r="458" spans="1:11" ht="15" x14ac:dyDescent="0.25">
      <c r="A458"/>
      <c r="B458"/>
      <c r="C458"/>
      <c r="D458"/>
      <c r="E458"/>
      <c r="F458"/>
      <c r="G458"/>
      <c r="H458"/>
      <c r="I458"/>
      <c r="J458"/>
      <c r="K458"/>
    </row>
    <row r="459" spans="1:11" ht="15" x14ac:dyDescent="0.25">
      <c r="A459"/>
      <c r="B459"/>
      <c r="C459"/>
      <c r="D459"/>
      <c r="E459"/>
      <c r="F459"/>
      <c r="G459"/>
      <c r="H459"/>
      <c r="I459"/>
      <c r="J459"/>
      <c r="K459"/>
    </row>
    <row r="460" spans="1:11" ht="15" x14ac:dyDescent="0.25">
      <c r="A460"/>
      <c r="B460"/>
      <c r="C460"/>
      <c r="D460"/>
      <c r="E460"/>
      <c r="F460"/>
      <c r="G460"/>
      <c r="H460"/>
      <c r="I460"/>
      <c r="J460"/>
      <c r="K460"/>
    </row>
    <row r="461" spans="1:11" ht="15" x14ac:dyDescent="0.25">
      <c r="A461"/>
      <c r="B461"/>
      <c r="C461"/>
      <c r="D461"/>
      <c r="E461"/>
      <c r="F461"/>
      <c r="G461"/>
      <c r="H461"/>
      <c r="I461"/>
      <c r="J461"/>
      <c r="K461"/>
    </row>
    <row r="462" spans="1:11" ht="15" x14ac:dyDescent="0.25">
      <c r="A462"/>
      <c r="B462"/>
      <c r="C462"/>
      <c r="D462"/>
      <c r="E462"/>
      <c r="F462"/>
      <c r="G462"/>
      <c r="H462"/>
      <c r="I462"/>
      <c r="J462"/>
      <c r="K462"/>
    </row>
    <row r="463" spans="1:11" ht="15" x14ac:dyDescent="0.25">
      <c r="A463"/>
      <c r="B463"/>
      <c r="C463"/>
      <c r="D463"/>
      <c r="E463"/>
      <c r="F463"/>
      <c r="G463"/>
      <c r="H463"/>
      <c r="I463"/>
      <c r="J463"/>
      <c r="K463"/>
    </row>
    <row r="464" spans="1:11" ht="15" x14ac:dyDescent="0.25">
      <c r="A464"/>
      <c r="B464"/>
      <c r="C464"/>
      <c r="D464"/>
      <c r="E464"/>
      <c r="F464"/>
      <c r="G464"/>
      <c r="H464"/>
      <c r="I464"/>
      <c r="J464"/>
      <c r="K464"/>
    </row>
    <row r="465" spans="1:11" ht="15" x14ac:dyDescent="0.25">
      <c r="A465"/>
      <c r="B465"/>
      <c r="C465"/>
      <c r="D465"/>
      <c r="E465"/>
      <c r="F465"/>
      <c r="G465"/>
      <c r="H465"/>
      <c r="I465"/>
      <c r="J465"/>
      <c r="K465"/>
    </row>
    <row r="466" spans="1:11" ht="15" x14ac:dyDescent="0.25">
      <c r="A466"/>
      <c r="B466"/>
      <c r="C466"/>
      <c r="D466"/>
      <c r="E466"/>
      <c r="F466"/>
      <c r="G466"/>
      <c r="H466"/>
      <c r="I466"/>
      <c r="J466"/>
      <c r="K466"/>
    </row>
    <row r="467" spans="1:11" ht="15" x14ac:dyDescent="0.25">
      <c r="A467"/>
      <c r="B467"/>
      <c r="C467"/>
      <c r="D467"/>
      <c r="E467"/>
      <c r="F467"/>
      <c r="G467"/>
      <c r="H467"/>
      <c r="I467"/>
      <c r="J467"/>
      <c r="K467"/>
    </row>
    <row r="468" spans="1:11" ht="15" x14ac:dyDescent="0.25">
      <c r="A468"/>
      <c r="B468"/>
      <c r="C468"/>
      <c r="D468"/>
      <c r="E468"/>
      <c r="F468"/>
      <c r="G468"/>
      <c r="H468"/>
      <c r="I468"/>
      <c r="J468"/>
      <c r="K468"/>
    </row>
    <row r="469" spans="1:11" ht="15" x14ac:dyDescent="0.25">
      <c r="A469"/>
      <c r="B469"/>
      <c r="C469"/>
      <c r="D469"/>
      <c r="E469"/>
      <c r="F469"/>
      <c r="G469"/>
      <c r="H469"/>
      <c r="I469"/>
      <c r="J469"/>
      <c r="K469"/>
    </row>
    <row r="470" spans="1:11" ht="15" x14ac:dyDescent="0.25">
      <c r="A470"/>
      <c r="B470"/>
      <c r="C470"/>
      <c r="D470"/>
      <c r="E470"/>
      <c r="F470"/>
      <c r="G470"/>
      <c r="H470"/>
      <c r="I470"/>
      <c r="J470"/>
      <c r="K470"/>
    </row>
    <row r="471" spans="1:11" ht="15" x14ac:dyDescent="0.25">
      <c r="A471"/>
      <c r="B471"/>
      <c r="C471"/>
      <c r="D471"/>
      <c r="E471"/>
      <c r="F471"/>
      <c r="G471"/>
      <c r="H471"/>
      <c r="I471"/>
      <c r="J471"/>
      <c r="K471"/>
    </row>
    <row r="472" spans="1:11" ht="15" x14ac:dyDescent="0.25">
      <c r="A472"/>
      <c r="B472"/>
      <c r="C472"/>
      <c r="D472"/>
      <c r="E472"/>
      <c r="F472"/>
      <c r="G472"/>
      <c r="H472"/>
      <c r="I472"/>
      <c r="J472"/>
      <c r="K472"/>
    </row>
    <row r="473" spans="1:11" ht="15" x14ac:dyDescent="0.25">
      <c r="A473"/>
      <c r="B473"/>
      <c r="C473"/>
      <c r="D473"/>
      <c r="E473"/>
      <c r="F473"/>
      <c r="G473"/>
      <c r="H473"/>
      <c r="I473"/>
      <c r="J473"/>
      <c r="K473"/>
    </row>
    <row r="474" spans="1:11" ht="15" x14ac:dyDescent="0.25">
      <c r="A474"/>
      <c r="B474"/>
      <c r="C474"/>
      <c r="D474"/>
      <c r="E474"/>
      <c r="F474"/>
      <c r="G474"/>
      <c r="H474"/>
      <c r="I474"/>
      <c r="J474"/>
      <c r="K474"/>
    </row>
    <row r="475" spans="1:11" ht="15" x14ac:dyDescent="0.25">
      <c r="A475"/>
      <c r="B475"/>
      <c r="C475"/>
      <c r="D475"/>
      <c r="E475"/>
      <c r="F475"/>
      <c r="G475"/>
      <c r="H475"/>
      <c r="I475"/>
      <c r="J475"/>
      <c r="K475"/>
    </row>
    <row r="476" spans="1:11" ht="15" x14ac:dyDescent="0.25">
      <c r="A476"/>
      <c r="B476"/>
      <c r="C476"/>
      <c r="D476"/>
      <c r="E476"/>
      <c r="F476"/>
      <c r="G476"/>
      <c r="H476"/>
      <c r="I476"/>
      <c r="J476"/>
      <c r="K476"/>
    </row>
    <row r="477" spans="1:11" ht="15" x14ac:dyDescent="0.25">
      <c r="A477"/>
      <c r="B477"/>
      <c r="C477"/>
      <c r="D477"/>
      <c r="E477"/>
      <c r="F477"/>
      <c r="G477"/>
      <c r="H477"/>
      <c r="I477"/>
      <c r="J477"/>
      <c r="K477"/>
    </row>
    <row r="478" spans="1:11" ht="15" x14ac:dyDescent="0.25">
      <c r="A478"/>
      <c r="B478"/>
      <c r="C478"/>
      <c r="D478"/>
      <c r="E478"/>
      <c r="F478"/>
      <c r="G478"/>
      <c r="H478"/>
      <c r="I478"/>
      <c r="J478"/>
      <c r="K478"/>
    </row>
    <row r="479" spans="1:11" ht="15" x14ac:dyDescent="0.25">
      <c r="A479"/>
      <c r="B479"/>
      <c r="C479"/>
      <c r="D479"/>
      <c r="E479"/>
      <c r="F479"/>
      <c r="G479"/>
      <c r="H479"/>
      <c r="I479"/>
      <c r="J479"/>
      <c r="K479"/>
    </row>
    <row r="480" spans="1:11" ht="15" x14ac:dyDescent="0.25">
      <c r="A480"/>
      <c r="B480"/>
      <c r="C480"/>
      <c r="D480"/>
      <c r="E480"/>
      <c r="F480"/>
      <c r="G480"/>
      <c r="H480"/>
      <c r="I480"/>
      <c r="J480"/>
      <c r="K480"/>
    </row>
    <row r="481" spans="1:11" ht="15" x14ac:dyDescent="0.25">
      <c r="A481"/>
      <c r="B481"/>
      <c r="C481"/>
      <c r="D481"/>
      <c r="E481"/>
      <c r="F481"/>
      <c r="G481"/>
      <c r="H481"/>
      <c r="I481"/>
      <c r="J481"/>
      <c r="K481"/>
    </row>
    <row r="482" spans="1:11" ht="15" x14ac:dyDescent="0.25">
      <c r="A482"/>
      <c r="B482"/>
      <c r="C482"/>
      <c r="D482"/>
      <c r="E482"/>
      <c r="F482"/>
      <c r="G482"/>
      <c r="H482"/>
      <c r="I482"/>
      <c r="J482"/>
      <c r="K482"/>
    </row>
    <row r="483" spans="1:11" ht="15" x14ac:dyDescent="0.25">
      <c r="A483"/>
      <c r="B483"/>
      <c r="C483"/>
      <c r="D483"/>
      <c r="E483"/>
      <c r="F483"/>
      <c r="G483"/>
      <c r="H483"/>
      <c r="I483"/>
      <c r="J483"/>
      <c r="K483"/>
    </row>
    <row r="484" spans="1:11" ht="15" x14ac:dyDescent="0.25">
      <c r="A484"/>
      <c r="B484"/>
      <c r="C484"/>
      <c r="D484"/>
      <c r="E484"/>
      <c r="F484"/>
      <c r="G484"/>
      <c r="H484"/>
      <c r="I484"/>
      <c r="J484"/>
      <c r="K484"/>
    </row>
    <row r="485" spans="1:11" ht="15" x14ac:dyDescent="0.25">
      <c r="A485"/>
      <c r="B485"/>
      <c r="C485"/>
      <c r="D485"/>
      <c r="E485"/>
      <c r="F485"/>
      <c r="G485"/>
      <c r="H485"/>
      <c r="I485"/>
      <c r="J485"/>
      <c r="K485"/>
    </row>
    <row r="486" spans="1:11" ht="15" x14ac:dyDescent="0.25">
      <c r="A486"/>
      <c r="B486"/>
      <c r="C486"/>
      <c r="D486"/>
      <c r="E486"/>
      <c r="F486"/>
      <c r="G486"/>
      <c r="H486"/>
      <c r="I486"/>
      <c r="J486"/>
      <c r="K486"/>
    </row>
    <row r="487" spans="1:11" ht="15" x14ac:dyDescent="0.25">
      <c r="A487"/>
      <c r="B487"/>
      <c r="C487"/>
      <c r="D487"/>
      <c r="E487"/>
      <c r="F487"/>
      <c r="G487"/>
      <c r="H487"/>
      <c r="I487"/>
      <c r="J487"/>
      <c r="K487"/>
    </row>
    <row r="488" spans="1:11" ht="15" x14ac:dyDescent="0.25">
      <c r="A488"/>
      <c r="B488"/>
      <c r="C488"/>
      <c r="D488"/>
      <c r="E488"/>
      <c r="F488"/>
      <c r="G488"/>
      <c r="H488"/>
      <c r="I488"/>
      <c r="J488"/>
      <c r="K488"/>
    </row>
    <row r="489" spans="1:11" ht="15" x14ac:dyDescent="0.25">
      <c r="A489"/>
      <c r="B489"/>
      <c r="C489"/>
      <c r="D489"/>
      <c r="E489"/>
      <c r="F489"/>
      <c r="G489"/>
      <c r="H489"/>
      <c r="I489"/>
      <c r="J489"/>
      <c r="K489"/>
    </row>
    <row r="490" spans="1:11" ht="15" x14ac:dyDescent="0.25">
      <c r="A490"/>
      <c r="B490"/>
      <c r="C490"/>
      <c r="D490"/>
      <c r="E490"/>
      <c r="F490"/>
      <c r="G490"/>
      <c r="H490"/>
      <c r="I490"/>
      <c r="J490"/>
      <c r="K490"/>
    </row>
    <row r="491" spans="1:11" ht="15" x14ac:dyDescent="0.25">
      <c r="A491"/>
      <c r="B491"/>
      <c r="C491"/>
      <c r="D491"/>
      <c r="E491"/>
      <c r="F491"/>
      <c r="G491"/>
      <c r="H491"/>
      <c r="I491"/>
      <c r="J491"/>
      <c r="K491"/>
    </row>
    <row r="492" spans="1:11" ht="15" x14ac:dyDescent="0.25">
      <c r="A492"/>
      <c r="B492"/>
      <c r="C492"/>
      <c r="D492"/>
      <c r="E492"/>
      <c r="F492"/>
      <c r="G492"/>
      <c r="H492"/>
      <c r="I492"/>
      <c r="J492"/>
      <c r="K492"/>
    </row>
    <row r="493" spans="1:11" ht="15" x14ac:dyDescent="0.25">
      <c r="A493"/>
      <c r="B493"/>
      <c r="C493"/>
      <c r="D493"/>
      <c r="E493"/>
      <c r="F493"/>
      <c r="G493"/>
      <c r="H493"/>
      <c r="I493"/>
      <c r="J493"/>
      <c r="K493"/>
    </row>
    <row r="494" spans="1:11" ht="15" x14ac:dyDescent="0.25">
      <c r="A494"/>
      <c r="B494"/>
      <c r="C494"/>
      <c r="D494"/>
      <c r="E494"/>
      <c r="F494"/>
      <c r="G494"/>
      <c r="H494"/>
      <c r="I494"/>
      <c r="J494"/>
      <c r="K494"/>
    </row>
    <row r="495" spans="1:11" ht="15" x14ac:dyDescent="0.25">
      <c r="A495"/>
      <c r="B495"/>
      <c r="C495"/>
      <c r="D495"/>
      <c r="E495"/>
      <c r="F495"/>
      <c r="G495"/>
      <c r="H495"/>
      <c r="I495"/>
      <c r="J495"/>
      <c r="K495"/>
    </row>
    <row r="496" spans="1:11" ht="15" x14ac:dyDescent="0.25">
      <c r="A496"/>
      <c r="B496"/>
      <c r="C496"/>
      <c r="D496"/>
      <c r="E496"/>
      <c r="F496"/>
      <c r="G496"/>
      <c r="H496"/>
      <c r="I496"/>
      <c r="J496"/>
      <c r="K496"/>
    </row>
    <row r="497" spans="1:11" ht="15" x14ac:dyDescent="0.25">
      <c r="A497"/>
      <c r="B497"/>
      <c r="C497"/>
      <c r="D497"/>
      <c r="E497"/>
      <c r="F497"/>
      <c r="G497"/>
      <c r="H497"/>
      <c r="I497"/>
      <c r="J497"/>
      <c r="K497"/>
    </row>
    <row r="498" spans="1:11" ht="15" x14ac:dyDescent="0.25">
      <c r="A498"/>
      <c r="B498"/>
      <c r="C498"/>
      <c r="D498"/>
      <c r="E498"/>
      <c r="F498"/>
      <c r="G498"/>
      <c r="H498"/>
      <c r="I498"/>
      <c r="J498"/>
      <c r="K498"/>
    </row>
    <row r="499" spans="1:11" ht="15" x14ac:dyDescent="0.25">
      <c r="A499"/>
      <c r="B499"/>
      <c r="C499"/>
      <c r="D499"/>
      <c r="E499"/>
      <c r="F499"/>
      <c r="G499"/>
      <c r="H499"/>
      <c r="I499"/>
      <c r="J499"/>
      <c r="K499"/>
    </row>
    <row r="500" spans="1:11" ht="15" x14ac:dyDescent="0.25">
      <c r="A500"/>
      <c r="B500"/>
      <c r="C500"/>
      <c r="D500"/>
      <c r="E500"/>
      <c r="F500"/>
      <c r="G500"/>
      <c r="H500"/>
      <c r="I500"/>
      <c r="J500"/>
      <c r="K500"/>
    </row>
    <row r="501" spans="1:11" ht="15" x14ac:dyDescent="0.25">
      <c r="A501"/>
      <c r="B501"/>
      <c r="C501"/>
      <c r="D501"/>
      <c r="E501"/>
      <c r="F501"/>
      <c r="G501"/>
      <c r="H501"/>
      <c r="I501"/>
      <c r="J501"/>
      <c r="K501"/>
    </row>
    <row r="502" spans="1:11" ht="15" x14ac:dyDescent="0.25">
      <c r="A502"/>
      <c r="B502"/>
      <c r="C502"/>
      <c r="D502"/>
      <c r="E502"/>
      <c r="F502"/>
      <c r="G502"/>
      <c r="H502"/>
      <c r="I502"/>
      <c r="J502"/>
      <c r="K502"/>
    </row>
    <row r="503" spans="1:11" ht="15" x14ac:dyDescent="0.25">
      <c r="A503"/>
      <c r="B503"/>
      <c r="C503"/>
      <c r="D503"/>
      <c r="E503"/>
      <c r="F503"/>
      <c r="G503"/>
      <c r="H503"/>
      <c r="I503"/>
      <c r="J503"/>
      <c r="K503"/>
    </row>
    <row r="504" spans="1:11" ht="15" x14ac:dyDescent="0.25">
      <c r="A504"/>
      <c r="B504"/>
      <c r="C504"/>
      <c r="D504"/>
      <c r="E504"/>
      <c r="F504"/>
      <c r="G504"/>
      <c r="H504"/>
      <c r="I504"/>
      <c r="J504"/>
      <c r="K504"/>
    </row>
    <row r="505" spans="1:11" ht="15" x14ac:dyDescent="0.25">
      <c r="A505"/>
      <c r="B505"/>
      <c r="C505"/>
      <c r="D505"/>
      <c r="E505"/>
      <c r="F505"/>
      <c r="G505"/>
      <c r="H505"/>
      <c r="I505"/>
      <c r="J505"/>
      <c r="K505"/>
    </row>
    <row r="506" spans="1:11" ht="15" x14ac:dyDescent="0.25">
      <c r="A506"/>
      <c r="B506"/>
      <c r="C506"/>
      <c r="D506"/>
      <c r="E506"/>
      <c r="F506"/>
      <c r="G506"/>
      <c r="H506"/>
      <c r="I506"/>
      <c r="J506"/>
      <c r="K506"/>
    </row>
    <row r="507" spans="1:11" ht="15" x14ac:dyDescent="0.25">
      <c r="A507"/>
      <c r="B507"/>
      <c r="C507"/>
      <c r="D507"/>
      <c r="E507"/>
      <c r="F507"/>
      <c r="G507"/>
      <c r="H507"/>
      <c r="I507"/>
      <c r="J507"/>
      <c r="K507"/>
    </row>
    <row r="508" spans="1:11" ht="15" x14ac:dyDescent="0.25">
      <c r="A508"/>
      <c r="B508"/>
      <c r="C508"/>
      <c r="D508"/>
      <c r="E508"/>
      <c r="F508"/>
      <c r="G508"/>
      <c r="H508"/>
      <c r="I508"/>
      <c r="J508"/>
      <c r="K508"/>
    </row>
    <row r="509" spans="1:11" ht="15" x14ac:dyDescent="0.25">
      <c r="A509"/>
      <c r="B509"/>
      <c r="C509"/>
      <c r="D509"/>
      <c r="E509"/>
      <c r="F509"/>
      <c r="G509"/>
      <c r="H509"/>
      <c r="I509"/>
      <c r="J509"/>
      <c r="K509"/>
    </row>
    <row r="510" spans="1:11" ht="15" x14ac:dyDescent="0.25">
      <c r="A510"/>
      <c r="B510"/>
      <c r="C510"/>
      <c r="D510"/>
      <c r="E510"/>
      <c r="F510"/>
      <c r="G510"/>
      <c r="H510"/>
      <c r="I510"/>
      <c r="J510"/>
      <c r="K510"/>
    </row>
    <row r="511" spans="1:11" ht="15" x14ac:dyDescent="0.25">
      <c r="A511"/>
      <c r="B511"/>
      <c r="C511"/>
      <c r="D511"/>
      <c r="E511"/>
      <c r="F511"/>
      <c r="G511"/>
      <c r="H511"/>
      <c r="I511"/>
      <c r="J511"/>
      <c r="K511"/>
    </row>
    <row r="512" spans="1:11" ht="15" x14ac:dyDescent="0.25">
      <c r="A512"/>
      <c r="B512"/>
      <c r="C512"/>
      <c r="D512"/>
      <c r="E512"/>
      <c r="F512"/>
      <c r="G512"/>
      <c r="H512"/>
      <c r="I512"/>
      <c r="J512"/>
      <c r="K512"/>
    </row>
    <row r="513" spans="1:11" ht="15" x14ac:dyDescent="0.25">
      <c r="A513"/>
      <c r="B513"/>
      <c r="C513"/>
      <c r="D513"/>
      <c r="E513"/>
      <c r="F513"/>
      <c r="G513"/>
      <c r="H513"/>
      <c r="I513"/>
      <c r="J513"/>
      <c r="K513"/>
    </row>
    <row r="514" spans="1:11" ht="15" x14ac:dyDescent="0.25">
      <c r="A514"/>
      <c r="B514"/>
      <c r="C514"/>
      <c r="D514"/>
      <c r="E514"/>
      <c r="F514"/>
      <c r="G514"/>
      <c r="H514"/>
      <c r="I514"/>
      <c r="J514"/>
      <c r="K514"/>
    </row>
    <row r="515" spans="1:11" ht="15" x14ac:dyDescent="0.25">
      <c r="A515"/>
      <c r="B515"/>
      <c r="C515"/>
      <c r="D515"/>
      <c r="E515"/>
      <c r="F515"/>
      <c r="G515"/>
      <c r="H515"/>
      <c r="I515"/>
      <c r="J515"/>
      <c r="K515"/>
    </row>
    <row r="516" spans="1:11" ht="15" x14ac:dyDescent="0.25">
      <c r="A516"/>
      <c r="B516"/>
      <c r="C516"/>
      <c r="D516"/>
      <c r="E516"/>
      <c r="F516"/>
      <c r="G516"/>
      <c r="H516"/>
      <c r="I516"/>
      <c r="J516"/>
      <c r="K516"/>
    </row>
    <row r="517" spans="1:11" ht="15" x14ac:dyDescent="0.25">
      <c r="A517"/>
      <c r="B517"/>
      <c r="C517"/>
      <c r="D517"/>
      <c r="E517"/>
      <c r="F517"/>
      <c r="G517"/>
      <c r="H517"/>
      <c r="I517"/>
      <c r="J517"/>
      <c r="K517"/>
    </row>
    <row r="518" spans="1:11" ht="15" x14ac:dyDescent="0.25">
      <c r="A518"/>
      <c r="B518"/>
      <c r="C518"/>
      <c r="D518"/>
      <c r="E518"/>
      <c r="F518"/>
      <c r="G518"/>
      <c r="H518"/>
      <c r="I518"/>
      <c r="J518"/>
      <c r="K518"/>
    </row>
    <row r="519" spans="1:11" ht="15" x14ac:dyDescent="0.25">
      <c r="A519"/>
      <c r="B519"/>
      <c r="C519"/>
      <c r="D519"/>
      <c r="E519"/>
      <c r="F519"/>
      <c r="G519"/>
      <c r="H519"/>
      <c r="I519"/>
      <c r="J519"/>
      <c r="K519"/>
    </row>
    <row r="520" spans="1:11" ht="15" x14ac:dyDescent="0.25">
      <c r="A520"/>
      <c r="B520"/>
      <c r="C520"/>
      <c r="D520"/>
      <c r="E520"/>
      <c r="F520"/>
      <c r="G520"/>
      <c r="H520"/>
      <c r="I520"/>
      <c r="J520"/>
      <c r="K520"/>
    </row>
    <row r="521" spans="1:11" ht="15" x14ac:dyDescent="0.25">
      <c r="A521"/>
      <c r="B521"/>
      <c r="C521"/>
      <c r="D521"/>
      <c r="E521"/>
      <c r="F521"/>
      <c r="G521"/>
      <c r="H521"/>
      <c r="I521"/>
      <c r="J521"/>
      <c r="K521"/>
    </row>
    <row r="522" spans="1:11" ht="15" x14ac:dyDescent="0.25">
      <c r="A522"/>
      <c r="B522"/>
      <c r="C522"/>
      <c r="D522"/>
      <c r="E522"/>
      <c r="F522"/>
      <c r="G522"/>
      <c r="H522"/>
      <c r="I522"/>
      <c r="J522"/>
      <c r="K522"/>
    </row>
    <row r="523" spans="1:11" ht="15" x14ac:dyDescent="0.25">
      <c r="A523"/>
      <c r="B523"/>
      <c r="C523"/>
      <c r="D523"/>
      <c r="E523"/>
      <c r="F523"/>
      <c r="G523"/>
      <c r="H523"/>
      <c r="I523"/>
      <c r="J523"/>
      <c r="K523"/>
    </row>
    <row r="524" spans="1:11" ht="15" x14ac:dyDescent="0.25">
      <c r="A524"/>
      <c r="B524"/>
      <c r="C524"/>
      <c r="D524"/>
      <c r="E524"/>
      <c r="F524"/>
      <c r="G524"/>
      <c r="H524"/>
      <c r="I524"/>
      <c r="J524"/>
      <c r="K524"/>
    </row>
    <row r="525" spans="1:11" ht="15" x14ac:dyDescent="0.25">
      <c r="A525"/>
      <c r="B525"/>
      <c r="C525"/>
      <c r="D525"/>
      <c r="E525"/>
      <c r="F525"/>
      <c r="G525"/>
      <c r="H525"/>
      <c r="I525"/>
      <c r="J525"/>
      <c r="K525"/>
    </row>
    <row r="526" spans="1:11" ht="15" x14ac:dyDescent="0.25">
      <c r="A526"/>
      <c r="B526"/>
      <c r="C526"/>
      <c r="D526"/>
      <c r="E526"/>
      <c r="F526"/>
      <c r="G526"/>
      <c r="H526"/>
      <c r="I526"/>
      <c r="J526"/>
      <c r="K526"/>
    </row>
    <row r="527" spans="1:11" ht="15" x14ac:dyDescent="0.25">
      <c r="A527"/>
      <c r="B527"/>
      <c r="C527"/>
      <c r="D527"/>
      <c r="E527"/>
      <c r="F527"/>
      <c r="G527"/>
      <c r="H527"/>
      <c r="I527"/>
      <c r="J527"/>
      <c r="K527"/>
    </row>
    <row r="528" spans="1:11" ht="15" x14ac:dyDescent="0.25">
      <c r="A528"/>
      <c r="B528"/>
      <c r="C528"/>
      <c r="D528"/>
      <c r="E528"/>
      <c r="F528"/>
      <c r="G528"/>
      <c r="H528"/>
      <c r="I528"/>
      <c r="J528"/>
      <c r="K528"/>
    </row>
    <row r="529" spans="1:11" ht="15" x14ac:dyDescent="0.25">
      <c r="A529"/>
      <c r="B529"/>
      <c r="C529"/>
      <c r="D529"/>
      <c r="E529"/>
      <c r="F529"/>
      <c r="G529"/>
      <c r="H529"/>
      <c r="I529"/>
      <c r="J529"/>
      <c r="K529"/>
    </row>
    <row r="530" spans="1:11" ht="15" x14ac:dyDescent="0.25">
      <c r="A530"/>
      <c r="B530"/>
      <c r="C530"/>
      <c r="D530"/>
      <c r="E530"/>
      <c r="F530"/>
      <c r="G530"/>
      <c r="H530"/>
      <c r="I530"/>
      <c r="J530"/>
      <c r="K530"/>
    </row>
    <row r="531" spans="1:11" ht="15" x14ac:dyDescent="0.25">
      <c r="A531"/>
      <c r="B531"/>
      <c r="C531"/>
      <c r="D531"/>
      <c r="E531"/>
      <c r="F531"/>
      <c r="G531"/>
      <c r="H531"/>
      <c r="I531"/>
      <c r="J531"/>
      <c r="K531"/>
    </row>
    <row r="532" spans="1:11" ht="15" x14ac:dyDescent="0.25">
      <c r="A532"/>
      <c r="B532"/>
      <c r="C532"/>
      <c r="D532"/>
      <c r="E532"/>
      <c r="F532"/>
      <c r="G532"/>
      <c r="H532"/>
      <c r="I532"/>
      <c r="J532"/>
      <c r="K532"/>
    </row>
    <row r="533" spans="1:11" ht="15" x14ac:dyDescent="0.25">
      <c r="A533"/>
      <c r="B533"/>
      <c r="C533"/>
      <c r="D533"/>
      <c r="E533"/>
      <c r="F533"/>
      <c r="G533"/>
      <c r="H533"/>
      <c r="I533"/>
      <c r="J533"/>
      <c r="K533"/>
    </row>
    <row r="534" spans="1:11" ht="15" x14ac:dyDescent="0.25">
      <c r="A534"/>
      <c r="B534"/>
      <c r="C534"/>
      <c r="D534"/>
      <c r="E534"/>
      <c r="F534"/>
      <c r="G534"/>
      <c r="H534"/>
      <c r="I534"/>
      <c r="J534"/>
      <c r="K534"/>
    </row>
    <row r="535" spans="1:11" ht="15" x14ac:dyDescent="0.25">
      <c r="A535"/>
      <c r="B535"/>
      <c r="C535"/>
      <c r="D535"/>
      <c r="E535"/>
      <c r="F535"/>
      <c r="G535"/>
      <c r="H535"/>
      <c r="I535"/>
      <c r="J535"/>
      <c r="K535"/>
    </row>
    <row r="536" spans="1:11" ht="15" x14ac:dyDescent="0.25">
      <c r="A536"/>
      <c r="B536"/>
      <c r="C536"/>
      <c r="D536"/>
      <c r="E536"/>
      <c r="F536"/>
      <c r="G536"/>
      <c r="H536"/>
      <c r="I536"/>
      <c r="J536"/>
      <c r="K536"/>
    </row>
    <row r="537" spans="1:11" ht="15" x14ac:dyDescent="0.25">
      <c r="A537"/>
      <c r="B537"/>
      <c r="C537"/>
      <c r="D537"/>
      <c r="E537"/>
      <c r="F537"/>
      <c r="G537"/>
      <c r="H537"/>
      <c r="I537"/>
      <c r="J537"/>
      <c r="K537"/>
    </row>
    <row r="538" spans="1:11" ht="15" x14ac:dyDescent="0.25">
      <c r="A538"/>
      <c r="B538"/>
      <c r="C538"/>
      <c r="D538"/>
      <c r="E538"/>
      <c r="F538"/>
      <c r="G538"/>
      <c r="H538"/>
      <c r="I538"/>
      <c r="J538"/>
      <c r="K538"/>
    </row>
    <row r="539" spans="1:11" ht="15" x14ac:dyDescent="0.25">
      <c r="A539"/>
      <c r="B539"/>
      <c r="C539"/>
      <c r="D539"/>
      <c r="E539"/>
      <c r="F539"/>
      <c r="G539"/>
      <c r="H539"/>
      <c r="I539"/>
      <c r="J539"/>
      <c r="K539"/>
    </row>
    <row r="540" spans="1:11" ht="15" x14ac:dyDescent="0.25">
      <c r="A540"/>
      <c r="B540"/>
      <c r="C540"/>
      <c r="D540"/>
      <c r="E540"/>
      <c r="F540"/>
      <c r="G540"/>
      <c r="H540"/>
      <c r="I540"/>
      <c r="J540"/>
      <c r="K540"/>
    </row>
    <row r="541" spans="1:11" ht="15" x14ac:dyDescent="0.25">
      <c r="A541"/>
      <c r="B541"/>
      <c r="C541"/>
      <c r="D541"/>
      <c r="E541"/>
      <c r="F541"/>
      <c r="G541"/>
      <c r="H541"/>
      <c r="I541"/>
      <c r="J541"/>
      <c r="K541"/>
    </row>
    <row r="542" spans="1:11" ht="15" x14ac:dyDescent="0.25">
      <c r="A542"/>
      <c r="B542"/>
      <c r="C542"/>
      <c r="D542"/>
      <c r="E542"/>
      <c r="F542"/>
      <c r="G542"/>
      <c r="H542"/>
      <c r="I542"/>
      <c r="J542"/>
      <c r="K542"/>
    </row>
    <row r="543" spans="1:11" ht="15" x14ac:dyDescent="0.25">
      <c r="A543"/>
      <c r="B543"/>
      <c r="C543"/>
      <c r="D543"/>
      <c r="E543"/>
      <c r="F543"/>
      <c r="G543"/>
      <c r="H543"/>
      <c r="I543"/>
      <c r="J543"/>
      <c r="K543"/>
    </row>
    <row r="544" spans="1:11" ht="15" x14ac:dyDescent="0.25">
      <c r="A544"/>
      <c r="B544"/>
      <c r="C544"/>
      <c r="D544"/>
      <c r="E544"/>
      <c r="F544"/>
      <c r="G544"/>
      <c r="H544"/>
      <c r="I544"/>
      <c r="J544"/>
      <c r="K544"/>
    </row>
    <row r="545" spans="1:11" ht="15" x14ac:dyDescent="0.25">
      <c r="A545"/>
      <c r="B545"/>
      <c r="C545"/>
      <c r="D545"/>
      <c r="E545"/>
      <c r="F545"/>
      <c r="G545"/>
      <c r="H545"/>
      <c r="I545"/>
      <c r="J545"/>
      <c r="K545"/>
    </row>
    <row r="546" spans="1:11" ht="15" x14ac:dyDescent="0.25">
      <c r="A546"/>
      <c r="B546"/>
      <c r="C546"/>
      <c r="D546"/>
      <c r="E546"/>
      <c r="F546"/>
      <c r="G546"/>
      <c r="H546"/>
      <c r="I546"/>
      <c r="J546"/>
      <c r="K546"/>
    </row>
    <row r="547" spans="1:11" ht="15" x14ac:dyDescent="0.25">
      <c r="A547"/>
      <c r="B547"/>
      <c r="C547"/>
      <c r="D547"/>
      <c r="E547"/>
      <c r="F547"/>
      <c r="G547"/>
      <c r="H547"/>
      <c r="I547"/>
      <c r="J547"/>
      <c r="K547"/>
    </row>
    <row r="548" spans="1:11" ht="15" x14ac:dyDescent="0.25">
      <c r="A548"/>
      <c r="B548"/>
      <c r="C548"/>
      <c r="D548"/>
      <c r="E548"/>
      <c r="F548"/>
      <c r="G548"/>
      <c r="H548"/>
      <c r="I548"/>
      <c r="J548"/>
      <c r="K548"/>
    </row>
    <row r="549" spans="1:11" ht="15" x14ac:dyDescent="0.25">
      <c r="A549"/>
      <c r="B549"/>
      <c r="C549"/>
      <c r="D549"/>
      <c r="E549"/>
      <c r="F549"/>
      <c r="G549"/>
      <c r="H549"/>
      <c r="I549"/>
      <c r="J549"/>
      <c r="K549"/>
    </row>
    <row r="550" spans="1:11" ht="15" x14ac:dyDescent="0.25">
      <c r="A550"/>
      <c r="B550"/>
      <c r="C550"/>
      <c r="D550"/>
      <c r="E550"/>
      <c r="F550"/>
      <c r="G550"/>
      <c r="H550"/>
      <c r="I550"/>
      <c r="J550"/>
      <c r="K550"/>
    </row>
    <row r="551" spans="1:11" ht="15" x14ac:dyDescent="0.25">
      <c r="A551"/>
      <c r="B551"/>
      <c r="C551"/>
      <c r="D551"/>
      <c r="E551"/>
      <c r="F551"/>
      <c r="G551"/>
      <c r="H551"/>
      <c r="I551"/>
      <c r="J551"/>
      <c r="K551"/>
    </row>
    <row r="552" spans="1:11" ht="15" x14ac:dyDescent="0.25">
      <c r="A552"/>
      <c r="B552"/>
      <c r="C552"/>
      <c r="D552"/>
      <c r="E552"/>
      <c r="F552"/>
      <c r="G552"/>
      <c r="H552"/>
      <c r="I552"/>
      <c r="J552"/>
      <c r="K552"/>
    </row>
    <row r="553" spans="1:11" ht="15" x14ac:dyDescent="0.25">
      <c r="A553"/>
      <c r="B553"/>
      <c r="C553"/>
      <c r="D553"/>
      <c r="E553"/>
      <c r="F553"/>
      <c r="G553"/>
      <c r="H553"/>
      <c r="I553"/>
      <c r="J553"/>
      <c r="K553"/>
    </row>
    <row r="554" spans="1:11" ht="15" x14ac:dyDescent="0.25">
      <c r="A554"/>
      <c r="B554"/>
      <c r="C554"/>
      <c r="D554"/>
      <c r="E554"/>
      <c r="F554"/>
      <c r="G554"/>
      <c r="H554"/>
      <c r="I554"/>
      <c r="J554"/>
      <c r="K554"/>
    </row>
    <row r="555" spans="1:11" ht="15" x14ac:dyDescent="0.25">
      <c r="A555"/>
      <c r="B555"/>
      <c r="C555"/>
      <c r="D555"/>
      <c r="E555"/>
      <c r="F555"/>
      <c r="G555"/>
      <c r="H555"/>
      <c r="I555"/>
      <c r="J555"/>
      <c r="K555"/>
    </row>
    <row r="556" spans="1:11" ht="15" x14ac:dyDescent="0.25">
      <c r="A556"/>
      <c r="B556"/>
      <c r="C556"/>
      <c r="D556"/>
      <c r="E556"/>
      <c r="F556"/>
      <c r="G556"/>
      <c r="H556"/>
      <c r="I556"/>
      <c r="J556"/>
      <c r="K556"/>
    </row>
    <row r="557" spans="1:11" ht="15" x14ac:dyDescent="0.25">
      <c r="A557"/>
      <c r="B557"/>
      <c r="C557"/>
      <c r="D557"/>
      <c r="E557"/>
      <c r="F557"/>
      <c r="G557"/>
      <c r="H557"/>
      <c r="I557"/>
      <c r="J557"/>
      <c r="K557"/>
    </row>
    <row r="558" spans="1:11" ht="15" x14ac:dyDescent="0.25">
      <c r="A558"/>
      <c r="B558"/>
      <c r="C558"/>
      <c r="D558"/>
      <c r="E558"/>
      <c r="F558"/>
      <c r="G558"/>
      <c r="H558"/>
      <c r="I558"/>
      <c r="J558"/>
      <c r="K558"/>
    </row>
    <row r="559" spans="1:11" ht="15" x14ac:dyDescent="0.25">
      <c r="A559"/>
      <c r="B559"/>
      <c r="C559"/>
      <c r="D559"/>
      <c r="E559"/>
      <c r="F559"/>
      <c r="G559"/>
      <c r="H559"/>
      <c r="I559"/>
      <c r="J559"/>
      <c r="K559"/>
    </row>
    <row r="560" spans="1:11" ht="15" x14ac:dyDescent="0.25">
      <c r="A560"/>
      <c r="B560"/>
      <c r="C560"/>
      <c r="D560"/>
      <c r="E560"/>
      <c r="F560"/>
      <c r="G560"/>
      <c r="H560"/>
      <c r="I560"/>
      <c r="J560"/>
      <c r="K560"/>
    </row>
    <row r="561" spans="1:11" ht="15" x14ac:dyDescent="0.25">
      <c r="A561"/>
      <c r="B561"/>
      <c r="C561"/>
      <c r="D561"/>
      <c r="E561"/>
      <c r="F561"/>
      <c r="G561"/>
      <c r="H561"/>
      <c r="I561"/>
      <c r="J561"/>
      <c r="K561"/>
    </row>
    <row r="562" spans="1:11" ht="15" x14ac:dyDescent="0.25">
      <c r="A562"/>
      <c r="B562"/>
      <c r="C562"/>
      <c r="D562"/>
      <c r="E562"/>
      <c r="F562"/>
      <c r="G562"/>
      <c r="H562"/>
      <c r="I562"/>
      <c r="J562"/>
      <c r="K562"/>
    </row>
    <row r="563" spans="1:11" ht="15" x14ac:dyDescent="0.25">
      <c r="A563"/>
      <c r="B563"/>
      <c r="C563"/>
      <c r="D563"/>
      <c r="E563"/>
      <c r="F563"/>
      <c r="G563"/>
      <c r="H563"/>
      <c r="I563"/>
      <c r="J563"/>
      <c r="K563"/>
    </row>
    <row r="564" spans="1:11" ht="15" x14ac:dyDescent="0.25">
      <c r="A564"/>
      <c r="B564"/>
      <c r="C564"/>
      <c r="D564"/>
      <c r="E564"/>
      <c r="F564"/>
      <c r="G564"/>
      <c r="H564"/>
      <c r="I564"/>
      <c r="J564"/>
      <c r="K564"/>
    </row>
    <row r="565" spans="1:11" ht="15" x14ac:dyDescent="0.25">
      <c r="A565"/>
      <c r="B565"/>
      <c r="C565"/>
      <c r="D565"/>
      <c r="E565"/>
      <c r="F565"/>
      <c r="G565"/>
      <c r="H565"/>
      <c r="I565"/>
      <c r="J565"/>
      <c r="K565"/>
    </row>
    <row r="566" spans="1:11" ht="15" x14ac:dyDescent="0.25">
      <c r="A566"/>
      <c r="B566"/>
      <c r="C566"/>
      <c r="D566"/>
      <c r="E566"/>
      <c r="F566"/>
      <c r="G566"/>
      <c r="H566"/>
      <c r="I566"/>
      <c r="J566"/>
      <c r="K566"/>
    </row>
    <row r="567" spans="1:11" ht="15" x14ac:dyDescent="0.25">
      <c r="A567"/>
      <c r="B567"/>
      <c r="C567"/>
      <c r="D567"/>
      <c r="E567"/>
      <c r="F567"/>
      <c r="G567"/>
      <c r="H567"/>
      <c r="I567"/>
      <c r="J567"/>
      <c r="K567"/>
    </row>
    <row r="568" spans="1:11" ht="15" x14ac:dyDescent="0.25">
      <c r="A568"/>
      <c r="B568"/>
      <c r="C568"/>
      <c r="D568"/>
      <c r="E568"/>
      <c r="F568"/>
      <c r="G568"/>
      <c r="H568"/>
      <c r="I568"/>
      <c r="J568"/>
      <c r="K568"/>
    </row>
    <row r="569" spans="1:11" ht="15" x14ac:dyDescent="0.25">
      <c r="A569"/>
      <c r="B569"/>
      <c r="C569"/>
      <c r="D569"/>
      <c r="E569"/>
      <c r="F569"/>
      <c r="G569"/>
      <c r="H569"/>
      <c r="I569"/>
      <c r="J569"/>
      <c r="K569"/>
    </row>
    <row r="570" spans="1:11" ht="15" x14ac:dyDescent="0.25">
      <c r="A570"/>
      <c r="B570"/>
      <c r="C570"/>
      <c r="D570"/>
      <c r="E570"/>
      <c r="F570"/>
      <c r="G570"/>
      <c r="H570"/>
      <c r="I570"/>
      <c r="J570"/>
      <c r="K570"/>
    </row>
    <row r="571" spans="1:11" ht="15" x14ac:dyDescent="0.25">
      <c r="A571"/>
      <c r="B571"/>
      <c r="C571"/>
      <c r="D571"/>
      <c r="E571"/>
      <c r="F571"/>
      <c r="G571"/>
      <c r="H571"/>
      <c r="I571"/>
      <c r="J571"/>
      <c r="K571"/>
    </row>
    <row r="572" spans="1:11" ht="15" x14ac:dyDescent="0.25">
      <c r="A572"/>
      <c r="B572"/>
      <c r="C572"/>
      <c r="D572"/>
      <c r="E572"/>
      <c r="F572"/>
      <c r="G572"/>
      <c r="H572"/>
      <c r="I572"/>
      <c r="J572"/>
      <c r="K572"/>
    </row>
    <row r="573" spans="1:11" ht="15" x14ac:dyDescent="0.25">
      <c r="A573"/>
      <c r="B573"/>
      <c r="C573"/>
      <c r="D573"/>
      <c r="E573"/>
      <c r="F573"/>
      <c r="G573"/>
      <c r="H573"/>
      <c r="I573"/>
      <c r="J573"/>
      <c r="K573"/>
    </row>
    <row r="574" spans="1:11" ht="15" x14ac:dyDescent="0.25">
      <c r="A574"/>
      <c r="B574"/>
      <c r="C574"/>
      <c r="D574"/>
      <c r="E574"/>
      <c r="F574"/>
      <c r="G574"/>
      <c r="H574"/>
      <c r="I574"/>
      <c r="J574"/>
      <c r="K574"/>
    </row>
    <row r="575" spans="1:11" ht="15" x14ac:dyDescent="0.25">
      <c r="A575"/>
      <c r="B575"/>
      <c r="C575"/>
      <c r="D575"/>
      <c r="E575"/>
      <c r="F575"/>
      <c r="G575"/>
      <c r="H575"/>
      <c r="I575"/>
      <c r="J575"/>
      <c r="K575"/>
    </row>
    <row r="576" spans="1:11" ht="15" x14ac:dyDescent="0.25">
      <c r="A576"/>
      <c r="B576"/>
      <c r="C576"/>
      <c r="D576"/>
      <c r="E576"/>
      <c r="F576"/>
      <c r="G576"/>
      <c r="H576"/>
      <c r="I576"/>
      <c r="J576"/>
      <c r="K576"/>
    </row>
    <row r="577" spans="1:11" ht="15" x14ac:dyDescent="0.25">
      <c r="A577"/>
      <c r="B577"/>
      <c r="C577"/>
      <c r="D577"/>
      <c r="E577"/>
      <c r="F577"/>
      <c r="G577"/>
      <c r="H577"/>
      <c r="I577"/>
      <c r="J577"/>
      <c r="K577"/>
    </row>
    <row r="578" spans="1:11" ht="15" x14ac:dyDescent="0.25">
      <c r="A578"/>
      <c r="B578"/>
      <c r="C578"/>
      <c r="D578"/>
      <c r="E578"/>
      <c r="F578"/>
      <c r="G578"/>
      <c r="H578"/>
      <c r="I578"/>
      <c r="J578"/>
      <c r="K578"/>
    </row>
    <row r="579" spans="1:11" ht="15" x14ac:dyDescent="0.25">
      <c r="A579"/>
      <c r="B579"/>
      <c r="C579"/>
      <c r="D579"/>
      <c r="E579"/>
      <c r="F579"/>
      <c r="G579"/>
      <c r="H579"/>
      <c r="I579"/>
      <c r="J579"/>
      <c r="K579"/>
    </row>
    <row r="580" spans="1:11" ht="15" x14ac:dyDescent="0.25">
      <c r="A580"/>
      <c r="B580"/>
      <c r="C580"/>
      <c r="D580"/>
      <c r="E580"/>
      <c r="F580"/>
      <c r="G580"/>
      <c r="H580"/>
      <c r="I580"/>
      <c r="J580"/>
      <c r="K580"/>
    </row>
    <row r="581" spans="1:11" ht="15" x14ac:dyDescent="0.25">
      <c r="A581"/>
      <c r="B581"/>
      <c r="C581"/>
      <c r="D581"/>
      <c r="E581"/>
      <c r="F581"/>
      <c r="G581"/>
      <c r="H581"/>
      <c r="I581"/>
      <c r="J581"/>
      <c r="K581"/>
    </row>
    <row r="582" spans="1:11" ht="15" x14ac:dyDescent="0.25">
      <c r="A582"/>
      <c r="B582"/>
      <c r="C582"/>
      <c r="D582"/>
      <c r="E582"/>
      <c r="F582"/>
      <c r="G582"/>
      <c r="H582"/>
      <c r="I582"/>
      <c r="J582"/>
      <c r="K582"/>
    </row>
    <row r="583" spans="1:11" ht="15" x14ac:dyDescent="0.25">
      <c r="A583"/>
      <c r="B583"/>
      <c r="C583"/>
      <c r="D583"/>
      <c r="E583"/>
      <c r="F583"/>
      <c r="G583"/>
      <c r="H583"/>
      <c r="I583"/>
      <c r="J583"/>
      <c r="K583"/>
    </row>
    <row r="584" spans="1:11" ht="15" x14ac:dyDescent="0.25">
      <c r="A584"/>
      <c r="B584"/>
      <c r="C584"/>
      <c r="D584"/>
      <c r="E584"/>
      <c r="F584"/>
      <c r="G584"/>
      <c r="H584"/>
      <c r="I584"/>
      <c r="J584"/>
      <c r="K584"/>
    </row>
    <row r="585" spans="1:11" ht="15" x14ac:dyDescent="0.25">
      <c r="A585"/>
      <c r="B585"/>
      <c r="C585"/>
      <c r="D585"/>
      <c r="E585"/>
      <c r="F585"/>
      <c r="G585"/>
      <c r="H585"/>
      <c r="I585"/>
      <c r="J585"/>
      <c r="K585"/>
    </row>
    <row r="586" spans="1:11" ht="15" x14ac:dyDescent="0.25">
      <c r="A586"/>
      <c r="B586"/>
      <c r="C586"/>
      <c r="D586"/>
      <c r="E586"/>
      <c r="F586"/>
      <c r="G586"/>
      <c r="H586"/>
      <c r="I586"/>
      <c r="J586"/>
      <c r="K586"/>
    </row>
    <row r="587" spans="1:11" ht="15" x14ac:dyDescent="0.25">
      <c r="A587"/>
      <c r="B587"/>
      <c r="C587"/>
      <c r="D587"/>
      <c r="E587"/>
      <c r="F587"/>
      <c r="G587"/>
      <c r="H587"/>
      <c r="I587"/>
      <c r="J587"/>
      <c r="K587"/>
    </row>
    <row r="588" spans="1:11" ht="15" x14ac:dyDescent="0.25">
      <c r="A588"/>
      <c r="B588"/>
      <c r="C588"/>
      <c r="D588"/>
      <c r="E588"/>
      <c r="F588"/>
      <c r="G588"/>
      <c r="H588"/>
      <c r="I588"/>
      <c r="J588"/>
      <c r="K588"/>
    </row>
    <row r="589" spans="1:11" ht="15" x14ac:dyDescent="0.25">
      <c r="A589"/>
      <c r="B589"/>
      <c r="C589"/>
      <c r="D589"/>
      <c r="E589"/>
      <c r="F589"/>
      <c r="G589"/>
      <c r="H589"/>
      <c r="I589"/>
      <c r="J589"/>
      <c r="K589"/>
    </row>
    <row r="590" spans="1:11" ht="15" x14ac:dyDescent="0.25">
      <c r="A590"/>
      <c r="B590"/>
      <c r="C590"/>
      <c r="D590"/>
      <c r="E590"/>
      <c r="F590"/>
      <c r="G590"/>
      <c r="H590"/>
      <c r="I590"/>
      <c r="J590"/>
      <c r="K590"/>
    </row>
    <row r="591" spans="1:11" ht="15" x14ac:dyDescent="0.25">
      <c r="A591"/>
      <c r="B591"/>
      <c r="C591"/>
      <c r="D591"/>
      <c r="E591"/>
      <c r="F591"/>
      <c r="G591"/>
      <c r="H591"/>
      <c r="I591"/>
      <c r="J591"/>
      <c r="K591"/>
    </row>
    <row r="592" spans="1:11" ht="15" x14ac:dyDescent="0.25">
      <c r="A592"/>
      <c r="B592"/>
      <c r="C592"/>
      <c r="D592"/>
      <c r="E592"/>
      <c r="F592"/>
      <c r="G592"/>
      <c r="H592"/>
      <c r="I592"/>
      <c r="J592"/>
      <c r="K592"/>
    </row>
    <row r="593" spans="1:11" ht="15" x14ac:dyDescent="0.25">
      <c r="A593"/>
      <c r="B593"/>
      <c r="C593"/>
      <c r="D593"/>
      <c r="E593"/>
      <c r="F593"/>
      <c r="G593"/>
      <c r="H593"/>
      <c r="I593"/>
      <c r="J593"/>
      <c r="K593"/>
    </row>
    <row r="594" spans="1:11" ht="15" x14ac:dyDescent="0.25">
      <c r="A594"/>
      <c r="B594"/>
      <c r="C594"/>
      <c r="D594"/>
      <c r="E594"/>
      <c r="F594"/>
      <c r="G594"/>
      <c r="H594"/>
      <c r="I594"/>
      <c r="J594"/>
      <c r="K594"/>
    </row>
    <row r="595" spans="1:11" ht="15" x14ac:dyDescent="0.25">
      <c r="A595"/>
      <c r="B595"/>
      <c r="C595"/>
      <c r="D595"/>
      <c r="E595"/>
      <c r="F595"/>
      <c r="G595"/>
      <c r="H595"/>
      <c r="I595"/>
      <c r="J595"/>
      <c r="K595"/>
    </row>
    <row r="596" spans="1:11" ht="15" x14ac:dyDescent="0.25">
      <c r="A596"/>
      <c r="B596"/>
      <c r="C596"/>
      <c r="D596"/>
      <c r="E596"/>
      <c r="F596"/>
      <c r="G596"/>
      <c r="H596"/>
      <c r="I596"/>
      <c r="J596"/>
      <c r="K596"/>
    </row>
    <row r="597" spans="1:11" ht="15" x14ac:dyDescent="0.25">
      <c r="A597"/>
      <c r="B597"/>
      <c r="C597"/>
      <c r="D597"/>
      <c r="E597"/>
      <c r="F597"/>
      <c r="G597"/>
      <c r="H597"/>
      <c r="I597"/>
      <c r="J597"/>
      <c r="K597"/>
    </row>
    <row r="598" spans="1:11" ht="15" x14ac:dyDescent="0.25">
      <c r="A598"/>
      <c r="B598"/>
      <c r="C598"/>
      <c r="D598"/>
      <c r="E598"/>
      <c r="F598"/>
      <c r="G598"/>
      <c r="H598"/>
      <c r="I598"/>
      <c r="J598"/>
      <c r="K598"/>
    </row>
    <row r="599" spans="1:11" ht="15" x14ac:dyDescent="0.25">
      <c r="A599"/>
      <c r="B599"/>
      <c r="C599"/>
      <c r="D599"/>
      <c r="E599"/>
      <c r="F599"/>
      <c r="G599"/>
      <c r="H599"/>
      <c r="I599"/>
      <c r="J599"/>
      <c r="K599"/>
    </row>
    <row r="600" spans="1:11" ht="15" x14ac:dyDescent="0.25">
      <c r="A600"/>
      <c r="B600"/>
      <c r="C600"/>
      <c r="D600"/>
      <c r="E600"/>
      <c r="F600"/>
      <c r="G600"/>
      <c r="H600"/>
      <c r="I600"/>
      <c r="J600"/>
      <c r="K600"/>
    </row>
    <row r="601" spans="1:11" ht="15" x14ac:dyDescent="0.25">
      <c r="A601"/>
      <c r="B601"/>
      <c r="C601"/>
      <c r="D601"/>
      <c r="E601"/>
      <c r="F601"/>
      <c r="G601"/>
      <c r="H601"/>
      <c r="I601"/>
      <c r="J601"/>
      <c r="K601"/>
    </row>
    <row r="602" spans="1:11" ht="15" x14ac:dyDescent="0.25">
      <c r="A602"/>
      <c r="B602"/>
      <c r="C602"/>
      <c r="D602"/>
      <c r="E602"/>
      <c r="F602"/>
      <c r="G602"/>
      <c r="H602"/>
      <c r="I602"/>
      <c r="J602"/>
      <c r="K602"/>
    </row>
    <row r="603" spans="1:11" ht="15" x14ac:dyDescent="0.25">
      <c r="A603"/>
      <c r="B603"/>
      <c r="C603"/>
      <c r="D603"/>
      <c r="E603"/>
      <c r="F603"/>
      <c r="G603"/>
      <c r="H603"/>
      <c r="I603"/>
      <c r="J603"/>
      <c r="K603"/>
    </row>
    <row r="604" spans="1:11" ht="15" x14ac:dyDescent="0.25">
      <c r="A604"/>
      <c r="B604"/>
      <c r="C604"/>
      <c r="D604"/>
      <c r="E604"/>
      <c r="F604"/>
      <c r="G604"/>
      <c r="H604"/>
      <c r="I604"/>
      <c r="J604"/>
      <c r="K604"/>
    </row>
    <row r="605" spans="1:11" ht="15" x14ac:dyDescent="0.25">
      <c r="A605"/>
      <c r="B605"/>
      <c r="C605"/>
      <c r="D605"/>
      <c r="E605"/>
      <c r="F605"/>
      <c r="G605"/>
      <c r="H605"/>
      <c r="I605"/>
      <c r="J605"/>
      <c r="K605"/>
    </row>
    <row r="606" spans="1:11" ht="15" x14ac:dyDescent="0.25">
      <c r="A606"/>
      <c r="B606"/>
      <c r="C606"/>
      <c r="D606"/>
      <c r="E606"/>
      <c r="F606"/>
      <c r="G606"/>
      <c r="H606"/>
      <c r="I606"/>
      <c r="J606"/>
      <c r="K606"/>
    </row>
    <row r="607" spans="1:11" ht="15" x14ac:dyDescent="0.25">
      <c r="A607"/>
      <c r="B607"/>
      <c r="C607"/>
      <c r="D607"/>
      <c r="E607"/>
      <c r="F607"/>
      <c r="G607"/>
      <c r="H607"/>
      <c r="I607"/>
      <c r="J607"/>
      <c r="K607"/>
    </row>
    <row r="608" spans="1:11" ht="15" x14ac:dyDescent="0.25">
      <c r="A608"/>
      <c r="B608"/>
      <c r="C608"/>
      <c r="D608"/>
      <c r="E608"/>
      <c r="F608"/>
      <c r="G608"/>
      <c r="H608"/>
      <c r="I608"/>
      <c r="J608"/>
      <c r="K608"/>
    </row>
    <row r="609" spans="1:11" ht="15" x14ac:dyDescent="0.25">
      <c r="A609"/>
      <c r="B609"/>
      <c r="C609"/>
      <c r="D609"/>
      <c r="E609"/>
      <c r="F609"/>
      <c r="G609"/>
      <c r="H609"/>
      <c r="I609"/>
      <c r="J609"/>
      <c r="K609"/>
    </row>
    <row r="610" spans="1:11" ht="15" x14ac:dyDescent="0.25">
      <c r="A610"/>
      <c r="B610"/>
      <c r="C610"/>
      <c r="D610"/>
      <c r="E610"/>
      <c r="F610"/>
      <c r="G610"/>
      <c r="H610"/>
      <c r="I610"/>
      <c r="J610"/>
      <c r="K610"/>
    </row>
    <row r="611" spans="1:11" ht="15" x14ac:dyDescent="0.25">
      <c r="A611"/>
      <c r="B611"/>
      <c r="C611"/>
      <c r="D611"/>
      <c r="E611"/>
      <c r="F611"/>
      <c r="G611"/>
      <c r="H611"/>
      <c r="I611"/>
      <c r="J611"/>
      <c r="K611"/>
    </row>
    <row r="612" spans="1:11" ht="15" x14ac:dyDescent="0.25">
      <c r="A612"/>
      <c r="B612"/>
      <c r="C612"/>
      <c r="D612"/>
      <c r="E612"/>
      <c r="F612"/>
      <c r="G612"/>
      <c r="H612"/>
      <c r="I612"/>
      <c r="J612"/>
      <c r="K612"/>
    </row>
    <row r="613" spans="1:11" ht="15" x14ac:dyDescent="0.25">
      <c r="A613"/>
      <c r="B613"/>
      <c r="C613"/>
      <c r="D613"/>
      <c r="E613"/>
      <c r="F613"/>
      <c r="G613"/>
      <c r="H613"/>
      <c r="I613"/>
      <c r="J613"/>
      <c r="K613"/>
    </row>
    <row r="614" spans="1:11" ht="15" x14ac:dyDescent="0.25">
      <c r="A614"/>
      <c r="B614"/>
      <c r="C614"/>
      <c r="D614"/>
      <c r="E614"/>
      <c r="F614"/>
      <c r="G614"/>
      <c r="H614"/>
      <c r="I614"/>
      <c r="J614"/>
      <c r="K614"/>
    </row>
    <row r="615" spans="1:11" ht="15" x14ac:dyDescent="0.25">
      <c r="A615"/>
      <c r="B615"/>
      <c r="C615"/>
      <c r="D615"/>
      <c r="E615"/>
      <c r="F615"/>
      <c r="G615"/>
      <c r="H615"/>
      <c r="I615"/>
      <c r="J615"/>
      <c r="K615"/>
    </row>
    <row r="616" spans="1:11" ht="15" x14ac:dyDescent="0.25">
      <c r="A616"/>
      <c r="B616"/>
      <c r="C616"/>
      <c r="D616"/>
      <c r="E616"/>
      <c r="F616"/>
      <c r="G616"/>
      <c r="H616"/>
      <c r="I616"/>
      <c r="J616"/>
      <c r="K616"/>
    </row>
    <row r="617" spans="1:11" ht="15" x14ac:dyDescent="0.25">
      <c r="A617"/>
      <c r="B617"/>
      <c r="C617"/>
      <c r="D617"/>
      <c r="E617"/>
      <c r="F617"/>
      <c r="G617"/>
      <c r="H617"/>
      <c r="I617"/>
      <c r="J617"/>
      <c r="K617"/>
    </row>
    <row r="618" spans="1:11" ht="15" x14ac:dyDescent="0.25">
      <c r="A618"/>
      <c r="B618"/>
      <c r="C618"/>
      <c r="D618"/>
      <c r="E618"/>
      <c r="F618"/>
      <c r="G618"/>
      <c r="H618"/>
      <c r="I618"/>
      <c r="J618"/>
      <c r="K618"/>
    </row>
    <row r="619" spans="1:11" ht="15" x14ac:dyDescent="0.25">
      <c r="A619"/>
      <c r="B619"/>
      <c r="C619"/>
      <c r="D619"/>
      <c r="E619"/>
      <c r="F619"/>
      <c r="G619"/>
      <c r="H619"/>
      <c r="I619"/>
      <c r="J619"/>
      <c r="K619"/>
    </row>
    <row r="620" spans="1:11" ht="15" x14ac:dyDescent="0.25">
      <c r="A620"/>
      <c r="B620"/>
      <c r="C620"/>
      <c r="D620"/>
      <c r="E620"/>
      <c r="F620"/>
      <c r="G620"/>
      <c r="H620"/>
      <c r="I620"/>
      <c r="J620"/>
      <c r="K620"/>
    </row>
    <row r="621" spans="1:11" ht="15" x14ac:dyDescent="0.25">
      <c r="A621"/>
      <c r="B621"/>
      <c r="C621"/>
      <c r="D621"/>
      <c r="E621"/>
      <c r="F621"/>
      <c r="G621"/>
      <c r="H621"/>
      <c r="I621"/>
      <c r="J621"/>
      <c r="K621"/>
    </row>
    <row r="622" spans="1:11" ht="15" x14ac:dyDescent="0.25">
      <c r="A622"/>
      <c r="B622"/>
      <c r="C622"/>
      <c r="D622"/>
      <c r="E622"/>
      <c r="F622"/>
      <c r="G622"/>
      <c r="H622"/>
      <c r="I622"/>
      <c r="J622"/>
      <c r="K622"/>
    </row>
    <row r="623" spans="1:11" ht="15" x14ac:dyDescent="0.25">
      <c r="A623"/>
      <c r="B623"/>
      <c r="C623"/>
      <c r="D623"/>
      <c r="E623"/>
      <c r="F623"/>
      <c r="G623"/>
      <c r="H623"/>
      <c r="I623"/>
      <c r="J623"/>
      <c r="K623"/>
    </row>
    <row r="624" spans="1:11" ht="15" x14ac:dyDescent="0.25">
      <c r="A624"/>
      <c r="B624"/>
      <c r="C624"/>
      <c r="D624"/>
      <c r="E624"/>
      <c r="F624"/>
      <c r="G624"/>
      <c r="H624"/>
      <c r="I624"/>
      <c r="J624"/>
      <c r="K624"/>
    </row>
    <row r="625" spans="1:11" ht="15" x14ac:dyDescent="0.25">
      <c r="A625"/>
      <c r="B625"/>
      <c r="C625"/>
      <c r="D625"/>
      <c r="E625"/>
      <c r="F625"/>
      <c r="G625"/>
      <c r="H625"/>
      <c r="I625"/>
      <c r="J625"/>
      <c r="K625"/>
    </row>
    <row r="626" spans="1:11" ht="15" x14ac:dyDescent="0.25">
      <c r="A626"/>
      <c r="B626"/>
      <c r="C626"/>
      <c r="D626"/>
      <c r="E626"/>
      <c r="F626"/>
      <c r="G626"/>
      <c r="H626"/>
      <c r="I626"/>
      <c r="J626"/>
      <c r="K626"/>
    </row>
    <row r="627" spans="1:11" ht="15" x14ac:dyDescent="0.25">
      <c r="A627"/>
      <c r="B627"/>
      <c r="C627"/>
      <c r="D627"/>
      <c r="E627"/>
      <c r="F627"/>
      <c r="G627"/>
      <c r="H627"/>
      <c r="I627"/>
      <c r="J627"/>
      <c r="K627"/>
    </row>
    <row r="628" spans="1:11" ht="15" x14ac:dyDescent="0.25">
      <c r="A628"/>
      <c r="B628"/>
      <c r="C628"/>
      <c r="D628"/>
      <c r="E628"/>
      <c r="F628"/>
      <c r="G628"/>
      <c r="H628"/>
      <c r="I628"/>
      <c r="J628"/>
      <c r="K628"/>
    </row>
    <row r="629" spans="1:11" ht="15" x14ac:dyDescent="0.25">
      <c r="A629"/>
      <c r="B629"/>
      <c r="C629"/>
      <c r="D629"/>
      <c r="E629"/>
      <c r="F629"/>
      <c r="G629"/>
      <c r="H629"/>
      <c r="I629"/>
      <c r="J629"/>
      <c r="K629"/>
    </row>
    <row r="630" spans="1:11" ht="15" x14ac:dyDescent="0.25">
      <c r="A630"/>
      <c r="B630"/>
      <c r="C630"/>
      <c r="D630"/>
      <c r="E630"/>
      <c r="F630"/>
      <c r="G630"/>
      <c r="H630"/>
      <c r="I630"/>
      <c r="J630"/>
      <c r="K630"/>
    </row>
    <row r="631" spans="1:11" ht="15" x14ac:dyDescent="0.25">
      <c r="A631"/>
      <c r="B631"/>
      <c r="C631"/>
      <c r="D631"/>
      <c r="E631"/>
      <c r="F631"/>
      <c r="G631"/>
      <c r="H631"/>
      <c r="I631"/>
      <c r="J631"/>
      <c r="K631"/>
    </row>
    <row r="632" spans="1:11" ht="15" x14ac:dyDescent="0.25">
      <c r="A632"/>
      <c r="B632"/>
      <c r="C632"/>
      <c r="D632"/>
      <c r="E632"/>
      <c r="F632"/>
      <c r="G632"/>
      <c r="H632"/>
      <c r="I632"/>
      <c r="J632"/>
      <c r="K632"/>
    </row>
    <row r="633" spans="1:11" ht="15" x14ac:dyDescent="0.25">
      <c r="A633"/>
      <c r="B633"/>
      <c r="C633"/>
      <c r="D633"/>
      <c r="E633"/>
      <c r="F633"/>
      <c r="G633"/>
      <c r="H633"/>
      <c r="I633"/>
      <c r="J633"/>
      <c r="K633"/>
    </row>
    <row r="634" spans="1:11" ht="15" x14ac:dyDescent="0.25">
      <c r="A634"/>
      <c r="B634"/>
      <c r="C634"/>
      <c r="D634"/>
      <c r="E634"/>
      <c r="F634"/>
      <c r="G634"/>
      <c r="H634"/>
      <c r="I634"/>
      <c r="J634"/>
      <c r="K634"/>
    </row>
    <row r="635" spans="1:11" ht="15" x14ac:dyDescent="0.25">
      <c r="A635"/>
      <c r="B635"/>
      <c r="C635"/>
      <c r="D635"/>
      <c r="E635"/>
      <c r="F635"/>
      <c r="G635"/>
      <c r="H635"/>
      <c r="I635"/>
      <c r="J635"/>
      <c r="K635"/>
    </row>
    <row r="636" spans="1:11" ht="15" x14ac:dyDescent="0.25">
      <c r="A636"/>
      <c r="B636"/>
      <c r="C636"/>
      <c r="D636"/>
      <c r="E636"/>
      <c r="F636"/>
      <c r="G636"/>
      <c r="H636"/>
      <c r="I636"/>
      <c r="J636"/>
      <c r="K636"/>
    </row>
    <row r="637" spans="1:11" ht="15" x14ac:dyDescent="0.25">
      <c r="A637"/>
      <c r="B637"/>
      <c r="C637"/>
      <c r="D637"/>
      <c r="E637"/>
      <c r="F637"/>
      <c r="G637"/>
      <c r="H637"/>
      <c r="I637"/>
      <c r="J637"/>
      <c r="K637"/>
    </row>
    <row r="638" spans="1:11" ht="15" x14ac:dyDescent="0.25">
      <c r="A638"/>
      <c r="B638"/>
      <c r="C638"/>
      <c r="D638"/>
      <c r="E638"/>
      <c r="F638"/>
      <c r="G638"/>
      <c r="H638"/>
      <c r="I638"/>
      <c r="J638"/>
      <c r="K638"/>
    </row>
    <row r="639" spans="1:11" ht="15" x14ac:dyDescent="0.25">
      <c r="A639"/>
      <c r="B639"/>
      <c r="C639"/>
      <c r="D639"/>
      <c r="E639"/>
      <c r="F639"/>
      <c r="G639"/>
      <c r="H639"/>
      <c r="I639"/>
      <c r="J639"/>
      <c r="K639"/>
    </row>
    <row r="640" spans="1:11" ht="15" x14ac:dyDescent="0.25">
      <c r="A640"/>
      <c r="B640"/>
      <c r="C640"/>
      <c r="D640"/>
      <c r="E640"/>
      <c r="F640"/>
      <c r="G640"/>
      <c r="H640"/>
      <c r="I640"/>
      <c r="J640"/>
      <c r="K640"/>
    </row>
    <row r="641" spans="1:11" ht="15" x14ac:dyDescent="0.25">
      <c r="A641"/>
      <c r="B641"/>
      <c r="C641"/>
      <c r="D641"/>
      <c r="E641"/>
      <c r="F641"/>
      <c r="G641"/>
      <c r="H641"/>
      <c r="I641"/>
      <c r="J641"/>
      <c r="K641"/>
    </row>
    <row r="642" spans="1:11" ht="15" x14ac:dyDescent="0.25">
      <c r="A642"/>
      <c r="B642"/>
      <c r="C642"/>
      <c r="D642"/>
      <c r="E642"/>
      <c r="F642"/>
      <c r="G642"/>
      <c r="H642"/>
      <c r="I642"/>
      <c r="J642"/>
      <c r="K642"/>
    </row>
    <row r="643" spans="1:11" ht="15" x14ac:dyDescent="0.25">
      <c r="A643"/>
      <c r="B643"/>
      <c r="C643"/>
      <c r="D643"/>
      <c r="E643"/>
      <c r="F643"/>
      <c r="G643"/>
      <c r="H643"/>
      <c r="I643"/>
      <c r="J643"/>
      <c r="K643"/>
    </row>
    <row r="644" spans="1:11" ht="15" x14ac:dyDescent="0.25">
      <c r="A644"/>
      <c r="B644"/>
      <c r="C644"/>
      <c r="D644"/>
      <c r="E644"/>
      <c r="F644"/>
      <c r="G644"/>
      <c r="H644"/>
      <c r="I644"/>
      <c r="J644"/>
      <c r="K644"/>
    </row>
    <row r="645" spans="1:11" ht="15" x14ac:dyDescent="0.25">
      <c r="A645"/>
      <c r="B645"/>
      <c r="C645"/>
      <c r="D645"/>
      <c r="E645"/>
      <c r="F645"/>
      <c r="G645"/>
      <c r="H645"/>
      <c r="I645"/>
      <c r="J645"/>
      <c r="K645"/>
    </row>
    <row r="646" spans="1:11" ht="15" x14ac:dyDescent="0.25">
      <c r="A646"/>
      <c r="B646"/>
      <c r="C646"/>
      <c r="D646"/>
      <c r="E646"/>
      <c r="F646"/>
      <c r="G646"/>
      <c r="H646"/>
      <c r="I646"/>
      <c r="J646"/>
      <c r="K646"/>
    </row>
    <row r="647" spans="1:11" ht="15" x14ac:dyDescent="0.25">
      <c r="A647"/>
      <c r="B647"/>
      <c r="C647"/>
      <c r="D647"/>
      <c r="E647"/>
      <c r="F647"/>
      <c r="G647"/>
      <c r="H647"/>
      <c r="I647"/>
      <c r="J647"/>
      <c r="K647"/>
    </row>
    <row r="648" spans="1:11" ht="15" x14ac:dyDescent="0.25">
      <c r="A648"/>
      <c r="B648"/>
      <c r="C648"/>
      <c r="D648"/>
      <c r="E648"/>
      <c r="F648"/>
      <c r="G648"/>
      <c r="H648"/>
      <c r="I648"/>
      <c r="J648"/>
      <c r="K648"/>
    </row>
    <row r="649" spans="1:11" ht="15" x14ac:dyDescent="0.25">
      <c r="A649"/>
      <c r="B649"/>
      <c r="C649"/>
      <c r="D649"/>
      <c r="E649"/>
      <c r="F649"/>
      <c r="G649"/>
      <c r="H649"/>
      <c r="I649"/>
      <c r="J649"/>
      <c r="K649"/>
    </row>
    <row r="650" spans="1:11" ht="15" x14ac:dyDescent="0.25">
      <c r="A650"/>
      <c r="B650"/>
      <c r="C650"/>
      <c r="D650"/>
      <c r="E650"/>
      <c r="F650"/>
      <c r="G650"/>
      <c r="H650"/>
      <c r="I650"/>
      <c r="J650"/>
      <c r="K650"/>
    </row>
    <row r="651" spans="1:11" ht="15" x14ac:dyDescent="0.25">
      <c r="A651"/>
      <c r="B651"/>
      <c r="C651"/>
      <c r="D651"/>
      <c r="E651"/>
      <c r="F651"/>
      <c r="G651"/>
      <c r="H651"/>
      <c r="I651"/>
      <c r="J651"/>
      <c r="K651"/>
    </row>
    <row r="652" spans="1:11" ht="15" x14ac:dyDescent="0.25">
      <c r="A652"/>
      <c r="B652"/>
      <c r="C652"/>
      <c r="D652"/>
      <c r="E652"/>
      <c r="F652"/>
      <c r="G652"/>
      <c r="H652"/>
      <c r="I652"/>
      <c r="J652"/>
      <c r="K652"/>
    </row>
    <row r="653" spans="1:11" ht="15" x14ac:dyDescent="0.25">
      <c r="A653"/>
      <c r="B653"/>
      <c r="C653"/>
      <c r="D653"/>
      <c r="E653"/>
      <c r="F653"/>
      <c r="G653"/>
      <c r="H653"/>
      <c r="I653"/>
      <c r="J653"/>
      <c r="K653"/>
    </row>
    <row r="654" spans="1:11" ht="15" x14ac:dyDescent="0.25">
      <c r="A654"/>
      <c r="B654"/>
      <c r="C654"/>
      <c r="D654"/>
      <c r="E654"/>
      <c r="F654"/>
      <c r="G654"/>
      <c r="H654"/>
      <c r="I654"/>
      <c r="J654"/>
      <c r="K654"/>
    </row>
    <row r="655" spans="1:11" ht="15" x14ac:dyDescent="0.25">
      <c r="A655"/>
      <c r="B655"/>
      <c r="C655"/>
      <c r="D655"/>
      <c r="E655"/>
      <c r="F655"/>
      <c r="G655"/>
      <c r="H655"/>
      <c r="I655"/>
      <c r="J655"/>
      <c r="K655"/>
    </row>
    <row r="656" spans="1:11" ht="15" x14ac:dyDescent="0.25">
      <c r="A656"/>
      <c r="B656"/>
      <c r="C656"/>
      <c r="D656"/>
      <c r="E656"/>
      <c r="F656"/>
      <c r="G656"/>
      <c r="H656"/>
      <c r="I656"/>
      <c r="J656"/>
      <c r="K656"/>
    </row>
    <row r="657" spans="1:11" ht="15" x14ac:dyDescent="0.25">
      <c r="A657"/>
      <c r="B657"/>
      <c r="C657"/>
      <c r="D657"/>
      <c r="E657"/>
      <c r="F657"/>
      <c r="G657"/>
      <c r="H657"/>
      <c r="I657"/>
      <c r="J657"/>
      <c r="K657"/>
    </row>
    <row r="658" spans="1:11" ht="15" x14ac:dyDescent="0.25">
      <c r="A658"/>
      <c r="B658"/>
      <c r="C658"/>
      <c r="D658"/>
      <c r="E658"/>
      <c r="F658"/>
      <c r="G658"/>
      <c r="H658"/>
      <c r="I658"/>
      <c r="J658"/>
      <c r="K658"/>
    </row>
    <row r="659" spans="1:11" ht="15" x14ac:dyDescent="0.25">
      <c r="A659"/>
      <c r="B659"/>
      <c r="C659"/>
      <c r="D659"/>
      <c r="E659"/>
      <c r="F659"/>
      <c r="G659"/>
      <c r="H659"/>
      <c r="I659"/>
      <c r="J659"/>
      <c r="K659"/>
    </row>
    <row r="660" spans="1:11" ht="15" x14ac:dyDescent="0.25">
      <c r="A660"/>
      <c r="B660"/>
      <c r="C660"/>
      <c r="D660"/>
      <c r="E660"/>
      <c r="F660"/>
      <c r="G660"/>
      <c r="H660"/>
      <c r="I660"/>
      <c r="J660"/>
      <c r="K660"/>
    </row>
    <row r="661" spans="1:11" ht="15" x14ac:dyDescent="0.25">
      <c r="A661"/>
      <c r="B661"/>
      <c r="C661"/>
      <c r="D661"/>
      <c r="E661"/>
      <c r="F661"/>
      <c r="G661"/>
      <c r="H661"/>
      <c r="I661"/>
      <c r="J661"/>
      <c r="K661"/>
    </row>
    <row r="662" spans="1:11" ht="15" x14ac:dyDescent="0.25">
      <c r="A662"/>
      <c r="B662"/>
      <c r="C662"/>
      <c r="D662"/>
      <c r="E662"/>
      <c r="F662"/>
      <c r="G662"/>
      <c r="H662"/>
      <c r="I662"/>
      <c r="J662"/>
      <c r="K662"/>
    </row>
    <row r="663" spans="1:11" ht="15" x14ac:dyDescent="0.25">
      <c r="A663"/>
      <c r="B663"/>
      <c r="C663"/>
      <c r="D663"/>
      <c r="E663"/>
      <c r="F663"/>
      <c r="G663"/>
      <c r="H663"/>
      <c r="I663"/>
      <c r="J663"/>
      <c r="K663"/>
    </row>
    <row r="664" spans="1:11" ht="15" x14ac:dyDescent="0.25">
      <c r="A664"/>
      <c r="B664"/>
      <c r="C664"/>
      <c r="D664"/>
      <c r="E664"/>
      <c r="F664"/>
      <c r="G664"/>
      <c r="H664"/>
      <c r="I664"/>
      <c r="J664"/>
      <c r="K664"/>
    </row>
    <row r="665" spans="1:11" ht="15" x14ac:dyDescent="0.25">
      <c r="A665"/>
      <c r="B665"/>
      <c r="C665"/>
      <c r="D665"/>
      <c r="E665"/>
      <c r="F665"/>
      <c r="G665"/>
      <c r="H665"/>
      <c r="I665"/>
      <c r="J665"/>
      <c r="K665"/>
    </row>
    <row r="666" spans="1:11" ht="15" x14ac:dyDescent="0.25">
      <c r="A666"/>
      <c r="B666"/>
      <c r="C666"/>
      <c r="D666"/>
      <c r="E666"/>
      <c r="F666"/>
      <c r="G666"/>
      <c r="H666"/>
      <c r="I666"/>
      <c r="J666"/>
      <c r="K666"/>
    </row>
    <row r="667" spans="1:11" ht="15" x14ac:dyDescent="0.25">
      <c r="A667"/>
      <c r="B667"/>
      <c r="C667"/>
      <c r="D667"/>
      <c r="E667"/>
      <c r="F667"/>
      <c r="G667"/>
      <c r="H667"/>
      <c r="I667"/>
      <c r="J667"/>
      <c r="K667"/>
    </row>
    <row r="668" spans="1:11" ht="15" x14ac:dyDescent="0.25">
      <c r="A668"/>
      <c r="B668"/>
      <c r="C668"/>
      <c r="D668"/>
      <c r="E668"/>
      <c r="F668"/>
      <c r="G668"/>
      <c r="H668"/>
      <c r="I668"/>
      <c r="J668"/>
      <c r="K668"/>
    </row>
    <row r="669" spans="1:11" ht="15" x14ac:dyDescent="0.25">
      <c r="A669"/>
      <c r="B669"/>
      <c r="C669"/>
      <c r="D669"/>
      <c r="E669"/>
      <c r="F669"/>
      <c r="G669"/>
      <c r="H669"/>
      <c r="I669"/>
      <c r="J669"/>
      <c r="K669"/>
    </row>
    <row r="670" spans="1:11" ht="15" x14ac:dyDescent="0.25">
      <c r="A670"/>
      <c r="B670"/>
      <c r="C670"/>
      <c r="D670"/>
      <c r="E670"/>
      <c r="F670"/>
      <c r="G670"/>
      <c r="H670"/>
      <c r="I670"/>
      <c r="J670"/>
      <c r="K670"/>
    </row>
    <row r="671" spans="1:11" ht="15" x14ac:dyDescent="0.25">
      <c r="A671"/>
      <c r="B671"/>
      <c r="C671"/>
      <c r="D671"/>
      <c r="E671"/>
      <c r="F671"/>
      <c r="G671"/>
      <c r="H671"/>
      <c r="I671"/>
      <c r="J671"/>
      <c r="K671"/>
    </row>
    <row r="672" spans="1:11" ht="15" x14ac:dyDescent="0.25">
      <c r="A672"/>
      <c r="B672"/>
      <c r="C672"/>
      <c r="D672"/>
      <c r="E672"/>
      <c r="F672"/>
      <c r="G672"/>
      <c r="H672"/>
      <c r="I672"/>
      <c r="J672"/>
      <c r="K672"/>
    </row>
    <row r="673" spans="1:11" ht="15" x14ac:dyDescent="0.25">
      <c r="A673"/>
      <c r="B673"/>
      <c r="C673"/>
      <c r="D673"/>
      <c r="E673"/>
      <c r="F673"/>
      <c r="G673"/>
      <c r="H673"/>
      <c r="I673"/>
      <c r="J673"/>
      <c r="K673"/>
    </row>
    <row r="674" spans="1:11" ht="15" x14ac:dyDescent="0.25">
      <c r="A674"/>
      <c r="B674"/>
      <c r="C674"/>
      <c r="D674"/>
      <c r="E674"/>
      <c r="F674"/>
      <c r="G674"/>
      <c r="H674"/>
      <c r="I674"/>
      <c r="J674"/>
      <c r="K674"/>
    </row>
    <row r="675" spans="1:11" ht="15" x14ac:dyDescent="0.25">
      <c r="A675"/>
      <c r="B675"/>
      <c r="C675"/>
      <c r="D675"/>
      <c r="E675"/>
      <c r="F675"/>
      <c r="G675"/>
      <c r="H675"/>
      <c r="I675"/>
      <c r="J675"/>
      <c r="K675"/>
    </row>
    <row r="676" spans="1:11" ht="15" x14ac:dyDescent="0.25">
      <c r="A676"/>
      <c r="B676"/>
      <c r="C676"/>
      <c r="D676"/>
      <c r="E676"/>
      <c r="F676"/>
      <c r="G676"/>
      <c r="H676"/>
      <c r="I676"/>
      <c r="J676"/>
      <c r="K676"/>
    </row>
    <row r="677" spans="1:11" ht="15" x14ac:dyDescent="0.25">
      <c r="A677"/>
      <c r="B677"/>
      <c r="C677"/>
      <c r="D677"/>
      <c r="E677"/>
      <c r="F677"/>
      <c r="G677"/>
      <c r="H677"/>
      <c r="I677"/>
      <c r="J677"/>
      <c r="K677"/>
    </row>
    <row r="678" spans="1:11" ht="15" x14ac:dyDescent="0.25">
      <c r="A678"/>
      <c r="B678"/>
      <c r="C678"/>
      <c r="D678"/>
      <c r="E678"/>
      <c r="F678"/>
      <c r="G678"/>
      <c r="H678"/>
      <c r="I678"/>
      <c r="J678"/>
      <c r="K678"/>
    </row>
    <row r="679" spans="1:11" ht="15" x14ac:dyDescent="0.25">
      <c r="A679"/>
      <c r="B679"/>
      <c r="C679"/>
      <c r="D679"/>
      <c r="E679"/>
      <c r="F679"/>
      <c r="G679"/>
      <c r="H679"/>
      <c r="I679"/>
      <c r="J679"/>
      <c r="K679"/>
    </row>
    <row r="680" spans="1:11" ht="15" x14ac:dyDescent="0.25">
      <c r="A680"/>
      <c r="B680"/>
      <c r="C680"/>
      <c r="D680"/>
      <c r="E680"/>
      <c r="F680"/>
      <c r="G680"/>
      <c r="H680"/>
      <c r="I680"/>
      <c r="J680"/>
      <c r="K680"/>
    </row>
    <row r="681" spans="1:11" ht="15" x14ac:dyDescent="0.25">
      <c r="A681"/>
      <c r="B681"/>
      <c r="C681"/>
      <c r="D681"/>
      <c r="E681"/>
      <c r="F681"/>
      <c r="G681"/>
      <c r="H681"/>
      <c r="I681"/>
      <c r="J681"/>
      <c r="K681"/>
    </row>
    <row r="682" spans="1:11" ht="15" x14ac:dyDescent="0.25">
      <c r="A682"/>
      <c r="B682"/>
      <c r="C682"/>
      <c r="D682"/>
      <c r="E682"/>
      <c r="F682"/>
      <c r="G682"/>
      <c r="H682"/>
      <c r="I682"/>
      <c r="J682"/>
      <c r="K682"/>
    </row>
    <row r="683" spans="1:11" ht="15" x14ac:dyDescent="0.25">
      <c r="A683"/>
      <c r="B683"/>
      <c r="C683"/>
      <c r="D683"/>
      <c r="E683"/>
      <c r="F683"/>
      <c r="G683"/>
      <c r="H683"/>
      <c r="I683"/>
      <c r="J683"/>
      <c r="K683"/>
    </row>
    <row r="684" spans="1:11" ht="15" x14ac:dyDescent="0.25">
      <c r="A684"/>
      <c r="B684"/>
      <c r="C684"/>
      <c r="D684"/>
      <c r="E684"/>
      <c r="F684"/>
      <c r="G684"/>
      <c r="H684"/>
      <c r="I684"/>
      <c r="J684"/>
      <c r="K684"/>
    </row>
    <row r="685" spans="1:11" ht="15" x14ac:dyDescent="0.25">
      <c r="A685"/>
      <c r="B685"/>
      <c r="C685"/>
      <c r="D685"/>
      <c r="E685"/>
      <c r="F685"/>
      <c r="G685"/>
      <c r="H685"/>
      <c r="I685"/>
      <c r="J685"/>
      <c r="K685"/>
    </row>
    <row r="686" spans="1:11" ht="15" x14ac:dyDescent="0.25">
      <c r="A686"/>
      <c r="B686"/>
      <c r="C686"/>
      <c r="D686"/>
      <c r="E686"/>
      <c r="F686"/>
      <c r="G686"/>
      <c r="H686"/>
      <c r="I686"/>
      <c r="J686"/>
      <c r="K686"/>
    </row>
    <row r="687" spans="1:11" ht="15" x14ac:dyDescent="0.25">
      <c r="A687"/>
      <c r="B687"/>
      <c r="C687"/>
      <c r="D687"/>
      <c r="E687"/>
      <c r="F687"/>
      <c r="G687"/>
      <c r="H687"/>
      <c r="I687"/>
      <c r="J687"/>
      <c r="K687"/>
    </row>
    <row r="688" spans="1:11" ht="15" x14ac:dyDescent="0.25">
      <c r="A688"/>
      <c r="B688"/>
      <c r="C688"/>
      <c r="D688"/>
      <c r="E688"/>
      <c r="F688"/>
      <c r="G688"/>
      <c r="H688"/>
      <c r="I688"/>
      <c r="J688"/>
      <c r="K688"/>
    </row>
    <row r="689" spans="1:11" ht="15" x14ac:dyDescent="0.25">
      <c r="A689"/>
      <c r="B689"/>
      <c r="C689"/>
      <c r="D689"/>
      <c r="E689"/>
      <c r="F689"/>
      <c r="G689"/>
      <c r="H689"/>
      <c r="I689"/>
      <c r="J689"/>
      <c r="K689"/>
    </row>
    <row r="690" spans="1:11" ht="15" x14ac:dyDescent="0.25">
      <c r="A690"/>
      <c r="B690"/>
      <c r="C690"/>
      <c r="D690"/>
      <c r="E690"/>
      <c r="F690"/>
      <c r="G690"/>
      <c r="H690"/>
      <c r="I690"/>
      <c r="J690"/>
      <c r="K690"/>
    </row>
    <row r="691" spans="1:11" ht="15" x14ac:dyDescent="0.25">
      <c r="A691"/>
      <c r="B691"/>
      <c r="C691"/>
      <c r="D691"/>
      <c r="E691"/>
      <c r="F691"/>
      <c r="G691"/>
      <c r="H691"/>
      <c r="I691"/>
      <c r="J691"/>
      <c r="K691"/>
    </row>
    <row r="692" spans="1:11" ht="15" x14ac:dyDescent="0.25">
      <c r="A692"/>
      <c r="B692"/>
      <c r="C692"/>
      <c r="D692"/>
      <c r="E692"/>
      <c r="F692"/>
      <c r="G692"/>
      <c r="H692"/>
      <c r="I692"/>
      <c r="J692"/>
      <c r="K692"/>
    </row>
    <row r="693" spans="1:11" ht="15" x14ac:dyDescent="0.25">
      <c r="A693"/>
      <c r="B693"/>
      <c r="C693"/>
      <c r="D693"/>
      <c r="E693"/>
      <c r="F693"/>
      <c r="G693"/>
      <c r="H693"/>
      <c r="I693"/>
      <c r="J693"/>
      <c r="K693"/>
    </row>
    <row r="694" spans="1:11" ht="15" x14ac:dyDescent="0.25">
      <c r="A694"/>
      <c r="B694"/>
      <c r="C694"/>
      <c r="D694"/>
      <c r="E694"/>
      <c r="F694"/>
      <c r="G694"/>
      <c r="H694"/>
      <c r="I694"/>
      <c r="J694"/>
      <c r="K694"/>
    </row>
    <row r="695" spans="1:11" ht="15" x14ac:dyDescent="0.25">
      <c r="A695"/>
      <c r="B695"/>
      <c r="C695"/>
      <c r="D695"/>
      <c r="E695"/>
      <c r="F695"/>
      <c r="G695"/>
      <c r="H695"/>
      <c r="I695"/>
      <c r="J695"/>
      <c r="K695"/>
    </row>
    <row r="696" spans="1:11" ht="15" x14ac:dyDescent="0.25">
      <c r="A696"/>
      <c r="B696"/>
      <c r="C696"/>
      <c r="D696"/>
      <c r="E696"/>
      <c r="F696"/>
      <c r="G696"/>
      <c r="H696"/>
      <c r="I696"/>
      <c r="J696"/>
      <c r="K696"/>
    </row>
    <row r="697" spans="1:11" ht="15" x14ac:dyDescent="0.25">
      <c r="A697"/>
      <c r="B697"/>
      <c r="C697"/>
      <c r="D697"/>
      <c r="E697"/>
      <c r="F697"/>
      <c r="G697"/>
      <c r="H697"/>
      <c r="I697"/>
      <c r="J697"/>
      <c r="K697"/>
    </row>
    <row r="698" spans="1:11" ht="15" x14ac:dyDescent="0.25">
      <c r="A698"/>
      <c r="B698"/>
      <c r="C698"/>
      <c r="D698"/>
      <c r="E698"/>
      <c r="F698"/>
      <c r="G698"/>
      <c r="H698"/>
      <c r="I698"/>
      <c r="J698"/>
      <c r="K698"/>
    </row>
    <row r="699" spans="1:11" ht="15" x14ac:dyDescent="0.25">
      <c r="A699"/>
      <c r="B699"/>
      <c r="C699"/>
      <c r="D699"/>
      <c r="E699"/>
      <c r="F699"/>
      <c r="G699"/>
      <c r="H699"/>
      <c r="I699"/>
      <c r="J699"/>
      <c r="K699"/>
    </row>
    <row r="700" spans="1:11" ht="15" x14ac:dyDescent="0.25">
      <c r="A700"/>
      <c r="B700"/>
      <c r="C700"/>
      <c r="D700"/>
      <c r="E700"/>
      <c r="F700"/>
      <c r="G700"/>
      <c r="H700"/>
      <c r="I700"/>
      <c r="J700"/>
      <c r="K700"/>
    </row>
    <row r="701" spans="1:11" ht="15" x14ac:dyDescent="0.25">
      <c r="A701"/>
      <c r="B701"/>
      <c r="C701"/>
      <c r="D701"/>
      <c r="E701"/>
      <c r="F701"/>
      <c r="G701"/>
      <c r="H701"/>
      <c r="I701"/>
      <c r="J701"/>
      <c r="K701"/>
    </row>
    <row r="702" spans="1:11" ht="15" x14ac:dyDescent="0.25">
      <c r="A702"/>
      <c r="B702"/>
      <c r="C702"/>
      <c r="D702"/>
      <c r="E702"/>
      <c r="F702"/>
      <c r="G702"/>
      <c r="H702"/>
      <c r="I702"/>
      <c r="J702"/>
      <c r="K702"/>
    </row>
    <row r="703" spans="1:11" ht="15" x14ac:dyDescent="0.25">
      <c r="A703"/>
      <c r="B703"/>
      <c r="C703"/>
      <c r="D703"/>
      <c r="E703"/>
      <c r="F703"/>
      <c r="G703"/>
      <c r="H703"/>
      <c r="I703"/>
      <c r="J703"/>
      <c r="K703"/>
    </row>
    <row r="704" spans="1:11" ht="15" x14ac:dyDescent="0.25">
      <c r="A704"/>
      <c r="B704"/>
      <c r="C704"/>
      <c r="D704"/>
      <c r="E704"/>
      <c r="F704"/>
      <c r="G704"/>
      <c r="H704"/>
      <c r="I704"/>
      <c r="J704"/>
      <c r="K704"/>
    </row>
    <row r="705" spans="1:11" ht="15" x14ac:dyDescent="0.25">
      <c r="A705"/>
      <c r="B705"/>
      <c r="C705"/>
      <c r="D705"/>
      <c r="E705"/>
      <c r="F705"/>
      <c r="G705"/>
      <c r="H705"/>
      <c r="I705"/>
      <c r="J705"/>
      <c r="K705"/>
    </row>
    <row r="706" spans="1:11" ht="15" x14ac:dyDescent="0.25">
      <c r="A706"/>
      <c r="B706"/>
      <c r="C706"/>
      <c r="D706"/>
      <c r="E706"/>
      <c r="F706"/>
      <c r="G706"/>
      <c r="H706"/>
      <c r="I706"/>
      <c r="J706"/>
      <c r="K706"/>
    </row>
    <row r="707" spans="1:11" ht="15" x14ac:dyDescent="0.25">
      <c r="A707"/>
      <c r="B707"/>
      <c r="C707"/>
      <c r="D707"/>
      <c r="E707"/>
      <c r="F707"/>
      <c r="G707"/>
      <c r="H707"/>
      <c r="I707"/>
      <c r="J707"/>
      <c r="K707"/>
    </row>
    <row r="708" spans="1:11" ht="15" x14ac:dyDescent="0.25">
      <c r="A708"/>
      <c r="B708"/>
      <c r="C708"/>
      <c r="D708"/>
      <c r="E708"/>
      <c r="F708"/>
      <c r="G708"/>
      <c r="H708"/>
      <c r="I708"/>
      <c r="J708"/>
      <c r="K708"/>
    </row>
    <row r="709" spans="1:11" ht="15" x14ac:dyDescent="0.25">
      <c r="A709"/>
      <c r="B709"/>
      <c r="C709"/>
      <c r="D709"/>
      <c r="E709"/>
      <c r="F709"/>
      <c r="G709"/>
      <c r="H709"/>
      <c r="I709"/>
      <c r="J709"/>
      <c r="K709"/>
    </row>
    <row r="710" spans="1:11" ht="15" x14ac:dyDescent="0.25">
      <c r="A710"/>
      <c r="B710"/>
      <c r="C710"/>
      <c r="D710"/>
      <c r="E710"/>
      <c r="F710"/>
      <c r="G710"/>
      <c r="H710"/>
      <c r="I710"/>
      <c r="J710"/>
      <c r="K710"/>
    </row>
    <row r="711" spans="1:11" ht="15" x14ac:dyDescent="0.25">
      <c r="A711"/>
      <c r="B711"/>
      <c r="C711"/>
      <c r="D711"/>
      <c r="E711"/>
      <c r="F711"/>
      <c r="G711"/>
      <c r="H711"/>
      <c r="I711"/>
      <c r="J711"/>
      <c r="K711"/>
    </row>
    <row r="712" spans="1:11" ht="15" x14ac:dyDescent="0.25">
      <c r="A712"/>
      <c r="B712"/>
      <c r="C712"/>
      <c r="D712"/>
      <c r="E712"/>
      <c r="F712"/>
      <c r="G712"/>
      <c r="H712"/>
      <c r="I712"/>
      <c r="J712"/>
      <c r="K712"/>
    </row>
    <row r="713" spans="1:11" ht="15" x14ac:dyDescent="0.25">
      <c r="A713"/>
      <c r="B713"/>
      <c r="C713"/>
      <c r="D713"/>
      <c r="E713"/>
      <c r="F713"/>
      <c r="G713"/>
      <c r="H713"/>
      <c r="I713"/>
      <c r="J713"/>
      <c r="K713"/>
    </row>
    <row r="714" spans="1:11" ht="15" x14ac:dyDescent="0.25">
      <c r="A714"/>
      <c r="B714"/>
      <c r="C714"/>
      <c r="D714"/>
      <c r="E714"/>
      <c r="F714"/>
      <c r="G714"/>
      <c r="H714"/>
      <c r="I714"/>
      <c r="J714"/>
      <c r="K714"/>
    </row>
    <row r="715" spans="1:11" ht="15" x14ac:dyDescent="0.25">
      <c r="A715"/>
      <c r="B715"/>
      <c r="C715"/>
      <c r="D715"/>
      <c r="E715"/>
      <c r="F715"/>
      <c r="G715"/>
      <c r="H715"/>
      <c r="I715"/>
      <c r="J715"/>
      <c r="K715"/>
    </row>
    <row r="716" spans="1:11" ht="15" x14ac:dyDescent="0.25">
      <c r="A716"/>
      <c r="B716"/>
      <c r="C716"/>
      <c r="D716"/>
      <c r="E716"/>
      <c r="F716"/>
      <c r="G716"/>
      <c r="H716"/>
      <c r="I716"/>
      <c r="J716"/>
      <c r="K716"/>
    </row>
    <row r="717" spans="1:11" ht="15" x14ac:dyDescent="0.25">
      <c r="A717"/>
      <c r="B717"/>
      <c r="C717"/>
      <c r="D717"/>
      <c r="E717"/>
      <c r="F717"/>
      <c r="G717"/>
      <c r="H717"/>
      <c r="I717"/>
      <c r="J717"/>
      <c r="K717"/>
    </row>
    <row r="718" spans="1:11" ht="15" x14ac:dyDescent="0.25">
      <c r="A718"/>
      <c r="B718"/>
      <c r="C718"/>
      <c r="D718"/>
      <c r="E718"/>
      <c r="F718"/>
      <c r="G718"/>
      <c r="H718"/>
      <c r="I718"/>
      <c r="J718"/>
      <c r="K718"/>
    </row>
    <row r="719" spans="1:11" ht="15" x14ac:dyDescent="0.25">
      <c r="A719"/>
      <c r="B719"/>
      <c r="C719"/>
      <c r="D719"/>
      <c r="E719"/>
      <c r="F719"/>
      <c r="G719"/>
      <c r="H719"/>
      <c r="I719"/>
      <c r="J719"/>
      <c r="K719"/>
    </row>
    <row r="720" spans="1:11" ht="15" x14ac:dyDescent="0.25">
      <c r="A720"/>
      <c r="B720"/>
      <c r="C720"/>
      <c r="D720"/>
      <c r="E720"/>
      <c r="F720"/>
      <c r="G720"/>
      <c r="H720"/>
      <c r="I720"/>
      <c r="J720"/>
      <c r="K720"/>
    </row>
    <row r="721" spans="1:11" ht="15" x14ac:dyDescent="0.25">
      <c r="A721"/>
      <c r="B721"/>
      <c r="C721"/>
      <c r="D721"/>
      <c r="E721"/>
      <c r="F721"/>
      <c r="G721"/>
      <c r="H721"/>
      <c r="I721"/>
      <c r="J721"/>
      <c r="K721"/>
    </row>
    <row r="722" spans="1:11" ht="15" x14ac:dyDescent="0.25">
      <c r="A722"/>
      <c r="B722"/>
      <c r="C722"/>
      <c r="D722"/>
      <c r="E722"/>
      <c r="F722"/>
      <c r="G722"/>
      <c r="H722"/>
      <c r="I722"/>
      <c r="J722"/>
      <c r="K722"/>
    </row>
    <row r="723" spans="1:11" ht="15" x14ac:dyDescent="0.25">
      <c r="A723"/>
      <c r="B723"/>
      <c r="C723"/>
      <c r="D723"/>
      <c r="E723"/>
      <c r="F723"/>
      <c r="G723"/>
      <c r="H723"/>
      <c r="I723"/>
      <c r="J723"/>
      <c r="K723"/>
    </row>
    <row r="724" spans="1:11" ht="15" x14ac:dyDescent="0.25">
      <c r="A724"/>
      <c r="B724"/>
      <c r="C724"/>
      <c r="D724"/>
      <c r="E724"/>
      <c r="F724"/>
      <c r="G724"/>
      <c r="H724"/>
      <c r="I724"/>
      <c r="J724"/>
      <c r="K724"/>
    </row>
    <row r="725" spans="1:11" ht="15" x14ac:dyDescent="0.25">
      <c r="A725"/>
      <c r="B725"/>
      <c r="C725"/>
      <c r="D725"/>
      <c r="E725"/>
      <c r="F725"/>
      <c r="G725"/>
      <c r="H725"/>
      <c r="I725"/>
      <c r="J725"/>
      <c r="K725"/>
    </row>
    <row r="726" spans="1:11" ht="15" x14ac:dyDescent="0.25">
      <c r="A726"/>
      <c r="B726"/>
      <c r="C726"/>
      <c r="D726"/>
      <c r="E726"/>
      <c r="F726"/>
      <c r="G726"/>
      <c r="H726"/>
      <c r="I726"/>
      <c r="J726"/>
      <c r="K726"/>
    </row>
    <row r="727" spans="1:11" ht="15" x14ac:dyDescent="0.25">
      <c r="A727"/>
      <c r="B727"/>
      <c r="C727"/>
      <c r="D727"/>
      <c r="E727"/>
      <c r="F727"/>
      <c r="G727"/>
      <c r="H727"/>
      <c r="I727"/>
      <c r="J727"/>
      <c r="K727"/>
    </row>
    <row r="728" spans="1:11" ht="15" x14ac:dyDescent="0.25">
      <c r="A728"/>
      <c r="B728"/>
      <c r="C728"/>
      <c r="D728"/>
      <c r="E728"/>
      <c r="F728"/>
      <c r="G728"/>
      <c r="H728"/>
      <c r="I728"/>
      <c r="J728"/>
      <c r="K728"/>
    </row>
    <row r="729" spans="1:11" ht="15" x14ac:dyDescent="0.25">
      <c r="A729"/>
      <c r="B729"/>
      <c r="C729"/>
      <c r="D729"/>
      <c r="E729"/>
      <c r="F729"/>
      <c r="G729"/>
      <c r="H729"/>
      <c r="I729"/>
      <c r="J729"/>
      <c r="K729"/>
    </row>
    <row r="730" spans="1:11" ht="15" x14ac:dyDescent="0.25">
      <c r="A730"/>
      <c r="B730"/>
      <c r="C730"/>
      <c r="D730"/>
      <c r="E730"/>
      <c r="F730"/>
      <c r="G730"/>
      <c r="H730"/>
      <c r="I730"/>
      <c r="J730"/>
      <c r="K730"/>
    </row>
    <row r="731" spans="1:11" ht="15" x14ac:dyDescent="0.25">
      <c r="A731"/>
      <c r="B731"/>
      <c r="C731"/>
      <c r="D731"/>
      <c r="E731"/>
      <c r="F731"/>
      <c r="G731"/>
      <c r="H731"/>
      <c r="I731"/>
      <c r="J731"/>
      <c r="K731"/>
    </row>
    <row r="732" spans="1:11" ht="15" x14ac:dyDescent="0.25">
      <c r="A732"/>
      <c r="B732"/>
      <c r="C732"/>
      <c r="D732"/>
      <c r="E732"/>
      <c r="F732"/>
      <c r="G732"/>
      <c r="H732"/>
      <c r="I732"/>
      <c r="J732"/>
      <c r="K732"/>
    </row>
    <row r="733" spans="1:11" ht="15" x14ac:dyDescent="0.25">
      <c r="A733"/>
      <c r="B733"/>
      <c r="C733"/>
      <c r="D733"/>
      <c r="E733"/>
      <c r="F733"/>
      <c r="G733"/>
      <c r="H733"/>
      <c r="I733"/>
      <c r="J733"/>
      <c r="K733"/>
    </row>
    <row r="734" spans="1:11" ht="15" x14ac:dyDescent="0.25">
      <c r="A734"/>
      <c r="B734"/>
      <c r="C734"/>
      <c r="D734"/>
      <c r="E734"/>
      <c r="F734"/>
      <c r="G734"/>
      <c r="H734"/>
      <c r="I734"/>
      <c r="J734"/>
      <c r="K734"/>
    </row>
    <row r="735" spans="1:11" ht="15" x14ac:dyDescent="0.25">
      <c r="A735"/>
      <c r="B735"/>
      <c r="C735"/>
      <c r="D735"/>
      <c r="E735"/>
      <c r="F735"/>
      <c r="G735"/>
      <c r="H735"/>
      <c r="I735"/>
      <c r="J735"/>
      <c r="K735"/>
    </row>
    <row r="736" spans="1:11" ht="15" x14ac:dyDescent="0.25">
      <c r="A736"/>
      <c r="B736"/>
      <c r="C736"/>
      <c r="D736"/>
      <c r="E736"/>
      <c r="F736"/>
      <c r="G736"/>
      <c r="H736"/>
      <c r="I736"/>
      <c r="J736"/>
      <c r="K736"/>
    </row>
    <row r="737" spans="1:11" ht="15" x14ac:dyDescent="0.25">
      <c r="A737"/>
      <c r="B737"/>
      <c r="C737"/>
      <c r="D737"/>
      <c r="E737"/>
      <c r="F737"/>
      <c r="G737"/>
      <c r="H737"/>
      <c r="I737"/>
      <c r="J737"/>
      <c r="K737"/>
    </row>
    <row r="738" spans="1:11" ht="15" x14ac:dyDescent="0.25">
      <c r="A738"/>
      <c r="B738"/>
      <c r="C738"/>
      <c r="D738"/>
      <c r="E738"/>
      <c r="F738"/>
      <c r="G738"/>
      <c r="H738"/>
      <c r="I738"/>
      <c r="J738"/>
      <c r="K738"/>
    </row>
    <row r="739" spans="1:11" ht="15" x14ac:dyDescent="0.25">
      <c r="A739"/>
      <c r="B739"/>
      <c r="C739"/>
      <c r="D739"/>
      <c r="E739"/>
      <c r="F739"/>
      <c r="G739"/>
      <c r="H739"/>
      <c r="I739"/>
      <c r="J739"/>
      <c r="K739"/>
    </row>
    <row r="740" spans="1:11" ht="15" x14ac:dyDescent="0.25">
      <c r="A740"/>
      <c r="B740"/>
      <c r="C740"/>
      <c r="D740"/>
      <c r="E740"/>
      <c r="F740"/>
      <c r="G740"/>
      <c r="H740"/>
      <c r="I740"/>
      <c r="J740"/>
      <c r="K740"/>
    </row>
    <row r="741" spans="1:11" ht="15" x14ac:dyDescent="0.25">
      <c r="A741"/>
      <c r="B741"/>
      <c r="C741"/>
      <c r="D741"/>
      <c r="E741"/>
      <c r="F741"/>
      <c r="G741"/>
      <c r="H741"/>
      <c r="I741"/>
      <c r="J741"/>
      <c r="K741"/>
    </row>
    <row r="742" spans="1:11" ht="15" x14ac:dyDescent="0.25">
      <c r="A742"/>
      <c r="B742"/>
      <c r="C742"/>
      <c r="D742"/>
      <c r="E742"/>
      <c r="F742"/>
      <c r="G742"/>
      <c r="H742"/>
      <c r="I742"/>
      <c r="J742"/>
      <c r="K742"/>
    </row>
    <row r="743" spans="1:11" ht="15" x14ac:dyDescent="0.25">
      <c r="A743"/>
      <c r="B743"/>
      <c r="C743"/>
      <c r="D743"/>
      <c r="E743"/>
      <c r="F743"/>
      <c r="G743"/>
      <c r="H743"/>
      <c r="I743"/>
      <c r="J743"/>
      <c r="K743"/>
    </row>
    <row r="744" spans="1:11" ht="15" x14ac:dyDescent="0.25">
      <c r="A744"/>
      <c r="B744"/>
      <c r="C744"/>
      <c r="D744"/>
      <c r="E744"/>
      <c r="F744"/>
      <c r="G744"/>
      <c r="H744"/>
      <c r="I744"/>
      <c r="J744"/>
      <c r="K744"/>
    </row>
    <row r="745" spans="1:11" ht="15" x14ac:dyDescent="0.25">
      <c r="A745"/>
      <c r="B745"/>
      <c r="C745"/>
      <c r="D745"/>
      <c r="E745"/>
      <c r="F745"/>
      <c r="G745"/>
      <c r="H745"/>
      <c r="I745"/>
      <c r="J745"/>
      <c r="K745"/>
    </row>
    <row r="746" spans="1:11" ht="15" x14ac:dyDescent="0.25">
      <c r="A746"/>
      <c r="B746"/>
      <c r="C746"/>
      <c r="D746"/>
      <c r="E746"/>
      <c r="F746"/>
      <c r="G746"/>
      <c r="H746"/>
      <c r="I746"/>
      <c r="J746"/>
      <c r="K746"/>
    </row>
    <row r="747" spans="1:11" ht="15" x14ac:dyDescent="0.25">
      <c r="A747"/>
      <c r="B747"/>
      <c r="C747"/>
      <c r="D747"/>
      <c r="E747"/>
      <c r="F747"/>
      <c r="G747"/>
      <c r="H747"/>
      <c r="I747"/>
      <c r="J747"/>
      <c r="K747"/>
    </row>
    <row r="748" spans="1:11" ht="15" x14ac:dyDescent="0.25">
      <c r="A748"/>
      <c r="B748"/>
      <c r="C748"/>
      <c r="D748"/>
      <c r="E748"/>
      <c r="F748"/>
      <c r="G748"/>
      <c r="H748"/>
      <c r="I748"/>
      <c r="J748"/>
      <c r="K748"/>
    </row>
    <row r="749" spans="1:11" ht="15" x14ac:dyDescent="0.25">
      <c r="A749"/>
      <c r="B749"/>
      <c r="C749"/>
      <c r="D749"/>
      <c r="E749"/>
      <c r="F749"/>
      <c r="G749"/>
      <c r="H749"/>
      <c r="I749"/>
      <c r="J749"/>
      <c r="K749"/>
    </row>
    <row r="750" spans="1:11" ht="15" x14ac:dyDescent="0.25">
      <c r="A750"/>
      <c r="B750"/>
      <c r="C750"/>
      <c r="D750"/>
      <c r="E750"/>
      <c r="F750"/>
      <c r="G750"/>
      <c r="H750"/>
      <c r="I750"/>
      <c r="J750"/>
      <c r="K750"/>
    </row>
    <row r="751" spans="1:11" ht="15" x14ac:dyDescent="0.25">
      <c r="A751"/>
      <c r="B751"/>
      <c r="C751"/>
      <c r="D751"/>
      <c r="E751"/>
      <c r="F751"/>
      <c r="G751"/>
      <c r="H751"/>
      <c r="I751"/>
      <c r="J751"/>
      <c r="K751"/>
    </row>
    <row r="752" spans="1:11" ht="15" x14ac:dyDescent="0.25">
      <c r="A752"/>
      <c r="B752"/>
      <c r="C752"/>
      <c r="D752"/>
      <c r="E752"/>
      <c r="F752"/>
      <c r="G752"/>
      <c r="H752"/>
      <c r="I752"/>
      <c r="J752"/>
      <c r="K752"/>
    </row>
    <row r="753" spans="1:11" ht="15" x14ac:dyDescent="0.25">
      <c r="A753"/>
      <c r="B753"/>
      <c r="C753"/>
      <c r="D753"/>
      <c r="E753"/>
      <c r="F753"/>
      <c r="G753"/>
      <c r="H753"/>
      <c r="I753"/>
      <c r="J753"/>
      <c r="K753"/>
    </row>
    <row r="754" spans="1:11" ht="15" x14ac:dyDescent="0.25">
      <c r="A754"/>
      <c r="B754"/>
      <c r="C754"/>
      <c r="D754"/>
      <c r="E754"/>
      <c r="F754"/>
      <c r="G754"/>
      <c r="H754"/>
      <c r="I754"/>
      <c r="J754"/>
      <c r="K754"/>
    </row>
    <row r="755" spans="1:11" ht="15" x14ac:dyDescent="0.25">
      <c r="A755"/>
      <c r="B755"/>
      <c r="C755"/>
      <c r="D755"/>
      <c r="E755"/>
      <c r="F755"/>
      <c r="G755"/>
      <c r="H755"/>
      <c r="I755"/>
      <c r="J755"/>
      <c r="K755"/>
    </row>
    <row r="756" spans="1:11" ht="15" x14ac:dyDescent="0.25">
      <c r="A756"/>
      <c r="B756"/>
      <c r="C756"/>
      <c r="D756"/>
      <c r="E756"/>
      <c r="F756"/>
      <c r="G756"/>
      <c r="H756"/>
      <c r="I756"/>
      <c r="J756"/>
      <c r="K756"/>
    </row>
    <row r="757" spans="1:11" ht="15" x14ac:dyDescent="0.25">
      <c r="A757"/>
      <c r="B757"/>
      <c r="C757"/>
      <c r="D757"/>
      <c r="E757"/>
      <c r="F757"/>
      <c r="G757"/>
      <c r="H757"/>
      <c r="I757"/>
      <c r="J757"/>
      <c r="K757"/>
    </row>
    <row r="758" spans="1:11" ht="15" x14ac:dyDescent="0.25">
      <c r="A758"/>
      <c r="B758"/>
      <c r="C758"/>
      <c r="D758"/>
      <c r="E758"/>
      <c r="F758"/>
      <c r="G758"/>
      <c r="H758"/>
      <c r="I758"/>
      <c r="J758"/>
      <c r="K758"/>
    </row>
    <row r="759" spans="1:11" ht="15" x14ac:dyDescent="0.25">
      <c r="A759"/>
      <c r="B759"/>
      <c r="C759"/>
      <c r="D759"/>
      <c r="E759"/>
      <c r="F759"/>
      <c r="G759"/>
      <c r="H759"/>
      <c r="I759"/>
      <c r="J759"/>
      <c r="K759"/>
    </row>
    <row r="760" spans="1:11" ht="15" x14ac:dyDescent="0.25">
      <c r="A760"/>
      <c r="B760"/>
      <c r="C760"/>
      <c r="D760"/>
      <c r="E760"/>
      <c r="F760"/>
      <c r="G760"/>
      <c r="H760"/>
      <c r="I760"/>
      <c r="J760"/>
      <c r="K760"/>
    </row>
    <row r="761" spans="1:11" ht="15" x14ac:dyDescent="0.25">
      <c r="A761"/>
      <c r="B761"/>
      <c r="C761"/>
      <c r="D761"/>
      <c r="E761"/>
      <c r="F761"/>
      <c r="G761"/>
      <c r="H761"/>
      <c r="I761"/>
      <c r="J761"/>
      <c r="K761"/>
    </row>
    <row r="762" spans="1:11" ht="15" x14ac:dyDescent="0.25">
      <c r="A762"/>
      <c r="B762"/>
      <c r="C762"/>
      <c r="D762"/>
      <c r="E762"/>
      <c r="F762"/>
      <c r="G762"/>
      <c r="H762"/>
      <c r="I762"/>
      <c r="J762"/>
      <c r="K762"/>
    </row>
    <row r="763" spans="1:11" ht="15" x14ac:dyDescent="0.25">
      <c r="A763"/>
      <c r="B763"/>
      <c r="C763"/>
      <c r="D763"/>
      <c r="E763"/>
      <c r="F763"/>
      <c r="G763"/>
      <c r="H763"/>
      <c r="I763"/>
      <c r="J763"/>
      <c r="K763"/>
    </row>
    <row r="764" spans="1:11" ht="15" x14ac:dyDescent="0.25">
      <c r="A764"/>
      <c r="B764"/>
      <c r="C764"/>
      <c r="D764"/>
      <c r="E764"/>
      <c r="F764"/>
      <c r="G764"/>
      <c r="H764"/>
      <c r="I764"/>
      <c r="J764"/>
      <c r="K764"/>
    </row>
    <row r="765" spans="1:11" ht="15" x14ac:dyDescent="0.25">
      <c r="A765"/>
      <c r="B765"/>
      <c r="C765"/>
      <c r="D765"/>
      <c r="E765"/>
      <c r="F765"/>
      <c r="G765"/>
      <c r="H765"/>
      <c r="I765"/>
      <c r="J765"/>
      <c r="K765"/>
    </row>
    <row r="766" spans="1:11" ht="15" x14ac:dyDescent="0.25">
      <c r="A766"/>
      <c r="B766"/>
      <c r="C766"/>
      <c r="D766"/>
      <c r="E766"/>
      <c r="F766"/>
      <c r="G766"/>
      <c r="H766"/>
      <c r="I766"/>
      <c r="J766"/>
      <c r="K766"/>
    </row>
    <row r="767" spans="1:11" ht="15" x14ac:dyDescent="0.25">
      <c r="A767"/>
      <c r="B767"/>
      <c r="C767"/>
      <c r="D767"/>
      <c r="E767"/>
      <c r="F767"/>
      <c r="G767"/>
      <c r="H767"/>
      <c r="I767"/>
      <c r="J767"/>
      <c r="K767"/>
    </row>
    <row r="768" spans="1:11" ht="15" x14ac:dyDescent="0.25">
      <c r="A768"/>
      <c r="B768"/>
      <c r="C768"/>
      <c r="D768"/>
      <c r="E768"/>
      <c r="F768"/>
      <c r="G768"/>
      <c r="H768"/>
      <c r="I768"/>
      <c r="J768"/>
      <c r="K768"/>
    </row>
    <row r="769" spans="1:11" ht="15" x14ac:dyDescent="0.25">
      <c r="A769"/>
      <c r="B769"/>
      <c r="C769"/>
      <c r="D769"/>
      <c r="E769"/>
      <c r="F769"/>
      <c r="G769"/>
      <c r="H769"/>
      <c r="I769"/>
      <c r="J769"/>
      <c r="K769"/>
    </row>
    <row r="770" spans="1:11" ht="15" x14ac:dyDescent="0.25">
      <c r="A770"/>
      <c r="B770"/>
      <c r="C770"/>
      <c r="D770"/>
      <c r="E770"/>
      <c r="F770"/>
      <c r="G770"/>
      <c r="H770"/>
      <c r="I770"/>
      <c r="J770"/>
      <c r="K770"/>
    </row>
    <row r="771" spans="1:11" ht="15" x14ac:dyDescent="0.25">
      <c r="A771"/>
      <c r="B771"/>
      <c r="C771"/>
      <c r="D771"/>
      <c r="E771"/>
      <c r="F771"/>
      <c r="G771"/>
      <c r="H771"/>
      <c r="I771"/>
      <c r="J771"/>
      <c r="K771"/>
    </row>
    <row r="772" spans="1:11" ht="15" x14ac:dyDescent="0.25">
      <c r="A772"/>
      <c r="B772"/>
      <c r="C772"/>
      <c r="D772"/>
      <c r="E772"/>
      <c r="F772"/>
      <c r="G772"/>
      <c r="H772"/>
      <c r="I772"/>
      <c r="J772"/>
      <c r="K772"/>
    </row>
    <row r="773" spans="1:11" ht="15" x14ac:dyDescent="0.25">
      <c r="A773"/>
      <c r="B773"/>
      <c r="C773"/>
      <c r="D773"/>
      <c r="E773"/>
      <c r="F773"/>
      <c r="G773"/>
      <c r="H773"/>
      <c r="I773"/>
      <c r="J773"/>
      <c r="K773"/>
    </row>
    <row r="774" spans="1:11" ht="15" x14ac:dyDescent="0.25">
      <c r="A774"/>
      <c r="B774"/>
      <c r="C774"/>
      <c r="D774"/>
      <c r="E774"/>
      <c r="F774"/>
      <c r="G774"/>
      <c r="H774"/>
      <c r="I774"/>
      <c r="J774"/>
      <c r="K774"/>
    </row>
    <row r="775" spans="1:11" ht="15" x14ac:dyDescent="0.25">
      <c r="A775"/>
      <c r="B775"/>
      <c r="C775"/>
      <c r="D775"/>
      <c r="E775"/>
      <c r="F775"/>
      <c r="G775"/>
      <c r="H775"/>
      <c r="I775"/>
      <c r="J775"/>
      <c r="K775"/>
    </row>
    <row r="776" spans="1:11" ht="15" x14ac:dyDescent="0.25">
      <c r="A776"/>
      <c r="B776"/>
      <c r="C776"/>
      <c r="D776"/>
      <c r="E776"/>
      <c r="F776"/>
      <c r="G776"/>
      <c r="H776"/>
      <c r="I776"/>
      <c r="J776"/>
      <c r="K776"/>
    </row>
    <row r="777" spans="1:11" ht="15" x14ac:dyDescent="0.25">
      <c r="A777"/>
      <c r="B777"/>
      <c r="C777"/>
      <c r="D777"/>
      <c r="E777"/>
      <c r="F777"/>
      <c r="G777"/>
      <c r="H777"/>
      <c r="I777"/>
      <c r="J777"/>
      <c r="K777"/>
    </row>
    <row r="778" spans="1:11" ht="15" x14ac:dyDescent="0.25">
      <c r="A778"/>
      <c r="B778"/>
      <c r="C778"/>
      <c r="D778"/>
      <c r="E778"/>
      <c r="F778"/>
      <c r="G778"/>
      <c r="H778"/>
      <c r="I778"/>
      <c r="J778"/>
      <c r="K778"/>
    </row>
    <row r="779" spans="1:11" ht="15" x14ac:dyDescent="0.25">
      <c r="A779"/>
      <c r="B779"/>
      <c r="C779"/>
      <c r="D779"/>
      <c r="E779"/>
      <c r="F779"/>
      <c r="G779"/>
      <c r="H779"/>
      <c r="I779"/>
      <c r="J779"/>
      <c r="K779"/>
    </row>
    <row r="780" spans="1:11" ht="15" x14ac:dyDescent="0.25">
      <c r="A780"/>
      <c r="B780"/>
      <c r="C780"/>
      <c r="D780"/>
      <c r="E780"/>
      <c r="F780"/>
      <c r="G780"/>
      <c r="H780"/>
      <c r="I780"/>
      <c r="J780"/>
      <c r="K780"/>
    </row>
    <row r="781" spans="1:11" ht="15" x14ac:dyDescent="0.25">
      <c r="A781"/>
      <c r="B781"/>
      <c r="C781"/>
      <c r="D781"/>
      <c r="E781"/>
      <c r="F781"/>
      <c r="G781"/>
      <c r="H781"/>
      <c r="I781"/>
      <c r="J781"/>
      <c r="K781"/>
    </row>
    <row r="782" spans="1:11" ht="15" x14ac:dyDescent="0.25">
      <c r="A782"/>
      <c r="B782"/>
      <c r="C782"/>
      <c r="D782"/>
      <c r="E782"/>
      <c r="F782"/>
      <c r="G782"/>
      <c r="H782"/>
      <c r="I782"/>
      <c r="J782"/>
      <c r="K782"/>
    </row>
    <row r="783" spans="1:11" ht="15" x14ac:dyDescent="0.25">
      <c r="A783"/>
      <c r="B783"/>
      <c r="C783"/>
      <c r="D783"/>
      <c r="E783"/>
      <c r="F783"/>
      <c r="G783"/>
      <c r="H783"/>
      <c r="I783"/>
      <c r="J783"/>
      <c r="K783"/>
    </row>
    <row r="784" spans="1:11" ht="15" x14ac:dyDescent="0.25">
      <c r="A784"/>
      <c r="B784"/>
      <c r="C784"/>
      <c r="D784"/>
      <c r="E784"/>
      <c r="F784"/>
      <c r="G784"/>
      <c r="H784"/>
      <c r="I784"/>
      <c r="J784"/>
      <c r="K784"/>
    </row>
    <row r="785" spans="1:11" ht="15" x14ac:dyDescent="0.25">
      <c r="A785"/>
      <c r="B785"/>
      <c r="C785"/>
      <c r="D785"/>
      <c r="E785"/>
      <c r="F785"/>
      <c r="G785"/>
      <c r="H785"/>
      <c r="I785"/>
      <c r="J785"/>
      <c r="K785"/>
    </row>
    <row r="786" spans="1:11" ht="15" x14ac:dyDescent="0.25">
      <c r="A786"/>
      <c r="B786"/>
      <c r="C786"/>
      <c r="D786"/>
      <c r="E786"/>
      <c r="F786"/>
      <c r="G786"/>
      <c r="H786"/>
      <c r="I786"/>
      <c r="J786"/>
      <c r="K786"/>
    </row>
    <row r="787" spans="1:11" ht="15" x14ac:dyDescent="0.25">
      <c r="A787"/>
      <c r="B787"/>
      <c r="C787"/>
      <c r="D787"/>
      <c r="E787"/>
      <c r="F787"/>
      <c r="G787"/>
      <c r="H787"/>
      <c r="I787"/>
      <c r="J787"/>
      <c r="K787"/>
    </row>
    <row r="788" spans="1:11" ht="15" x14ac:dyDescent="0.25">
      <c r="A788"/>
      <c r="B788"/>
      <c r="C788"/>
      <c r="D788"/>
      <c r="E788"/>
      <c r="F788"/>
      <c r="G788"/>
      <c r="H788"/>
      <c r="I788"/>
      <c r="J788"/>
      <c r="K788"/>
    </row>
    <row r="789" spans="1:11" ht="15" x14ac:dyDescent="0.25">
      <c r="A789"/>
      <c r="B789"/>
      <c r="C789"/>
      <c r="D789"/>
      <c r="E789"/>
      <c r="F789"/>
      <c r="G789"/>
      <c r="H789"/>
      <c r="I789"/>
      <c r="J789"/>
      <c r="K789"/>
    </row>
    <row r="790" spans="1:11" ht="15" x14ac:dyDescent="0.25">
      <c r="A790"/>
      <c r="B790"/>
      <c r="C790"/>
      <c r="D790"/>
      <c r="E790"/>
      <c r="F790"/>
      <c r="G790"/>
      <c r="H790"/>
      <c r="I790"/>
      <c r="J790"/>
      <c r="K790"/>
    </row>
    <row r="791" spans="1:11" ht="15" x14ac:dyDescent="0.25">
      <c r="A791"/>
      <c r="B791"/>
      <c r="C791"/>
      <c r="D791"/>
      <c r="E791"/>
      <c r="F791"/>
      <c r="G791"/>
      <c r="H791"/>
      <c r="I791"/>
      <c r="J791"/>
      <c r="K791"/>
    </row>
    <row r="792" spans="1:11" ht="15" x14ac:dyDescent="0.25">
      <c r="A792"/>
      <c r="B792"/>
      <c r="C792"/>
      <c r="D792"/>
      <c r="E792"/>
      <c r="F792"/>
      <c r="G792"/>
      <c r="H792"/>
      <c r="I792"/>
      <c r="J792"/>
      <c r="K792"/>
    </row>
    <row r="793" spans="1:11" ht="15" x14ac:dyDescent="0.25">
      <c r="A793"/>
      <c r="B793"/>
      <c r="C793"/>
      <c r="D793"/>
      <c r="E793"/>
      <c r="F793"/>
      <c r="G793"/>
      <c r="H793"/>
      <c r="I793"/>
      <c r="J793"/>
      <c r="K793"/>
    </row>
    <row r="794" spans="1:11" ht="15" x14ac:dyDescent="0.25">
      <c r="A794"/>
      <c r="B794"/>
      <c r="C794"/>
      <c r="D794"/>
      <c r="E794"/>
      <c r="F794"/>
      <c r="G794"/>
      <c r="H794"/>
      <c r="I794"/>
      <c r="J794"/>
      <c r="K794"/>
    </row>
    <row r="795" spans="1:11" ht="15" x14ac:dyDescent="0.25">
      <c r="A795"/>
      <c r="B795"/>
      <c r="C795"/>
      <c r="D795"/>
      <c r="E795"/>
      <c r="F795"/>
      <c r="G795"/>
      <c r="H795"/>
      <c r="I795"/>
      <c r="J795"/>
      <c r="K795"/>
    </row>
    <row r="796" spans="1:11" ht="15" x14ac:dyDescent="0.25">
      <c r="A796"/>
      <c r="B796"/>
      <c r="C796"/>
      <c r="D796"/>
      <c r="E796"/>
      <c r="F796"/>
      <c r="G796"/>
      <c r="H796"/>
      <c r="I796"/>
      <c r="J796"/>
      <c r="K796"/>
    </row>
    <row r="797" spans="1:11" ht="15" x14ac:dyDescent="0.25">
      <c r="A797"/>
      <c r="B797"/>
      <c r="C797"/>
      <c r="D797"/>
      <c r="E797"/>
      <c r="F797"/>
      <c r="G797"/>
      <c r="H797"/>
      <c r="I797"/>
      <c r="J797"/>
      <c r="K797"/>
    </row>
    <row r="798" spans="1:11" ht="15" x14ac:dyDescent="0.25">
      <c r="A798"/>
      <c r="B798"/>
      <c r="C798"/>
      <c r="D798"/>
      <c r="E798"/>
      <c r="F798"/>
      <c r="G798"/>
      <c r="H798"/>
      <c r="I798"/>
      <c r="J798"/>
      <c r="K798"/>
    </row>
    <row r="799" spans="1:11" ht="15" x14ac:dyDescent="0.25">
      <c r="A799"/>
      <c r="B799"/>
      <c r="C799"/>
      <c r="D799"/>
      <c r="E799"/>
      <c r="F799"/>
      <c r="G799"/>
      <c r="H799"/>
      <c r="I799"/>
      <c r="J799"/>
      <c r="K799"/>
    </row>
    <row r="800" spans="1:11" ht="15" x14ac:dyDescent="0.25">
      <c r="A800"/>
      <c r="B800"/>
      <c r="C800"/>
      <c r="D800"/>
      <c r="E800"/>
      <c r="F800"/>
      <c r="G800"/>
      <c r="H800"/>
      <c r="I800"/>
      <c r="J800"/>
      <c r="K800"/>
    </row>
    <row r="801" spans="1:11" ht="15" x14ac:dyDescent="0.25">
      <c r="A801"/>
      <c r="B801"/>
      <c r="C801"/>
      <c r="D801"/>
      <c r="E801"/>
      <c r="F801"/>
      <c r="G801"/>
      <c r="H801"/>
      <c r="I801"/>
      <c r="J801"/>
      <c r="K801"/>
    </row>
    <row r="802" spans="1:11" ht="15" x14ac:dyDescent="0.25">
      <c r="A802"/>
      <c r="B802"/>
      <c r="C802"/>
      <c r="D802"/>
      <c r="E802"/>
      <c r="F802"/>
      <c r="G802"/>
      <c r="H802"/>
      <c r="I802"/>
      <c r="J802"/>
      <c r="K802"/>
    </row>
    <row r="803" spans="1:11" ht="15" x14ac:dyDescent="0.25">
      <c r="A803"/>
      <c r="B803"/>
      <c r="C803"/>
      <c r="D803"/>
      <c r="E803"/>
      <c r="F803"/>
      <c r="G803"/>
      <c r="H803"/>
      <c r="I803"/>
      <c r="J803"/>
      <c r="K803"/>
    </row>
    <row r="804" spans="1:11" ht="15" x14ac:dyDescent="0.25">
      <c r="A804"/>
      <c r="B804"/>
      <c r="C804"/>
      <c r="D804"/>
      <c r="E804"/>
      <c r="F804"/>
      <c r="G804"/>
      <c r="H804"/>
      <c r="I804"/>
      <c r="J804"/>
      <c r="K804"/>
    </row>
    <row r="805" spans="1:11" ht="15" x14ac:dyDescent="0.25">
      <c r="A805"/>
      <c r="B805"/>
      <c r="C805"/>
      <c r="D805"/>
      <c r="E805"/>
      <c r="F805"/>
      <c r="G805"/>
      <c r="H805"/>
      <c r="I805"/>
      <c r="J805"/>
      <c r="K805"/>
    </row>
    <row r="806" spans="1:11" ht="15" x14ac:dyDescent="0.25">
      <c r="A806"/>
      <c r="B806"/>
      <c r="C806"/>
      <c r="D806"/>
      <c r="E806"/>
      <c r="F806"/>
      <c r="G806"/>
      <c r="H806"/>
      <c r="I806"/>
      <c r="J806"/>
      <c r="K806"/>
    </row>
    <row r="807" spans="1:11" ht="15" x14ac:dyDescent="0.25">
      <c r="A807"/>
      <c r="B807"/>
      <c r="C807"/>
      <c r="D807"/>
      <c r="E807"/>
      <c r="F807"/>
      <c r="G807"/>
      <c r="H807"/>
      <c r="I807"/>
      <c r="J807"/>
      <c r="K807"/>
    </row>
    <row r="808" spans="1:11" ht="15" x14ac:dyDescent="0.25">
      <c r="A808"/>
      <c r="B808"/>
      <c r="C808"/>
      <c r="D808"/>
      <c r="E808"/>
      <c r="F808"/>
      <c r="G808"/>
      <c r="H808"/>
      <c r="I808"/>
      <c r="J808"/>
      <c r="K808"/>
    </row>
    <row r="809" spans="1:11" ht="15" x14ac:dyDescent="0.25">
      <c r="A809"/>
      <c r="B809"/>
      <c r="C809"/>
      <c r="D809"/>
      <c r="E809"/>
      <c r="F809"/>
      <c r="G809"/>
      <c r="H809"/>
      <c r="I809"/>
      <c r="J809"/>
      <c r="K809"/>
    </row>
    <row r="810" spans="1:11" ht="15" x14ac:dyDescent="0.25">
      <c r="A810"/>
      <c r="B810"/>
      <c r="C810"/>
      <c r="D810"/>
      <c r="E810"/>
      <c r="F810"/>
      <c r="G810"/>
      <c r="H810"/>
      <c r="I810"/>
      <c r="J810"/>
      <c r="K810"/>
    </row>
    <row r="811" spans="1:11" ht="15" x14ac:dyDescent="0.25">
      <c r="A811"/>
      <c r="B811"/>
      <c r="C811"/>
      <c r="D811"/>
      <c r="E811"/>
      <c r="F811"/>
      <c r="G811"/>
      <c r="H811"/>
      <c r="I811"/>
      <c r="J811"/>
      <c r="K811"/>
    </row>
    <row r="812" spans="1:11" ht="15" x14ac:dyDescent="0.25">
      <c r="A812"/>
      <c r="B812"/>
      <c r="C812"/>
      <c r="D812"/>
      <c r="E812"/>
      <c r="F812"/>
      <c r="G812"/>
      <c r="H812"/>
      <c r="I812"/>
      <c r="J812"/>
      <c r="K812"/>
    </row>
    <row r="813" spans="1:11" ht="15" x14ac:dyDescent="0.25">
      <c r="A813"/>
      <c r="B813"/>
      <c r="C813"/>
      <c r="D813"/>
      <c r="E813"/>
      <c r="F813"/>
      <c r="G813"/>
      <c r="H813"/>
      <c r="I813"/>
      <c r="J813"/>
      <c r="K813"/>
    </row>
    <row r="814" spans="1:11" ht="15" x14ac:dyDescent="0.25">
      <c r="A814"/>
      <c r="B814"/>
      <c r="C814"/>
      <c r="D814"/>
      <c r="E814"/>
      <c r="F814"/>
      <c r="G814"/>
      <c r="H814"/>
      <c r="I814"/>
      <c r="J814"/>
      <c r="K814"/>
    </row>
    <row r="815" spans="1:11" ht="15" x14ac:dyDescent="0.25">
      <c r="A815"/>
      <c r="B815"/>
      <c r="C815"/>
      <c r="D815"/>
      <c r="E815"/>
      <c r="F815"/>
      <c r="G815"/>
      <c r="H815"/>
      <c r="I815"/>
      <c r="J815"/>
      <c r="K815"/>
    </row>
    <row r="816" spans="1:11" ht="15" x14ac:dyDescent="0.25">
      <c r="A816"/>
      <c r="B816"/>
      <c r="C816"/>
      <c r="D816"/>
      <c r="E816"/>
      <c r="F816"/>
      <c r="G816"/>
      <c r="H816"/>
      <c r="I816"/>
      <c r="J816"/>
      <c r="K816"/>
    </row>
    <row r="817" spans="1:11" ht="15" x14ac:dyDescent="0.25">
      <c r="A817"/>
      <c r="B817"/>
      <c r="C817"/>
      <c r="D817"/>
      <c r="E817"/>
      <c r="F817"/>
      <c r="G817"/>
      <c r="H817"/>
      <c r="I817"/>
      <c r="J817"/>
      <c r="K817"/>
    </row>
    <row r="818" spans="1:11" ht="15" x14ac:dyDescent="0.25">
      <c r="A818"/>
      <c r="B818"/>
      <c r="C818"/>
      <c r="D818"/>
      <c r="E818"/>
      <c r="F818"/>
      <c r="G818"/>
      <c r="H818"/>
      <c r="I818"/>
      <c r="J818"/>
      <c r="K818"/>
    </row>
    <row r="819" spans="1:11" ht="15" x14ac:dyDescent="0.25">
      <c r="A819"/>
      <c r="B819"/>
      <c r="C819"/>
      <c r="D819"/>
      <c r="E819"/>
      <c r="F819"/>
      <c r="G819"/>
      <c r="H819"/>
      <c r="I819"/>
      <c r="J819"/>
      <c r="K819"/>
    </row>
    <row r="820" spans="1:11" ht="15" x14ac:dyDescent="0.25">
      <c r="A820"/>
      <c r="B820"/>
      <c r="C820"/>
      <c r="D820"/>
      <c r="E820"/>
      <c r="F820"/>
      <c r="G820"/>
      <c r="H820"/>
      <c r="I820"/>
      <c r="J820"/>
      <c r="K820"/>
    </row>
    <row r="821" spans="1:11" ht="15" x14ac:dyDescent="0.25">
      <c r="A821"/>
      <c r="B821"/>
      <c r="C821"/>
      <c r="D821"/>
      <c r="E821"/>
      <c r="F821"/>
      <c r="G821"/>
      <c r="H821"/>
      <c r="I821"/>
      <c r="J821"/>
      <c r="K821"/>
    </row>
    <row r="822" spans="1:11" ht="15" x14ac:dyDescent="0.25">
      <c r="A822"/>
      <c r="B822"/>
      <c r="C822"/>
      <c r="D822"/>
      <c r="E822"/>
      <c r="F822"/>
      <c r="G822"/>
      <c r="H822"/>
      <c r="I822"/>
      <c r="J822"/>
      <c r="K822"/>
    </row>
    <row r="823" spans="1:11" ht="15" x14ac:dyDescent="0.25">
      <c r="A823"/>
      <c r="B823"/>
      <c r="C823"/>
      <c r="D823"/>
      <c r="E823"/>
      <c r="F823"/>
      <c r="G823"/>
      <c r="H823"/>
      <c r="I823"/>
      <c r="J823"/>
      <c r="K823"/>
    </row>
    <row r="824" spans="1:11" ht="15" x14ac:dyDescent="0.25">
      <c r="A824"/>
      <c r="B824"/>
      <c r="C824"/>
      <c r="D824"/>
      <c r="E824"/>
      <c r="F824"/>
      <c r="G824"/>
      <c r="H824"/>
      <c r="I824"/>
      <c r="J824"/>
      <c r="K824"/>
    </row>
    <row r="825" spans="1:11" ht="15" x14ac:dyDescent="0.25">
      <c r="A825"/>
      <c r="B825"/>
      <c r="C825"/>
      <c r="D825"/>
      <c r="E825"/>
      <c r="F825"/>
      <c r="G825"/>
      <c r="H825"/>
      <c r="I825"/>
      <c r="J825"/>
      <c r="K825"/>
    </row>
    <row r="826" spans="1:11" ht="15" x14ac:dyDescent="0.25">
      <c r="A826"/>
      <c r="B826"/>
      <c r="C826"/>
      <c r="D826"/>
      <c r="E826"/>
      <c r="F826"/>
      <c r="G826"/>
      <c r="H826"/>
      <c r="I826"/>
      <c r="J826"/>
      <c r="K826"/>
    </row>
    <row r="827" spans="1:11" ht="15" x14ac:dyDescent="0.25">
      <c r="A827"/>
      <c r="B827"/>
      <c r="C827"/>
      <c r="D827"/>
      <c r="E827"/>
      <c r="F827"/>
      <c r="G827"/>
      <c r="H827"/>
      <c r="I827"/>
      <c r="J827"/>
      <c r="K827"/>
    </row>
    <row r="828" spans="1:11" ht="15" x14ac:dyDescent="0.25">
      <c r="A828"/>
      <c r="B828"/>
      <c r="C828"/>
      <c r="D828"/>
      <c r="E828"/>
      <c r="F828"/>
      <c r="G828"/>
      <c r="H828"/>
      <c r="I828"/>
      <c r="J828"/>
      <c r="K828"/>
    </row>
    <row r="829" spans="1:11" ht="15" x14ac:dyDescent="0.25">
      <c r="A829"/>
      <c r="B829"/>
      <c r="C829"/>
      <c r="D829"/>
      <c r="E829"/>
      <c r="F829"/>
      <c r="G829"/>
      <c r="H829"/>
      <c r="I829"/>
      <c r="J829"/>
      <c r="K829"/>
    </row>
    <row r="830" spans="1:11" ht="15" x14ac:dyDescent="0.25">
      <c r="A830"/>
      <c r="B830"/>
      <c r="C830"/>
      <c r="D830"/>
      <c r="E830"/>
      <c r="F830"/>
      <c r="G830"/>
      <c r="H830"/>
      <c r="I830"/>
      <c r="J830"/>
      <c r="K830"/>
    </row>
    <row r="831" spans="1:11" ht="15" x14ac:dyDescent="0.25">
      <c r="A831"/>
      <c r="B831"/>
      <c r="C831"/>
      <c r="D831"/>
      <c r="E831"/>
      <c r="F831"/>
      <c r="G831"/>
      <c r="H831"/>
      <c r="I831"/>
      <c r="J831"/>
      <c r="K831"/>
    </row>
    <row r="832" spans="1:11" ht="15" x14ac:dyDescent="0.25">
      <c r="A832"/>
      <c r="B832"/>
      <c r="C832"/>
      <c r="D832"/>
      <c r="E832"/>
      <c r="F832"/>
      <c r="G832"/>
      <c r="H832"/>
      <c r="I832"/>
      <c r="J832"/>
      <c r="K832"/>
    </row>
    <row r="833" spans="1:11" ht="15" x14ac:dyDescent="0.25">
      <c r="A833"/>
      <c r="B833"/>
      <c r="C833"/>
      <c r="D833"/>
      <c r="E833"/>
      <c r="F833"/>
      <c r="G833"/>
      <c r="H833"/>
      <c r="I833"/>
      <c r="J833"/>
      <c r="K833"/>
    </row>
    <row r="834" spans="1:11" ht="15" x14ac:dyDescent="0.25">
      <c r="A834"/>
      <c r="B834"/>
      <c r="C834"/>
      <c r="D834"/>
      <c r="E834"/>
      <c r="F834"/>
      <c r="G834"/>
      <c r="H834"/>
      <c r="I834"/>
      <c r="J834"/>
      <c r="K834"/>
    </row>
    <row r="835" spans="1:11" ht="15" x14ac:dyDescent="0.25">
      <c r="A835"/>
      <c r="B835"/>
      <c r="C835"/>
      <c r="D835"/>
      <c r="E835"/>
      <c r="F835"/>
      <c r="G835"/>
      <c r="H835"/>
      <c r="I835"/>
      <c r="J835"/>
      <c r="K835"/>
    </row>
    <row r="836" spans="1:11" ht="15" x14ac:dyDescent="0.25">
      <c r="A836"/>
      <c r="B836"/>
      <c r="C836"/>
      <c r="D836"/>
      <c r="E836"/>
      <c r="F836"/>
      <c r="G836"/>
      <c r="H836"/>
      <c r="I836"/>
      <c r="J836"/>
      <c r="K836"/>
    </row>
    <row r="837" spans="1:11" ht="15" x14ac:dyDescent="0.25">
      <c r="A837"/>
      <c r="B837"/>
      <c r="C837"/>
      <c r="D837"/>
      <c r="E837"/>
      <c r="F837"/>
      <c r="G837"/>
      <c r="H837"/>
      <c r="I837"/>
      <c r="J837"/>
      <c r="K837"/>
    </row>
    <row r="838" spans="1:11" ht="15" x14ac:dyDescent="0.25">
      <c r="A838"/>
      <c r="B838"/>
      <c r="C838"/>
      <c r="D838"/>
      <c r="E838"/>
      <c r="F838"/>
      <c r="G838"/>
      <c r="H838"/>
      <c r="I838"/>
      <c r="J838"/>
      <c r="K838"/>
    </row>
    <row r="839" spans="1:11" ht="15" x14ac:dyDescent="0.25">
      <c r="A839"/>
      <c r="B839"/>
      <c r="C839"/>
      <c r="D839"/>
      <c r="E839"/>
      <c r="F839"/>
      <c r="G839"/>
      <c r="H839"/>
      <c r="I839"/>
      <c r="J839"/>
      <c r="K839"/>
    </row>
    <row r="840" spans="1:11" ht="15" x14ac:dyDescent="0.25">
      <c r="A840"/>
      <c r="B840"/>
      <c r="C840"/>
      <c r="D840"/>
      <c r="E840"/>
      <c r="F840"/>
      <c r="G840"/>
      <c r="H840"/>
      <c r="I840"/>
      <c r="J840"/>
      <c r="K840"/>
    </row>
    <row r="841" spans="1:11" ht="15" x14ac:dyDescent="0.25">
      <c r="A841"/>
      <c r="B841"/>
      <c r="C841"/>
      <c r="D841"/>
      <c r="E841"/>
      <c r="F841"/>
      <c r="G841"/>
      <c r="H841"/>
      <c r="I841"/>
      <c r="J841"/>
      <c r="K841"/>
    </row>
    <row r="842" spans="1:11" ht="15" x14ac:dyDescent="0.25">
      <c r="A842"/>
      <c r="B842"/>
      <c r="C842"/>
      <c r="D842"/>
      <c r="E842"/>
      <c r="F842"/>
      <c r="G842"/>
      <c r="H842"/>
      <c r="I842"/>
      <c r="J842"/>
      <c r="K842"/>
    </row>
    <row r="843" spans="1:11" ht="15" x14ac:dyDescent="0.25">
      <c r="A843"/>
      <c r="B843"/>
      <c r="C843"/>
      <c r="D843"/>
      <c r="E843"/>
      <c r="F843"/>
      <c r="G843"/>
      <c r="H843"/>
      <c r="I843"/>
      <c r="J843"/>
      <c r="K843"/>
    </row>
    <row r="844" spans="1:11" ht="15" x14ac:dyDescent="0.25">
      <c r="A844"/>
      <c r="B844"/>
      <c r="C844"/>
      <c r="D844"/>
      <c r="E844"/>
      <c r="F844"/>
      <c r="G844"/>
      <c r="H844"/>
      <c r="I844"/>
      <c r="J844"/>
      <c r="K844"/>
    </row>
    <row r="845" spans="1:11" ht="15" x14ac:dyDescent="0.25">
      <c r="A845"/>
      <c r="B845"/>
      <c r="C845"/>
      <c r="D845"/>
      <c r="E845"/>
      <c r="F845"/>
      <c r="G845"/>
      <c r="H845"/>
      <c r="I845"/>
      <c r="J845"/>
      <c r="K845"/>
    </row>
    <row r="846" spans="1:11" ht="15" x14ac:dyDescent="0.25">
      <c r="A846"/>
      <c r="B846"/>
      <c r="C846"/>
      <c r="D846"/>
      <c r="E846"/>
      <c r="F846"/>
      <c r="G846"/>
      <c r="H846"/>
      <c r="I846"/>
      <c r="J846"/>
      <c r="K846"/>
    </row>
    <row r="847" spans="1:11" ht="15" x14ac:dyDescent="0.25">
      <c r="A847"/>
      <c r="B847"/>
      <c r="C847"/>
      <c r="D847"/>
      <c r="E847"/>
      <c r="F847"/>
      <c r="G847"/>
      <c r="H847"/>
      <c r="I847"/>
      <c r="J847"/>
      <c r="K847"/>
    </row>
    <row r="848" spans="1:11" ht="15" x14ac:dyDescent="0.25">
      <c r="A848"/>
      <c r="B848"/>
      <c r="C848"/>
      <c r="D848"/>
      <c r="E848"/>
      <c r="F848"/>
      <c r="G848"/>
      <c r="H848"/>
      <c r="I848"/>
      <c r="J848"/>
      <c r="K848"/>
    </row>
    <row r="849" spans="1:11" ht="15" x14ac:dyDescent="0.25">
      <c r="A849"/>
      <c r="B849"/>
      <c r="C849"/>
      <c r="D849"/>
      <c r="E849"/>
      <c r="F849"/>
      <c r="G849"/>
      <c r="H849"/>
      <c r="I849"/>
      <c r="J849"/>
      <c r="K849"/>
    </row>
    <row r="850" spans="1:11" ht="15" x14ac:dyDescent="0.25">
      <c r="A850"/>
      <c r="B850"/>
      <c r="C850"/>
      <c r="D850"/>
      <c r="E850"/>
      <c r="F850"/>
      <c r="G850"/>
      <c r="H850"/>
      <c r="I850"/>
      <c r="J850"/>
      <c r="K850"/>
    </row>
    <row r="851" spans="1:11" ht="15" x14ac:dyDescent="0.25">
      <c r="A851"/>
      <c r="B851"/>
      <c r="C851"/>
      <c r="D851"/>
      <c r="E851"/>
      <c r="F851"/>
      <c r="G851"/>
      <c r="H851"/>
      <c r="I851"/>
      <c r="J851"/>
      <c r="K851"/>
    </row>
    <row r="852" spans="1:11" ht="15" x14ac:dyDescent="0.25">
      <c r="A852"/>
      <c r="B852"/>
      <c r="C852"/>
      <c r="D852"/>
      <c r="E852"/>
      <c r="F852"/>
      <c r="G852"/>
      <c r="H852"/>
      <c r="I852"/>
      <c r="J852"/>
      <c r="K852"/>
    </row>
    <row r="853" spans="1:11" ht="15" x14ac:dyDescent="0.25">
      <c r="A853"/>
      <c r="B853"/>
      <c r="C853"/>
      <c r="D853"/>
      <c r="E853"/>
      <c r="F853"/>
      <c r="G853"/>
      <c r="H853"/>
      <c r="I853"/>
      <c r="J853"/>
      <c r="K853"/>
    </row>
    <row r="854" spans="1:11" ht="15" x14ac:dyDescent="0.25">
      <c r="A854"/>
      <c r="B854"/>
      <c r="C854"/>
      <c r="D854"/>
      <c r="E854"/>
      <c r="F854"/>
      <c r="G854"/>
      <c r="H854"/>
      <c r="I854"/>
      <c r="J854"/>
      <c r="K854"/>
    </row>
    <row r="855" spans="1:11" ht="15" x14ac:dyDescent="0.25">
      <c r="A855"/>
      <c r="B855"/>
      <c r="C855"/>
      <c r="D855"/>
      <c r="E855"/>
      <c r="F855"/>
      <c r="G855"/>
      <c r="H855"/>
      <c r="I855"/>
      <c r="J855"/>
      <c r="K855"/>
    </row>
    <row r="856" spans="1:11" ht="15" x14ac:dyDescent="0.25">
      <c r="A856"/>
      <c r="B856"/>
      <c r="C856"/>
      <c r="D856"/>
      <c r="E856"/>
      <c r="F856"/>
      <c r="G856"/>
      <c r="H856"/>
      <c r="I856"/>
      <c r="J856"/>
      <c r="K856"/>
    </row>
    <row r="857" spans="1:11" ht="15" x14ac:dyDescent="0.25">
      <c r="A857"/>
      <c r="B857"/>
      <c r="C857"/>
      <c r="D857"/>
      <c r="E857"/>
      <c r="F857"/>
      <c r="G857"/>
      <c r="H857"/>
      <c r="I857"/>
      <c r="J857"/>
      <c r="K857"/>
    </row>
    <row r="858" spans="1:11" ht="15" x14ac:dyDescent="0.25">
      <c r="A858"/>
      <c r="B858"/>
      <c r="C858"/>
      <c r="D858"/>
      <c r="E858"/>
      <c r="F858"/>
      <c r="G858"/>
      <c r="H858"/>
      <c r="I858"/>
      <c r="J858"/>
      <c r="K858"/>
    </row>
    <row r="859" spans="1:11" ht="15" x14ac:dyDescent="0.25">
      <c r="A859"/>
      <c r="B859"/>
      <c r="C859"/>
      <c r="D859"/>
      <c r="E859"/>
      <c r="F859"/>
      <c r="G859"/>
      <c r="H859"/>
      <c r="I859"/>
      <c r="J859"/>
      <c r="K859"/>
    </row>
    <row r="860" spans="1:11" ht="15" x14ac:dyDescent="0.25">
      <c r="A860"/>
      <c r="B860"/>
      <c r="C860"/>
      <c r="D860"/>
      <c r="E860"/>
      <c r="F860"/>
      <c r="G860"/>
      <c r="H860"/>
      <c r="I860"/>
      <c r="J860"/>
      <c r="K860"/>
    </row>
    <row r="861" spans="1:11" ht="15" x14ac:dyDescent="0.25">
      <c r="A861"/>
      <c r="B861"/>
      <c r="C861"/>
      <c r="D861"/>
      <c r="E861"/>
      <c r="F861"/>
      <c r="G861"/>
      <c r="H861"/>
      <c r="I861"/>
      <c r="J861"/>
      <c r="K861"/>
    </row>
    <row r="862" spans="1:11" ht="15" x14ac:dyDescent="0.25">
      <c r="A862"/>
      <c r="B862"/>
      <c r="C862"/>
      <c r="D862"/>
      <c r="E862"/>
      <c r="F862"/>
      <c r="G862"/>
      <c r="H862"/>
      <c r="I862"/>
      <c r="J862"/>
      <c r="K862"/>
    </row>
    <row r="863" spans="1:11" ht="15" x14ac:dyDescent="0.25">
      <c r="A863"/>
      <c r="B863"/>
      <c r="C863"/>
      <c r="D863"/>
      <c r="E863"/>
      <c r="F863"/>
      <c r="G863"/>
      <c r="H863"/>
      <c r="I863"/>
      <c r="J863"/>
      <c r="K863"/>
    </row>
    <row r="864" spans="1:11" ht="15" x14ac:dyDescent="0.25">
      <c r="A864"/>
      <c r="B864"/>
      <c r="C864"/>
      <c r="D864"/>
      <c r="E864"/>
      <c r="F864"/>
      <c r="G864"/>
      <c r="H864"/>
      <c r="I864"/>
      <c r="J864"/>
      <c r="K864"/>
    </row>
    <row r="865" spans="1:11" ht="15" x14ac:dyDescent="0.25">
      <c r="A865"/>
      <c r="B865"/>
      <c r="C865"/>
      <c r="D865"/>
      <c r="E865"/>
      <c r="F865"/>
      <c r="G865"/>
      <c r="H865"/>
      <c r="I865"/>
      <c r="J865"/>
      <c r="K865"/>
    </row>
    <row r="866" spans="1:11" ht="15" x14ac:dyDescent="0.25">
      <c r="A866"/>
      <c r="B866"/>
      <c r="C866"/>
      <c r="D866"/>
      <c r="E866"/>
      <c r="F866"/>
      <c r="G866"/>
      <c r="H866"/>
      <c r="I866"/>
      <c r="J866"/>
      <c r="K866"/>
    </row>
    <row r="867" spans="1:11" ht="15" x14ac:dyDescent="0.25">
      <c r="A867"/>
      <c r="B867"/>
      <c r="C867"/>
      <c r="D867"/>
      <c r="E867"/>
      <c r="F867"/>
      <c r="G867"/>
      <c r="H867"/>
      <c r="I867"/>
      <c r="J867"/>
      <c r="K867"/>
    </row>
    <row r="868" spans="1:11" ht="15" x14ac:dyDescent="0.25">
      <c r="A868"/>
      <c r="B868"/>
      <c r="C868"/>
      <c r="D868"/>
      <c r="E868"/>
      <c r="F868"/>
      <c r="G868"/>
      <c r="H868"/>
      <c r="I868"/>
      <c r="J868"/>
      <c r="K868"/>
    </row>
    <row r="869" spans="1:11" ht="15" x14ac:dyDescent="0.25">
      <c r="A869"/>
      <c r="B869"/>
      <c r="C869"/>
      <c r="D869"/>
      <c r="E869"/>
      <c r="F869"/>
      <c r="G869"/>
      <c r="H869"/>
      <c r="I869"/>
      <c r="J869"/>
      <c r="K869"/>
    </row>
    <row r="870" spans="1:11" ht="15" x14ac:dyDescent="0.25">
      <c r="A870"/>
      <c r="B870"/>
      <c r="C870"/>
      <c r="D870"/>
      <c r="E870"/>
      <c r="F870"/>
      <c r="G870"/>
      <c r="H870"/>
      <c r="I870"/>
      <c r="J870"/>
      <c r="K870"/>
    </row>
    <row r="871" spans="1:11" ht="15" x14ac:dyDescent="0.25">
      <c r="A871"/>
      <c r="B871"/>
      <c r="C871"/>
      <c r="D871"/>
      <c r="E871"/>
      <c r="F871"/>
      <c r="G871"/>
      <c r="H871"/>
      <c r="I871"/>
      <c r="J871"/>
      <c r="K871"/>
    </row>
    <row r="872" spans="1:11" ht="15" x14ac:dyDescent="0.25">
      <c r="A872"/>
      <c r="B872"/>
      <c r="C872"/>
      <c r="D872"/>
      <c r="E872"/>
      <c r="F872"/>
      <c r="G872"/>
      <c r="H872"/>
      <c r="I872"/>
      <c r="J872"/>
      <c r="K872"/>
    </row>
    <row r="873" spans="1:11" ht="15" x14ac:dyDescent="0.25">
      <c r="A873"/>
      <c r="B873"/>
      <c r="C873"/>
      <c r="D873"/>
      <c r="E873"/>
      <c r="F873"/>
      <c r="G873"/>
      <c r="H873"/>
      <c r="I873"/>
      <c r="J873"/>
      <c r="K873"/>
    </row>
    <row r="874" spans="1:11" ht="15" x14ac:dyDescent="0.25">
      <c r="A874"/>
      <c r="B874"/>
      <c r="C874"/>
      <c r="D874"/>
      <c r="E874"/>
      <c r="F874"/>
      <c r="G874"/>
      <c r="H874"/>
      <c r="I874"/>
      <c r="J874"/>
      <c r="K874"/>
    </row>
    <row r="875" spans="1:11" ht="15" x14ac:dyDescent="0.25">
      <c r="A875"/>
      <c r="B875"/>
      <c r="C875"/>
      <c r="D875"/>
      <c r="E875"/>
      <c r="F875"/>
      <c r="G875"/>
      <c r="H875"/>
      <c r="I875"/>
      <c r="J875"/>
      <c r="K875"/>
    </row>
    <row r="876" spans="1:11" ht="15" x14ac:dyDescent="0.25">
      <c r="A876"/>
      <c r="B876"/>
      <c r="C876"/>
      <c r="D876"/>
      <c r="E876"/>
      <c r="F876"/>
      <c r="G876"/>
      <c r="H876"/>
      <c r="I876"/>
      <c r="J876"/>
      <c r="K876"/>
    </row>
    <row r="877" spans="1:11" ht="15" x14ac:dyDescent="0.25">
      <c r="A877"/>
      <c r="B877"/>
      <c r="C877"/>
      <c r="D877"/>
      <c r="E877"/>
      <c r="F877"/>
      <c r="G877"/>
      <c r="H877"/>
      <c r="I877"/>
      <c r="J877"/>
      <c r="K877"/>
    </row>
    <row r="878" spans="1:11" ht="15" x14ac:dyDescent="0.25">
      <c r="A878"/>
      <c r="B878"/>
      <c r="C878"/>
      <c r="D878"/>
      <c r="E878"/>
      <c r="F878"/>
      <c r="G878"/>
      <c r="H878"/>
      <c r="I878"/>
      <c r="J878"/>
      <c r="K878"/>
    </row>
    <row r="879" spans="1:11" ht="15" x14ac:dyDescent="0.25">
      <c r="A879"/>
      <c r="B879"/>
      <c r="C879"/>
      <c r="D879"/>
      <c r="E879"/>
      <c r="F879"/>
      <c r="G879"/>
      <c r="H879"/>
      <c r="I879"/>
      <c r="J879"/>
      <c r="K879"/>
    </row>
    <row r="880" spans="1:11" ht="15" x14ac:dyDescent="0.25">
      <c r="A880"/>
      <c r="B880"/>
      <c r="C880"/>
      <c r="D880"/>
      <c r="E880"/>
      <c r="F880"/>
      <c r="G880"/>
      <c r="H880"/>
      <c r="I880"/>
      <c r="J880"/>
      <c r="K880"/>
    </row>
    <row r="881" spans="1:11" ht="15" x14ac:dyDescent="0.25">
      <c r="A881"/>
      <c r="B881"/>
      <c r="C881"/>
      <c r="D881"/>
      <c r="E881"/>
      <c r="F881"/>
      <c r="G881"/>
      <c r="H881"/>
      <c r="I881"/>
      <c r="J881"/>
      <c r="K881"/>
    </row>
    <row r="882" spans="1:11" ht="15" x14ac:dyDescent="0.25">
      <c r="A882"/>
      <c r="B882"/>
      <c r="C882"/>
      <c r="D882"/>
      <c r="E882"/>
      <c r="F882"/>
      <c r="G882"/>
      <c r="H882"/>
      <c r="I882"/>
      <c r="J882"/>
      <c r="K882"/>
    </row>
    <row r="883" spans="1:11" ht="15" x14ac:dyDescent="0.25">
      <c r="A883"/>
      <c r="B883"/>
      <c r="C883"/>
      <c r="D883"/>
      <c r="E883"/>
      <c r="F883"/>
      <c r="G883"/>
      <c r="H883"/>
      <c r="I883"/>
      <c r="J883"/>
      <c r="K883"/>
    </row>
    <row r="884" spans="1:11" ht="15" x14ac:dyDescent="0.25">
      <c r="A884"/>
      <c r="B884"/>
      <c r="C884"/>
      <c r="D884"/>
      <c r="E884"/>
      <c r="F884"/>
      <c r="G884"/>
      <c r="H884"/>
      <c r="I884"/>
      <c r="J884"/>
      <c r="K884"/>
    </row>
    <row r="885" spans="1:11" ht="15" x14ac:dyDescent="0.25">
      <c r="A885"/>
      <c r="B885"/>
      <c r="C885"/>
      <c r="D885"/>
      <c r="E885"/>
      <c r="F885"/>
      <c r="G885"/>
      <c r="H885"/>
      <c r="I885"/>
      <c r="J885"/>
      <c r="K885"/>
    </row>
    <row r="886" spans="1:11" ht="15" x14ac:dyDescent="0.25">
      <c r="A886"/>
      <c r="B886"/>
      <c r="C886"/>
      <c r="D886"/>
      <c r="E886"/>
      <c r="F886"/>
      <c r="G886"/>
      <c r="H886"/>
      <c r="I886"/>
      <c r="J886"/>
      <c r="K886"/>
    </row>
    <row r="887" spans="1:11" ht="15" x14ac:dyDescent="0.25">
      <c r="A887"/>
      <c r="B887"/>
      <c r="C887"/>
      <c r="D887"/>
      <c r="E887"/>
      <c r="F887"/>
      <c r="G887"/>
      <c r="H887"/>
      <c r="I887"/>
      <c r="J887"/>
      <c r="K887"/>
    </row>
    <row r="888" spans="1:11" ht="15" x14ac:dyDescent="0.25">
      <c r="A888"/>
      <c r="B888"/>
      <c r="C888"/>
      <c r="D888"/>
      <c r="E888"/>
      <c r="F888"/>
      <c r="G888"/>
      <c r="H888"/>
      <c r="I888"/>
      <c r="J888"/>
      <c r="K888"/>
    </row>
    <row r="889" spans="1:11" ht="15" x14ac:dyDescent="0.25">
      <c r="A889"/>
      <c r="B889"/>
      <c r="C889"/>
      <c r="D889"/>
      <c r="E889"/>
      <c r="F889"/>
      <c r="G889"/>
      <c r="H889"/>
      <c r="I889"/>
      <c r="J889"/>
      <c r="K889"/>
    </row>
    <row r="890" spans="1:11" ht="15" x14ac:dyDescent="0.25">
      <c r="A890"/>
      <c r="B890"/>
      <c r="C890"/>
      <c r="D890"/>
      <c r="E890"/>
      <c r="F890"/>
      <c r="G890"/>
      <c r="H890"/>
      <c r="I890"/>
      <c r="J890"/>
      <c r="K890"/>
    </row>
    <row r="891" spans="1:11" ht="15" x14ac:dyDescent="0.25">
      <c r="A891"/>
      <c r="B891"/>
      <c r="C891"/>
      <c r="D891"/>
      <c r="E891"/>
      <c r="F891"/>
      <c r="G891"/>
      <c r="H891"/>
      <c r="I891"/>
      <c r="J891"/>
      <c r="K891"/>
    </row>
    <row r="892" spans="1:11" ht="15" x14ac:dyDescent="0.25">
      <c r="A892"/>
      <c r="B892"/>
      <c r="C892"/>
      <c r="D892"/>
      <c r="E892"/>
      <c r="F892"/>
      <c r="G892"/>
      <c r="H892"/>
      <c r="I892"/>
      <c r="J892"/>
      <c r="K892"/>
    </row>
    <row r="893" spans="1:11" ht="15" x14ac:dyDescent="0.25">
      <c r="A893"/>
      <c r="B893"/>
      <c r="C893"/>
      <c r="D893"/>
      <c r="E893"/>
      <c r="F893"/>
      <c r="G893"/>
      <c r="H893"/>
      <c r="I893"/>
      <c r="J893"/>
      <c r="K893"/>
    </row>
    <row r="894" spans="1:11" ht="15" x14ac:dyDescent="0.25">
      <c r="A894"/>
      <c r="B894"/>
      <c r="C894"/>
      <c r="D894"/>
      <c r="E894"/>
      <c r="F894"/>
      <c r="G894"/>
      <c r="H894"/>
      <c r="I894"/>
      <c r="J894"/>
      <c r="K894"/>
    </row>
    <row r="895" spans="1:11" ht="15" x14ac:dyDescent="0.25">
      <c r="A895"/>
      <c r="B895"/>
      <c r="C895"/>
      <c r="D895"/>
      <c r="E895"/>
      <c r="F895"/>
      <c r="G895"/>
      <c r="H895"/>
      <c r="I895"/>
      <c r="J895"/>
      <c r="K895"/>
    </row>
    <row r="896" spans="1:11" ht="15" x14ac:dyDescent="0.25">
      <c r="A896"/>
      <c r="B896"/>
      <c r="C896"/>
      <c r="D896"/>
      <c r="E896"/>
      <c r="F896"/>
      <c r="G896"/>
      <c r="H896"/>
      <c r="I896"/>
      <c r="J896"/>
      <c r="K896"/>
    </row>
    <row r="897" spans="1:11" ht="15" x14ac:dyDescent="0.25">
      <c r="A897"/>
      <c r="B897"/>
      <c r="C897"/>
      <c r="D897"/>
      <c r="E897"/>
      <c r="F897"/>
      <c r="G897"/>
      <c r="H897"/>
      <c r="I897"/>
      <c r="J897"/>
      <c r="K897"/>
    </row>
    <row r="898" spans="1:11" ht="15" x14ac:dyDescent="0.25">
      <c r="A898"/>
      <c r="B898"/>
      <c r="C898"/>
      <c r="D898"/>
      <c r="E898"/>
      <c r="F898"/>
      <c r="G898"/>
      <c r="H898"/>
      <c r="I898"/>
      <c r="J898"/>
      <c r="K898"/>
    </row>
    <row r="899" spans="1:11" ht="15" x14ac:dyDescent="0.25">
      <c r="A899"/>
      <c r="B899"/>
      <c r="C899"/>
      <c r="D899"/>
      <c r="E899"/>
      <c r="F899"/>
      <c r="G899"/>
      <c r="H899"/>
      <c r="I899"/>
      <c r="J899"/>
      <c r="K899"/>
    </row>
    <row r="900" spans="1:11" ht="15" x14ac:dyDescent="0.25">
      <c r="A900"/>
      <c r="B900"/>
      <c r="C900"/>
      <c r="D900"/>
      <c r="E900"/>
      <c r="F900"/>
      <c r="G900"/>
      <c r="H900"/>
      <c r="I900"/>
      <c r="J900"/>
      <c r="K900"/>
    </row>
    <row r="901" spans="1:11" ht="15" x14ac:dyDescent="0.25">
      <c r="A901"/>
      <c r="B901"/>
      <c r="C901"/>
      <c r="D901"/>
      <c r="E901"/>
      <c r="F901"/>
      <c r="G901"/>
      <c r="H901"/>
      <c r="I901"/>
      <c r="J901"/>
      <c r="K901"/>
    </row>
    <row r="902" spans="1:11" ht="15" x14ac:dyDescent="0.25">
      <c r="A902"/>
      <c r="B902"/>
      <c r="C902"/>
      <c r="D902"/>
      <c r="E902"/>
      <c r="F902"/>
      <c r="G902"/>
      <c r="H902"/>
      <c r="I902"/>
      <c r="J902"/>
      <c r="K902"/>
    </row>
    <row r="903" spans="1:11" ht="15" x14ac:dyDescent="0.25">
      <c r="A903"/>
      <c r="B903"/>
      <c r="C903"/>
      <c r="D903"/>
      <c r="E903"/>
      <c r="F903"/>
      <c r="G903"/>
      <c r="H903"/>
      <c r="I903"/>
      <c r="J903"/>
      <c r="K903"/>
    </row>
    <row r="904" spans="1:11" ht="15" x14ac:dyDescent="0.25">
      <c r="A904"/>
      <c r="B904"/>
      <c r="C904"/>
      <c r="D904"/>
      <c r="E904"/>
      <c r="F904"/>
      <c r="G904"/>
      <c r="H904"/>
      <c r="I904"/>
      <c r="J904"/>
      <c r="K904"/>
    </row>
    <row r="905" spans="1:11" ht="15" x14ac:dyDescent="0.25">
      <c r="A905"/>
      <c r="B905"/>
      <c r="C905"/>
      <c r="D905"/>
      <c r="E905"/>
      <c r="F905"/>
      <c r="G905"/>
      <c r="H905"/>
      <c r="I905"/>
      <c r="J905"/>
      <c r="K905"/>
    </row>
    <row r="906" spans="1:11" ht="15" x14ac:dyDescent="0.25">
      <c r="A906"/>
      <c r="B906"/>
      <c r="C906"/>
      <c r="D906"/>
      <c r="E906"/>
      <c r="F906"/>
      <c r="G906"/>
      <c r="H906"/>
      <c r="I906"/>
      <c r="J906"/>
      <c r="K906"/>
    </row>
    <row r="907" spans="1:11" ht="15" x14ac:dyDescent="0.25">
      <c r="A907"/>
      <c r="B907"/>
      <c r="C907"/>
      <c r="D907"/>
      <c r="E907"/>
      <c r="F907"/>
      <c r="G907"/>
      <c r="H907"/>
      <c r="I907"/>
      <c r="J907"/>
      <c r="K907"/>
    </row>
    <row r="908" spans="1:11" ht="15" x14ac:dyDescent="0.25">
      <c r="A908"/>
      <c r="B908"/>
      <c r="C908"/>
      <c r="D908"/>
      <c r="E908"/>
      <c r="F908"/>
      <c r="G908"/>
      <c r="H908"/>
      <c r="I908"/>
      <c r="J908"/>
      <c r="K908"/>
    </row>
    <row r="909" spans="1:11" ht="15" x14ac:dyDescent="0.25">
      <c r="A909"/>
      <c r="B909"/>
      <c r="C909"/>
      <c r="D909"/>
      <c r="E909"/>
      <c r="F909"/>
      <c r="G909"/>
      <c r="H909"/>
      <c r="I909"/>
      <c r="J909"/>
      <c r="K909"/>
    </row>
    <row r="910" spans="1:11" ht="15" x14ac:dyDescent="0.25">
      <c r="A910"/>
      <c r="B910"/>
      <c r="C910"/>
      <c r="D910"/>
      <c r="E910"/>
      <c r="F910"/>
      <c r="G910"/>
      <c r="H910"/>
      <c r="I910"/>
      <c r="J910"/>
      <c r="K910"/>
    </row>
    <row r="911" spans="1:11" ht="15" x14ac:dyDescent="0.25">
      <c r="A911"/>
      <c r="B911"/>
      <c r="C911"/>
      <c r="D911"/>
      <c r="E911"/>
      <c r="F911"/>
      <c r="G911"/>
      <c r="H911"/>
      <c r="I911"/>
      <c r="J911"/>
      <c r="K911"/>
    </row>
    <row r="912" spans="1:11" ht="15" x14ac:dyDescent="0.25">
      <c r="A912"/>
      <c r="B912"/>
      <c r="C912"/>
      <c r="D912"/>
      <c r="E912"/>
      <c r="F912"/>
      <c r="G912"/>
      <c r="H912"/>
      <c r="I912"/>
      <c r="J912"/>
      <c r="K912"/>
    </row>
    <row r="913" spans="1:11" ht="15" x14ac:dyDescent="0.25">
      <c r="A913"/>
      <c r="B913"/>
      <c r="C913"/>
      <c r="D913"/>
      <c r="E913"/>
      <c r="F913"/>
      <c r="G913"/>
      <c r="H913"/>
      <c r="I913"/>
      <c r="J913"/>
      <c r="K913"/>
    </row>
    <row r="914" spans="1:11" ht="15" x14ac:dyDescent="0.25">
      <c r="A914"/>
      <c r="B914"/>
      <c r="C914"/>
      <c r="D914"/>
      <c r="E914"/>
      <c r="F914"/>
      <c r="G914"/>
      <c r="H914"/>
      <c r="I914"/>
      <c r="J914"/>
      <c r="K914"/>
    </row>
    <row r="915" spans="1:11" ht="15" x14ac:dyDescent="0.25">
      <c r="A915"/>
      <c r="B915"/>
      <c r="C915"/>
      <c r="D915"/>
      <c r="E915"/>
      <c r="F915"/>
      <c r="G915"/>
      <c r="H915"/>
      <c r="I915"/>
      <c r="J915"/>
      <c r="K915"/>
    </row>
    <row r="916" spans="1:11" ht="15" x14ac:dyDescent="0.25">
      <c r="A916"/>
      <c r="B916"/>
      <c r="C916"/>
      <c r="D916"/>
      <c r="E916"/>
      <c r="F916"/>
      <c r="G916"/>
      <c r="H916"/>
      <c r="I916"/>
      <c r="J916"/>
      <c r="K916"/>
    </row>
    <row r="917" spans="1:11" ht="15" x14ac:dyDescent="0.25">
      <c r="A917"/>
      <c r="B917"/>
      <c r="C917"/>
      <c r="D917"/>
      <c r="E917"/>
      <c r="F917"/>
      <c r="G917"/>
      <c r="H917"/>
      <c r="I917"/>
      <c r="J917"/>
      <c r="K917"/>
    </row>
    <row r="918" spans="1:11" ht="15" x14ac:dyDescent="0.25">
      <c r="A918"/>
      <c r="B918"/>
      <c r="C918"/>
      <c r="D918"/>
      <c r="E918"/>
      <c r="F918"/>
      <c r="G918"/>
      <c r="H918"/>
      <c r="I918"/>
      <c r="J918"/>
      <c r="K918"/>
    </row>
    <row r="919" spans="1:11" ht="15" x14ac:dyDescent="0.25">
      <c r="A919"/>
      <c r="B919"/>
      <c r="C919"/>
      <c r="D919"/>
      <c r="E919"/>
      <c r="F919"/>
      <c r="G919"/>
      <c r="H919"/>
      <c r="I919"/>
      <c r="J919"/>
      <c r="K919"/>
    </row>
    <row r="920" spans="1:11" ht="15" x14ac:dyDescent="0.25">
      <c r="A920"/>
      <c r="B920"/>
      <c r="C920"/>
      <c r="D920"/>
      <c r="E920"/>
      <c r="F920"/>
      <c r="G920"/>
      <c r="H920"/>
      <c r="I920"/>
      <c r="J920"/>
      <c r="K920"/>
    </row>
    <row r="921" spans="1:11" ht="15" x14ac:dyDescent="0.25">
      <c r="A921"/>
      <c r="B921"/>
      <c r="C921"/>
      <c r="D921"/>
      <c r="E921"/>
      <c r="F921"/>
      <c r="G921"/>
      <c r="H921"/>
      <c r="I921"/>
      <c r="J921"/>
      <c r="K921"/>
    </row>
    <row r="922" spans="1:11" ht="15" x14ac:dyDescent="0.25">
      <c r="A922"/>
      <c r="B922"/>
      <c r="C922"/>
      <c r="D922"/>
      <c r="E922"/>
      <c r="F922"/>
      <c r="G922"/>
      <c r="H922"/>
      <c r="I922"/>
      <c r="J922"/>
      <c r="K922"/>
    </row>
    <row r="923" spans="1:11" ht="15" x14ac:dyDescent="0.25">
      <c r="A923"/>
      <c r="B923"/>
      <c r="C923"/>
      <c r="D923"/>
      <c r="E923"/>
      <c r="F923"/>
      <c r="G923"/>
      <c r="H923"/>
      <c r="I923"/>
      <c r="J923"/>
      <c r="K923"/>
    </row>
    <row r="924" spans="1:11" ht="15" x14ac:dyDescent="0.25">
      <c r="A924"/>
      <c r="B924"/>
      <c r="C924"/>
      <c r="D924"/>
      <c r="E924"/>
      <c r="F924"/>
      <c r="G924"/>
      <c r="H924"/>
      <c r="I924"/>
      <c r="J924"/>
      <c r="K924"/>
    </row>
    <row r="925" spans="1:11" ht="15" x14ac:dyDescent="0.25">
      <c r="A925"/>
      <c r="B925"/>
      <c r="C925"/>
      <c r="D925"/>
      <c r="E925"/>
      <c r="F925"/>
      <c r="G925"/>
      <c r="H925"/>
      <c r="I925"/>
      <c r="J925"/>
      <c r="K925"/>
    </row>
    <row r="926" spans="1:11" ht="15" x14ac:dyDescent="0.25">
      <c r="A926"/>
      <c r="B926"/>
      <c r="C926"/>
      <c r="D926"/>
      <c r="E926"/>
      <c r="F926"/>
      <c r="G926"/>
      <c r="H926"/>
      <c r="I926"/>
      <c r="J926"/>
      <c r="K926"/>
    </row>
    <row r="927" spans="1:11" ht="15" x14ac:dyDescent="0.25">
      <c r="A927"/>
      <c r="B927"/>
      <c r="C927"/>
      <c r="D927"/>
      <c r="E927"/>
      <c r="F927"/>
      <c r="G927"/>
      <c r="H927"/>
      <c r="I927"/>
      <c r="J927"/>
      <c r="K927"/>
    </row>
    <row r="928" spans="1:11" ht="15" x14ac:dyDescent="0.25">
      <c r="A928"/>
      <c r="B928"/>
      <c r="C928"/>
      <c r="D928"/>
      <c r="E928"/>
      <c r="F928"/>
      <c r="G928"/>
      <c r="H928"/>
      <c r="I928"/>
      <c r="J928"/>
      <c r="K928"/>
    </row>
    <row r="929" spans="1:11" ht="15" x14ac:dyDescent="0.25">
      <c r="A929"/>
      <c r="B929"/>
      <c r="C929"/>
      <c r="D929"/>
      <c r="E929"/>
      <c r="F929"/>
      <c r="G929"/>
      <c r="H929"/>
      <c r="I929"/>
      <c r="J929"/>
      <c r="K929"/>
    </row>
    <row r="930" spans="1:11" ht="15" x14ac:dyDescent="0.25">
      <c r="A930"/>
      <c r="B930"/>
      <c r="C930"/>
      <c r="D930"/>
      <c r="E930"/>
      <c r="F930"/>
      <c r="G930"/>
      <c r="H930"/>
      <c r="I930"/>
      <c r="J930"/>
      <c r="K930"/>
    </row>
    <row r="931" spans="1:11" ht="15" x14ac:dyDescent="0.25">
      <c r="A931"/>
      <c r="B931"/>
      <c r="C931"/>
      <c r="D931"/>
      <c r="E931"/>
      <c r="F931"/>
      <c r="G931"/>
      <c r="H931"/>
      <c r="I931"/>
      <c r="J931"/>
      <c r="K931"/>
    </row>
    <row r="932" spans="1:11" ht="15" x14ac:dyDescent="0.25">
      <c r="A932"/>
      <c r="B932"/>
      <c r="C932"/>
      <c r="D932"/>
      <c r="E932"/>
      <c r="F932"/>
      <c r="G932"/>
      <c r="H932"/>
      <c r="I932"/>
      <c r="J932"/>
      <c r="K932"/>
    </row>
    <row r="933" spans="1:11" ht="15" x14ac:dyDescent="0.25">
      <c r="A933"/>
      <c r="B933"/>
      <c r="C933"/>
      <c r="D933"/>
      <c r="E933"/>
      <c r="F933"/>
      <c r="G933"/>
      <c r="H933"/>
      <c r="I933"/>
      <c r="J933"/>
      <c r="K933"/>
    </row>
    <row r="934" spans="1:11" ht="15" x14ac:dyDescent="0.25">
      <c r="A934"/>
      <c r="B934"/>
      <c r="C934"/>
      <c r="D934"/>
      <c r="E934"/>
      <c r="F934"/>
      <c r="G934"/>
      <c r="H934"/>
      <c r="I934"/>
      <c r="J934"/>
      <c r="K934"/>
    </row>
    <row r="935" spans="1:11" ht="15" x14ac:dyDescent="0.25">
      <c r="A935"/>
      <c r="B935"/>
      <c r="C935"/>
      <c r="D935"/>
      <c r="E935"/>
      <c r="F935"/>
      <c r="G935"/>
      <c r="H935"/>
      <c r="I935"/>
      <c r="J935"/>
      <c r="K935"/>
    </row>
    <row r="936" spans="1:11" ht="15" x14ac:dyDescent="0.25">
      <c r="A936"/>
      <c r="B936"/>
      <c r="C936"/>
      <c r="D936"/>
      <c r="E936"/>
      <c r="F936"/>
      <c r="G936"/>
      <c r="H936"/>
      <c r="I936"/>
      <c r="J936"/>
      <c r="K936"/>
    </row>
    <row r="937" spans="1:11" ht="15" x14ac:dyDescent="0.25">
      <c r="A937"/>
      <c r="B937"/>
      <c r="C937"/>
      <c r="D937"/>
      <c r="E937"/>
      <c r="F937"/>
      <c r="G937"/>
      <c r="H937"/>
      <c r="I937"/>
      <c r="J937"/>
      <c r="K937"/>
    </row>
    <row r="938" spans="1:11" ht="15" x14ac:dyDescent="0.25">
      <c r="A938"/>
      <c r="B938"/>
      <c r="C938"/>
      <c r="D938"/>
      <c r="E938"/>
      <c r="F938"/>
      <c r="G938"/>
      <c r="H938"/>
      <c r="I938"/>
      <c r="J938"/>
      <c r="K938"/>
    </row>
    <row r="939" spans="1:11" ht="15" x14ac:dyDescent="0.25">
      <c r="A939"/>
      <c r="B939"/>
      <c r="C939"/>
      <c r="D939"/>
      <c r="E939"/>
      <c r="F939"/>
      <c r="G939"/>
      <c r="H939"/>
      <c r="I939"/>
      <c r="J939"/>
      <c r="K939"/>
    </row>
    <row r="940" spans="1:11" ht="15" x14ac:dyDescent="0.25">
      <c r="A940"/>
      <c r="B940"/>
      <c r="C940"/>
      <c r="D940"/>
      <c r="E940"/>
      <c r="F940"/>
      <c r="G940"/>
      <c r="H940"/>
      <c r="I940"/>
      <c r="J940"/>
      <c r="K940"/>
    </row>
    <row r="941" spans="1:11" ht="15" x14ac:dyDescent="0.25">
      <c r="A941"/>
      <c r="B941"/>
      <c r="C941"/>
      <c r="D941"/>
      <c r="E941"/>
      <c r="F941"/>
      <c r="G941"/>
      <c r="H941"/>
      <c r="I941"/>
      <c r="J941"/>
      <c r="K941"/>
    </row>
    <row r="942" spans="1:11" ht="15" x14ac:dyDescent="0.25">
      <c r="A942"/>
      <c r="B942"/>
      <c r="C942"/>
      <c r="D942"/>
      <c r="E942"/>
      <c r="F942"/>
      <c r="G942"/>
      <c r="H942"/>
      <c r="I942"/>
      <c r="J942"/>
      <c r="K942"/>
    </row>
    <row r="943" spans="1:11" ht="15" x14ac:dyDescent="0.25">
      <c r="A943"/>
      <c r="B943"/>
      <c r="C943"/>
      <c r="D943"/>
      <c r="E943"/>
      <c r="F943"/>
      <c r="G943"/>
      <c r="H943"/>
      <c r="I943"/>
      <c r="J943"/>
      <c r="K943"/>
    </row>
    <row r="944" spans="1:11" ht="15" x14ac:dyDescent="0.25">
      <c r="A944"/>
      <c r="B944"/>
      <c r="C944"/>
      <c r="D944"/>
      <c r="E944"/>
      <c r="F944"/>
      <c r="G944"/>
      <c r="H944"/>
      <c r="I944"/>
      <c r="J944"/>
      <c r="K944"/>
    </row>
    <row r="945" spans="1:11" ht="15" x14ac:dyDescent="0.25">
      <c r="A945"/>
      <c r="B945"/>
      <c r="C945"/>
      <c r="D945"/>
      <c r="E945"/>
      <c r="F945"/>
      <c r="G945"/>
      <c r="H945"/>
      <c r="I945"/>
      <c r="J945"/>
      <c r="K945"/>
    </row>
    <row r="946" spans="1:11" ht="15" x14ac:dyDescent="0.25">
      <c r="A946"/>
      <c r="B946"/>
      <c r="C946"/>
      <c r="D946"/>
      <c r="E946"/>
      <c r="F946"/>
      <c r="G946"/>
      <c r="H946"/>
      <c r="I946"/>
      <c r="J946"/>
      <c r="K946"/>
    </row>
    <row r="947" spans="1:11" ht="15" x14ac:dyDescent="0.25">
      <c r="A947"/>
      <c r="B947"/>
      <c r="C947"/>
      <c r="D947"/>
      <c r="E947"/>
      <c r="F947"/>
      <c r="G947"/>
      <c r="H947"/>
      <c r="I947"/>
      <c r="J947"/>
      <c r="K947"/>
    </row>
    <row r="948" spans="1:11" ht="15" x14ac:dyDescent="0.25">
      <c r="A948"/>
      <c r="B948"/>
      <c r="C948"/>
      <c r="D948"/>
      <c r="E948"/>
      <c r="F948"/>
      <c r="G948"/>
      <c r="H948"/>
      <c r="I948"/>
      <c r="J948"/>
      <c r="K948"/>
    </row>
    <row r="949" spans="1:11" ht="15" x14ac:dyDescent="0.25">
      <c r="A949"/>
      <c r="B949"/>
      <c r="C949"/>
      <c r="D949"/>
      <c r="E949"/>
      <c r="F949"/>
      <c r="G949"/>
      <c r="H949"/>
      <c r="I949"/>
      <c r="J949"/>
      <c r="K949"/>
    </row>
    <row r="950" spans="1:11" ht="15" x14ac:dyDescent="0.25">
      <c r="A950"/>
      <c r="B950"/>
      <c r="C950"/>
      <c r="D950"/>
      <c r="E950"/>
      <c r="F950"/>
      <c r="G950"/>
      <c r="H950"/>
      <c r="I950"/>
      <c r="J950"/>
      <c r="K950"/>
    </row>
    <row r="951" spans="1:11" ht="15" x14ac:dyDescent="0.25">
      <c r="A951"/>
      <c r="B951"/>
      <c r="C951"/>
      <c r="D951"/>
      <c r="E951"/>
      <c r="F951"/>
      <c r="G951"/>
      <c r="H951"/>
      <c r="I951"/>
      <c r="J951"/>
      <c r="K951"/>
    </row>
    <row r="952" spans="1:11" ht="15" x14ac:dyDescent="0.25">
      <c r="A952"/>
      <c r="B952"/>
      <c r="C952"/>
      <c r="D952"/>
      <c r="E952"/>
      <c r="F952"/>
      <c r="G952"/>
      <c r="H952"/>
      <c r="I952"/>
      <c r="J952"/>
      <c r="K952"/>
    </row>
    <row r="953" spans="1:11" ht="15" x14ac:dyDescent="0.25">
      <c r="A953"/>
      <c r="B953"/>
      <c r="C953"/>
      <c r="D953"/>
      <c r="E953"/>
      <c r="F953"/>
      <c r="G953"/>
      <c r="H953"/>
      <c r="I953"/>
      <c r="J953"/>
      <c r="K953"/>
    </row>
    <row r="954" spans="1:11" ht="15" x14ac:dyDescent="0.25">
      <c r="A954"/>
      <c r="B954"/>
      <c r="C954"/>
      <c r="D954"/>
      <c r="E954"/>
      <c r="F954"/>
      <c r="G954"/>
      <c r="H954"/>
      <c r="I954"/>
      <c r="J954"/>
      <c r="K954"/>
    </row>
    <row r="955" spans="1:11" ht="15" x14ac:dyDescent="0.25">
      <c r="A955"/>
      <c r="B955"/>
      <c r="C955"/>
      <c r="D955"/>
      <c r="E955"/>
      <c r="F955"/>
      <c r="G955"/>
      <c r="H955"/>
      <c r="I955"/>
      <c r="J955"/>
      <c r="K955"/>
    </row>
    <row r="956" spans="1:11" ht="15" x14ac:dyDescent="0.25">
      <c r="A956"/>
      <c r="B956"/>
      <c r="C956"/>
      <c r="D956"/>
      <c r="E956"/>
      <c r="F956"/>
      <c r="G956"/>
      <c r="H956"/>
      <c r="I956"/>
      <c r="J956"/>
      <c r="K956"/>
    </row>
    <row r="957" spans="1:11" ht="15" x14ac:dyDescent="0.25">
      <c r="A957"/>
      <c r="B957"/>
      <c r="C957"/>
      <c r="D957"/>
      <c r="E957"/>
      <c r="F957"/>
      <c r="G957"/>
      <c r="H957"/>
      <c r="I957"/>
      <c r="J957"/>
      <c r="K957"/>
    </row>
    <row r="958" spans="1:11" ht="15" x14ac:dyDescent="0.25">
      <c r="A958"/>
      <c r="B958"/>
      <c r="C958"/>
      <c r="D958"/>
      <c r="E958"/>
      <c r="F958"/>
      <c r="G958"/>
      <c r="H958"/>
      <c r="I958"/>
      <c r="J958"/>
      <c r="K958"/>
    </row>
    <row r="959" spans="1:11" ht="15" x14ac:dyDescent="0.25">
      <c r="A959"/>
      <c r="B959"/>
      <c r="C959"/>
      <c r="D959"/>
      <c r="E959"/>
      <c r="F959"/>
      <c r="G959"/>
      <c r="H959"/>
      <c r="I959"/>
      <c r="J959"/>
      <c r="K959"/>
    </row>
    <row r="960" spans="1:11" ht="15" x14ac:dyDescent="0.25">
      <c r="A960"/>
      <c r="B960"/>
      <c r="C960"/>
      <c r="D960"/>
      <c r="E960"/>
      <c r="F960"/>
      <c r="G960"/>
      <c r="H960"/>
      <c r="I960"/>
      <c r="J960"/>
      <c r="K960"/>
    </row>
    <row r="961" spans="1:11" ht="15" x14ac:dyDescent="0.25">
      <c r="A961"/>
      <c r="B961"/>
      <c r="C961"/>
      <c r="D961"/>
      <c r="E961"/>
      <c r="F961"/>
      <c r="G961"/>
      <c r="H961"/>
      <c r="I961"/>
      <c r="J961"/>
      <c r="K961"/>
    </row>
    <row r="962" spans="1:11" ht="15" x14ac:dyDescent="0.25">
      <c r="A962"/>
      <c r="B962"/>
      <c r="C962"/>
      <c r="D962"/>
      <c r="E962"/>
      <c r="F962"/>
      <c r="G962"/>
      <c r="H962"/>
      <c r="I962"/>
      <c r="J962"/>
      <c r="K962"/>
    </row>
    <row r="963" spans="1:11" ht="15" x14ac:dyDescent="0.25">
      <c r="A963"/>
      <c r="B963"/>
      <c r="C963"/>
      <c r="D963"/>
      <c r="E963"/>
      <c r="F963"/>
      <c r="G963"/>
      <c r="H963"/>
      <c r="I963"/>
      <c r="J963"/>
      <c r="K963"/>
    </row>
    <row r="964" spans="1:11" ht="15" x14ac:dyDescent="0.25">
      <c r="A964"/>
      <c r="B964"/>
      <c r="C964"/>
      <c r="D964"/>
      <c r="E964"/>
      <c r="F964"/>
      <c r="G964"/>
      <c r="H964"/>
      <c r="I964"/>
      <c r="J964"/>
      <c r="K964"/>
    </row>
    <row r="965" spans="1:11" ht="15" x14ac:dyDescent="0.25">
      <c r="A965"/>
      <c r="B965"/>
      <c r="C965"/>
      <c r="D965"/>
      <c r="E965"/>
      <c r="F965"/>
      <c r="G965"/>
      <c r="H965"/>
      <c r="I965"/>
      <c r="J965"/>
      <c r="K965"/>
    </row>
    <row r="966" spans="1:11" ht="15" x14ac:dyDescent="0.25">
      <c r="A966"/>
      <c r="B966"/>
      <c r="C966"/>
      <c r="D966"/>
      <c r="E966"/>
      <c r="F966"/>
      <c r="G966"/>
      <c r="H966"/>
      <c r="I966"/>
      <c r="J966"/>
      <c r="K966"/>
    </row>
    <row r="967" spans="1:11" ht="15" x14ac:dyDescent="0.25">
      <c r="A967"/>
      <c r="B967"/>
      <c r="C967"/>
      <c r="D967"/>
      <c r="E967"/>
      <c r="F967"/>
      <c r="G967"/>
      <c r="H967"/>
      <c r="I967"/>
      <c r="J967"/>
      <c r="K967"/>
    </row>
    <row r="968" spans="1:11" ht="15" x14ac:dyDescent="0.25">
      <c r="A968"/>
      <c r="B968"/>
      <c r="C968"/>
      <c r="D968"/>
      <c r="E968"/>
      <c r="F968"/>
      <c r="G968"/>
      <c r="H968"/>
      <c r="I968"/>
      <c r="J968"/>
      <c r="K968"/>
    </row>
    <row r="969" spans="1:11" ht="15" x14ac:dyDescent="0.25">
      <c r="A969"/>
      <c r="B969"/>
      <c r="C969"/>
      <c r="D969"/>
      <c r="E969"/>
      <c r="F969"/>
      <c r="G969"/>
      <c r="H969"/>
      <c r="I969"/>
      <c r="J969"/>
      <c r="K969"/>
    </row>
    <row r="970" spans="1:11" ht="15" x14ac:dyDescent="0.25">
      <c r="A970"/>
      <c r="B970"/>
      <c r="C970"/>
      <c r="D970"/>
      <c r="E970"/>
      <c r="F970"/>
      <c r="G970"/>
      <c r="H970"/>
      <c r="I970"/>
      <c r="J970"/>
      <c r="K970"/>
    </row>
    <row r="971" spans="1:11" ht="15" x14ac:dyDescent="0.25">
      <c r="A971"/>
      <c r="B971"/>
      <c r="C971"/>
      <c r="D971"/>
      <c r="E971"/>
      <c r="F971"/>
      <c r="G971"/>
      <c r="H971"/>
      <c r="I971"/>
      <c r="J971"/>
      <c r="K971"/>
    </row>
    <row r="972" spans="1:11" ht="15" x14ac:dyDescent="0.25">
      <c r="A972"/>
      <c r="B972"/>
      <c r="C972"/>
      <c r="D972"/>
      <c r="E972"/>
      <c r="F972"/>
      <c r="G972"/>
      <c r="H972"/>
      <c r="I972"/>
      <c r="J972"/>
      <c r="K972"/>
    </row>
    <row r="973" spans="1:11" ht="15" x14ac:dyDescent="0.25">
      <c r="A973"/>
      <c r="B973"/>
      <c r="C973"/>
      <c r="D973"/>
      <c r="E973"/>
      <c r="F973"/>
      <c r="G973"/>
      <c r="H973"/>
      <c r="I973"/>
      <c r="J973"/>
      <c r="K973"/>
    </row>
    <row r="974" spans="1:11" ht="15" x14ac:dyDescent="0.25">
      <c r="A974"/>
      <c r="B974"/>
      <c r="C974"/>
      <c r="D974"/>
      <c r="E974"/>
      <c r="F974"/>
      <c r="G974"/>
      <c r="H974"/>
      <c r="I974"/>
      <c r="J974"/>
      <c r="K974"/>
    </row>
    <row r="975" spans="1:11" ht="15" x14ac:dyDescent="0.25">
      <c r="A975"/>
      <c r="B975"/>
      <c r="C975"/>
      <c r="D975"/>
      <c r="E975"/>
      <c r="F975"/>
      <c r="G975"/>
      <c r="H975"/>
      <c r="I975"/>
      <c r="J975"/>
      <c r="K975"/>
    </row>
    <row r="976" spans="1:11" ht="15" x14ac:dyDescent="0.25">
      <c r="A976"/>
      <c r="B976"/>
      <c r="C976"/>
      <c r="D976"/>
      <c r="E976"/>
      <c r="F976"/>
      <c r="G976"/>
      <c r="H976"/>
      <c r="I976"/>
      <c r="J976"/>
      <c r="K976"/>
    </row>
    <row r="977" spans="1:11" ht="15" x14ac:dyDescent="0.25">
      <c r="A977"/>
      <c r="B977"/>
      <c r="C977"/>
      <c r="D977"/>
      <c r="E977"/>
      <c r="F977"/>
      <c r="G977"/>
      <c r="H977"/>
      <c r="I977"/>
      <c r="J977"/>
      <c r="K977"/>
    </row>
    <row r="978" spans="1:11" ht="15" x14ac:dyDescent="0.25">
      <c r="A978"/>
      <c r="B978"/>
      <c r="C978"/>
      <c r="D978"/>
      <c r="E978"/>
      <c r="F978"/>
      <c r="G978"/>
      <c r="H978"/>
      <c r="I978"/>
      <c r="J978"/>
      <c r="K978"/>
    </row>
    <row r="979" spans="1:11" ht="15" x14ac:dyDescent="0.25">
      <c r="A979"/>
      <c r="B979"/>
      <c r="C979"/>
      <c r="D979"/>
      <c r="E979"/>
      <c r="F979"/>
      <c r="G979"/>
      <c r="H979"/>
      <c r="I979"/>
      <c r="J979"/>
      <c r="K979"/>
    </row>
    <row r="980" spans="1:11" ht="15" x14ac:dyDescent="0.25">
      <c r="A980"/>
      <c r="B980"/>
      <c r="C980"/>
      <c r="D980"/>
      <c r="E980"/>
      <c r="F980"/>
      <c r="G980"/>
      <c r="H980"/>
      <c r="I980"/>
      <c r="J980"/>
      <c r="K980"/>
    </row>
    <row r="981" spans="1:11" ht="15" x14ac:dyDescent="0.25">
      <c r="A981"/>
      <c r="B981"/>
      <c r="C981"/>
      <c r="D981"/>
      <c r="E981"/>
      <c r="F981"/>
      <c r="G981"/>
      <c r="H981"/>
      <c r="I981"/>
      <c r="J981"/>
      <c r="K981"/>
    </row>
    <row r="982" spans="1:11" ht="15" x14ac:dyDescent="0.25">
      <c r="A982"/>
      <c r="B982"/>
      <c r="C982"/>
      <c r="D982"/>
      <c r="E982"/>
      <c r="F982"/>
      <c r="G982"/>
      <c r="H982"/>
      <c r="I982"/>
      <c r="J982"/>
      <c r="K982"/>
    </row>
    <row r="983" spans="1:11" ht="15" x14ac:dyDescent="0.25">
      <c r="A983"/>
      <c r="B983"/>
      <c r="C983"/>
      <c r="D983"/>
      <c r="E983"/>
      <c r="F983"/>
      <c r="G983"/>
      <c r="H983"/>
      <c r="I983"/>
      <c r="J983"/>
      <c r="K983"/>
    </row>
    <row r="984" spans="1:11" ht="15" x14ac:dyDescent="0.25">
      <c r="A984"/>
      <c r="B984"/>
      <c r="C984"/>
      <c r="D984"/>
      <c r="E984"/>
      <c r="F984"/>
      <c r="G984"/>
      <c r="H984"/>
      <c r="I984"/>
      <c r="J984"/>
      <c r="K984"/>
    </row>
    <row r="985" spans="1:11" ht="15" x14ac:dyDescent="0.25">
      <c r="A985"/>
      <c r="B985"/>
      <c r="C985"/>
      <c r="D985"/>
      <c r="E985"/>
      <c r="F985"/>
      <c r="G985"/>
      <c r="H985"/>
      <c r="I985"/>
      <c r="J985"/>
      <c r="K985"/>
    </row>
    <row r="986" spans="1:11" ht="15" x14ac:dyDescent="0.25">
      <c r="A986"/>
      <c r="B986"/>
      <c r="C986"/>
      <c r="D986"/>
      <c r="E986"/>
      <c r="F986"/>
      <c r="G986"/>
      <c r="H986"/>
      <c r="I986"/>
      <c r="J986"/>
      <c r="K986"/>
    </row>
    <row r="987" spans="1:11" ht="15" x14ac:dyDescent="0.25">
      <c r="A987"/>
      <c r="B987"/>
      <c r="C987"/>
      <c r="D987"/>
      <c r="E987"/>
      <c r="F987"/>
      <c r="G987"/>
      <c r="H987"/>
      <c r="I987"/>
      <c r="J987"/>
      <c r="K987"/>
    </row>
    <row r="988" spans="1:11" ht="15" x14ac:dyDescent="0.25">
      <c r="A988"/>
      <c r="B988"/>
      <c r="C988"/>
      <c r="D988"/>
      <c r="E988"/>
      <c r="F988"/>
      <c r="G988"/>
      <c r="H988"/>
      <c r="I988"/>
      <c r="J988"/>
      <c r="K988"/>
    </row>
    <row r="989" spans="1:11" ht="15" x14ac:dyDescent="0.25">
      <c r="A989"/>
      <c r="B989"/>
      <c r="C989"/>
      <c r="D989"/>
      <c r="E989"/>
      <c r="F989"/>
      <c r="G989"/>
      <c r="H989"/>
      <c r="I989"/>
      <c r="J989"/>
      <c r="K989"/>
    </row>
    <row r="990" spans="1:11" ht="15" x14ac:dyDescent="0.25">
      <c r="A990"/>
      <c r="B990"/>
      <c r="C990"/>
      <c r="D990"/>
      <c r="E990"/>
      <c r="F990"/>
      <c r="G990"/>
      <c r="H990"/>
      <c r="I990"/>
      <c r="J990"/>
      <c r="K990"/>
    </row>
    <row r="991" spans="1:11" ht="15" x14ac:dyDescent="0.25">
      <c r="A991"/>
      <c r="B991"/>
      <c r="C991"/>
      <c r="D991"/>
      <c r="E991"/>
      <c r="F991"/>
      <c r="G991"/>
      <c r="H991"/>
      <c r="I991"/>
      <c r="J991"/>
      <c r="K991"/>
    </row>
    <row r="992" spans="1:11" ht="15" x14ac:dyDescent="0.25">
      <c r="A992"/>
      <c r="B992"/>
      <c r="C992"/>
      <c r="D992"/>
      <c r="E992"/>
      <c r="F992"/>
      <c r="G992"/>
      <c r="H992"/>
      <c r="I992"/>
      <c r="J992"/>
      <c r="K992"/>
    </row>
    <row r="993" spans="1:11" ht="15" x14ac:dyDescent="0.25">
      <c r="A993"/>
      <c r="B993"/>
      <c r="C993"/>
      <c r="D993"/>
      <c r="E993"/>
      <c r="F993"/>
      <c r="G993"/>
      <c r="H993"/>
      <c r="I993"/>
      <c r="J993"/>
      <c r="K993"/>
    </row>
    <row r="994" spans="1:11" ht="15" x14ac:dyDescent="0.25">
      <c r="A994"/>
      <c r="B994"/>
      <c r="C994"/>
      <c r="D994"/>
      <c r="E994"/>
      <c r="F994"/>
      <c r="G994"/>
      <c r="H994"/>
      <c r="I994"/>
      <c r="J994"/>
      <c r="K994"/>
    </row>
    <row r="995" spans="1:11" ht="15" x14ac:dyDescent="0.25">
      <c r="A995"/>
      <c r="B995"/>
      <c r="C995"/>
      <c r="D995"/>
      <c r="E995"/>
      <c r="F995"/>
      <c r="G995"/>
      <c r="H995"/>
      <c r="I995"/>
      <c r="J995"/>
      <c r="K995"/>
    </row>
    <row r="996" spans="1:11" ht="15" x14ac:dyDescent="0.25">
      <c r="A996"/>
      <c r="B996"/>
      <c r="C996"/>
      <c r="D996"/>
      <c r="E996"/>
      <c r="F996"/>
      <c r="G996"/>
      <c r="H996"/>
      <c r="I996"/>
      <c r="J996"/>
      <c r="K996"/>
    </row>
    <row r="997" spans="1:11" ht="15" x14ac:dyDescent="0.25">
      <c r="A997"/>
      <c r="B997"/>
      <c r="C997"/>
      <c r="D997"/>
      <c r="E997"/>
      <c r="F997"/>
      <c r="G997"/>
      <c r="H997"/>
      <c r="I997"/>
      <c r="J997"/>
      <c r="K997"/>
    </row>
    <row r="998" spans="1:11" ht="15" x14ac:dyDescent="0.25">
      <c r="A998"/>
      <c r="B998"/>
      <c r="C998"/>
      <c r="D998"/>
      <c r="E998"/>
      <c r="F998"/>
      <c r="G998"/>
      <c r="H998"/>
      <c r="I998"/>
      <c r="J998"/>
      <c r="K998"/>
    </row>
    <row r="999" spans="1:11" ht="15" x14ac:dyDescent="0.25">
      <c r="A999"/>
      <c r="B999"/>
      <c r="C999"/>
      <c r="D999"/>
      <c r="E999"/>
      <c r="F999"/>
      <c r="G999"/>
      <c r="H999"/>
      <c r="I999"/>
      <c r="J999"/>
      <c r="K999"/>
    </row>
    <row r="1000" spans="1:11" ht="15" x14ac:dyDescent="0.25">
      <c r="A1000"/>
      <c r="B1000"/>
      <c r="C1000"/>
      <c r="D1000"/>
      <c r="E1000"/>
      <c r="F1000"/>
      <c r="G1000"/>
      <c r="H1000"/>
      <c r="I1000"/>
      <c r="J1000"/>
      <c r="K1000"/>
    </row>
    <row r="1001" spans="1:11" ht="15" x14ac:dyDescent="0.25">
      <c r="A1001"/>
      <c r="B1001"/>
      <c r="C1001"/>
      <c r="D1001"/>
      <c r="E1001"/>
      <c r="F1001"/>
      <c r="G1001"/>
      <c r="H1001"/>
      <c r="I1001"/>
      <c r="J1001"/>
      <c r="K1001"/>
    </row>
    <row r="1002" spans="1:11" ht="15" x14ac:dyDescent="0.25">
      <c r="A1002"/>
      <c r="B1002"/>
      <c r="C1002"/>
      <c r="D1002"/>
      <c r="E1002"/>
      <c r="F1002"/>
      <c r="G1002"/>
      <c r="H1002"/>
      <c r="I1002"/>
      <c r="J1002"/>
      <c r="K1002"/>
    </row>
    <row r="1003" spans="1:11" ht="15" x14ac:dyDescent="0.25">
      <c r="A1003"/>
      <c r="B1003"/>
      <c r="C1003"/>
      <c r="D1003"/>
      <c r="E1003"/>
      <c r="F1003"/>
      <c r="G1003"/>
      <c r="H1003"/>
      <c r="I1003"/>
      <c r="J1003"/>
      <c r="K1003"/>
    </row>
    <row r="1004" spans="1:11" ht="15" x14ac:dyDescent="0.25">
      <c r="A1004"/>
      <c r="B1004"/>
      <c r="C1004"/>
      <c r="D1004"/>
      <c r="E1004"/>
      <c r="F1004"/>
      <c r="G1004"/>
      <c r="H1004"/>
      <c r="I1004"/>
      <c r="J1004"/>
      <c r="K1004"/>
    </row>
    <row r="1005" spans="1:11" ht="15" x14ac:dyDescent="0.25">
      <c r="A1005"/>
      <c r="B1005"/>
      <c r="C1005"/>
      <c r="D1005"/>
      <c r="E1005"/>
      <c r="F1005"/>
      <c r="G1005"/>
      <c r="H1005"/>
      <c r="I1005"/>
      <c r="J1005"/>
      <c r="K1005"/>
    </row>
    <row r="1006" spans="1:11" ht="15" x14ac:dyDescent="0.25">
      <c r="A1006"/>
      <c r="B1006"/>
      <c r="C1006"/>
      <c r="D1006"/>
      <c r="E1006"/>
      <c r="F1006"/>
      <c r="G1006"/>
      <c r="H1006"/>
      <c r="I1006"/>
      <c r="J1006"/>
      <c r="K1006"/>
    </row>
    <row r="1007" spans="1:11" ht="15" x14ac:dyDescent="0.25">
      <c r="A1007"/>
      <c r="B1007"/>
      <c r="C1007"/>
      <c r="D1007"/>
      <c r="E1007"/>
      <c r="F1007"/>
      <c r="G1007"/>
      <c r="H1007"/>
      <c r="I1007"/>
      <c r="J1007"/>
      <c r="K1007"/>
    </row>
    <row r="1008" spans="1:11" ht="15" x14ac:dyDescent="0.25">
      <c r="A1008"/>
      <c r="B1008"/>
      <c r="C1008"/>
      <c r="D1008"/>
      <c r="E1008"/>
      <c r="F1008"/>
      <c r="G1008"/>
      <c r="H1008"/>
      <c r="I1008"/>
      <c r="J1008"/>
      <c r="K1008"/>
    </row>
    <row r="1009" spans="1:11" ht="15" x14ac:dyDescent="0.25">
      <c r="A1009"/>
      <c r="B1009"/>
      <c r="C1009"/>
      <c r="D1009"/>
      <c r="E1009"/>
      <c r="F1009"/>
      <c r="G1009"/>
      <c r="H1009"/>
      <c r="I1009"/>
      <c r="J1009"/>
      <c r="K1009"/>
    </row>
    <row r="1010" spans="1:11" ht="15" x14ac:dyDescent="0.25">
      <c r="A1010"/>
      <c r="B1010"/>
      <c r="C1010"/>
      <c r="D1010"/>
      <c r="E1010"/>
      <c r="F1010"/>
      <c r="G1010"/>
      <c r="H1010"/>
      <c r="I1010"/>
      <c r="J1010"/>
      <c r="K1010"/>
    </row>
    <row r="1011" spans="1:11" ht="15" x14ac:dyDescent="0.25">
      <c r="A1011"/>
      <c r="B1011"/>
      <c r="C1011"/>
      <c r="D1011"/>
      <c r="E1011"/>
      <c r="F1011"/>
      <c r="G1011"/>
      <c r="H1011"/>
      <c r="I1011"/>
      <c r="J1011"/>
      <c r="K1011"/>
    </row>
    <row r="1012" spans="1:11" ht="15" x14ac:dyDescent="0.25">
      <c r="A1012"/>
      <c r="B1012"/>
      <c r="C1012"/>
      <c r="D1012"/>
      <c r="E1012"/>
      <c r="F1012"/>
      <c r="G1012"/>
      <c r="H1012"/>
      <c r="I1012"/>
      <c r="J1012"/>
      <c r="K1012"/>
    </row>
    <row r="1013" spans="1:11" ht="15" x14ac:dyDescent="0.25">
      <c r="A1013"/>
      <c r="B1013"/>
      <c r="C1013"/>
      <c r="D1013"/>
      <c r="E1013"/>
      <c r="F1013"/>
      <c r="G1013"/>
      <c r="H1013"/>
      <c r="I1013"/>
      <c r="J1013"/>
      <c r="K1013"/>
    </row>
    <row r="1014" spans="1:11" ht="15" x14ac:dyDescent="0.25">
      <c r="A1014"/>
      <c r="B1014"/>
      <c r="C1014"/>
      <c r="D1014"/>
      <c r="E1014"/>
      <c r="F1014"/>
      <c r="G1014"/>
      <c r="H1014"/>
      <c r="I1014"/>
      <c r="J1014"/>
      <c r="K1014"/>
    </row>
    <row r="1015" spans="1:11" ht="15" x14ac:dyDescent="0.25">
      <c r="A1015"/>
      <c r="B1015"/>
      <c r="C1015"/>
      <c r="D1015"/>
      <c r="E1015"/>
      <c r="F1015"/>
      <c r="G1015"/>
      <c r="H1015"/>
      <c r="I1015"/>
      <c r="J1015"/>
      <c r="K1015"/>
    </row>
    <row r="1016" spans="1:11" ht="15" x14ac:dyDescent="0.25">
      <c r="A1016"/>
      <c r="B1016"/>
      <c r="C1016"/>
      <c r="D1016"/>
      <c r="E1016"/>
      <c r="F1016"/>
      <c r="G1016"/>
      <c r="H1016"/>
      <c r="I1016"/>
      <c r="J1016"/>
      <c r="K1016"/>
    </row>
    <row r="1017" spans="1:11" ht="15" x14ac:dyDescent="0.25">
      <c r="A1017"/>
      <c r="B1017"/>
      <c r="C1017"/>
      <c r="D1017"/>
      <c r="E1017"/>
      <c r="F1017"/>
      <c r="G1017"/>
      <c r="H1017"/>
      <c r="I1017"/>
      <c r="J1017"/>
      <c r="K1017"/>
    </row>
    <row r="1018" spans="1:11" ht="15" x14ac:dyDescent="0.25">
      <c r="A1018"/>
      <c r="B1018"/>
      <c r="C1018"/>
      <c r="D1018"/>
      <c r="E1018"/>
      <c r="F1018"/>
      <c r="G1018"/>
      <c r="H1018"/>
      <c r="I1018"/>
      <c r="J1018"/>
      <c r="K1018"/>
    </row>
    <row r="1019" spans="1:11" ht="15" x14ac:dyDescent="0.25">
      <c r="A1019"/>
      <c r="B1019"/>
      <c r="C1019"/>
      <c r="D1019"/>
      <c r="E1019"/>
      <c r="F1019"/>
      <c r="G1019"/>
      <c r="H1019"/>
      <c r="I1019"/>
      <c r="J1019"/>
      <c r="K1019"/>
    </row>
    <row r="1020" spans="1:11" ht="15" x14ac:dyDescent="0.25">
      <c r="A1020"/>
      <c r="B1020"/>
      <c r="C1020"/>
      <c r="D1020"/>
      <c r="E1020"/>
      <c r="F1020"/>
      <c r="G1020"/>
      <c r="H1020"/>
      <c r="I1020"/>
      <c r="J1020"/>
      <c r="K1020"/>
    </row>
    <row r="1021" spans="1:11" ht="15" x14ac:dyDescent="0.25">
      <c r="A1021"/>
      <c r="B1021"/>
      <c r="C1021"/>
      <c r="D1021"/>
      <c r="E1021"/>
      <c r="F1021"/>
      <c r="G1021"/>
      <c r="H1021"/>
      <c r="I1021"/>
      <c r="J1021"/>
      <c r="K1021"/>
    </row>
    <row r="1022" spans="1:11" ht="15" x14ac:dyDescent="0.25">
      <c r="A1022"/>
      <c r="B1022"/>
      <c r="C1022"/>
      <c r="D1022"/>
      <c r="E1022"/>
      <c r="F1022"/>
      <c r="G1022"/>
      <c r="H1022"/>
      <c r="I1022"/>
      <c r="J1022"/>
      <c r="K1022"/>
    </row>
    <row r="1023" spans="1:11" ht="15" x14ac:dyDescent="0.25">
      <c r="A1023"/>
      <c r="B1023"/>
      <c r="C1023"/>
      <c r="D1023"/>
      <c r="E1023"/>
      <c r="F1023"/>
      <c r="G1023"/>
      <c r="H1023"/>
      <c r="I1023"/>
      <c r="J1023"/>
      <c r="K1023"/>
    </row>
    <row r="1024" spans="1:11" ht="15" x14ac:dyDescent="0.25">
      <c r="A1024"/>
      <c r="B1024"/>
      <c r="C1024"/>
      <c r="D1024"/>
      <c r="E1024"/>
      <c r="F1024"/>
      <c r="G1024"/>
      <c r="H1024"/>
      <c r="I1024"/>
      <c r="J1024"/>
      <c r="K1024"/>
    </row>
    <row r="1025" spans="1:11" ht="15" x14ac:dyDescent="0.25">
      <c r="A1025"/>
      <c r="B1025"/>
      <c r="C1025"/>
      <c r="D1025"/>
      <c r="E1025"/>
      <c r="F1025"/>
      <c r="G1025"/>
      <c r="H1025"/>
      <c r="I1025"/>
      <c r="J1025"/>
      <c r="K1025"/>
    </row>
    <row r="1026" spans="1:11" ht="15" x14ac:dyDescent="0.25">
      <c r="A1026"/>
      <c r="B1026"/>
      <c r="C1026"/>
      <c r="D1026"/>
      <c r="E1026"/>
      <c r="F1026"/>
      <c r="G1026"/>
      <c r="H1026"/>
      <c r="I1026"/>
      <c r="J1026"/>
      <c r="K1026"/>
    </row>
    <row r="1027" spans="1:11" ht="15" x14ac:dyDescent="0.25">
      <c r="A1027"/>
      <c r="B1027"/>
      <c r="C1027"/>
      <c r="D1027"/>
      <c r="E1027"/>
      <c r="F1027"/>
      <c r="G1027"/>
      <c r="H1027"/>
      <c r="I1027"/>
      <c r="J1027"/>
      <c r="K1027"/>
    </row>
    <row r="1028" spans="1:11" ht="15" x14ac:dyDescent="0.25">
      <c r="A1028"/>
      <c r="B1028"/>
      <c r="C1028"/>
      <c r="D1028"/>
      <c r="E1028"/>
      <c r="F1028"/>
      <c r="G1028"/>
      <c r="H1028"/>
      <c r="I1028"/>
      <c r="J1028"/>
      <c r="K1028"/>
    </row>
    <row r="1029" spans="1:11" ht="15" x14ac:dyDescent="0.25">
      <c r="A1029"/>
      <c r="B1029"/>
      <c r="C1029"/>
      <c r="D1029"/>
      <c r="E1029"/>
      <c r="F1029"/>
      <c r="G1029"/>
      <c r="H1029"/>
      <c r="I1029"/>
      <c r="J1029"/>
      <c r="K1029"/>
    </row>
    <row r="1030" spans="1:11" ht="15" x14ac:dyDescent="0.25">
      <c r="A1030"/>
      <c r="B1030"/>
      <c r="C1030"/>
      <c r="D1030"/>
      <c r="E1030"/>
      <c r="F1030"/>
      <c r="G1030"/>
      <c r="H1030"/>
      <c r="I1030"/>
      <c r="J1030"/>
      <c r="K1030"/>
    </row>
    <row r="1031" spans="1:11" ht="15" x14ac:dyDescent="0.25">
      <c r="A1031"/>
      <c r="B1031"/>
      <c r="C1031"/>
      <c r="D1031"/>
      <c r="E1031"/>
      <c r="F1031"/>
      <c r="G1031"/>
      <c r="H1031"/>
      <c r="I1031"/>
      <c r="J1031"/>
      <c r="K1031"/>
    </row>
    <row r="1032" spans="1:11" ht="15" x14ac:dyDescent="0.25">
      <c r="A1032"/>
      <c r="B1032"/>
      <c r="C1032"/>
      <c r="D1032"/>
      <c r="E1032"/>
      <c r="F1032"/>
      <c r="G1032"/>
      <c r="H1032"/>
      <c r="I1032"/>
      <c r="J1032"/>
      <c r="K1032"/>
    </row>
    <row r="1033" spans="1:11" ht="15" x14ac:dyDescent="0.25">
      <c r="A1033"/>
      <c r="B1033"/>
      <c r="C1033"/>
      <c r="D1033"/>
      <c r="E1033"/>
      <c r="F1033"/>
      <c r="G1033"/>
      <c r="H1033"/>
      <c r="I1033"/>
      <c r="J1033"/>
      <c r="K1033"/>
    </row>
    <row r="1034" spans="1:11" ht="15" x14ac:dyDescent="0.25">
      <c r="A1034"/>
      <c r="B1034"/>
      <c r="C1034"/>
      <c r="D1034"/>
      <c r="E1034"/>
      <c r="F1034"/>
      <c r="G1034"/>
      <c r="H1034"/>
      <c r="I1034"/>
      <c r="J1034"/>
      <c r="K1034"/>
    </row>
    <row r="1035" spans="1:11" ht="15" x14ac:dyDescent="0.25">
      <c r="A1035"/>
      <c r="B1035"/>
      <c r="C1035"/>
      <c r="D1035"/>
      <c r="E1035"/>
      <c r="F1035"/>
      <c r="G1035"/>
      <c r="H1035"/>
      <c r="I1035"/>
      <c r="J1035"/>
      <c r="K1035"/>
    </row>
    <row r="1036" spans="1:11" ht="15" x14ac:dyDescent="0.25">
      <c r="A1036"/>
      <c r="B1036"/>
      <c r="C1036"/>
      <c r="D1036"/>
      <c r="E1036"/>
      <c r="F1036"/>
      <c r="G1036"/>
      <c r="H1036"/>
      <c r="I1036"/>
      <c r="J1036"/>
      <c r="K1036"/>
    </row>
    <row r="1037" spans="1:11" ht="15" x14ac:dyDescent="0.25">
      <c r="A1037"/>
      <c r="B1037"/>
      <c r="C1037"/>
      <c r="D1037"/>
      <c r="E1037"/>
      <c r="F1037"/>
      <c r="G1037"/>
      <c r="H1037"/>
      <c r="I1037"/>
      <c r="J1037"/>
      <c r="K1037"/>
    </row>
    <row r="1038" spans="1:11" ht="15" x14ac:dyDescent="0.25">
      <c r="A1038"/>
      <c r="B1038"/>
      <c r="C1038"/>
      <c r="D1038"/>
      <c r="E1038"/>
      <c r="F1038"/>
      <c r="G1038"/>
      <c r="H1038"/>
      <c r="I1038"/>
      <c r="J1038"/>
      <c r="K1038"/>
    </row>
    <row r="1039" spans="1:11" ht="15" x14ac:dyDescent="0.25">
      <c r="A1039"/>
      <c r="B1039"/>
      <c r="C1039"/>
      <c r="D1039"/>
      <c r="E1039"/>
      <c r="F1039"/>
      <c r="G1039"/>
      <c r="H1039"/>
      <c r="I1039"/>
      <c r="J1039"/>
      <c r="K1039"/>
    </row>
    <row r="1040" spans="1:11" ht="15" x14ac:dyDescent="0.25">
      <c r="A1040"/>
      <c r="B1040"/>
      <c r="C1040"/>
      <c r="D1040"/>
      <c r="E1040"/>
      <c r="F1040"/>
      <c r="G1040"/>
      <c r="H1040"/>
      <c r="I1040"/>
      <c r="J1040"/>
      <c r="K1040"/>
    </row>
    <row r="1041" spans="1:11" ht="15" x14ac:dyDescent="0.25">
      <c r="A1041"/>
      <c r="B1041"/>
      <c r="C1041"/>
      <c r="D1041"/>
      <c r="E1041"/>
      <c r="F1041"/>
      <c r="G1041"/>
      <c r="H1041"/>
      <c r="I1041"/>
      <c r="J1041"/>
      <c r="K1041"/>
    </row>
    <row r="1042" spans="1:11" ht="15" x14ac:dyDescent="0.25">
      <c r="A1042"/>
      <c r="B1042"/>
      <c r="C1042"/>
      <c r="D1042"/>
      <c r="E1042"/>
      <c r="F1042"/>
      <c r="G1042"/>
      <c r="H1042"/>
      <c r="I1042"/>
      <c r="J1042"/>
      <c r="K1042"/>
    </row>
    <row r="1043" spans="1:11" ht="15" x14ac:dyDescent="0.25">
      <c r="A1043"/>
      <c r="B1043"/>
      <c r="C1043"/>
      <c r="D1043"/>
      <c r="E1043"/>
      <c r="F1043"/>
      <c r="G1043"/>
      <c r="H1043"/>
      <c r="I1043"/>
      <c r="J1043"/>
      <c r="K1043"/>
    </row>
    <row r="1044" spans="1:11" ht="15" x14ac:dyDescent="0.25">
      <c r="A1044"/>
      <c r="B1044"/>
      <c r="C1044"/>
      <c r="D1044"/>
      <c r="E1044"/>
      <c r="F1044"/>
      <c r="G1044"/>
      <c r="H1044"/>
      <c r="I1044"/>
      <c r="J1044"/>
      <c r="K1044"/>
    </row>
    <row r="1045" spans="1:11" ht="15" x14ac:dyDescent="0.25">
      <c r="A1045"/>
      <c r="B1045"/>
      <c r="C1045"/>
      <c r="D1045"/>
      <c r="E1045"/>
      <c r="F1045"/>
      <c r="G1045"/>
      <c r="H1045"/>
      <c r="I1045"/>
      <c r="J1045"/>
      <c r="K1045"/>
    </row>
    <row r="1046" spans="1:11" ht="15" x14ac:dyDescent="0.25">
      <c r="A1046"/>
      <c r="B1046"/>
      <c r="C1046"/>
      <c r="D1046"/>
      <c r="E1046"/>
      <c r="F1046"/>
      <c r="G1046"/>
      <c r="H1046"/>
      <c r="I1046"/>
      <c r="J1046"/>
      <c r="K1046"/>
    </row>
    <row r="1047" spans="1:11" ht="15" x14ac:dyDescent="0.25">
      <c r="A1047"/>
      <c r="B1047"/>
      <c r="C1047"/>
      <c r="D1047"/>
      <c r="E1047"/>
      <c r="F1047"/>
      <c r="G1047"/>
      <c r="H1047"/>
      <c r="I1047"/>
      <c r="J1047"/>
      <c r="K1047"/>
    </row>
    <row r="1048" spans="1:11" ht="15" x14ac:dyDescent="0.25">
      <c r="A1048"/>
      <c r="B1048"/>
      <c r="C1048"/>
      <c r="D1048"/>
      <c r="E1048"/>
      <c r="F1048"/>
      <c r="G1048"/>
      <c r="H1048"/>
      <c r="I1048"/>
      <c r="J1048"/>
      <c r="K1048"/>
    </row>
    <row r="1049" spans="1:11" ht="15" x14ac:dyDescent="0.25">
      <c r="A1049"/>
      <c r="B1049"/>
      <c r="C1049"/>
      <c r="D1049"/>
      <c r="E1049"/>
      <c r="F1049"/>
      <c r="G1049"/>
      <c r="H1049"/>
      <c r="I1049"/>
      <c r="J1049"/>
      <c r="K1049"/>
    </row>
    <row r="1050" spans="1:11" ht="15" x14ac:dyDescent="0.25">
      <c r="A1050"/>
      <c r="B1050"/>
      <c r="C1050"/>
      <c r="D1050"/>
      <c r="E1050"/>
      <c r="F1050"/>
      <c r="G1050"/>
      <c r="H1050"/>
      <c r="I1050"/>
      <c r="J1050"/>
      <c r="K1050"/>
    </row>
    <row r="1051" spans="1:11" ht="15" x14ac:dyDescent="0.25">
      <c r="A1051"/>
      <c r="B1051"/>
      <c r="C1051"/>
      <c r="D1051"/>
      <c r="E1051"/>
      <c r="F1051"/>
      <c r="G1051"/>
      <c r="H1051"/>
      <c r="I1051"/>
      <c r="J1051"/>
      <c r="K1051"/>
    </row>
    <row r="1052" spans="1:11" ht="15" x14ac:dyDescent="0.25">
      <c r="A1052"/>
      <c r="B1052"/>
      <c r="C1052"/>
      <c r="D1052"/>
      <c r="E1052"/>
      <c r="F1052"/>
      <c r="G1052"/>
      <c r="H1052"/>
      <c r="I1052"/>
      <c r="J1052"/>
      <c r="K1052"/>
    </row>
    <row r="1053" spans="1:11" ht="15" x14ac:dyDescent="0.25">
      <c r="A1053"/>
      <c r="B1053"/>
      <c r="C1053"/>
      <c r="D1053"/>
      <c r="E1053"/>
      <c r="F1053"/>
      <c r="G1053"/>
      <c r="H1053"/>
      <c r="I1053"/>
      <c r="J1053"/>
      <c r="K1053"/>
    </row>
    <row r="1054" spans="1:11" ht="15" x14ac:dyDescent="0.25">
      <c r="A1054"/>
      <c r="B1054"/>
      <c r="C1054"/>
      <c r="D1054"/>
      <c r="E1054"/>
      <c r="F1054"/>
      <c r="G1054"/>
      <c r="H1054"/>
      <c r="I1054"/>
      <c r="J1054"/>
      <c r="K1054"/>
    </row>
    <row r="1055" spans="1:11" ht="15" x14ac:dyDescent="0.25">
      <c r="A1055"/>
      <c r="B1055"/>
      <c r="C1055"/>
      <c r="D1055"/>
      <c r="E1055"/>
      <c r="F1055"/>
      <c r="G1055"/>
      <c r="H1055"/>
      <c r="I1055"/>
      <c r="J1055"/>
      <c r="K1055"/>
    </row>
    <row r="1056" spans="1:11" ht="15" x14ac:dyDescent="0.25">
      <c r="A1056"/>
      <c r="B1056"/>
      <c r="C1056"/>
      <c r="D1056"/>
      <c r="E1056"/>
      <c r="F1056"/>
      <c r="G1056"/>
      <c r="H1056"/>
      <c r="I1056"/>
      <c r="J1056"/>
      <c r="K1056"/>
    </row>
    <row r="1057" spans="1:11" ht="15" x14ac:dyDescent="0.25">
      <c r="A1057"/>
      <c r="B1057"/>
      <c r="C1057"/>
      <c r="D1057"/>
      <c r="E1057"/>
      <c r="F1057"/>
      <c r="G1057"/>
      <c r="H1057"/>
      <c r="I1057"/>
      <c r="J1057"/>
      <c r="K1057"/>
    </row>
    <row r="1058" spans="1:11" ht="15" x14ac:dyDescent="0.25">
      <c r="A1058"/>
      <c r="B1058"/>
      <c r="C1058"/>
      <c r="D1058"/>
      <c r="E1058"/>
      <c r="F1058"/>
      <c r="G1058"/>
      <c r="H1058"/>
      <c r="I1058"/>
      <c r="J1058"/>
      <c r="K1058"/>
    </row>
    <row r="1059" spans="1:11" ht="15" x14ac:dyDescent="0.25">
      <c r="A1059"/>
      <c r="B1059"/>
      <c r="C1059"/>
      <c r="D1059"/>
      <c r="E1059"/>
      <c r="F1059"/>
      <c r="G1059"/>
      <c r="H1059"/>
      <c r="I1059"/>
      <c r="J1059"/>
      <c r="K1059"/>
    </row>
    <row r="1060" spans="1:11" ht="15" x14ac:dyDescent="0.25">
      <c r="A1060"/>
      <c r="B1060"/>
      <c r="C1060"/>
      <c r="D1060"/>
      <c r="E1060"/>
      <c r="F1060"/>
      <c r="G1060"/>
      <c r="H1060"/>
      <c r="I1060"/>
      <c r="J1060"/>
      <c r="K1060"/>
    </row>
    <row r="1061" spans="1:11" ht="15" x14ac:dyDescent="0.25">
      <c r="A1061"/>
      <c r="B1061"/>
      <c r="C1061"/>
      <c r="D1061"/>
      <c r="E1061"/>
      <c r="F1061"/>
      <c r="G1061"/>
      <c r="H1061"/>
      <c r="I1061"/>
      <c r="J1061"/>
      <c r="K1061"/>
    </row>
    <row r="1062" spans="1:11" ht="15" x14ac:dyDescent="0.25">
      <c r="A1062"/>
      <c r="B1062"/>
      <c r="C1062"/>
      <c r="D1062"/>
      <c r="E1062"/>
      <c r="F1062"/>
      <c r="G1062"/>
      <c r="H1062"/>
      <c r="I1062"/>
      <c r="J1062"/>
      <c r="K1062"/>
    </row>
    <row r="1063" spans="1:11" ht="15" x14ac:dyDescent="0.25">
      <c r="A1063"/>
      <c r="B1063"/>
      <c r="C1063"/>
      <c r="D1063"/>
      <c r="E1063"/>
      <c r="F1063"/>
      <c r="G1063"/>
      <c r="H1063"/>
      <c r="I1063"/>
      <c r="J1063"/>
      <c r="K1063"/>
    </row>
    <row r="1064" spans="1:11" ht="15" x14ac:dyDescent="0.25">
      <c r="A1064"/>
      <c r="B1064"/>
      <c r="C1064"/>
      <c r="D1064"/>
      <c r="E1064"/>
      <c r="F1064"/>
      <c r="G1064"/>
      <c r="H1064"/>
      <c r="I1064"/>
      <c r="J1064"/>
      <c r="K1064"/>
    </row>
    <row r="1065" spans="1:11" ht="15" x14ac:dyDescent="0.25">
      <c r="A1065"/>
      <c r="B1065"/>
      <c r="C1065"/>
      <c r="D1065"/>
      <c r="E1065"/>
      <c r="F1065"/>
      <c r="G1065"/>
      <c r="H1065"/>
      <c r="I1065"/>
      <c r="J1065"/>
      <c r="K1065"/>
    </row>
    <row r="1066" spans="1:11" ht="15" x14ac:dyDescent="0.25">
      <c r="A1066"/>
      <c r="B1066"/>
      <c r="C1066"/>
      <c r="D1066"/>
      <c r="E1066"/>
      <c r="F1066"/>
      <c r="G1066"/>
      <c r="H1066"/>
      <c r="I1066"/>
      <c r="J1066"/>
      <c r="K1066"/>
    </row>
    <row r="1067" spans="1:11" ht="15" x14ac:dyDescent="0.25">
      <c r="A1067"/>
      <c r="B1067"/>
      <c r="C1067"/>
      <c r="D1067"/>
      <c r="E1067"/>
      <c r="F1067"/>
      <c r="G1067"/>
      <c r="H1067"/>
      <c r="I1067"/>
      <c r="J1067"/>
      <c r="K1067"/>
    </row>
    <row r="1068" spans="1:11" ht="15" x14ac:dyDescent="0.25">
      <c r="A1068"/>
      <c r="B1068"/>
      <c r="C1068"/>
      <c r="D1068"/>
      <c r="E1068"/>
      <c r="F1068"/>
      <c r="G1068"/>
      <c r="H1068"/>
      <c r="I1068"/>
      <c r="J1068"/>
      <c r="K1068"/>
    </row>
    <row r="1069" spans="1:11" ht="15" x14ac:dyDescent="0.25">
      <c r="A1069"/>
      <c r="B1069"/>
      <c r="C1069"/>
      <c r="D1069"/>
      <c r="E1069"/>
      <c r="F1069"/>
      <c r="G1069"/>
      <c r="H1069"/>
      <c r="I1069"/>
      <c r="J1069"/>
      <c r="K1069"/>
    </row>
    <row r="1070" spans="1:11" ht="15" x14ac:dyDescent="0.25">
      <c r="A1070"/>
      <c r="B1070"/>
      <c r="C1070"/>
      <c r="D1070"/>
      <c r="E1070"/>
      <c r="F1070"/>
      <c r="G1070"/>
      <c r="H1070"/>
      <c r="I1070"/>
      <c r="J1070"/>
      <c r="K1070"/>
    </row>
    <row r="1071" spans="1:11" ht="15" x14ac:dyDescent="0.25">
      <c r="A1071"/>
      <c r="B1071"/>
      <c r="C1071"/>
      <c r="D1071"/>
      <c r="E1071"/>
      <c r="F1071"/>
      <c r="G1071"/>
      <c r="H1071"/>
      <c r="I1071"/>
      <c r="J1071"/>
      <c r="K1071"/>
    </row>
    <row r="1072" spans="1:11" ht="15" x14ac:dyDescent="0.25">
      <c r="A1072"/>
      <c r="B1072"/>
      <c r="C1072"/>
      <c r="D1072"/>
      <c r="E1072"/>
      <c r="F1072"/>
      <c r="G1072"/>
      <c r="H1072"/>
      <c r="I1072"/>
      <c r="J1072"/>
      <c r="K1072"/>
    </row>
    <row r="1073" spans="1:11" ht="15" x14ac:dyDescent="0.25">
      <c r="A1073"/>
      <c r="B1073"/>
      <c r="C1073"/>
      <c r="D1073"/>
      <c r="E1073"/>
      <c r="F1073"/>
      <c r="G1073"/>
      <c r="H1073"/>
      <c r="I1073"/>
      <c r="J1073"/>
      <c r="K1073"/>
    </row>
    <row r="1074" spans="1:11" ht="15" x14ac:dyDescent="0.25">
      <c r="A1074"/>
      <c r="B1074"/>
      <c r="C1074"/>
      <c r="D1074"/>
      <c r="E1074"/>
      <c r="F1074"/>
      <c r="G1074"/>
      <c r="H1074"/>
      <c r="I1074"/>
      <c r="J1074"/>
      <c r="K1074"/>
    </row>
    <row r="1075" spans="1:11" ht="15" x14ac:dyDescent="0.25">
      <c r="A1075"/>
      <c r="B1075"/>
      <c r="C1075"/>
      <c r="D1075"/>
      <c r="E1075"/>
      <c r="F1075"/>
      <c r="G1075"/>
      <c r="H1075"/>
      <c r="I1075"/>
      <c r="J1075"/>
      <c r="K1075"/>
    </row>
    <row r="1076" spans="1:11" ht="15" x14ac:dyDescent="0.25">
      <c r="A1076"/>
      <c r="B1076"/>
      <c r="C1076"/>
      <c r="D1076"/>
      <c r="E1076"/>
      <c r="F1076"/>
      <c r="G1076"/>
      <c r="H1076"/>
      <c r="I1076"/>
      <c r="J1076"/>
      <c r="K1076"/>
    </row>
    <row r="1077" spans="1:11" ht="15" x14ac:dyDescent="0.25">
      <c r="A1077"/>
      <c r="B1077"/>
      <c r="C1077"/>
      <c r="D1077"/>
      <c r="E1077"/>
      <c r="F1077"/>
      <c r="G1077"/>
      <c r="H1077"/>
      <c r="I1077"/>
      <c r="J1077"/>
      <c r="K1077"/>
    </row>
    <row r="1078" spans="1:11" ht="15" x14ac:dyDescent="0.25">
      <c r="A1078"/>
      <c r="B1078"/>
      <c r="C1078"/>
      <c r="D1078"/>
      <c r="E1078"/>
      <c r="F1078"/>
      <c r="G1078"/>
      <c r="H1078"/>
      <c r="I1078"/>
      <c r="J1078"/>
      <c r="K1078"/>
    </row>
    <row r="1079" spans="1:11" ht="15" x14ac:dyDescent="0.25">
      <c r="A1079"/>
      <c r="B1079"/>
      <c r="C1079"/>
      <c r="D1079"/>
      <c r="E1079"/>
      <c r="F1079"/>
      <c r="G1079"/>
      <c r="H1079"/>
      <c r="I1079"/>
      <c r="J1079"/>
      <c r="K1079"/>
    </row>
    <row r="1080" spans="1:11" ht="15" x14ac:dyDescent="0.25">
      <c r="A1080"/>
      <c r="B1080"/>
      <c r="C1080"/>
      <c r="D1080"/>
      <c r="E1080"/>
      <c r="F1080"/>
      <c r="G1080"/>
      <c r="H1080"/>
      <c r="I1080"/>
      <c r="J1080"/>
      <c r="K1080"/>
    </row>
    <row r="1081" spans="1:11" ht="15" x14ac:dyDescent="0.25">
      <c r="A1081"/>
      <c r="B1081"/>
      <c r="C1081"/>
      <c r="D1081"/>
      <c r="E1081"/>
      <c r="F1081"/>
      <c r="G1081"/>
      <c r="H1081"/>
      <c r="I1081"/>
      <c r="J1081"/>
      <c r="K1081"/>
    </row>
    <row r="1082" spans="1:11" ht="15" x14ac:dyDescent="0.25">
      <c r="A1082"/>
      <c r="B1082"/>
      <c r="C1082"/>
      <c r="D1082"/>
      <c r="E1082"/>
      <c r="F1082"/>
      <c r="G1082"/>
      <c r="H1082"/>
      <c r="I1082"/>
      <c r="J1082"/>
      <c r="K1082"/>
    </row>
    <row r="1083" spans="1:11" ht="15" x14ac:dyDescent="0.25">
      <c r="A1083"/>
      <c r="B1083"/>
      <c r="C1083"/>
      <c r="D1083"/>
      <c r="E1083"/>
      <c r="F1083"/>
      <c r="G1083"/>
      <c r="H1083"/>
      <c r="I1083"/>
      <c r="J1083"/>
      <c r="K1083"/>
    </row>
    <row r="1084" spans="1:11" ht="15" x14ac:dyDescent="0.25">
      <c r="A1084"/>
      <c r="B1084"/>
      <c r="C1084"/>
      <c r="D1084"/>
      <c r="E1084"/>
      <c r="F1084"/>
      <c r="G1084"/>
      <c r="H1084"/>
      <c r="I1084"/>
      <c r="J1084"/>
      <c r="K1084"/>
    </row>
    <row r="1085" spans="1:11" ht="15" x14ac:dyDescent="0.25">
      <c r="A1085"/>
      <c r="B1085"/>
      <c r="C1085"/>
      <c r="D1085"/>
      <c r="E1085"/>
      <c r="F1085"/>
      <c r="G1085"/>
      <c r="H1085"/>
      <c r="I1085"/>
      <c r="J1085"/>
      <c r="K1085"/>
    </row>
    <row r="1086" spans="1:11" ht="15" x14ac:dyDescent="0.25">
      <c r="A1086"/>
      <c r="B1086"/>
      <c r="C1086"/>
      <c r="D1086"/>
      <c r="E1086"/>
      <c r="F1086"/>
      <c r="G1086"/>
      <c r="H1086"/>
      <c r="I1086"/>
      <c r="J1086"/>
      <c r="K1086"/>
    </row>
    <row r="1087" spans="1:11" ht="15" x14ac:dyDescent="0.25">
      <c r="A1087"/>
      <c r="B1087"/>
      <c r="C1087"/>
      <c r="D1087"/>
      <c r="E1087"/>
      <c r="F1087"/>
      <c r="G1087"/>
      <c r="H1087"/>
      <c r="I1087"/>
      <c r="J1087"/>
      <c r="K1087"/>
    </row>
    <row r="1088" spans="1:11" ht="15" x14ac:dyDescent="0.25">
      <c r="A1088"/>
      <c r="B1088"/>
      <c r="C1088"/>
      <c r="D1088"/>
      <c r="E1088"/>
      <c r="F1088"/>
      <c r="G1088"/>
      <c r="H1088"/>
      <c r="I1088"/>
      <c r="J1088"/>
      <c r="K1088"/>
    </row>
    <row r="1089" spans="1:11" ht="15" x14ac:dyDescent="0.25">
      <c r="A1089"/>
      <c r="B1089"/>
      <c r="C1089"/>
      <c r="D1089"/>
      <c r="E1089"/>
      <c r="F1089"/>
      <c r="G1089"/>
      <c r="H1089"/>
      <c r="I1089"/>
      <c r="J1089"/>
      <c r="K1089"/>
    </row>
    <row r="1090" spans="1:11" ht="15" x14ac:dyDescent="0.25">
      <c r="A1090"/>
      <c r="B1090"/>
      <c r="C1090"/>
      <c r="D1090"/>
      <c r="E1090"/>
      <c r="F1090"/>
      <c r="G1090"/>
      <c r="H1090"/>
      <c r="I1090"/>
      <c r="J1090"/>
      <c r="K1090"/>
    </row>
    <row r="1091" spans="1:11" ht="15" x14ac:dyDescent="0.25">
      <c r="A1091"/>
      <c r="B1091"/>
      <c r="C1091"/>
      <c r="D1091"/>
      <c r="E1091"/>
      <c r="F1091"/>
      <c r="G1091"/>
      <c r="H1091"/>
      <c r="I1091"/>
      <c r="J1091"/>
      <c r="K1091"/>
    </row>
    <row r="1092" spans="1:11" ht="15" x14ac:dyDescent="0.25">
      <c r="A1092"/>
      <c r="B1092"/>
      <c r="C1092"/>
      <c r="D1092"/>
      <c r="E1092"/>
      <c r="F1092"/>
      <c r="G1092"/>
      <c r="H1092"/>
      <c r="I1092"/>
      <c r="J1092"/>
      <c r="K1092"/>
    </row>
    <row r="1093" spans="1:11" ht="15" x14ac:dyDescent="0.25">
      <c r="A1093"/>
      <c r="B1093"/>
      <c r="C1093"/>
      <c r="D1093"/>
      <c r="E1093"/>
      <c r="F1093"/>
      <c r="G1093"/>
      <c r="H1093"/>
      <c r="I1093"/>
      <c r="J1093"/>
      <c r="K1093"/>
    </row>
    <row r="1094" spans="1:11" ht="15" x14ac:dyDescent="0.25">
      <c r="A1094"/>
      <c r="B1094"/>
      <c r="C1094"/>
      <c r="D1094"/>
      <c r="E1094"/>
      <c r="F1094"/>
      <c r="G1094"/>
      <c r="H1094"/>
      <c r="I1094"/>
      <c r="J1094"/>
      <c r="K1094"/>
    </row>
    <row r="1095" spans="1:11" ht="15" x14ac:dyDescent="0.25">
      <c r="A1095"/>
      <c r="B1095"/>
      <c r="C1095"/>
      <c r="D1095"/>
      <c r="E1095"/>
      <c r="F1095"/>
      <c r="G1095"/>
      <c r="H1095"/>
      <c r="I1095"/>
      <c r="J1095"/>
      <c r="K1095"/>
    </row>
    <row r="1096" spans="1:11" ht="15" x14ac:dyDescent="0.25">
      <c r="A1096"/>
      <c r="B1096"/>
      <c r="C1096"/>
      <c r="D1096"/>
      <c r="E1096"/>
      <c r="F1096"/>
      <c r="G1096"/>
      <c r="H1096"/>
      <c r="I1096"/>
      <c r="J1096"/>
      <c r="K1096"/>
    </row>
    <row r="1097" spans="1:11" ht="15" x14ac:dyDescent="0.25">
      <c r="A1097"/>
      <c r="B1097"/>
      <c r="C1097"/>
      <c r="D1097"/>
      <c r="E1097"/>
      <c r="F1097"/>
      <c r="G1097"/>
      <c r="H1097"/>
      <c r="I1097"/>
      <c r="J1097"/>
      <c r="K1097"/>
    </row>
    <row r="1098" spans="1:11" ht="15" x14ac:dyDescent="0.25">
      <c r="A1098"/>
      <c r="B1098"/>
      <c r="C1098"/>
      <c r="D1098"/>
      <c r="E1098"/>
      <c r="F1098"/>
      <c r="G1098"/>
      <c r="H1098"/>
      <c r="I1098"/>
      <c r="J1098"/>
      <c r="K1098"/>
    </row>
    <row r="1099" spans="1:11" ht="15" x14ac:dyDescent="0.25">
      <c r="A1099"/>
      <c r="B1099"/>
      <c r="C1099"/>
      <c r="D1099"/>
      <c r="E1099"/>
      <c r="F1099"/>
      <c r="G1099"/>
      <c r="H1099"/>
      <c r="I1099"/>
      <c r="J1099"/>
      <c r="K1099"/>
    </row>
    <row r="1100" spans="1:11" ht="15" x14ac:dyDescent="0.25">
      <c r="A1100"/>
      <c r="B1100"/>
      <c r="C1100"/>
      <c r="D1100"/>
      <c r="E1100"/>
      <c r="F1100"/>
      <c r="G1100"/>
      <c r="H1100"/>
      <c r="I1100"/>
      <c r="J1100"/>
      <c r="K1100"/>
    </row>
    <row r="1101" spans="1:11" ht="15" x14ac:dyDescent="0.25">
      <c r="A1101"/>
      <c r="B1101"/>
      <c r="C1101"/>
      <c r="D1101"/>
      <c r="E1101"/>
      <c r="F1101"/>
      <c r="G1101"/>
      <c r="H1101"/>
      <c r="I1101"/>
      <c r="J1101"/>
      <c r="K1101"/>
    </row>
    <row r="1102" spans="1:11" ht="15" x14ac:dyDescent="0.25">
      <c r="A1102"/>
      <c r="B1102"/>
      <c r="C1102"/>
      <c r="D1102"/>
      <c r="E1102"/>
      <c r="F1102"/>
      <c r="G1102"/>
      <c r="H1102"/>
      <c r="I1102"/>
      <c r="J1102"/>
      <c r="K1102"/>
    </row>
    <row r="1103" spans="1:11" ht="15" x14ac:dyDescent="0.25">
      <c r="A1103"/>
      <c r="B1103"/>
      <c r="C1103"/>
      <c r="D1103"/>
      <c r="E1103"/>
      <c r="F1103"/>
      <c r="G1103"/>
      <c r="H1103"/>
      <c r="I1103"/>
      <c r="J1103"/>
      <c r="K1103"/>
    </row>
    <row r="1104" spans="1:11" ht="15" x14ac:dyDescent="0.25">
      <c r="A1104"/>
      <c r="B1104"/>
      <c r="C1104"/>
      <c r="D1104"/>
      <c r="E1104"/>
      <c r="F1104"/>
      <c r="G1104"/>
      <c r="H1104"/>
      <c r="I1104"/>
      <c r="J1104"/>
      <c r="K1104"/>
    </row>
    <row r="1105" spans="1:11" ht="15" x14ac:dyDescent="0.25">
      <c r="A1105"/>
      <c r="B1105"/>
      <c r="C1105"/>
      <c r="D1105"/>
      <c r="E1105"/>
      <c r="F1105"/>
      <c r="G1105"/>
      <c r="H1105"/>
      <c r="I1105"/>
      <c r="J1105"/>
      <c r="K1105"/>
    </row>
    <row r="1106" spans="1:11" ht="15" x14ac:dyDescent="0.25">
      <c r="A1106"/>
      <c r="B1106"/>
      <c r="C1106"/>
      <c r="D1106"/>
      <c r="E1106"/>
      <c r="F1106"/>
      <c r="G1106"/>
      <c r="H1106"/>
      <c r="I1106"/>
      <c r="J1106"/>
      <c r="K1106"/>
    </row>
    <row r="1107" spans="1:11" ht="15" x14ac:dyDescent="0.25">
      <c r="A1107"/>
      <c r="B1107"/>
      <c r="C1107"/>
      <c r="D1107"/>
      <c r="E1107"/>
      <c r="F1107"/>
      <c r="G1107"/>
      <c r="H1107"/>
      <c r="I1107"/>
      <c r="J1107"/>
      <c r="K1107"/>
    </row>
    <row r="1108" spans="1:11" ht="15" x14ac:dyDescent="0.25">
      <c r="A1108"/>
      <c r="B1108"/>
      <c r="C1108"/>
      <c r="D1108"/>
      <c r="E1108"/>
      <c r="F1108"/>
      <c r="G1108"/>
      <c r="H1108"/>
      <c r="I1108"/>
      <c r="J1108"/>
      <c r="K1108"/>
    </row>
    <row r="1109" spans="1:11" ht="15" x14ac:dyDescent="0.25">
      <c r="A1109"/>
      <c r="B1109"/>
      <c r="C1109"/>
      <c r="D1109"/>
      <c r="E1109"/>
      <c r="F1109"/>
      <c r="G1109"/>
      <c r="H1109"/>
      <c r="I1109"/>
      <c r="J1109"/>
      <c r="K1109"/>
    </row>
    <row r="1110" spans="1:11" ht="15" x14ac:dyDescent="0.25">
      <c r="A1110"/>
      <c r="B1110"/>
      <c r="C1110"/>
      <c r="D1110"/>
      <c r="E1110"/>
      <c r="F1110"/>
      <c r="G1110"/>
      <c r="H1110"/>
      <c r="I1110"/>
      <c r="J1110"/>
      <c r="K1110"/>
    </row>
    <row r="1111" spans="1:11" ht="15" x14ac:dyDescent="0.25">
      <c r="A1111"/>
      <c r="B1111"/>
      <c r="C1111"/>
      <c r="D1111"/>
      <c r="E1111"/>
      <c r="F1111"/>
      <c r="G1111"/>
      <c r="H1111"/>
      <c r="I1111"/>
      <c r="J1111"/>
      <c r="K1111"/>
    </row>
    <row r="1112" spans="1:11" ht="15" x14ac:dyDescent="0.25">
      <c r="A1112"/>
      <c r="B1112"/>
      <c r="C1112"/>
      <c r="D1112"/>
      <c r="E1112"/>
      <c r="F1112"/>
      <c r="G1112"/>
      <c r="H1112"/>
      <c r="I1112"/>
      <c r="J1112"/>
      <c r="K1112"/>
    </row>
    <row r="1113" spans="1:11" ht="15" x14ac:dyDescent="0.25">
      <c r="A1113"/>
      <c r="B1113"/>
      <c r="C1113"/>
      <c r="D1113"/>
      <c r="E1113"/>
      <c r="F1113"/>
      <c r="G1113"/>
      <c r="H1113"/>
      <c r="I1113"/>
      <c r="J1113"/>
      <c r="K1113"/>
    </row>
    <row r="1114" spans="1:11" ht="15" x14ac:dyDescent="0.25">
      <c r="A1114"/>
      <c r="B1114"/>
      <c r="C1114"/>
      <c r="D1114"/>
      <c r="E1114"/>
      <c r="F1114"/>
      <c r="G1114"/>
      <c r="H1114"/>
      <c r="I1114"/>
      <c r="J1114"/>
      <c r="K1114"/>
    </row>
    <row r="1115" spans="1:11" ht="15" x14ac:dyDescent="0.25">
      <c r="A1115"/>
      <c r="B1115"/>
      <c r="C1115"/>
      <c r="D1115"/>
      <c r="E1115"/>
      <c r="F1115"/>
      <c r="G1115"/>
      <c r="H1115"/>
      <c r="I1115"/>
      <c r="J1115"/>
      <c r="K1115"/>
    </row>
    <row r="1116" spans="1:11" ht="15" x14ac:dyDescent="0.25">
      <c r="A1116"/>
      <c r="B1116"/>
      <c r="C1116"/>
      <c r="D1116"/>
      <c r="E1116"/>
      <c r="F1116"/>
      <c r="G1116"/>
      <c r="H1116"/>
      <c r="I1116"/>
      <c r="J1116"/>
      <c r="K1116"/>
    </row>
    <row r="1117" spans="1:11" ht="15" x14ac:dyDescent="0.25">
      <c r="A1117"/>
      <c r="B1117"/>
      <c r="C1117"/>
      <c r="D1117"/>
      <c r="E1117"/>
      <c r="F1117"/>
      <c r="G1117"/>
      <c r="H1117"/>
      <c r="I1117"/>
      <c r="J1117"/>
      <c r="K1117"/>
    </row>
    <row r="1118" spans="1:11" ht="15" x14ac:dyDescent="0.25">
      <c r="A1118"/>
      <c r="B1118"/>
      <c r="C1118"/>
      <c r="D1118"/>
      <c r="E1118"/>
      <c r="F1118"/>
      <c r="G1118"/>
      <c r="H1118"/>
      <c r="I1118"/>
      <c r="J1118"/>
      <c r="K1118"/>
    </row>
    <row r="1119" spans="1:11" ht="15" x14ac:dyDescent="0.25">
      <c r="A1119"/>
      <c r="B1119"/>
      <c r="C1119"/>
      <c r="D1119"/>
      <c r="E1119"/>
      <c r="F1119"/>
      <c r="G1119"/>
      <c r="H1119"/>
      <c r="I1119"/>
      <c r="J1119"/>
      <c r="K1119"/>
    </row>
    <row r="1120" spans="1:11" ht="15" x14ac:dyDescent="0.25">
      <c r="A1120"/>
      <c r="B1120"/>
      <c r="C1120"/>
      <c r="D1120"/>
      <c r="E1120"/>
      <c r="F1120"/>
      <c r="G1120"/>
      <c r="H1120"/>
      <c r="I1120"/>
      <c r="J1120"/>
      <c r="K1120"/>
    </row>
    <row r="1121" spans="1:11" ht="15" x14ac:dyDescent="0.25">
      <c r="A1121"/>
      <c r="B1121"/>
      <c r="C1121"/>
      <c r="D1121"/>
      <c r="E1121"/>
      <c r="F1121"/>
      <c r="G1121"/>
      <c r="H1121"/>
      <c r="I1121"/>
      <c r="J1121"/>
      <c r="K1121"/>
    </row>
    <row r="1122" spans="1:11" ht="15" x14ac:dyDescent="0.25">
      <c r="A1122"/>
      <c r="B1122"/>
      <c r="C1122"/>
      <c r="D1122"/>
      <c r="E1122"/>
      <c r="F1122"/>
      <c r="G1122"/>
      <c r="H1122"/>
      <c r="I1122"/>
      <c r="J1122"/>
      <c r="K1122"/>
    </row>
    <row r="1123" spans="1:11" ht="15" x14ac:dyDescent="0.25">
      <c r="A1123"/>
      <c r="B1123"/>
      <c r="C1123"/>
      <c r="D1123"/>
      <c r="E1123"/>
      <c r="F1123"/>
      <c r="G1123"/>
      <c r="H1123"/>
      <c r="I1123"/>
      <c r="J1123"/>
      <c r="K1123"/>
    </row>
    <row r="1124" spans="1:11" ht="15" x14ac:dyDescent="0.25">
      <c r="A1124"/>
      <c r="B1124"/>
      <c r="C1124"/>
      <c r="D1124"/>
      <c r="E1124"/>
      <c r="F1124"/>
      <c r="G1124"/>
      <c r="H1124"/>
      <c r="I1124"/>
      <c r="J1124"/>
      <c r="K1124"/>
    </row>
    <row r="1125" spans="1:11" ht="15" x14ac:dyDescent="0.25">
      <c r="A1125"/>
      <c r="B1125"/>
      <c r="C1125"/>
      <c r="D1125"/>
      <c r="E1125"/>
      <c r="F1125"/>
      <c r="G1125"/>
      <c r="H1125"/>
      <c r="I1125"/>
      <c r="J1125"/>
      <c r="K1125"/>
    </row>
    <row r="1126" spans="1:11" ht="15" x14ac:dyDescent="0.25">
      <c r="A1126"/>
      <c r="B1126"/>
      <c r="C1126"/>
      <c r="D1126"/>
      <c r="E1126"/>
      <c r="F1126"/>
      <c r="G1126"/>
      <c r="H1126"/>
      <c r="I1126"/>
      <c r="J1126"/>
      <c r="K1126"/>
    </row>
    <row r="1127" spans="1:11" ht="15" x14ac:dyDescent="0.25">
      <c r="A1127"/>
      <c r="B1127"/>
      <c r="C1127"/>
      <c r="D1127"/>
      <c r="E1127"/>
      <c r="F1127"/>
      <c r="G1127"/>
      <c r="H1127"/>
      <c r="I1127"/>
      <c r="J1127"/>
      <c r="K1127"/>
    </row>
    <row r="1128" spans="1:11" ht="15" x14ac:dyDescent="0.25">
      <c r="A1128"/>
      <c r="B1128"/>
      <c r="C1128"/>
      <c r="D1128"/>
      <c r="E1128"/>
      <c r="F1128"/>
      <c r="G1128"/>
      <c r="H1128"/>
      <c r="I1128"/>
      <c r="J1128"/>
      <c r="K1128"/>
    </row>
    <row r="1129" spans="1:11" ht="15" x14ac:dyDescent="0.25">
      <c r="A1129"/>
      <c r="B1129"/>
      <c r="C1129"/>
      <c r="D1129"/>
      <c r="E1129"/>
      <c r="F1129"/>
      <c r="G1129"/>
      <c r="H1129"/>
      <c r="I1129"/>
      <c r="J1129"/>
      <c r="K1129"/>
    </row>
    <row r="1130" spans="1:11" ht="15" x14ac:dyDescent="0.25">
      <c r="A1130"/>
      <c r="B1130"/>
      <c r="C1130"/>
      <c r="D1130"/>
      <c r="E1130"/>
      <c r="F1130"/>
      <c r="G1130"/>
      <c r="H1130"/>
      <c r="I1130"/>
      <c r="J1130"/>
      <c r="K1130"/>
    </row>
    <row r="1131" spans="1:11" ht="15" x14ac:dyDescent="0.25">
      <c r="A1131"/>
      <c r="B1131"/>
      <c r="C1131"/>
      <c r="D1131"/>
      <c r="E1131"/>
      <c r="F1131"/>
      <c r="G1131"/>
      <c r="H1131"/>
      <c r="I1131"/>
      <c r="J1131"/>
      <c r="K1131"/>
    </row>
    <row r="1132" spans="1:11" ht="15" x14ac:dyDescent="0.25">
      <c r="A1132"/>
      <c r="B1132"/>
      <c r="C1132"/>
      <c r="D1132"/>
      <c r="E1132"/>
      <c r="F1132"/>
      <c r="G1132"/>
      <c r="H1132"/>
      <c r="I1132"/>
      <c r="J1132"/>
      <c r="K1132"/>
    </row>
    <row r="1133" spans="1:11" ht="15" x14ac:dyDescent="0.25">
      <c r="A1133"/>
      <c r="B1133"/>
      <c r="C1133"/>
      <c r="D1133"/>
      <c r="E1133"/>
      <c r="F1133"/>
      <c r="G1133"/>
      <c r="H1133"/>
      <c r="I1133"/>
      <c r="J1133"/>
      <c r="K1133"/>
    </row>
    <row r="1134" spans="1:11" ht="15" x14ac:dyDescent="0.25">
      <c r="A1134"/>
      <c r="B1134"/>
      <c r="C1134"/>
      <c r="D1134"/>
      <c r="E1134"/>
      <c r="F1134"/>
      <c r="G1134"/>
      <c r="H1134"/>
      <c r="I1134"/>
      <c r="J1134"/>
      <c r="K1134"/>
    </row>
    <row r="1135" spans="1:11" ht="15" x14ac:dyDescent="0.25">
      <c r="A1135"/>
      <c r="B1135"/>
      <c r="C1135"/>
      <c r="D1135"/>
      <c r="E1135"/>
      <c r="F1135"/>
      <c r="G1135"/>
      <c r="H1135"/>
      <c r="I1135"/>
      <c r="J1135"/>
      <c r="K1135"/>
    </row>
    <row r="1136" spans="1:11" ht="15" x14ac:dyDescent="0.25">
      <c r="A1136"/>
      <c r="B1136"/>
      <c r="C1136"/>
      <c r="D1136"/>
      <c r="E1136"/>
      <c r="F1136"/>
      <c r="G1136"/>
      <c r="H1136"/>
      <c r="I1136"/>
      <c r="J1136"/>
      <c r="K1136"/>
    </row>
    <row r="1137" spans="1:11" ht="15" x14ac:dyDescent="0.25">
      <c r="A1137"/>
      <c r="B1137"/>
      <c r="C1137"/>
      <c r="D1137"/>
      <c r="E1137"/>
      <c r="F1137"/>
      <c r="G1137"/>
      <c r="H1137"/>
      <c r="I1137"/>
      <c r="J1137"/>
      <c r="K1137"/>
    </row>
    <row r="1138" spans="1:11" ht="15" x14ac:dyDescent="0.25">
      <c r="A1138"/>
      <c r="B1138"/>
      <c r="C1138"/>
      <c r="D1138"/>
      <c r="E1138"/>
      <c r="F1138"/>
      <c r="G1138"/>
      <c r="H1138"/>
      <c r="I1138"/>
      <c r="J1138"/>
      <c r="K1138"/>
    </row>
    <row r="1139" spans="1:11" ht="15" x14ac:dyDescent="0.25">
      <c r="A1139"/>
      <c r="B1139"/>
      <c r="C1139"/>
      <c r="D1139"/>
      <c r="E1139"/>
      <c r="F1139"/>
      <c r="G1139"/>
      <c r="H1139"/>
      <c r="I1139"/>
      <c r="J1139"/>
      <c r="K1139"/>
    </row>
    <row r="1140" spans="1:11" ht="15" x14ac:dyDescent="0.25">
      <c r="A1140"/>
      <c r="B1140"/>
      <c r="C1140"/>
      <c r="D1140"/>
      <c r="E1140"/>
      <c r="F1140"/>
      <c r="G1140"/>
      <c r="H1140"/>
      <c r="I1140"/>
      <c r="J1140"/>
      <c r="K1140"/>
    </row>
    <row r="1141" spans="1:11" ht="15" x14ac:dyDescent="0.25">
      <c r="A1141"/>
      <c r="B1141"/>
      <c r="C1141"/>
      <c r="D1141"/>
      <c r="E1141"/>
      <c r="F1141"/>
      <c r="G1141"/>
      <c r="H1141"/>
      <c r="I1141"/>
      <c r="J1141"/>
      <c r="K1141"/>
    </row>
    <row r="1142" spans="1:11" ht="15" x14ac:dyDescent="0.25">
      <c r="A1142"/>
      <c r="B1142"/>
      <c r="C1142"/>
      <c r="D1142"/>
      <c r="E1142"/>
      <c r="F1142"/>
      <c r="G1142"/>
      <c r="H1142"/>
      <c r="I1142"/>
      <c r="J1142"/>
      <c r="K1142"/>
    </row>
    <row r="1143" spans="1:11" ht="15" x14ac:dyDescent="0.25">
      <c r="A1143"/>
      <c r="B1143"/>
      <c r="C1143"/>
      <c r="D1143"/>
      <c r="E1143"/>
      <c r="F1143"/>
      <c r="G1143"/>
      <c r="H1143"/>
      <c r="I1143"/>
      <c r="J1143"/>
      <c r="K1143"/>
    </row>
    <row r="1144" spans="1:11" ht="15" x14ac:dyDescent="0.25">
      <c r="A1144"/>
      <c r="B1144"/>
      <c r="C1144"/>
      <c r="D1144"/>
      <c r="E1144"/>
      <c r="F1144"/>
      <c r="G1144"/>
      <c r="H1144"/>
      <c r="I1144"/>
      <c r="J1144"/>
      <c r="K1144"/>
    </row>
    <row r="1145" spans="1:11" ht="15" x14ac:dyDescent="0.25">
      <c r="A1145"/>
      <c r="B1145"/>
      <c r="C1145"/>
      <c r="D1145"/>
      <c r="E1145"/>
      <c r="F1145"/>
      <c r="G1145"/>
      <c r="H1145"/>
      <c r="I1145"/>
      <c r="J1145"/>
      <c r="K1145"/>
    </row>
    <row r="1146" spans="1:11" ht="15" x14ac:dyDescent="0.25">
      <c r="A1146"/>
      <c r="B1146"/>
      <c r="C1146"/>
      <c r="D1146"/>
      <c r="E1146"/>
      <c r="F1146"/>
      <c r="G1146"/>
      <c r="H1146"/>
      <c r="I1146"/>
      <c r="J1146"/>
      <c r="K1146"/>
    </row>
    <row r="1147" spans="1:11" ht="15" x14ac:dyDescent="0.25">
      <c r="A1147"/>
      <c r="B1147"/>
      <c r="C1147"/>
      <c r="D1147"/>
      <c r="E1147"/>
      <c r="F1147"/>
      <c r="G1147"/>
      <c r="H1147"/>
      <c r="I1147"/>
      <c r="J1147"/>
      <c r="K1147"/>
    </row>
    <row r="1148" spans="1:11" ht="15" x14ac:dyDescent="0.25">
      <c r="A1148"/>
      <c r="B1148"/>
      <c r="C1148"/>
      <c r="D1148"/>
      <c r="E1148"/>
      <c r="F1148"/>
      <c r="G1148"/>
      <c r="H1148"/>
      <c r="I1148"/>
      <c r="J1148"/>
      <c r="K1148"/>
    </row>
    <row r="1149" spans="1:11" ht="15" x14ac:dyDescent="0.25">
      <c r="A1149"/>
      <c r="B1149"/>
      <c r="C1149"/>
      <c r="D1149"/>
      <c r="E1149"/>
      <c r="F1149"/>
      <c r="G1149"/>
      <c r="H1149"/>
      <c r="I1149"/>
      <c r="J1149"/>
      <c r="K1149"/>
    </row>
    <row r="1150" spans="1:11" ht="15" x14ac:dyDescent="0.25">
      <c r="A1150"/>
      <c r="B1150"/>
      <c r="C1150"/>
      <c r="D1150"/>
      <c r="E1150"/>
      <c r="F1150"/>
      <c r="G1150"/>
      <c r="H1150"/>
      <c r="I1150"/>
      <c r="J1150"/>
      <c r="K1150"/>
    </row>
    <row r="1151" spans="1:11" ht="15" x14ac:dyDescent="0.25">
      <c r="A1151"/>
      <c r="B1151"/>
      <c r="C1151"/>
      <c r="D1151"/>
      <c r="E1151"/>
      <c r="F1151"/>
      <c r="G1151"/>
      <c r="H1151"/>
      <c r="I1151"/>
      <c r="J1151"/>
      <c r="K1151"/>
    </row>
    <row r="1152" spans="1:11" ht="15" x14ac:dyDescent="0.25">
      <c r="A1152"/>
      <c r="B1152"/>
      <c r="C1152"/>
      <c r="D1152"/>
      <c r="E1152"/>
      <c r="F1152"/>
      <c r="G1152"/>
      <c r="H1152"/>
      <c r="I1152"/>
      <c r="J1152"/>
      <c r="K1152"/>
    </row>
    <row r="1153" spans="1:11" ht="15" x14ac:dyDescent="0.25">
      <c r="A1153"/>
      <c r="B1153"/>
      <c r="C1153"/>
      <c r="D1153"/>
      <c r="E1153"/>
      <c r="F1153"/>
      <c r="G1153"/>
      <c r="H1153"/>
      <c r="I1153"/>
      <c r="J1153"/>
      <c r="K1153"/>
    </row>
    <row r="1154" spans="1:11" ht="15" x14ac:dyDescent="0.25">
      <c r="A1154"/>
      <c r="B1154"/>
      <c r="C1154"/>
      <c r="D1154"/>
      <c r="E1154"/>
      <c r="F1154"/>
      <c r="G1154"/>
      <c r="H1154"/>
      <c r="I1154"/>
      <c r="J1154"/>
      <c r="K1154"/>
    </row>
    <row r="1155" spans="1:11" ht="15" x14ac:dyDescent="0.25">
      <c r="A1155"/>
      <c r="B1155"/>
      <c r="C1155"/>
      <c r="D1155"/>
      <c r="E1155"/>
      <c r="F1155"/>
      <c r="G1155"/>
      <c r="H1155"/>
      <c r="I1155"/>
      <c r="J1155"/>
      <c r="K1155"/>
    </row>
    <row r="1156" spans="1:11" ht="15" x14ac:dyDescent="0.25">
      <c r="A1156"/>
      <c r="B1156"/>
      <c r="C1156"/>
      <c r="D1156"/>
      <c r="E1156"/>
      <c r="F1156"/>
      <c r="G1156"/>
      <c r="H1156"/>
      <c r="I1156"/>
      <c r="J1156"/>
      <c r="K1156"/>
    </row>
    <row r="1157" spans="1:11" ht="15" x14ac:dyDescent="0.25">
      <c r="A1157"/>
      <c r="B1157"/>
      <c r="C1157"/>
      <c r="D1157"/>
      <c r="E1157"/>
      <c r="F1157"/>
      <c r="G1157"/>
      <c r="H1157"/>
      <c r="I1157"/>
      <c r="J1157"/>
      <c r="K1157"/>
    </row>
    <row r="1158" spans="1:11" ht="15" x14ac:dyDescent="0.25">
      <c r="A1158"/>
      <c r="B1158"/>
      <c r="C1158"/>
      <c r="D1158"/>
      <c r="E1158"/>
      <c r="F1158"/>
      <c r="G1158"/>
      <c r="H1158"/>
      <c r="I1158"/>
      <c r="J1158"/>
      <c r="K1158"/>
    </row>
    <row r="1159" spans="1:11" ht="15" x14ac:dyDescent="0.25">
      <c r="A1159"/>
      <c r="B1159"/>
      <c r="C1159"/>
      <c r="D1159"/>
      <c r="E1159"/>
      <c r="F1159"/>
      <c r="G1159"/>
      <c r="H1159"/>
      <c r="I1159"/>
      <c r="J1159"/>
      <c r="K1159"/>
    </row>
    <row r="1160" spans="1:11" ht="15" x14ac:dyDescent="0.25">
      <c r="A1160"/>
      <c r="B1160"/>
      <c r="C1160"/>
      <c r="D1160"/>
      <c r="E1160"/>
      <c r="F1160"/>
      <c r="G1160"/>
      <c r="H1160"/>
      <c r="I1160"/>
      <c r="J1160"/>
      <c r="K1160"/>
    </row>
    <row r="1161" spans="1:11" ht="15" x14ac:dyDescent="0.25">
      <c r="A1161"/>
      <c r="B1161"/>
      <c r="C1161"/>
      <c r="D1161"/>
      <c r="E1161"/>
      <c r="F1161"/>
      <c r="G1161"/>
      <c r="H1161"/>
      <c r="I1161"/>
      <c r="J1161"/>
      <c r="K1161"/>
    </row>
    <row r="1162" spans="1:11" ht="15" x14ac:dyDescent="0.25">
      <c r="A1162"/>
      <c r="B1162"/>
      <c r="C1162"/>
      <c r="D1162"/>
      <c r="E1162"/>
      <c r="F1162"/>
      <c r="G1162"/>
      <c r="H1162"/>
      <c r="I1162"/>
      <c r="J1162"/>
      <c r="K1162"/>
    </row>
    <row r="1163" spans="1:11" ht="15" x14ac:dyDescent="0.25">
      <c r="A1163"/>
      <c r="B1163"/>
      <c r="C1163"/>
      <c r="D1163"/>
      <c r="E1163"/>
      <c r="F1163"/>
      <c r="G1163"/>
      <c r="H1163"/>
      <c r="I1163"/>
      <c r="J1163"/>
      <c r="K1163"/>
    </row>
    <row r="1164" spans="1:11" ht="15" x14ac:dyDescent="0.25">
      <c r="A1164"/>
      <c r="B1164"/>
      <c r="C1164"/>
      <c r="D1164"/>
      <c r="E1164"/>
      <c r="F1164"/>
      <c r="G1164"/>
      <c r="H1164"/>
      <c r="I1164"/>
      <c r="J1164"/>
      <c r="K1164"/>
    </row>
    <row r="1165" spans="1:11" ht="15" x14ac:dyDescent="0.25">
      <c r="A1165"/>
      <c r="B1165"/>
      <c r="C1165"/>
      <c r="D1165"/>
      <c r="E1165"/>
      <c r="F1165"/>
      <c r="G1165"/>
      <c r="H1165"/>
      <c r="I1165"/>
      <c r="J1165"/>
      <c r="K1165"/>
    </row>
    <row r="1166" spans="1:11" ht="15" x14ac:dyDescent="0.25">
      <c r="A1166"/>
      <c r="B1166"/>
      <c r="C1166"/>
      <c r="D1166"/>
      <c r="E1166"/>
      <c r="F1166"/>
      <c r="G1166"/>
      <c r="H1166"/>
      <c r="I1166"/>
      <c r="J1166"/>
      <c r="K1166"/>
    </row>
    <row r="1167" spans="1:11" ht="15" x14ac:dyDescent="0.25">
      <c r="A1167"/>
      <c r="B1167"/>
      <c r="C1167"/>
      <c r="D1167"/>
      <c r="E1167"/>
      <c r="F1167"/>
      <c r="G1167"/>
      <c r="H1167"/>
      <c r="I1167"/>
      <c r="J1167"/>
      <c r="K1167"/>
    </row>
    <row r="1168" spans="1:11" ht="15" x14ac:dyDescent="0.25">
      <c r="A1168"/>
      <c r="B1168"/>
      <c r="C1168"/>
      <c r="D1168"/>
      <c r="E1168"/>
      <c r="F1168"/>
      <c r="G1168"/>
      <c r="H1168"/>
      <c r="I1168"/>
      <c r="J1168"/>
      <c r="K1168"/>
    </row>
    <row r="1169" spans="1:11" ht="15" x14ac:dyDescent="0.25">
      <c r="A1169"/>
      <c r="B1169"/>
      <c r="C1169"/>
      <c r="D1169"/>
      <c r="E1169"/>
      <c r="F1169"/>
      <c r="G1169"/>
      <c r="H1169"/>
      <c r="I1169"/>
      <c r="J1169"/>
      <c r="K1169"/>
    </row>
    <row r="1170" spans="1:11" ht="15" x14ac:dyDescent="0.25">
      <c r="A1170"/>
      <c r="B1170"/>
      <c r="C1170"/>
      <c r="D1170"/>
      <c r="E1170"/>
      <c r="F1170"/>
      <c r="G1170"/>
      <c r="H1170"/>
      <c r="I1170"/>
      <c r="J1170"/>
      <c r="K1170"/>
    </row>
    <row r="1171" spans="1:11" ht="15" x14ac:dyDescent="0.25">
      <c r="A1171"/>
      <c r="B1171"/>
      <c r="C1171"/>
      <c r="D1171"/>
      <c r="E1171"/>
      <c r="F1171"/>
      <c r="G1171"/>
      <c r="H1171"/>
      <c r="I1171"/>
      <c r="J1171"/>
      <c r="K1171"/>
    </row>
    <row r="1172" spans="1:11" ht="15" x14ac:dyDescent="0.25">
      <c r="A1172"/>
      <c r="B1172"/>
      <c r="C1172"/>
      <c r="D1172"/>
      <c r="E1172"/>
      <c r="F1172"/>
      <c r="G1172"/>
      <c r="H1172"/>
      <c r="I1172"/>
      <c r="J1172"/>
      <c r="K1172"/>
    </row>
    <row r="1173" spans="1:11" ht="15" x14ac:dyDescent="0.25">
      <c r="A1173"/>
      <c r="B1173"/>
      <c r="C1173"/>
      <c r="D1173"/>
      <c r="E1173"/>
      <c r="F1173"/>
      <c r="G1173"/>
      <c r="H1173"/>
      <c r="I1173"/>
      <c r="J1173"/>
      <c r="K1173"/>
    </row>
    <row r="1174" spans="1:11" ht="15" x14ac:dyDescent="0.25">
      <c r="A1174"/>
      <c r="B1174"/>
      <c r="C1174"/>
      <c r="D1174"/>
      <c r="E1174"/>
      <c r="F1174"/>
      <c r="G1174"/>
      <c r="H1174"/>
      <c r="I1174"/>
      <c r="J1174"/>
      <c r="K1174"/>
    </row>
    <row r="1175" spans="1:11" ht="15" x14ac:dyDescent="0.25">
      <c r="A1175"/>
      <c r="B1175"/>
      <c r="C1175"/>
      <c r="D1175"/>
      <c r="E1175"/>
      <c r="F1175"/>
      <c r="G1175"/>
      <c r="H1175"/>
      <c r="I1175"/>
      <c r="J1175"/>
      <c r="K1175"/>
    </row>
    <row r="1176" spans="1:11" ht="15" x14ac:dyDescent="0.25">
      <c r="A1176"/>
      <c r="B1176"/>
      <c r="C1176"/>
      <c r="D1176"/>
      <c r="E1176"/>
      <c r="F1176"/>
      <c r="G1176"/>
      <c r="H1176"/>
      <c r="I1176"/>
      <c r="J1176"/>
      <c r="K1176"/>
    </row>
    <row r="1177" spans="1:11" ht="15" x14ac:dyDescent="0.25">
      <c r="A1177"/>
      <c r="B1177"/>
      <c r="C1177"/>
      <c r="D1177"/>
      <c r="E1177"/>
      <c r="F1177"/>
      <c r="G1177"/>
      <c r="H1177"/>
      <c r="I1177"/>
      <c r="J1177"/>
      <c r="K1177"/>
    </row>
    <row r="1178" spans="1:11" ht="15" x14ac:dyDescent="0.25">
      <c r="A1178"/>
      <c r="B1178"/>
      <c r="C1178"/>
      <c r="D1178"/>
      <c r="E1178"/>
      <c r="F1178"/>
      <c r="G1178"/>
      <c r="H1178"/>
      <c r="I1178"/>
      <c r="J1178"/>
      <c r="K1178"/>
    </row>
    <row r="1179" spans="1:11" ht="15" x14ac:dyDescent="0.25">
      <c r="A1179"/>
      <c r="B1179"/>
      <c r="C1179"/>
      <c r="D1179"/>
      <c r="E1179"/>
      <c r="F1179"/>
      <c r="G1179"/>
      <c r="H1179"/>
      <c r="I1179"/>
      <c r="J1179"/>
      <c r="K1179"/>
    </row>
    <row r="1180" spans="1:11" ht="15" x14ac:dyDescent="0.25">
      <c r="A1180"/>
      <c r="B1180"/>
      <c r="C1180"/>
      <c r="D1180"/>
      <c r="E1180"/>
      <c r="F1180"/>
      <c r="G1180"/>
      <c r="H1180"/>
      <c r="I1180"/>
      <c r="J1180"/>
      <c r="K1180"/>
    </row>
    <row r="1181" spans="1:11" ht="15" x14ac:dyDescent="0.25">
      <c r="A1181"/>
      <c r="B1181"/>
      <c r="C1181"/>
      <c r="D1181"/>
      <c r="E1181"/>
      <c r="F1181"/>
      <c r="G1181"/>
      <c r="H1181"/>
      <c r="I1181"/>
      <c r="J1181"/>
      <c r="K1181"/>
    </row>
    <row r="1182" spans="1:11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1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1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</sheetData>
  <pageMargins left="0.31496062992125984" right="0.31496062992125984" top="0.74803149606299213" bottom="0.74803149606299213" header="0.31496062992125984" footer="0.31496062992125984"/>
  <pageSetup paperSize="9" scale="69" fitToHeight="100" orientation="landscape" r:id="rId2"/>
  <headerFooter>
    <oddFooter>&amp;CStrona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530"/>
  <sheetViews>
    <sheetView zoomScale="80" zoomScaleNormal="80" workbookViewId="0">
      <pane xSplit="8" ySplit="1" topLeftCell="I499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8.85546875" defaultRowHeight="12.75" x14ac:dyDescent="0.2"/>
  <cols>
    <col min="1" max="1" width="11.28515625" style="335" bestFit="1" customWidth="1"/>
    <col min="2" max="2" width="39.140625" style="335" bestFit="1" customWidth="1"/>
    <col min="3" max="3" width="20.7109375" style="335" bestFit="1" customWidth="1"/>
    <col min="4" max="4" width="11.28515625" style="335" customWidth="1"/>
    <col min="5" max="5" width="8" style="335" bestFit="1" customWidth="1"/>
    <col min="6" max="6" width="8" style="335" customWidth="1"/>
    <col min="7" max="7" width="11.7109375" style="337" bestFit="1" customWidth="1"/>
    <col min="8" max="8" width="15.28515625" style="338" bestFit="1" customWidth="1"/>
    <col min="9" max="16384" width="8.85546875" style="335"/>
  </cols>
  <sheetData>
    <row r="1" spans="1:9" ht="28.15" customHeight="1" thickTop="1" thickBot="1" x14ac:dyDescent="0.25">
      <c r="A1" s="334" t="s">
        <v>4483</v>
      </c>
      <c r="B1" s="334" t="s">
        <v>4116</v>
      </c>
      <c r="C1" s="334" t="s">
        <v>4117</v>
      </c>
      <c r="D1" s="334" t="s">
        <v>4118</v>
      </c>
      <c r="E1" s="334" t="s">
        <v>4119</v>
      </c>
      <c r="F1" s="334" t="s">
        <v>4120</v>
      </c>
      <c r="G1" s="334" t="s">
        <v>4121</v>
      </c>
      <c r="H1" s="334" t="s">
        <v>4122</v>
      </c>
      <c r="I1" s="334" t="s">
        <v>2715</v>
      </c>
    </row>
    <row r="2" spans="1:9" ht="13.5" thickTop="1" x14ac:dyDescent="0.2">
      <c r="A2" s="336">
        <v>222000001</v>
      </c>
      <c r="B2" s="335" t="s">
        <v>4123</v>
      </c>
      <c r="C2" s="335" t="s">
        <v>4124</v>
      </c>
      <c r="D2" s="335" t="s">
        <v>4125</v>
      </c>
      <c r="E2" s="335" t="s">
        <v>4126</v>
      </c>
      <c r="F2" s="335" t="s">
        <v>4127</v>
      </c>
      <c r="G2" s="337">
        <v>86</v>
      </c>
      <c r="H2" s="338">
        <v>113.52</v>
      </c>
    </row>
    <row r="3" spans="1:9" x14ac:dyDescent="0.2">
      <c r="A3" s="336">
        <v>222000002</v>
      </c>
      <c r="B3" s="335" t="s">
        <v>4128</v>
      </c>
      <c r="C3" s="335" t="s">
        <v>4124</v>
      </c>
      <c r="D3" s="335" t="s">
        <v>4125</v>
      </c>
      <c r="E3" s="335" t="s">
        <v>4129</v>
      </c>
      <c r="F3" s="335" t="s">
        <v>4127</v>
      </c>
      <c r="G3" s="337">
        <v>0</v>
      </c>
      <c r="H3" s="338">
        <v>0</v>
      </c>
    </row>
    <row r="4" spans="1:9" x14ac:dyDescent="0.2">
      <c r="A4" s="336">
        <v>222000003</v>
      </c>
      <c r="B4" s="335" t="s">
        <v>4130</v>
      </c>
      <c r="C4" s="335" t="s">
        <v>4124</v>
      </c>
      <c r="D4" s="335" t="s">
        <v>4125</v>
      </c>
      <c r="E4" s="335" t="s">
        <v>4129</v>
      </c>
      <c r="F4" s="335" t="s">
        <v>4127</v>
      </c>
      <c r="G4" s="337">
        <v>0</v>
      </c>
      <c r="H4" s="338">
        <v>0</v>
      </c>
    </row>
    <row r="5" spans="1:9" x14ac:dyDescent="0.2">
      <c r="A5" s="336">
        <v>222000004</v>
      </c>
      <c r="B5" s="335" t="s">
        <v>4131</v>
      </c>
      <c r="C5" s="335" t="s">
        <v>4124</v>
      </c>
      <c r="D5" s="335" t="s">
        <v>4125</v>
      </c>
      <c r="E5" s="335" t="s">
        <v>4129</v>
      </c>
      <c r="F5" s="335" t="s">
        <v>4127</v>
      </c>
      <c r="G5" s="337">
        <v>8240</v>
      </c>
      <c r="H5" s="338">
        <v>2472</v>
      </c>
    </row>
    <row r="6" spans="1:9" x14ac:dyDescent="0.2">
      <c r="A6" s="336">
        <v>222000005</v>
      </c>
      <c r="B6" s="335" t="s">
        <v>4132</v>
      </c>
      <c r="C6" s="335" t="s">
        <v>4124</v>
      </c>
      <c r="D6" s="335" t="s">
        <v>4125</v>
      </c>
      <c r="E6" s="335" t="s">
        <v>4129</v>
      </c>
      <c r="F6" s="335" t="s">
        <v>4127</v>
      </c>
      <c r="G6" s="337">
        <v>500</v>
      </c>
      <c r="H6" s="338">
        <v>250</v>
      </c>
    </row>
    <row r="7" spans="1:9" x14ac:dyDescent="0.2">
      <c r="A7" s="336">
        <v>222000006</v>
      </c>
      <c r="B7" s="335" t="s">
        <v>4133</v>
      </c>
      <c r="C7" s="335" t="s">
        <v>4124</v>
      </c>
      <c r="D7" s="335" t="s">
        <v>4125</v>
      </c>
      <c r="E7" s="335" t="s">
        <v>4134</v>
      </c>
      <c r="F7" s="335" t="s">
        <v>4127</v>
      </c>
      <c r="G7" s="337">
        <v>0</v>
      </c>
      <c r="H7" s="338">
        <v>0</v>
      </c>
    </row>
    <row r="8" spans="1:9" x14ac:dyDescent="0.2">
      <c r="A8" s="336">
        <v>222000006</v>
      </c>
      <c r="B8" s="335" t="s">
        <v>4133</v>
      </c>
      <c r="C8" s="335" t="s">
        <v>4124</v>
      </c>
      <c r="D8" s="335" t="s">
        <v>4125</v>
      </c>
      <c r="E8" s="335" t="s">
        <v>4129</v>
      </c>
      <c r="F8" s="335" t="s">
        <v>4127</v>
      </c>
      <c r="G8" s="337">
        <v>15000</v>
      </c>
      <c r="H8" s="338">
        <v>14850</v>
      </c>
    </row>
    <row r="9" spans="1:9" x14ac:dyDescent="0.2">
      <c r="A9" s="336">
        <v>24200000</v>
      </c>
      <c r="B9" s="335" t="s">
        <v>4135</v>
      </c>
      <c r="C9" s="335" t="s">
        <v>4124</v>
      </c>
      <c r="D9" s="335" t="s">
        <v>4125</v>
      </c>
      <c r="E9" s="335" t="s">
        <v>4134</v>
      </c>
      <c r="F9" s="335" t="s">
        <v>4127</v>
      </c>
      <c r="G9" s="337">
        <v>726</v>
      </c>
      <c r="H9" s="338">
        <v>1234.2</v>
      </c>
    </row>
    <row r="10" spans="1:9" x14ac:dyDescent="0.2">
      <c r="A10" s="336">
        <v>24200000</v>
      </c>
      <c r="B10" s="335" t="s">
        <v>4135</v>
      </c>
      <c r="C10" s="335" t="s">
        <v>4124</v>
      </c>
      <c r="D10" s="335" t="s">
        <v>4125</v>
      </c>
      <c r="E10" s="335" t="s">
        <v>357</v>
      </c>
      <c r="F10" s="335" t="s">
        <v>4127</v>
      </c>
      <c r="G10" s="337">
        <v>245</v>
      </c>
      <c r="H10" s="338">
        <v>401.38</v>
      </c>
    </row>
    <row r="11" spans="1:9" x14ac:dyDescent="0.2">
      <c r="A11" s="336">
        <v>242000002</v>
      </c>
      <c r="B11" s="335" t="s">
        <v>4136</v>
      </c>
      <c r="C11" s="335" t="s">
        <v>4124</v>
      </c>
      <c r="D11" s="335" t="s">
        <v>4125</v>
      </c>
      <c r="E11" s="335" t="s">
        <v>357</v>
      </c>
      <c r="F11" s="335" t="s">
        <v>4127</v>
      </c>
      <c r="G11" s="337">
        <v>0</v>
      </c>
      <c r="H11" s="338">
        <v>0</v>
      </c>
    </row>
    <row r="12" spans="1:9" x14ac:dyDescent="0.2">
      <c r="A12" s="336">
        <v>25574</v>
      </c>
      <c r="B12" s="335" t="s">
        <v>4137</v>
      </c>
      <c r="C12" s="335" t="s">
        <v>4124</v>
      </c>
      <c r="D12" s="335" t="s">
        <v>4125</v>
      </c>
      <c r="E12" s="335" t="s">
        <v>4134</v>
      </c>
      <c r="F12" s="335" t="s">
        <v>4127</v>
      </c>
      <c r="G12" s="337">
        <v>1000</v>
      </c>
      <c r="H12" s="338">
        <v>456.65</v>
      </c>
    </row>
    <row r="13" spans="1:9" x14ac:dyDescent="0.2">
      <c r="A13" s="336">
        <v>91836</v>
      </c>
      <c r="B13" s="335" t="s">
        <v>4138</v>
      </c>
      <c r="C13" s="335" t="s">
        <v>4124</v>
      </c>
      <c r="D13" s="335" t="s">
        <v>4139</v>
      </c>
      <c r="E13" s="335" t="s">
        <v>4134</v>
      </c>
      <c r="F13" s="335" t="s">
        <v>4127</v>
      </c>
      <c r="G13" s="337">
        <v>0</v>
      </c>
      <c r="H13" s="338">
        <v>0</v>
      </c>
    </row>
    <row r="14" spans="1:9" x14ac:dyDescent="0.2">
      <c r="A14" s="336">
        <v>91836</v>
      </c>
      <c r="B14" s="335" t="s">
        <v>4138</v>
      </c>
      <c r="C14" s="335" t="s">
        <v>4124</v>
      </c>
      <c r="D14" s="335" t="s">
        <v>4139</v>
      </c>
      <c r="E14" s="335" t="s">
        <v>4129</v>
      </c>
      <c r="F14" s="335" t="s">
        <v>4127</v>
      </c>
      <c r="G14" s="337">
        <v>0</v>
      </c>
      <c r="H14" s="338">
        <v>0</v>
      </c>
    </row>
    <row r="15" spans="1:9" x14ac:dyDescent="0.2">
      <c r="A15" s="336">
        <v>91836</v>
      </c>
      <c r="B15" s="335" t="s">
        <v>4138</v>
      </c>
      <c r="C15" s="335" t="s">
        <v>4124</v>
      </c>
      <c r="D15" s="335" t="s">
        <v>4139</v>
      </c>
      <c r="E15" s="335" t="s">
        <v>4140</v>
      </c>
      <c r="F15" s="335" t="s">
        <v>4127</v>
      </c>
      <c r="G15" s="337">
        <v>0</v>
      </c>
      <c r="H15" s="338">
        <v>0</v>
      </c>
    </row>
    <row r="16" spans="1:9" x14ac:dyDescent="0.2">
      <c r="A16" s="336">
        <v>91836</v>
      </c>
      <c r="B16" s="335" t="s">
        <v>4138</v>
      </c>
      <c r="C16" s="335" t="s">
        <v>4124</v>
      </c>
      <c r="D16" s="335" t="s">
        <v>4139</v>
      </c>
      <c r="E16" s="335" t="s">
        <v>357</v>
      </c>
      <c r="F16" s="335" t="s">
        <v>4127</v>
      </c>
      <c r="G16" s="337">
        <v>8500</v>
      </c>
      <c r="H16" s="338">
        <v>14852.34</v>
      </c>
    </row>
    <row r="17" spans="1:8" x14ac:dyDescent="0.2">
      <c r="A17" s="336">
        <v>91839</v>
      </c>
      <c r="B17" s="335" t="s">
        <v>4141</v>
      </c>
      <c r="C17" s="335" t="s">
        <v>4124</v>
      </c>
      <c r="D17" s="335" t="s">
        <v>4139</v>
      </c>
      <c r="E17" s="335" t="s">
        <v>4134</v>
      </c>
      <c r="F17" s="335" t="s">
        <v>4127</v>
      </c>
      <c r="G17" s="337">
        <v>0</v>
      </c>
      <c r="H17" s="338">
        <v>0</v>
      </c>
    </row>
    <row r="18" spans="1:8" x14ac:dyDescent="0.2">
      <c r="A18" s="336">
        <v>91839</v>
      </c>
      <c r="B18" s="335" t="s">
        <v>4141</v>
      </c>
      <c r="C18" s="335" t="s">
        <v>4124</v>
      </c>
      <c r="D18" s="335" t="s">
        <v>4139</v>
      </c>
      <c r="E18" s="335" t="s">
        <v>4126</v>
      </c>
      <c r="F18" s="335" t="s">
        <v>4127</v>
      </c>
      <c r="G18" s="337">
        <v>3900</v>
      </c>
      <c r="H18" s="338">
        <v>1755</v>
      </c>
    </row>
    <row r="19" spans="1:8" x14ac:dyDescent="0.2">
      <c r="A19" s="336">
        <v>91839</v>
      </c>
      <c r="B19" s="335" t="s">
        <v>4141</v>
      </c>
      <c r="C19" s="335" t="s">
        <v>4124</v>
      </c>
      <c r="D19" s="335" t="s">
        <v>4139</v>
      </c>
      <c r="E19" s="335" t="s">
        <v>4140</v>
      </c>
      <c r="F19" s="335" t="s">
        <v>4127</v>
      </c>
      <c r="G19" s="337">
        <v>0</v>
      </c>
      <c r="H19" s="338">
        <v>0</v>
      </c>
    </row>
    <row r="20" spans="1:8" x14ac:dyDescent="0.2">
      <c r="A20" s="336">
        <v>91839</v>
      </c>
      <c r="B20" s="335" t="s">
        <v>4141</v>
      </c>
      <c r="C20" s="335" t="s">
        <v>4124</v>
      </c>
      <c r="D20" s="335" t="s">
        <v>4139</v>
      </c>
      <c r="E20" s="335" t="s">
        <v>357</v>
      </c>
      <c r="F20" s="335" t="s">
        <v>4127</v>
      </c>
      <c r="G20" s="337">
        <v>4500</v>
      </c>
      <c r="H20" s="338">
        <v>2025</v>
      </c>
    </row>
    <row r="21" spans="1:8" x14ac:dyDescent="0.2">
      <c r="A21" s="336">
        <v>91846</v>
      </c>
      <c r="B21" s="335" t="s">
        <v>4142</v>
      </c>
      <c r="C21" s="335" t="s">
        <v>4124</v>
      </c>
      <c r="D21" s="335" t="s">
        <v>4143</v>
      </c>
      <c r="E21" s="335" t="s">
        <v>4134</v>
      </c>
      <c r="F21" s="335" t="s">
        <v>4127</v>
      </c>
      <c r="G21" s="337">
        <v>840</v>
      </c>
      <c r="H21" s="338">
        <v>277.02999999999997</v>
      </c>
    </row>
    <row r="22" spans="1:8" x14ac:dyDescent="0.2">
      <c r="A22" s="336">
        <v>91846</v>
      </c>
      <c r="B22" s="335" t="s">
        <v>4142</v>
      </c>
      <c r="C22" s="335" t="s">
        <v>4124</v>
      </c>
      <c r="D22" s="335" t="s">
        <v>4143</v>
      </c>
      <c r="E22" s="335" t="s">
        <v>4126</v>
      </c>
      <c r="F22" s="335" t="s">
        <v>4127</v>
      </c>
      <c r="G22" s="337">
        <v>660</v>
      </c>
      <c r="H22" s="338">
        <v>533.78</v>
      </c>
    </row>
    <row r="23" spans="1:8" x14ac:dyDescent="0.2">
      <c r="A23" s="336">
        <v>92223</v>
      </c>
      <c r="B23" s="335" t="s">
        <v>4144</v>
      </c>
      <c r="C23" s="335" t="s">
        <v>4124</v>
      </c>
      <c r="D23" s="335" t="s">
        <v>4125</v>
      </c>
      <c r="E23" s="335" t="s">
        <v>4129</v>
      </c>
      <c r="F23" s="335" t="s">
        <v>4127</v>
      </c>
      <c r="G23" s="337">
        <v>2800</v>
      </c>
      <c r="H23" s="338">
        <v>17463.28</v>
      </c>
    </row>
    <row r="24" spans="1:8" x14ac:dyDescent="0.2">
      <c r="A24" s="336">
        <v>92224</v>
      </c>
      <c r="B24" s="335" t="s">
        <v>4145</v>
      </c>
      <c r="C24" s="335" t="s">
        <v>4124</v>
      </c>
      <c r="D24" s="335" t="s">
        <v>4143</v>
      </c>
      <c r="E24" s="335" t="s">
        <v>4134</v>
      </c>
      <c r="F24" s="335" t="s">
        <v>4127</v>
      </c>
      <c r="G24" s="337">
        <v>0</v>
      </c>
      <c r="H24" s="338">
        <v>0</v>
      </c>
    </row>
    <row r="25" spans="1:8" x14ac:dyDescent="0.2">
      <c r="A25" s="336">
        <v>92224</v>
      </c>
      <c r="B25" s="335" t="s">
        <v>4145</v>
      </c>
      <c r="C25" s="335" t="s">
        <v>4124</v>
      </c>
      <c r="D25" s="335" t="s">
        <v>4143</v>
      </c>
      <c r="E25" s="335" t="s">
        <v>4129</v>
      </c>
      <c r="F25" s="335" t="s">
        <v>4127</v>
      </c>
      <c r="G25" s="337">
        <v>0</v>
      </c>
      <c r="H25" s="338">
        <v>0</v>
      </c>
    </row>
    <row r="26" spans="1:8" x14ac:dyDescent="0.2">
      <c r="A26" s="336">
        <v>92225</v>
      </c>
      <c r="B26" s="335" t="s">
        <v>4146</v>
      </c>
      <c r="C26" s="335" t="s">
        <v>4124</v>
      </c>
      <c r="D26" s="335" t="s">
        <v>4139</v>
      </c>
      <c r="E26" s="335" t="s">
        <v>4134</v>
      </c>
      <c r="F26" s="335" t="s">
        <v>4127</v>
      </c>
      <c r="G26" s="337">
        <v>0</v>
      </c>
      <c r="H26" s="338">
        <v>0</v>
      </c>
    </row>
    <row r="27" spans="1:8" x14ac:dyDescent="0.2">
      <c r="A27" s="336">
        <v>92225</v>
      </c>
      <c r="B27" s="335" t="s">
        <v>4146</v>
      </c>
      <c r="C27" s="335" t="s">
        <v>4124</v>
      </c>
      <c r="D27" s="335" t="s">
        <v>4139</v>
      </c>
      <c r="E27" s="335" t="s">
        <v>4129</v>
      </c>
      <c r="F27" s="335" t="s">
        <v>4127</v>
      </c>
      <c r="G27" s="337">
        <v>9000</v>
      </c>
      <c r="H27" s="338">
        <v>2279.86</v>
      </c>
    </row>
    <row r="28" spans="1:8" x14ac:dyDescent="0.2">
      <c r="A28" s="336">
        <v>92225</v>
      </c>
      <c r="B28" s="335" t="s">
        <v>4146</v>
      </c>
      <c r="C28" s="335" t="s">
        <v>4124</v>
      </c>
      <c r="D28" s="335" t="s">
        <v>4139</v>
      </c>
      <c r="E28" s="335" t="s">
        <v>357</v>
      </c>
      <c r="F28" s="335" t="s">
        <v>4127</v>
      </c>
      <c r="G28" s="337">
        <v>0</v>
      </c>
      <c r="H28" s="338">
        <v>0</v>
      </c>
    </row>
    <row r="29" spans="1:8" x14ac:dyDescent="0.2">
      <c r="A29" s="336">
        <v>92226</v>
      </c>
      <c r="B29" s="335" t="s">
        <v>4147</v>
      </c>
      <c r="C29" s="335" t="s">
        <v>4124</v>
      </c>
      <c r="D29" s="335" t="s">
        <v>4139</v>
      </c>
      <c r="E29" s="335" t="s">
        <v>4126</v>
      </c>
      <c r="F29" s="335" t="s">
        <v>4127</v>
      </c>
      <c r="G29" s="337">
        <v>2700</v>
      </c>
      <c r="H29" s="338">
        <v>1404</v>
      </c>
    </row>
    <row r="30" spans="1:8" x14ac:dyDescent="0.2">
      <c r="A30" s="336">
        <v>92226</v>
      </c>
      <c r="B30" s="335" t="s">
        <v>4147</v>
      </c>
      <c r="C30" s="335" t="s">
        <v>4124</v>
      </c>
      <c r="D30" s="335" t="s">
        <v>4139</v>
      </c>
      <c r="E30" s="335" t="s">
        <v>4129</v>
      </c>
      <c r="F30" s="335" t="s">
        <v>4127</v>
      </c>
      <c r="G30" s="337">
        <v>2200</v>
      </c>
      <c r="H30" s="338">
        <v>1144</v>
      </c>
    </row>
    <row r="31" spans="1:8" x14ac:dyDescent="0.2">
      <c r="A31" s="336">
        <v>92230</v>
      </c>
      <c r="B31" s="335" t="s">
        <v>4148</v>
      </c>
      <c r="C31" s="335" t="s">
        <v>4124</v>
      </c>
      <c r="D31" s="335" t="s">
        <v>4125</v>
      </c>
      <c r="E31" s="335" t="s">
        <v>4126</v>
      </c>
      <c r="F31" s="335" t="s">
        <v>4127</v>
      </c>
      <c r="G31" s="337">
        <v>0</v>
      </c>
      <c r="H31" s="338">
        <v>0</v>
      </c>
    </row>
    <row r="32" spans="1:8" x14ac:dyDescent="0.2">
      <c r="A32" s="336">
        <v>92230</v>
      </c>
      <c r="B32" s="335" t="s">
        <v>4148</v>
      </c>
      <c r="C32" s="335" t="s">
        <v>4124</v>
      </c>
      <c r="D32" s="335" t="s">
        <v>4125</v>
      </c>
      <c r="E32" s="335" t="s">
        <v>4129</v>
      </c>
      <c r="F32" s="335" t="s">
        <v>4127</v>
      </c>
      <c r="G32" s="337">
        <v>2500</v>
      </c>
      <c r="H32" s="338">
        <v>18750</v>
      </c>
    </row>
    <row r="33" spans="1:8" x14ac:dyDescent="0.2">
      <c r="A33" s="336">
        <v>92230</v>
      </c>
      <c r="B33" s="335" t="s">
        <v>4148</v>
      </c>
      <c r="C33" s="335" t="s">
        <v>4124</v>
      </c>
      <c r="D33" s="335" t="s">
        <v>4125</v>
      </c>
      <c r="E33" s="335" t="s">
        <v>357</v>
      </c>
      <c r="F33" s="335" t="s">
        <v>4127</v>
      </c>
      <c r="G33" s="337">
        <v>0</v>
      </c>
      <c r="H33" s="338">
        <v>0</v>
      </c>
    </row>
    <row r="34" spans="1:8" x14ac:dyDescent="0.2">
      <c r="A34" s="336">
        <v>92233</v>
      </c>
      <c r="B34" s="335" t="s">
        <v>4149</v>
      </c>
      <c r="C34" s="335" t="s">
        <v>4124</v>
      </c>
      <c r="D34" s="335" t="s">
        <v>4150</v>
      </c>
      <c r="E34" s="335" t="s">
        <v>4134</v>
      </c>
      <c r="F34" s="335" t="s">
        <v>4151</v>
      </c>
      <c r="G34" s="337">
        <v>0</v>
      </c>
      <c r="H34" s="338">
        <v>0</v>
      </c>
    </row>
    <row r="35" spans="1:8" x14ac:dyDescent="0.2">
      <c r="A35" s="336">
        <v>92233</v>
      </c>
      <c r="B35" s="335" t="s">
        <v>4149</v>
      </c>
      <c r="C35" s="335" t="s">
        <v>4124</v>
      </c>
      <c r="D35" s="335" t="s">
        <v>4150</v>
      </c>
      <c r="E35" s="335" t="s">
        <v>4129</v>
      </c>
      <c r="F35" s="335" t="s">
        <v>4151</v>
      </c>
      <c r="G35" s="337">
        <v>147</v>
      </c>
      <c r="H35" s="338">
        <v>1025.74</v>
      </c>
    </row>
    <row r="36" spans="1:8" x14ac:dyDescent="0.2">
      <c r="A36" s="336">
        <v>92234</v>
      </c>
      <c r="B36" s="335" t="s">
        <v>4152</v>
      </c>
      <c r="C36" s="335" t="s">
        <v>4124</v>
      </c>
      <c r="D36" s="335" t="s">
        <v>4150</v>
      </c>
      <c r="E36" s="335" t="s">
        <v>4134</v>
      </c>
      <c r="F36" s="335" t="s">
        <v>4151</v>
      </c>
      <c r="G36" s="337">
        <v>1152</v>
      </c>
      <c r="H36" s="338">
        <v>8409.6</v>
      </c>
    </row>
    <row r="37" spans="1:8" x14ac:dyDescent="0.2">
      <c r="A37" s="336">
        <v>92234</v>
      </c>
      <c r="B37" s="335" t="s">
        <v>4152</v>
      </c>
      <c r="C37" s="335" t="s">
        <v>4124</v>
      </c>
      <c r="D37" s="335" t="s">
        <v>4150</v>
      </c>
      <c r="E37" s="335" t="s">
        <v>4129</v>
      </c>
      <c r="F37" s="335" t="s">
        <v>4151</v>
      </c>
      <c r="G37" s="337">
        <v>255</v>
      </c>
      <c r="H37" s="338">
        <v>1861.5</v>
      </c>
    </row>
    <row r="38" spans="1:8" x14ac:dyDescent="0.2">
      <c r="A38" s="336">
        <v>92234</v>
      </c>
      <c r="B38" s="335" t="s">
        <v>4152</v>
      </c>
      <c r="C38" s="335" t="s">
        <v>4124</v>
      </c>
      <c r="D38" s="335" t="s">
        <v>4150</v>
      </c>
      <c r="E38" s="335" t="s">
        <v>357</v>
      </c>
      <c r="F38" s="335" t="s">
        <v>4151</v>
      </c>
      <c r="G38" s="337">
        <v>0</v>
      </c>
      <c r="H38" s="338">
        <v>0</v>
      </c>
    </row>
    <row r="39" spans="1:8" x14ac:dyDescent="0.2">
      <c r="A39" s="336">
        <v>92234</v>
      </c>
      <c r="B39" s="335" t="s">
        <v>4152</v>
      </c>
      <c r="C39" s="335" t="s">
        <v>4124</v>
      </c>
      <c r="D39" s="335" t="s">
        <v>4150</v>
      </c>
      <c r="E39" s="335" t="s">
        <v>4153</v>
      </c>
      <c r="F39" s="335" t="s">
        <v>4151</v>
      </c>
      <c r="G39" s="337">
        <v>0</v>
      </c>
      <c r="H39" s="338">
        <v>0</v>
      </c>
    </row>
    <row r="40" spans="1:8" x14ac:dyDescent="0.2">
      <c r="A40" s="336">
        <v>92235</v>
      </c>
      <c r="B40" s="335" t="s">
        <v>4154</v>
      </c>
      <c r="C40" s="335" t="s">
        <v>4124</v>
      </c>
      <c r="D40" s="335" t="s">
        <v>4143</v>
      </c>
      <c r="E40" s="335" t="s">
        <v>4129</v>
      </c>
      <c r="F40" s="335" t="s">
        <v>4127</v>
      </c>
      <c r="G40" s="337">
        <v>5440</v>
      </c>
      <c r="H40" s="338">
        <v>7072</v>
      </c>
    </row>
    <row r="41" spans="1:8" x14ac:dyDescent="0.2">
      <c r="A41" s="336">
        <v>92236</v>
      </c>
      <c r="B41" s="335" t="s">
        <v>4155</v>
      </c>
      <c r="C41" s="335" t="s">
        <v>4124</v>
      </c>
      <c r="D41" s="335" t="s">
        <v>4143</v>
      </c>
      <c r="E41" s="335" t="s">
        <v>4129</v>
      </c>
      <c r="F41" s="335" t="s">
        <v>4127</v>
      </c>
      <c r="G41" s="337">
        <v>2880</v>
      </c>
      <c r="H41" s="338">
        <v>5011.2</v>
      </c>
    </row>
    <row r="42" spans="1:8" x14ac:dyDescent="0.2">
      <c r="A42" s="336">
        <v>92241</v>
      </c>
      <c r="B42" s="335" t="s">
        <v>4156</v>
      </c>
      <c r="C42" s="335" t="s">
        <v>4124</v>
      </c>
      <c r="D42" s="335" t="s">
        <v>4143</v>
      </c>
      <c r="E42" s="335" t="s">
        <v>4129</v>
      </c>
      <c r="F42" s="335" t="s">
        <v>4127</v>
      </c>
      <c r="G42" s="337">
        <v>7800</v>
      </c>
      <c r="H42" s="338">
        <v>6630</v>
      </c>
    </row>
    <row r="43" spans="1:8" x14ac:dyDescent="0.2">
      <c r="A43" s="336">
        <v>92242</v>
      </c>
      <c r="B43" s="335" t="s">
        <v>4157</v>
      </c>
      <c r="C43" s="335" t="s">
        <v>4124</v>
      </c>
      <c r="D43" s="335" t="s">
        <v>4143</v>
      </c>
      <c r="E43" s="335" t="s">
        <v>4134</v>
      </c>
      <c r="F43" s="335" t="s">
        <v>4127</v>
      </c>
      <c r="G43" s="337">
        <v>0</v>
      </c>
      <c r="H43" s="338">
        <v>0</v>
      </c>
    </row>
    <row r="44" spans="1:8" x14ac:dyDescent="0.2">
      <c r="A44" s="336">
        <v>92242</v>
      </c>
      <c r="B44" s="335" t="s">
        <v>4157</v>
      </c>
      <c r="C44" s="335" t="s">
        <v>4124</v>
      </c>
      <c r="D44" s="335" t="s">
        <v>4143</v>
      </c>
      <c r="E44" s="335" t="s">
        <v>4129</v>
      </c>
      <c r="F44" s="335" t="s">
        <v>4127</v>
      </c>
      <c r="G44" s="337">
        <v>9000</v>
      </c>
      <c r="H44" s="338">
        <v>8460</v>
      </c>
    </row>
    <row r="45" spans="1:8" x14ac:dyDescent="0.2">
      <c r="A45" s="336">
        <v>92248</v>
      </c>
      <c r="B45" s="335" t="s">
        <v>4158</v>
      </c>
      <c r="C45" s="335" t="s">
        <v>4124</v>
      </c>
      <c r="D45" s="335" t="s">
        <v>4159</v>
      </c>
      <c r="E45" s="335" t="s">
        <v>4134</v>
      </c>
      <c r="F45" s="335" t="s">
        <v>4127</v>
      </c>
      <c r="G45" s="337">
        <v>1160</v>
      </c>
      <c r="H45" s="338">
        <v>25230</v>
      </c>
    </row>
    <row r="46" spans="1:8" x14ac:dyDescent="0.2">
      <c r="A46" s="336">
        <v>92260</v>
      </c>
      <c r="B46" s="335" t="s">
        <v>4160</v>
      </c>
      <c r="C46" s="335" t="s">
        <v>4124</v>
      </c>
      <c r="D46" s="335" t="s">
        <v>4143</v>
      </c>
      <c r="E46" s="335" t="s">
        <v>4129</v>
      </c>
      <c r="F46" s="335" t="s">
        <v>4127</v>
      </c>
      <c r="G46" s="337">
        <v>1500</v>
      </c>
      <c r="H46" s="338">
        <v>2445</v>
      </c>
    </row>
    <row r="47" spans="1:8" x14ac:dyDescent="0.2">
      <c r="A47" s="336">
        <v>92261</v>
      </c>
      <c r="B47" s="335" t="s">
        <v>4161</v>
      </c>
      <c r="C47" s="335" t="s">
        <v>4124</v>
      </c>
      <c r="D47" s="335" t="s">
        <v>4159</v>
      </c>
      <c r="E47" s="335" t="s">
        <v>4134</v>
      </c>
      <c r="F47" s="335" t="s">
        <v>4127</v>
      </c>
      <c r="G47" s="337">
        <v>0</v>
      </c>
      <c r="H47" s="338">
        <v>0</v>
      </c>
    </row>
    <row r="48" spans="1:8" x14ac:dyDescent="0.2">
      <c r="A48" s="336">
        <v>92261</v>
      </c>
      <c r="B48" s="335" t="s">
        <v>4161</v>
      </c>
      <c r="C48" s="335" t="s">
        <v>4124</v>
      </c>
      <c r="D48" s="335" t="s">
        <v>4159</v>
      </c>
      <c r="E48" s="335" t="s">
        <v>4129</v>
      </c>
      <c r="F48" s="335" t="s">
        <v>4127</v>
      </c>
      <c r="G48" s="337">
        <v>260</v>
      </c>
      <c r="H48" s="338">
        <v>6110</v>
      </c>
    </row>
    <row r="49" spans="1:8" x14ac:dyDescent="0.2">
      <c r="A49" s="336">
        <v>92263</v>
      </c>
      <c r="B49" s="335" t="s">
        <v>4162</v>
      </c>
      <c r="C49" s="335" t="s">
        <v>4124</v>
      </c>
      <c r="D49" s="335" t="s">
        <v>4159</v>
      </c>
      <c r="E49" s="335" t="s">
        <v>4134</v>
      </c>
      <c r="F49" s="335" t="s">
        <v>4127</v>
      </c>
      <c r="G49" s="337">
        <v>0</v>
      </c>
      <c r="H49" s="338">
        <v>0</v>
      </c>
    </row>
    <row r="50" spans="1:8" x14ac:dyDescent="0.2">
      <c r="A50" s="336">
        <v>92263</v>
      </c>
      <c r="B50" s="335" t="s">
        <v>4162</v>
      </c>
      <c r="C50" s="335" t="s">
        <v>4124</v>
      </c>
      <c r="D50" s="335" t="s">
        <v>4159</v>
      </c>
      <c r="E50" s="335" t="s">
        <v>4126</v>
      </c>
      <c r="F50" s="335" t="s">
        <v>4127</v>
      </c>
      <c r="G50" s="337">
        <v>0</v>
      </c>
      <c r="H50" s="338">
        <v>0</v>
      </c>
    </row>
    <row r="51" spans="1:8" x14ac:dyDescent="0.2">
      <c r="A51" s="336">
        <v>92274</v>
      </c>
      <c r="B51" s="335" t="s">
        <v>4163</v>
      </c>
      <c r="C51" s="335" t="s">
        <v>4124</v>
      </c>
      <c r="D51" s="335" t="s">
        <v>4125</v>
      </c>
      <c r="E51" s="335" t="s">
        <v>4129</v>
      </c>
      <c r="F51" s="335" t="s">
        <v>4127</v>
      </c>
      <c r="G51" s="337">
        <v>480</v>
      </c>
      <c r="H51" s="338">
        <v>4372.8</v>
      </c>
    </row>
    <row r="52" spans="1:8" x14ac:dyDescent="0.2">
      <c r="A52" s="336">
        <v>92275</v>
      </c>
      <c r="B52" s="335" t="s">
        <v>4164</v>
      </c>
      <c r="C52" s="335" t="s">
        <v>4124</v>
      </c>
      <c r="D52" s="335" t="s">
        <v>4125</v>
      </c>
      <c r="E52" s="335" t="s">
        <v>4134</v>
      </c>
      <c r="F52" s="335" t="s">
        <v>4127</v>
      </c>
      <c r="G52" s="337">
        <v>0</v>
      </c>
      <c r="H52" s="338">
        <v>0</v>
      </c>
    </row>
    <row r="53" spans="1:8" x14ac:dyDescent="0.2">
      <c r="A53" s="336">
        <v>92275</v>
      </c>
      <c r="B53" s="335" t="s">
        <v>4164</v>
      </c>
      <c r="C53" s="335" t="s">
        <v>4124</v>
      </c>
      <c r="D53" s="335" t="s">
        <v>4125</v>
      </c>
      <c r="E53" s="335" t="s">
        <v>4126</v>
      </c>
      <c r="F53" s="335" t="s">
        <v>4127</v>
      </c>
      <c r="G53" s="337">
        <v>0</v>
      </c>
      <c r="H53" s="338">
        <v>0</v>
      </c>
    </row>
    <row r="54" spans="1:8" x14ac:dyDescent="0.2">
      <c r="A54" s="336">
        <v>92276</v>
      </c>
      <c r="B54" s="335" t="s">
        <v>4165</v>
      </c>
      <c r="C54" s="335" t="s">
        <v>4124</v>
      </c>
      <c r="D54" s="335" t="s">
        <v>4143</v>
      </c>
      <c r="E54" s="335" t="s">
        <v>4126</v>
      </c>
      <c r="F54" s="335" t="s">
        <v>4127</v>
      </c>
      <c r="G54" s="337">
        <v>2</v>
      </c>
      <c r="H54" s="338">
        <v>24.89</v>
      </c>
    </row>
    <row r="55" spans="1:8" x14ac:dyDescent="0.2">
      <c r="A55" s="336">
        <v>92802</v>
      </c>
      <c r="B55" s="335" t="s">
        <v>4166</v>
      </c>
      <c r="C55" s="335" t="s">
        <v>4124</v>
      </c>
      <c r="D55" s="335" t="s">
        <v>4125</v>
      </c>
      <c r="E55" s="335" t="s">
        <v>4167</v>
      </c>
      <c r="F55" s="335" t="s">
        <v>4168</v>
      </c>
      <c r="G55" s="337">
        <v>0</v>
      </c>
      <c r="H55" s="338">
        <v>0</v>
      </c>
    </row>
    <row r="56" spans="1:8" x14ac:dyDescent="0.2">
      <c r="A56" s="336">
        <v>92802</v>
      </c>
      <c r="B56" s="335" t="s">
        <v>4166</v>
      </c>
      <c r="C56" s="335" t="s">
        <v>4124</v>
      </c>
      <c r="D56" s="335" t="s">
        <v>4125</v>
      </c>
      <c r="E56" s="335" t="s">
        <v>4134</v>
      </c>
      <c r="F56" s="335" t="s">
        <v>4168</v>
      </c>
      <c r="G56" s="337">
        <v>58800</v>
      </c>
      <c r="H56" s="338">
        <v>5375.58</v>
      </c>
    </row>
    <row r="57" spans="1:8" x14ac:dyDescent="0.2">
      <c r="A57" s="336">
        <v>92802</v>
      </c>
      <c r="B57" s="335" t="s">
        <v>4166</v>
      </c>
      <c r="C57" s="335" t="s">
        <v>4124</v>
      </c>
      <c r="D57" s="335" t="s">
        <v>4125</v>
      </c>
      <c r="E57" s="335" t="s">
        <v>4129</v>
      </c>
      <c r="F57" s="335" t="s">
        <v>4168</v>
      </c>
      <c r="G57" s="337">
        <v>16500</v>
      </c>
      <c r="H57" s="338">
        <v>1320</v>
      </c>
    </row>
    <row r="58" spans="1:8" x14ac:dyDescent="0.2">
      <c r="A58" s="336">
        <v>92802</v>
      </c>
      <c r="B58" s="335" t="s">
        <v>4166</v>
      </c>
      <c r="C58" s="335" t="s">
        <v>4124</v>
      </c>
      <c r="D58" s="335" t="s">
        <v>4125</v>
      </c>
      <c r="E58" s="335" t="s">
        <v>4140</v>
      </c>
      <c r="F58" s="335" t="s">
        <v>4168</v>
      </c>
      <c r="G58" s="337">
        <v>0</v>
      </c>
      <c r="H58" s="338">
        <v>0</v>
      </c>
    </row>
    <row r="59" spans="1:8" x14ac:dyDescent="0.2">
      <c r="A59" s="336">
        <v>92802</v>
      </c>
      <c r="B59" s="335" t="s">
        <v>4166</v>
      </c>
      <c r="C59" s="335" t="s">
        <v>4124</v>
      </c>
      <c r="D59" s="335" t="s">
        <v>4125</v>
      </c>
      <c r="E59" s="335" t="s">
        <v>357</v>
      </c>
      <c r="F59" s="335" t="s">
        <v>4168</v>
      </c>
      <c r="G59" s="337">
        <v>22500</v>
      </c>
      <c r="H59" s="338">
        <v>1800</v>
      </c>
    </row>
    <row r="60" spans="1:8" x14ac:dyDescent="0.2">
      <c r="A60" s="336">
        <v>94132</v>
      </c>
      <c r="B60" s="335" t="s">
        <v>4169</v>
      </c>
      <c r="C60" s="335" t="s">
        <v>4124</v>
      </c>
      <c r="D60" s="335" t="s">
        <v>4125</v>
      </c>
      <c r="E60" s="335" t="s">
        <v>4134</v>
      </c>
      <c r="F60" s="335" t="s">
        <v>4127</v>
      </c>
      <c r="G60" s="337">
        <v>0</v>
      </c>
      <c r="H60" s="338">
        <v>0</v>
      </c>
    </row>
    <row r="61" spans="1:8" x14ac:dyDescent="0.2">
      <c r="A61" s="336">
        <v>94132</v>
      </c>
      <c r="B61" s="335" t="s">
        <v>4169</v>
      </c>
      <c r="C61" s="335" t="s">
        <v>4124</v>
      </c>
      <c r="D61" s="335" t="s">
        <v>4125</v>
      </c>
      <c r="E61" s="335" t="s">
        <v>4140</v>
      </c>
      <c r="F61" s="335" t="s">
        <v>4127</v>
      </c>
      <c r="G61" s="337">
        <v>0</v>
      </c>
      <c r="H61" s="338">
        <v>0</v>
      </c>
    </row>
    <row r="62" spans="1:8" x14ac:dyDescent="0.2">
      <c r="A62" s="336">
        <v>94132</v>
      </c>
      <c r="B62" s="335" t="s">
        <v>4169</v>
      </c>
      <c r="C62" s="335" t="s">
        <v>4124</v>
      </c>
      <c r="D62" s="335" t="s">
        <v>4125</v>
      </c>
      <c r="E62" s="335" t="s">
        <v>357</v>
      </c>
      <c r="F62" s="335" t="s">
        <v>4127</v>
      </c>
      <c r="G62" s="337">
        <v>520</v>
      </c>
      <c r="H62" s="338">
        <v>3011.35</v>
      </c>
    </row>
    <row r="63" spans="1:8" x14ac:dyDescent="0.2">
      <c r="A63" s="336">
        <v>94133</v>
      </c>
      <c r="B63" s="335" t="s">
        <v>4170</v>
      </c>
      <c r="C63" s="335" t="s">
        <v>4124</v>
      </c>
      <c r="D63" s="335" t="s">
        <v>4125</v>
      </c>
      <c r="E63" s="335" t="s">
        <v>4134</v>
      </c>
      <c r="F63" s="335" t="s">
        <v>4127</v>
      </c>
      <c r="G63" s="337">
        <v>0</v>
      </c>
      <c r="H63" s="338">
        <v>0</v>
      </c>
    </row>
    <row r="64" spans="1:8" x14ac:dyDescent="0.2">
      <c r="A64" s="336">
        <v>94133</v>
      </c>
      <c r="B64" s="335" t="s">
        <v>4170</v>
      </c>
      <c r="C64" s="335" t="s">
        <v>4124</v>
      </c>
      <c r="D64" s="335" t="s">
        <v>4125</v>
      </c>
      <c r="E64" s="335" t="s">
        <v>4140</v>
      </c>
      <c r="F64" s="335" t="s">
        <v>4127</v>
      </c>
      <c r="G64" s="337">
        <v>0</v>
      </c>
      <c r="H64" s="338">
        <v>0</v>
      </c>
    </row>
    <row r="65" spans="1:8" x14ac:dyDescent="0.2">
      <c r="A65" s="336">
        <v>94133</v>
      </c>
      <c r="B65" s="335" t="s">
        <v>4170</v>
      </c>
      <c r="C65" s="335" t="s">
        <v>4124</v>
      </c>
      <c r="D65" s="335" t="s">
        <v>4125</v>
      </c>
      <c r="E65" s="335" t="s">
        <v>357</v>
      </c>
      <c r="F65" s="335" t="s">
        <v>4127</v>
      </c>
      <c r="G65" s="337">
        <v>259</v>
      </c>
      <c r="H65" s="338">
        <v>1390.71</v>
      </c>
    </row>
    <row r="66" spans="1:8" x14ac:dyDescent="0.2">
      <c r="A66" s="336">
        <v>94134</v>
      </c>
      <c r="B66" s="335" t="s">
        <v>4171</v>
      </c>
      <c r="C66" s="335" t="s">
        <v>4124</v>
      </c>
      <c r="D66" s="335" t="s">
        <v>4125</v>
      </c>
      <c r="E66" s="335" t="s">
        <v>4134</v>
      </c>
      <c r="F66" s="335" t="s">
        <v>4127</v>
      </c>
      <c r="G66" s="337">
        <v>0</v>
      </c>
      <c r="H66" s="338">
        <v>0</v>
      </c>
    </row>
    <row r="67" spans="1:8" x14ac:dyDescent="0.2">
      <c r="A67" s="336">
        <v>94134</v>
      </c>
      <c r="B67" s="335" t="s">
        <v>4171</v>
      </c>
      <c r="C67" s="335" t="s">
        <v>4124</v>
      </c>
      <c r="D67" s="335" t="s">
        <v>4125</v>
      </c>
      <c r="E67" s="335" t="s">
        <v>4140</v>
      </c>
      <c r="F67" s="335" t="s">
        <v>4127</v>
      </c>
      <c r="G67" s="337">
        <v>0</v>
      </c>
      <c r="H67" s="338">
        <v>0</v>
      </c>
    </row>
    <row r="68" spans="1:8" x14ac:dyDescent="0.2">
      <c r="A68" s="336">
        <v>94134</v>
      </c>
      <c r="B68" s="335" t="s">
        <v>4171</v>
      </c>
      <c r="C68" s="335" t="s">
        <v>4124</v>
      </c>
      <c r="D68" s="335" t="s">
        <v>4125</v>
      </c>
      <c r="E68" s="335" t="s">
        <v>357</v>
      </c>
      <c r="F68" s="335" t="s">
        <v>4127</v>
      </c>
      <c r="G68" s="337">
        <v>502</v>
      </c>
      <c r="H68" s="338">
        <v>3533.31</v>
      </c>
    </row>
    <row r="69" spans="1:8" x14ac:dyDescent="0.2">
      <c r="A69" s="336">
        <v>94135</v>
      </c>
      <c r="B69" s="335" t="s">
        <v>4172</v>
      </c>
      <c r="C69" s="335" t="s">
        <v>4124</v>
      </c>
      <c r="D69" s="335" t="s">
        <v>4125</v>
      </c>
      <c r="E69" s="335" t="s">
        <v>4134</v>
      </c>
      <c r="F69" s="335" t="s">
        <v>4127</v>
      </c>
      <c r="G69" s="337">
        <v>0</v>
      </c>
      <c r="H69" s="338">
        <v>0</v>
      </c>
    </row>
    <row r="70" spans="1:8" x14ac:dyDescent="0.2">
      <c r="A70" s="336">
        <v>94135</v>
      </c>
      <c r="B70" s="335" t="s">
        <v>4172</v>
      </c>
      <c r="C70" s="335" t="s">
        <v>4124</v>
      </c>
      <c r="D70" s="335" t="s">
        <v>4125</v>
      </c>
      <c r="E70" s="335" t="s">
        <v>4140</v>
      </c>
      <c r="F70" s="335" t="s">
        <v>4127</v>
      </c>
      <c r="G70" s="337">
        <v>0</v>
      </c>
      <c r="H70" s="338">
        <v>0</v>
      </c>
    </row>
    <row r="71" spans="1:8" x14ac:dyDescent="0.2">
      <c r="A71" s="336">
        <v>94135</v>
      </c>
      <c r="B71" s="335" t="s">
        <v>4172</v>
      </c>
      <c r="C71" s="335" t="s">
        <v>4124</v>
      </c>
      <c r="D71" s="335" t="s">
        <v>4125</v>
      </c>
      <c r="E71" s="335" t="s">
        <v>357</v>
      </c>
      <c r="F71" s="335" t="s">
        <v>4127</v>
      </c>
      <c r="G71" s="337">
        <v>198</v>
      </c>
      <c r="H71" s="338">
        <v>786.01</v>
      </c>
    </row>
    <row r="72" spans="1:8" x14ac:dyDescent="0.2">
      <c r="A72" s="336">
        <v>94136</v>
      </c>
      <c r="B72" s="335" t="s">
        <v>4173</v>
      </c>
      <c r="C72" s="335" t="s">
        <v>4124</v>
      </c>
      <c r="D72" s="335" t="s">
        <v>4125</v>
      </c>
      <c r="E72" s="335" t="s">
        <v>4134</v>
      </c>
      <c r="F72" s="335" t="s">
        <v>4127</v>
      </c>
      <c r="G72" s="337">
        <v>0</v>
      </c>
      <c r="H72" s="338">
        <v>0</v>
      </c>
    </row>
    <row r="73" spans="1:8" x14ac:dyDescent="0.2">
      <c r="A73" s="336">
        <v>94136</v>
      </c>
      <c r="B73" s="335" t="s">
        <v>4173</v>
      </c>
      <c r="C73" s="335" t="s">
        <v>4124</v>
      </c>
      <c r="D73" s="335" t="s">
        <v>4125</v>
      </c>
      <c r="E73" s="335" t="s">
        <v>4140</v>
      </c>
      <c r="F73" s="335" t="s">
        <v>4127</v>
      </c>
      <c r="G73" s="337">
        <v>0</v>
      </c>
      <c r="H73" s="338">
        <v>0</v>
      </c>
    </row>
    <row r="74" spans="1:8" x14ac:dyDescent="0.2">
      <c r="A74" s="336">
        <v>94136</v>
      </c>
      <c r="B74" s="335" t="s">
        <v>4173</v>
      </c>
      <c r="C74" s="335" t="s">
        <v>4124</v>
      </c>
      <c r="D74" s="335" t="s">
        <v>4125</v>
      </c>
      <c r="E74" s="335" t="s">
        <v>357</v>
      </c>
      <c r="F74" s="335" t="s">
        <v>4127</v>
      </c>
      <c r="G74" s="337">
        <v>24</v>
      </c>
      <c r="H74" s="338">
        <v>129.12</v>
      </c>
    </row>
    <row r="75" spans="1:8" x14ac:dyDescent="0.2">
      <c r="A75" s="336">
        <v>94137</v>
      </c>
      <c r="B75" s="335" t="s">
        <v>4174</v>
      </c>
      <c r="C75" s="335" t="s">
        <v>4124</v>
      </c>
      <c r="D75" s="335" t="s">
        <v>4125</v>
      </c>
      <c r="E75" s="335" t="s">
        <v>4134</v>
      </c>
      <c r="F75" s="335" t="s">
        <v>4127</v>
      </c>
      <c r="G75" s="337">
        <v>0</v>
      </c>
      <c r="H75" s="338">
        <v>0</v>
      </c>
    </row>
    <row r="76" spans="1:8" x14ac:dyDescent="0.2">
      <c r="A76" s="336">
        <v>94137</v>
      </c>
      <c r="B76" s="335" t="s">
        <v>4174</v>
      </c>
      <c r="C76" s="335" t="s">
        <v>4124</v>
      </c>
      <c r="D76" s="335" t="s">
        <v>4125</v>
      </c>
      <c r="E76" s="335" t="s">
        <v>4140</v>
      </c>
      <c r="F76" s="335" t="s">
        <v>4127</v>
      </c>
      <c r="G76" s="337">
        <v>0</v>
      </c>
      <c r="H76" s="338">
        <v>0</v>
      </c>
    </row>
    <row r="77" spans="1:8" x14ac:dyDescent="0.2">
      <c r="A77" s="336">
        <v>94137</v>
      </c>
      <c r="B77" s="335" t="s">
        <v>4174</v>
      </c>
      <c r="C77" s="335" t="s">
        <v>4124</v>
      </c>
      <c r="D77" s="335" t="s">
        <v>4125</v>
      </c>
      <c r="E77" s="335" t="s">
        <v>357</v>
      </c>
      <c r="F77" s="335" t="s">
        <v>4127</v>
      </c>
      <c r="G77" s="337">
        <v>239</v>
      </c>
      <c r="H77" s="338">
        <v>827.07</v>
      </c>
    </row>
    <row r="78" spans="1:8" x14ac:dyDescent="0.2">
      <c r="A78" s="336">
        <v>94138</v>
      </c>
      <c r="B78" s="335" t="s">
        <v>4175</v>
      </c>
      <c r="C78" s="335" t="s">
        <v>4124</v>
      </c>
      <c r="D78" s="335" t="s">
        <v>4125</v>
      </c>
      <c r="E78" s="335" t="s">
        <v>4134</v>
      </c>
      <c r="F78" s="335" t="s">
        <v>4127</v>
      </c>
      <c r="G78" s="337">
        <v>0</v>
      </c>
      <c r="H78" s="338">
        <v>0</v>
      </c>
    </row>
    <row r="79" spans="1:8" x14ac:dyDescent="0.2">
      <c r="A79" s="336">
        <v>94138</v>
      </c>
      <c r="B79" s="335" t="s">
        <v>4175</v>
      </c>
      <c r="C79" s="335" t="s">
        <v>4124</v>
      </c>
      <c r="D79" s="335" t="s">
        <v>4125</v>
      </c>
      <c r="E79" s="335" t="s">
        <v>4140</v>
      </c>
      <c r="F79" s="335" t="s">
        <v>4127</v>
      </c>
      <c r="G79" s="337">
        <v>0</v>
      </c>
      <c r="H79" s="338">
        <v>0</v>
      </c>
    </row>
    <row r="80" spans="1:8" x14ac:dyDescent="0.2">
      <c r="A80" s="336">
        <v>94138</v>
      </c>
      <c r="B80" s="335" t="s">
        <v>4175</v>
      </c>
      <c r="C80" s="335" t="s">
        <v>4124</v>
      </c>
      <c r="D80" s="335" t="s">
        <v>4125</v>
      </c>
      <c r="E80" s="335" t="s">
        <v>357</v>
      </c>
      <c r="F80" s="335" t="s">
        <v>4127</v>
      </c>
      <c r="G80" s="337">
        <v>133</v>
      </c>
      <c r="H80" s="338">
        <v>523.39</v>
      </c>
    </row>
    <row r="81" spans="1:8" x14ac:dyDescent="0.2">
      <c r="A81" s="336">
        <v>94713</v>
      </c>
      <c r="B81" s="335" t="s">
        <v>4176</v>
      </c>
      <c r="C81" s="335" t="s">
        <v>4124</v>
      </c>
      <c r="D81" s="335" t="s">
        <v>4143</v>
      </c>
      <c r="E81" s="335" t="s">
        <v>4134</v>
      </c>
      <c r="F81" s="335" t="s">
        <v>4127</v>
      </c>
      <c r="G81" s="337">
        <v>0</v>
      </c>
      <c r="H81" s="338">
        <v>0</v>
      </c>
    </row>
    <row r="82" spans="1:8" x14ac:dyDescent="0.2">
      <c r="A82" s="336">
        <v>94713</v>
      </c>
      <c r="B82" s="335" t="s">
        <v>4176</v>
      </c>
      <c r="C82" s="335" t="s">
        <v>4124</v>
      </c>
      <c r="D82" s="335" t="s">
        <v>4143</v>
      </c>
      <c r="E82" s="335" t="s">
        <v>4126</v>
      </c>
      <c r="F82" s="335" t="s">
        <v>4127</v>
      </c>
      <c r="G82" s="337">
        <v>0</v>
      </c>
      <c r="H82" s="338">
        <v>0</v>
      </c>
    </row>
    <row r="83" spans="1:8" x14ac:dyDescent="0.2">
      <c r="A83" s="336">
        <v>95560</v>
      </c>
      <c r="B83" s="335" t="s">
        <v>4177</v>
      </c>
      <c r="C83" s="335" t="s">
        <v>4124</v>
      </c>
      <c r="D83" s="335" t="s">
        <v>4159</v>
      </c>
      <c r="E83" s="335" t="s">
        <v>4134</v>
      </c>
      <c r="F83" s="335" t="s">
        <v>4127</v>
      </c>
      <c r="G83" s="337">
        <v>0</v>
      </c>
      <c r="H83" s="338">
        <v>0</v>
      </c>
    </row>
    <row r="84" spans="1:8" x14ac:dyDescent="0.2">
      <c r="A84" s="336">
        <v>95565</v>
      </c>
      <c r="B84" s="335" t="s">
        <v>4178</v>
      </c>
      <c r="C84" s="335" t="s">
        <v>4124</v>
      </c>
      <c r="D84" s="335" t="s">
        <v>4179</v>
      </c>
      <c r="E84" s="335" t="s">
        <v>4134</v>
      </c>
      <c r="F84" s="335" t="s">
        <v>4127</v>
      </c>
      <c r="G84" s="337">
        <v>0</v>
      </c>
      <c r="H84" s="338">
        <v>0</v>
      </c>
    </row>
    <row r="85" spans="1:8" x14ac:dyDescent="0.2">
      <c r="A85" s="336">
        <v>95565</v>
      </c>
      <c r="B85" s="335" t="s">
        <v>4178</v>
      </c>
      <c r="C85" s="335" t="s">
        <v>4124</v>
      </c>
      <c r="D85" s="335" t="s">
        <v>4179</v>
      </c>
      <c r="E85" s="335" t="s">
        <v>4126</v>
      </c>
      <c r="F85" s="335" t="s">
        <v>4127</v>
      </c>
      <c r="G85" s="337">
        <v>0</v>
      </c>
      <c r="H85" s="338">
        <v>0</v>
      </c>
    </row>
    <row r="86" spans="1:8" x14ac:dyDescent="0.2">
      <c r="A86" s="336">
        <v>95565</v>
      </c>
      <c r="B86" s="335" t="s">
        <v>4178</v>
      </c>
      <c r="C86" s="335" t="s">
        <v>4124</v>
      </c>
      <c r="D86" s="335" t="s">
        <v>4179</v>
      </c>
      <c r="E86" s="335" t="s">
        <v>4129</v>
      </c>
      <c r="F86" s="335" t="s">
        <v>4127</v>
      </c>
      <c r="G86" s="337">
        <v>0</v>
      </c>
      <c r="H86" s="338">
        <v>0</v>
      </c>
    </row>
    <row r="87" spans="1:8" x14ac:dyDescent="0.2">
      <c r="A87" s="336">
        <v>95565</v>
      </c>
      <c r="B87" s="335" t="s">
        <v>4178</v>
      </c>
      <c r="C87" s="335" t="s">
        <v>4124</v>
      </c>
      <c r="D87" s="335" t="s">
        <v>4179</v>
      </c>
      <c r="E87" s="335" t="s">
        <v>357</v>
      </c>
      <c r="F87" s="335" t="s">
        <v>4127</v>
      </c>
      <c r="G87" s="337">
        <v>0</v>
      </c>
      <c r="H87" s="338">
        <v>0</v>
      </c>
    </row>
    <row r="88" spans="1:8" x14ac:dyDescent="0.2">
      <c r="A88" s="336">
        <v>95566</v>
      </c>
      <c r="B88" s="335" t="s">
        <v>4180</v>
      </c>
      <c r="C88" s="335" t="s">
        <v>4124</v>
      </c>
      <c r="D88" s="335" t="s">
        <v>4179</v>
      </c>
      <c r="E88" s="335" t="s">
        <v>4134</v>
      </c>
      <c r="F88" s="335" t="s">
        <v>4127</v>
      </c>
      <c r="G88" s="337">
        <v>300</v>
      </c>
      <c r="H88" s="338">
        <v>810</v>
      </c>
    </row>
    <row r="89" spans="1:8" x14ac:dyDescent="0.2">
      <c r="A89" s="336">
        <v>95566</v>
      </c>
      <c r="B89" s="335" t="s">
        <v>4180</v>
      </c>
      <c r="C89" s="335" t="s">
        <v>4124</v>
      </c>
      <c r="D89" s="335" t="s">
        <v>4179</v>
      </c>
      <c r="E89" s="335" t="s">
        <v>4126</v>
      </c>
      <c r="F89" s="335" t="s">
        <v>4127</v>
      </c>
      <c r="G89" s="337">
        <v>300</v>
      </c>
      <c r="H89" s="338">
        <v>810</v>
      </c>
    </row>
    <row r="90" spans="1:8" x14ac:dyDescent="0.2">
      <c r="A90" s="336">
        <v>95566</v>
      </c>
      <c r="B90" s="335" t="s">
        <v>4180</v>
      </c>
      <c r="C90" s="335" t="s">
        <v>4124</v>
      </c>
      <c r="D90" s="335" t="s">
        <v>4179</v>
      </c>
      <c r="E90" s="335" t="s">
        <v>4140</v>
      </c>
      <c r="F90" s="335" t="s">
        <v>4127</v>
      </c>
      <c r="G90" s="337">
        <v>0</v>
      </c>
      <c r="H90" s="338">
        <v>0</v>
      </c>
    </row>
    <row r="91" spans="1:8" x14ac:dyDescent="0.2">
      <c r="A91" s="336">
        <v>95566</v>
      </c>
      <c r="B91" s="335" t="s">
        <v>4180</v>
      </c>
      <c r="C91" s="335" t="s">
        <v>4124</v>
      </c>
      <c r="D91" s="335" t="s">
        <v>4179</v>
      </c>
      <c r="E91" s="335" t="s">
        <v>357</v>
      </c>
      <c r="F91" s="335" t="s">
        <v>4127</v>
      </c>
      <c r="G91" s="337">
        <v>767</v>
      </c>
      <c r="H91" s="338">
        <v>2070.9</v>
      </c>
    </row>
    <row r="92" spans="1:8" x14ac:dyDescent="0.2">
      <c r="A92" s="336">
        <v>95567</v>
      </c>
      <c r="B92" s="335" t="s">
        <v>4181</v>
      </c>
      <c r="C92" s="335" t="s">
        <v>4124</v>
      </c>
      <c r="D92" s="335" t="s">
        <v>4179</v>
      </c>
      <c r="E92" s="335" t="s">
        <v>4134</v>
      </c>
      <c r="F92" s="335" t="s">
        <v>4127</v>
      </c>
      <c r="G92" s="337">
        <v>0</v>
      </c>
      <c r="H92" s="338">
        <v>0</v>
      </c>
    </row>
    <row r="93" spans="1:8" x14ac:dyDescent="0.2">
      <c r="A93" s="336">
        <v>95567</v>
      </c>
      <c r="B93" s="335" t="s">
        <v>4181</v>
      </c>
      <c r="C93" s="335" t="s">
        <v>4124</v>
      </c>
      <c r="D93" s="335" t="s">
        <v>4179</v>
      </c>
      <c r="E93" s="335" t="s">
        <v>4126</v>
      </c>
      <c r="F93" s="335" t="s">
        <v>4127</v>
      </c>
      <c r="G93" s="337">
        <v>0</v>
      </c>
      <c r="H93" s="338">
        <v>0</v>
      </c>
    </row>
    <row r="94" spans="1:8" x14ac:dyDescent="0.2">
      <c r="A94" s="336">
        <v>95567</v>
      </c>
      <c r="B94" s="335" t="s">
        <v>4181</v>
      </c>
      <c r="C94" s="335" t="s">
        <v>4124</v>
      </c>
      <c r="D94" s="335" t="s">
        <v>4179</v>
      </c>
      <c r="E94" s="335" t="s">
        <v>357</v>
      </c>
      <c r="F94" s="335" t="s">
        <v>4127</v>
      </c>
      <c r="G94" s="337">
        <v>0</v>
      </c>
      <c r="H94" s="338">
        <v>0</v>
      </c>
    </row>
    <row r="95" spans="1:8" x14ac:dyDescent="0.2">
      <c r="A95" s="336">
        <v>95568</v>
      </c>
      <c r="B95" s="335" t="s">
        <v>4182</v>
      </c>
      <c r="C95" s="335" t="s">
        <v>4124</v>
      </c>
      <c r="D95" s="335" t="s">
        <v>4179</v>
      </c>
      <c r="E95" s="335" t="s">
        <v>4134</v>
      </c>
      <c r="F95" s="335" t="s">
        <v>4127</v>
      </c>
      <c r="G95" s="337">
        <v>0</v>
      </c>
      <c r="H95" s="338">
        <v>0</v>
      </c>
    </row>
    <row r="96" spans="1:8" x14ac:dyDescent="0.2">
      <c r="A96" s="336">
        <v>95568</v>
      </c>
      <c r="B96" s="335" t="s">
        <v>4182</v>
      </c>
      <c r="C96" s="335" t="s">
        <v>4124</v>
      </c>
      <c r="D96" s="335" t="s">
        <v>4179</v>
      </c>
      <c r="E96" s="335" t="s">
        <v>4126</v>
      </c>
      <c r="F96" s="335" t="s">
        <v>4127</v>
      </c>
      <c r="G96" s="337">
        <v>1115</v>
      </c>
      <c r="H96" s="338">
        <v>498.97</v>
      </c>
    </row>
    <row r="97" spans="1:8" x14ac:dyDescent="0.2">
      <c r="A97" s="336">
        <v>95569</v>
      </c>
      <c r="B97" s="335" t="s">
        <v>4183</v>
      </c>
      <c r="C97" s="335" t="s">
        <v>4124</v>
      </c>
      <c r="D97" s="335" t="s">
        <v>4179</v>
      </c>
      <c r="E97" s="335" t="s">
        <v>4134</v>
      </c>
      <c r="F97" s="335" t="s">
        <v>4127</v>
      </c>
      <c r="G97" s="337">
        <v>0</v>
      </c>
      <c r="H97" s="338">
        <v>0</v>
      </c>
    </row>
    <row r="98" spans="1:8" x14ac:dyDescent="0.2">
      <c r="A98" s="336">
        <v>95569</v>
      </c>
      <c r="B98" s="335" t="s">
        <v>4183</v>
      </c>
      <c r="C98" s="335" t="s">
        <v>4124</v>
      </c>
      <c r="D98" s="335" t="s">
        <v>4179</v>
      </c>
      <c r="E98" s="335" t="s">
        <v>4126</v>
      </c>
      <c r="F98" s="335" t="s">
        <v>4127</v>
      </c>
      <c r="G98" s="337">
        <v>1343</v>
      </c>
      <c r="H98" s="338">
        <v>743.81</v>
      </c>
    </row>
    <row r="99" spans="1:8" x14ac:dyDescent="0.2">
      <c r="A99" s="336">
        <v>95570</v>
      </c>
      <c r="B99" s="335" t="s">
        <v>4184</v>
      </c>
      <c r="C99" s="335" t="s">
        <v>4124</v>
      </c>
      <c r="D99" s="335" t="s">
        <v>4179</v>
      </c>
      <c r="E99" s="335" t="s">
        <v>4134</v>
      </c>
      <c r="F99" s="335" t="s">
        <v>4127</v>
      </c>
      <c r="G99" s="337">
        <v>0</v>
      </c>
      <c r="H99" s="338">
        <v>0</v>
      </c>
    </row>
    <row r="100" spans="1:8" x14ac:dyDescent="0.2">
      <c r="A100" s="336">
        <v>95570</v>
      </c>
      <c r="B100" s="335" t="s">
        <v>4184</v>
      </c>
      <c r="C100" s="335" t="s">
        <v>4124</v>
      </c>
      <c r="D100" s="335" t="s">
        <v>4179</v>
      </c>
      <c r="E100" s="335" t="s">
        <v>4126</v>
      </c>
      <c r="F100" s="335" t="s">
        <v>4127</v>
      </c>
      <c r="G100" s="337">
        <v>333</v>
      </c>
      <c r="H100" s="338">
        <v>276.39</v>
      </c>
    </row>
    <row r="101" spans="1:8" x14ac:dyDescent="0.2">
      <c r="A101" s="336">
        <v>95571</v>
      </c>
      <c r="B101" s="335" t="s">
        <v>4185</v>
      </c>
      <c r="C101" s="335" t="s">
        <v>4124</v>
      </c>
      <c r="D101" s="335" t="s">
        <v>4179</v>
      </c>
      <c r="E101" s="335" t="s">
        <v>4134</v>
      </c>
      <c r="F101" s="335" t="s">
        <v>4127</v>
      </c>
      <c r="G101" s="337">
        <v>0</v>
      </c>
      <c r="H101" s="338">
        <v>0</v>
      </c>
    </row>
    <row r="102" spans="1:8" x14ac:dyDescent="0.2">
      <c r="A102" s="336">
        <v>95571</v>
      </c>
      <c r="B102" s="335" t="s">
        <v>4185</v>
      </c>
      <c r="C102" s="335" t="s">
        <v>4124</v>
      </c>
      <c r="D102" s="335" t="s">
        <v>4179</v>
      </c>
      <c r="E102" s="335" t="s">
        <v>4126</v>
      </c>
      <c r="F102" s="335" t="s">
        <v>4127</v>
      </c>
      <c r="G102" s="337">
        <v>956</v>
      </c>
      <c r="H102" s="338">
        <v>908.2</v>
      </c>
    </row>
    <row r="103" spans="1:8" x14ac:dyDescent="0.2">
      <c r="A103" s="336">
        <v>95574</v>
      </c>
      <c r="B103" s="335" t="s">
        <v>4186</v>
      </c>
      <c r="C103" s="335" t="s">
        <v>4124</v>
      </c>
      <c r="D103" s="335" t="s">
        <v>4179</v>
      </c>
      <c r="E103" s="335" t="s">
        <v>4134</v>
      </c>
      <c r="F103" s="335" t="s">
        <v>4127</v>
      </c>
      <c r="G103" s="337">
        <v>0</v>
      </c>
      <c r="H103" s="338">
        <v>0</v>
      </c>
    </row>
    <row r="104" spans="1:8" x14ac:dyDescent="0.2">
      <c r="A104" s="336">
        <v>95574</v>
      </c>
      <c r="B104" s="335" t="s">
        <v>4186</v>
      </c>
      <c r="C104" s="335" t="s">
        <v>4124</v>
      </c>
      <c r="D104" s="335" t="s">
        <v>4179</v>
      </c>
      <c r="E104" s="335" t="s">
        <v>4126</v>
      </c>
      <c r="F104" s="335" t="s">
        <v>4127</v>
      </c>
      <c r="G104" s="337">
        <v>0</v>
      </c>
      <c r="H104" s="338">
        <v>0</v>
      </c>
    </row>
    <row r="105" spans="1:8" x14ac:dyDescent="0.2">
      <c r="A105" s="336">
        <v>95574</v>
      </c>
      <c r="B105" s="335" t="s">
        <v>4186</v>
      </c>
      <c r="C105" s="335" t="s">
        <v>4124</v>
      </c>
      <c r="D105" s="335" t="s">
        <v>4179</v>
      </c>
      <c r="E105" s="335" t="s">
        <v>4140</v>
      </c>
      <c r="F105" s="335" t="s">
        <v>4127</v>
      </c>
      <c r="G105" s="337">
        <v>0</v>
      </c>
      <c r="H105" s="338">
        <v>0</v>
      </c>
    </row>
    <row r="106" spans="1:8" x14ac:dyDescent="0.2">
      <c r="A106" s="336">
        <v>95574</v>
      </c>
      <c r="B106" s="335" t="s">
        <v>4186</v>
      </c>
      <c r="C106" s="335" t="s">
        <v>4124</v>
      </c>
      <c r="D106" s="335" t="s">
        <v>4179</v>
      </c>
      <c r="E106" s="335" t="s">
        <v>357</v>
      </c>
      <c r="F106" s="335" t="s">
        <v>4127</v>
      </c>
      <c r="G106" s="337">
        <v>0</v>
      </c>
      <c r="H106" s="338">
        <v>0</v>
      </c>
    </row>
    <row r="107" spans="1:8" x14ac:dyDescent="0.2">
      <c r="A107" s="336">
        <v>95575</v>
      </c>
      <c r="B107" s="335" t="s">
        <v>4187</v>
      </c>
      <c r="C107" s="335" t="s">
        <v>4124</v>
      </c>
      <c r="D107" s="335" t="s">
        <v>4179</v>
      </c>
      <c r="E107" s="335" t="s">
        <v>357</v>
      </c>
      <c r="F107" s="335" t="s">
        <v>4127</v>
      </c>
      <c r="G107" s="337">
        <v>0</v>
      </c>
      <c r="H107" s="338">
        <v>0</v>
      </c>
    </row>
    <row r="108" spans="1:8" x14ac:dyDescent="0.2">
      <c r="A108" s="336">
        <v>95576</v>
      </c>
      <c r="B108" s="335" t="s">
        <v>4188</v>
      </c>
      <c r="C108" s="335" t="s">
        <v>4124</v>
      </c>
      <c r="D108" s="335" t="s">
        <v>4179</v>
      </c>
      <c r="E108" s="335" t="s">
        <v>4134</v>
      </c>
      <c r="F108" s="335" t="s">
        <v>4127</v>
      </c>
      <c r="G108" s="337">
        <v>0</v>
      </c>
      <c r="H108" s="338">
        <v>0</v>
      </c>
    </row>
    <row r="109" spans="1:8" x14ac:dyDescent="0.2">
      <c r="A109" s="336">
        <v>95576</v>
      </c>
      <c r="B109" s="335" t="s">
        <v>4188</v>
      </c>
      <c r="C109" s="335" t="s">
        <v>4124</v>
      </c>
      <c r="D109" s="335" t="s">
        <v>4179</v>
      </c>
      <c r="E109" s="335" t="s">
        <v>357</v>
      </c>
      <c r="F109" s="335" t="s">
        <v>4127</v>
      </c>
      <c r="G109" s="337">
        <v>0</v>
      </c>
      <c r="H109" s="338">
        <v>0</v>
      </c>
    </row>
    <row r="110" spans="1:8" x14ac:dyDescent="0.2">
      <c r="A110" s="336">
        <v>95577</v>
      </c>
      <c r="B110" s="335" t="s">
        <v>4189</v>
      </c>
      <c r="C110" s="335" t="s">
        <v>4124</v>
      </c>
      <c r="D110" s="335" t="s">
        <v>4179</v>
      </c>
      <c r="E110" s="335" t="s">
        <v>4134</v>
      </c>
      <c r="F110" s="335" t="s">
        <v>4127</v>
      </c>
      <c r="G110" s="337">
        <v>0</v>
      </c>
      <c r="H110" s="338">
        <v>0</v>
      </c>
    </row>
    <row r="111" spans="1:8" x14ac:dyDescent="0.2">
      <c r="A111" s="336">
        <v>95577</v>
      </c>
      <c r="B111" s="335" t="s">
        <v>4189</v>
      </c>
      <c r="C111" s="335" t="s">
        <v>4124</v>
      </c>
      <c r="D111" s="335" t="s">
        <v>4179</v>
      </c>
      <c r="E111" s="335" t="s">
        <v>357</v>
      </c>
      <c r="F111" s="335" t="s">
        <v>4127</v>
      </c>
      <c r="G111" s="337">
        <v>0</v>
      </c>
      <c r="H111" s="338">
        <v>0</v>
      </c>
    </row>
    <row r="112" spans="1:8" x14ac:dyDescent="0.2">
      <c r="A112" s="336">
        <v>95578</v>
      </c>
      <c r="B112" s="335" t="s">
        <v>4190</v>
      </c>
      <c r="C112" s="335" t="s">
        <v>4124</v>
      </c>
      <c r="D112" s="335" t="s">
        <v>4179</v>
      </c>
      <c r="E112" s="335" t="s">
        <v>357</v>
      </c>
      <c r="F112" s="335" t="s">
        <v>4127</v>
      </c>
      <c r="G112" s="337">
        <v>0</v>
      </c>
      <c r="H112" s="338">
        <v>0</v>
      </c>
    </row>
    <row r="113" spans="1:8" x14ac:dyDescent="0.2">
      <c r="A113" s="336">
        <v>95579</v>
      </c>
      <c r="B113" s="335" t="s">
        <v>4191</v>
      </c>
      <c r="C113" s="335" t="s">
        <v>4124</v>
      </c>
      <c r="D113" s="335" t="s">
        <v>4179</v>
      </c>
      <c r="E113" s="335" t="s">
        <v>4134</v>
      </c>
      <c r="F113" s="335" t="s">
        <v>4127</v>
      </c>
      <c r="G113" s="337">
        <v>0</v>
      </c>
      <c r="H113" s="338">
        <v>0</v>
      </c>
    </row>
    <row r="114" spans="1:8" x14ac:dyDescent="0.2">
      <c r="A114" s="336">
        <v>95579</v>
      </c>
      <c r="B114" s="335" t="s">
        <v>4191</v>
      </c>
      <c r="C114" s="335" t="s">
        <v>4124</v>
      </c>
      <c r="D114" s="335" t="s">
        <v>4179</v>
      </c>
      <c r="E114" s="335" t="s">
        <v>357</v>
      </c>
      <c r="F114" s="335" t="s">
        <v>4127</v>
      </c>
      <c r="G114" s="337">
        <v>71</v>
      </c>
      <c r="H114" s="338">
        <v>99.400000000000091</v>
      </c>
    </row>
    <row r="115" spans="1:8" x14ac:dyDescent="0.2">
      <c r="A115" s="336">
        <v>95580</v>
      </c>
      <c r="B115" s="335" t="s">
        <v>4192</v>
      </c>
      <c r="C115" s="335" t="s">
        <v>4124</v>
      </c>
      <c r="D115" s="335" t="s">
        <v>4179</v>
      </c>
      <c r="E115" s="335" t="s">
        <v>4134</v>
      </c>
      <c r="F115" s="335" t="s">
        <v>4127</v>
      </c>
      <c r="G115" s="337">
        <v>466</v>
      </c>
      <c r="H115" s="338">
        <v>699</v>
      </c>
    </row>
    <row r="116" spans="1:8" x14ac:dyDescent="0.2">
      <c r="A116" s="336">
        <v>95580</v>
      </c>
      <c r="B116" s="335" t="s">
        <v>4192</v>
      </c>
      <c r="C116" s="335" t="s">
        <v>4124</v>
      </c>
      <c r="D116" s="335" t="s">
        <v>4179</v>
      </c>
      <c r="E116" s="335" t="s">
        <v>4126</v>
      </c>
      <c r="F116" s="335" t="s">
        <v>4127</v>
      </c>
      <c r="G116" s="337">
        <v>0</v>
      </c>
      <c r="H116" s="338">
        <v>0</v>
      </c>
    </row>
    <row r="117" spans="1:8" x14ac:dyDescent="0.2">
      <c r="A117" s="336">
        <v>95580</v>
      </c>
      <c r="B117" s="335" t="s">
        <v>4192</v>
      </c>
      <c r="C117" s="335" t="s">
        <v>4124</v>
      </c>
      <c r="D117" s="335" t="s">
        <v>4179</v>
      </c>
      <c r="E117" s="335" t="s">
        <v>4140</v>
      </c>
      <c r="F117" s="335" t="s">
        <v>4127</v>
      </c>
      <c r="G117" s="337">
        <v>0</v>
      </c>
      <c r="H117" s="338">
        <v>0</v>
      </c>
    </row>
    <row r="118" spans="1:8" x14ac:dyDescent="0.2">
      <c r="A118" s="336">
        <v>95580</v>
      </c>
      <c r="B118" s="335" t="s">
        <v>4192</v>
      </c>
      <c r="C118" s="335" t="s">
        <v>4124</v>
      </c>
      <c r="D118" s="335" t="s">
        <v>4179</v>
      </c>
      <c r="E118" s="335" t="s">
        <v>357</v>
      </c>
      <c r="F118" s="335" t="s">
        <v>4127</v>
      </c>
      <c r="G118" s="337">
        <v>0</v>
      </c>
      <c r="H118" s="338">
        <v>0</v>
      </c>
    </row>
    <row r="119" spans="1:8" x14ac:dyDescent="0.2">
      <c r="A119" s="336">
        <v>95582</v>
      </c>
      <c r="B119" s="335" t="s">
        <v>4193</v>
      </c>
      <c r="C119" s="335" t="s">
        <v>4124</v>
      </c>
      <c r="D119" s="335" t="s">
        <v>4179</v>
      </c>
      <c r="E119" s="335" t="s">
        <v>4134</v>
      </c>
      <c r="F119" s="335" t="s">
        <v>4127</v>
      </c>
      <c r="G119" s="337">
        <v>0</v>
      </c>
      <c r="H119" s="338">
        <v>0</v>
      </c>
    </row>
    <row r="120" spans="1:8" x14ac:dyDescent="0.2">
      <c r="A120" s="336">
        <v>95582</v>
      </c>
      <c r="B120" s="335" t="s">
        <v>4193</v>
      </c>
      <c r="C120" s="335" t="s">
        <v>4124</v>
      </c>
      <c r="D120" s="335" t="s">
        <v>4179</v>
      </c>
      <c r="E120" s="335" t="s">
        <v>4140</v>
      </c>
      <c r="F120" s="335" t="s">
        <v>4127</v>
      </c>
      <c r="G120" s="337">
        <v>0</v>
      </c>
      <c r="H120" s="338">
        <v>0</v>
      </c>
    </row>
    <row r="121" spans="1:8" x14ac:dyDescent="0.2">
      <c r="A121" s="336">
        <v>95582</v>
      </c>
      <c r="B121" s="335" t="s">
        <v>4193</v>
      </c>
      <c r="C121" s="335" t="s">
        <v>4124</v>
      </c>
      <c r="D121" s="335" t="s">
        <v>4179</v>
      </c>
      <c r="E121" s="335" t="s">
        <v>357</v>
      </c>
      <c r="F121" s="335" t="s">
        <v>4127</v>
      </c>
      <c r="G121" s="337">
        <v>767</v>
      </c>
      <c r="H121" s="338">
        <v>705.64</v>
      </c>
    </row>
    <row r="122" spans="1:8" x14ac:dyDescent="0.2">
      <c r="A122" s="336">
        <v>95583</v>
      </c>
      <c r="B122" s="335" t="s">
        <v>4194</v>
      </c>
      <c r="C122" s="335" t="s">
        <v>4124</v>
      </c>
      <c r="D122" s="335" t="s">
        <v>4143</v>
      </c>
      <c r="E122" s="335" t="s">
        <v>4134</v>
      </c>
      <c r="F122" s="335" t="s">
        <v>4127</v>
      </c>
      <c r="G122" s="337">
        <v>350</v>
      </c>
      <c r="H122" s="338">
        <v>927.5</v>
      </c>
    </row>
    <row r="123" spans="1:8" x14ac:dyDescent="0.2">
      <c r="A123" s="336">
        <v>95583</v>
      </c>
      <c r="B123" s="335" t="s">
        <v>4194</v>
      </c>
      <c r="C123" s="335" t="s">
        <v>4124</v>
      </c>
      <c r="D123" s="335" t="s">
        <v>4143</v>
      </c>
      <c r="E123" s="335" t="s">
        <v>4129</v>
      </c>
      <c r="F123" s="335" t="s">
        <v>4127</v>
      </c>
      <c r="G123" s="337">
        <v>0</v>
      </c>
      <c r="H123" s="338">
        <v>0</v>
      </c>
    </row>
    <row r="124" spans="1:8" x14ac:dyDescent="0.2">
      <c r="A124" s="336">
        <v>95583</v>
      </c>
      <c r="B124" s="335" t="s">
        <v>4194</v>
      </c>
      <c r="C124" s="335" t="s">
        <v>4124</v>
      </c>
      <c r="D124" s="335" t="s">
        <v>4143</v>
      </c>
      <c r="E124" s="335" t="s">
        <v>4153</v>
      </c>
      <c r="F124" s="335" t="s">
        <v>4127</v>
      </c>
      <c r="G124" s="337">
        <v>0</v>
      </c>
      <c r="H124" s="338">
        <v>0</v>
      </c>
    </row>
    <row r="125" spans="1:8" x14ac:dyDescent="0.2">
      <c r="A125" s="336">
        <v>95585</v>
      </c>
      <c r="B125" s="335" t="s">
        <v>4195</v>
      </c>
      <c r="C125" s="335" t="s">
        <v>4124</v>
      </c>
      <c r="D125" s="335" t="s">
        <v>4143</v>
      </c>
      <c r="E125" s="335" t="s">
        <v>4134</v>
      </c>
      <c r="F125" s="335" t="s">
        <v>4127</v>
      </c>
      <c r="G125" s="337">
        <v>340</v>
      </c>
      <c r="H125" s="338">
        <v>216.6</v>
      </c>
    </row>
    <row r="126" spans="1:8" x14ac:dyDescent="0.2">
      <c r="A126" s="336">
        <v>95586</v>
      </c>
      <c r="B126" s="335" t="s">
        <v>4196</v>
      </c>
      <c r="C126" s="335" t="s">
        <v>4124</v>
      </c>
      <c r="D126" s="335" t="s">
        <v>4143</v>
      </c>
      <c r="E126" s="335" t="s">
        <v>4134</v>
      </c>
      <c r="F126" s="335" t="s">
        <v>4127</v>
      </c>
      <c r="G126" s="337">
        <v>3600</v>
      </c>
      <c r="H126" s="338">
        <v>5724</v>
      </c>
    </row>
    <row r="127" spans="1:8" x14ac:dyDescent="0.2">
      <c r="A127" s="336">
        <v>95586</v>
      </c>
      <c r="B127" s="335" t="s">
        <v>4196</v>
      </c>
      <c r="C127" s="335" t="s">
        <v>4124</v>
      </c>
      <c r="D127" s="335" t="s">
        <v>4143</v>
      </c>
      <c r="E127" s="335" t="s">
        <v>4129</v>
      </c>
      <c r="F127" s="335" t="s">
        <v>4127</v>
      </c>
      <c r="G127" s="337">
        <v>0</v>
      </c>
      <c r="H127" s="338">
        <v>0</v>
      </c>
    </row>
    <row r="128" spans="1:8" x14ac:dyDescent="0.2">
      <c r="A128" s="336">
        <v>95586</v>
      </c>
      <c r="B128" s="335" t="s">
        <v>4196</v>
      </c>
      <c r="C128" s="335" t="s">
        <v>4124</v>
      </c>
      <c r="D128" s="335" t="s">
        <v>4143</v>
      </c>
      <c r="E128" s="335" t="s">
        <v>4153</v>
      </c>
      <c r="F128" s="335" t="s">
        <v>4127</v>
      </c>
      <c r="G128" s="337">
        <v>220</v>
      </c>
      <c r="H128" s="338">
        <v>349.8</v>
      </c>
    </row>
    <row r="129" spans="1:8" x14ac:dyDescent="0.2">
      <c r="A129" s="336">
        <v>95587</v>
      </c>
      <c r="B129" s="335" t="s">
        <v>4197</v>
      </c>
      <c r="C129" s="335" t="s">
        <v>4124</v>
      </c>
      <c r="D129" s="335" t="s">
        <v>4143</v>
      </c>
      <c r="E129" s="335" t="s">
        <v>4167</v>
      </c>
      <c r="F129" s="335" t="s">
        <v>4127</v>
      </c>
      <c r="G129" s="337">
        <v>0</v>
      </c>
      <c r="H129" s="338">
        <v>0</v>
      </c>
    </row>
    <row r="130" spans="1:8" x14ac:dyDescent="0.2">
      <c r="A130" s="336">
        <v>95587</v>
      </c>
      <c r="B130" s="335" t="s">
        <v>4197</v>
      </c>
      <c r="C130" s="335" t="s">
        <v>4124</v>
      </c>
      <c r="D130" s="335" t="s">
        <v>4143</v>
      </c>
      <c r="E130" s="335" t="s">
        <v>4134</v>
      </c>
      <c r="F130" s="335" t="s">
        <v>4127</v>
      </c>
      <c r="G130" s="337">
        <v>0</v>
      </c>
      <c r="H130" s="338">
        <v>0</v>
      </c>
    </row>
    <row r="131" spans="1:8" x14ac:dyDescent="0.2">
      <c r="A131" s="336">
        <v>95588</v>
      </c>
      <c r="B131" s="335" t="s">
        <v>4198</v>
      </c>
      <c r="C131" s="335" t="s">
        <v>4124</v>
      </c>
      <c r="D131" s="335" t="s">
        <v>4143</v>
      </c>
      <c r="E131" s="335" t="s">
        <v>4134</v>
      </c>
      <c r="F131" s="335" t="s">
        <v>4127</v>
      </c>
      <c r="G131" s="337">
        <v>120</v>
      </c>
      <c r="H131" s="338">
        <v>420</v>
      </c>
    </row>
    <row r="132" spans="1:8" x14ac:dyDescent="0.2">
      <c r="A132" s="336">
        <v>95588</v>
      </c>
      <c r="B132" s="335" t="s">
        <v>4198</v>
      </c>
      <c r="C132" s="335" t="s">
        <v>4124</v>
      </c>
      <c r="D132" s="335" t="s">
        <v>4143</v>
      </c>
      <c r="E132" s="335" t="s">
        <v>4153</v>
      </c>
      <c r="F132" s="335" t="s">
        <v>4127</v>
      </c>
      <c r="G132" s="337">
        <v>0</v>
      </c>
      <c r="H132" s="338">
        <v>0</v>
      </c>
    </row>
    <row r="133" spans="1:8" x14ac:dyDescent="0.2">
      <c r="A133" s="336">
        <v>95589</v>
      </c>
      <c r="B133" s="335" t="s">
        <v>4199</v>
      </c>
      <c r="C133" s="335" t="s">
        <v>4124</v>
      </c>
      <c r="D133" s="335" t="s">
        <v>4143</v>
      </c>
      <c r="E133" s="335" t="s">
        <v>4134</v>
      </c>
      <c r="F133" s="335" t="s">
        <v>4127</v>
      </c>
      <c r="G133" s="337">
        <v>1060</v>
      </c>
      <c r="H133" s="338">
        <v>3339</v>
      </c>
    </row>
    <row r="134" spans="1:8" x14ac:dyDescent="0.2">
      <c r="A134" s="336">
        <v>95589</v>
      </c>
      <c r="B134" s="335" t="s">
        <v>4199</v>
      </c>
      <c r="C134" s="335" t="s">
        <v>4124</v>
      </c>
      <c r="D134" s="335" t="s">
        <v>4143</v>
      </c>
      <c r="E134" s="335" t="s">
        <v>4153</v>
      </c>
      <c r="F134" s="335" t="s">
        <v>4127</v>
      </c>
      <c r="G134" s="337">
        <v>90</v>
      </c>
      <c r="H134" s="338">
        <v>283.5</v>
      </c>
    </row>
    <row r="135" spans="1:8" x14ac:dyDescent="0.2">
      <c r="A135" s="336">
        <v>95590</v>
      </c>
      <c r="B135" s="335" t="s">
        <v>4200</v>
      </c>
      <c r="C135" s="335" t="s">
        <v>4124</v>
      </c>
      <c r="D135" s="335" t="s">
        <v>4143</v>
      </c>
      <c r="E135" s="335" t="s">
        <v>4134</v>
      </c>
      <c r="F135" s="335" t="s">
        <v>4127</v>
      </c>
      <c r="G135" s="337">
        <v>1780</v>
      </c>
      <c r="H135" s="338">
        <v>6447.9</v>
      </c>
    </row>
    <row r="136" spans="1:8" x14ac:dyDescent="0.2">
      <c r="A136" s="336">
        <v>95590</v>
      </c>
      <c r="B136" s="335" t="s">
        <v>4200</v>
      </c>
      <c r="C136" s="335" t="s">
        <v>4124</v>
      </c>
      <c r="D136" s="335" t="s">
        <v>4143</v>
      </c>
      <c r="E136" s="335" t="s">
        <v>4153</v>
      </c>
      <c r="F136" s="335" t="s">
        <v>4127</v>
      </c>
      <c r="G136" s="337">
        <v>350</v>
      </c>
      <c r="H136" s="338">
        <v>1258.19</v>
      </c>
    </row>
    <row r="137" spans="1:8" x14ac:dyDescent="0.2">
      <c r="A137" s="336">
        <v>95591</v>
      </c>
      <c r="B137" s="335" t="s">
        <v>4201</v>
      </c>
      <c r="C137" s="335" t="s">
        <v>4124</v>
      </c>
      <c r="D137" s="335" t="s">
        <v>4143</v>
      </c>
      <c r="E137" s="335" t="s">
        <v>4134</v>
      </c>
      <c r="F137" s="335" t="s">
        <v>4127</v>
      </c>
      <c r="G137" s="337">
        <v>0</v>
      </c>
      <c r="H137" s="338">
        <v>0</v>
      </c>
    </row>
    <row r="138" spans="1:8" x14ac:dyDescent="0.2">
      <c r="A138" s="336">
        <v>95592</v>
      </c>
      <c r="B138" s="335" t="s">
        <v>4202</v>
      </c>
      <c r="C138" s="335" t="s">
        <v>4124</v>
      </c>
      <c r="D138" s="335" t="s">
        <v>4139</v>
      </c>
      <c r="E138" s="335" t="s">
        <v>4134</v>
      </c>
      <c r="F138" s="335" t="s">
        <v>4127</v>
      </c>
      <c r="G138" s="337">
        <v>9030</v>
      </c>
      <c r="H138" s="338">
        <v>4966.5</v>
      </c>
    </row>
    <row r="139" spans="1:8" x14ac:dyDescent="0.2">
      <c r="A139" s="336">
        <v>95592</v>
      </c>
      <c r="B139" s="335" t="s">
        <v>4202</v>
      </c>
      <c r="C139" s="335" t="s">
        <v>4124</v>
      </c>
      <c r="D139" s="335" t="s">
        <v>4139</v>
      </c>
      <c r="E139" s="335" t="s">
        <v>4126</v>
      </c>
      <c r="F139" s="335" t="s">
        <v>4127</v>
      </c>
      <c r="G139" s="337">
        <v>14260</v>
      </c>
      <c r="H139" s="338">
        <v>7843</v>
      </c>
    </row>
    <row r="140" spans="1:8" x14ac:dyDescent="0.2">
      <c r="A140" s="336">
        <v>95592</v>
      </c>
      <c r="B140" s="335" t="s">
        <v>4202</v>
      </c>
      <c r="C140" s="335" t="s">
        <v>4124</v>
      </c>
      <c r="D140" s="335" t="s">
        <v>4139</v>
      </c>
      <c r="E140" s="335" t="s">
        <v>4153</v>
      </c>
      <c r="F140" s="335" t="s">
        <v>4127</v>
      </c>
      <c r="G140" s="337">
        <v>0</v>
      </c>
      <c r="H140" s="338">
        <v>0</v>
      </c>
    </row>
    <row r="141" spans="1:8" x14ac:dyDescent="0.2">
      <c r="A141" s="336">
        <v>95593</v>
      </c>
      <c r="B141" s="335" t="s">
        <v>4203</v>
      </c>
      <c r="C141" s="335" t="s">
        <v>4124</v>
      </c>
      <c r="D141" s="335" t="s">
        <v>4139</v>
      </c>
      <c r="E141" s="335" t="s">
        <v>4134</v>
      </c>
      <c r="F141" s="335" t="s">
        <v>4127</v>
      </c>
      <c r="G141" s="337">
        <v>5600</v>
      </c>
      <c r="H141" s="338">
        <v>3752</v>
      </c>
    </row>
    <row r="142" spans="1:8" x14ac:dyDescent="0.2">
      <c r="A142" s="336">
        <v>95593</v>
      </c>
      <c r="B142" s="335" t="s">
        <v>4203</v>
      </c>
      <c r="C142" s="335" t="s">
        <v>4124</v>
      </c>
      <c r="D142" s="335" t="s">
        <v>4139</v>
      </c>
      <c r="E142" s="335" t="s">
        <v>4153</v>
      </c>
      <c r="F142" s="335" t="s">
        <v>4127</v>
      </c>
      <c r="G142" s="337">
        <v>0</v>
      </c>
      <c r="H142" s="338">
        <v>0</v>
      </c>
    </row>
    <row r="143" spans="1:8" x14ac:dyDescent="0.2">
      <c r="A143" s="336">
        <v>95594</v>
      </c>
      <c r="B143" s="335" t="s">
        <v>4204</v>
      </c>
      <c r="C143" s="335" t="s">
        <v>4124</v>
      </c>
      <c r="D143" s="335" t="s">
        <v>4139</v>
      </c>
      <c r="E143" s="335" t="s">
        <v>4134</v>
      </c>
      <c r="F143" s="335" t="s">
        <v>4127</v>
      </c>
      <c r="G143" s="337">
        <v>3000</v>
      </c>
      <c r="H143" s="338">
        <v>2250</v>
      </c>
    </row>
    <row r="144" spans="1:8" x14ac:dyDescent="0.2">
      <c r="A144" s="336">
        <v>95594</v>
      </c>
      <c r="B144" s="335" t="s">
        <v>4204</v>
      </c>
      <c r="C144" s="335" t="s">
        <v>4124</v>
      </c>
      <c r="D144" s="335" t="s">
        <v>4139</v>
      </c>
      <c r="E144" s="335" t="s">
        <v>4153</v>
      </c>
      <c r="F144" s="335" t="s">
        <v>4127</v>
      </c>
      <c r="G144" s="337">
        <v>600</v>
      </c>
      <c r="H144" s="338">
        <v>450</v>
      </c>
    </row>
    <row r="145" spans="1:8" x14ac:dyDescent="0.2">
      <c r="A145" s="336">
        <v>95595</v>
      </c>
      <c r="B145" s="335" t="s">
        <v>4205</v>
      </c>
      <c r="C145" s="335" t="s">
        <v>4124</v>
      </c>
      <c r="D145" s="335" t="s">
        <v>4139</v>
      </c>
      <c r="E145" s="335" t="s">
        <v>4134</v>
      </c>
      <c r="F145" s="335" t="s">
        <v>4127</v>
      </c>
      <c r="G145" s="337">
        <v>17838</v>
      </c>
      <c r="H145" s="338">
        <v>19621.8</v>
      </c>
    </row>
    <row r="146" spans="1:8" x14ac:dyDescent="0.2">
      <c r="A146" s="336">
        <v>95596</v>
      </c>
      <c r="B146" s="335" t="s">
        <v>4206</v>
      </c>
      <c r="C146" s="335" t="s">
        <v>4124</v>
      </c>
      <c r="D146" s="335" t="s">
        <v>4139</v>
      </c>
      <c r="E146" s="335" t="s">
        <v>4167</v>
      </c>
      <c r="F146" s="335" t="s">
        <v>4127</v>
      </c>
      <c r="G146" s="337">
        <v>0</v>
      </c>
      <c r="H146" s="338">
        <v>0</v>
      </c>
    </row>
    <row r="147" spans="1:8" x14ac:dyDescent="0.2">
      <c r="A147" s="336">
        <v>95596</v>
      </c>
      <c r="B147" s="335" t="s">
        <v>4206</v>
      </c>
      <c r="C147" s="335" t="s">
        <v>4124</v>
      </c>
      <c r="D147" s="335" t="s">
        <v>4139</v>
      </c>
      <c r="E147" s="335" t="s">
        <v>4134</v>
      </c>
      <c r="F147" s="335" t="s">
        <v>4127</v>
      </c>
      <c r="G147" s="337">
        <v>11960</v>
      </c>
      <c r="H147" s="338">
        <v>13592.64</v>
      </c>
    </row>
    <row r="148" spans="1:8" x14ac:dyDescent="0.2">
      <c r="A148" s="336">
        <v>95596</v>
      </c>
      <c r="B148" s="335" t="s">
        <v>4206</v>
      </c>
      <c r="C148" s="335" t="s">
        <v>4124</v>
      </c>
      <c r="D148" s="335" t="s">
        <v>4139</v>
      </c>
      <c r="E148" s="335" t="s">
        <v>4153</v>
      </c>
      <c r="F148" s="335" t="s">
        <v>4127</v>
      </c>
      <c r="G148" s="337">
        <v>2000</v>
      </c>
      <c r="H148" s="338">
        <v>2800</v>
      </c>
    </row>
    <row r="149" spans="1:8" x14ac:dyDescent="0.2">
      <c r="A149" s="336">
        <v>95597</v>
      </c>
      <c r="B149" s="335" t="s">
        <v>4207</v>
      </c>
      <c r="C149" s="335" t="s">
        <v>4124</v>
      </c>
      <c r="D149" s="335" t="s">
        <v>4139</v>
      </c>
      <c r="E149" s="335" t="s">
        <v>4134</v>
      </c>
      <c r="F149" s="335" t="s">
        <v>4127</v>
      </c>
      <c r="G149" s="337">
        <v>4485</v>
      </c>
      <c r="H149" s="338">
        <v>11436.75</v>
      </c>
    </row>
    <row r="150" spans="1:8" x14ac:dyDescent="0.2">
      <c r="A150" s="336">
        <v>95598</v>
      </c>
      <c r="B150" s="335" t="s">
        <v>4208</v>
      </c>
      <c r="C150" s="335" t="s">
        <v>4124</v>
      </c>
      <c r="D150" s="335" t="s">
        <v>4139</v>
      </c>
      <c r="E150" s="335" t="s">
        <v>4134</v>
      </c>
      <c r="F150" s="335" t="s">
        <v>4127</v>
      </c>
      <c r="G150" s="337">
        <v>0</v>
      </c>
      <c r="H150" s="338">
        <v>0</v>
      </c>
    </row>
    <row r="151" spans="1:8" x14ac:dyDescent="0.2">
      <c r="A151" s="336">
        <v>95599</v>
      </c>
      <c r="B151" s="335" t="s">
        <v>4209</v>
      </c>
      <c r="C151" s="335" t="s">
        <v>4124</v>
      </c>
      <c r="D151" s="335" t="s">
        <v>4139</v>
      </c>
      <c r="E151" s="335" t="s">
        <v>4134</v>
      </c>
      <c r="F151" s="335" t="s">
        <v>4127</v>
      </c>
      <c r="G151" s="337">
        <v>0</v>
      </c>
      <c r="H151" s="338">
        <v>0</v>
      </c>
    </row>
    <row r="152" spans="1:8" x14ac:dyDescent="0.2">
      <c r="A152" s="336">
        <v>95599</v>
      </c>
      <c r="B152" s="335" t="s">
        <v>4209</v>
      </c>
      <c r="C152" s="335" t="s">
        <v>4124</v>
      </c>
      <c r="D152" s="335" t="s">
        <v>4139</v>
      </c>
      <c r="E152" s="335" t="s">
        <v>4126</v>
      </c>
      <c r="F152" s="335" t="s">
        <v>4127</v>
      </c>
      <c r="G152" s="337">
        <v>9900</v>
      </c>
      <c r="H152" s="338">
        <v>6579</v>
      </c>
    </row>
    <row r="153" spans="1:8" x14ac:dyDescent="0.2">
      <c r="A153" s="336">
        <v>95600</v>
      </c>
      <c r="B153" s="335" t="s">
        <v>4210</v>
      </c>
      <c r="C153" s="335" t="s">
        <v>4124</v>
      </c>
      <c r="D153" s="335" t="s">
        <v>4139</v>
      </c>
      <c r="E153" s="335" t="s">
        <v>4134</v>
      </c>
      <c r="F153" s="335" t="s">
        <v>4127</v>
      </c>
      <c r="G153" s="337">
        <v>2000</v>
      </c>
      <c r="H153" s="338">
        <v>894.98</v>
      </c>
    </row>
    <row r="154" spans="1:8" x14ac:dyDescent="0.2">
      <c r="A154" s="336">
        <v>95600</v>
      </c>
      <c r="B154" s="335" t="s">
        <v>4210</v>
      </c>
      <c r="C154" s="335" t="s">
        <v>4124</v>
      </c>
      <c r="D154" s="335" t="s">
        <v>4139</v>
      </c>
      <c r="E154" s="335" t="s">
        <v>4126</v>
      </c>
      <c r="F154" s="335" t="s">
        <v>4127</v>
      </c>
      <c r="G154" s="337">
        <v>2300</v>
      </c>
      <c r="H154" s="338">
        <v>1035</v>
      </c>
    </row>
    <row r="155" spans="1:8" x14ac:dyDescent="0.2">
      <c r="A155" s="336">
        <v>95601</v>
      </c>
      <c r="B155" s="335" t="s">
        <v>4211</v>
      </c>
      <c r="C155" s="335" t="s">
        <v>4124</v>
      </c>
      <c r="D155" s="335" t="s">
        <v>4139</v>
      </c>
      <c r="E155" s="335" t="s">
        <v>4134</v>
      </c>
      <c r="F155" s="335" t="s">
        <v>4127</v>
      </c>
      <c r="G155" s="337">
        <v>937</v>
      </c>
      <c r="H155" s="338">
        <v>627.79</v>
      </c>
    </row>
    <row r="156" spans="1:8" x14ac:dyDescent="0.2">
      <c r="A156" s="336">
        <v>95601</v>
      </c>
      <c r="B156" s="335" t="s">
        <v>4211</v>
      </c>
      <c r="C156" s="335" t="s">
        <v>4124</v>
      </c>
      <c r="D156" s="335" t="s">
        <v>4139</v>
      </c>
      <c r="E156" s="335" t="s">
        <v>4126</v>
      </c>
      <c r="F156" s="335" t="s">
        <v>4127</v>
      </c>
      <c r="G156" s="337">
        <v>1950</v>
      </c>
      <c r="H156" s="338">
        <v>1306.5</v>
      </c>
    </row>
    <row r="157" spans="1:8" x14ac:dyDescent="0.2">
      <c r="A157" s="336">
        <v>95602</v>
      </c>
      <c r="B157" s="335" t="s">
        <v>4212</v>
      </c>
      <c r="C157" s="335" t="s">
        <v>4124</v>
      </c>
      <c r="D157" s="335" t="s">
        <v>4139</v>
      </c>
      <c r="E157" s="335" t="s">
        <v>4134</v>
      </c>
      <c r="F157" s="335" t="s">
        <v>4127</v>
      </c>
      <c r="G157" s="337">
        <v>604</v>
      </c>
      <c r="H157" s="338">
        <v>426.71</v>
      </c>
    </row>
    <row r="158" spans="1:8" x14ac:dyDescent="0.2">
      <c r="A158" s="336">
        <v>95605</v>
      </c>
      <c r="B158" s="335" t="s">
        <v>4213</v>
      </c>
      <c r="C158" s="335" t="s">
        <v>4124</v>
      </c>
      <c r="D158" s="335" t="s">
        <v>4125</v>
      </c>
      <c r="E158" s="335" t="s">
        <v>4134</v>
      </c>
      <c r="F158" s="335" t="s">
        <v>4151</v>
      </c>
      <c r="G158" s="337">
        <v>36</v>
      </c>
      <c r="H158" s="338">
        <v>873</v>
      </c>
    </row>
    <row r="159" spans="1:8" x14ac:dyDescent="0.2">
      <c r="A159" s="336">
        <v>95605</v>
      </c>
      <c r="B159" s="335" t="s">
        <v>4213</v>
      </c>
      <c r="C159" s="335" t="s">
        <v>4124</v>
      </c>
      <c r="D159" s="335" t="s">
        <v>4125</v>
      </c>
      <c r="E159" s="335" t="s">
        <v>4153</v>
      </c>
      <c r="F159" s="335" t="s">
        <v>4151</v>
      </c>
      <c r="G159" s="337">
        <v>0</v>
      </c>
      <c r="H159" s="338">
        <v>0</v>
      </c>
    </row>
    <row r="160" spans="1:8" x14ac:dyDescent="0.2">
      <c r="A160" s="336">
        <v>95606</v>
      </c>
      <c r="B160" s="335" t="s">
        <v>4214</v>
      </c>
      <c r="C160" s="335" t="s">
        <v>4124</v>
      </c>
      <c r="D160" s="335" t="s">
        <v>4125</v>
      </c>
      <c r="E160" s="335" t="s">
        <v>4134</v>
      </c>
      <c r="F160" s="335" t="s">
        <v>4168</v>
      </c>
      <c r="G160" s="337">
        <v>0</v>
      </c>
      <c r="H160" s="338">
        <v>0</v>
      </c>
    </row>
    <row r="161" spans="1:8" x14ac:dyDescent="0.2">
      <c r="A161" s="336">
        <v>95606</v>
      </c>
      <c r="B161" s="335" t="s">
        <v>4214</v>
      </c>
      <c r="C161" s="335" t="s">
        <v>4124</v>
      </c>
      <c r="D161" s="335" t="s">
        <v>4125</v>
      </c>
      <c r="E161" s="335" t="s">
        <v>4129</v>
      </c>
      <c r="F161" s="335" t="s">
        <v>4168</v>
      </c>
      <c r="G161" s="337">
        <v>300000</v>
      </c>
      <c r="H161" s="338">
        <v>9000</v>
      </c>
    </row>
    <row r="162" spans="1:8" x14ac:dyDescent="0.2">
      <c r="A162" s="336">
        <v>95606</v>
      </c>
      <c r="B162" s="335" t="s">
        <v>4214</v>
      </c>
      <c r="C162" s="335" t="s">
        <v>4124</v>
      </c>
      <c r="D162" s="335" t="s">
        <v>4125</v>
      </c>
      <c r="E162" s="335" t="s">
        <v>357</v>
      </c>
      <c r="F162" s="335" t="s">
        <v>4168</v>
      </c>
      <c r="G162" s="337">
        <v>48000</v>
      </c>
      <c r="H162" s="338">
        <v>1360.8</v>
      </c>
    </row>
    <row r="163" spans="1:8" x14ac:dyDescent="0.2">
      <c r="A163" s="336">
        <v>95607</v>
      </c>
      <c r="B163" s="335" t="s">
        <v>4215</v>
      </c>
      <c r="C163" s="335" t="s">
        <v>4124</v>
      </c>
      <c r="D163" s="335" t="s">
        <v>4125</v>
      </c>
      <c r="E163" s="335" t="s">
        <v>4134</v>
      </c>
      <c r="F163" s="335" t="s">
        <v>4127</v>
      </c>
      <c r="G163" s="337">
        <v>1277</v>
      </c>
      <c r="H163" s="338">
        <v>5775.38</v>
      </c>
    </row>
    <row r="164" spans="1:8" x14ac:dyDescent="0.2">
      <c r="A164" s="336">
        <v>95608</v>
      </c>
      <c r="B164" s="335" t="s">
        <v>4216</v>
      </c>
      <c r="C164" s="335" t="s">
        <v>4124</v>
      </c>
      <c r="D164" s="335" t="s">
        <v>4139</v>
      </c>
      <c r="E164" s="335" t="s">
        <v>4134</v>
      </c>
      <c r="F164" s="335" t="s">
        <v>4127</v>
      </c>
      <c r="G164" s="337">
        <v>32</v>
      </c>
      <c r="H164" s="338">
        <v>253.76</v>
      </c>
    </row>
    <row r="165" spans="1:8" x14ac:dyDescent="0.2">
      <c r="A165" s="336">
        <v>95612</v>
      </c>
      <c r="B165" s="335" t="s">
        <v>4217</v>
      </c>
      <c r="C165" s="335" t="s">
        <v>4124</v>
      </c>
      <c r="D165" s="335" t="s">
        <v>4139</v>
      </c>
      <c r="E165" s="335" t="s">
        <v>4134</v>
      </c>
      <c r="F165" s="335" t="s">
        <v>4127</v>
      </c>
      <c r="G165" s="337">
        <v>0</v>
      </c>
      <c r="H165" s="338">
        <v>0</v>
      </c>
    </row>
    <row r="166" spans="1:8" x14ac:dyDescent="0.2">
      <c r="A166" s="336">
        <v>95612</v>
      </c>
      <c r="B166" s="335" t="s">
        <v>4217</v>
      </c>
      <c r="C166" s="335" t="s">
        <v>4124</v>
      </c>
      <c r="D166" s="335" t="s">
        <v>4139</v>
      </c>
      <c r="E166" s="335" t="s">
        <v>4126</v>
      </c>
      <c r="F166" s="335" t="s">
        <v>4127</v>
      </c>
      <c r="G166" s="337">
        <v>32500</v>
      </c>
      <c r="H166" s="338">
        <v>3473.38</v>
      </c>
    </row>
    <row r="167" spans="1:8" x14ac:dyDescent="0.2">
      <c r="A167" s="336">
        <v>95613</v>
      </c>
      <c r="B167" s="335" t="s">
        <v>4218</v>
      </c>
      <c r="C167" s="335" t="s">
        <v>4124</v>
      </c>
      <c r="D167" s="335" t="s">
        <v>4139</v>
      </c>
      <c r="E167" s="335" t="s">
        <v>4134</v>
      </c>
      <c r="F167" s="335" t="s">
        <v>4127</v>
      </c>
      <c r="G167" s="337">
        <v>0</v>
      </c>
      <c r="H167" s="338">
        <v>0</v>
      </c>
    </row>
    <row r="168" spans="1:8" x14ac:dyDescent="0.2">
      <c r="A168" s="336">
        <v>95613</v>
      </c>
      <c r="B168" s="335" t="s">
        <v>4218</v>
      </c>
      <c r="C168" s="335" t="s">
        <v>4124</v>
      </c>
      <c r="D168" s="335" t="s">
        <v>4139</v>
      </c>
      <c r="E168" s="335" t="s">
        <v>4126</v>
      </c>
      <c r="F168" s="335" t="s">
        <v>4127</v>
      </c>
      <c r="G168" s="337">
        <v>6124</v>
      </c>
      <c r="H168" s="338">
        <v>857.36</v>
      </c>
    </row>
    <row r="169" spans="1:8" x14ac:dyDescent="0.2">
      <c r="A169" s="336">
        <v>95614</v>
      </c>
      <c r="B169" s="335" t="s">
        <v>4219</v>
      </c>
      <c r="C169" s="335" t="s">
        <v>4124</v>
      </c>
      <c r="D169" s="335" t="s">
        <v>4139</v>
      </c>
      <c r="E169" s="335" t="s">
        <v>4134</v>
      </c>
      <c r="F169" s="335" t="s">
        <v>4127</v>
      </c>
      <c r="G169" s="337">
        <v>0</v>
      </c>
      <c r="H169" s="338">
        <v>0</v>
      </c>
    </row>
    <row r="170" spans="1:8" x14ac:dyDescent="0.2">
      <c r="A170" s="336">
        <v>95614</v>
      </c>
      <c r="B170" s="335" t="s">
        <v>4219</v>
      </c>
      <c r="C170" s="335" t="s">
        <v>4124</v>
      </c>
      <c r="D170" s="335" t="s">
        <v>4139</v>
      </c>
      <c r="E170" s="335" t="s">
        <v>4126</v>
      </c>
      <c r="F170" s="335" t="s">
        <v>4127</v>
      </c>
      <c r="G170" s="337">
        <v>15970</v>
      </c>
      <c r="H170" s="338">
        <v>1916.4</v>
      </c>
    </row>
    <row r="171" spans="1:8" x14ac:dyDescent="0.2">
      <c r="A171" s="336">
        <v>95615</v>
      </c>
      <c r="B171" s="335" t="s">
        <v>4220</v>
      </c>
      <c r="C171" s="335" t="s">
        <v>4124</v>
      </c>
      <c r="D171" s="335" t="s">
        <v>4150</v>
      </c>
      <c r="E171" s="335" t="s">
        <v>4134</v>
      </c>
      <c r="F171" s="335" t="s">
        <v>4127</v>
      </c>
      <c r="G171" s="337">
        <v>0</v>
      </c>
      <c r="H171" s="338">
        <v>0</v>
      </c>
    </row>
    <row r="172" spans="1:8" x14ac:dyDescent="0.2">
      <c r="A172" s="336">
        <v>95615</v>
      </c>
      <c r="B172" s="335" t="s">
        <v>4220</v>
      </c>
      <c r="C172" s="335" t="s">
        <v>4124</v>
      </c>
      <c r="D172" s="335" t="s">
        <v>4150</v>
      </c>
      <c r="E172" s="335" t="s">
        <v>4126</v>
      </c>
      <c r="F172" s="335" t="s">
        <v>4127</v>
      </c>
      <c r="G172" s="337">
        <v>0</v>
      </c>
      <c r="H172" s="338">
        <v>0</v>
      </c>
    </row>
    <row r="173" spans="1:8" x14ac:dyDescent="0.2">
      <c r="A173" s="336">
        <v>95615</v>
      </c>
      <c r="B173" s="335" t="s">
        <v>4220</v>
      </c>
      <c r="C173" s="335" t="s">
        <v>4124</v>
      </c>
      <c r="D173" s="335" t="s">
        <v>4150</v>
      </c>
      <c r="E173" s="335" t="s">
        <v>4140</v>
      </c>
      <c r="F173" s="335" t="s">
        <v>4127</v>
      </c>
      <c r="G173" s="337">
        <v>0</v>
      </c>
      <c r="H173" s="338">
        <v>0</v>
      </c>
    </row>
    <row r="174" spans="1:8" x14ac:dyDescent="0.2">
      <c r="A174" s="336">
        <v>95615</v>
      </c>
      <c r="B174" s="335" t="s">
        <v>4220</v>
      </c>
      <c r="C174" s="335" t="s">
        <v>4124</v>
      </c>
      <c r="D174" s="335" t="s">
        <v>4150</v>
      </c>
      <c r="E174" s="335" t="s">
        <v>357</v>
      </c>
      <c r="F174" s="335" t="s">
        <v>4127</v>
      </c>
      <c r="G174" s="337">
        <v>103</v>
      </c>
      <c r="H174" s="338">
        <v>442.90000000000009</v>
      </c>
    </row>
    <row r="175" spans="1:8" x14ac:dyDescent="0.2">
      <c r="A175" s="336">
        <v>95616</v>
      </c>
      <c r="B175" s="335" t="s">
        <v>4221</v>
      </c>
      <c r="C175" s="335" t="s">
        <v>4124</v>
      </c>
      <c r="D175" s="335" t="s">
        <v>4150</v>
      </c>
      <c r="E175" s="335" t="s">
        <v>4167</v>
      </c>
      <c r="F175" s="335" t="s">
        <v>4127</v>
      </c>
      <c r="G175" s="337">
        <v>0</v>
      </c>
      <c r="H175" s="338">
        <v>0</v>
      </c>
    </row>
    <row r="176" spans="1:8" x14ac:dyDescent="0.2">
      <c r="A176" s="336">
        <v>95616</v>
      </c>
      <c r="B176" s="335" t="s">
        <v>4221</v>
      </c>
      <c r="C176" s="335" t="s">
        <v>4124</v>
      </c>
      <c r="D176" s="335" t="s">
        <v>4150</v>
      </c>
      <c r="E176" s="335" t="s">
        <v>4134</v>
      </c>
      <c r="F176" s="335" t="s">
        <v>4127</v>
      </c>
      <c r="G176" s="337">
        <v>144</v>
      </c>
      <c r="H176" s="338">
        <v>2299.52</v>
      </c>
    </row>
    <row r="177" spans="1:8" x14ac:dyDescent="0.2">
      <c r="A177" s="336">
        <v>95616</v>
      </c>
      <c r="B177" s="335" t="s">
        <v>4221</v>
      </c>
      <c r="C177" s="335" t="s">
        <v>4124</v>
      </c>
      <c r="D177" s="335" t="s">
        <v>4150</v>
      </c>
      <c r="E177" s="335" t="s">
        <v>357</v>
      </c>
      <c r="F177" s="335" t="s">
        <v>4127</v>
      </c>
      <c r="G177" s="337">
        <v>215</v>
      </c>
      <c r="H177" s="338">
        <v>2740.25</v>
      </c>
    </row>
    <row r="178" spans="1:8" x14ac:dyDescent="0.2">
      <c r="A178" s="336">
        <v>95616</v>
      </c>
      <c r="B178" s="335" t="s">
        <v>4221</v>
      </c>
      <c r="C178" s="335" t="s">
        <v>4124</v>
      </c>
      <c r="D178" s="335" t="s">
        <v>4150</v>
      </c>
      <c r="E178" s="335" t="s">
        <v>4153</v>
      </c>
      <c r="F178" s="335" t="s">
        <v>4127</v>
      </c>
      <c r="G178" s="337">
        <v>5</v>
      </c>
      <c r="H178" s="338">
        <v>61.25</v>
      </c>
    </row>
    <row r="179" spans="1:8" x14ac:dyDescent="0.2">
      <c r="A179" s="336">
        <v>95622</v>
      </c>
      <c r="B179" s="335" t="s">
        <v>4222</v>
      </c>
      <c r="C179" s="335" t="s">
        <v>4124</v>
      </c>
      <c r="D179" s="335" t="s">
        <v>4143</v>
      </c>
      <c r="E179" s="335" t="s">
        <v>4134</v>
      </c>
      <c r="F179" s="335" t="s">
        <v>4127</v>
      </c>
      <c r="G179" s="337">
        <v>540</v>
      </c>
      <c r="H179" s="338">
        <v>581.74</v>
      </c>
    </row>
    <row r="180" spans="1:8" x14ac:dyDescent="0.2">
      <c r="A180" s="336">
        <v>95623</v>
      </c>
      <c r="B180" s="335" t="s">
        <v>4223</v>
      </c>
      <c r="C180" s="335" t="s">
        <v>4124</v>
      </c>
      <c r="D180" s="335" t="s">
        <v>4143</v>
      </c>
      <c r="E180" s="335" t="s">
        <v>4134</v>
      </c>
      <c r="F180" s="335" t="s">
        <v>4127</v>
      </c>
      <c r="G180" s="337">
        <v>21120</v>
      </c>
      <c r="H180" s="338">
        <v>21331.200000000001</v>
      </c>
    </row>
    <row r="181" spans="1:8" x14ac:dyDescent="0.2">
      <c r="A181" s="336">
        <v>95624</v>
      </c>
      <c r="B181" s="335" t="s">
        <v>4224</v>
      </c>
      <c r="C181" s="335" t="s">
        <v>4124</v>
      </c>
      <c r="D181" s="335" t="s">
        <v>4143</v>
      </c>
      <c r="E181" s="335" t="s">
        <v>4134</v>
      </c>
      <c r="F181" s="335" t="s">
        <v>4127</v>
      </c>
      <c r="G181" s="337">
        <v>500</v>
      </c>
      <c r="H181" s="338">
        <v>1058.27</v>
      </c>
    </row>
    <row r="182" spans="1:8" x14ac:dyDescent="0.2">
      <c r="A182" s="336">
        <v>95625</v>
      </c>
      <c r="B182" s="335" t="s">
        <v>4225</v>
      </c>
      <c r="C182" s="335" t="s">
        <v>4124</v>
      </c>
      <c r="D182" s="335" t="s">
        <v>4143</v>
      </c>
      <c r="E182" s="335" t="s">
        <v>4134</v>
      </c>
      <c r="F182" s="335" t="s">
        <v>4127</v>
      </c>
      <c r="G182" s="337">
        <v>800</v>
      </c>
      <c r="H182" s="338">
        <v>1.68</v>
      </c>
    </row>
    <row r="183" spans="1:8" x14ac:dyDescent="0.2">
      <c r="A183" s="336">
        <v>95626</v>
      </c>
      <c r="B183" s="335" t="s">
        <v>4226</v>
      </c>
      <c r="C183" s="335" t="s">
        <v>4124</v>
      </c>
      <c r="D183" s="335" t="s">
        <v>4143</v>
      </c>
      <c r="E183" s="335" t="s">
        <v>4134</v>
      </c>
      <c r="F183" s="335" t="s">
        <v>4127</v>
      </c>
      <c r="G183" s="337">
        <v>5940</v>
      </c>
      <c r="H183" s="338">
        <v>11761.2</v>
      </c>
    </row>
    <row r="184" spans="1:8" x14ac:dyDescent="0.2">
      <c r="A184" s="336">
        <v>95626</v>
      </c>
      <c r="B184" s="335" t="s">
        <v>4226</v>
      </c>
      <c r="C184" s="335" t="s">
        <v>4124</v>
      </c>
      <c r="D184" s="335" t="s">
        <v>4143</v>
      </c>
      <c r="E184" s="335" t="s">
        <v>4153</v>
      </c>
      <c r="F184" s="335" t="s">
        <v>4127</v>
      </c>
      <c r="G184" s="337">
        <v>100</v>
      </c>
      <c r="H184" s="338">
        <v>198</v>
      </c>
    </row>
    <row r="185" spans="1:8" x14ac:dyDescent="0.2">
      <c r="A185" s="336">
        <v>95646</v>
      </c>
      <c r="B185" s="335" t="s">
        <v>4227</v>
      </c>
      <c r="C185" s="335" t="s">
        <v>4124</v>
      </c>
      <c r="D185" s="335" t="s">
        <v>4125</v>
      </c>
      <c r="E185" s="335" t="s">
        <v>4134</v>
      </c>
      <c r="F185" s="335" t="s">
        <v>4228</v>
      </c>
      <c r="G185" s="337">
        <v>0</v>
      </c>
      <c r="H185" s="338">
        <v>0</v>
      </c>
    </row>
    <row r="186" spans="1:8" x14ac:dyDescent="0.2">
      <c r="A186" s="336">
        <v>95646</v>
      </c>
      <c r="B186" s="335" t="s">
        <v>4227</v>
      </c>
      <c r="C186" s="335" t="s">
        <v>4124</v>
      </c>
      <c r="D186" s="335" t="s">
        <v>4125</v>
      </c>
      <c r="E186" s="335" t="s">
        <v>4126</v>
      </c>
      <c r="F186" s="335" t="s">
        <v>4228</v>
      </c>
      <c r="G186" s="337">
        <v>2560</v>
      </c>
      <c r="H186" s="338">
        <v>1894.4</v>
      </c>
    </row>
    <row r="187" spans="1:8" x14ac:dyDescent="0.2">
      <c r="A187" s="336">
        <v>95646</v>
      </c>
      <c r="B187" s="335" t="s">
        <v>4227</v>
      </c>
      <c r="C187" s="335" t="s">
        <v>4124</v>
      </c>
      <c r="D187" s="335" t="s">
        <v>4125</v>
      </c>
      <c r="E187" s="335" t="s">
        <v>4140</v>
      </c>
      <c r="F187" s="335" t="s">
        <v>4228</v>
      </c>
      <c r="G187" s="337">
        <v>0</v>
      </c>
      <c r="H187" s="338">
        <v>0</v>
      </c>
    </row>
    <row r="188" spans="1:8" x14ac:dyDescent="0.2">
      <c r="A188" s="336">
        <v>95646</v>
      </c>
      <c r="B188" s="335" t="s">
        <v>4227</v>
      </c>
      <c r="C188" s="335" t="s">
        <v>4124</v>
      </c>
      <c r="D188" s="335" t="s">
        <v>4125</v>
      </c>
      <c r="E188" s="335" t="s">
        <v>357</v>
      </c>
      <c r="F188" s="335" t="s">
        <v>4228</v>
      </c>
      <c r="G188" s="337">
        <v>0</v>
      </c>
      <c r="H188" s="338">
        <v>0</v>
      </c>
    </row>
    <row r="189" spans="1:8" x14ac:dyDescent="0.2">
      <c r="A189" s="336">
        <v>95647</v>
      </c>
      <c r="B189" s="335" t="s">
        <v>4229</v>
      </c>
      <c r="C189" s="335" t="s">
        <v>4124</v>
      </c>
      <c r="D189" s="335" t="s">
        <v>4159</v>
      </c>
      <c r="E189" s="335" t="s">
        <v>4134</v>
      </c>
      <c r="F189" s="335" t="s">
        <v>4127</v>
      </c>
      <c r="G189" s="337">
        <v>0</v>
      </c>
      <c r="H189" s="338">
        <v>0</v>
      </c>
    </row>
    <row r="190" spans="1:8" x14ac:dyDescent="0.2">
      <c r="A190" s="336">
        <v>95672</v>
      </c>
      <c r="B190" s="335" t="s">
        <v>4230</v>
      </c>
      <c r="C190" s="335" t="s">
        <v>4124</v>
      </c>
      <c r="D190" s="335" t="s">
        <v>4125</v>
      </c>
      <c r="E190" s="335" t="s">
        <v>4126</v>
      </c>
      <c r="F190" s="335" t="s">
        <v>4151</v>
      </c>
      <c r="G190" s="337">
        <v>180</v>
      </c>
      <c r="H190" s="338">
        <v>756</v>
      </c>
    </row>
    <row r="191" spans="1:8" x14ac:dyDescent="0.2">
      <c r="A191" s="336">
        <v>95674</v>
      </c>
      <c r="B191" s="335" t="s">
        <v>4231</v>
      </c>
      <c r="C191" s="335" t="s">
        <v>4124</v>
      </c>
      <c r="D191" s="335" t="s">
        <v>4125</v>
      </c>
      <c r="E191" s="335" t="s">
        <v>4134</v>
      </c>
      <c r="F191" s="335" t="s">
        <v>4127</v>
      </c>
      <c r="G191" s="337">
        <v>0</v>
      </c>
      <c r="H191" s="338">
        <v>0</v>
      </c>
    </row>
    <row r="192" spans="1:8" x14ac:dyDescent="0.2">
      <c r="A192" s="336">
        <v>95678</v>
      </c>
      <c r="B192" s="335" t="s">
        <v>4232</v>
      </c>
      <c r="C192" s="335" t="s">
        <v>4124</v>
      </c>
      <c r="D192" s="335" t="s">
        <v>4125</v>
      </c>
      <c r="E192" s="335" t="s">
        <v>4167</v>
      </c>
      <c r="F192" s="335" t="s">
        <v>4127</v>
      </c>
      <c r="G192" s="337">
        <v>0</v>
      </c>
      <c r="H192" s="338">
        <v>0</v>
      </c>
    </row>
    <row r="193" spans="1:8" x14ac:dyDescent="0.2">
      <c r="A193" s="336">
        <v>95678</v>
      </c>
      <c r="B193" s="335" t="s">
        <v>4232</v>
      </c>
      <c r="C193" s="335" t="s">
        <v>4124</v>
      </c>
      <c r="D193" s="335" t="s">
        <v>4125</v>
      </c>
      <c r="E193" s="335" t="s">
        <v>4134</v>
      </c>
      <c r="F193" s="335" t="s">
        <v>4127</v>
      </c>
      <c r="G193" s="337">
        <v>2520</v>
      </c>
      <c r="H193" s="338">
        <v>7515.31</v>
      </c>
    </row>
    <row r="194" spans="1:8" x14ac:dyDescent="0.2">
      <c r="A194" s="336">
        <v>95678</v>
      </c>
      <c r="B194" s="335" t="s">
        <v>4232</v>
      </c>
      <c r="C194" s="335" t="s">
        <v>4124</v>
      </c>
      <c r="D194" s="335" t="s">
        <v>4125</v>
      </c>
      <c r="E194" s="335" t="s">
        <v>4153</v>
      </c>
      <c r="F194" s="335" t="s">
        <v>4127</v>
      </c>
      <c r="G194" s="337">
        <v>0</v>
      </c>
      <c r="H194" s="338">
        <v>0</v>
      </c>
    </row>
    <row r="195" spans="1:8" x14ac:dyDescent="0.2">
      <c r="A195" s="336">
        <v>95680</v>
      </c>
      <c r="B195" s="335" t="s">
        <v>4233</v>
      </c>
      <c r="C195" s="335" t="s">
        <v>4124</v>
      </c>
      <c r="D195" s="335" t="s">
        <v>4179</v>
      </c>
      <c r="E195" s="335" t="s">
        <v>4134</v>
      </c>
      <c r="F195" s="335" t="s">
        <v>4127</v>
      </c>
      <c r="G195" s="337">
        <v>0</v>
      </c>
      <c r="H195" s="338">
        <v>0</v>
      </c>
    </row>
    <row r="196" spans="1:8" x14ac:dyDescent="0.2">
      <c r="A196" s="336">
        <v>95680</v>
      </c>
      <c r="B196" s="335" t="s">
        <v>4233</v>
      </c>
      <c r="C196" s="335" t="s">
        <v>4124</v>
      </c>
      <c r="D196" s="335" t="s">
        <v>4179</v>
      </c>
      <c r="E196" s="335" t="s">
        <v>4126</v>
      </c>
      <c r="F196" s="335" t="s">
        <v>4127</v>
      </c>
      <c r="G196" s="337">
        <v>1461</v>
      </c>
      <c r="H196" s="338">
        <v>858.65</v>
      </c>
    </row>
    <row r="197" spans="1:8" x14ac:dyDescent="0.2">
      <c r="A197" s="336">
        <v>95681</v>
      </c>
      <c r="B197" s="335" t="s">
        <v>4234</v>
      </c>
      <c r="C197" s="335" t="s">
        <v>4124</v>
      </c>
      <c r="D197" s="335" t="s">
        <v>4179</v>
      </c>
      <c r="E197" s="335" t="s">
        <v>4134</v>
      </c>
      <c r="F197" s="335" t="s">
        <v>4127</v>
      </c>
      <c r="G197" s="337">
        <v>0</v>
      </c>
      <c r="H197" s="338">
        <v>0</v>
      </c>
    </row>
    <row r="198" spans="1:8" x14ac:dyDescent="0.2">
      <c r="A198" s="336">
        <v>95681</v>
      </c>
      <c r="B198" s="335" t="s">
        <v>4234</v>
      </c>
      <c r="C198" s="335" t="s">
        <v>4124</v>
      </c>
      <c r="D198" s="335" t="s">
        <v>4179</v>
      </c>
      <c r="E198" s="335" t="s">
        <v>4126</v>
      </c>
      <c r="F198" s="335" t="s">
        <v>4127</v>
      </c>
      <c r="G198" s="337">
        <v>2180</v>
      </c>
      <c r="H198" s="338">
        <v>921.6</v>
      </c>
    </row>
    <row r="199" spans="1:8" x14ac:dyDescent="0.2">
      <c r="A199" s="336">
        <v>95684</v>
      </c>
      <c r="B199" s="335" t="s">
        <v>4235</v>
      </c>
      <c r="C199" s="335" t="s">
        <v>4124</v>
      </c>
      <c r="D199" s="335" t="s">
        <v>4179</v>
      </c>
      <c r="E199" s="335" t="s">
        <v>4134</v>
      </c>
      <c r="F199" s="335" t="s">
        <v>4127</v>
      </c>
      <c r="G199" s="337">
        <v>0</v>
      </c>
      <c r="H199" s="338">
        <v>0</v>
      </c>
    </row>
    <row r="200" spans="1:8" x14ac:dyDescent="0.2">
      <c r="A200" s="336">
        <v>95684</v>
      </c>
      <c r="B200" s="335" t="s">
        <v>4235</v>
      </c>
      <c r="C200" s="335" t="s">
        <v>4124</v>
      </c>
      <c r="D200" s="335" t="s">
        <v>4179</v>
      </c>
      <c r="E200" s="335" t="s">
        <v>4126</v>
      </c>
      <c r="F200" s="335" t="s">
        <v>4127</v>
      </c>
      <c r="G200" s="337">
        <v>600</v>
      </c>
      <c r="H200" s="338">
        <v>1410</v>
      </c>
    </row>
    <row r="201" spans="1:8" x14ac:dyDescent="0.2">
      <c r="A201" s="336">
        <v>95691</v>
      </c>
      <c r="B201" s="335" t="s">
        <v>4236</v>
      </c>
      <c r="C201" s="335" t="s">
        <v>4124</v>
      </c>
      <c r="D201" s="335" t="s">
        <v>4125</v>
      </c>
      <c r="E201" s="335" t="s">
        <v>4134</v>
      </c>
      <c r="F201" s="335" t="s">
        <v>4127</v>
      </c>
      <c r="G201" s="337">
        <v>0</v>
      </c>
      <c r="H201" s="338">
        <v>0</v>
      </c>
    </row>
    <row r="202" spans="1:8" x14ac:dyDescent="0.2">
      <c r="A202" s="336">
        <v>95691</v>
      </c>
      <c r="B202" s="335" t="s">
        <v>4236</v>
      </c>
      <c r="C202" s="335" t="s">
        <v>4124</v>
      </c>
      <c r="D202" s="335" t="s">
        <v>4125</v>
      </c>
      <c r="E202" s="335" t="s">
        <v>357</v>
      </c>
      <c r="F202" s="335" t="s">
        <v>4127</v>
      </c>
      <c r="G202" s="337">
        <v>97</v>
      </c>
      <c r="H202" s="338">
        <v>238.24</v>
      </c>
    </row>
    <row r="203" spans="1:8" x14ac:dyDescent="0.2">
      <c r="A203" s="336">
        <v>95692</v>
      </c>
      <c r="B203" s="335" t="s">
        <v>4237</v>
      </c>
      <c r="C203" s="335" t="s">
        <v>4124</v>
      </c>
      <c r="D203" s="335" t="s">
        <v>4139</v>
      </c>
      <c r="E203" s="335" t="s">
        <v>4134</v>
      </c>
      <c r="F203" s="335" t="s">
        <v>4127</v>
      </c>
      <c r="G203" s="337">
        <v>4500</v>
      </c>
      <c r="H203" s="338">
        <v>315</v>
      </c>
    </row>
    <row r="204" spans="1:8" x14ac:dyDescent="0.2">
      <c r="A204" s="336">
        <v>95692</v>
      </c>
      <c r="B204" s="335" t="s">
        <v>4237</v>
      </c>
      <c r="C204" s="335" t="s">
        <v>4124</v>
      </c>
      <c r="D204" s="335" t="s">
        <v>4139</v>
      </c>
      <c r="E204" s="335" t="s">
        <v>4153</v>
      </c>
      <c r="F204" s="335" t="s">
        <v>4127</v>
      </c>
      <c r="G204" s="337">
        <v>0</v>
      </c>
      <c r="H204" s="338">
        <v>0</v>
      </c>
    </row>
    <row r="205" spans="1:8" x14ac:dyDescent="0.2">
      <c r="A205" s="336">
        <v>95693</v>
      </c>
      <c r="B205" s="335" t="s">
        <v>4238</v>
      </c>
      <c r="C205" s="335" t="s">
        <v>4124</v>
      </c>
      <c r="D205" s="335" t="s">
        <v>4125</v>
      </c>
      <c r="E205" s="335" t="s">
        <v>4134</v>
      </c>
      <c r="F205" s="335" t="s">
        <v>4127</v>
      </c>
      <c r="G205" s="337">
        <v>2700</v>
      </c>
      <c r="H205" s="338">
        <v>183.82</v>
      </c>
    </row>
    <row r="206" spans="1:8" x14ac:dyDescent="0.2">
      <c r="A206" s="336">
        <v>95695</v>
      </c>
      <c r="B206" s="335" t="s">
        <v>4239</v>
      </c>
      <c r="C206" s="335" t="s">
        <v>4124</v>
      </c>
      <c r="D206" s="335" t="s">
        <v>4159</v>
      </c>
      <c r="E206" s="335" t="s">
        <v>4134</v>
      </c>
      <c r="F206" s="335" t="s">
        <v>4127</v>
      </c>
      <c r="G206" s="337">
        <v>0</v>
      </c>
      <c r="H206" s="338">
        <v>0</v>
      </c>
    </row>
    <row r="207" spans="1:8" x14ac:dyDescent="0.2">
      <c r="A207" s="336">
        <v>95695</v>
      </c>
      <c r="B207" s="335" t="s">
        <v>4239</v>
      </c>
      <c r="C207" s="335" t="s">
        <v>4124</v>
      </c>
      <c r="D207" s="335" t="s">
        <v>4159</v>
      </c>
      <c r="E207" s="335" t="s">
        <v>357</v>
      </c>
      <c r="F207" s="335" t="s">
        <v>4127</v>
      </c>
      <c r="G207" s="337">
        <v>24</v>
      </c>
      <c r="H207" s="338">
        <v>1296</v>
      </c>
    </row>
    <row r="208" spans="1:8" x14ac:dyDescent="0.2">
      <c r="A208" s="336">
        <v>95696</v>
      </c>
      <c r="B208" s="335" t="s">
        <v>4240</v>
      </c>
      <c r="C208" s="335" t="s">
        <v>4124</v>
      </c>
      <c r="D208" s="335" t="s">
        <v>4143</v>
      </c>
      <c r="E208" s="335" t="s">
        <v>4134</v>
      </c>
      <c r="F208" s="335" t="s">
        <v>4127</v>
      </c>
      <c r="G208" s="337">
        <v>0</v>
      </c>
      <c r="H208" s="338">
        <v>0</v>
      </c>
    </row>
    <row r="209" spans="1:8" x14ac:dyDescent="0.2">
      <c r="A209" s="336">
        <v>95696</v>
      </c>
      <c r="B209" s="335" t="s">
        <v>4240</v>
      </c>
      <c r="C209" s="335" t="s">
        <v>4124</v>
      </c>
      <c r="D209" s="335" t="s">
        <v>4143</v>
      </c>
      <c r="E209" s="335" t="s">
        <v>357</v>
      </c>
      <c r="F209" s="335" t="s">
        <v>4127</v>
      </c>
      <c r="G209" s="337">
        <v>450</v>
      </c>
      <c r="H209" s="338">
        <v>633.79999999999995</v>
      </c>
    </row>
    <row r="210" spans="1:8" x14ac:dyDescent="0.2">
      <c r="A210" s="336">
        <v>97000</v>
      </c>
      <c r="B210" s="335" t="s">
        <v>4241</v>
      </c>
      <c r="C210" s="335" t="s">
        <v>4124</v>
      </c>
      <c r="D210" s="335" t="s">
        <v>4125</v>
      </c>
      <c r="E210" s="335" t="s">
        <v>4167</v>
      </c>
      <c r="F210" s="335" t="s">
        <v>4168</v>
      </c>
      <c r="G210" s="337">
        <v>0</v>
      </c>
      <c r="H210" s="338">
        <v>0</v>
      </c>
    </row>
    <row r="211" spans="1:8" x14ac:dyDescent="0.2">
      <c r="A211" s="336">
        <v>97000</v>
      </c>
      <c r="B211" s="335" t="s">
        <v>4241</v>
      </c>
      <c r="C211" s="335" t="s">
        <v>4124</v>
      </c>
      <c r="D211" s="335" t="s">
        <v>4125</v>
      </c>
      <c r="E211" s="335" t="s">
        <v>4134</v>
      </c>
      <c r="F211" s="335" t="s">
        <v>4168</v>
      </c>
      <c r="G211" s="337">
        <v>30000</v>
      </c>
      <c r="H211" s="338">
        <v>21600</v>
      </c>
    </row>
    <row r="212" spans="1:8" x14ac:dyDescent="0.2">
      <c r="A212" s="336">
        <v>97003</v>
      </c>
      <c r="B212" s="335" t="s">
        <v>4242</v>
      </c>
      <c r="C212" s="335" t="s">
        <v>4124</v>
      </c>
      <c r="D212" s="335" t="s">
        <v>4139</v>
      </c>
      <c r="E212" s="335" t="s">
        <v>4134</v>
      </c>
      <c r="F212" s="335" t="s">
        <v>4127</v>
      </c>
      <c r="G212" s="337">
        <v>0</v>
      </c>
      <c r="H212" s="338">
        <v>0</v>
      </c>
    </row>
    <row r="213" spans="1:8" x14ac:dyDescent="0.2">
      <c r="A213" s="336">
        <v>97004</v>
      </c>
      <c r="B213" s="335" t="s">
        <v>4243</v>
      </c>
      <c r="C213" s="335" t="s">
        <v>4124</v>
      </c>
      <c r="D213" s="335" t="s">
        <v>4125</v>
      </c>
      <c r="E213" s="335" t="s">
        <v>4167</v>
      </c>
      <c r="F213" s="335" t="s">
        <v>4168</v>
      </c>
      <c r="G213" s="337">
        <v>0</v>
      </c>
      <c r="H213" s="338">
        <v>0</v>
      </c>
    </row>
    <row r="214" spans="1:8" x14ac:dyDescent="0.2">
      <c r="A214" s="336">
        <v>97004</v>
      </c>
      <c r="B214" s="335" t="s">
        <v>4243</v>
      </c>
      <c r="C214" s="335" t="s">
        <v>4124</v>
      </c>
      <c r="D214" s="335" t="s">
        <v>4125</v>
      </c>
      <c r="E214" s="335" t="s">
        <v>4134</v>
      </c>
      <c r="F214" s="335" t="s">
        <v>4168</v>
      </c>
      <c r="G214" s="337">
        <v>35800</v>
      </c>
      <c r="H214" s="338">
        <v>51194</v>
      </c>
    </row>
    <row r="215" spans="1:8" x14ac:dyDescent="0.2">
      <c r="A215" s="336">
        <v>97004</v>
      </c>
      <c r="B215" s="335" t="s">
        <v>4243</v>
      </c>
      <c r="C215" s="335" t="s">
        <v>4124</v>
      </c>
      <c r="D215" s="335" t="s">
        <v>4125</v>
      </c>
      <c r="E215" s="335" t="s">
        <v>4153</v>
      </c>
      <c r="F215" s="335" t="s">
        <v>4168</v>
      </c>
      <c r="G215" s="337">
        <v>1250</v>
      </c>
      <c r="H215" s="338">
        <v>1787.5</v>
      </c>
    </row>
    <row r="216" spans="1:8" x14ac:dyDescent="0.2">
      <c r="A216" s="336">
        <v>97005</v>
      </c>
      <c r="B216" s="335" t="s">
        <v>4244</v>
      </c>
      <c r="C216" s="335" t="s">
        <v>4124</v>
      </c>
      <c r="D216" s="335" t="s">
        <v>4139</v>
      </c>
      <c r="E216" s="335" t="s">
        <v>4167</v>
      </c>
      <c r="F216" s="335" t="s">
        <v>4127</v>
      </c>
      <c r="G216" s="337">
        <v>0</v>
      </c>
      <c r="H216" s="338">
        <v>0</v>
      </c>
    </row>
    <row r="217" spans="1:8" x14ac:dyDescent="0.2">
      <c r="A217" s="336">
        <v>97005</v>
      </c>
      <c r="B217" s="335" t="s">
        <v>4244</v>
      </c>
      <c r="C217" s="335" t="s">
        <v>4124</v>
      </c>
      <c r="D217" s="335" t="s">
        <v>4139</v>
      </c>
      <c r="E217" s="335" t="s">
        <v>4134</v>
      </c>
      <c r="F217" s="335" t="s">
        <v>4127</v>
      </c>
      <c r="G217" s="337">
        <v>0</v>
      </c>
      <c r="H217" s="338">
        <v>0</v>
      </c>
    </row>
    <row r="218" spans="1:8" x14ac:dyDescent="0.2">
      <c r="A218" s="336">
        <v>97006</v>
      </c>
      <c r="B218" s="335" t="s">
        <v>4245</v>
      </c>
      <c r="C218" s="335" t="s">
        <v>4124</v>
      </c>
      <c r="D218" s="335" t="s">
        <v>4139</v>
      </c>
      <c r="E218" s="335" t="s">
        <v>4167</v>
      </c>
      <c r="F218" s="335" t="s">
        <v>4127</v>
      </c>
      <c r="G218" s="337">
        <v>0</v>
      </c>
      <c r="H218" s="338">
        <v>0</v>
      </c>
    </row>
    <row r="219" spans="1:8" x14ac:dyDescent="0.2">
      <c r="A219" s="336">
        <v>97006</v>
      </c>
      <c r="B219" s="335" t="s">
        <v>4245</v>
      </c>
      <c r="C219" s="335" t="s">
        <v>4124</v>
      </c>
      <c r="D219" s="335" t="s">
        <v>4139</v>
      </c>
      <c r="E219" s="335" t="s">
        <v>4134</v>
      </c>
      <c r="F219" s="335" t="s">
        <v>4127</v>
      </c>
      <c r="G219" s="337">
        <v>0</v>
      </c>
      <c r="H219" s="338">
        <v>0</v>
      </c>
    </row>
    <row r="220" spans="1:8" x14ac:dyDescent="0.2">
      <c r="A220" s="336">
        <v>97007</v>
      </c>
      <c r="B220" s="335" t="s">
        <v>4246</v>
      </c>
      <c r="C220" s="335" t="s">
        <v>4124</v>
      </c>
      <c r="D220" s="335" t="s">
        <v>4139</v>
      </c>
      <c r="E220" s="335" t="s">
        <v>4134</v>
      </c>
      <c r="F220" s="335" t="s">
        <v>4127</v>
      </c>
      <c r="G220" s="337">
        <v>0</v>
      </c>
      <c r="H220" s="338">
        <v>0</v>
      </c>
    </row>
    <row r="221" spans="1:8" x14ac:dyDescent="0.2">
      <c r="A221" s="336">
        <v>97008</v>
      </c>
      <c r="B221" s="335" t="s">
        <v>4247</v>
      </c>
      <c r="C221" s="335" t="s">
        <v>4124</v>
      </c>
      <c r="D221" s="335" t="s">
        <v>4139</v>
      </c>
      <c r="E221" s="335" t="s">
        <v>4167</v>
      </c>
      <c r="F221" s="335" t="s">
        <v>4127</v>
      </c>
      <c r="G221" s="337">
        <v>0</v>
      </c>
      <c r="H221" s="338">
        <v>0</v>
      </c>
    </row>
    <row r="222" spans="1:8" x14ac:dyDescent="0.2">
      <c r="A222" s="336">
        <v>97008</v>
      </c>
      <c r="B222" s="335" t="s">
        <v>4247</v>
      </c>
      <c r="C222" s="335" t="s">
        <v>4124</v>
      </c>
      <c r="D222" s="335" t="s">
        <v>4139</v>
      </c>
      <c r="E222" s="335" t="s">
        <v>4134</v>
      </c>
      <c r="F222" s="335" t="s">
        <v>4127</v>
      </c>
      <c r="G222" s="337">
        <v>2304</v>
      </c>
      <c r="H222" s="338">
        <v>459.42</v>
      </c>
    </row>
    <row r="223" spans="1:8" x14ac:dyDescent="0.2">
      <c r="A223" s="336">
        <v>97008</v>
      </c>
      <c r="B223" s="335" t="s">
        <v>4247</v>
      </c>
      <c r="C223" s="335" t="s">
        <v>4124</v>
      </c>
      <c r="D223" s="335" t="s">
        <v>4139</v>
      </c>
      <c r="E223" s="335" t="s">
        <v>4153</v>
      </c>
      <c r="F223" s="335" t="s">
        <v>4127</v>
      </c>
      <c r="G223" s="337">
        <v>6400</v>
      </c>
      <c r="H223" s="338">
        <v>1276.1600000000001</v>
      </c>
    </row>
    <row r="224" spans="1:8" x14ac:dyDescent="0.2">
      <c r="A224" s="336">
        <v>97009</v>
      </c>
      <c r="B224" s="335" t="s">
        <v>4248</v>
      </c>
      <c r="C224" s="335" t="s">
        <v>4124</v>
      </c>
      <c r="D224" s="335" t="s">
        <v>4139</v>
      </c>
      <c r="E224" s="335" t="s">
        <v>4134</v>
      </c>
      <c r="F224" s="335" t="s">
        <v>4127</v>
      </c>
      <c r="G224" s="337">
        <v>0</v>
      </c>
      <c r="H224" s="338">
        <v>0</v>
      </c>
    </row>
    <row r="225" spans="1:8" x14ac:dyDescent="0.2">
      <c r="A225" s="336">
        <v>97010</v>
      </c>
      <c r="B225" s="335" t="s">
        <v>4249</v>
      </c>
      <c r="C225" s="335" t="s">
        <v>4124</v>
      </c>
      <c r="D225" s="335" t="s">
        <v>4139</v>
      </c>
      <c r="E225" s="335" t="s">
        <v>4167</v>
      </c>
      <c r="F225" s="335" t="s">
        <v>4127</v>
      </c>
      <c r="G225" s="337">
        <v>0</v>
      </c>
      <c r="H225" s="338">
        <v>0</v>
      </c>
    </row>
    <row r="226" spans="1:8" x14ac:dyDescent="0.2">
      <c r="A226" s="336">
        <v>97010</v>
      </c>
      <c r="B226" s="335" t="s">
        <v>4249</v>
      </c>
      <c r="C226" s="335" t="s">
        <v>4124</v>
      </c>
      <c r="D226" s="335" t="s">
        <v>4139</v>
      </c>
      <c r="E226" s="335" t="s">
        <v>4134</v>
      </c>
      <c r="F226" s="335" t="s">
        <v>4127</v>
      </c>
      <c r="G226" s="337">
        <v>4400</v>
      </c>
      <c r="H226" s="338">
        <v>2200</v>
      </c>
    </row>
    <row r="227" spans="1:8" x14ac:dyDescent="0.2">
      <c r="A227" s="336">
        <v>97010</v>
      </c>
      <c r="B227" s="335" t="s">
        <v>4249</v>
      </c>
      <c r="C227" s="335" t="s">
        <v>4124</v>
      </c>
      <c r="D227" s="335" t="s">
        <v>4139</v>
      </c>
      <c r="E227" s="335" t="s">
        <v>4153</v>
      </c>
      <c r="F227" s="335" t="s">
        <v>4127</v>
      </c>
      <c r="G227" s="337">
        <v>800</v>
      </c>
      <c r="H227" s="338">
        <v>400</v>
      </c>
    </row>
    <row r="228" spans="1:8" x14ac:dyDescent="0.2">
      <c r="A228" s="336">
        <v>97015</v>
      </c>
      <c r="B228" s="335" t="s">
        <v>4250</v>
      </c>
      <c r="C228" s="335" t="s">
        <v>4124</v>
      </c>
      <c r="D228" s="335" t="s">
        <v>4139</v>
      </c>
      <c r="E228" s="335" t="s">
        <v>4134</v>
      </c>
      <c r="F228" s="335" t="s">
        <v>4127</v>
      </c>
      <c r="G228" s="337">
        <v>17190</v>
      </c>
      <c r="H228" s="338">
        <v>6517.87</v>
      </c>
    </row>
    <row r="229" spans="1:8" x14ac:dyDescent="0.2">
      <c r="A229" s="336">
        <v>97015</v>
      </c>
      <c r="B229" s="335" t="s">
        <v>4250</v>
      </c>
      <c r="C229" s="335" t="s">
        <v>4124</v>
      </c>
      <c r="D229" s="335" t="s">
        <v>4139</v>
      </c>
      <c r="E229" s="335" t="s">
        <v>4126</v>
      </c>
      <c r="F229" s="335" t="s">
        <v>4127</v>
      </c>
      <c r="G229" s="337">
        <v>27475</v>
      </c>
      <c r="H229" s="338">
        <v>10440.5</v>
      </c>
    </row>
    <row r="230" spans="1:8" x14ac:dyDescent="0.2">
      <c r="A230" s="336">
        <v>97016</v>
      </c>
      <c r="B230" s="335" t="s">
        <v>4251</v>
      </c>
      <c r="C230" s="335" t="s">
        <v>4124</v>
      </c>
      <c r="D230" s="335" t="s">
        <v>4139</v>
      </c>
      <c r="E230" s="335" t="s">
        <v>4167</v>
      </c>
      <c r="F230" s="335" t="s">
        <v>4127</v>
      </c>
      <c r="G230" s="337">
        <v>0</v>
      </c>
      <c r="H230" s="338">
        <v>0</v>
      </c>
    </row>
    <row r="231" spans="1:8" x14ac:dyDescent="0.2">
      <c r="A231" s="336">
        <v>97016</v>
      </c>
      <c r="B231" s="335" t="s">
        <v>4251</v>
      </c>
      <c r="C231" s="335" t="s">
        <v>4124</v>
      </c>
      <c r="D231" s="335" t="s">
        <v>4139</v>
      </c>
      <c r="E231" s="335" t="s">
        <v>4134</v>
      </c>
      <c r="F231" s="335" t="s">
        <v>4127</v>
      </c>
      <c r="G231" s="337">
        <v>0</v>
      </c>
      <c r="H231" s="338">
        <v>0</v>
      </c>
    </row>
    <row r="232" spans="1:8" x14ac:dyDescent="0.2">
      <c r="A232" s="336">
        <v>97018</v>
      </c>
      <c r="B232" s="335" t="s">
        <v>4252</v>
      </c>
      <c r="C232" s="335" t="s">
        <v>4124</v>
      </c>
      <c r="D232" s="335" t="s">
        <v>4125</v>
      </c>
      <c r="E232" s="335" t="s">
        <v>4134</v>
      </c>
      <c r="F232" s="335" t="s">
        <v>4127</v>
      </c>
      <c r="G232" s="337">
        <v>77000</v>
      </c>
      <c r="H232" s="338">
        <v>1307.79</v>
      </c>
    </row>
    <row r="233" spans="1:8" x14ac:dyDescent="0.2">
      <c r="A233" s="336">
        <v>97018</v>
      </c>
      <c r="B233" s="335" t="s">
        <v>4252</v>
      </c>
      <c r="C233" s="335" t="s">
        <v>4124</v>
      </c>
      <c r="D233" s="335" t="s">
        <v>4125</v>
      </c>
      <c r="E233" s="335" t="s">
        <v>4153</v>
      </c>
      <c r="F233" s="335" t="s">
        <v>4127</v>
      </c>
      <c r="G233" s="337">
        <v>0</v>
      </c>
      <c r="H233" s="338">
        <v>-0.54</v>
      </c>
    </row>
    <row r="234" spans="1:8" x14ac:dyDescent="0.2">
      <c r="A234" s="336">
        <v>97021</v>
      </c>
      <c r="B234" s="335" t="s">
        <v>4253</v>
      </c>
      <c r="C234" s="335" t="s">
        <v>4124</v>
      </c>
      <c r="D234" s="335" t="s">
        <v>4139</v>
      </c>
      <c r="E234" s="335" t="s">
        <v>4167</v>
      </c>
      <c r="F234" s="335" t="s">
        <v>4127</v>
      </c>
      <c r="G234" s="337">
        <v>0</v>
      </c>
      <c r="H234" s="338">
        <v>0</v>
      </c>
    </row>
    <row r="235" spans="1:8" x14ac:dyDescent="0.2">
      <c r="A235" s="336">
        <v>97021</v>
      </c>
      <c r="B235" s="335" t="s">
        <v>4253</v>
      </c>
      <c r="C235" s="335" t="s">
        <v>4124</v>
      </c>
      <c r="D235" s="335" t="s">
        <v>4139</v>
      </c>
      <c r="E235" s="335" t="s">
        <v>4134</v>
      </c>
      <c r="F235" s="335" t="s">
        <v>4127</v>
      </c>
      <c r="G235" s="337">
        <v>7000</v>
      </c>
      <c r="H235" s="338">
        <v>5040</v>
      </c>
    </row>
    <row r="236" spans="1:8" x14ac:dyDescent="0.2">
      <c r="A236" s="336">
        <v>97023</v>
      </c>
      <c r="B236" s="335" t="s">
        <v>4254</v>
      </c>
      <c r="C236" s="335" t="s">
        <v>4124</v>
      </c>
      <c r="D236" s="335" t="s">
        <v>4125</v>
      </c>
      <c r="E236" s="335" t="s">
        <v>4134</v>
      </c>
      <c r="F236" s="335" t="s">
        <v>4168</v>
      </c>
      <c r="G236" s="337">
        <v>4250</v>
      </c>
      <c r="H236" s="338">
        <v>6247.5</v>
      </c>
    </row>
    <row r="237" spans="1:8" x14ac:dyDescent="0.2">
      <c r="A237" s="336">
        <v>97027</v>
      </c>
      <c r="B237" s="335" t="s">
        <v>4255</v>
      </c>
      <c r="C237" s="335" t="s">
        <v>4124</v>
      </c>
      <c r="D237" s="335" t="s">
        <v>4143</v>
      </c>
      <c r="E237" s="335" t="s">
        <v>4134</v>
      </c>
      <c r="F237" s="335" t="s">
        <v>4256</v>
      </c>
      <c r="G237" s="337">
        <v>2120</v>
      </c>
      <c r="H237" s="338">
        <v>92.25</v>
      </c>
    </row>
    <row r="238" spans="1:8" x14ac:dyDescent="0.2">
      <c r="A238" s="336">
        <v>97030</v>
      </c>
      <c r="B238" s="335" t="s">
        <v>4257</v>
      </c>
      <c r="C238" s="335" t="s">
        <v>4124</v>
      </c>
      <c r="D238" s="335" t="s">
        <v>4143</v>
      </c>
      <c r="E238" s="335" t="s">
        <v>4134</v>
      </c>
      <c r="F238" s="335" t="s">
        <v>4127</v>
      </c>
      <c r="G238" s="337">
        <v>400</v>
      </c>
      <c r="H238" s="338">
        <v>456</v>
      </c>
    </row>
    <row r="239" spans="1:8" x14ac:dyDescent="0.2">
      <c r="A239" s="336">
        <v>97031</v>
      </c>
      <c r="B239" s="335" t="s">
        <v>4258</v>
      </c>
      <c r="C239" s="335" t="s">
        <v>4124</v>
      </c>
      <c r="D239" s="335" t="s">
        <v>4143</v>
      </c>
      <c r="E239" s="335" t="s">
        <v>4129</v>
      </c>
      <c r="F239" s="335" t="s">
        <v>4127</v>
      </c>
      <c r="G239" s="337">
        <v>0</v>
      </c>
      <c r="H239" s="338">
        <v>0</v>
      </c>
    </row>
    <row r="240" spans="1:8" x14ac:dyDescent="0.2">
      <c r="A240" s="336">
        <v>97032</v>
      </c>
      <c r="B240" s="335" t="s">
        <v>4259</v>
      </c>
      <c r="C240" s="335" t="s">
        <v>4124</v>
      </c>
      <c r="D240" s="335" t="s">
        <v>4143</v>
      </c>
      <c r="E240" s="335" t="s">
        <v>4167</v>
      </c>
      <c r="F240" s="335" t="s">
        <v>4127</v>
      </c>
      <c r="G240" s="337">
        <v>0</v>
      </c>
      <c r="H240" s="338">
        <v>0</v>
      </c>
    </row>
    <row r="241" spans="1:8" x14ac:dyDescent="0.2">
      <c r="A241" s="336">
        <v>97032</v>
      </c>
      <c r="B241" s="335" t="s">
        <v>4259</v>
      </c>
      <c r="C241" s="335" t="s">
        <v>4124</v>
      </c>
      <c r="D241" s="335" t="s">
        <v>4143</v>
      </c>
      <c r="E241" s="335" t="s">
        <v>4134</v>
      </c>
      <c r="F241" s="335" t="s">
        <v>4127</v>
      </c>
      <c r="G241" s="337">
        <v>2550</v>
      </c>
      <c r="H241" s="338">
        <v>4005.76</v>
      </c>
    </row>
    <row r="242" spans="1:8" x14ac:dyDescent="0.2">
      <c r="A242" s="336">
        <v>97033</v>
      </c>
      <c r="B242" s="335" t="s">
        <v>4260</v>
      </c>
      <c r="C242" s="335" t="s">
        <v>4124</v>
      </c>
      <c r="D242" s="335" t="s">
        <v>4143</v>
      </c>
      <c r="E242" s="335" t="s">
        <v>4167</v>
      </c>
      <c r="F242" s="335" t="s">
        <v>4127</v>
      </c>
      <c r="G242" s="337">
        <v>0</v>
      </c>
      <c r="H242" s="338">
        <v>0</v>
      </c>
    </row>
    <row r="243" spans="1:8" x14ac:dyDescent="0.2">
      <c r="A243" s="336">
        <v>97033</v>
      </c>
      <c r="B243" s="335" t="s">
        <v>4260</v>
      </c>
      <c r="C243" s="335" t="s">
        <v>4124</v>
      </c>
      <c r="D243" s="335" t="s">
        <v>4143</v>
      </c>
      <c r="E243" s="335" t="s">
        <v>4134</v>
      </c>
      <c r="F243" s="335" t="s">
        <v>4127</v>
      </c>
      <c r="G243" s="337">
        <v>1040</v>
      </c>
      <c r="H243" s="338">
        <v>1101.55</v>
      </c>
    </row>
    <row r="244" spans="1:8" x14ac:dyDescent="0.2">
      <c r="A244" s="336">
        <v>97035</v>
      </c>
      <c r="B244" s="335" t="s">
        <v>4261</v>
      </c>
      <c r="C244" s="335" t="s">
        <v>4124</v>
      </c>
      <c r="D244" s="335" t="s">
        <v>4143</v>
      </c>
      <c r="E244" s="335" t="s">
        <v>4134</v>
      </c>
      <c r="F244" s="335" t="s">
        <v>4127</v>
      </c>
      <c r="G244" s="337">
        <v>1280</v>
      </c>
      <c r="H244" s="338">
        <v>2361.8200000000002</v>
      </c>
    </row>
    <row r="245" spans="1:8" x14ac:dyDescent="0.2">
      <c r="A245" s="336">
        <v>97037</v>
      </c>
      <c r="B245" s="335" t="s">
        <v>4262</v>
      </c>
      <c r="C245" s="335" t="s">
        <v>4124</v>
      </c>
      <c r="D245" s="335" t="s">
        <v>4143</v>
      </c>
      <c r="E245" s="335" t="s">
        <v>4134</v>
      </c>
      <c r="F245" s="335" t="s">
        <v>4127</v>
      </c>
      <c r="G245" s="337">
        <v>0</v>
      </c>
      <c r="H245" s="338">
        <v>0</v>
      </c>
    </row>
    <row r="246" spans="1:8" x14ac:dyDescent="0.2">
      <c r="A246" s="336">
        <v>97039</v>
      </c>
      <c r="B246" s="335" t="s">
        <v>4263</v>
      </c>
      <c r="C246" s="335" t="s">
        <v>4124</v>
      </c>
      <c r="D246" s="335" t="s">
        <v>4125</v>
      </c>
      <c r="E246" s="335" t="s">
        <v>4134</v>
      </c>
      <c r="F246" s="335" t="s">
        <v>4127</v>
      </c>
      <c r="G246" s="337">
        <v>19000</v>
      </c>
      <c r="H246" s="338">
        <v>1045</v>
      </c>
    </row>
    <row r="247" spans="1:8" x14ac:dyDescent="0.2">
      <c r="A247" s="336">
        <v>97039</v>
      </c>
      <c r="B247" s="335" t="s">
        <v>4263</v>
      </c>
      <c r="C247" s="335" t="s">
        <v>4124</v>
      </c>
      <c r="D247" s="335" t="s">
        <v>4125</v>
      </c>
      <c r="E247" s="335" t="s">
        <v>4129</v>
      </c>
      <c r="F247" s="335" t="s">
        <v>4127</v>
      </c>
      <c r="G247" s="337">
        <v>14000</v>
      </c>
      <c r="H247" s="338">
        <v>770</v>
      </c>
    </row>
    <row r="248" spans="1:8" x14ac:dyDescent="0.2">
      <c r="A248" s="339" t="s">
        <v>4264</v>
      </c>
      <c r="B248" s="335" t="s">
        <v>4265</v>
      </c>
      <c r="C248" s="335" t="s">
        <v>4124</v>
      </c>
      <c r="D248" s="335" t="s">
        <v>4125</v>
      </c>
      <c r="E248" s="335" t="s">
        <v>4134</v>
      </c>
      <c r="F248" s="335" t="s">
        <v>4127</v>
      </c>
      <c r="G248" s="337">
        <v>218000</v>
      </c>
      <c r="H248" s="338">
        <v>8235.07</v>
      </c>
    </row>
    <row r="249" spans="1:8" x14ac:dyDescent="0.2">
      <c r="A249" s="339" t="s">
        <v>4264</v>
      </c>
      <c r="B249" s="335" t="s">
        <v>4265</v>
      </c>
      <c r="C249" s="335" t="s">
        <v>4124</v>
      </c>
      <c r="D249" s="335" t="s">
        <v>4125</v>
      </c>
      <c r="E249" s="335" t="s">
        <v>4126</v>
      </c>
      <c r="F249" s="335" t="s">
        <v>4127</v>
      </c>
      <c r="G249" s="337">
        <v>30000</v>
      </c>
      <c r="H249" s="338">
        <v>1264.9000000000001</v>
      </c>
    </row>
    <row r="250" spans="1:8" x14ac:dyDescent="0.2">
      <c r="A250" s="339" t="s">
        <v>4264</v>
      </c>
      <c r="B250" s="335" t="s">
        <v>4265</v>
      </c>
      <c r="C250" s="335" t="s">
        <v>4124</v>
      </c>
      <c r="D250" s="335" t="s">
        <v>4125</v>
      </c>
      <c r="E250" s="335" t="s">
        <v>4129</v>
      </c>
      <c r="F250" s="335" t="s">
        <v>4127</v>
      </c>
      <c r="G250" s="337">
        <v>43000</v>
      </c>
      <c r="H250" s="338">
        <v>1376</v>
      </c>
    </row>
    <row r="251" spans="1:8" x14ac:dyDescent="0.2">
      <c r="A251" s="339" t="s">
        <v>4264</v>
      </c>
      <c r="B251" s="335" t="s">
        <v>4265</v>
      </c>
      <c r="C251" s="335" t="s">
        <v>4124</v>
      </c>
      <c r="D251" s="335" t="s">
        <v>4125</v>
      </c>
      <c r="E251" s="335" t="s">
        <v>357</v>
      </c>
      <c r="F251" s="335" t="s">
        <v>4127</v>
      </c>
      <c r="G251" s="337">
        <v>0</v>
      </c>
      <c r="H251" s="338">
        <v>0</v>
      </c>
    </row>
    <row r="252" spans="1:8" x14ac:dyDescent="0.2">
      <c r="A252" s="336">
        <v>97040</v>
      </c>
      <c r="B252" s="335" t="s">
        <v>4266</v>
      </c>
      <c r="C252" s="335" t="s">
        <v>4124</v>
      </c>
      <c r="D252" s="335" t="s">
        <v>4150</v>
      </c>
      <c r="E252" s="335" t="s">
        <v>4134</v>
      </c>
      <c r="F252" s="335" t="s">
        <v>4127</v>
      </c>
      <c r="G252" s="337">
        <v>579</v>
      </c>
      <c r="H252" s="338">
        <v>1794.49</v>
      </c>
    </row>
    <row r="253" spans="1:8" x14ac:dyDescent="0.2">
      <c r="A253" s="336">
        <v>97041</v>
      </c>
      <c r="B253" s="335" t="s">
        <v>4267</v>
      </c>
      <c r="C253" s="335" t="s">
        <v>4124</v>
      </c>
      <c r="D253" s="335" t="s">
        <v>4150</v>
      </c>
      <c r="E253" s="335" t="s">
        <v>4167</v>
      </c>
      <c r="F253" s="335" t="s">
        <v>4127</v>
      </c>
      <c r="G253" s="337">
        <v>0</v>
      </c>
      <c r="H253" s="338">
        <v>0</v>
      </c>
    </row>
    <row r="254" spans="1:8" x14ac:dyDescent="0.2">
      <c r="A254" s="336">
        <v>97041</v>
      </c>
      <c r="B254" s="335" t="s">
        <v>4267</v>
      </c>
      <c r="C254" s="335" t="s">
        <v>4124</v>
      </c>
      <c r="D254" s="335" t="s">
        <v>4150</v>
      </c>
      <c r="E254" s="335" t="s">
        <v>4134</v>
      </c>
      <c r="F254" s="335" t="s">
        <v>4127</v>
      </c>
      <c r="G254" s="337">
        <v>38</v>
      </c>
      <c r="H254" s="338">
        <v>665</v>
      </c>
    </row>
    <row r="255" spans="1:8" x14ac:dyDescent="0.2">
      <c r="A255" s="336">
        <v>97041</v>
      </c>
      <c r="B255" s="335" t="s">
        <v>4267</v>
      </c>
      <c r="C255" s="335" t="s">
        <v>4124</v>
      </c>
      <c r="D255" s="335" t="s">
        <v>4150</v>
      </c>
      <c r="E255" s="335" t="s">
        <v>4126</v>
      </c>
      <c r="F255" s="335" t="s">
        <v>4127</v>
      </c>
      <c r="G255" s="337">
        <v>0</v>
      </c>
      <c r="H255" s="338">
        <v>0</v>
      </c>
    </row>
    <row r="256" spans="1:8" x14ac:dyDescent="0.2">
      <c r="A256" s="336">
        <v>97042</v>
      </c>
      <c r="B256" s="335" t="s">
        <v>4268</v>
      </c>
      <c r="C256" s="335" t="s">
        <v>4124</v>
      </c>
      <c r="D256" s="335" t="s">
        <v>4150</v>
      </c>
      <c r="E256" s="335" t="s">
        <v>4167</v>
      </c>
      <c r="F256" s="335" t="s">
        <v>4127</v>
      </c>
      <c r="G256" s="337">
        <v>0</v>
      </c>
      <c r="H256" s="338">
        <v>0</v>
      </c>
    </row>
    <row r="257" spans="1:8" x14ac:dyDescent="0.2">
      <c r="A257" s="336">
        <v>97042</v>
      </c>
      <c r="B257" s="335" t="s">
        <v>4268</v>
      </c>
      <c r="C257" s="335" t="s">
        <v>4124</v>
      </c>
      <c r="D257" s="335" t="s">
        <v>4150</v>
      </c>
      <c r="E257" s="335" t="s">
        <v>4134</v>
      </c>
      <c r="F257" s="335" t="s">
        <v>4127</v>
      </c>
      <c r="G257" s="337">
        <v>314</v>
      </c>
      <c r="H257" s="338">
        <v>3460.9399999999996</v>
      </c>
    </row>
    <row r="258" spans="1:8" x14ac:dyDescent="0.2">
      <c r="A258" s="336">
        <v>97042</v>
      </c>
      <c r="B258" s="335" t="s">
        <v>4268</v>
      </c>
      <c r="C258" s="335" t="s">
        <v>4124</v>
      </c>
      <c r="D258" s="335" t="s">
        <v>4150</v>
      </c>
      <c r="E258" s="335" t="s">
        <v>4129</v>
      </c>
      <c r="F258" s="335" t="s">
        <v>4127</v>
      </c>
      <c r="G258" s="337">
        <v>42</v>
      </c>
      <c r="H258" s="338">
        <v>466.25</v>
      </c>
    </row>
    <row r="259" spans="1:8" x14ac:dyDescent="0.2">
      <c r="A259" s="336">
        <v>97043</v>
      </c>
      <c r="B259" s="335" t="s">
        <v>4269</v>
      </c>
      <c r="C259" s="335" t="s">
        <v>4124</v>
      </c>
      <c r="D259" s="335" t="s">
        <v>4125</v>
      </c>
      <c r="E259" s="335" t="s">
        <v>4134</v>
      </c>
      <c r="F259" s="335" t="s">
        <v>4168</v>
      </c>
      <c r="G259" s="337">
        <v>0</v>
      </c>
      <c r="H259" s="338">
        <v>0</v>
      </c>
    </row>
    <row r="260" spans="1:8" x14ac:dyDescent="0.2">
      <c r="A260" s="336">
        <v>97044</v>
      </c>
      <c r="B260" s="335" t="s">
        <v>4270</v>
      </c>
      <c r="C260" s="335" t="s">
        <v>4124</v>
      </c>
      <c r="D260" s="335" t="s">
        <v>4125</v>
      </c>
      <c r="E260" s="335" t="s">
        <v>4134</v>
      </c>
      <c r="F260" s="335" t="s">
        <v>4168</v>
      </c>
      <c r="G260" s="337">
        <v>10000</v>
      </c>
      <c r="H260" s="338">
        <v>429.1</v>
      </c>
    </row>
    <row r="261" spans="1:8" x14ac:dyDescent="0.2">
      <c r="A261" s="336">
        <v>97044</v>
      </c>
      <c r="B261" s="335" t="s">
        <v>4270</v>
      </c>
      <c r="C261" s="335" t="s">
        <v>4124</v>
      </c>
      <c r="D261" s="335" t="s">
        <v>4125</v>
      </c>
      <c r="E261" s="335" t="s">
        <v>4126</v>
      </c>
      <c r="F261" s="335" t="s">
        <v>4168</v>
      </c>
      <c r="G261" s="337">
        <v>0</v>
      </c>
      <c r="H261" s="338">
        <v>0</v>
      </c>
    </row>
    <row r="262" spans="1:8" x14ac:dyDescent="0.2">
      <c r="A262" s="336">
        <v>97044</v>
      </c>
      <c r="B262" s="335" t="s">
        <v>4270</v>
      </c>
      <c r="C262" s="335" t="s">
        <v>4124</v>
      </c>
      <c r="D262" s="335" t="s">
        <v>4125</v>
      </c>
      <c r="E262" s="335" t="s">
        <v>4129</v>
      </c>
      <c r="F262" s="335" t="s">
        <v>4168</v>
      </c>
      <c r="G262" s="337">
        <v>105000</v>
      </c>
      <c r="H262" s="338">
        <v>4505.55</v>
      </c>
    </row>
    <row r="263" spans="1:8" x14ac:dyDescent="0.2">
      <c r="A263" s="336">
        <v>97044</v>
      </c>
      <c r="B263" s="335" t="s">
        <v>4270</v>
      </c>
      <c r="C263" s="335" t="s">
        <v>4124</v>
      </c>
      <c r="D263" s="335" t="s">
        <v>4125</v>
      </c>
      <c r="E263" s="335" t="s">
        <v>4140</v>
      </c>
      <c r="F263" s="335" t="s">
        <v>4168</v>
      </c>
      <c r="G263" s="337">
        <v>0</v>
      </c>
      <c r="H263" s="338">
        <v>0</v>
      </c>
    </row>
    <row r="264" spans="1:8" x14ac:dyDescent="0.2">
      <c r="A264" s="336">
        <v>97048</v>
      </c>
      <c r="B264" s="335" t="s">
        <v>4271</v>
      </c>
      <c r="C264" s="335" t="s">
        <v>4124</v>
      </c>
      <c r="D264" s="335" t="s">
        <v>4125</v>
      </c>
      <c r="E264" s="335" t="s">
        <v>4134</v>
      </c>
      <c r="F264" s="335" t="s">
        <v>4127</v>
      </c>
      <c r="G264" s="337">
        <v>42900</v>
      </c>
      <c r="H264" s="338">
        <v>3067.35</v>
      </c>
    </row>
    <row r="265" spans="1:8" x14ac:dyDescent="0.2">
      <c r="A265" s="336">
        <v>97048</v>
      </c>
      <c r="B265" s="335" t="s">
        <v>4271</v>
      </c>
      <c r="C265" s="335" t="s">
        <v>4124</v>
      </c>
      <c r="D265" s="335" t="s">
        <v>4125</v>
      </c>
      <c r="E265" s="335" t="s">
        <v>4126</v>
      </c>
      <c r="F265" s="335" t="s">
        <v>4127</v>
      </c>
      <c r="G265" s="337">
        <v>0</v>
      </c>
      <c r="H265" s="338">
        <v>0</v>
      </c>
    </row>
    <row r="266" spans="1:8" x14ac:dyDescent="0.2">
      <c r="A266" s="339" t="s">
        <v>4272</v>
      </c>
      <c r="B266" s="335" t="s">
        <v>4273</v>
      </c>
      <c r="C266" s="335" t="s">
        <v>4124</v>
      </c>
      <c r="D266" s="335" t="s">
        <v>4125</v>
      </c>
      <c r="E266" s="335" t="s">
        <v>4134</v>
      </c>
      <c r="F266" s="335" t="s">
        <v>4127</v>
      </c>
      <c r="G266" s="337">
        <v>273000</v>
      </c>
      <c r="H266" s="338">
        <v>21279.57</v>
      </c>
    </row>
    <row r="267" spans="1:8" x14ac:dyDescent="0.2">
      <c r="A267" s="339" t="s">
        <v>4272</v>
      </c>
      <c r="B267" s="335" t="s">
        <v>4273</v>
      </c>
      <c r="C267" s="335" t="s">
        <v>4124</v>
      </c>
      <c r="D267" s="335" t="s">
        <v>4125</v>
      </c>
      <c r="E267" s="335" t="s">
        <v>4126</v>
      </c>
      <c r="F267" s="335" t="s">
        <v>4127</v>
      </c>
      <c r="G267" s="337">
        <v>0</v>
      </c>
      <c r="H267" s="338">
        <v>0</v>
      </c>
    </row>
    <row r="268" spans="1:8" x14ac:dyDescent="0.2">
      <c r="A268" s="339" t="s">
        <v>4272</v>
      </c>
      <c r="B268" s="335" t="s">
        <v>4273</v>
      </c>
      <c r="C268" s="335" t="s">
        <v>4124</v>
      </c>
      <c r="D268" s="335" t="s">
        <v>4125</v>
      </c>
      <c r="E268" s="335" t="s">
        <v>4129</v>
      </c>
      <c r="F268" s="335" t="s">
        <v>4127</v>
      </c>
      <c r="G268" s="337">
        <v>103400</v>
      </c>
      <c r="H268" s="338">
        <v>8337.14</v>
      </c>
    </row>
    <row r="269" spans="1:8" x14ac:dyDescent="0.2">
      <c r="A269" s="339" t="s">
        <v>4274</v>
      </c>
      <c r="B269" s="335" t="s">
        <v>4275</v>
      </c>
      <c r="C269" s="335" t="s">
        <v>4124</v>
      </c>
      <c r="D269" s="335" t="s">
        <v>4125</v>
      </c>
      <c r="E269" s="335" t="s">
        <v>4134</v>
      </c>
      <c r="F269" s="335" t="s">
        <v>4127</v>
      </c>
      <c r="G269" s="337">
        <v>0</v>
      </c>
      <c r="H269" s="338">
        <v>0</v>
      </c>
    </row>
    <row r="270" spans="1:8" x14ac:dyDescent="0.2">
      <c r="A270" s="339" t="s">
        <v>4274</v>
      </c>
      <c r="B270" s="335" t="s">
        <v>4275</v>
      </c>
      <c r="C270" s="335" t="s">
        <v>4124</v>
      </c>
      <c r="D270" s="335" t="s">
        <v>4125</v>
      </c>
      <c r="E270" s="335" t="s">
        <v>4126</v>
      </c>
      <c r="F270" s="335" t="s">
        <v>4127</v>
      </c>
      <c r="G270" s="337">
        <v>20000</v>
      </c>
      <c r="H270" s="338">
        <v>2500</v>
      </c>
    </row>
    <row r="271" spans="1:8" x14ac:dyDescent="0.2">
      <c r="A271" s="336">
        <v>97071</v>
      </c>
      <c r="B271" s="335" t="s">
        <v>4276</v>
      </c>
      <c r="C271" s="335" t="s">
        <v>4124</v>
      </c>
      <c r="D271" s="335" t="s">
        <v>4179</v>
      </c>
      <c r="E271" s="335" t="s">
        <v>4134</v>
      </c>
      <c r="F271" s="335" t="s">
        <v>4127</v>
      </c>
      <c r="G271" s="337">
        <v>0</v>
      </c>
      <c r="H271" s="338">
        <v>0</v>
      </c>
    </row>
    <row r="272" spans="1:8" x14ac:dyDescent="0.2">
      <c r="A272" s="336">
        <v>97074</v>
      </c>
      <c r="B272" s="335" t="s">
        <v>4277</v>
      </c>
      <c r="C272" s="335" t="s">
        <v>4124</v>
      </c>
      <c r="D272" s="335" t="s">
        <v>4125</v>
      </c>
      <c r="E272" s="335" t="s">
        <v>4134</v>
      </c>
      <c r="F272" s="335" t="s">
        <v>4127</v>
      </c>
      <c r="G272" s="337">
        <v>28</v>
      </c>
      <c r="H272" s="338">
        <v>3640</v>
      </c>
    </row>
    <row r="273" spans="1:8" x14ac:dyDescent="0.2">
      <c r="A273" s="336">
        <v>97077</v>
      </c>
      <c r="B273" s="335" t="s">
        <v>4278</v>
      </c>
      <c r="C273" s="335" t="s">
        <v>4124</v>
      </c>
      <c r="D273" s="335" t="s">
        <v>4179</v>
      </c>
      <c r="E273" s="335" t="s">
        <v>4134</v>
      </c>
      <c r="F273" s="335" t="s">
        <v>4127</v>
      </c>
      <c r="G273" s="337">
        <v>275</v>
      </c>
      <c r="H273" s="338">
        <v>2805</v>
      </c>
    </row>
    <row r="274" spans="1:8" x14ac:dyDescent="0.2">
      <c r="A274" s="336">
        <v>97077</v>
      </c>
      <c r="B274" s="335" t="s">
        <v>4278</v>
      </c>
      <c r="C274" s="335" t="s">
        <v>4124</v>
      </c>
      <c r="D274" s="335" t="s">
        <v>4179</v>
      </c>
      <c r="E274" s="335" t="s">
        <v>4153</v>
      </c>
      <c r="F274" s="335" t="s">
        <v>4127</v>
      </c>
      <c r="G274" s="337">
        <v>0</v>
      </c>
      <c r="H274" s="338">
        <v>0</v>
      </c>
    </row>
    <row r="275" spans="1:8" x14ac:dyDescent="0.2">
      <c r="A275" s="336">
        <v>97078</v>
      </c>
      <c r="B275" s="335" t="s">
        <v>4279</v>
      </c>
      <c r="C275" s="335" t="s">
        <v>4124</v>
      </c>
      <c r="D275" s="335" t="s">
        <v>4125</v>
      </c>
      <c r="E275" s="335" t="s">
        <v>4167</v>
      </c>
      <c r="F275" s="335" t="s">
        <v>4127</v>
      </c>
      <c r="G275" s="337">
        <v>0</v>
      </c>
      <c r="H275" s="338">
        <v>0</v>
      </c>
    </row>
    <row r="276" spans="1:8" x14ac:dyDescent="0.2">
      <c r="A276" s="336">
        <v>97078</v>
      </c>
      <c r="B276" s="335" t="s">
        <v>4279</v>
      </c>
      <c r="C276" s="335" t="s">
        <v>4124</v>
      </c>
      <c r="D276" s="335" t="s">
        <v>4125</v>
      </c>
      <c r="E276" s="335" t="s">
        <v>4134</v>
      </c>
      <c r="F276" s="335" t="s">
        <v>4127</v>
      </c>
      <c r="G276" s="337">
        <v>426</v>
      </c>
      <c r="H276" s="338">
        <v>128584.17</v>
      </c>
    </row>
    <row r="277" spans="1:8" x14ac:dyDescent="0.2">
      <c r="A277" s="336">
        <v>97078</v>
      </c>
      <c r="B277" s="335" t="s">
        <v>4279</v>
      </c>
      <c r="C277" s="335" t="s">
        <v>4124</v>
      </c>
      <c r="D277" s="335" t="s">
        <v>4125</v>
      </c>
      <c r="E277" s="335" t="s">
        <v>4140</v>
      </c>
      <c r="F277" s="335" t="s">
        <v>4127</v>
      </c>
      <c r="G277" s="337">
        <v>0</v>
      </c>
      <c r="H277" s="338">
        <v>0</v>
      </c>
    </row>
    <row r="278" spans="1:8" x14ac:dyDescent="0.2">
      <c r="A278" s="336">
        <v>97078</v>
      </c>
      <c r="B278" s="335" t="s">
        <v>4279</v>
      </c>
      <c r="C278" s="335" t="s">
        <v>4124</v>
      </c>
      <c r="D278" s="335" t="s">
        <v>4125</v>
      </c>
      <c r="E278" s="335" t="s">
        <v>357</v>
      </c>
      <c r="F278" s="335" t="s">
        <v>4127</v>
      </c>
      <c r="G278" s="337">
        <v>43</v>
      </c>
      <c r="H278" s="338">
        <v>11713.63</v>
      </c>
    </row>
    <row r="279" spans="1:8" x14ac:dyDescent="0.2">
      <c r="A279" s="336">
        <v>97078</v>
      </c>
      <c r="B279" s="335" t="s">
        <v>4279</v>
      </c>
      <c r="C279" s="335" t="s">
        <v>4124</v>
      </c>
      <c r="D279" s="335" t="s">
        <v>4125</v>
      </c>
      <c r="E279" s="335" t="s">
        <v>4153</v>
      </c>
      <c r="F279" s="335" t="s">
        <v>4127</v>
      </c>
      <c r="G279" s="337">
        <v>0</v>
      </c>
      <c r="H279" s="338">
        <v>0</v>
      </c>
    </row>
    <row r="280" spans="1:8" x14ac:dyDescent="0.2">
      <c r="A280" s="336">
        <v>97081</v>
      </c>
      <c r="B280" s="335" t="s">
        <v>4280</v>
      </c>
      <c r="C280" s="335" t="s">
        <v>4124</v>
      </c>
      <c r="D280" s="335" t="s">
        <v>4125</v>
      </c>
      <c r="E280" s="335" t="s">
        <v>4167</v>
      </c>
      <c r="F280" s="335" t="s">
        <v>4127</v>
      </c>
      <c r="G280" s="337">
        <v>0</v>
      </c>
      <c r="H280" s="338">
        <v>0</v>
      </c>
    </row>
    <row r="281" spans="1:8" x14ac:dyDescent="0.2">
      <c r="A281" s="336">
        <v>97081</v>
      </c>
      <c r="B281" s="335" t="s">
        <v>4280</v>
      </c>
      <c r="C281" s="335" t="s">
        <v>4124</v>
      </c>
      <c r="D281" s="335" t="s">
        <v>4125</v>
      </c>
      <c r="E281" s="335" t="s">
        <v>4134</v>
      </c>
      <c r="F281" s="335" t="s">
        <v>4127</v>
      </c>
      <c r="G281" s="337">
        <v>27000</v>
      </c>
      <c r="H281" s="338">
        <v>5343.4</v>
      </c>
    </row>
    <row r="282" spans="1:8" x14ac:dyDescent="0.2">
      <c r="A282" s="339" t="s">
        <v>4281</v>
      </c>
      <c r="B282" s="335" t="s">
        <v>4282</v>
      </c>
      <c r="C282" s="335" t="s">
        <v>4124</v>
      </c>
      <c r="D282" s="335" t="s">
        <v>4125</v>
      </c>
      <c r="E282" s="335" t="s">
        <v>4167</v>
      </c>
      <c r="F282" s="335" t="s">
        <v>4127</v>
      </c>
      <c r="G282" s="337">
        <v>0</v>
      </c>
      <c r="H282" s="338">
        <v>0</v>
      </c>
    </row>
    <row r="283" spans="1:8" x14ac:dyDescent="0.2">
      <c r="A283" s="339" t="s">
        <v>4281</v>
      </c>
      <c r="B283" s="335" t="s">
        <v>4282</v>
      </c>
      <c r="C283" s="335" t="s">
        <v>4124</v>
      </c>
      <c r="D283" s="335" t="s">
        <v>4125</v>
      </c>
      <c r="E283" s="335" t="s">
        <v>4134</v>
      </c>
      <c r="F283" s="335" t="s">
        <v>4127</v>
      </c>
      <c r="G283" s="337">
        <v>170000</v>
      </c>
      <c r="H283" s="338">
        <v>16074.39</v>
      </c>
    </row>
    <row r="284" spans="1:8" x14ac:dyDescent="0.2">
      <c r="A284" s="339" t="s">
        <v>4281</v>
      </c>
      <c r="B284" s="335" t="s">
        <v>4282</v>
      </c>
      <c r="C284" s="335" t="s">
        <v>4124</v>
      </c>
      <c r="D284" s="335" t="s">
        <v>4125</v>
      </c>
      <c r="E284" s="335" t="s">
        <v>4126</v>
      </c>
      <c r="F284" s="335" t="s">
        <v>4127</v>
      </c>
      <c r="G284" s="337">
        <v>75650</v>
      </c>
      <c r="H284" s="338">
        <v>7159.32</v>
      </c>
    </row>
    <row r="285" spans="1:8" x14ac:dyDescent="0.2">
      <c r="A285" s="339" t="s">
        <v>4281</v>
      </c>
      <c r="B285" s="335" t="s">
        <v>4282</v>
      </c>
      <c r="C285" s="335" t="s">
        <v>4124</v>
      </c>
      <c r="D285" s="335" t="s">
        <v>4125</v>
      </c>
      <c r="E285" s="335" t="s">
        <v>4129</v>
      </c>
      <c r="F285" s="335" t="s">
        <v>4127</v>
      </c>
      <c r="G285" s="337">
        <v>4250</v>
      </c>
      <c r="H285" s="338">
        <v>403.75</v>
      </c>
    </row>
    <row r="286" spans="1:8" x14ac:dyDescent="0.2">
      <c r="A286" s="339" t="s">
        <v>4281</v>
      </c>
      <c r="B286" s="335" t="s">
        <v>4282</v>
      </c>
      <c r="C286" s="335" t="s">
        <v>4124</v>
      </c>
      <c r="D286" s="335" t="s">
        <v>4125</v>
      </c>
      <c r="E286" s="335" t="s">
        <v>357</v>
      </c>
      <c r="F286" s="335" t="s">
        <v>4127</v>
      </c>
      <c r="G286" s="337">
        <v>0</v>
      </c>
      <c r="H286" s="338">
        <v>0</v>
      </c>
    </row>
    <row r="287" spans="1:8" x14ac:dyDescent="0.2">
      <c r="A287" s="336">
        <v>97082</v>
      </c>
      <c r="B287" s="335" t="s">
        <v>4283</v>
      </c>
      <c r="C287" s="335" t="s">
        <v>4124</v>
      </c>
      <c r="D287" s="335" t="s">
        <v>4125</v>
      </c>
      <c r="E287" s="335" t="s">
        <v>4134</v>
      </c>
      <c r="F287" s="335" t="s">
        <v>4127</v>
      </c>
      <c r="G287" s="337">
        <v>0</v>
      </c>
      <c r="H287" s="338">
        <v>0</v>
      </c>
    </row>
    <row r="288" spans="1:8" x14ac:dyDescent="0.2">
      <c r="A288" s="336">
        <v>97082</v>
      </c>
      <c r="B288" s="335" t="s">
        <v>4283</v>
      </c>
      <c r="C288" s="335" t="s">
        <v>4124</v>
      </c>
      <c r="D288" s="335" t="s">
        <v>4125</v>
      </c>
      <c r="E288" s="335" t="s">
        <v>357</v>
      </c>
      <c r="F288" s="335" t="s">
        <v>4127</v>
      </c>
      <c r="G288" s="337">
        <v>125500</v>
      </c>
      <c r="H288" s="338">
        <v>12908.93</v>
      </c>
    </row>
    <row r="289" spans="1:8" x14ac:dyDescent="0.2">
      <c r="A289" s="339" t="s">
        <v>4284</v>
      </c>
      <c r="B289" s="335" t="s">
        <v>4285</v>
      </c>
      <c r="C289" s="335" t="s">
        <v>4124</v>
      </c>
      <c r="D289" s="335" t="s">
        <v>4125</v>
      </c>
      <c r="E289" s="335" t="s">
        <v>4134</v>
      </c>
      <c r="F289" s="335" t="s">
        <v>4127</v>
      </c>
      <c r="G289" s="337">
        <v>0</v>
      </c>
      <c r="H289" s="338">
        <v>0</v>
      </c>
    </row>
    <row r="290" spans="1:8" x14ac:dyDescent="0.2">
      <c r="A290" s="339" t="s">
        <v>4284</v>
      </c>
      <c r="B290" s="335" t="s">
        <v>4285</v>
      </c>
      <c r="C290" s="335" t="s">
        <v>4124</v>
      </c>
      <c r="D290" s="335" t="s">
        <v>4125</v>
      </c>
      <c r="E290" s="335" t="s">
        <v>4126</v>
      </c>
      <c r="F290" s="335" t="s">
        <v>4127</v>
      </c>
      <c r="G290" s="337">
        <v>0</v>
      </c>
      <c r="H290" s="338">
        <v>0</v>
      </c>
    </row>
    <row r="291" spans="1:8" x14ac:dyDescent="0.2">
      <c r="A291" s="339" t="s">
        <v>4284</v>
      </c>
      <c r="B291" s="335" t="s">
        <v>4285</v>
      </c>
      <c r="C291" s="335" t="s">
        <v>4124</v>
      </c>
      <c r="D291" s="335" t="s">
        <v>4125</v>
      </c>
      <c r="E291" s="335" t="s">
        <v>357</v>
      </c>
      <c r="F291" s="335" t="s">
        <v>4127</v>
      </c>
      <c r="G291" s="337">
        <v>47500</v>
      </c>
      <c r="H291" s="338">
        <v>6858.52</v>
      </c>
    </row>
    <row r="292" spans="1:8" x14ac:dyDescent="0.2">
      <c r="A292" s="336">
        <v>97084</v>
      </c>
      <c r="B292" s="335" t="s">
        <v>4286</v>
      </c>
      <c r="C292" s="335" t="s">
        <v>4124</v>
      </c>
      <c r="D292" s="335" t="s">
        <v>4125</v>
      </c>
      <c r="E292" s="335" t="s">
        <v>4134</v>
      </c>
      <c r="F292" s="335" t="s">
        <v>4127</v>
      </c>
      <c r="G292" s="337">
        <v>6</v>
      </c>
      <c r="H292" s="338">
        <v>183.6</v>
      </c>
    </row>
    <row r="293" spans="1:8" x14ac:dyDescent="0.2">
      <c r="A293" s="336">
        <v>97084</v>
      </c>
      <c r="B293" s="335" t="s">
        <v>4286</v>
      </c>
      <c r="C293" s="335" t="s">
        <v>4124</v>
      </c>
      <c r="D293" s="335" t="s">
        <v>4125</v>
      </c>
      <c r="E293" s="335" t="s">
        <v>4129</v>
      </c>
      <c r="F293" s="335" t="s">
        <v>4127</v>
      </c>
      <c r="G293" s="337">
        <v>68</v>
      </c>
      <c r="H293" s="338">
        <v>2244</v>
      </c>
    </row>
    <row r="294" spans="1:8" x14ac:dyDescent="0.2">
      <c r="A294" s="336">
        <v>97085</v>
      </c>
      <c r="B294" s="335" t="s">
        <v>4287</v>
      </c>
      <c r="C294" s="335" t="s">
        <v>4124</v>
      </c>
      <c r="D294" s="335" t="s">
        <v>4125</v>
      </c>
      <c r="E294" s="335" t="s">
        <v>4288</v>
      </c>
      <c r="F294" s="335" t="s">
        <v>4127</v>
      </c>
      <c r="G294" s="337">
        <v>0</v>
      </c>
      <c r="H294" s="338">
        <v>0</v>
      </c>
    </row>
    <row r="295" spans="1:8" x14ac:dyDescent="0.2">
      <c r="A295" s="336">
        <v>97095</v>
      </c>
      <c r="B295" s="335" t="s">
        <v>4289</v>
      </c>
      <c r="C295" s="335" t="s">
        <v>4124</v>
      </c>
      <c r="D295" s="335" t="s">
        <v>4125</v>
      </c>
      <c r="E295" s="335" t="s">
        <v>4134</v>
      </c>
      <c r="F295" s="335" t="s">
        <v>4168</v>
      </c>
      <c r="G295" s="337">
        <v>12000</v>
      </c>
      <c r="H295" s="338">
        <v>9743.1</v>
      </c>
    </row>
    <row r="296" spans="1:8" x14ac:dyDescent="0.2">
      <c r="A296" s="339" t="s">
        <v>4290</v>
      </c>
      <c r="B296" s="335" t="s">
        <v>4291</v>
      </c>
      <c r="C296" s="335" t="s">
        <v>4124</v>
      </c>
      <c r="D296" s="335" t="s">
        <v>4125</v>
      </c>
      <c r="E296" s="335" t="s">
        <v>4134</v>
      </c>
      <c r="F296" s="335" t="s">
        <v>4127</v>
      </c>
      <c r="G296" s="337">
        <v>0</v>
      </c>
      <c r="H296" s="338">
        <v>0</v>
      </c>
    </row>
    <row r="297" spans="1:8" x14ac:dyDescent="0.2">
      <c r="A297" s="339" t="s">
        <v>4292</v>
      </c>
      <c r="B297" s="335" t="s">
        <v>4293</v>
      </c>
      <c r="C297" s="335" t="s">
        <v>4124</v>
      </c>
      <c r="D297" s="335" t="s">
        <v>4125</v>
      </c>
      <c r="E297" s="335" t="s">
        <v>4134</v>
      </c>
      <c r="F297" s="335" t="s">
        <v>4127</v>
      </c>
      <c r="G297" s="337">
        <v>0</v>
      </c>
      <c r="H297" s="338">
        <v>0</v>
      </c>
    </row>
    <row r="298" spans="1:8" x14ac:dyDescent="0.2">
      <c r="A298" s="339" t="s">
        <v>4292</v>
      </c>
      <c r="B298" s="335" t="s">
        <v>4293</v>
      </c>
      <c r="C298" s="335" t="s">
        <v>4124</v>
      </c>
      <c r="D298" s="335" t="s">
        <v>4125</v>
      </c>
      <c r="E298" s="335" t="s">
        <v>4140</v>
      </c>
      <c r="F298" s="335" t="s">
        <v>4127</v>
      </c>
      <c r="G298" s="337">
        <v>0</v>
      </c>
      <c r="H298" s="338">
        <v>0</v>
      </c>
    </row>
    <row r="299" spans="1:8" x14ac:dyDescent="0.2">
      <c r="A299" s="339" t="s">
        <v>4294</v>
      </c>
      <c r="B299" s="335" t="s">
        <v>4295</v>
      </c>
      <c r="C299" s="335" t="s">
        <v>4124</v>
      </c>
      <c r="D299" s="335" t="s">
        <v>4125</v>
      </c>
      <c r="E299" s="335" t="s">
        <v>357</v>
      </c>
      <c r="F299" s="335" t="s">
        <v>4127</v>
      </c>
      <c r="G299" s="337">
        <v>2700</v>
      </c>
      <c r="H299" s="338">
        <v>560.20000000000005</v>
      </c>
    </row>
    <row r="300" spans="1:8" x14ac:dyDescent="0.2">
      <c r="A300" s="336">
        <v>91856</v>
      </c>
      <c r="B300" s="335" t="s">
        <v>4296</v>
      </c>
      <c r="C300" s="335" t="s">
        <v>4297</v>
      </c>
      <c r="D300" s="335" t="s">
        <v>4298</v>
      </c>
      <c r="E300" s="335" t="s">
        <v>4134</v>
      </c>
      <c r="F300" s="335" t="s">
        <v>4127</v>
      </c>
      <c r="G300" s="337">
        <v>0</v>
      </c>
      <c r="H300" s="338">
        <v>0</v>
      </c>
    </row>
    <row r="301" spans="1:8" x14ac:dyDescent="0.2">
      <c r="A301" s="336">
        <v>91856</v>
      </c>
      <c r="B301" s="335" t="s">
        <v>4296</v>
      </c>
      <c r="C301" s="335" t="s">
        <v>4297</v>
      </c>
      <c r="D301" s="335" t="s">
        <v>4298</v>
      </c>
      <c r="E301" s="335" t="s">
        <v>4126</v>
      </c>
      <c r="F301" s="335" t="s">
        <v>4127</v>
      </c>
      <c r="G301" s="337">
        <v>86000</v>
      </c>
      <c r="H301" s="338">
        <v>11568.47</v>
      </c>
    </row>
    <row r="302" spans="1:8" x14ac:dyDescent="0.2">
      <c r="A302" s="336">
        <v>91856</v>
      </c>
      <c r="B302" s="335" t="s">
        <v>4296</v>
      </c>
      <c r="C302" s="335" t="s">
        <v>4297</v>
      </c>
      <c r="D302" s="335" t="s">
        <v>4298</v>
      </c>
      <c r="E302" s="335" t="s">
        <v>4129</v>
      </c>
      <c r="F302" s="335" t="s">
        <v>4127</v>
      </c>
      <c r="G302" s="337">
        <v>89000</v>
      </c>
      <c r="H302" s="338">
        <v>11996.68</v>
      </c>
    </row>
    <row r="303" spans="1:8" x14ac:dyDescent="0.2">
      <c r="A303" s="336">
        <v>91857</v>
      </c>
      <c r="B303" s="335" t="s">
        <v>4299</v>
      </c>
      <c r="C303" s="335" t="s">
        <v>4297</v>
      </c>
      <c r="D303" s="335" t="s">
        <v>4298</v>
      </c>
      <c r="E303" s="335" t="s">
        <v>4126</v>
      </c>
      <c r="F303" s="335" t="s">
        <v>4228</v>
      </c>
      <c r="G303" s="337">
        <v>185</v>
      </c>
      <c r="H303" s="338">
        <v>1566.6</v>
      </c>
    </row>
    <row r="304" spans="1:8" x14ac:dyDescent="0.2">
      <c r="A304" s="336">
        <v>92201</v>
      </c>
      <c r="B304" s="335" t="s">
        <v>4300</v>
      </c>
      <c r="C304" s="335" t="s">
        <v>4297</v>
      </c>
      <c r="D304" s="335" t="s">
        <v>4298</v>
      </c>
      <c r="E304" s="335" t="s">
        <v>4129</v>
      </c>
      <c r="F304" s="335" t="s">
        <v>4151</v>
      </c>
      <c r="G304" s="337">
        <v>5760</v>
      </c>
      <c r="H304" s="338">
        <v>14493.6</v>
      </c>
    </row>
    <row r="305" spans="1:8" x14ac:dyDescent="0.2">
      <c r="A305" s="336">
        <v>92202</v>
      </c>
      <c r="B305" s="335" t="s">
        <v>4301</v>
      </c>
      <c r="C305" s="335" t="s">
        <v>4297</v>
      </c>
      <c r="D305" s="335" t="s">
        <v>4302</v>
      </c>
      <c r="E305" s="335" t="s">
        <v>4129</v>
      </c>
      <c r="F305" s="335" t="s">
        <v>4151</v>
      </c>
      <c r="G305" s="337">
        <v>9400</v>
      </c>
      <c r="H305" s="338">
        <v>3120.7999999999993</v>
      </c>
    </row>
    <row r="306" spans="1:8" x14ac:dyDescent="0.2">
      <c r="A306" s="336">
        <v>92203</v>
      </c>
      <c r="B306" s="335" t="s">
        <v>4303</v>
      </c>
      <c r="C306" s="335" t="s">
        <v>4297</v>
      </c>
      <c r="D306" s="335" t="s">
        <v>4298</v>
      </c>
      <c r="E306" s="335" t="s">
        <v>4129</v>
      </c>
      <c r="F306" s="335" t="s">
        <v>4151</v>
      </c>
      <c r="G306" s="337">
        <v>1200</v>
      </c>
      <c r="H306" s="338">
        <v>5400</v>
      </c>
    </row>
    <row r="307" spans="1:8" x14ac:dyDescent="0.2">
      <c r="A307" s="336">
        <v>92203</v>
      </c>
      <c r="B307" s="335" t="s">
        <v>4303</v>
      </c>
      <c r="C307" s="335" t="s">
        <v>4297</v>
      </c>
      <c r="D307" s="335" t="s">
        <v>4298</v>
      </c>
      <c r="E307" s="335" t="s">
        <v>357</v>
      </c>
      <c r="F307" s="335" t="s">
        <v>4151</v>
      </c>
      <c r="G307" s="337">
        <v>0</v>
      </c>
      <c r="H307" s="338">
        <v>0</v>
      </c>
    </row>
    <row r="308" spans="1:8" x14ac:dyDescent="0.2">
      <c r="A308" s="336">
        <v>92204</v>
      </c>
      <c r="B308" s="335" t="s">
        <v>4304</v>
      </c>
      <c r="C308" s="335" t="s">
        <v>4297</v>
      </c>
      <c r="D308" s="335" t="s">
        <v>4298</v>
      </c>
      <c r="E308" s="335" t="s">
        <v>4129</v>
      </c>
      <c r="F308" s="335" t="s">
        <v>4151</v>
      </c>
      <c r="G308" s="337">
        <v>486</v>
      </c>
      <c r="H308" s="338">
        <v>6768.27</v>
      </c>
    </row>
    <row r="309" spans="1:8" x14ac:dyDescent="0.2">
      <c r="A309" s="336">
        <v>92206</v>
      </c>
      <c r="B309" s="335" t="s">
        <v>4305</v>
      </c>
      <c r="C309" s="335" t="s">
        <v>4297</v>
      </c>
      <c r="D309" s="335" t="s">
        <v>4298</v>
      </c>
      <c r="E309" s="335" t="s">
        <v>4129</v>
      </c>
      <c r="F309" s="335" t="s">
        <v>4151</v>
      </c>
      <c r="G309" s="337">
        <v>1400</v>
      </c>
      <c r="H309" s="338">
        <v>34670.480000000003</v>
      </c>
    </row>
    <row r="310" spans="1:8" x14ac:dyDescent="0.2">
      <c r="A310" s="336">
        <v>92207</v>
      </c>
      <c r="B310" s="335" t="s">
        <v>4306</v>
      </c>
      <c r="C310" s="335" t="s">
        <v>4297</v>
      </c>
      <c r="D310" s="335" t="s">
        <v>4307</v>
      </c>
      <c r="E310" s="335" t="s">
        <v>4129</v>
      </c>
      <c r="F310" s="335" t="s">
        <v>4151</v>
      </c>
      <c r="G310" s="337">
        <v>29471</v>
      </c>
      <c r="H310" s="338">
        <v>3448.11</v>
      </c>
    </row>
    <row r="311" spans="1:8" x14ac:dyDescent="0.2">
      <c r="A311" s="336">
        <v>92208</v>
      </c>
      <c r="B311" s="335" t="s">
        <v>4308</v>
      </c>
      <c r="C311" s="335" t="s">
        <v>4297</v>
      </c>
      <c r="D311" s="335" t="s">
        <v>4309</v>
      </c>
      <c r="E311" s="335" t="s">
        <v>4129</v>
      </c>
      <c r="F311" s="335" t="s">
        <v>4151</v>
      </c>
      <c r="G311" s="337">
        <v>8985</v>
      </c>
      <c r="H311" s="338">
        <v>1937.65</v>
      </c>
    </row>
    <row r="312" spans="1:8" x14ac:dyDescent="0.2">
      <c r="A312" s="336">
        <v>92210</v>
      </c>
      <c r="B312" s="335" t="s">
        <v>4310</v>
      </c>
      <c r="C312" s="335" t="s">
        <v>4297</v>
      </c>
      <c r="D312" s="335" t="s">
        <v>4311</v>
      </c>
      <c r="E312" s="335" t="s">
        <v>4129</v>
      </c>
      <c r="F312" s="335" t="s">
        <v>4151</v>
      </c>
      <c r="G312" s="337">
        <v>3794</v>
      </c>
      <c r="H312" s="338">
        <v>689.75</v>
      </c>
    </row>
    <row r="313" spans="1:8" x14ac:dyDescent="0.2">
      <c r="A313" s="336">
        <v>92211</v>
      </c>
      <c r="B313" s="335" t="s">
        <v>4312</v>
      </c>
      <c r="C313" s="335" t="s">
        <v>4297</v>
      </c>
      <c r="D313" s="335" t="s">
        <v>4298</v>
      </c>
      <c r="E313" s="335" t="s">
        <v>4129</v>
      </c>
      <c r="F313" s="335" t="s">
        <v>4151</v>
      </c>
      <c r="G313" s="337">
        <v>580</v>
      </c>
      <c r="H313" s="338">
        <v>4933.88</v>
      </c>
    </row>
    <row r="314" spans="1:8" x14ac:dyDescent="0.2">
      <c r="A314" s="336">
        <v>92214</v>
      </c>
      <c r="B314" s="335" t="s">
        <v>4313</v>
      </c>
      <c r="C314" s="335" t="s">
        <v>4297</v>
      </c>
      <c r="D314" s="335" t="s">
        <v>4298</v>
      </c>
      <c r="E314" s="335" t="s">
        <v>4129</v>
      </c>
      <c r="F314" s="335" t="s">
        <v>4151</v>
      </c>
      <c r="G314" s="337">
        <v>6000</v>
      </c>
      <c r="H314" s="338">
        <v>186130.23</v>
      </c>
    </row>
    <row r="315" spans="1:8" x14ac:dyDescent="0.2">
      <c r="A315" s="336">
        <v>92220</v>
      </c>
      <c r="B315" s="335" t="s">
        <v>4314</v>
      </c>
      <c r="C315" s="335" t="s">
        <v>4297</v>
      </c>
      <c r="D315" s="335" t="s">
        <v>4298</v>
      </c>
      <c r="E315" s="335" t="s">
        <v>4129</v>
      </c>
      <c r="F315" s="335" t="s">
        <v>4151</v>
      </c>
      <c r="G315" s="337">
        <v>9000</v>
      </c>
      <c r="H315" s="338">
        <v>4887.08</v>
      </c>
    </row>
    <row r="316" spans="1:8" x14ac:dyDescent="0.2">
      <c r="A316" s="336">
        <v>92222</v>
      </c>
      <c r="B316" s="335" t="s">
        <v>4315</v>
      </c>
      <c r="C316" s="335" t="s">
        <v>4297</v>
      </c>
      <c r="D316" s="335" t="s">
        <v>4302</v>
      </c>
      <c r="E316" s="335" t="s">
        <v>4129</v>
      </c>
      <c r="F316" s="335" t="s">
        <v>4151</v>
      </c>
      <c r="G316" s="337">
        <v>0</v>
      </c>
      <c r="H316" s="338">
        <v>0</v>
      </c>
    </row>
    <row r="317" spans="1:8" x14ac:dyDescent="0.2">
      <c r="A317" s="336">
        <v>92227</v>
      </c>
      <c r="B317" s="335" t="s">
        <v>4316</v>
      </c>
      <c r="C317" s="335" t="s">
        <v>4297</v>
      </c>
      <c r="D317" s="335" t="s">
        <v>4298</v>
      </c>
      <c r="E317" s="335" t="s">
        <v>4129</v>
      </c>
      <c r="F317" s="335" t="s">
        <v>4127</v>
      </c>
      <c r="G317" s="337">
        <v>53</v>
      </c>
      <c r="H317" s="338">
        <v>433.01</v>
      </c>
    </row>
    <row r="318" spans="1:8" x14ac:dyDescent="0.2">
      <c r="A318" s="336">
        <v>92227</v>
      </c>
      <c r="B318" s="335" t="s">
        <v>4316</v>
      </c>
      <c r="C318" s="335" t="s">
        <v>4297</v>
      </c>
      <c r="D318" s="335" t="s">
        <v>4298</v>
      </c>
      <c r="E318" s="335" t="s">
        <v>357</v>
      </c>
      <c r="F318" s="335" t="s">
        <v>4127</v>
      </c>
      <c r="G318" s="337">
        <v>0</v>
      </c>
      <c r="H318" s="338">
        <v>0</v>
      </c>
    </row>
    <row r="319" spans="1:8" x14ac:dyDescent="0.2">
      <c r="A319" s="336">
        <v>92231</v>
      </c>
      <c r="B319" s="335" t="s">
        <v>4317</v>
      </c>
      <c r="C319" s="335" t="s">
        <v>4124</v>
      </c>
      <c r="D319" s="335" t="s">
        <v>4125</v>
      </c>
      <c r="E319" s="335" t="s">
        <v>4167</v>
      </c>
      <c r="F319" s="335" t="s">
        <v>4127</v>
      </c>
      <c r="G319" s="337">
        <v>0</v>
      </c>
      <c r="H319" s="338">
        <v>0</v>
      </c>
    </row>
    <row r="320" spans="1:8" x14ac:dyDescent="0.2">
      <c r="A320" s="336">
        <v>92231</v>
      </c>
      <c r="B320" s="335" t="s">
        <v>4317</v>
      </c>
      <c r="C320" s="335" t="s">
        <v>4124</v>
      </c>
      <c r="D320" s="335" t="s">
        <v>4125</v>
      </c>
      <c r="E320" s="335" t="s">
        <v>4134</v>
      </c>
      <c r="F320" s="335" t="s">
        <v>4127</v>
      </c>
      <c r="G320" s="337">
        <v>22</v>
      </c>
      <c r="H320" s="338">
        <v>670.56</v>
      </c>
    </row>
    <row r="321" spans="1:8" x14ac:dyDescent="0.2">
      <c r="A321" s="336">
        <v>92231</v>
      </c>
      <c r="B321" s="335" t="s">
        <v>4317</v>
      </c>
      <c r="C321" s="335" t="s">
        <v>4124</v>
      </c>
      <c r="D321" s="335" t="s">
        <v>4125</v>
      </c>
      <c r="E321" s="335" t="s">
        <v>4153</v>
      </c>
      <c r="F321" s="335" t="s">
        <v>4127</v>
      </c>
      <c r="G321" s="337">
        <v>0</v>
      </c>
      <c r="H321" s="338">
        <v>0</v>
      </c>
    </row>
    <row r="322" spans="1:8" x14ac:dyDescent="0.2">
      <c r="A322" s="336">
        <v>92390</v>
      </c>
      <c r="B322" s="335" t="s">
        <v>4318</v>
      </c>
      <c r="C322" s="335" t="s">
        <v>4297</v>
      </c>
      <c r="D322" s="335" t="s">
        <v>4298</v>
      </c>
      <c r="E322" s="335" t="s">
        <v>4126</v>
      </c>
      <c r="F322" s="335" t="s">
        <v>4127</v>
      </c>
      <c r="G322" s="337">
        <v>0</v>
      </c>
      <c r="H322" s="338">
        <v>0</v>
      </c>
    </row>
    <row r="323" spans="1:8" x14ac:dyDescent="0.2">
      <c r="A323" s="336">
        <v>92391</v>
      </c>
      <c r="B323" s="335" t="s">
        <v>4319</v>
      </c>
      <c r="C323" s="335" t="s">
        <v>4297</v>
      </c>
      <c r="D323" s="335" t="s">
        <v>4298</v>
      </c>
      <c r="E323" s="335" t="s">
        <v>4126</v>
      </c>
      <c r="F323" s="335" t="s">
        <v>4127</v>
      </c>
      <c r="G323" s="337">
        <v>0</v>
      </c>
      <c r="H323" s="338">
        <v>0</v>
      </c>
    </row>
    <row r="324" spans="1:8" x14ac:dyDescent="0.2">
      <c r="A324" s="336">
        <v>92392</v>
      </c>
      <c r="B324" s="335" t="s">
        <v>4320</v>
      </c>
      <c r="C324" s="335" t="s">
        <v>4297</v>
      </c>
      <c r="D324" s="335" t="s">
        <v>4298</v>
      </c>
      <c r="E324" s="335" t="s">
        <v>4126</v>
      </c>
      <c r="F324" s="335" t="s">
        <v>4127</v>
      </c>
      <c r="G324" s="337">
        <v>600</v>
      </c>
      <c r="H324" s="338">
        <v>15141</v>
      </c>
    </row>
    <row r="325" spans="1:8" x14ac:dyDescent="0.2">
      <c r="A325" s="336">
        <v>92397</v>
      </c>
      <c r="B325" s="335" t="s">
        <v>4321</v>
      </c>
      <c r="C325" s="335" t="s">
        <v>4297</v>
      </c>
      <c r="D325" s="335" t="s">
        <v>4298</v>
      </c>
      <c r="E325" s="335" t="s">
        <v>4126</v>
      </c>
      <c r="F325" s="335" t="s">
        <v>4127</v>
      </c>
      <c r="G325" s="337">
        <v>0</v>
      </c>
      <c r="H325" s="338">
        <v>0</v>
      </c>
    </row>
    <row r="326" spans="1:8" x14ac:dyDescent="0.2">
      <c r="A326" s="336">
        <v>92398</v>
      </c>
      <c r="B326" s="335" t="s">
        <v>4322</v>
      </c>
      <c r="C326" s="335" t="s">
        <v>4297</v>
      </c>
      <c r="D326" s="335" t="s">
        <v>4298</v>
      </c>
      <c r="E326" s="335" t="s">
        <v>4126</v>
      </c>
      <c r="F326" s="335" t="s">
        <v>4127</v>
      </c>
      <c r="G326" s="337">
        <v>300</v>
      </c>
      <c r="H326" s="338">
        <v>7146</v>
      </c>
    </row>
    <row r="327" spans="1:8" x14ac:dyDescent="0.2">
      <c r="A327" s="336">
        <v>92400</v>
      </c>
      <c r="B327" s="335" t="s">
        <v>4323</v>
      </c>
      <c r="C327" s="335" t="s">
        <v>4124</v>
      </c>
      <c r="D327" s="335" t="s">
        <v>4125</v>
      </c>
      <c r="E327" s="335" t="s">
        <v>4134</v>
      </c>
      <c r="F327" s="335" t="s">
        <v>4127</v>
      </c>
      <c r="G327" s="337">
        <v>7000</v>
      </c>
      <c r="H327" s="338">
        <v>210</v>
      </c>
    </row>
    <row r="328" spans="1:8" x14ac:dyDescent="0.2">
      <c r="A328" s="336">
        <v>94811</v>
      </c>
      <c r="B328" s="335" t="s">
        <v>4324</v>
      </c>
      <c r="C328" s="335" t="s">
        <v>4297</v>
      </c>
      <c r="D328" s="335" t="s">
        <v>4325</v>
      </c>
      <c r="E328" s="335" t="s">
        <v>4126</v>
      </c>
      <c r="F328" s="335" t="s">
        <v>4151</v>
      </c>
      <c r="G328" s="337">
        <v>17280</v>
      </c>
      <c r="H328" s="338">
        <v>12020.8</v>
      </c>
    </row>
    <row r="329" spans="1:8" x14ac:dyDescent="0.2">
      <c r="A329" s="336">
        <v>94812</v>
      </c>
      <c r="B329" s="335" t="s">
        <v>4326</v>
      </c>
      <c r="C329" s="335" t="s">
        <v>4297</v>
      </c>
      <c r="D329" s="335" t="s">
        <v>4325</v>
      </c>
      <c r="E329" s="335" t="s">
        <v>4126</v>
      </c>
      <c r="F329" s="335" t="s">
        <v>4151</v>
      </c>
      <c r="G329" s="337">
        <v>28190</v>
      </c>
      <c r="H329" s="338">
        <v>72779.5</v>
      </c>
    </row>
    <row r="330" spans="1:8" x14ac:dyDescent="0.2">
      <c r="A330" s="336">
        <v>94813</v>
      </c>
      <c r="B330" s="335" t="s">
        <v>4327</v>
      </c>
      <c r="C330" s="335" t="s">
        <v>4297</v>
      </c>
      <c r="D330" s="335" t="s">
        <v>4325</v>
      </c>
      <c r="E330" s="335" t="s">
        <v>4126</v>
      </c>
      <c r="F330" s="335" t="s">
        <v>4151</v>
      </c>
      <c r="G330" s="337">
        <v>0</v>
      </c>
      <c r="H330" s="338">
        <v>155.73999999999796</v>
      </c>
    </row>
    <row r="331" spans="1:8" x14ac:dyDescent="0.2">
      <c r="A331" s="339" t="s">
        <v>4328</v>
      </c>
      <c r="B331" s="335" t="s">
        <v>4327</v>
      </c>
      <c r="C331" s="335" t="s">
        <v>4297</v>
      </c>
      <c r="D331" s="335" t="s">
        <v>4325</v>
      </c>
      <c r="E331" s="335" t="s">
        <v>4126</v>
      </c>
      <c r="F331" s="335" t="s">
        <v>4151</v>
      </c>
      <c r="G331" s="337">
        <v>150</v>
      </c>
      <c r="H331" s="338">
        <v>415.5</v>
      </c>
    </row>
    <row r="332" spans="1:8" x14ac:dyDescent="0.2">
      <c r="A332" s="336">
        <v>94814</v>
      </c>
      <c r="B332" s="335" t="s">
        <v>4329</v>
      </c>
      <c r="C332" s="335" t="s">
        <v>4297</v>
      </c>
      <c r="D332" s="335" t="s">
        <v>4325</v>
      </c>
      <c r="E332" s="335" t="s">
        <v>4134</v>
      </c>
      <c r="F332" s="335" t="s">
        <v>4151</v>
      </c>
      <c r="G332" s="337">
        <v>0</v>
      </c>
      <c r="H332" s="338">
        <v>0</v>
      </c>
    </row>
    <row r="333" spans="1:8" x14ac:dyDescent="0.2">
      <c r="A333" s="336">
        <v>94814</v>
      </c>
      <c r="B333" s="335" t="s">
        <v>4329</v>
      </c>
      <c r="C333" s="335" t="s">
        <v>4297</v>
      </c>
      <c r="D333" s="335" t="s">
        <v>4325</v>
      </c>
      <c r="E333" s="335" t="s">
        <v>4126</v>
      </c>
      <c r="F333" s="335" t="s">
        <v>4151</v>
      </c>
      <c r="G333" s="337">
        <v>37504.699999999997</v>
      </c>
      <c r="H333" s="338">
        <v>94036.95</v>
      </c>
    </row>
    <row r="334" spans="1:8" x14ac:dyDescent="0.2">
      <c r="A334" s="336">
        <v>95500</v>
      </c>
      <c r="B334" s="335" t="s">
        <v>4330</v>
      </c>
      <c r="C334" s="335" t="s">
        <v>4297</v>
      </c>
      <c r="D334" s="335" t="s">
        <v>4331</v>
      </c>
      <c r="E334" s="335" t="s">
        <v>4134</v>
      </c>
      <c r="F334" s="335" t="s">
        <v>4151</v>
      </c>
      <c r="G334" s="337">
        <v>0</v>
      </c>
      <c r="H334" s="338">
        <v>0</v>
      </c>
    </row>
    <row r="335" spans="1:8" x14ac:dyDescent="0.2">
      <c r="A335" s="336">
        <v>95500</v>
      </c>
      <c r="B335" s="335" t="s">
        <v>4330</v>
      </c>
      <c r="C335" s="335" t="s">
        <v>4297</v>
      </c>
      <c r="D335" s="335" t="s">
        <v>4331</v>
      </c>
      <c r="E335" s="335" t="s">
        <v>4140</v>
      </c>
      <c r="F335" s="335" t="s">
        <v>4151</v>
      </c>
      <c r="G335" s="337">
        <v>0</v>
      </c>
      <c r="H335" s="338">
        <v>0</v>
      </c>
    </row>
    <row r="336" spans="1:8" x14ac:dyDescent="0.2">
      <c r="A336" s="336">
        <v>95500</v>
      </c>
      <c r="B336" s="335" t="s">
        <v>4330</v>
      </c>
      <c r="C336" s="335" t="s">
        <v>4297</v>
      </c>
      <c r="D336" s="335" t="s">
        <v>4331</v>
      </c>
      <c r="E336" s="335" t="s">
        <v>357</v>
      </c>
      <c r="F336" s="335" t="s">
        <v>4151</v>
      </c>
      <c r="G336" s="337">
        <v>51973</v>
      </c>
      <c r="H336" s="338">
        <v>138388.60999999999</v>
      </c>
    </row>
    <row r="337" spans="1:8" x14ac:dyDescent="0.2">
      <c r="A337" s="339" t="s">
        <v>4332</v>
      </c>
      <c r="B337" s="335" t="s">
        <v>4333</v>
      </c>
      <c r="C337" s="335" t="s">
        <v>4297</v>
      </c>
      <c r="D337" s="335" t="s">
        <v>4331</v>
      </c>
      <c r="E337" s="335" t="s">
        <v>4140</v>
      </c>
      <c r="F337" s="335" t="s">
        <v>4151</v>
      </c>
      <c r="G337" s="337">
        <v>0</v>
      </c>
      <c r="H337" s="338">
        <v>0</v>
      </c>
    </row>
    <row r="338" spans="1:8" x14ac:dyDescent="0.2">
      <c r="A338" s="339" t="s">
        <v>4332</v>
      </c>
      <c r="B338" s="335" t="s">
        <v>4333</v>
      </c>
      <c r="C338" s="335" t="s">
        <v>4297</v>
      </c>
      <c r="D338" s="335" t="s">
        <v>4331</v>
      </c>
      <c r="E338" s="335" t="s">
        <v>357</v>
      </c>
      <c r="F338" s="335" t="s">
        <v>4151</v>
      </c>
      <c r="G338" s="337">
        <v>81326</v>
      </c>
      <c r="H338" s="338">
        <v>186052.75</v>
      </c>
    </row>
    <row r="339" spans="1:8" x14ac:dyDescent="0.2">
      <c r="A339" s="339" t="s">
        <v>4334</v>
      </c>
      <c r="B339" s="335" t="s">
        <v>4335</v>
      </c>
      <c r="C339" s="335" t="s">
        <v>4297</v>
      </c>
      <c r="D339" s="335" t="s">
        <v>4331</v>
      </c>
      <c r="E339" s="335" t="s">
        <v>357</v>
      </c>
      <c r="F339" s="335" t="s">
        <v>4151</v>
      </c>
      <c r="G339" s="337">
        <v>13973</v>
      </c>
      <c r="H339" s="338">
        <v>40596.86</v>
      </c>
    </row>
    <row r="340" spans="1:8" x14ac:dyDescent="0.2">
      <c r="A340" s="339" t="s">
        <v>4336</v>
      </c>
      <c r="B340" s="335" t="s">
        <v>4337</v>
      </c>
      <c r="C340" s="335" t="s">
        <v>4297</v>
      </c>
      <c r="D340" s="335" t="s">
        <v>4331</v>
      </c>
      <c r="E340" s="335" t="s">
        <v>357</v>
      </c>
      <c r="F340" s="335" t="s">
        <v>4151</v>
      </c>
      <c r="G340" s="337">
        <v>0</v>
      </c>
      <c r="H340" s="338">
        <v>0</v>
      </c>
    </row>
    <row r="341" spans="1:8" x14ac:dyDescent="0.2">
      <c r="A341" s="336">
        <v>95501</v>
      </c>
      <c r="B341" s="335" t="s">
        <v>4338</v>
      </c>
      <c r="C341" s="335" t="s">
        <v>4297</v>
      </c>
      <c r="D341" s="335" t="s">
        <v>4331</v>
      </c>
      <c r="E341" s="335" t="s">
        <v>4140</v>
      </c>
      <c r="F341" s="335" t="s">
        <v>4151</v>
      </c>
      <c r="G341" s="337">
        <v>0</v>
      </c>
      <c r="H341" s="338">
        <v>0</v>
      </c>
    </row>
    <row r="342" spans="1:8" x14ac:dyDescent="0.2">
      <c r="A342" s="336">
        <v>95501</v>
      </c>
      <c r="B342" s="335" t="s">
        <v>4338</v>
      </c>
      <c r="C342" s="335" t="s">
        <v>4297</v>
      </c>
      <c r="D342" s="335" t="s">
        <v>4331</v>
      </c>
      <c r="E342" s="335" t="s">
        <v>357</v>
      </c>
      <c r="F342" s="335" t="s">
        <v>4151</v>
      </c>
      <c r="G342" s="337">
        <v>53538</v>
      </c>
      <c r="H342" s="338">
        <v>160878.64000000001</v>
      </c>
    </row>
    <row r="343" spans="1:8" x14ac:dyDescent="0.2">
      <c r="A343" s="336">
        <v>95503</v>
      </c>
      <c r="B343" s="335" t="s">
        <v>4339</v>
      </c>
      <c r="C343" s="335" t="s">
        <v>4297</v>
      </c>
      <c r="D343" s="335" t="s">
        <v>4331</v>
      </c>
      <c r="E343" s="335" t="s">
        <v>4167</v>
      </c>
      <c r="F343" s="335" t="s">
        <v>4151</v>
      </c>
      <c r="G343" s="337">
        <v>0</v>
      </c>
      <c r="H343" s="338">
        <v>0</v>
      </c>
    </row>
    <row r="344" spans="1:8" x14ac:dyDescent="0.2">
      <c r="A344" s="336">
        <v>95503</v>
      </c>
      <c r="B344" s="335" t="s">
        <v>4339</v>
      </c>
      <c r="C344" s="335" t="s">
        <v>4297</v>
      </c>
      <c r="D344" s="335" t="s">
        <v>4331</v>
      </c>
      <c r="E344" s="335" t="s">
        <v>4134</v>
      </c>
      <c r="F344" s="335" t="s">
        <v>4151</v>
      </c>
      <c r="G344" s="337">
        <v>0</v>
      </c>
      <c r="H344" s="338">
        <v>0</v>
      </c>
    </row>
    <row r="345" spans="1:8" x14ac:dyDescent="0.2">
      <c r="A345" s="336">
        <v>95503</v>
      </c>
      <c r="B345" s="335" t="s">
        <v>4339</v>
      </c>
      <c r="C345" s="335" t="s">
        <v>4297</v>
      </c>
      <c r="D345" s="335" t="s">
        <v>4331</v>
      </c>
      <c r="E345" s="335" t="s">
        <v>4140</v>
      </c>
      <c r="F345" s="335" t="s">
        <v>4151</v>
      </c>
      <c r="G345" s="337">
        <v>0</v>
      </c>
      <c r="H345" s="338">
        <v>0</v>
      </c>
    </row>
    <row r="346" spans="1:8" x14ac:dyDescent="0.2">
      <c r="A346" s="336">
        <v>95503</v>
      </c>
      <c r="B346" s="335" t="s">
        <v>4339</v>
      </c>
      <c r="C346" s="335" t="s">
        <v>4297</v>
      </c>
      <c r="D346" s="335" t="s">
        <v>4331</v>
      </c>
      <c r="E346" s="335" t="s">
        <v>357</v>
      </c>
      <c r="F346" s="335" t="s">
        <v>4151</v>
      </c>
      <c r="G346" s="337">
        <v>44957</v>
      </c>
      <c r="H346" s="338">
        <v>95900.4</v>
      </c>
    </row>
    <row r="347" spans="1:8" x14ac:dyDescent="0.2">
      <c r="A347" s="339" t="s">
        <v>4340</v>
      </c>
      <c r="B347" s="335" t="s">
        <v>4341</v>
      </c>
      <c r="C347" s="335" t="s">
        <v>4297</v>
      </c>
      <c r="D347" s="335" t="s">
        <v>4331</v>
      </c>
      <c r="E347" s="335" t="s">
        <v>4140</v>
      </c>
      <c r="F347" s="335" t="s">
        <v>4151</v>
      </c>
      <c r="G347" s="337">
        <v>0</v>
      </c>
      <c r="H347" s="338">
        <v>0</v>
      </c>
    </row>
    <row r="348" spans="1:8" x14ac:dyDescent="0.2">
      <c r="A348" s="339" t="s">
        <v>4340</v>
      </c>
      <c r="B348" s="335" t="s">
        <v>4341</v>
      </c>
      <c r="C348" s="335" t="s">
        <v>4297</v>
      </c>
      <c r="D348" s="335" t="s">
        <v>4331</v>
      </c>
      <c r="E348" s="335" t="s">
        <v>357</v>
      </c>
      <c r="F348" s="335" t="s">
        <v>4151</v>
      </c>
      <c r="G348" s="337">
        <v>6504</v>
      </c>
      <c r="H348" s="338">
        <v>14643.85</v>
      </c>
    </row>
    <row r="349" spans="1:8" x14ac:dyDescent="0.2">
      <c r="A349" s="336">
        <v>95506</v>
      </c>
      <c r="B349" s="335" t="s">
        <v>4342</v>
      </c>
      <c r="C349" s="335" t="s">
        <v>4297</v>
      </c>
      <c r="D349" s="335" t="s">
        <v>4331</v>
      </c>
      <c r="E349" s="335" t="s">
        <v>4134</v>
      </c>
      <c r="F349" s="335" t="s">
        <v>4151</v>
      </c>
      <c r="G349" s="337">
        <v>0</v>
      </c>
      <c r="H349" s="338">
        <v>0</v>
      </c>
    </row>
    <row r="350" spans="1:8" x14ac:dyDescent="0.2">
      <c r="A350" s="336">
        <v>95506</v>
      </c>
      <c r="B350" s="335" t="s">
        <v>4342</v>
      </c>
      <c r="C350" s="335" t="s">
        <v>4297</v>
      </c>
      <c r="D350" s="335" t="s">
        <v>4331</v>
      </c>
      <c r="E350" s="335" t="s">
        <v>4140</v>
      </c>
      <c r="F350" s="335" t="s">
        <v>4151</v>
      </c>
      <c r="G350" s="337">
        <v>0</v>
      </c>
      <c r="H350" s="338">
        <v>0</v>
      </c>
    </row>
    <row r="351" spans="1:8" x14ac:dyDescent="0.2">
      <c r="A351" s="336">
        <v>95506</v>
      </c>
      <c r="B351" s="335" t="s">
        <v>4342</v>
      </c>
      <c r="C351" s="335" t="s">
        <v>4297</v>
      </c>
      <c r="D351" s="335" t="s">
        <v>4331</v>
      </c>
      <c r="E351" s="335" t="s">
        <v>357</v>
      </c>
      <c r="F351" s="335" t="s">
        <v>4151</v>
      </c>
      <c r="G351" s="337">
        <v>22744</v>
      </c>
      <c r="H351" s="338">
        <v>81650.960000000006</v>
      </c>
    </row>
    <row r="352" spans="1:8" x14ac:dyDescent="0.2">
      <c r="A352" s="336">
        <v>95507</v>
      </c>
      <c r="B352" s="335" t="s">
        <v>4343</v>
      </c>
      <c r="C352" s="335" t="s">
        <v>4297</v>
      </c>
      <c r="D352" s="335" t="s">
        <v>4331</v>
      </c>
      <c r="E352" s="335" t="s">
        <v>357</v>
      </c>
      <c r="F352" s="335" t="s">
        <v>4151</v>
      </c>
      <c r="G352" s="337">
        <v>0</v>
      </c>
      <c r="H352" s="338">
        <v>0</v>
      </c>
    </row>
    <row r="353" spans="1:8" x14ac:dyDescent="0.2">
      <c r="A353" s="336">
        <v>95508</v>
      </c>
      <c r="B353" s="335" t="s">
        <v>4344</v>
      </c>
      <c r="C353" s="335" t="s">
        <v>4297</v>
      </c>
      <c r="D353" s="335" t="s">
        <v>4331</v>
      </c>
      <c r="E353" s="335" t="s">
        <v>357</v>
      </c>
      <c r="F353" s="335" t="s">
        <v>4151</v>
      </c>
      <c r="G353" s="337">
        <v>0</v>
      </c>
      <c r="H353" s="338">
        <v>0</v>
      </c>
    </row>
    <row r="354" spans="1:8" x14ac:dyDescent="0.2">
      <c r="A354" s="336">
        <v>95509</v>
      </c>
      <c r="B354" s="335" t="s">
        <v>4345</v>
      </c>
      <c r="C354" s="335" t="s">
        <v>4297</v>
      </c>
      <c r="D354" s="335" t="s">
        <v>4331</v>
      </c>
      <c r="E354" s="335" t="s">
        <v>357</v>
      </c>
      <c r="F354" s="335" t="s">
        <v>4151</v>
      </c>
      <c r="G354" s="337">
        <v>6675</v>
      </c>
      <c r="H354" s="338">
        <v>44628.49</v>
      </c>
    </row>
    <row r="355" spans="1:8" x14ac:dyDescent="0.2">
      <c r="A355" s="336">
        <v>95510</v>
      </c>
      <c r="B355" s="335" t="s">
        <v>4346</v>
      </c>
      <c r="C355" s="335" t="s">
        <v>4297</v>
      </c>
      <c r="D355" s="335" t="s">
        <v>4331</v>
      </c>
      <c r="E355" s="335" t="s">
        <v>4134</v>
      </c>
      <c r="F355" s="335" t="s">
        <v>4151</v>
      </c>
      <c r="G355" s="337">
        <v>0</v>
      </c>
      <c r="H355" s="338">
        <v>0</v>
      </c>
    </row>
    <row r="356" spans="1:8" x14ac:dyDescent="0.2">
      <c r="A356" s="336">
        <v>95510</v>
      </c>
      <c r="B356" s="335" t="s">
        <v>4346</v>
      </c>
      <c r="C356" s="335" t="s">
        <v>4297</v>
      </c>
      <c r="D356" s="335" t="s">
        <v>4331</v>
      </c>
      <c r="E356" s="335" t="s">
        <v>4140</v>
      </c>
      <c r="F356" s="335" t="s">
        <v>4151</v>
      </c>
      <c r="G356" s="337">
        <v>0</v>
      </c>
      <c r="H356" s="338">
        <v>0</v>
      </c>
    </row>
    <row r="357" spans="1:8" x14ac:dyDescent="0.2">
      <c r="A357" s="336">
        <v>95510</v>
      </c>
      <c r="B357" s="335" t="s">
        <v>4346</v>
      </c>
      <c r="C357" s="335" t="s">
        <v>4297</v>
      </c>
      <c r="D357" s="335" t="s">
        <v>4331</v>
      </c>
      <c r="E357" s="335" t="s">
        <v>357</v>
      </c>
      <c r="F357" s="335" t="s">
        <v>4151</v>
      </c>
      <c r="G357" s="337">
        <v>25962</v>
      </c>
      <c r="H357" s="338">
        <v>103699.48</v>
      </c>
    </row>
    <row r="358" spans="1:8" x14ac:dyDescent="0.2">
      <c r="A358" s="336">
        <v>95517</v>
      </c>
      <c r="B358" s="335" t="s">
        <v>4347</v>
      </c>
      <c r="C358" s="335" t="s">
        <v>4297</v>
      </c>
      <c r="D358" s="335" t="s">
        <v>4331</v>
      </c>
      <c r="E358" s="335" t="s">
        <v>357</v>
      </c>
      <c r="F358" s="335" t="s">
        <v>4151</v>
      </c>
      <c r="G358" s="337">
        <v>375</v>
      </c>
      <c r="H358" s="338">
        <v>1044.3</v>
      </c>
    </row>
    <row r="359" spans="1:8" x14ac:dyDescent="0.2">
      <c r="A359" s="336">
        <v>95519</v>
      </c>
      <c r="B359" s="335" t="s">
        <v>4348</v>
      </c>
      <c r="C359" s="335" t="s">
        <v>4297</v>
      </c>
      <c r="D359" s="335" t="s">
        <v>4298</v>
      </c>
      <c r="E359" s="335" t="s">
        <v>4134</v>
      </c>
      <c r="F359" s="335" t="s">
        <v>4151</v>
      </c>
      <c r="G359" s="337">
        <v>0</v>
      </c>
      <c r="H359" s="338">
        <v>0</v>
      </c>
    </row>
    <row r="360" spans="1:8" x14ac:dyDescent="0.2">
      <c r="A360" s="336">
        <v>95519</v>
      </c>
      <c r="B360" s="335" t="s">
        <v>4348</v>
      </c>
      <c r="C360" s="335" t="s">
        <v>4297</v>
      </c>
      <c r="D360" s="335" t="s">
        <v>4298</v>
      </c>
      <c r="E360" s="335" t="s">
        <v>357</v>
      </c>
      <c r="F360" s="335" t="s">
        <v>4151</v>
      </c>
      <c r="G360" s="337">
        <v>92</v>
      </c>
      <c r="H360" s="338">
        <v>586.96</v>
      </c>
    </row>
    <row r="361" spans="1:8" x14ac:dyDescent="0.2">
      <c r="A361" s="336">
        <v>95520</v>
      </c>
      <c r="B361" s="335" t="s">
        <v>4349</v>
      </c>
      <c r="C361" s="335" t="s">
        <v>4297</v>
      </c>
      <c r="D361" s="335" t="s">
        <v>4298</v>
      </c>
      <c r="E361" s="335" t="s">
        <v>4134</v>
      </c>
      <c r="F361" s="335" t="s">
        <v>4151</v>
      </c>
      <c r="G361" s="337">
        <v>0</v>
      </c>
      <c r="H361" s="338">
        <v>0</v>
      </c>
    </row>
    <row r="362" spans="1:8" x14ac:dyDescent="0.2">
      <c r="A362" s="336">
        <v>95521</v>
      </c>
      <c r="B362" s="335" t="s">
        <v>4350</v>
      </c>
      <c r="C362" s="335" t="s">
        <v>4297</v>
      </c>
      <c r="D362" s="335" t="s">
        <v>4298</v>
      </c>
      <c r="E362" s="335" t="s">
        <v>4134</v>
      </c>
      <c r="F362" s="335" t="s">
        <v>4151</v>
      </c>
      <c r="G362" s="337">
        <v>0</v>
      </c>
      <c r="H362" s="338">
        <v>0</v>
      </c>
    </row>
    <row r="363" spans="1:8" x14ac:dyDescent="0.2">
      <c r="A363" s="336">
        <v>95521</v>
      </c>
      <c r="B363" s="335" t="s">
        <v>4350</v>
      </c>
      <c r="C363" s="335" t="s">
        <v>4297</v>
      </c>
      <c r="D363" s="335" t="s">
        <v>4298</v>
      </c>
      <c r="E363" s="335" t="s">
        <v>357</v>
      </c>
      <c r="F363" s="335" t="s">
        <v>4151</v>
      </c>
      <c r="G363" s="337">
        <v>0</v>
      </c>
      <c r="H363" s="338">
        <v>0</v>
      </c>
    </row>
    <row r="364" spans="1:8" x14ac:dyDescent="0.2">
      <c r="A364" s="336">
        <v>95523</v>
      </c>
      <c r="B364" s="335" t="s">
        <v>4351</v>
      </c>
      <c r="C364" s="335" t="s">
        <v>4297</v>
      </c>
      <c r="D364" s="335" t="s">
        <v>4298</v>
      </c>
      <c r="E364" s="335" t="s">
        <v>4134</v>
      </c>
      <c r="F364" s="335" t="s">
        <v>4151</v>
      </c>
      <c r="G364" s="337">
        <v>0</v>
      </c>
      <c r="H364" s="338">
        <v>0</v>
      </c>
    </row>
    <row r="365" spans="1:8" x14ac:dyDescent="0.2">
      <c r="A365" s="336">
        <v>95523</v>
      </c>
      <c r="B365" s="335" t="s">
        <v>4351</v>
      </c>
      <c r="C365" s="335" t="s">
        <v>4297</v>
      </c>
      <c r="D365" s="335" t="s">
        <v>4298</v>
      </c>
      <c r="E365" s="335" t="s">
        <v>4140</v>
      </c>
      <c r="F365" s="335" t="s">
        <v>4151</v>
      </c>
      <c r="G365" s="337">
        <v>0</v>
      </c>
      <c r="H365" s="338">
        <v>0</v>
      </c>
    </row>
    <row r="366" spans="1:8" x14ac:dyDescent="0.2">
      <c r="A366" s="336">
        <v>95523</v>
      </c>
      <c r="B366" s="335" t="s">
        <v>4351</v>
      </c>
      <c r="C366" s="335" t="s">
        <v>4297</v>
      </c>
      <c r="D366" s="335" t="s">
        <v>4298</v>
      </c>
      <c r="E366" s="335" t="s">
        <v>357</v>
      </c>
      <c r="F366" s="335" t="s">
        <v>4151</v>
      </c>
      <c r="G366" s="337">
        <v>10450</v>
      </c>
      <c r="H366" s="338">
        <v>73162.14</v>
      </c>
    </row>
    <row r="367" spans="1:8" x14ac:dyDescent="0.2">
      <c r="A367" s="336">
        <v>95524</v>
      </c>
      <c r="B367" s="335" t="s">
        <v>4352</v>
      </c>
      <c r="C367" s="335" t="s">
        <v>4297</v>
      </c>
      <c r="D367" s="335" t="s">
        <v>4298</v>
      </c>
      <c r="E367" s="335" t="s">
        <v>357</v>
      </c>
      <c r="F367" s="335" t="s">
        <v>4151</v>
      </c>
      <c r="G367" s="337">
        <v>0</v>
      </c>
      <c r="H367" s="338">
        <v>0</v>
      </c>
    </row>
    <row r="368" spans="1:8" x14ac:dyDescent="0.2">
      <c r="A368" s="336">
        <v>95527</v>
      </c>
      <c r="B368" s="335" t="s">
        <v>4353</v>
      </c>
      <c r="C368" s="335" t="s">
        <v>4297</v>
      </c>
      <c r="D368" s="335" t="s">
        <v>4298</v>
      </c>
      <c r="E368" s="335" t="s">
        <v>4134</v>
      </c>
      <c r="F368" s="335" t="s">
        <v>4151</v>
      </c>
      <c r="G368" s="337">
        <v>5000</v>
      </c>
      <c r="H368" s="338">
        <v>26323.23</v>
      </c>
    </row>
    <row r="369" spans="1:8" x14ac:dyDescent="0.2">
      <c r="A369" s="336">
        <v>95534</v>
      </c>
      <c r="B369" s="335" t="s">
        <v>4354</v>
      </c>
      <c r="C369" s="335" t="s">
        <v>4297</v>
      </c>
      <c r="D369" s="335" t="s">
        <v>4298</v>
      </c>
      <c r="E369" s="335" t="s">
        <v>4134</v>
      </c>
      <c r="F369" s="335" t="s">
        <v>4151</v>
      </c>
      <c r="G369" s="337">
        <v>0</v>
      </c>
      <c r="H369" s="338">
        <v>0</v>
      </c>
    </row>
    <row r="370" spans="1:8" x14ac:dyDescent="0.2">
      <c r="A370" s="336">
        <v>95536</v>
      </c>
      <c r="B370" s="335" t="s">
        <v>4355</v>
      </c>
      <c r="C370" s="335" t="s">
        <v>4297</v>
      </c>
      <c r="D370" s="335" t="s">
        <v>4356</v>
      </c>
      <c r="E370" s="335" t="s">
        <v>4134</v>
      </c>
      <c r="F370" s="335" t="s">
        <v>4151</v>
      </c>
      <c r="G370" s="337">
        <v>0</v>
      </c>
      <c r="H370" s="338">
        <v>0</v>
      </c>
    </row>
    <row r="371" spans="1:8" x14ac:dyDescent="0.2">
      <c r="A371" s="336">
        <v>95536</v>
      </c>
      <c r="B371" s="335" t="s">
        <v>4355</v>
      </c>
      <c r="C371" s="335" t="s">
        <v>4297</v>
      </c>
      <c r="D371" s="335" t="s">
        <v>4356</v>
      </c>
      <c r="E371" s="335" t="s">
        <v>4140</v>
      </c>
      <c r="F371" s="335" t="s">
        <v>4151</v>
      </c>
      <c r="G371" s="337">
        <v>0</v>
      </c>
      <c r="H371" s="338">
        <v>0</v>
      </c>
    </row>
    <row r="372" spans="1:8" x14ac:dyDescent="0.2">
      <c r="A372" s="336">
        <v>95536</v>
      </c>
      <c r="B372" s="335" t="s">
        <v>4355</v>
      </c>
      <c r="C372" s="335" t="s">
        <v>4297</v>
      </c>
      <c r="D372" s="335" t="s">
        <v>4356</v>
      </c>
      <c r="E372" s="335" t="s">
        <v>357</v>
      </c>
      <c r="F372" s="335" t="s">
        <v>4151</v>
      </c>
      <c r="G372" s="337">
        <v>16750</v>
      </c>
      <c r="H372" s="338">
        <v>90988.9</v>
      </c>
    </row>
    <row r="373" spans="1:8" x14ac:dyDescent="0.2">
      <c r="A373" s="336">
        <v>95541</v>
      </c>
      <c r="B373" s="335" t="s">
        <v>4357</v>
      </c>
      <c r="C373" s="335" t="s">
        <v>4297</v>
      </c>
      <c r="D373" s="335" t="s">
        <v>4358</v>
      </c>
      <c r="E373" s="335" t="s">
        <v>4134</v>
      </c>
      <c r="F373" s="335" t="s">
        <v>4151</v>
      </c>
      <c r="G373" s="337">
        <v>0</v>
      </c>
      <c r="H373" s="338">
        <v>0</v>
      </c>
    </row>
    <row r="374" spans="1:8" x14ac:dyDescent="0.2">
      <c r="A374" s="336">
        <v>95542</v>
      </c>
      <c r="B374" s="335" t="s">
        <v>4359</v>
      </c>
      <c r="C374" s="335" t="s">
        <v>4297</v>
      </c>
      <c r="D374" s="335" t="s">
        <v>4358</v>
      </c>
      <c r="E374" s="335" t="s">
        <v>4134</v>
      </c>
      <c r="F374" s="335" t="s">
        <v>4151</v>
      </c>
      <c r="G374" s="337">
        <v>35</v>
      </c>
      <c r="H374" s="338">
        <v>850.16</v>
      </c>
    </row>
    <row r="375" spans="1:8" x14ac:dyDescent="0.2">
      <c r="A375" s="336">
        <v>95542</v>
      </c>
      <c r="B375" s="335" t="s">
        <v>4359</v>
      </c>
      <c r="C375" s="335" t="s">
        <v>4297</v>
      </c>
      <c r="D375" s="335" t="s">
        <v>4358</v>
      </c>
      <c r="E375" s="335" t="s">
        <v>4153</v>
      </c>
      <c r="F375" s="335" t="s">
        <v>4151</v>
      </c>
      <c r="G375" s="337">
        <v>20</v>
      </c>
      <c r="H375" s="338">
        <v>485.8</v>
      </c>
    </row>
    <row r="376" spans="1:8" x14ac:dyDescent="0.2">
      <c r="A376" s="336">
        <v>95543</v>
      </c>
      <c r="B376" s="335" t="s">
        <v>4360</v>
      </c>
      <c r="C376" s="335" t="s">
        <v>4297</v>
      </c>
      <c r="D376" s="335" t="s">
        <v>4358</v>
      </c>
      <c r="E376" s="335" t="s">
        <v>4134</v>
      </c>
      <c r="F376" s="335" t="s">
        <v>4151</v>
      </c>
      <c r="G376" s="337">
        <v>60</v>
      </c>
      <c r="H376" s="338">
        <v>1163.22</v>
      </c>
    </row>
    <row r="377" spans="1:8" x14ac:dyDescent="0.2">
      <c r="A377" s="336">
        <v>95544</v>
      </c>
      <c r="B377" s="335" t="s">
        <v>4361</v>
      </c>
      <c r="C377" s="335" t="s">
        <v>4297</v>
      </c>
      <c r="D377" s="335" t="s">
        <v>4358</v>
      </c>
      <c r="E377" s="335" t="s">
        <v>4134</v>
      </c>
      <c r="F377" s="335" t="s">
        <v>4151</v>
      </c>
      <c r="G377" s="337">
        <v>180</v>
      </c>
      <c r="H377" s="338">
        <v>10554.32</v>
      </c>
    </row>
    <row r="378" spans="1:8" x14ac:dyDescent="0.2">
      <c r="A378" s="336">
        <v>95545</v>
      </c>
      <c r="B378" s="335" t="s">
        <v>4362</v>
      </c>
      <c r="C378" s="335" t="s">
        <v>4297</v>
      </c>
      <c r="D378" s="335" t="s">
        <v>4358</v>
      </c>
      <c r="E378" s="335" t="s">
        <v>4134</v>
      </c>
      <c r="F378" s="335" t="s">
        <v>4151</v>
      </c>
      <c r="G378" s="337">
        <v>430</v>
      </c>
      <c r="H378" s="338">
        <v>7949.23</v>
      </c>
    </row>
    <row r="379" spans="1:8" x14ac:dyDescent="0.2">
      <c r="A379" s="336">
        <v>95551</v>
      </c>
      <c r="B379" s="335" t="s">
        <v>4363</v>
      </c>
      <c r="C379" s="335" t="s">
        <v>4297</v>
      </c>
      <c r="D379" s="335" t="s">
        <v>4325</v>
      </c>
      <c r="E379" s="335" t="s">
        <v>4126</v>
      </c>
      <c r="F379" s="335" t="s">
        <v>4151</v>
      </c>
      <c r="G379" s="337">
        <v>0</v>
      </c>
      <c r="H379" s="338">
        <v>0</v>
      </c>
    </row>
    <row r="380" spans="1:8" x14ac:dyDescent="0.2">
      <c r="A380" s="336">
        <v>95553</v>
      </c>
      <c r="B380" s="335" t="s">
        <v>4364</v>
      </c>
      <c r="C380" s="335" t="s">
        <v>4297</v>
      </c>
      <c r="D380" s="335" t="s">
        <v>4325</v>
      </c>
      <c r="E380" s="335" t="s">
        <v>4126</v>
      </c>
      <c r="F380" s="335" t="s">
        <v>4151</v>
      </c>
      <c r="G380" s="337">
        <v>8148</v>
      </c>
      <c r="H380" s="338">
        <v>21331.39</v>
      </c>
    </row>
    <row r="381" spans="1:8" x14ac:dyDescent="0.2">
      <c r="A381" s="336">
        <v>95555</v>
      </c>
      <c r="B381" s="335" t="s">
        <v>4365</v>
      </c>
      <c r="C381" s="335" t="s">
        <v>4297</v>
      </c>
      <c r="D381" s="335" t="s">
        <v>4325</v>
      </c>
      <c r="E381" s="335" t="s">
        <v>4126</v>
      </c>
      <c r="F381" s="335" t="s">
        <v>4151</v>
      </c>
      <c r="G381" s="337">
        <v>10484</v>
      </c>
      <c r="H381" s="338">
        <v>27576.28</v>
      </c>
    </row>
    <row r="382" spans="1:8" x14ac:dyDescent="0.2">
      <c r="A382" s="339" t="s">
        <v>4366</v>
      </c>
      <c r="B382" s="335" t="s">
        <v>4365</v>
      </c>
      <c r="C382" s="335" t="s">
        <v>4297</v>
      </c>
      <c r="D382" s="335" t="s">
        <v>4325</v>
      </c>
      <c r="E382" s="335" t="s">
        <v>4126</v>
      </c>
      <c r="F382" s="335" t="s">
        <v>4151</v>
      </c>
      <c r="G382" s="337">
        <v>3700</v>
      </c>
      <c r="H382" s="338">
        <v>9685.2999999999993</v>
      </c>
    </row>
    <row r="383" spans="1:8" x14ac:dyDescent="0.2">
      <c r="A383" s="339" t="s">
        <v>4367</v>
      </c>
      <c r="B383" s="335" t="s">
        <v>4365</v>
      </c>
      <c r="C383" s="335" t="s">
        <v>4297</v>
      </c>
      <c r="D383" s="335" t="s">
        <v>4325</v>
      </c>
      <c r="E383" s="335" t="s">
        <v>4126</v>
      </c>
      <c r="F383" s="335" t="s">
        <v>4151</v>
      </c>
      <c r="G383" s="337">
        <v>5600</v>
      </c>
      <c r="H383" s="338">
        <v>14685.24</v>
      </c>
    </row>
    <row r="384" spans="1:8" x14ac:dyDescent="0.2">
      <c r="A384" s="336">
        <v>95559</v>
      </c>
      <c r="B384" s="335" t="s">
        <v>4368</v>
      </c>
      <c r="C384" s="335" t="s">
        <v>4297</v>
      </c>
      <c r="D384" s="335" t="s">
        <v>4298</v>
      </c>
      <c r="E384" s="335" t="s">
        <v>4126</v>
      </c>
      <c r="F384" s="335" t="s">
        <v>4127</v>
      </c>
      <c r="G384" s="337">
        <v>7300</v>
      </c>
      <c r="H384" s="338">
        <v>2190</v>
      </c>
    </row>
    <row r="385" spans="1:8" x14ac:dyDescent="0.2">
      <c r="A385" s="336">
        <v>95621</v>
      </c>
      <c r="B385" s="335" t="s">
        <v>4369</v>
      </c>
      <c r="C385" s="335" t="s">
        <v>4297</v>
      </c>
      <c r="D385" s="335" t="s">
        <v>4298</v>
      </c>
      <c r="E385" s="335" t="s">
        <v>4126</v>
      </c>
      <c r="F385" s="335" t="s">
        <v>4151</v>
      </c>
      <c r="G385" s="337">
        <v>0</v>
      </c>
      <c r="H385" s="338">
        <v>0</v>
      </c>
    </row>
    <row r="386" spans="1:8" x14ac:dyDescent="0.2">
      <c r="A386" s="336">
        <v>95621</v>
      </c>
      <c r="B386" s="335" t="s">
        <v>4369</v>
      </c>
      <c r="C386" s="335" t="s">
        <v>4297</v>
      </c>
      <c r="D386" s="335" t="s">
        <v>4298</v>
      </c>
      <c r="E386" s="335" t="s">
        <v>4370</v>
      </c>
      <c r="F386" s="335" t="s">
        <v>4151</v>
      </c>
      <c r="G386" s="337">
        <v>80</v>
      </c>
      <c r="H386" s="338">
        <v>212.8</v>
      </c>
    </row>
    <row r="387" spans="1:8" x14ac:dyDescent="0.2">
      <c r="A387" s="336">
        <v>95628</v>
      </c>
      <c r="B387" s="335" t="s">
        <v>4371</v>
      </c>
      <c r="C387" s="335" t="s">
        <v>4297</v>
      </c>
      <c r="D387" s="335" t="s">
        <v>4358</v>
      </c>
      <c r="E387" s="335" t="s">
        <v>4134</v>
      </c>
      <c r="F387" s="335" t="s">
        <v>4151</v>
      </c>
      <c r="G387" s="337">
        <v>23</v>
      </c>
      <c r="H387" s="338">
        <v>462.3</v>
      </c>
    </row>
    <row r="388" spans="1:8" x14ac:dyDescent="0.2">
      <c r="A388" s="336">
        <v>95629</v>
      </c>
      <c r="B388" s="335" t="s">
        <v>4372</v>
      </c>
      <c r="C388" s="335" t="s">
        <v>4297</v>
      </c>
      <c r="D388" s="335" t="s">
        <v>4358</v>
      </c>
      <c r="E388" s="335" t="s">
        <v>4134</v>
      </c>
      <c r="F388" s="335" t="s">
        <v>4151</v>
      </c>
      <c r="G388" s="337">
        <v>165</v>
      </c>
      <c r="H388" s="338">
        <v>1210.95</v>
      </c>
    </row>
    <row r="389" spans="1:8" x14ac:dyDescent="0.2">
      <c r="A389" s="336">
        <v>95630</v>
      </c>
      <c r="B389" s="335" t="s">
        <v>4373</v>
      </c>
      <c r="C389" s="335" t="s">
        <v>4297</v>
      </c>
      <c r="D389" s="335" t="s">
        <v>4358</v>
      </c>
      <c r="E389" s="335" t="s">
        <v>4134</v>
      </c>
      <c r="F389" s="335" t="s">
        <v>4151</v>
      </c>
      <c r="G389" s="337">
        <v>25</v>
      </c>
      <c r="H389" s="338">
        <v>232.26</v>
      </c>
    </row>
    <row r="390" spans="1:8" x14ac:dyDescent="0.2">
      <c r="A390" s="336">
        <v>95631</v>
      </c>
      <c r="B390" s="335" t="s">
        <v>4374</v>
      </c>
      <c r="C390" s="335" t="s">
        <v>4297</v>
      </c>
      <c r="D390" s="335" t="s">
        <v>4358</v>
      </c>
      <c r="E390" s="335" t="s">
        <v>4134</v>
      </c>
      <c r="F390" s="335" t="s">
        <v>4151</v>
      </c>
      <c r="G390" s="337">
        <v>25</v>
      </c>
      <c r="H390" s="338">
        <v>274.14999999999998</v>
      </c>
    </row>
    <row r="391" spans="1:8" x14ac:dyDescent="0.2">
      <c r="A391" s="336">
        <v>95632</v>
      </c>
      <c r="B391" s="335" t="s">
        <v>4375</v>
      </c>
      <c r="C391" s="335" t="s">
        <v>4297</v>
      </c>
      <c r="D391" s="335" t="s">
        <v>4358</v>
      </c>
      <c r="E391" s="335" t="s">
        <v>4134</v>
      </c>
      <c r="F391" s="335" t="s">
        <v>4151</v>
      </c>
      <c r="G391" s="337">
        <v>43</v>
      </c>
      <c r="H391" s="338">
        <v>479.07</v>
      </c>
    </row>
    <row r="392" spans="1:8" x14ac:dyDescent="0.2">
      <c r="A392" s="336">
        <v>95633</v>
      </c>
      <c r="B392" s="335" t="s">
        <v>4376</v>
      </c>
      <c r="C392" s="335" t="s">
        <v>4297</v>
      </c>
      <c r="D392" s="335" t="s">
        <v>4358</v>
      </c>
      <c r="E392" s="335" t="s">
        <v>4134</v>
      </c>
      <c r="F392" s="335" t="s">
        <v>4151</v>
      </c>
      <c r="G392" s="337">
        <v>130</v>
      </c>
      <c r="H392" s="338">
        <v>2661.79</v>
      </c>
    </row>
    <row r="393" spans="1:8" x14ac:dyDescent="0.2">
      <c r="A393" s="336">
        <v>95633</v>
      </c>
      <c r="B393" s="335" t="s">
        <v>4376</v>
      </c>
      <c r="C393" s="335" t="s">
        <v>4297</v>
      </c>
      <c r="D393" s="335" t="s">
        <v>4358</v>
      </c>
      <c r="E393" s="335" t="s">
        <v>4153</v>
      </c>
      <c r="F393" s="335" t="s">
        <v>4151</v>
      </c>
      <c r="G393" s="337">
        <v>8</v>
      </c>
      <c r="H393" s="338">
        <v>166.32</v>
      </c>
    </row>
    <row r="394" spans="1:8" x14ac:dyDescent="0.2">
      <c r="A394" s="336">
        <v>95634</v>
      </c>
      <c r="B394" s="335" t="s">
        <v>4377</v>
      </c>
      <c r="C394" s="335" t="s">
        <v>4297</v>
      </c>
      <c r="D394" s="335" t="s">
        <v>4358</v>
      </c>
      <c r="E394" s="335" t="s">
        <v>4134</v>
      </c>
      <c r="F394" s="335" t="s">
        <v>4151</v>
      </c>
      <c r="G394" s="337">
        <v>90</v>
      </c>
      <c r="H394" s="338">
        <v>1262.96</v>
      </c>
    </row>
    <row r="395" spans="1:8" x14ac:dyDescent="0.2">
      <c r="A395" s="336">
        <v>95635</v>
      </c>
      <c r="B395" s="335" t="s">
        <v>4378</v>
      </c>
      <c r="C395" s="335" t="s">
        <v>4297</v>
      </c>
      <c r="D395" s="335" t="s">
        <v>4358</v>
      </c>
      <c r="E395" s="335" t="s">
        <v>4134</v>
      </c>
      <c r="F395" s="335" t="s">
        <v>4151</v>
      </c>
      <c r="G395" s="337">
        <v>35</v>
      </c>
      <c r="H395" s="338">
        <v>470.13</v>
      </c>
    </row>
    <row r="396" spans="1:8" x14ac:dyDescent="0.2">
      <c r="A396" s="336">
        <v>95636</v>
      </c>
      <c r="B396" s="335" t="s">
        <v>4379</v>
      </c>
      <c r="C396" s="335" t="s">
        <v>4297</v>
      </c>
      <c r="D396" s="335" t="s">
        <v>4358</v>
      </c>
      <c r="E396" s="335" t="s">
        <v>4134</v>
      </c>
      <c r="F396" s="335" t="s">
        <v>4151</v>
      </c>
      <c r="G396" s="337">
        <v>100</v>
      </c>
      <c r="H396" s="338">
        <v>918.85</v>
      </c>
    </row>
    <row r="397" spans="1:8" x14ac:dyDescent="0.2">
      <c r="A397" s="336">
        <v>95637</v>
      </c>
      <c r="B397" s="335" t="s">
        <v>4380</v>
      </c>
      <c r="C397" s="335" t="s">
        <v>4297</v>
      </c>
      <c r="D397" s="335" t="s">
        <v>4358</v>
      </c>
      <c r="E397" s="335" t="s">
        <v>4134</v>
      </c>
      <c r="F397" s="335" t="s">
        <v>4151</v>
      </c>
      <c r="G397" s="337">
        <v>195</v>
      </c>
      <c r="H397" s="338">
        <v>6221.02</v>
      </c>
    </row>
    <row r="398" spans="1:8" x14ac:dyDescent="0.2">
      <c r="A398" s="336">
        <v>95638</v>
      </c>
      <c r="B398" s="335" t="s">
        <v>4381</v>
      </c>
      <c r="C398" s="335" t="s">
        <v>4297</v>
      </c>
      <c r="D398" s="335" t="s">
        <v>4358</v>
      </c>
      <c r="E398" s="335" t="s">
        <v>4134</v>
      </c>
      <c r="F398" s="335" t="s">
        <v>4151</v>
      </c>
      <c r="G398" s="337">
        <v>300</v>
      </c>
      <c r="H398" s="338">
        <v>7597.01</v>
      </c>
    </row>
    <row r="399" spans="1:8" x14ac:dyDescent="0.2">
      <c r="A399" s="336">
        <v>95638</v>
      </c>
      <c r="B399" s="335" t="s">
        <v>4381</v>
      </c>
      <c r="C399" s="335" t="s">
        <v>4297</v>
      </c>
      <c r="D399" s="335" t="s">
        <v>4358</v>
      </c>
      <c r="E399" s="335" t="s">
        <v>4126</v>
      </c>
      <c r="F399" s="335" t="s">
        <v>4151</v>
      </c>
      <c r="G399" s="337">
        <v>0</v>
      </c>
      <c r="H399" s="338">
        <v>-0.04</v>
      </c>
    </row>
    <row r="400" spans="1:8" x14ac:dyDescent="0.2">
      <c r="A400" s="336">
        <v>95638</v>
      </c>
      <c r="B400" s="335" t="s">
        <v>4381</v>
      </c>
      <c r="C400" s="335" t="s">
        <v>4297</v>
      </c>
      <c r="D400" s="335" t="s">
        <v>4358</v>
      </c>
      <c r="E400" s="335" t="s">
        <v>4140</v>
      </c>
      <c r="F400" s="335" t="s">
        <v>4151</v>
      </c>
      <c r="G400" s="337">
        <v>0</v>
      </c>
      <c r="H400" s="338">
        <v>0</v>
      </c>
    </row>
    <row r="401" spans="1:8" x14ac:dyDescent="0.2">
      <c r="A401" s="336">
        <v>95638</v>
      </c>
      <c r="B401" s="335" t="s">
        <v>4381</v>
      </c>
      <c r="C401" s="335" t="s">
        <v>4297</v>
      </c>
      <c r="D401" s="335" t="s">
        <v>4358</v>
      </c>
      <c r="E401" s="335" t="s">
        <v>357</v>
      </c>
      <c r="F401" s="335" t="s">
        <v>4151</v>
      </c>
      <c r="G401" s="337">
        <v>150</v>
      </c>
      <c r="H401" s="338">
        <v>3805.56</v>
      </c>
    </row>
    <row r="402" spans="1:8" x14ac:dyDescent="0.2">
      <c r="A402" s="336">
        <v>95639</v>
      </c>
      <c r="B402" s="335" t="s">
        <v>4382</v>
      </c>
      <c r="C402" s="335" t="s">
        <v>4297</v>
      </c>
      <c r="D402" s="335" t="s">
        <v>4358</v>
      </c>
      <c r="E402" s="335" t="s">
        <v>4134</v>
      </c>
      <c r="F402" s="335" t="s">
        <v>4151</v>
      </c>
      <c r="G402" s="337">
        <v>65</v>
      </c>
      <c r="H402" s="338">
        <v>2587.41</v>
      </c>
    </row>
    <row r="403" spans="1:8" x14ac:dyDescent="0.2">
      <c r="A403" s="336">
        <v>95641</v>
      </c>
      <c r="B403" s="335" t="s">
        <v>4383</v>
      </c>
      <c r="C403" s="335" t="s">
        <v>4297</v>
      </c>
      <c r="D403" s="335" t="s">
        <v>4358</v>
      </c>
      <c r="E403" s="335" t="s">
        <v>4134</v>
      </c>
      <c r="F403" s="335" t="s">
        <v>4151</v>
      </c>
      <c r="G403" s="337">
        <v>76</v>
      </c>
      <c r="H403" s="338">
        <v>394.44</v>
      </c>
    </row>
    <row r="404" spans="1:8" x14ac:dyDescent="0.2">
      <c r="A404" s="336">
        <v>95642</v>
      </c>
      <c r="B404" s="335" t="s">
        <v>4384</v>
      </c>
      <c r="C404" s="335" t="s">
        <v>4297</v>
      </c>
      <c r="D404" s="335" t="s">
        <v>4358</v>
      </c>
      <c r="E404" s="335" t="s">
        <v>4134</v>
      </c>
      <c r="F404" s="335" t="s">
        <v>4151</v>
      </c>
      <c r="G404" s="337">
        <v>56</v>
      </c>
      <c r="H404" s="338">
        <v>358.87</v>
      </c>
    </row>
    <row r="405" spans="1:8" x14ac:dyDescent="0.2">
      <c r="A405" s="336">
        <v>95643</v>
      </c>
      <c r="B405" s="335" t="s">
        <v>4385</v>
      </c>
      <c r="C405" s="335" t="s">
        <v>4297</v>
      </c>
      <c r="D405" s="335" t="s">
        <v>4358</v>
      </c>
      <c r="E405" s="335" t="s">
        <v>4134</v>
      </c>
      <c r="F405" s="335" t="s">
        <v>4151</v>
      </c>
      <c r="G405" s="337">
        <v>50</v>
      </c>
      <c r="H405" s="338">
        <v>561.46</v>
      </c>
    </row>
    <row r="406" spans="1:8" x14ac:dyDescent="0.2">
      <c r="A406" s="336">
        <v>95644</v>
      </c>
      <c r="B406" s="335" t="s">
        <v>4386</v>
      </c>
      <c r="C406" s="335" t="s">
        <v>4297</v>
      </c>
      <c r="D406" s="335" t="s">
        <v>4358</v>
      </c>
      <c r="E406" s="335" t="s">
        <v>4134</v>
      </c>
      <c r="F406" s="335" t="s">
        <v>4151</v>
      </c>
      <c r="G406" s="337">
        <v>65</v>
      </c>
      <c r="H406" s="338">
        <v>2382.64</v>
      </c>
    </row>
    <row r="407" spans="1:8" x14ac:dyDescent="0.2">
      <c r="A407" s="336">
        <v>95645</v>
      </c>
      <c r="B407" s="335" t="s">
        <v>4387</v>
      </c>
      <c r="C407" s="335" t="s">
        <v>4297</v>
      </c>
      <c r="D407" s="335" t="s">
        <v>4358</v>
      </c>
      <c r="E407" s="335" t="s">
        <v>4134</v>
      </c>
      <c r="F407" s="335" t="s">
        <v>4151</v>
      </c>
      <c r="G407" s="337">
        <v>25</v>
      </c>
      <c r="H407" s="338">
        <v>270</v>
      </c>
    </row>
    <row r="408" spans="1:8" x14ac:dyDescent="0.2">
      <c r="A408" s="336">
        <v>95649</v>
      </c>
      <c r="B408" s="335" t="s">
        <v>4388</v>
      </c>
      <c r="C408" s="335" t="s">
        <v>4297</v>
      </c>
      <c r="D408" s="335" t="s">
        <v>4298</v>
      </c>
      <c r="E408" s="335" t="s">
        <v>4134</v>
      </c>
      <c r="F408" s="335" t="s">
        <v>4151</v>
      </c>
      <c r="G408" s="337">
        <v>43</v>
      </c>
      <c r="H408" s="338">
        <v>260.58</v>
      </c>
    </row>
    <row r="409" spans="1:8" x14ac:dyDescent="0.2">
      <c r="A409" s="336">
        <v>95650</v>
      </c>
      <c r="B409" s="335" t="s">
        <v>4389</v>
      </c>
      <c r="C409" s="335" t="s">
        <v>4297</v>
      </c>
      <c r="D409" s="335" t="s">
        <v>4358</v>
      </c>
      <c r="E409" s="335" t="s">
        <v>4134</v>
      </c>
      <c r="F409" s="335" t="s">
        <v>4151</v>
      </c>
      <c r="G409" s="337">
        <v>160</v>
      </c>
      <c r="H409" s="338">
        <v>4619.17</v>
      </c>
    </row>
    <row r="410" spans="1:8" x14ac:dyDescent="0.2">
      <c r="A410" s="336">
        <v>95652</v>
      </c>
      <c r="B410" s="335" t="s">
        <v>4390</v>
      </c>
      <c r="C410" s="335" t="s">
        <v>4297</v>
      </c>
      <c r="D410" s="335" t="s">
        <v>4356</v>
      </c>
      <c r="E410" s="335" t="s">
        <v>4134</v>
      </c>
      <c r="F410" s="335" t="s">
        <v>4151</v>
      </c>
      <c r="G410" s="337">
        <v>4500</v>
      </c>
      <c r="H410" s="338">
        <v>24010.83</v>
      </c>
    </row>
    <row r="411" spans="1:8" x14ac:dyDescent="0.2">
      <c r="A411" s="336">
        <v>95652</v>
      </c>
      <c r="B411" s="335" t="s">
        <v>4390</v>
      </c>
      <c r="C411" s="335" t="s">
        <v>4297</v>
      </c>
      <c r="D411" s="335" t="s">
        <v>4356</v>
      </c>
      <c r="E411" s="335" t="s">
        <v>4126</v>
      </c>
      <c r="F411" s="335" t="s">
        <v>4151</v>
      </c>
      <c r="G411" s="337">
        <v>0</v>
      </c>
      <c r="H411" s="338">
        <v>0</v>
      </c>
    </row>
    <row r="412" spans="1:8" x14ac:dyDescent="0.2">
      <c r="A412" s="336">
        <v>95654</v>
      </c>
      <c r="B412" s="335" t="s">
        <v>4391</v>
      </c>
      <c r="C412" s="335" t="s">
        <v>4297</v>
      </c>
      <c r="D412" s="335" t="s">
        <v>4298</v>
      </c>
      <c r="E412" s="335" t="s">
        <v>4134</v>
      </c>
      <c r="F412" s="335" t="s">
        <v>4151</v>
      </c>
      <c r="G412" s="337">
        <v>160</v>
      </c>
      <c r="H412" s="338">
        <v>4751.79</v>
      </c>
    </row>
    <row r="413" spans="1:8" x14ac:dyDescent="0.2">
      <c r="A413" s="336">
        <v>95658</v>
      </c>
      <c r="B413" s="335" t="s">
        <v>4392</v>
      </c>
      <c r="C413" s="335" t="s">
        <v>4297</v>
      </c>
      <c r="D413" s="335" t="s">
        <v>4358</v>
      </c>
      <c r="E413" s="335" t="s">
        <v>4134</v>
      </c>
      <c r="F413" s="335" t="s">
        <v>4151</v>
      </c>
      <c r="G413" s="337">
        <v>75</v>
      </c>
      <c r="H413" s="338">
        <v>1051.75</v>
      </c>
    </row>
    <row r="414" spans="1:8" x14ac:dyDescent="0.2">
      <c r="A414" s="336">
        <v>95662</v>
      </c>
      <c r="B414" s="335" t="s">
        <v>4393</v>
      </c>
      <c r="C414" s="335" t="s">
        <v>4297</v>
      </c>
      <c r="D414" s="335" t="s">
        <v>4358</v>
      </c>
      <c r="E414" s="335" t="s">
        <v>4134</v>
      </c>
      <c r="F414" s="335" t="s">
        <v>4151</v>
      </c>
      <c r="G414" s="337">
        <v>70</v>
      </c>
      <c r="H414" s="338">
        <v>1483.06</v>
      </c>
    </row>
    <row r="415" spans="1:8" x14ac:dyDescent="0.2">
      <c r="A415" s="336">
        <v>95663</v>
      </c>
      <c r="B415" s="335" t="s">
        <v>4394</v>
      </c>
      <c r="C415" s="335" t="s">
        <v>4297</v>
      </c>
      <c r="D415" s="335" t="s">
        <v>4358</v>
      </c>
      <c r="E415" s="335" t="s">
        <v>4134</v>
      </c>
      <c r="F415" s="335" t="s">
        <v>4151</v>
      </c>
      <c r="G415" s="337">
        <v>2</v>
      </c>
      <c r="H415" s="338">
        <v>19.940000000000001</v>
      </c>
    </row>
    <row r="416" spans="1:8" x14ac:dyDescent="0.2">
      <c r="A416" s="336">
        <v>95664</v>
      </c>
      <c r="B416" s="335" t="s">
        <v>4395</v>
      </c>
      <c r="C416" s="335" t="s">
        <v>4297</v>
      </c>
      <c r="D416" s="335" t="s">
        <v>4358</v>
      </c>
      <c r="E416" s="335" t="s">
        <v>4134</v>
      </c>
      <c r="F416" s="335" t="s">
        <v>4151</v>
      </c>
      <c r="G416" s="337">
        <v>55</v>
      </c>
      <c r="H416" s="338">
        <v>1349.49</v>
      </c>
    </row>
    <row r="417" spans="1:8" x14ac:dyDescent="0.2">
      <c r="A417" s="336">
        <v>95665</v>
      </c>
      <c r="B417" s="335" t="s">
        <v>4396</v>
      </c>
      <c r="C417" s="335" t="s">
        <v>4297</v>
      </c>
      <c r="D417" s="335" t="s">
        <v>4358</v>
      </c>
      <c r="E417" s="335" t="s">
        <v>4134</v>
      </c>
      <c r="F417" s="335" t="s">
        <v>4151</v>
      </c>
      <c r="G417" s="337">
        <v>36</v>
      </c>
      <c r="H417" s="338">
        <v>420.63</v>
      </c>
    </row>
    <row r="418" spans="1:8" x14ac:dyDescent="0.2">
      <c r="A418" s="336">
        <v>95666</v>
      </c>
      <c r="B418" s="335" t="s">
        <v>4397</v>
      </c>
      <c r="C418" s="335" t="s">
        <v>4297</v>
      </c>
      <c r="D418" s="335" t="s">
        <v>4358</v>
      </c>
      <c r="E418" s="335" t="s">
        <v>4134</v>
      </c>
      <c r="F418" s="335" t="s">
        <v>4151</v>
      </c>
      <c r="G418" s="337">
        <v>33</v>
      </c>
      <c r="H418" s="338">
        <v>1107.9100000000001</v>
      </c>
    </row>
    <row r="419" spans="1:8" x14ac:dyDescent="0.2">
      <c r="A419" s="336">
        <v>95668</v>
      </c>
      <c r="B419" s="335" t="s">
        <v>4398</v>
      </c>
      <c r="C419" s="335" t="s">
        <v>4297</v>
      </c>
      <c r="D419" s="335" t="s">
        <v>4331</v>
      </c>
      <c r="E419" s="335" t="s">
        <v>357</v>
      </c>
      <c r="F419" s="335" t="s">
        <v>4151</v>
      </c>
      <c r="G419" s="337">
        <v>0</v>
      </c>
      <c r="H419" s="338">
        <v>0</v>
      </c>
    </row>
    <row r="420" spans="1:8" x14ac:dyDescent="0.2">
      <c r="A420" s="336">
        <v>95673</v>
      </c>
      <c r="B420" s="335" t="s">
        <v>4399</v>
      </c>
      <c r="C420" s="335" t="s">
        <v>4297</v>
      </c>
      <c r="D420" s="335" t="s">
        <v>4358</v>
      </c>
      <c r="E420" s="335" t="s">
        <v>4134</v>
      </c>
      <c r="F420" s="335" t="s">
        <v>4151</v>
      </c>
      <c r="G420" s="337">
        <v>2</v>
      </c>
      <c r="H420" s="338">
        <v>88.5</v>
      </c>
    </row>
    <row r="421" spans="1:8" x14ac:dyDescent="0.2">
      <c r="A421" s="336">
        <v>95675</v>
      </c>
      <c r="B421" s="335" t="s">
        <v>4400</v>
      </c>
      <c r="C421" s="335" t="s">
        <v>4297</v>
      </c>
      <c r="D421" s="335" t="s">
        <v>4298</v>
      </c>
      <c r="E421" s="335" t="s">
        <v>4134</v>
      </c>
      <c r="F421" s="335" t="s">
        <v>4151</v>
      </c>
      <c r="G421" s="337">
        <v>2520</v>
      </c>
      <c r="H421" s="338">
        <v>13557.6</v>
      </c>
    </row>
    <row r="422" spans="1:8" x14ac:dyDescent="0.2">
      <c r="A422" s="336">
        <v>95675</v>
      </c>
      <c r="B422" s="335" t="s">
        <v>4400</v>
      </c>
      <c r="C422" s="335" t="s">
        <v>4297</v>
      </c>
      <c r="D422" s="335" t="s">
        <v>4298</v>
      </c>
      <c r="E422" s="335" t="s">
        <v>4153</v>
      </c>
      <c r="F422" s="335" t="s">
        <v>4151</v>
      </c>
      <c r="G422" s="337">
        <v>0</v>
      </c>
      <c r="H422" s="338">
        <v>0</v>
      </c>
    </row>
    <row r="423" spans="1:8" x14ac:dyDescent="0.2">
      <c r="A423" s="336">
        <v>95677</v>
      </c>
      <c r="B423" s="335" t="s">
        <v>4401</v>
      </c>
      <c r="C423" s="335" t="s">
        <v>4297</v>
      </c>
      <c r="D423" s="335" t="s">
        <v>4331</v>
      </c>
      <c r="E423" s="335" t="s">
        <v>357</v>
      </c>
      <c r="F423" s="335" t="s">
        <v>4151</v>
      </c>
      <c r="G423" s="337">
        <v>1340</v>
      </c>
      <c r="H423" s="338">
        <v>2113.4699999999998</v>
      </c>
    </row>
    <row r="424" spans="1:8" x14ac:dyDescent="0.2">
      <c r="A424" s="336">
        <v>95686</v>
      </c>
      <c r="B424" s="335" t="s">
        <v>4402</v>
      </c>
      <c r="C424" s="335" t="s">
        <v>4297</v>
      </c>
      <c r="D424" s="335" t="s">
        <v>4358</v>
      </c>
      <c r="E424" s="335" t="s">
        <v>4134</v>
      </c>
      <c r="F424" s="335" t="s">
        <v>4151</v>
      </c>
      <c r="G424" s="337">
        <v>0</v>
      </c>
      <c r="H424" s="338">
        <v>0</v>
      </c>
    </row>
    <row r="425" spans="1:8" x14ac:dyDescent="0.2">
      <c r="A425" s="336">
        <v>95686</v>
      </c>
      <c r="B425" s="335" t="s">
        <v>4402</v>
      </c>
      <c r="C425" s="335" t="s">
        <v>4297</v>
      </c>
      <c r="D425" s="335" t="s">
        <v>4358</v>
      </c>
      <c r="E425" s="335" t="s">
        <v>357</v>
      </c>
      <c r="F425" s="335" t="s">
        <v>4151</v>
      </c>
      <c r="G425" s="337">
        <v>0</v>
      </c>
      <c r="H425" s="338">
        <v>0</v>
      </c>
    </row>
    <row r="426" spans="1:8" x14ac:dyDescent="0.2">
      <c r="A426" s="336">
        <v>95687</v>
      </c>
      <c r="B426" s="335" t="s">
        <v>4403</v>
      </c>
      <c r="C426" s="335" t="s">
        <v>4297</v>
      </c>
      <c r="D426" s="335" t="s">
        <v>4298</v>
      </c>
      <c r="E426" s="335" t="s">
        <v>4134</v>
      </c>
      <c r="F426" s="335" t="s">
        <v>4151</v>
      </c>
      <c r="G426" s="337">
        <v>7267</v>
      </c>
      <c r="H426" s="338">
        <v>42124.55</v>
      </c>
    </row>
    <row r="427" spans="1:8" x14ac:dyDescent="0.2">
      <c r="A427" s="336">
        <v>95688</v>
      </c>
      <c r="B427" s="335" t="s">
        <v>4404</v>
      </c>
      <c r="C427" s="335" t="s">
        <v>4297</v>
      </c>
      <c r="D427" s="335" t="s">
        <v>4298</v>
      </c>
      <c r="E427" s="335" t="s">
        <v>4134</v>
      </c>
      <c r="F427" s="335" t="s">
        <v>4151</v>
      </c>
      <c r="G427" s="337">
        <v>0</v>
      </c>
      <c r="H427" s="338">
        <v>0</v>
      </c>
    </row>
    <row r="428" spans="1:8" x14ac:dyDescent="0.2">
      <c r="A428" s="336">
        <v>95688</v>
      </c>
      <c r="B428" s="335" t="s">
        <v>4404</v>
      </c>
      <c r="C428" s="335" t="s">
        <v>4297</v>
      </c>
      <c r="D428" s="335" t="s">
        <v>4298</v>
      </c>
      <c r="E428" s="335" t="s">
        <v>4140</v>
      </c>
      <c r="F428" s="335" t="s">
        <v>4151</v>
      </c>
      <c r="G428" s="337">
        <v>0</v>
      </c>
      <c r="H428" s="338">
        <v>0</v>
      </c>
    </row>
    <row r="429" spans="1:8" x14ac:dyDescent="0.2">
      <c r="A429" s="336">
        <v>95688</v>
      </c>
      <c r="B429" s="335" t="s">
        <v>4404</v>
      </c>
      <c r="C429" s="335" t="s">
        <v>4297</v>
      </c>
      <c r="D429" s="335" t="s">
        <v>4298</v>
      </c>
      <c r="E429" s="335" t="s">
        <v>357</v>
      </c>
      <c r="F429" s="335" t="s">
        <v>4151</v>
      </c>
      <c r="G429" s="337">
        <v>75</v>
      </c>
      <c r="H429" s="338">
        <v>590.25</v>
      </c>
    </row>
    <row r="430" spans="1:8" x14ac:dyDescent="0.2">
      <c r="A430" s="336">
        <v>95690</v>
      </c>
      <c r="B430" s="335" t="s">
        <v>4405</v>
      </c>
      <c r="C430" s="335" t="s">
        <v>4297</v>
      </c>
      <c r="D430" s="335" t="s">
        <v>4298</v>
      </c>
      <c r="E430" s="335" t="s">
        <v>4134</v>
      </c>
      <c r="F430" s="335" t="s">
        <v>4151</v>
      </c>
      <c r="G430" s="337">
        <v>0</v>
      </c>
      <c r="H430" s="338">
        <v>0</v>
      </c>
    </row>
    <row r="431" spans="1:8" x14ac:dyDescent="0.2">
      <c r="A431" s="336">
        <v>95690</v>
      </c>
      <c r="B431" s="335" t="s">
        <v>4405</v>
      </c>
      <c r="C431" s="335" t="s">
        <v>4297</v>
      </c>
      <c r="D431" s="335" t="s">
        <v>4298</v>
      </c>
      <c r="E431" s="335" t="s">
        <v>4140</v>
      </c>
      <c r="F431" s="335" t="s">
        <v>4151</v>
      </c>
      <c r="G431" s="337">
        <v>0</v>
      </c>
      <c r="H431" s="338">
        <v>0</v>
      </c>
    </row>
    <row r="432" spans="1:8" x14ac:dyDescent="0.2">
      <c r="A432" s="336">
        <v>95690</v>
      </c>
      <c r="B432" s="335" t="s">
        <v>4405</v>
      </c>
      <c r="C432" s="335" t="s">
        <v>4297</v>
      </c>
      <c r="D432" s="335" t="s">
        <v>4298</v>
      </c>
      <c r="E432" s="335" t="s">
        <v>357</v>
      </c>
      <c r="F432" s="335" t="s">
        <v>4151</v>
      </c>
      <c r="G432" s="337">
        <v>2140</v>
      </c>
      <c r="H432" s="338">
        <v>14445</v>
      </c>
    </row>
    <row r="433" spans="1:8" x14ac:dyDescent="0.2">
      <c r="A433" s="339" t="s">
        <v>4406</v>
      </c>
      <c r="B433" s="335" t="s">
        <v>4407</v>
      </c>
      <c r="C433" s="335" t="s">
        <v>4297</v>
      </c>
      <c r="D433" s="335" t="s">
        <v>4356</v>
      </c>
      <c r="E433" s="335" t="s">
        <v>4134</v>
      </c>
      <c r="F433" s="335" t="s">
        <v>4151</v>
      </c>
      <c r="G433" s="337">
        <v>18300</v>
      </c>
      <c r="H433" s="338">
        <v>34110.949999999997</v>
      </c>
    </row>
    <row r="434" spans="1:8" x14ac:dyDescent="0.2">
      <c r="A434" s="339" t="s">
        <v>4406</v>
      </c>
      <c r="B434" s="335" t="s">
        <v>4407</v>
      </c>
      <c r="C434" s="335" t="s">
        <v>4297</v>
      </c>
      <c r="D434" s="335" t="s">
        <v>4356</v>
      </c>
      <c r="E434" s="335" t="s">
        <v>4153</v>
      </c>
      <c r="F434" s="335" t="s">
        <v>4151</v>
      </c>
      <c r="G434" s="337">
        <v>5900</v>
      </c>
      <c r="H434" s="338">
        <v>6673</v>
      </c>
    </row>
    <row r="435" spans="1:8" x14ac:dyDescent="0.2">
      <c r="A435" s="339" t="s">
        <v>4408</v>
      </c>
      <c r="B435" s="335" t="s">
        <v>4409</v>
      </c>
      <c r="C435" s="335" t="s">
        <v>4297</v>
      </c>
      <c r="D435" s="335" t="s">
        <v>4356</v>
      </c>
      <c r="E435" s="335" t="s">
        <v>4167</v>
      </c>
      <c r="F435" s="335" t="s">
        <v>4151</v>
      </c>
      <c r="G435" s="337">
        <v>0</v>
      </c>
      <c r="H435" s="338">
        <v>0</v>
      </c>
    </row>
    <row r="436" spans="1:8" x14ac:dyDescent="0.2">
      <c r="A436" s="339" t="s">
        <v>4408</v>
      </c>
      <c r="B436" s="335" t="s">
        <v>4409</v>
      </c>
      <c r="C436" s="335" t="s">
        <v>4297</v>
      </c>
      <c r="D436" s="335" t="s">
        <v>4356</v>
      </c>
      <c r="E436" s="335" t="s">
        <v>4134</v>
      </c>
      <c r="F436" s="335" t="s">
        <v>4151</v>
      </c>
      <c r="G436" s="337">
        <v>45000</v>
      </c>
      <c r="H436" s="338">
        <v>88792.73</v>
      </c>
    </row>
    <row r="437" spans="1:8" x14ac:dyDescent="0.2">
      <c r="A437" s="339" t="s">
        <v>4408</v>
      </c>
      <c r="B437" s="335" t="s">
        <v>4409</v>
      </c>
      <c r="C437" s="335" t="s">
        <v>4297</v>
      </c>
      <c r="D437" s="335" t="s">
        <v>4356</v>
      </c>
      <c r="E437" s="335" t="s">
        <v>357</v>
      </c>
      <c r="F437" s="335" t="s">
        <v>4151</v>
      </c>
      <c r="G437" s="337">
        <v>0</v>
      </c>
      <c r="H437" s="338">
        <v>0</v>
      </c>
    </row>
    <row r="438" spans="1:8" x14ac:dyDescent="0.2">
      <c r="A438" s="339" t="s">
        <v>4408</v>
      </c>
      <c r="B438" s="335" t="s">
        <v>4409</v>
      </c>
      <c r="C438" s="335" t="s">
        <v>4297</v>
      </c>
      <c r="D438" s="335" t="s">
        <v>4356</v>
      </c>
      <c r="E438" s="335" t="s">
        <v>4153</v>
      </c>
      <c r="F438" s="335" t="s">
        <v>4151</v>
      </c>
      <c r="G438" s="337">
        <v>300</v>
      </c>
      <c r="H438" s="338">
        <v>592.30999999999995</v>
      </c>
    </row>
    <row r="439" spans="1:8" x14ac:dyDescent="0.2">
      <c r="A439" s="336">
        <v>96906</v>
      </c>
      <c r="B439" s="335" t="s">
        <v>4410</v>
      </c>
      <c r="C439" s="335" t="s">
        <v>4297</v>
      </c>
      <c r="D439" s="335" t="s">
        <v>4356</v>
      </c>
      <c r="E439" s="335" t="s">
        <v>4167</v>
      </c>
      <c r="F439" s="335" t="s">
        <v>4151</v>
      </c>
      <c r="G439" s="337">
        <v>0</v>
      </c>
      <c r="H439" s="338">
        <v>0</v>
      </c>
    </row>
    <row r="440" spans="1:8" x14ac:dyDescent="0.2">
      <c r="A440" s="336">
        <v>96906</v>
      </c>
      <c r="B440" s="335" t="s">
        <v>4410</v>
      </c>
      <c r="C440" s="335" t="s">
        <v>4297</v>
      </c>
      <c r="D440" s="335" t="s">
        <v>4356</v>
      </c>
      <c r="E440" s="335" t="s">
        <v>4134</v>
      </c>
      <c r="F440" s="335" t="s">
        <v>4151</v>
      </c>
      <c r="G440" s="337">
        <v>79000</v>
      </c>
      <c r="H440" s="338">
        <v>180319.99</v>
      </c>
    </row>
    <row r="441" spans="1:8" x14ac:dyDescent="0.2">
      <c r="A441" s="336">
        <v>96906</v>
      </c>
      <c r="B441" s="335" t="s">
        <v>4410</v>
      </c>
      <c r="C441" s="335" t="s">
        <v>4297</v>
      </c>
      <c r="D441" s="335" t="s">
        <v>4356</v>
      </c>
      <c r="E441" s="335" t="s">
        <v>4140</v>
      </c>
      <c r="F441" s="335" t="s">
        <v>4151</v>
      </c>
      <c r="G441" s="337">
        <v>0</v>
      </c>
      <c r="H441" s="338">
        <v>0</v>
      </c>
    </row>
    <row r="442" spans="1:8" x14ac:dyDescent="0.2">
      <c r="A442" s="336">
        <v>96906</v>
      </c>
      <c r="B442" s="335" t="s">
        <v>4410</v>
      </c>
      <c r="C442" s="335" t="s">
        <v>4297</v>
      </c>
      <c r="D442" s="335" t="s">
        <v>4356</v>
      </c>
      <c r="E442" s="335" t="s">
        <v>357</v>
      </c>
      <c r="F442" s="335" t="s">
        <v>4151</v>
      </c>
      <c r="G442" s="337">
        <v>22780</v>
      </c>
      <c r="H442" s="338">
        <v>52245.74</v>
      </c>
    </row>
    <row r="443" spans="1:8" x14ac:dyDescent="0.2">
      <c r="A443" s="336">
        <v>96906</v>
      </c>
      <c r="B443" s="335" t="s">
        <v>4410</v>
      </c>
      <c r="C443" s="335" t="s">
        <v>4297</v>
      </c>
      <c r="D443" s="335" t="s">
        <v>4356</v>
      </c>
      <c r="E443" s="335" t="s">
        <v>4153</v>
      </c>
      <c r="F443" s="335" t="s">
        <v>4151</v>
      </c>
      <c r="G443" s="337">
        <v>1200</v>
      </c>
      <c r="H443" s="338">
        <v>2761.56</v>
      </c>
    </row>
    <row r="444" spans="1:8" x14ac:dyDescent="0.2">
      <c r="A444" s="336">
        <v>96907</v>
      </c>
      <c r="B444" s="335" t="s">
        <v>4411</v>
      </c>
      <c r="C444" s="335" t="s">
        <v>4297</v>
      </c>
      <c r="D444" s="335" t="s">
        <v>4356</v>
      </c>
      <c r="E444" s="335" t="s">
        <v>4134</v>
      </c>
      <c r="F444" s="335" t="s">
        <v>4151</v>
      </c>
      <c r="G444" s="337">
        <v>0</v>
      </c>
      <c r="H444" s="338">
        <v>0</v>
      </c>
    </row>
    <row r="445" spans="1:8" x14ac:dyDescent="0.2">
      <c r="A445" s="336">
        <v>96907</v>
      </c>
      <c r="B445" s="335" t="s">
        <v>4411</v>
      </c>
      <c r="C445" s="335" t="s">
        <v>4297</v>
      </c>
      <c r="D445" s="335" t="s">
        <v>4356</v>
      </c>
      <c r="E445" s="335" t="s">
        <v>357</v>
      </c>
      <c r="F445" s="335" t="s">
        <v>4151</v>
      </c>
      <c r="G445" s="337">
        <v>0</v>
      </c>
      <c r="H445" s="338">
        <v>0</v>
      </c>
    </row>
    <row r="446" spans="1:8" x14ac:dyDescent="0.2">
      <c r="A446" s="336">
        <v>96907</v>
      </c>
      <c r="B446" s="335" t="s">
        <v>4411</v>
      </c>
      <c r="C446" s="335" t="s">
        <v>4297</v>
      </c>
      <c r="D446" s="335" t="s">
        <v>4356</v>
      </c>
      <c r="E446" s="335" t="s">
        <v>4153</v>
      </c>
      <c r="F446" s="335" t="s">
        <v>4151</v>
      </c>
      <c r="G446" s="337">
        <v>0</v>
      </c>
      <c r="H446" s="338">
        <v>0</v>
      </c>
    </row>
    <row r="447" spans="1:8" x14ac:dyDescent="0.2">
      <c r="A447" s="339" t="s">
        <v>4412</v>
      </c>
      <c r="B447" s="335" t="s">
        <v>4413</v>
      </c>
      <c r="C447" s="335" t="s">
        <v>4297</v>
      </c>
      <c r="D447" s="335" t="s">
        <v>4356</v>
      </c>
      <c r="E447" s="335" t="s">
        <v>4134</v>
      </c>
      <c r="F447" s="335" t="s">
        <v>4151</v>
      </c>
      <c r="G447" s="337">
        <v>6400</v>
      </c>
      <c r="H447" s="338">
        <v>20568.96</v>
      </c>
    </row>
    <row r="448" spans="1:8" x14ac:dyDescent="0.2">
      <c r="A448" s="339" t="s">
        <v>4412</v>
      </c>
      <c r="B448" s="335" t="s">
        <v>4413</v>
      </c>
      <c r="C448" s="335" t="s">
        <v>4297</v>
      </c>
      <c r="D448" s="335" t="s">
        <v>4356</v>
      </c>
      <c r="E448" s="335" t="s">
        <v>357</v>
      </c>
      <c r="F448" s="335" t="s">
        <v>4151</v>
      </c>
      <c r="G448" s="337">
        <v>0</v>
      </c>
      <c r="H448" s="338">
        <v>0</v>
      </c>
    </row>
    <row r="449" spans="1:8" x14ac:dyDescent="0.2">
      <c r="A449" s="339" t="s">
        <v>4412</v>
      </c>
      <c r="B449" s="335" t="s">
        <v>4413</v>
      </c>
      <c r="C449" s="335" t="s">
        <v>4297</v>
      </c>
      <c r="D449" s="335" t="s">
        <v>4356</v>
      </c>
      <c r="E449" s="335" t="s">
        <v>4153</v>
      </c>
      <c r="F449" s="335" t="s">
        <v>4151</v>
      </c>
      <c r="G449" s="337">
        <v>4200</v>
      </c>
      <c r="H449" s="338">
        <v>13552.13</v>
      </c>
    </row>
    <row r="450" spans="1:8" x14ac:dyDescent="0.2">
      <c r="A450" s="336">
        <v>96909</v>
      </c>
      <c r="B450" s="335" t="s">
        <v>4414</v>
      </c>
      <c r="C450" s="335" t="s">
        <v>4297</v>
      </c>
      <c r="D450" s="335" t="s">
        <v>4356</v>
      </c>
      <c r="E450" s="335" t="s">
        <v>4134</v>
      </c>
      <c r="F450" s="335" t="s">
        <v>4151</v>
      </c>
      <c r="G450" s="337">
        <v>0</v>
      </c>
      <c r="H450" s="338">
        <v>0</v>
      </c>
    </row>
    <row r="451" spans="1:8" x14ac:dyDescent="0.2">
      <c r="A451" s="336">
        <v>96911</v>
      </c>
      <c r="B451" s="335" t="s">
        <v>4415</v>
      </c>
      <c r="C451" s="335" t="s">
        <v>4297</v>
      </c>
      <c r="D451" s="335" t="s">
        <v>4356</v>
      </c>
      <c r="E451" s="335" t="s">
        <v>4167</v>
      </c>
      <c r="F451" s="335" t="s">
        <v>4151</v>
      </c>
      <c r="G451" s="337">
        <v>0</v>
      </c>
      <c r="H451" s="338">
        <v>0</v>
      </c>
    </row>
    <row r="452" spans="1:8" x14ac:dyDescent="0.2">
      <c r="A452" s="336">
        <v>96911</v>
      </c>
      <c r="B452" s="335" t="s">
        <v>4415</v>
      </c>
      <c r="C452" s="335" t="s">
        <v>4297</v>
      </c>
      <c r="D452" s="335" t="s">
        <v>4356</v>
      </c>
      <c r="E452" s="335" t="s">
        <v>4134</v>
      </c>
      <c r="F452" s="335" t="s">
        <v>4151</v>
      </c>
      <c r="G452" s="337">
        <v>20200</v>
      </c>
      <c r="H452" s="338">
        <v>70114.45</v>
      </c>
    </row>
    <row r="453" spans="1:8" x14ac:dyDescent="0.2">
      <c r="A453" s="336">
        <v>96911</v>
      </c>
      <c r="B453" s="335" t="s">
        <v>4415</v>
      </c>
      <c r="C453" s="335" t="s">
        <v>4297</v>
      </c>
      <c r="D453" s="335" t="s">
        <v>4356</v>
      </c>
      <c r="E453" s="335" t="s">
        <v>4126</v>
      </c>
      <c r="F453" s="335" t="s">
        <v>4151</v>
      </c>
      <c r="G453" s="337">
        <v>1200</v>
      </c>
      <c r="H453" s="338">
        <v>4181.45</v>
      </c>
    </row>
    <row r="454" spans="1:8" x14ac:dyDescent="0.2">
      <c r="A454" s="336">
        <v>96920</v>
      </c>
      <c r="B454" s="335" t="s">
        <v>4416</v>
      </c>
      <c r="C454" s="335" t="s">
        <v>4297</v>
      </c>
      <c r="D454" s="335" t="s">
        <v>4356</v>
      </c>
      <c r="E454" s="335" t="s">
        <v>4134</v>
      </c>
      <c r="F454" s="335" t="s">
        <v>4151</v>
      </c>
      <c r="G454" s="337">
        <v>0</v>
      </c>
      <c r="H454" s="338">
        <v>0</v>
      </c>
    </row>
    <row r="455" spans="1:8" x14ac:dyDescent="0.2">
      <c r="A455" s="336">
        <v>96920</v>
      </c>
      <c r="B455" s="335" t="s">
        <v>4416</v>
      </c>
      <c r="C455" s="335" t="s">
        <v>4297</v>
      </c>
      <c r="D455" s="335" t="s">
        <v>4356</v>
      </c>
      <c r="E455" s="335" t="s">
        <v>357</v>
      </c>
      <c r="F455" s="335" t="s">
        <v>4151</v>
      </c>
      <c r="G455" s="337">
        <v>0</v>
      </c>
      <c r="H455" s="338">
        <v>0</v>
      </c>
    </row>
    <row r="456" spans="1:8" x14ac:dyDescent="0.2">
      <c r="A456" s="336">
        <v>96928</v>
      </c>
      <c r="B456" s="335" t="s">
        <v>4417</v>
      </c>
      <c r="C456" s="335" t="s">
        <v>4297</v>
      </c>
      <c r="D456" s="335" t="s">
        <v>4356</v>
      </c>
      <c r="E456" s="335" t="s">
        <v>4134</v>
      </c>
      <c r="F456" s="335" t="s">
        <v>4151</v>
      </c>
      <c r="G456" s="337">
        <v>700</v>
      </c>
      <c r="H456" s="338">
        <v>1514.16</v>
      </c>
    </row>
    <row r="457" spans="1:8" x14ac:dyDescent="0.2">
      <c r="A457" s="336">
        <v>96931</v>
      </c>
      <c r="B457" s="335" t="s">
        <v>4418</v>
      </c>
      <c r="C457" s="335" t="s">
        <v>4297</v>
      </c>
      <c r="D457" s="335" t="s">
        <v>4298</v>
      </c>
      <c r="E457" s="335" t="s">
        <v>4134</v>
      </c>
      <c r="F457" s="335" t="s">
        <v>4151</v>
      </c>
      <c r="G457" s="337">
        <v>150</v>
      </c>
      <c r="H457" s="338">
        <v>1194</v>
      </c>
    </row>
    <row r="458" spans="1:8" x14ac:dyDescent="0.2">
      <c r="A458" s="336">
        <v>96935</v>
      </c>
      <c r="B458" s="335" t="s">
        <v>4419</v>
      </c>
      <c r="C458" s="335" t="s">
        <v>4297</v>
      </c>
      <c r="D458" s="335" t="s">
        <v>4298</v>
      </c>
      <c r="E458" s="335" t="s">
        <v>4134</v>
      </c>
      <c r="F458" s="335" t="s">
        <v>4151</v>
      </c>
      <c r="G458" s="337">
        <v>21000</v>
      </c>
      <c r="H458" s="338">
        <v>54300.5</v>
      </c>
    </row>
    <row r="459" spans="1:8" x14ac:dyDescent="0.2">
      <c r="A459" s="336">
        <v>96935</v>
      </c>
      <c r="B459" s="335" t="s">
        <v>4419</v>
      </c>
      <c r="C459" s="335" t="s">
        <v>4297</v>
      </c>
      <c r="D459" s="335" t="s">
        <v>4298</v>
      </c>
      <c r="E459" s="335" t="s">
        <v>4153</v>
      </c>
      <c r="F459" s="335" t="s">
        <v>4151</v>
      </c>
      <c r="G459" s="337">
        <v>585</v>
      </c>
      <c r="H459" s="338">
        <v>1511.04</v>
      </c>
    </row>
    <row r="460" spans="1:8" x14ac:dyDescent="0.2">
      <c r="A460" s="336">
        <v>96939</v>
      </c>
      <c r="B460" s="335" t="s">
        <v>4420</v>
      </c>
      <c r="C460" s="335" t="s">
        <v>4297</v>
      </c>
      <c r="D460" s="335" t="s">
        <v>4298</v>
      </c>
      <c r="E460" s="335" t="s">
        <v>4167</v>
      </c>
      <c r="F460" s="335" t="s">
        <v>4151</v>
      </c>
      <c r="G460" s="337">
        <v>0</v>
      </c>
      <c r="H460" s="338">
        <v>0</v>
      </c>
    </row>
    <row r="461" spans="1:8" x14ac:dyDescent="0.2">
      <c r="A461" s="336">
        <v>96939</v>
      </c>
      <c r="B461" s="335" t="s">
        <v>4420</v>
      </c>
      <c r="C461" s="335" t="s">
        <v>4297</v>
      </c>
      <c r="D461" s="335" t="s">
        <v>4298</v>
      </c>
      <c r="E461" s="335" t="s">
        <v>4134</v>
      </c>
      <c r="F461" s="335" t="s">
        <v>4151</v>
      </c>
      <c r="G461" s="337">
        <v>11225</v>
      </c>
      <c r="H461" s="338">
        <v>68343.87</v>
      </c>
    </row>
    <row r="462" spans="1:8" x14ac:dyDescent="0.2">
      <c r="A462" s="336">
        <v>96939</v>
      </c>
      <c r="B462" s="335" t="s">
        <v>4420</v>
      </c>
      <c r="C462" s="335" t="s">
        <v>4297</v>
      </c>
      <c r="D462" s="335" t="s">
        <v>4298</v>
      </c>
      <c r="E462" s="335" t="s">
        <v>4153</v>
      </c>
      <c r="F462" s="335" t="s">
        <v>4151</v>
      </c>
      <c r="G462" s="337">
        <v>2100</v>
      </c>
      <c r="H462" s="338">
        <v>13098.62</v>
      </c>
    </row>
    <row r="463" spans="1:8" x14ac:dyDescent="0.2">
      <c r="A463" s="336">
        <v>96942</v>
      </c>
      <c r="B463" s="335" t="s">
        <v>4421</v>
      </c>
      <c r="C463" s="335" t="s">
        <v>4297</v>
      </c>
      <c r="D463" s="335" t="s">
        <v>4356</v>
      </c>
      <c r="E463" s="335" t="s">
        <v>4134</v>
      </c>
      <c r="F463" s="335" t="s">
        <v>4151</v>
      </c>
      <c r="G463" s="337">
        <v>26525</v>
      </c>
      <c r="H463" s="338">
        <v>124519.06</v>
      </c>
    </row>
    <row r="464" spans="1:8" x14ac:dyDescent="0.2">
      <c r="A464" s="336">
        <v>96942</v>
      </c>
      <c r="B464" s="335" t="s">
        <v>4421</v>
      </c>
      <c r="C464" s="335" t="s">
        <v>4297</v>
      </c>
      <c r="D464" s="335" t="s">
        <v>4356</v>
      </c>
      <c r="E464" s="335" t="s">
        <v>4126</v>
      </c>
      <c r="F464" s="335" t="s">
        <v>4151</v>
      </c>
      <c r="G464" s="337">
        <v>850</v>
      </c>
      <c r="H464" s="338">
        <v>4288.28</v>
      </c>
    </row>
    <row r="465" spans="1:8" x14ac:dyDescent="0.2">
      <c r="A465" s="336">
        <v>96942</v>
      </c>
      <c r="B465" s="335" t="s">
        <v>4421</v>
      </c>
      <c r="C465" s="335" t="s">
        <v>4297</v>
      </c>
      <c r="D465" s="335" t="s">
        <v>4356</v>
      </c>
      <c r="E465" s="335" t="s">
        <v>4153</v>
      </c>
      <c r="F465" s="335" t="s">
        <v>4151</v>
      </c>
      <c r="G465" s="337">
        <v>1200</v>
      </c>
      <c r="H465" s="338">
        <v>6036.22</v>
      </c>
    </row>
    <row r="466" spans="1:8" x14ac:dyDescent="0.2">
      <c r="A466" s="336">
        <v>96943</v>
      </c>
      <c r="B466" s="335" t="s">
        <v>4422</v>
      </c>
      <c r="C466" s="335" t="s">
        <v>4297</v>
      </c>
      <c r="D466" s="335" t="s">
        <v>4298</v>
      </c>
      <c r="E466" s="335" t="s">
        <v>4134</v>
      </c>
      <c r="F466" s="335" t="s">
        <v>4151</v>
      </c>
      <c r="G466" s="337">
        <v>7125</v>
      </c>
      <c r="H466" s="338">
        <v>42150.17</v>
      </c>
    </row>
    <row r="467" spans="1:8" x14ac:dyDescent="0.2">
      <c r="A467" s="336">
        <v>96943</v>
      </c>
      <c r="B467" s="335" t="s">
        <v>4422</v>
      </c>
      <c r="C467" s="335" t="s">
        <v>4297</v>
      </c>
      <c r="D467" s="335" t="s">
        <v>4298</v>
      </c>
      <c r="E467" s="335" t="s">
        <v>4153</v>
      </c>
      <c r="F467" s="335" t="s">
        <v>4151</v>
      </c>
      <c r="G467" s="337">
        <v>19600</v>
      </c>
      <c r="H467" s="338">
        <v>117084.46</v>
      </c>
    </row>
    <row r="468" spans="1:8" x14ac:dyDescent="0.2">
      <c r="A468" s="336">
        <v>96947</v>
      </c>
      <c r="B468" s="335" t="s">
        <v>4423</v>
      </c>
      <c r="C468" s="335" t="s">
        <v>4297</v>
      </c>
      <c r="D468" s="335" t="s">
        <v>4298</v>
      </c>
      <c r="E468" s="335" t="s">
        <v>4134</v>
      </c>
      <c r="F468" s="335" t="s">
        <v>4151</v>
      </c>
      <c r="G468" s="337">
        <v>1550</v>
      </c>
      <c r="H468" s="338">
        <v>9688.58</v>
      </c>
    </row>
    <row r="469" spans="1:8" x14ac:dyDescent="0.2">
      <c r="A469" s="336">
        <v>96949</v>
      </c>
      <c r="B469" s="335" t="s">
        <v>4424</v>
      </c>
      <c r="C469" s="335" t="s">
        <v>4297</v>
      </c>
      <c r="D469" s="335" t="s">
        <v>4298</v>
      </c>
      <c r="E469" s="335" t="s">
        <v>4134</v>
      </c>
      <c r="F469" s="335" t="s">
        <v>4151</v>
      </c>
      <c r="G469" s="337">
        <v>9000</v>
      </c>
      <c r="H469" s="338">
        <v>22611.95</v>
      </c>
    </row>
    <row r="470" spans="1:8" x14ac:dyDescent="0.2">
      <c r="A470" s="336">
        <v>96955</v>
      </c>
      <c r="B470" s="335" t="s">
        <v>4425</v>
      </c>
      <c r="C470" s="335" t="s">
        <v>4297</v>
      </c>
      <c r="D470" s="335" t="s">
        <v>4298</v>
      </c>
      <c r="E470" s="335" t="s">
        <v>4134</v>
      </c>
      <c r="F470" s="335" t="s">
        <v>4151</v>
      </c>
      <c r="G470" s="337">
        <v>8100</v>
      </c>
      <c r="H470" s="338">
        <v>36262.89</v>
      </c>
    </row>
    <row r="471" spans="1:8" x14ac:dyDescent="0.2">
      <c r="A471" s="336">
        <v>96962</v>
      </c>
      <c r="B471" s="335" t="s">
        <v>4426</v>
      </c>
      <c r="C471" s="335" t="s">
        <v>4297</v>
      </c>
      <c r="D471" s="335" t="s">
        <v>4298</v>
      </c>
      <c r="E471" s="335" t="s">
        <v>4134</v>
      </c>
      <c r="F471" s="335" t="s">
        <v>4151</v>
      </c>
      <c r="G471" s="337">
        <v>300</v>
      </c>
      <c r="H471" s="338">
        <v>3279.56</v>
      </c>
    </row>
    <row r="472" spans="1:8" x14ac:dyDescent="0.2">
      <c r="A472" s="336">
        <v>96970</v>
      </c>
      <c r="B472" s="335" t="s">
        <v>4427</v>
      </c>
      <c r="C472" s="335" t="s">
        <v>4297</v>
      </c>
      <c r="D472" s="335" t="s">
        <v>4358</v>
      </c>
      <c r="E472" s="335" t="s">
        <v>4134</v>
      </c>
      <c r="F472" s="335" t="s">
        <v>4151</v>
      </c>
      <c r="G472" s="337">
        <v>35</v>
      </c>
      <c r="H472" s="338">
        <v>823.2</v>
      </c>
    </row>
    <row r="473" spans="1:8" x14ac:dyDescent="0.2">
      <c r="A473" s="336">
        <v>96971</v>
      </c>
      <c r="B473" s="335" t="s">
        <v>4428</v>
      </c>
      <c r="C473" s="335" t="s">
        <v>4297</v>
      </c>
      <c r="D473" s="335" t="s">
        <v>4358</v>
      </c>
      <c r="E473" s="335" t="s">
        <v>4134</v>
      </c>
      <c r="F473" s="335" t="s">
        <v>4151</v>
      </c>
      <c r="G473" s="337">
        <v>0</v>
      </c>
      <c r="H473" s="338">
        <v>0</v>
      </c>
    </row>
    <row r="474" spans="1:8" x14ac:dyDescent="0.2">
      <c r="A474" s="336">
        <v>96972</v>
      </c>
      <c r="B474" s="335" t="s">
        <v>4429</v>
      </c>
      <c r="C474" s="335" t="s">
        <v>4297</v>
      </c>
      <c r="D474" s="335" t="s">
        <v>4358</v>
      </c>
      <c r="E474" s="335" t="s">
        <v>4134</v>
      </c>
      <c r="F474" s="335" t="s">
        <v>4151</v>
      </c>
      <c r="G474" s="337">
        <v>40</v>
      </c>
      <c r="H474" s="338">
        <v>791.64</v>
      </c>
    </row>
    <row r="475" spans="1:8" x14ac:dyDescent="0.2">
      <c r="A475" s="336">
        <v>96973</v>
      </c>
      <c r="B475" s="335" t="s">
        <v>4430</v>
      </c>
      <c r="C475" s="335" t="s">
        <v>4297</v>
      </c>
      <c r="D475" s="335" t="s">
        <v>4358</v>
      </c>
      <c r="E475" s="335" t="s">
        <v>4134</v>
      </c>
      <c r="F475" s="335" t="s">
        <v>4151</v>
      </c>
      <c r="G475" s="337">
        <v>90</v>
      </c>
      <c r="H475" s="338">
        <v>1259.6400000000001</v>
      </c>
    </row>
    <row r="476" spans="1:8" x14ac:dyDescent="0.2">
      <c r="A476" s="336">
        <v>96974</v>
      </c>
      <c r="B476" s="335" t="s">
        <v>4431</v>
      </c>
      <c r="C476" s="335" t="s">
        <v>4297</v>
      </c>
      <c r="D476" s="335" t="s">
        <v>4358</v>
      </c>
      <c r="E476" s="335" t="s">
        <v>4167</v>
      </c>
      <c r="F476" s="335" t="s">
        <v>4151</v>
      </c>
      <c r="G476" s="337">
        <v>0</v>
      </c>
      <c r="H476" s="338">
        <v>0</v>
      </c>
    </row>
    <row r="477" spans="1:8" x14ac:dyDescent="0.2">
      <c r="A477" s="336">
        <v>96974</v>
      </c>
      <c r="B477" s="335" t="s">
        <v>4431</v>
      </c>
      <c r="C477" s="335" t="s">
        <v>4297</v>
      </c>
      <c r="D477" s="335" t="s">
        <v>4358</v>
      </c>
      <c r="E477" s="335" t="s">
        <v>4134</v>
      </c>
      <c r="F477" s="335" t="s">
        <v>4151</v>
      </c>
      <c r="G477" s="337">
        <v>210</v>
      </c>
      <c r="H477" s="338">
        <v>1218.8599999999999</v>
      </c>
    </row>
    <row r="478" spans="1:8" x14ac:dyDescent="0.2">
      <c r="A478" s="336">
        <v>96974</v>
      </c>
      <c r="B478" s="335" t="s">
        <v>4431</v>
      </c>
      <c r="C478" s="335" t="s">
        <v>4297</v>
      </c>
      <c r="D478" s="335" t="s">
        <v>4358</v>
      </c>
      <c r="E478" s="335" t="s">
        <v>4153</v>
      </c>
      <c r="F478" s="335" t="s">
        <v>4151</v>
      </c>
      <c r="G478" s="337">
        <v>35</v>
      </c>
      <c r="H478" s="338">
        <v>208.3</v>
      </c>
    </row>
    <row r="479" spans="1:8" x14ac:dyDescent="0.2">
      <c r="A479" s="336">
        <v>96975</v>
      </c>
      <c r="B479" s="335" t="s">
        <v>4432</v>
      </c>
      <c r="C479" s="335" t="s">
        <v>4297</v>
      </c>
      <c r="D479" s="335" t="s">
        <v>4358</v>
      </c>
      <c r="E479" s="335" t="s">
        <v>4167</v>
      </c>
      <c r="F479" s="335" t="s">
        <v>4151</v>
      </c>
      <c r="G479" s="337">
        <v>0</v>
      </c>
      <c r="H479" s="338">
        <v>0</v>
      </c>
    </row>
    <row r="480" spans="1:8" x14ac:dyDescent="0.2">
      <c r="A480" s="336">
        <v>96975</v>
      </c>
      <c r="B480" s="335" t="s">
        <v>4432</v>
      </c>
      <c r="C480" s="335" t="s">
        <v>4297</v>
      </c>
      <c r="D480" s="335" t="s">
        <v>4358</v>
      </c>
      <c r="E480" s="335" t="s">
        <v>4134</v>
      </c>
      <c r="F480" s="335" t="s">
        <v>4151</v>
      </c>
      <c r="G480" s="337">
        <v>560</v>
      </c>
      <c r="H480" s="338">
        <v>8501.02</v>
      </c>
    </row>
    <row r="481" spans="1:8" x14ac:dyDescent="0.2">
      <c r="A481" s="336">
        <v>96975</v>
      </c>
      <c r="B481" s="335" t="s">
        <v>4432</v>
      </c>
      <c r="C481" s="335" t="s">
        <v>4297</v>
      </c>
      <c r="D481" s="335" t="s">
        <v>4358</v>
      </c>
      <c r="E481" s="335" t="s">
        <v>4153</v>
      </c>
      <c r="F481" s="335" t="s">
        <v>4151</v>
      </c>
      <c r="G481" s="337">
        <v>0</v>
      </c>
      <c r="H481" s="338">
        <v>0</v>
      </c>
    </row>
    <row r="482" spans="1:8" x14ac:dyDescent="0.2">
      <c r="A482" s="336">
        <v>96976</v>
      </c>
      <c r="B482" s="335" t="s">
        <v>4433</v>
      </c>
      <c r="C482" s="335" t="s">
        <v>4297</v>
      </c>
      <c r="D482" s="335" t="s">
        <v>4358</v>
      </c>
      <c r="E482" s="335" t="s">
        <v>4134</v>
      </c>
      <c r="F482" s="335" t="s">
        <v>4151</v>
      </c>
      <c r="G482" s="337">
        <v>110</v>
      </c>
      <c r="H482" s="338">
        <v>1190.68</v>
      </c>
    </row>
    <row r="483" spans="1:8" x14ac:dyDescent="0.2">
      <c r="A483" s="336">
        <v>96977</v>
      </c>
      <c r="B483" s="335" t="s">
        <v>4434</v>
      </c>
      <c r="C483" s="335" t="s">
        <v>4297</v>
      </c>
      <c r="D483" s="335" t="s">
        <v>4358</v>
      </c>
      <c r="E483" s="335" t="s">
        <v>4134</v>
      </c>
      <c r="F483" s="335" t="s">
        <v>4151</v>
      </c>
      <c r="G483" s="337">
        <v>25</v>
      </c>
      <c r="H483" s="338">
        <v>197.02</v>
      </c>
    </row>
    <row r="484" spans="1:8" x14ac:dyDescent="0.2">
      <c r="A484" s="336">
        <v>96978</v>
      </c>
      <c r="B484" s="335" t="s">
        <v>4435</v>
      </c>
      <c r="C484" s="335" t="s">
        <v>4297</v>
      </c>
      <c r="D484" s="335" t="s">
        <v>4358</v>
      </c>
      <c r="E484" s="335" t="s">
        <v>4134</v>
      </c>
      <c r="F484" s="335" t="s">
        <v>4151</v>
      </c>
      <c r="G484" s="337">
        <v>97</v>
      </c>
      <c r="H484" s="338">
        <v>894.68</v>
      </c>
    </row>
    <row r="485" spans="1:8" x14ac:dyDescent="0.2">
      <c r="A485" s="336">
        <v>96979</v>
      </c>
      <c r="B485" s="335" t="s">
        <v>4436</v>
      </c>
      <c r="C485" s="335" t="s">
        <v>4297</v>
      </c>
      <c r="D485" s="335" t="s">
        <v>4358</v>
      </c>
      <c r="E485" s="335" t="s">
        <v>4134</v>
      </c>
      <c r="F485" s="335" t="s">
        <v>4151</v>
      </c>
      <c r="G485" s="337">
        <v>22</v>
      </c>
      <c r="H485" s="338">
        <v>431.45</v>
      </c>
    </row>
    <row r="486" spans="1:8" x14ac:dyDescent="0.2">
      <c r="A486" s="336">
        <v>96981</v>
      </c>
      <c r="B486" s="335" t="s">
        <v>4437</v>
      </c>
      <c r="C486" s="335" t="s">
        <v>4297</v>
      </c>
      <c r="D486" s="335" t="s">
        <v>4358</v>
      </c>
      <c r="E486" s="335" t="s">
        <v>4134</v>
      </c>
      <c r="F486" s="335" t="s">
        <v>4151</v>
      </c>
      <c r="G486" s="337">
        <v>150</v>
      </c>
      <c r="H486" s="338">
        <v>3835.92</v>
      </c>
    </row>
    <row r="487" spans="1:8" x14ac:dyDescent="0.2">
      <c r="A487" s="336">
        <v>96982</v>
      </c>
      <c r="B487" s="335" t="s">
        <v>4438</v>
      </c>
      <c r="C487" s="335" t="s">
        <v>4297</v>
      </c>
      <c r="D487" s="335" t="s">
        <v>4358</v>
      </c>
      <c r="E487" s="335" t="s">
        <v>4134</v>
      </c>
      <c r="F487" s="335" t="s">
        <v>4151</v>
      </c>
      <c r="G487" s="337">
        <v>40</v>
      </c>
      <c r="H487" s="338">
        <v>835.62</v>
      </c>
    </row>
    <row r="488" spans="1:8" x14ac:dyDescent="0.2">
      <c r="A488" s="336">
        <v>96983</v>
      </c>
      <c r="B488" s="335" t="s">
        <v>4439</v>
      </c>
      <c r="C488" s="335" t="s">
        <v>4297</v>
      </c>
      <c r="D488" s="335" t="s">
        <v>4358</v>
      </c>
      <c r="E488" s="335" t="s">
        <v>4134</v>
      </c>
      <c r="F488" s="335" t="s">
        <v>4151</v>
      </c>
      <c r="G488" s="337">
        <v>140</v>
      </c>
      <c r="H488" s="338">
        <v>4475.75</v>
      </c>
    </row>
    <row r="489" spans="1:8" x14ac:dyDescent="0.2">
      <c r="A489" s="336">
        <v>96984</v>
      </c>
      <c r="B489" s="335" t="s">
        <v>4440</v>
      </c>
      <c r="C489" s="335" t="s">
        <v>4297</v>
      </c>
      <c r="D489" s="335" t="s">
        <v>4358</v>
      </c>
      <c r="E489" s="335" t="s">
        <v>4134</v>
      </c>
      <c r="F489" s="335" t="s">
        <v>4151</v>
      </c>
      <c r="G489" s="337">
        <v>20</v>
      </c>
      <c r="H489" s="338">
        <v>515.41</v>
      </c>
    </row>
    <row r="490" spans="1:8" x14ac:dyDescent="0.2">
      <c r="A490" s="336">
        <v>96985</v>
      </c>
      <c r="B490" s="335" t="s">
        <v>4441</v>
      </c>
      <c r="C490" s="335" t="s">
        <v>4297</v>
      </c>
      <c r="D490" s="335" t="s">
        <v>4358</v>
      </c>
      <c r="E490" s="335" t="s">
        <v>4134</v>
      </c>
      <c r="F490" s="335" t="s">
        <v>4151</v>
      </c>
      <c r="G490" s="337">
        <v>115</v>
      </c>
      <c r="H490" s="338">
        <v>3281.43</v>
      </c>
    </row>
    <row r="491" spans="1:8" x14ac:dyDescent="0.2">
      <c r="A491" s="336">
        <v>96987</v>
      </c>
      <c r="B491" s="335" t="s">
        <v>4442</v>
      </c>
      <c r="C491" s="335" t="s">
        <v>4297</v>
      </c>
      <c r="D491" s="335" t="s">
        <v>4358</v>
      </c>
      <c r="E491" s="335" t="s">
        <v>4134</v>
      </c>
      <c r="F491" s="335" t="s">
        <v>4151</v>
      </c>
      <c r="G491" s="337">
        <v>14</v>
      </c>
      <c r="H491" s="338">
        <v>306.33999999999997</v>
      </c>
    </row>
    <row r="492" spans="1:8" x14ac:dyDescent="0.2">
      <c r="A492" s="336">
        <v>96988</v>
      </c>
      <c r="B492" s="335" t="s">
        <v>4443</v>
      </c>
      <c r="C492" s="335" t="s">
        <v>4297</v>
      </c>
      <c r="D492" s="335" t="s">
        <v>4358</v>
      </c>
      <c r="E492" s="335" t="s">
        <v>4134</v>
      </c>
      <c r="F492" s="335" t="s">
        <v>4151</v>
      </c>
      <c r="G492" s="337">
        <v>0</v>
      </c>
      <c r="H492" s="338">
        <v>0</v>
      </c>
    </row>
    <row r="493" spans="1:8" x14ac:dyDescent="0.2">
      <c r="A493" s="336">
        <v>96989</v>
      </c>
      <c r="B493" s="335" t="s">
        <v>4444</v>
      </c>
      <c r="C493" s="335" t="s">
        <v>4297</v>
      </c>
      <c r="D493" s="335" t="s">
        <v>4358</v>
      </c>
      <c r="E493" s="335" t="s">
        <v>4134</v>
      </c>
      <c r="F493" s="335" t="s">
        <v>4151</v>
      </c>
      <c r="G493" s="337">
        <v>110</v>
      </c>
      <c r="H493" s="338">
        <v>1323.96</v>
      </c>
    </row>
    <row r="494" spans="1:8" x14ac:dyDescent="0.2">
      <c r="A494" s="336">
        <v>96989</v>
      </c>
      <c r="B494" s="335" t="s">
        <v>4444</v>
      </c>
      <c r="C494" s="335" t="s">
        <v>4297</v>
      </c>
      <c r="D494" s="335" t="s">
        <v>4358</v>
      </c>
      <c r="E494" s="335" t="s">
        <v>4153</v>
      </c>
      <c r="F494" s="335" t="s">
        <v>4151</v>
      </c>
      <c r="G494" s="337">
        <v>5</v>
      </c>
      <c r="H494" s="338">
        <v>59.93</v>
      </c>
    </row>
    <row r="495" spans="1:8" x14ac:dyDescent="0.2">
      <c r="A495" s="336">
        <v>96991</v>
      </c>
      <c r="B495" s="335" t="s">
        <v>4445</v>
      </c>
      <c r="C495" s="335" t="s">
        <v>4297</v>
      </c>
      <c r="D495" s="335" t="s">
        <v>4358</v>
      </c>
      <c r="E495" s="335" t="s">
        <v>4134</v>
      </c>
      <c r="F495" s="335" t="s">
        <v>4151</v>
      </c>
      <c r="G495" s="337">
        <v>150</v>
      </c>
      <c r="H495" s="338">
        <v>1982.23</v>
      </c>
    </row>
    <row r="496" spans="1:8" x14ac:dyDescent="0.2">
      <c r="A496" s="336">
        <v>97019</v>
      </c>
      <c r="B496" s="335" t="s">
        <v>4446</v>
      </c>
      <c r="C496" s="335" t="s">
        <v>4124</v>
      </c>
      <c r="D496" s="335" t="s">
        <v>4125</v>
      </c>
      <c r="E496" s="335" t="s">
        <v>4167</v>
      </c>
      <c r="F496" s="335" t="s">
        <v>4127</v>
      </c>
      <c r="G496" s="337">
        <v>0</v>
      </c>
      <c r="H496" s="338">
        <v>0</v>
      </c>
    </row>
    <row r="497" spans="1:8" x14ac:dyDescent="0.2">
      <c r="A497" s="336">
        <v>97019</v>
      </c>
      <c r="B497" s="335" t="s">
        <v>4446</v>
      </c>
      <c r="C497" s="335" t="s">
        <v>4124</v>
      </c>
      <c r="D497" s="335" t="s">
        <v>4125</v>
      </c>
      <c r="E497" s="335" t="s">
        <v>4134</v>
      </c>
      <c r="F497" s="335" t="s">
        <v>4127</v>
      </c>
      <c r="G497" s="337">
        <v>0</v>
      </c>
      <c r="H497" s="338">
        <v>0</v>
      </c>
    </row>
    <row r="498" spans="1:8" x14ac:dyDescent="0.2">
      <c r="A498" s="336">
        <v>97020</v>
      </c>
      <c r="B498" s="335" t="s">
        <v>4447</v>
      </c>
      <c r="C498" s="335" t="s">
        <v>4124</v>
      </c>
      <c r="D498" s="335" t="s">
        <v>4125</v>
      </c>
      <c r="E498" s="335" t="s">
        <v>4167</v>
      </c>
      <c r="F498" s="335" t="s">
        <v>4127</v>
      </c>
      <c r="G498" s="337">
        <v>0</v>
      </c>
      <c r="H498" s="338">
        <v>0</v>
      </c>
    </row>
    <row r="499" spans="1:8" x14ac:dyDescent="0.2">
      <c r="A499" s="336">
        <v>97020</v>
      </c>
      <c r="B499" s="335" t="s">
        <v>4447</v>
      </c>
      <c r="C499" s="335" t="s">
        <v>4124</v>
      </c>
      <c r="D499" s="335" t="s">
        <v>4125</v>
      </c>
      <c r="E499" s="335" t="s">
        <v>4134</v>
      </c>
      <c r="F499" s="335" t="s">
        <v>4127</v>
      </c>
      <c r="G499" s="337">
        <v>179000</v>
      </c>
      <c r="H499" s="338">
        <v>2236.98</v>
      </c>
    </row>
    <row r="500" spans="1:8" x14ac:dyDescent="0.2">
      <c r="A500" s="336">
        <v>97020</v>
      </c>
      <c r="B500" s="335" t="s">
        <v>4447</v>
      </c>
      <c r="C500" s="335" t="s">
        <v>4124</v>
      </c>
      <c r="D500" s="335" t="s">
        <v>4125</v>
      </c>
      <c r="E500" s="335" t="s">
        <v>4153</v>
      </c>
      <c r="F500" s="335" t="s">
        <v>4127</v>
      </c>
      <c r="G500" s="337">
        <v>0</v>
      </c>
      <c r="H500" s="338">
        <v>-0.63</v>
      </c>
    </row>
    <row r="501" spans="1:8" x14ac:dyDescent="0.2">
      <c r="A501" s="336">
        <v>98394</v>
      </c>
      <c r="B501" s="335" t="s">
        <v>4448</v>
      </c>
      <c r="C501" s="335" t="s">
        <v>4124</v>
      </c>
      <c r="D501" s="335" t="s">
        <v>4125</v>
      </c>
      <c r="E501" s="335" t="s">
        <v>4126</v>
      </c>
      <c r="F501" s="335" t="s">
        <v>4127</v>
      </c>
      <c r="G501" s="337">
        <v>0</v>
      </c>
      <c r="H501" s="338">
        <v>0</v>
      </c>
    </row>
    <row r="502" spans="1:8" x14ac:dyDescent="0.2">
      <c r="A502" s="336">
        <v>98395</v>
      </c>
      <c r="B502" s="335" t="s">
        <v>4449</v>
      </c>
      <c r="C502" s="335" t="s">
        <v>4124</v>
      </c>
      <c r="D502" s="335" t="s">
        <v>4125</v>
      </c>
      <c r="E502" s="335" t="s">
        <v>4126</v>
      </c>
      <c r="F502" s="335" t="s">
        <v>4127</v>
      </c>
      <c r="G502" s="337">
        <v>0</v>
      </c>
      <c r="H502" s="338">
        <v>0</v>
      </c>
    </row>
    <row r="503" spans="1:8" x14ac:dyDescent="0.2">
      <c r="A503" s="336">
        <v>98911</v>
      </c>
      <c r="B503" s="335" t="s">
        <v>4450</v>
      </c>
      <c r="C503" s="335" t="s">
        <v>4297</v>
      </c>
      <c r="D503" s="335" t="s">
        <v>4325</v>
      </c>
      <c r="E503" s="335" t="s">
        <v>4126</v>
      </c>
      <c r="F503" s="335" t="s">
        <v>4127</v>
      </c>
      <c r="G503" s="337">
        <v>1143</v>
      </c>
      <c r="H503" s="338">
        <v>3512.97</v>
      </c>
    </row>
    <row r="504" spans="1:8" x14ac:dyDescent="0.2">
      <c r="A504" s="339" t="s">
        <v>4451</v>
      </c>
      <c r="B504" s="335" t="s">
        <v>4452</v>
      </c>
      <c r="C504" s="335" t="s">
        <v>4297</v>
      </c>
      <c r="D504" s="335" t="s">
        <v>4325</v>
      </c>
      <c r="E504" s="335" t="s">
        <v>4126</v>
      </c>
      <c r="F504" s="335" t="s">
        <v>4127</v>
      </c>
      <c r="G504" s="337">
        <v>1296</v>
      </c>
      <c r="H504" s="338">
        <v>4667.97</v>
      </c>
    </row>
    <row r="505" spans="1:8" x14ac:dyDescent="0.2">
      <c r="A505" s="336">
        <v>98913</v>
      </c>
      <c r="B505" s="335" t="s">
        <v>4453</v>
      </c>
      <c r="C505" s="335" t="s">
        <v>4297</v>
      </c>
      <c r="D505" s="335" t="s">
        <v>4325</v>
      </c>
      <c r="E505" s="335" t="s">
        <v>4126</v>
      </c>
      <c r="F505" s="335" t="s">
        <v>4127</v>
      </c>
      <c r="G505" s="337">
        <v>2541</v>
      </c>
      <c r="H505" s="338">
        <v>10342.539999999999</v>
      </c>
    </row>
    <row r="506" spans="1:8" x14ac:dyDescent="0.2">
      <c r="A506" s="339" t="s">
        <v>4454</v>
      </c>
      <c r="B506" s="335" t="s">
        <v>4455</v>
      </c>
      <c r="C506" s="335" t="s">
        <v>4297</v>
      </c>
      <c r="D506" s="335" t="s">
        <v>4325</v>
      </c>
      <c r="E506" s="335" t="s">
        <v>4126</v>
      </c>
      <c r="F506" s="335" t="s">
        <v>4127</v>
      </c>
      <c r="G506" s="337">
        <v>1812</v>
      </c>
      <c r="H506" s="338">
        <v>6230.09</v>
      </c>
    </row>
    <row r="507" spans="1:8" x14ac:dyDescent="0.2">
      <c r="A507" s="336">
        <v>98914</v>
      </c>
      <c r="B507" s="335" t="s">
        <v>4456</v>
      </c>
      <c r="C507" s="335" t="s">
        <v>4297</v>
      </c>
      <c r="D507" s="335" t="s">
        <v>4325</v>
      </c>
      <c r="E507" s="335" t="s">
        <v>4126</v>
      </c>
      <c r="F507" s="335" t="s">
        <v>4127</v>
      </c>
      <c r="G507" s="337">
        <v>1658</v>
      </c>
      <c r="H507" s="338">
        <v>6097.34</v>
      </c>
    </row>
    <row r="508" spans="1:8" x14ac:dyDescent="0.2">
      <c r="A508" s="339" t="s">
        <v>4457</v>
      </c>
      <c r="B508" s="335" t="s">
        <v>4458</v>
      </c>
      <c r="C508" s="335" t="s">
        <v>4297</v>
      </c>
      <c r="D508" s="335" t="s">
        <v>4325</v>
      </c>
      <c r="E508" s="335" t="s">
        <v>4126</v>
      </c>
      <c r="F508" s="335" t="s">
        <v>4127</v>
      </c>
      <c r="G508" s="337">
        <v>12</v>
      </c>
      <c r="H508" s="338">
        <v>41.86</v>
      </c>
    </row>
    <row r="509" spans="1:8" x14ac:dyDescent="0.2">
      <c r="A509" s="336">
        <v>98915</v>
      </c>
      <c r="B509" s="335" t="s">
        <v>4459</v>
      </c>
      <c r="C509" s="335" t="s">
        <v>4297</v>
      </c>
      <c r="D509" s="335" t="s">
        <v>4325</v>
      </c>
      <c r="E509" s="335" t="s">
        <v>4126</v>
      </c>
      <c r="F509" s="335" t="s">
        <v>4127</v>
      </c>
      <c r="G509" s="337">
        <v>373</v>
      </c>
      <c r="H509" s="338">
        <v>1539.85</v>
      </c>
    </row>
    <row r="510" spans="1:8" x14ac:dyDescent="0.2">
      <c r="A510" s="339" t="s">
        <v>4460</v>
      </c>
      <c r="B510" s="335" t="s">
        <v>4461</v>
      </c>
      <c r="C510" s="335" t="s">
        <v>4297</v>
      </c>
      <c r="D510" s="335" t="s">
        <v>4325</v>
      </c>
      <c r="E510" s="335" t="s">
        <v>4126</v>
      </c>
      <c r="F510" s="335" t="s">
        <v>4127</v>
      </c>
      <c r="G510" s="337">
        <v>1283</v>
      </c>
      <c r="H510" s="338">
        <v>8310.02</v>
      </c>
    </row>
    <row r="511" spans="1:8" x14ac:dyDescent="0.2">
      <c r="A511" s="336">
        <v>98917</v>
      </c>
      <c r="B511" s="335" t="s">
        <v>4462</v>
      </c>
      <c r="C511" s="335" t="s">
        <v>4297</v>
      </c>
      <c r="D511" s="335" t="s">
        <v>4325</v>
      </c>
      <c r="E511" s="335" t="s">
        <v>4126</v>
      </c>
      <c r="F511" s="335" t="s">
        <v>4127</v>
      </c>
      <c r="G511" s="337">
        <v>4760</v>
      </c>
      <c r="H511" s="338">
        <v>2665.7</v>
      </c>
    </row>
    <row r="512" spans="1:8" x14ac:dyDescent="0.2">
      <c r="A512" s="336">
        <v>98918</v>
      </c>
      <c r="B512" s="335" t="s">
        <v>4463</v>
      </c>
      <c r="C512" s="335" t="s">
        <v>4297</v>
      </c>
      <c r="D512" s="335" t="s">
        <v>4325</v>
      </c>
      <c r="E512" s="335" t="s">
        <v>4126</v>
      </c>
      <c r="F512" s="335" t="s">
        <v>4127</v>
      </c>
      <c r="G512" s="337">
        <v>2461</v>
      </c>
      <c r="H512" s="338">
        <v>2510.8200000000002</v>
      </c>
    </row>
    <row r="513" spans="1:8" x14ac:dyDescent="0.2">
      <c r="A513" s="339" t="s">
        <v>4464</v>
      </c>
      <c r="B513" s="335" t="s">
        <v>4465</v>
      </c>
      <c r="C513" s="335" t="s">
        <v>4297</v>
      </c>
      <c r="D513" s="335" t="s">
        <v>4325</v>
      </c>
      <c r="E513" s="335" t="s">
        <v>4126</v>
      </c>
      <c r="F513" s="335" t="s">
        <v>4127</v>
      </c>
      <c r="G513" s="337">
        <v>1179</v>
      </c>
      <c r="H513" s="338">
        <v>3442.68</v>
      </c>
    </row>
    <row r="514" spans="1:8" x14ac:dyDescent="0.2">
      <c r="A514" s="336">
        <v>98919</v>
      </c>
      <c r="B514" s="335" t="s">
        <v>4466</v>
      </c>
      <c r="C514" s="335" t="s">
        <v>4297</v>
      </c>
      <c r="D514" s="335" t="s">
        <v>4325</v>
      </c>
      <c r="E514" s="335" t="s">
        <v>4126</v>
      </c>
      <c r="F514" s="335" t="s">
        <v>4127</v>
      </c>
      <c r="G514" s="337">
        <v>0</v>
      </c>
      <c r="H514" s="338">
        <v>0</v>
      </c>
    </row>
    <row r="515" spans="1:8" x14ac:dyDescent="0.2">
      <c r="A515" s="336">
        <v>98940</v>
      </c>
      <c r="B515" s="335" t="s">
        <v>4467</v>
      </c>
      <c r="C515" s="335" t="s">
        <v>4297</v>
      </c>
      <c r="D515" s="335" t="s">
        <v>4325</v>
      </c>
      <c r="E515" s="335" t="s">
        <v>4126</v>
      </c>
      <c r="F515" s="335" t="s">
        <v>4127</v>
      </c>
      <c r="G515" s="337">
        <v>120</v>
      </c>
      <c r="H515" s="338">
        <v>1854.09</v>
      </c>
    </row>
    <row r="516" spans="1:8" x14ac:dyDescent="0.2">
      <c r="A516" s="336">
        <v>98941</v>
      </c>
      <c r="B516" s="335" t="s">
        <v>4468</v>
      </c>
      <c r="C516" s="335" t="s">
        <v>4297</v>
      </c>
      <c r="D516" s="335" t="s">
        <v>4325</v>
      </c>
      <c r="E516" s="335" t="s">
        <v>4126</v>
      </c>
      <c r="F516" s="335" t="s">
        <v>4127</v>
      </c>
      <c r="G516" s="337">
        <v>1268</v>
      </c>
      <c r="H516" s="338">
        <v>44274.29</v>
      </c>
    </row>
    <row r="517" spans="1:8" x14ac:dyDescent="0.2">
      <c r="A517" s="336">
        <v>98943</v>
      </c>
      <c r="B517" s="335" t="s">
        <v>4469</v>
      </c>
      <c r="C517" s="335" t="s">
        <v>4297</v>
      </c>
      <c r="D517" s="335" t="s">
        <v>4325</v>
      </c>
      <c r="E517" s="335" t="s">
        <v>4126</v>
      </c>
      <c r="F517" s="335" t="s">
        <v>4127</v>
      </c>
      <c r="G517" s="337">
        <v>0</v>
      </c>
      <c r="H517" s="338">
        <v>0</v>
      </c>
    </row>
    <row r="518" spans="1:8" x14ac:dyDescent="0.2">
      <c r="A518" s="336">
        <v>98944</v>
      </c>
      <c r="B518" s="335" t="s">
        <v>4470</v>
      </c>
      <c r="C518" s="335" t="s">
        <v>4297</v>
      </c>
      <c r="D518" s="335" t="s">
        <v>4325</v>
      </c>
      <c r="E518" s="335" t="s">
        <v>4126</v>
      </c>
      <c r="F518" s="335" t="s">
        <v>4127</v>
      </c>
      <c r="G518" s="337">
        <v>24500</v>
      </c>
      <c r="H518" s="338">
        <v>17317.98</v>
      </c>
    </row>
    <row r="519" spans="1:8" x14ac:dyDescent="0.2">
      <c r="A519" s="336">
        <v>98945</v>
      </c>
      <c r="B519" s="335" t="s">
        <v>4471</v>
      </c>
      <c r="C519" s="335" t="s">
        <v>4297</v>
      </c>
      <c r="D519" s="335" t="s">
        <v>4325</v>
      </c>
      <c r="E519" s="335" t="s">
        <v>4126</v>
      </c>
      <c r="F519" s="335" t="s">
        <v>4127</v>
      </c>
      <c r="G519" s="337">
        <v>48000</v>
      </c>
      <c r="H519" s="338">
        <v>20803.2</v>
      </c>
    </row>
    <row r="520" spans="1:8" x14ac:dyDescent="0.2">
      <c r="A520" s="339" t="s">
        <v>4472</v>
      </c>
      <c r="B520" s="335" t="s">
        <v>4473</v>
      </c>
      <c r="C520" s="335" t="s">
        <v>4297</v>
      </c>
      <c r="D520" s="335" t="s">
        <v>4325</v>
      </c>
      <c r="E520" s="335" t="s">
        <v>4126</v>
      </c>
      <c r="F520" s="335" t="s">
        <v>4127</v>
      </c>
      <c r="G520" s="337">
        <v>5</v>
      </c>
      <c r="H520" s="338">
        <v>0</v>
      </c>
    </row>
    <row r="521" spans="1:8" x14ac:dyDescent="0.2">
      <c r="A521" s="339" t="s">
        <v>4474</v>
      </c>
      <c r="B521" s="335" t="s">
        <v>4473</v>
      </c>
      <c r="C521" s="335" t="s">
        <v>4297</v>
      </c>
      <c r="D521" s="335" t="s">
        <v>4325</v>
      </c>
      <c r="E521" s="335" t="s">
        <v>4126</v>
      </c>
      <c r="F521" s="335" t="s">
        <v>4127</v>
      </c>
      <c r="G521" s="337">
        <v>9</v>
      </c>
      <c r="H521" s="338">
        <v>0</v>
      </c>
    </row>
    <row r="522" spans="1:8" x14ac:dyDescent="0.2">
      <c r="A522" s="336">
        <v>98949</v>
      </c>
      <c r="B522" s="335" t="s">
        <v>4475</v>
      </c>
      <c r="C522" s="335" t="s">
        <v>4297</v>
      </c>
      <c r="D522" s="335" t="s">
        <v>4325</v>
      </c>
      <c r="E522" s="335" t="s">
        <v>4126</v>
      </c>
      <c r="F522" s="335" t="s">
        <v>4127</v>
      </c>
      <c r="G522" s="337">
        <v>28260</v>
      </c>
      <c r="H522" s="338">
        <v>48584.33</v>
      </c>
    </row>
    <row r="523" spans="1:8" x14ac:dyDescent="0.2">
      <c r="A523" s="336">
        <v>98950</v>
      </c>
      <c r="B523" s="335" t="s">
        <v>4476</v>
      </c>
      <c r="C523" s="335" t="s">
        <v>4297</v>
      </c>
      <c r="D523" s="335" t="s">
        <v>4325</v>
      </c>
      <c r="E523" s="335" t="s">
        <v>4126</v>
      </c>
      <c r="F523" s="335" t="s">
        <v>4127</v>
      </c>
      <c r="G523" s="337">
        <v>5197</v>
      </c>
      <c r="H523" s="338">
        <v>54107.28</v>
      </c>
    </row>
    <row r="524" spans="1:8" x14ac:dyDescent="0.2">
      <c r="A524" s="336">
        <v>98951</v>
      </c>
      <c r="B524" s="335" t="s">
        <v>4477</v>
      </c>
      <c r="C524" s="335" t="s">
        <v>4297</v>
      </c>
      <c r="D524" s="335" t="s">
        <v>4325</v>
      </c>
      <c r="E524" s="335" t="s">
        <v>4126</v>
      </c>
      <c r="F524" s="335" t="s">
        <v>4127</v>
      </c>
      <c r="G524" s="337">
        <v>2908</v>
      </c>
      <c r="H524" s="338">
        <v>57892.01</v>
      </c>
    </row>
    <row r="525" spans="1:8" x14ac:dyDescent="0.2">
      <c r="A525" s="336">
        <v>98952</v>
      </c>
      <c r="B525" s="335" t="s">
        <v>4478</v>
      </c>
      <c r="C525" s="335" t="s">
        <v>4297</v>
      </c>
      <c r="D525" s="335" t="s">
        <v>4325</v>
      </c>
      <c r="E525" s="335" t="s">
        <v>4126</v>
      </c>
      <c r="F525" s="335" t="s">
        <v>4127</v>
      </c>
      <c r="G525" s="337">
        <v>3208</v>
      </c>
      <c r="H525" s="338">
        <v>257781.9</v>
      </c>
    </row>
    <row r="526" spans="1:8" x14ac:dyDescent="0.2">
      <c r="A526" s="336">
        <v>98953</v>
      </c>
      <c r="B526" s="335" t="s">
        <v>4479</v>
      </c>
      <c r="C526" s="335" t="s">
        <v>4297</v>
      </c>
      <c r="D526" s="335" t="s">
        <v>4325</v>
      </c>
      <c r="E526" s="335" t="s">
        <v>4126</v>
      </c>
      <c r="F526" s="335" t="s">
        <v>4127</v>
      </c>
      <c r="G526" s="337">
        <v>755</v>
      </c>
      <c r="H526" s="338">
        <v>71773.22</v>
      </c>
    </row>
    <row r="527" spans="1:8" x14ac:dyDescent="0.2">
      <c r="A527" s="336">
        <v>98954</v>
      </c>
      <c r="B527" s="335" t="s">
        <v>4480</v>
      </c>
      <c r="C527" s="335" t="s">
        <v>4297</v>
      </c>
      <c r="D527" s="335" t="s">
        <v>4325</v>
      </c>
      <c r="E527" s="335" t="s">
        <v>4126</v>
      </c>
      <c r="F527" s="335" t="s">
        <v>4127</v>
      </c>
      <c r="G527" s="337">
        <v>14000</v>
      </c>
      <c r="H527" s="338">
        <v>17640</v>
      </c>
    </row>
    <row r="528" spans="1:8" x14ac:dyDescent="0.2">
      <c r="A528" s="336">
        <v>98955</v>
      </c>
      <c r="B528" s="335" t="s">
        <v>4481</v>
      </c>
      <c r="C528" s="335" t="s">
        <v>4297</v>
      </c>
      <c r="D528" s="335" t="s">
        <v>4325</v>
      </c>
      <c r="E528" s="335" t="s">
        <v>4126</v>
      </c>
      <c r="F528" s="335" t="s">
        <v>4127</v>
      </c>
      <c r="G528" s="337">
        <v>451</v>
      </c>
      <c r="H528" s="338">
        <v>28043.63</v>
      </c>
    </row>
    <row r="529" spans="1:8" x14ac:dyDescent="0.2">
      <c r="A529" s="336">
        <v>98959</v>
      </c>
      <c r="B529" s="335" t="s">
        <v>4482</v>
      </c>
      <c r="C529" s="335" t="s">
        <v>4297</v>
      </c>
      <c r="D529" s="335" t="s">
        <v>4325</v>
      </c>
      <c r="E529" s="335" t="s">
        <v>4126</v>
      </c>
      <c r="F529" s="335" t="s">
        <v>4127</v>
      </c>
      <c r="G529" s="337">
        <v>695</v>
      </c>
      <c r="H529" s="338">
        <v>32822.43</v>
      </c>
    </row>
    <row r="530" spans="1:8" s="340" customFormat="1" x14ac:dyDescent="0.2">
      <c r="A530" s="340" t="s">
        <v>22</v>
      </c>
      <c r="F530" s="335"/>
      <c r="G530" s="341">
        <f>SUM(G2:G529)</f>
        <v>3692768.7</v>
      </c>
      <c r="H530" s="342">
        <f>SUM(H2:H529)</f>
        <v>4254281.5400000019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I290"/>
  <sheetViews>
    <sheetView tabSelected="1" zoomScaleNormal="100" workbookViewId="0">
      <pane xSplit="9" ySplit="1" topLeftCell="J2" activePane="bottomRight" state="frozen"/>
      <selection pane="topRight" activeCell="L1" sqref="L1"/>
      <selection pane="bottomLeft" activeCell="A2" sqref="A2"/>
      <selection pane="bottomRight" activeCell="M171" sqref="M171"/>
    </sheetView>
  </sheetViews>
  <sheetFormatPr defaultColWidth="8.85546875" defaultRowHeight="12.75" x14ac:dyDescent="0.2"/>
  <cols>
    <col min="1" max="1" width="14.85546875" style="371" customWidth="1"/>
    <col min="2" max="2" width="33.140625" style="209" customWidth="1"/>
    <col min="3" max="3" width="40.28515625" style="209" customWidth="1"/>
    <col min="4" max="4" width="13.140625" style="249" customWidth="1"/>
    <col min="5" max="8" width="12.7109375" style="209" hidden="1" customWidth="1"/>
    <col min="9" max="9" width="19.28515625" style="210" customWidth="1"/>
    <col min="10" max="16384" width="8.85546875" style="209"/>
  </cols>
  <sheetData>
    <row r="1" spans="1:9" s="344" customFormat="1" ht="61.5" thickTop="1" thickBot="1" x14ac:dyDescent="0.3">
      <c r="A1" s="365" t="s">
        <v>4538</v>
      </c>
      <c r="B1" s="345" t="s">
        <v>4495</v>
      </c>
      <c r="C1" s="345" t="s">
        <v>4484</v>
      </c>
      <c r="D1" s="345" t="s">
        <v>4120</v>
      </c>
      <c r="E1" s="345" t="s">
        <v>4485</v>
      </c>
      <c r="F1" s="345" t="s">
        <v>4486</v>
      </c>
      <c r="G1" s="345" t="s">
        <v>4487</v>
      </c>
      <c r="H1" s="345" t="s">
        <v>4488</v>
      </c>
      <c r="I1" s="346" t="s">
        <v>4489</v>
      </c>
    </row>
    <row r="2" spans="1:9" ht="15.75" hidden="1" thickTop="1" x14ac:dyDescent="0.25">
      <c r="A2" s="366" t="s">
        <v>4494</v>
      </c>
      <c r="B2" s="347" t="s">
        <v>4505</v>
      </c>
      <c r="C2" s="347" t="s">
        <v>4123</v>
      </c>
      <c r="D2" s="348" t="s">
        <v>4490</v>
      </c>
      <c r="E2" s="347">
        <v>86</v>
      </c>
      <c r="F2" s="347">
        <v>113.52</v>
      </c>
      <c r="G2" s="347">
        <v>0</v>
      </c>
      <c r="H2" s="347">
        <v>0</v>
      </c>
      <c r="I2" s="349">
        <f>E2+G2</f>
        <v>86</v>
      </c>
    </row>
    <row r="3" spans="1:9" ht="15.75" hidden="1" thickTop="1" x14ac:dyDescent="0.25">
      <c r="A3" s="367" t="s">
        <v>4494</v>
      </c>
      <c r="B3" s="350" t="s">
        <v>4505</v>
      </c>
      <c r="C3" s="350" t="s">
        <v>4131</v>
      </c>
      <c r="D3" s="351" t="s">
        <v>4490</v>
      </c>
      <c r="E3" s="350">
        <v>8240</v>
      </c>
      <c r="F3" s="350">
        <v>2472</v>
      </c>
      <c r="G3" s="350">
        <v>0</v>
      </c>
      <c r="H3" s="350">
        <v>0</v>
      </c>
      <c r="I3" s="352">
        <f t="shared" ref="I3:I35" si="0">E3+G3</f>
        <v>8240</v>
      </c>
    </row>
    <row r="4" spans="1:9" ht="15.75" hidden="1" thickTop="1" x14ac:dyDescent="0.25">
      <c r="A4" s="367" t="s">
        <v>4494</v>
      </c>
      <c r="B4" s="350" t="s">
        <v>4505</v>
      </c>
      <c r="C4" s="350" t="s">
        <v>4132</v>
      </c>
      <c r="D4" s="351" t="s">
        <v>4490</v>
      </c>
      <c r="E4" s="350">
        <v>500</v>
      </c>
      <c r="F4" s="350">
        <v>250</v>
      </c>
      <c r="G4" s="350">
        <v>0</v>
      </c>
      <c r="H4" s="350">
        <v>0</v>
      </c>
      <c r="I4" s="352">
        <f t="shared" si="0"/>
        <v>500</v>
      </c>
    </row>
    <row r="5" spans="1:9" ht="15.75" hidden="1" thickTop="1" x14ac:dyDescent="0.25">
      <c r="A5" s="367" t="s">
        <v>4494</v>
      </c>
      <c r="B5" s="350" t="s">
        <v>4505</v>
      </c>
      <c r="C5" s="350" t="s">
        <v>4133</v>
      </c>
      <c r="D5" s="351" t="s">
        <v>4490</v>
      </c>
      <c r="E5" s="350">
        <v>15000</v>
      </c>
      <c r="F5" s="350">
        <v>14850</v>
      </c>
      <c r="G5" s="350">
        <v>0</v>
      </c>
      <c r="H5" s="350">
        <v>0</v>
      </c>
      <c r="I5" s="352">
        <f t="shared" si="0"/>
        <v>15000</v>
      </c>
    </row>
    <row r="6" spans="1:9" ht="15.75" hidden="1" thickTop="1" x14ac:dyDescent="0.25">
      <c r="A6" s="367" t="s">
        <v>4494</v>
      </c>
      <c r="B6" s="350" t="s">
        <v>4136</v>
      </c>
      <c r="C6" s="350" t="s">
        <v>4135</v>
      </c>
      <c r="D6" s="351" t="s">
        <v>4490</v>
      </c>
      <c r="E6" s="350">
        <v>726</v>
      </c>
      <c r="F6" s="350">
        <v>1234.2</v>
      </c>
      <c r="G6" s="350">
        <v>0</v>
      </c>
      <c r="H6" s="350">
        <v>0</v>
      </c>
      <c r="I6" s="352">
        <f t="shared" si="0"/>
        <v>726</v>
      </c>
    </row>
    <row r="7" spans="1:9" ht="15.75" hidden="1" thickTop="1" x14ac:dyDescent="0.25">
      <c r="A7" s="367" t="s">
        <v>4494</v>
      </c>
      <c r="B7" s="350" t="s">
        <v>4136</v>
      </c>
      <c r="C7" s="350" t="s">
        <v>4135</v>
      </c>
      <c r="D7" s="351" t="s">
        <v>4490</v>
      </c>
      <c r="E7" s="350">
        <v>245</v>
      </c>
      <c r="F7" s="350">
        <v>401.38</v>
      </c>
      <c r="G7" s="350">
        <v>0</v>
      </c>
      <c r="H7" s="350">
        <v>0</v>
      </c>
      <c r="I7" s="352">
        <f t="shared" si="0"/>
        <v>245</v>
      </c>
    </row>
    <row r="8" spans="1:9" ht="15.75" hidden="1" thickTop="1" x14ac:dyDescent="0.25">
      <c r="A8" s="367" t="s">
        <v>4494</v>
      </c>
      <c r="B8" s="350" t="s">
        <v>4498</v>
      </c>
      <c r="C8" s="350" t="s">
        <v>4137</v>
      </c>
      <c r="D8" s="351" t="s">
        <v>4490</v>
      </c>
      <c r="E8" s="350">
        <v>1000</v>
      </c>
      <c r="F8" s="350">
        <v>456.65</v>
      </c>
      <c r="G8" s="350">
        <v>0</v>
      </c>
      <c r="H8" s="350">
        <v>0</v>
      </c>
      <c r="I8" s="352">
        <f t="shared" si="0"/>
        <v>1000</v>
      </c>
    </row>
    <row r="9" spans="1:9" ht="15.75" hidden="1" thickTop="1" x14ac:dyDescent="0.25">
      <c r="A9" s="367" t="s">
        <v>4494</v>
      </c>
      <c r="B9" s="350" t="s">
        <v>4506</v>
      </c>
      <c r="C9" s="350" t="s">
        <v>4138</v>
      </c>
      <c r="D9" s="351" t="s">
        <v>4490</v>
      </c>
      <c r="E9" s="350">
        <v>8480</v>
      </c>
      <c r="F9" s="350">
        <v>14815.73</v>
      </c>
      <c r="G9" s="350">
        <v>0</v>
      </c>
      <c r="H9" s="350">
        <v>0</v>
      </c>
      <c r="I9" s="352">
        <f t="shared" si="0"/>
        <v>8480</v>
      </c>
    </row>
    <row r="10" spans="1:9" ht="15.75" hidden="1" thickTop="1" x14ac:dyDescent="0.25">
      <c r="A10" s="367" t="s">
        <v>4494</v>
      </c>
      <c r="B10" s="350" t="s">
        <v>4506</v>
      </c>
      <c r="C10" s="350" t="s">
        <v>4141</v>
      </c>
      <c r="D10" s="351" t="s">
        <v>4490</v>
      </c>
      <c r="E10" s="350">
        <v>3900</v>
      </c>
      <c r="F10" s="350">
        <v>1755</v>
      </c>
      <c r="G10" s="350">
        <v>0</v>
      </c>
      <c r="H10" s="350">
        <v>0</v>
      </c>
      <c r="I10" s="352">
        <f t="shared" si="0"/>
        <v>3900</v>
      </c>
    </row>
    <row r="11" spans="1:9" ht="15.75" hidden="1" thickTop="1" x14ac:dyDescent="0.25">
      <c r="A11" s="367" t="s">
        <v>4494</v>
      </c>
      <c r="B11" s="350" t="s">
        <v>4506</v>
      </c>
      <c r="C11" s="350" t="s">
        <v>4141</v>
      </c>
      <c r="D11" s="351" t="s">
        <v>4490</v>
      </c>
      <c r="E11" s="350">
        <v>4300</v>
      </c>
      <c r="F11" s="350">
        <v>1935</v>
      </c>
      <c r="G11" s="350">
        <v>0</v>
      </c>
      <c r="H11" s="350">
        <v>0</v>
      </c>
      <c r="I11" s="352">
        <f t="shared" si="0"/>
        <v>4300</v>
      </c>
    </row>
    <row r="12" spans="1:9" ht="15.75" hidden="1" thickTop="1" x14ac:dyDescent="0.25">
      <c r="A12" s="367" t="s">
        <v>4494</v>
      </c>
      <c r="B12" s="350" t="s">
        <v>4504</v>
      </c>
      <c r="C12" s="350" t="s">
        <v>4142</v>
      </c>
      <c r="D12" s="351" t="s">
        <v>4490</v>
      </c>
      <c r="E12" s="350">
        <v>840</v>
      </c>
      <c r="F12" s="350">
        <v>277.02999999999997</v>
      </c>
      <c r="G12" s="350">
        <v>0</v>
      </c>
      <c r="H12" s="350">
        <v>0</v>
      </c>
      <c r="I12" s="352">
        <f t="shared" si="0"/>
        <v>840</v>
      </c>
    </row>
    <row r="13" spans="1:9" ht="15.75" hidden="1" thickTop="1" x14ac:dyDescent="0.25">
      <c r="A13" s="367" t="s">
        <v>4494</v>
      </c>
      <c r="B13" s="350" t="s">
        <v>4504</v>
      </c>
      <c r="C13" s="350" t="s">
        <v>4142</v>
      </c>
      <c r="D13" s="351" t="s">
        <v>4490</v>
      </c>
      <c r="E13" s="350">
        <v>660</v>
      </c>
      <c r="F13" s="350">
        <v>533.78</v>
      </c>
      <c r="G13" s="350">
        <v>0</v>
      </c>
      <c r="H13" s="350">
        <v>0</v>
      </c>
      <c r="I13" s="352">
        <f t="shared" si="0"/>
        <v>660</v>
      </c>
    </row>
    <row r="14" spans="1:9" ht="15.75" hidden="1" thickTop="1" x14ac:dyDescent="0.25">
      <c r="A14" s="367" t="s">
        <v>4494</v>
      </c>
      <c r="B14" s="350" t="s">
        <v>4498</v>
      </c>
      <c r="C14" s="350" t="s">
        <v>4144</v>
      </c>
      <c r="D14" s="351" t="s">
        <v>4490</v>
      </c>
      <c r="E14" s="350">
        <v>2800</v>
      </c>
      <c r="F14" s="350">
        <v>17463.28</v>
      </c>
      <c r="G14" s="350">
        <v>0</v>
      </c>
      <c r="H14" s="350">
        <v>0</v>
      </c>
      <c r="I14" s="352">
        <f t="shared" si="0"/>
        <v>2800</v>
      </c>
    </row>
    <row r="15" spans="1:9" ht="15.75" hidden="1" thickTop="1" x14ac:dyDescent="0.25">
      <c r="A15" s="367" t="s">
        <v>4494</v>
      </c>
      <c r="B15" s="350" t="s">
        <v>4507</v>
      </c>
      <c r="C15" s="350" t="s">
        <v>4146</v>
      </c>
      <c r="D15" s="351" t="s">
        <v>4490</v>
      </c>
      <c r="E15" s="350">
        <v>9000</v>
      </c>
      <c r="F15" s="350">
        <v>2279.86</v>
      </c>
      <c r="G15" s="350">
        <v>0</v>
      </c>
      <c r="H15" s="350">
        <v>0</v>
      </c>
      <c r="I15" s="352">
        <f t="shared" si="0"/>
        <v>9000</v>
      </c>
    </row>
    <row r="16" spans="1:9" ht="15.75" hidden="1" thickTop="1" x14ac:dyDescent="0.25">
      <c r="A16" s="367" t="s">
        <v>4494</v>
      </c>
      <c r="B16" s="350" t="s">
        <v>4507</v>
      </c>
      <c r="C16" s="350" t="s">
        <v>4147</v>
      </c>
      <c r="D16" s="351" t="s">
        <v>4490</v>
      </c>
      <c r="E16" s="350">
        <v>2700</v>
      </c>
      <c r="F16" s="350">
        <v>1404</v>
      </c>
      <c r="G16" s="350">
        <v>0</v>
      </c>
      <c r="H16" s="350">
        <v>0</v>
      </c>
      <c r="I16" s="352">
        <f t="shared" si="0"/>
        <v>2700</v>
      </c>
    </row>
    <row r="17" spans="1:9" ht="15.75" hidden="1" thickTop="1" x14ac:dyDescent="0.25">
      <c r="A17" s="367" t="s">
        <v>4494</v>
      </c>
      <c r="B17" s="350" t="s">
        <v>4507</v>
      </c>
      <c r="C17" s="350" t="s">
        <v>4147</v>
      </c>
      <c r="D17" s="351" t="s">
        <v>4490</v>
      </c>
      <c r="E17" s="350">
        <v>2200</v>
      </c>
      <c r="F17" s="350">
        <v>1144</v>
      </c>
      <c r="G17" s="350">
        <v>0</v>
      </c>
      <c r="H17" s="350">
        <v>0</v>
      </c>
      <c r="I17" s="352">
        <f t="shared" si="0"/>
        <v>2200</v>
      </c>
    </row>
    <row r="18" spans="1:9" ht="15.75" hidden="1" thickTop="1" x14ac:dyDescent="0.25">
      <c r="A18" s="367" t="s">
        <v>4494</v>
      </c>
      <c r="B18" s="350" t="s">
        <v>4498</v>
      </c>
      <c r="C18" s="350" t="s">
        <v>4148</v>
      </c>
      <c r="D18" s="351" t="s">
        <v>4490</v>
      </c>
      <c r="E18" s="350">
        <v>2500</v>
      </c>
      <c r="F18" s="350">
        <v>18750</v>
      </c>
      <c r="G18" s="350">
        <v>0</v>
      </c>
      <c r="H18" s="350">
        <v>0</v>
      </c>
      <c r="I18" s="352">
        <f t="shared" si="0"/>
        <v>2500</v>
      </c>
    </row>
    <row r="19" spans="1:9" ht="15.75" hidden="1" thickTop="1" x14ac:dyDescent="0.25">
      <c r="A19" s="367" t="s">
        <v>4494</v>
      </c>
      <c r="B19" s="350" t="s">
        <v>4508</v>
      </c>
      <c r="C19" s="350" t="s">
        <v>4149</v>
      </c>
      <c r="D19" s="351" t="s">
        <v>4151</v>
      </c>
      <c r="E19" s="350">
        <v>147</v>
      </c>
      <c r="F19" s="350">
        <v>1025.74</v>
      </c>
      <c r="G19" s="350">
        <v>0</v>
      </c>
      <c r="H19" s="350">
        <v>0</v>
      </c>
      <c r="I19" s="352">
        <f t="shared" si="0"/>
        <v>147</v>
      </c>
    </row>
    <row r="20" spans="1:9" ht="15.75" hidden="1" thickTop="1" x14ac:dyDescent="0.25">
      <c r="A20" s="367" t="s">
        <v>4494</v>
      </c>
      <c r="B20" s="350" t="s">
        <v>4508</v>
      </c>
      <c r="C20" s="350" t="s">
        <v>4152</v>
      </c>
      <c r="D20" s="351" t="s">
        <v>4151</v>
      </c>
      <c r="E20" s="350">
        <v>1152</v>
      </c>
      <c r="F20" s="350">
        <v>8409.6</v>
      </c>
      <c r="G20" s="350">
        <v>0</v>
      </c>
      <c r="H20" s="350">
        <v>0</v>
      </c>
      <c r="I20" s="352">
        <f t="shared" si="0"/>
        <v>1152</v>
      </c>
    </row>
    <row r="21" spans="1:9" ht="15.75" hidden="1" thickTop="1" x14ac:dyDescent="0.25">
      <c r="A21" s="367" t="s">
        <v>4494</v>
      </c>
      <c r="B21" s="350" t="s">
        <v>4508</v>
      </c>
      <c r="C21" s="350" t="s">
        <v>4152</v>
      </c>
      <c r="D21" s="351" t="s">
        <v>4151</v>
      </c>
      <c r="E21" s="350">
        <v>255</v>
      </c>
      <c r="F21" s="350">
        <v>1861.5</v>
      </c>
      <c r="G21" s="350">
        <v>0</v>
      </c>
      <c r="H21" s="350">
        <v>0</v>
      </c>
      <c r="I21" s="352">
        <f t="shared" si="0"/>
        <v>255</v>
      </c>
    </row>
    <row r="22" spans="1:9" ht="15.75" hidden="1" thickTop="1" x14ac:dyDescent="0.25">
      <c r="A22" s="367" t="s">
        <v>4494</v>
      </c>
      <c r="B22" s="350" t="s">
        <v>4504</v>
      </c>
      <c r="C22" s="350" t="s">
        <v>4154</v>
      </c>
      <c r="D22" s="351" t="s">
        <v>4490</v>
      </c>
      <c r="E22" s="350">
        <v>5440</v>
      </c>
      <c r="F22" s="350">
        <v>7072</v>
      </c>
      <c r="G22" s="350">
        <v>0</v>
      </c>
      <c r="H22" s="350">
        <v>0</v>
      </c>
      <c r="I22" s="352">
        <f t="shared" si="0"/>
        <v>5440</v>
      </c>
    </row>
    <row r="23" spans="1:9" ht="15.75" hidden="1" thickTop="1" x14ac:dyDescent="0.25">
      <c r="A23" s="367" t="s">
        <v>4494</v>
      </c>
      <c r="B23" s="350" t="s">
        <v>4504</v>
      </c>
      <c r="C23" s="350" t="s">
        <v>4155</v>
      </c>
      <c r="D23" s="351" t="s">
        <v>4490</v>
      </c>
      <c r="E23" s="350">
        <v>2880</v>
      </c>
      <c r="F23" s="350">
        <v>5011.2</v>
      </c>
      <c r="G23" s="350">
        <v>0</v>
      </c>
      <c r="H23" s="350">
        <v>0</v>
      </c>
      <c r="I23" s="352">
        <f t="shared" si="0"/>
        <v>2880</v>
      </c>
    </row>
    <row r="24" spans="1:9" ht="15.75" hidden="1" thickTop="1" x14ac:dyDescent="0.25">
      <c r="A24" s="367" t="s">
        <v>4494</v>
      </c>
      <c r="B24" s="350" t="s">
        <v>4501</v>
      </c>
      <c r="C24" s="350" t="s">
        <v>4156</v>
      </c>
      <c r="D24" s="351" t="s">
        <v>4490</v>
      </c>
      <c r="E24" s="350">
        <v>7800</v>
      </c>
      <c r="F24" s="350">
        <v>6630</v>
      </c>
      <c r="G24" s="350">
        <v>0</v>
      </c>
      <c r="H24" s="350">
        <v>0</v>
      </c>
      <c r="I24" s="352">
        <f t="shared" si="0"/>
        <v>7800</v>
      </c>
    </row>
    <row r="25" spans="1:9" ht="15.75" hidden="1" thickTop="1" x14ac:dyDescent="0.25">
      <c r="A25" s="367" t="s">
        <v>4494</v>
      </c>
      <c r="B25" s="350" t="s">
        <v>4501</v>
      </c>
      <c r="C25" s="350" t="s">
        <v>4157</v>
      </c>
      <c r="D25" s="351" t="s">
        <v>4490</v>
      </c>
      <c r="E25" s="350">
        <v>9000</v>
      </c>
      <c r="F25" s="350">
        <v>8460</v>
      </c>
      <c r="G25" s="350">
        <v>0</v>
      </c>
      <c r="H25" s="350">
        <v>0</v>
      </c>
      <c r="I25" s="352">
        <f t="shared" si="0"/>
        <v>9000</v>
      </c>
    </row>
    <row r="26" spans="1:9" ht="15.75" hidden="1" thickTop="1" x14ac:dyDescent="0.25">
      <c r="A26" s="367" t="s">
        <v>4494</v>
      </c>
      <c r="B26" s="350" t="s">
        <v>4509</v>
      </c>
      <c r="C26" s="350" t="s">
        <v>4158</v>
      </c>
      <c r="D26" s="351" t="s">
        <v>4490</v>
      </c>
      <c r="E26" s="350">
        <v>635</v>
      </c>
      <c r="F26" s="350">
        <v>13811.25</v>
      </c>
      <c r="G26" s="350">
        <v>450</v>
      </c>
      <c r="H26" s="350">
        <v>9787.5</v>
      </c>
      <c r="I26" s="352">
        <f t="shared" si="0"/>
        <v>1085</v>
      </c>
    </row>
    <row r="27" spans="1:9" ht="15.75" hidden="1" thickTop="1" x14ac:dyDescent="0.25">
      <c r="A27" s="367" t="s">
        <v>4494</v>
      </c>
      <c r="B27" s="350" t="s">
        <v>4501</v>
      </c>
      <c r="C27" s="350" t="s">
        <v>4160</v>
      </c>
      <c r="D27" s="351" t="s">
        <v>4490</v>
      </c>
      <c r="E27" s="350">
        <v>1500</v>
      </c>
      <c r="F27" s="350">
        <v>2445</v>
      </c>
      <c r="G27" s="350">
        <v>0</v>
      </c>
      <c r="H27" s="350">
        <v>0</v>
      </c>
      <c r="I27" s="352">
        <f t="shared" si="0"/>
        <v>1500</v>
      </c>
    </row>
    <row r="28" spans="1:9" ht="15.75" hidden="1" thickTop="1" x14ac:dyDescent="0.25">
      <c r="A28" s="367" t="s">
        <v>4494</v>
      </c>
      <c r="B28" s="350" t="s">
        <v>4509</v>
      </c>
      <c r="C28" s="350" t="s">
        <v>4161</v>
      </c>
      <c r="D28" s="351" t="s">
        <v>4490</v>
      </c>
      <c r="E28" s="350">
        <v>110</v>
      </c>
      <c r="F28" s="350">
        <v>2585</v>
      </c>
      <c r="G28" s="350">
        <v>150</v>
      </c>
      <c r="H28" s="350">
        <v>3525</v>
      </c>
      <c r="I28" s="352">
        <f t="shared" si="0"/>
        <v>260</v>
      </c>
    </row>
    <row r="29" spans="1:9" ht="15.75" hidden="1" thickTop="1" x14ac:dyDescent="0.25">
      <c r="A29" s="367" t="s">
        <v>4494</v>
      </c>
      <c r="B29" s="350" t="s">
        <v>4498</v>
      </c>
      <c r="C29" s="350" t="s">
        <v>4163</v>
      </c>
      <c r="D29" s="351" t="s">
        <v>4490</v>
      </c>
      <c r="E29" s="350">
        <v>480</v>
      </c>
      <c r="F29" s="350">
        <v>4372.8</v>
      </c>
      <c r="G29" s="350">
        <v>0</v>
      </c>
      <c r="H29" s="350">
        <v>0</v>
      </c>
      <c r="I29" s="352">
        <f t="shared" si="0"/>
        <v>480</v>
      </c>
    </row>
    <row r="30" spans="1:9" ht="15.75" hidden="1" thickTop="1" x14ac:dyDescent="0.25">
      <c r="A30" s="367" t="s">
        <v>4494</v>
      </c>
      <c r="B30" s="350" t="s">
        <v>4510</v>
      </c>
      <c r="C30" s="350" t="s">
        <v>4165</v>
      </c>
      <c r="D30" s="351" t="s">
        <v>4490</v>
      </c>
      <c r="E30" s="350">
        <v>2</v>
      </c>
      <c r="F30" s="350">
        <v>24.89</v>
      </c>
      <c r="G30" s="350">
        <v>0</v>
      </c>
      <c r="H30" s="350">
        <v>0</v>
      </c>
      <c r="I30" s="352">
        <f t="shared" si="0"/>
        <v>2</v>
      </c>
    </row>
    <row r="31" spans="1:9" ht="15.75" hidden="1" thickTop="1" x14ac:dyDescent="0.25">
      <c r="A31" s="367" t="s">
        <v>4494</v>
      </c>
      <c r="B31" s="350" t="s">
        <v>4498</v>
      </c>
      <c r="C31" s="350" t="s">
        <v>4166</v>
      </c>
      <c r="D31" s="351" t="s">
        <v>4168</v>
      </c>
      <c r="E31" s="350">
        <v>58800</v>
      </c>
      <c r="F31" s="350">
        <v>5375.58</v>
      </c>
      <c r="G31" s="350">
        <v>0</v>
      </c>
      <c r="H31" s="350">
        <v>0</v>
      </c>
      <c r="I31" s="352">
        <f t="shared" si="0"/>
        <v>58800</v>
      </c>
    </row>
    <row r="32" spans="1:9" ht="15.75" hidden="1" thickTop="1" x14ac:dyDescent="0.25">
      <c r="A32" s="367" t="s">
        <v>4494</v>
      </c>
      <c r="B32" s="350" t="s">
        <v>4498</v>
      </c>
      <c r="C32" s="350" t="s">
        <v>4166</v>
      </c>
      <c r="D32" s="351" t="s">
        <v>4168</v>
      </c>
      <c r="E32" s="350">
        <v>16500</v>
      </c>
      <c r="F32" s="350">
        <v>1320</v>
      </c>
      <c r="G32" s="350">
        <v>0</v>
      </c>
      <c r="H32" s="350">
        <v>0</v>
      </c>
      <c r="I32" s="352">
        <f t="shared" si="0"/>
        <v>16500</v>
      </c>
    </row>
    <row r="33" spans="1:9" ht="15.75" hidden="1" thickTop="1" x14ac:dyDescent="0.25">
      <c r="A33" s="367" t="s">
        <v>4494</v>
      </c>
      <c r="B33" s="350" t="s">
        <v>4498</v>
      </c>
      <c r="C33" s="350" t="s">
        <v>4166</v>
      </c>
      <c r="D33" s="351" t="s">
        <v>4168</v>
      </c>
      <c r="E33" s="350">
        <v>22485</v>
      </c>
      <c r="F33" s="350">
        <v>1798.8</v>
      </c>
      <c r="G33" s="350">
        <v>0</v>
      </c>
      <c r="H33" s="350">
        <v>0</v>
      </c>
      <c r="I33" s="352">
        <f t="shared" si="0"/>
        <v>22485</v>
      </c>
    </row>
    <row r="34" spans="1:9" ht="15.75" hidden="1" thickTop="1" x14ac:dyDescent="0.25">
      <c r="A34" s="367" t="s">
        <v>4494</v>
      </c>
      <c r="B34" s="350" t="s">
        <v>4511</v>
      </c>
      <c r="C34" s="350" t="s">
        <v>4169</v>
      </c>
      <c r="D34" s="351" t="s">
        <v>4490</v>
      </c>
      <c r="E34" s="350">
        <v>520</v>
      </c>
      <c r="F34" s="350">
        <v>3011.35</v>
      </c>
      <c r="G34" s="350">
        <v>0</v>
      </c>
      <c r="H34" s="350">
        <v>0</v>
      </c>
      <c r="I34" s="352">
        <f t="shared" si="0"/>
        <v>520</v>
      </c>
    </row>
    <row r="35" spans="1:9" ht="15.75" hidden="1" thickTop="1" x14ac:dyDescent="0.25">
      <c r="A35" s="367" t="s">
        <v>4494</v>
      </c>
      <c r="B35" s="350" t="s">
        <v>4511</v>
      </c>
      <c r="C35" s="350" t="s">
        <v>4170</v>
      </c>
      <c r="D35" s="351" t="s">
        <v>4490</v>
      </c>
      <c r="E35" s="350">
        <v>259</v>
      </c>
      <c r="F35" s="350">
        <v>1390.71</v>
      </c>
      <c r="G35" s="350">
        <v>0</v>
      </c>
      <c r="H35" s="350">
        <v>0</v>
      </c>
      <c r="I35" s="352">
        <f t="shared" si="0"/>
        <v>259</v>
      </c>
    </row>
    <row r="36" spans="1:9" ht="15.75" hidden="1" thickTop="1" x14ac:dyDescent="0.25">
      <c r="A36" s="367" t="s">
        <v>4494</v>
      </c>
      <c r="B36" s="350" t="s">
        <v>4511</v>
      </c>
      <c r="C36" s="350" t="s">
        <v>4171</v>
      </c>
      <c r="D36" s="351" t="s">
        <v>4490</v>
      </c>
      <c r="E36" s="350">
        <v>502</v>
      </c>
      <c r="F36" s="350">
        <v>3533.31</v>
      </c>
      <c r="G36" s="350">
        <v>0</v>
      </c>
      <c r="H36" s="350">
        <v>0</v>
      </c>
      <c r="I36" s="352">
        <f t="shared" ref="I36:I54" si="1">E36+G36</f>
        <v>502</v>
      </c>
    </row>
    <row r="37" spans="1:9" ht="15.75" hidden="1" thickTop="1" x14ac:dyDescent="0.25">
      <c r="A37" s="367" t="s">
        <v>4494</v>
      </c>
      <c r="B37" s="350" t="s">
        <v>4511</v>
      </c>
      <c r="C37" s="350" t="s">
        <v>4172</v>
      </c>
      <c r="D37" s="351" t="s">
        <v>4490</v>
      </c>
      <c r="E37" s="350">
        <v>198</v>
      </c>
      <c r="F37" s="350">
        <v>786.01</v>
      </c>
      <c r="G37" s="350">
        <v>0</v>
      </c>
      <c r="H37" s="350">
        <v>0</v>
      </c>
      <c r="I37" s="352">
        <f t="shared" si="1"/>
        <v>198</v>
      </c>
    </row>
    <row r="38" spans="1:9" ht="15.75" hidden="1" thickTop="1" x14ac:dyDescent="0.25">
      <c r="A38" s="367" t="s">
        <v>4494</v>
      </c>
      <c r="B38" s="350" t="s">
        <v>4511</v>
      </c>
      <c r="C38" s="350" t="s">
        <v>4173</v>
      </c>
      <c r="D38" s="351" t="s">
        <v>4490</v>
      </c>
      <c r="E38" s="350">
        <v>24</v>
      </c>
      <c r="F38" s="350">
        <v>129.12</v>
      </c>
      <c r="G38" s="350">
        <v>0</v>
      </c>
      <c r="H38" s="350">
        <v>0</v>
      </c>
      <c r="I38" s="352">
        <f t="shared" si="1"/>
        <v>24</v>
      </c>
    </row>
    <row r="39" spans="1:9" ht="15.75" hidden="1" thickTop="1" x14ac:dyDescent="0.25">
      <c r="A39" s="367" t="s">
        <v>4494</v>
      </c>
      <c r="B39" s="350" t="s">
        <v>4511</v>
      </c>
      <c r="C39" s="350" t="s">
        <v>4174</v>
      </c>
      <c r="D39" s="351" t="s">
        <v>4490</v>
      </c>
      <c r="E39" s="350">
        <v>239</v>
      </c>
      <c r="F39" s="350">
        <v>827.07</v>
      </c>
      <c r="G39" s="350">
        <v>0</v>
      </c>
      <c r="H39" s="350">
        <v>0</v>
      </c>
      <c r="I39" s="352">
        <f t="shared" si="1"/>
        <v>239</v>
      </c>
    </row>
    <row r="40" spans="1:9" ht="15.75" hidden="1" thickTop="1" x14ac:dyDescent="0.25">
      <c r="A40" s="367" t="s">
        <v>4494</v>
      </c>
      <c r="B40" s="350" t="s">
        <v>4511</v>
      </c>
      <c r="C40" s="350" t="s">
        <v>4175</v>
      </c>
      <c r="D40" s="351" t="s">
        <v>4490</v>
      </c>
      <c r="E40" s="350">
        <v>133</v>
      </c>
      <c r="F40" s="350">
        <v>523.39</v>
      </c>
      <c r="G40" s="350">
        <v>0</v>
      </c>
      <c r="H40" s="350">
        <v>0</v>
      </c>
      <c r="I40" s="352">
        <f t="shared" si="1"/>
        <v>133</v>
      </c>
    </row>
    <row r="41" spans="1:9" ht="15.75" hidden="1" thickTop="1" x14ac:dyDescent="0.25">
      <c r="A41" s="367" t="s">
        <v>4494</v>
      </c>
      <c r="B41" s="350" t="s">
        <v>4512</v>
      </c>
      <c r="C41" s="350" t="s">
        <v>4180</v>
      </c>
      <c r="D41" s="351" t="s">
        <v>4490</v>
      </c>
      <c r="E41" s="350">
        <v>300</v>
      </c>
      <c r="F41" s="350">
        <v>810</v>
      </c>
      <c r="G41" s="350">
        <v>0</v>
      </c>
      <c r="H41" s="350">
        <v>0</v>
      </c>
      <c r="I41" s="352">
        <f t="shared" si="1"/>
        <v>300</v>
      </c>
    </row>
    <row r="42" spans="1:9" ht="15.75" hidden="1" thickTop="1" x14ac:dyDescent="0.25">
      <c r="A42" s="367" t="s">
        <v>4494</v>
      </c>
      <c r="B42" s="350" t="s">
        <v>4512</v>
      </c>
      <c r="C42" s="350" t="s">
        <v>4180</v>
      </c>
      <c r="D42" s="351" t="s">
        <v>4490</v>
      </c>
      <c r="E42" s="350">
        <v>300</v>
      </c>
      <c r="F42" s="350">
        <v>810</v>
      </c>
      <c r="G42" s="350">
        <v>0</v>
      </c>
      <c r="H42" s="350">
        <v>0</v>
      </c>
      <c r="I42" s="352">
        <f t="shared" si="1"/>
        <v>300</v>
      </c>
    </row>
    <row r="43" spans="1:9" ht="15.75" hidden="1" thickTop="1" x14ac:dyDescent="0.25">
      <c r="A43" s="367" t="s">
        <v>4494</v>
      </c>
      <c r="B43" s="350" t="s">
        <v>4512</v>
      </c>
      <c r="C43" s="350" t="s">
        <v>4180</v>
      </c>
      <c r="D43" s="351" t="s">
        <v>4490</v>
      </c>
      <c r="E43" s="350">
        <v>767</v>
      </c>
      <c r="F43" s="350">
        <v>2070.9</v>
      </c>
      <c r="G43" s="350">
        <v>0</v>
      </c>
      <c r="H43" s="350">
        <v>0</v>
      </c>
      <c r="I43" s="352">
        <f t="shared" si="1"/>
        <v>767</v>
      </c>
    </row>
    <row r="44" spans="1:9" ht="15.75" hidden="1" thickTop="1" x14ac:dyDescent="0.25">
      <c r="A44" s="367" t="s">
        <v>4494</v>
      </c>
      <c r="B44" s="350" t="s">
        <v>4512</v>
      </c>
      <c r="C44" s="350" t="s">
        <v>4182</v>
      </c>
      <c r="D44" s="351" t="s">
        <v>4490</v>
      </c>
      <c r="E44" s="350">
        <v>1115</v>
      </c>
      <c r="F44" s="350">
        <v>498.97</v>
      </c>
      <c r="G44" s="350">
        <v>0</v>
      </c>
      <c r="H44" s="350">
        <v>0</v>
      </c>
      <c r="I44" s="352">
        <f t="shared" si="1"/>
        <v>1115</v>
      </c>
    </row>
    <row r="45" spans="1:9" ht="15.75" hidden="1" thickTop="1" x14ac:dyDescent="0.25">
      <c r="A45" s="367" t="s">
        <v>4494</v>
      </c>
      <c r="B45" s="350" t="s">
        <v>4512</v>
      </c>
      <c r="C45" s="350" t="s">
        <v>4183</v>
      </c>
      <c r="D45" s="351" t="s">
        <v>4490</v>
      </c>
      <c r="E45" s="350">
        <v>1343</v>
      </c>
      <c r="F45" s="350">
        <v>743.81</v>
      </c>
      <c r="G45" s="350">
        <v>0</v>
      </c>
      <c r="H45" s="350">
        <v>0</v>
      </c>
      <c r="I45" s="352">
        <f t="shared" si="1"/>
        <v>1343</v>
      </c>
    </row>
    <row r="46" spans="1:9" ht="15.75" hidden="1" thickTop="1" x14ac:dyDescent="0.25">
      <c r="A46" s="367" t="s">
        <v>4494</v>
      </c>
      <c r="B46" s="350" t="s">
        <v>4512</v>
      </c>
      <c r="C46" s="350" t="s">
        <v>4184</v>
      </c>
      <c r="D46" s="351" t="s">
        <v>4490</v>
      </c>
      <c r="E46" s="350">
        <v>333</v>
      </c>
      <c r="F46" s="350">
        <v>276.39</v>
      </c>
      <c r="G46" s="350">
        <v>0</v>
      </c>
      <c r="H46" s="350">
        <v>0</v>
      </c>
      <c r="I46" s="352">
        <f t="shared" si="1"/>
        <v>333</v>
      </c>
    </row>
    <row r="47" spans="1:9" ht="15.75" hidden="1" thickTop="1" x14ac:dyDescent="0.25">
      <c r="A47" s="367" t="s">
        <v>4494</v>
      </c>
      <c r="B47" s="350" t="s">
        <v>4512</v>
      </c>
      <c r="C47" s="350" t="s">
        <v>4185</v>
      </c>
      <c r="D47" s="351" t="s">
        <v>4490</v>
      </c>
      <c r="E47" s="350">
        <v>956</v>
      </c>
      <c r="F47" s="350">
        <v>908.2</v>
      </c>
      <c r="G47" s="350">
        <v>0</v>
      </c>
      <c r="H47" s="350">
        <v>0</v>
      </c>
      <c r="I47" s="352">
        <f t="shared" si="1"/>
        <v>956</v>
      </c>
    </row>
    <row r="48" spans="1:9" ht="15.75" hidden="1" thickTop="1" x14ac:dyDescent="0.25">
      <c r="A48" s="367" t="s">
        <v>4494</v>
      </c>
      <c r="B48" s="350" t="s">
        <v>4512</v>
      </c>
      <c r="C48" s="350" t="s">
        <v>4190</v>
      </c>
      <c r="D48" s="351" t="s">
        <v>4490</v>
      </c>
      <c r="E48" s="350">
        <v>300</v>
      </c>
      <c r="F48" s="350">
        <v>390</v>
      </c>
      <c r="G48" s="350">
        <v>0</v>
      </c>
      <c r="H48" s="350">
        <v>0</v>
      </c>
      <c r="I48" s="352">
        <f t="shared" si="1"/>
        <v>300</v>
      </c>
    </row>
    <row r="49" spans="1:9" ht="15.75" hidden="1" thickTop="1" x14ac:dyDescent="0.25">
      <c r="A49" s="367" t="s">
        <v>4494</v>
      </c>
      <c r="B49" s="350" t="s">
        <v>4512</v>
      </c>
      <c r="C49" s="350" t="s">
        <v>4191</v>
      </c>
      <c r="D49" s="351" t="s">
        <v>4490</v>
      </c>
      <c r="E49" s="350">
        <v>71</v>
      </c>
      <c r="F49" s="350">
        <v>99.4</v>
      </c>
      <c r="G49" s="350">
        <v>0</v>
      </c>
      <c r="H49" s="350">
        <v>0</v>
      </c>
      <c r="I49" s="352">
        <f t="shared" si="1"/>
        <v>71</v>
      </c>
    </row>
    <row r="50" spans="1:9" ht="15.75" hidden="1" thickTop="1" x14ac:dyDescent="0.25">
      <c r="A50" s="367" t="s">
        <v>4494</v>
      </c>
      <c r="B50" s="350" t="s">
        <v>4512</v>
      </c>
      <c r="C50" s="350" t="s">
        <v>4192</v>
      </c>
      <c r="D50" s="351" t="s">
        <v>4490</v>
      </c>
      <c r="E50" s="350">
        <v>466</v>
      </c>
      <c r="F50" s="350">
        <v>699</v>
      </c>
      <c r="G50" s="350">
        <v>0</v>
      </c>
      <c r="H50" s="350">
        <v>0</v>
      </c>
      <c r="I50" s="352">
        <f t="shared" si="1"/>
        <v>466</v>
      </c>
    </row>
    <row r="51" spans="1:9" ht="15.75" hidden="1" thickTop="1" x14ac:dyDescent="0.25">
      <c r="A51" s="367" t="s">
        <v>4494</v>
      </c>
      <c r="B51" s="350" t="s">
        <v>4513</v>
      </c>
      <c r="C51" s="350" t="s">
        <v>4193</v>
      </c>
      <c r="D51" s="351" t="s">
        <v>4490</v>
      </c>
      <c r="E51" s="350">
        <v>3053</v>
      </c>
      <c r="F51" s="350">
        <v>2808.76</v>
      </c>
      <c r="G51" s="350">
        <v>0</v>
      </c>
      <c r="H51" s="350">
        <v>0</v>
      </c>
      <c r="I51" s="352">
        <f t="shared" si="1"/>
        <v>3053</v>
      </c>
    </row>
    <row r="52" spans="1:9" ht="15.75" hidden="1" thickTop="1" x14ac:dyDescent="0.25">
      <c r="A52" s="367" t="s">
        <v>4494</v>
      </c>
      <c r="B52" s="350" t="s">
        <v>4504</v>
      </c>
      <c r="C52" s="350" t="s">
        <v>4194</v>
      </c>
      <c r="D52" s="351" t="s">
        <v>4490</v>
      </c>
      <c r="E52" s="350">
        <v>350</v>
      </c>
      <c r="F52" s="350">
        <v>927.5</v>
      </c>
      <c r="G52" s="350">
        <v>0</v>
      </c>
      <c r="H52" s="350">
        <v>0</v>
      </c>
      <c r="I52" s="352">
        <f t="shared" si="1"/>
        <v>350</v>
      </c>
    </row>
    <row r="53" spans="1:9" ht="15.75" hidden="1" thickTop="1" x14ac:dyDescent="0.25">
      <c r="A53" s="367" t="s">
        <v>4494</v>
      </c>
      <c r="B53" s="350" t="s">
        <v>4504</v>
      </c>
      <c r="C53" s="350" t="s">
        <v>4195</v>
      </c>
      <c r="D53" s="351" t="s">
        <v>4490</v>
      </c>
      <c r="E53" s="350">
        <v>340</v>
      </c>
      <c r="F53" s="350">
        <v>216.6</v>
      </c>
      <c r="G53" s="350">
        <v>0</v>
      </c>
      <c r="H53" s="350">
        <v>0</v>
      </c>
      <c r="I53" s="352">
        <f t="shared" si="1"/>
        <v>340</v>
      </c>
    </row>
    <row r="54" spans="1:9" ht="15.75" hidden="1" thickTop="1" x14ac:dyDescent="0.25">
      <c r="A54" s="367" t="s">
        <v>4494</v>
      </c>
      <c r="B54" s="350" t="s">
        <v>4504</v>
      </c>
      <c r="C54" s="350" t="s">
        <v>4196</v>
      </c>
      <c r="D54" s="351" t="s">
        <v>4490</v>
      </c>
      <c r="E54" s="350">
        <v>3546</v>
      </c>
      <c r="F54" s="350">
        <v>5638.14</v>
      </c>
      <c r="G54" s="350">
        <v>0</v>
      </c>
      <c r="H54" s="350">
        <v>0</v>
      </c>
      <c r="I54" s="352">
        <f t="shared" si="1"/>
        <v>3546</v>
      </c>
    </row>
    <row r="55" spans="1:9" ht="15.75" hidden="1" thickTop="1" x14ac:dyDescent="0.25">
      <c r="A55" s="367" t="s">
        <v>4494</v>
      </c>
      <c r="B55" s="350" t="s">
        <v>4504</v>
      </c>
      <c r="C55" s="350" t="s">
        <v>4198</v>
      </c>
      <c r="D55" s="351" t="s">
        <v>4490</v>
      </c>
      <c r="E55" s="350">
        <v>120</v>
      </c>
      <c r="F55" s="350">
        <v>420</v>
      </c>
      <c r="G55" s="350">
        <v>0</v>
      </c>
      <c r="H55" s="350">
        <v>0</v>
      </c>
      <c r="I55" s="352">
        <f t="shared" ref="I55:I89" si="2">E55+G55</f>
        <v>120</v>
      </c>
    </row>
    <row r="56" spans="1:9" ht="15.75" hidden="1" thickTop="1" x14ac:dyDescent="0.25">
      <c r="A56" s="367" t="s">
        <v>4494</v>
      </c>
      <c r="B56" s="350" t="s">
        <v>4504</v>
      </c>
      <c r="C56" s="350" t="s">
        <v>4199</v>
      </c>
      <c r="D56" s="351" t="s">
        <v>4490</v>
      </c>
      <c r="E56" s="350">
        <v>1060</v>
      </c>
      <c r="F56" s="350">
        <v>3339</v>
      </c>
      <c r="G56" s="350">
        <v>0</v>
      </c>
      <c r="H56" s="350">
        <v>0</v>
      </c>
      <c r="I56" s="352">
        <f t="shared" si="2"/>
        <v>1060</v>
      </c>
    </row>
    <row r="57" spans="1:9" ht="15.75" hidden="1" thickTop="1" x14ac:dyDescent="0.25">
      <c r="A57" s="367" t="s">
        <v>4494</v>
      </c>
      <c r="B57" s="350" t="s">
        <v>4504</v>
      </c>
      <c r="C57" s="350" t="s">
        <v>4200</v>
      </c>
      <c r="D57" s="351" t="s">
        <v>4490</v>
      </c>
      <c r="E57" s="350">
        <v>1780</v>
      </c>
      <c r="F57" s="350">
        <v>6447.9</v>
      </c>
      <c r="G57" s="350">
        <v>0</v>
      </c>
      <c r="H57" s="350">
        <v>0</v>
      </c>
      <c r="I57" s="352">
        <f t="shared" si="2"/>
        <v>1780</v>
      </c>
    </row>
    <row r="58" spans="1:9" ht="15.75" hidden="1" thickTop="1" x14ac:dyDescent="0.25">
      <c r="A58" s="367" t="s">
        <v>4494</v>
      </c>
      <c r="B58" s="350" t="s">
        <v>4514</v>
      </c>
      <c r="C58" s="350" t="s">
        <v>4202</v>
      </c>
      <c r="D58" s="351" t="s">
        <v>4490</v>
      </c>
      <c r="E58" s="350">
        <v>8632</v>
      </c>
      <c r="F58" s="350">
        <v>4747.6000000000004</v>
      </c>
      <c r="G58" s="350">
        <v>0</v>
      </c>
      <c r="H58" s="350">
        <v>0</v>
      </c>
      <c r="I58" s="352">
        <f t="shared" si="2"/>
        <v>8632</v>
      </c>
    </row>
    <row r="59" spans="1:9" ht="15.75" hidden="1" thickTop="1" x14ac:dyDescent="0.25">
      <c r="A59" s="367" t="s">
        <v>4494</v>
      </c>
      <c r="B59" s="350" t="s">
        <v>4514</v>
      </c>
      <c r="C59" s="350" t="s">
        <v>4202</v>
      </c>
      <c r="D59" s="351" t="s">
        <v>4490</v>
      </c>
      <c r="E59" s="350">
        <v>14260</v>
      </c>
      <c r="F59" s="350">
        <v>7843</v>
      </c>
      <c r="G59" s="350">
        <v>0</v>
      </c>
      <c r="H59" s="350">
        <v>0</v>
      </c>
      <c r="I59" s="352">
        <f t="shared" si="2"/>
        <v>14260</v>
      </c>
    </row>
    <row r="60" spans="1:9" ht="15.75" hidden="1" thickTop="1" x14ac:dyDescent="0.25">
      <c r="A60" s="367" t="s">
        <v>4494</v>
      </c>
      <c r="B60" s="350" t="s">
        <v>4514</v>
      </c>
      <c r="C60" s="350" t="s">
        <v>4203</v>
      </c>
      <c r="D60" s="351" t="s">
        <v>4490</v>
      </c>
      <c r="E60" s="350">
        <v>5239</v>
      </c>
      <c r="F60" s="350">
        <v>3510.13</v>
      </c>
      <c r="G60" s="350">
        <v>0</v>
      </c>
      <c r="H60" s="350">
        <v>0</v>
      </c>
      <c r="I60" s="352">
        <f t="shared" si="2"/>
        <v>5239</v>
      </c>
    </row>
    <row r="61" spans="1:9" ht="15.75" hidden="1" thickTop="1" x14ac:dyDescent="0.25">
      <c r="A61" s="367" t="s">
        <v>4494</v>
      </c>
      <c r="B61" s="350" t="s">
        <v>4514</v>
      </c>
      <c r="C61" s="350" t="s">
        <v>4204</v>
      </c>
      <c r="D61" s="351" t="s">
        <v>4490</v>
      </c>
      <c r="E61" s="350">
        <v>3000</v>
      </c>
      <c r="F61" s="350">
        <v>2250</v>
      </c>
      <c r="G61" s="350">
        <v>0</v>
      </c>
      <c r="H61" s="350">
        <v>0</v>
      </c>
      <c r="I61" s="352">
        <f t="shared" si="2"/>
        <v>3000</v>
      </c>
    </row>
    <row r="62" spans="1:9" ht="15.75" hidden="1" thickTop="1" x14ac:dyDescent="0.25">
      <c r="A62" s="367" t="s">
        <v>4494</v>
      </c>
      <c r="B62" s="350" t="s">
        <v>4514</v>
      </c>
      <c r="C62" s="350" t="s">
        <v>4205</v>
      </c>
      <c r="D62" s="351" t="s">
        <v>4490</v>
      </c>
      <c r="E62" s="350">
        <v>17838</v>
      </c>
      <c r="F62" s="350">
        <v>19621.8</v>
      </c>
      <c r="G62" s="350">
        <v>0</v>
      </c>
      <c r="H62" s="350">
        <v>0</v>
      </c>
      <c r="I62" s="352">
        <f t="shared" si="2"/>
        <v>17838</v>
      </c>
    </row>
    <row r="63" spans="1:9" ht="15.75" hidden="1" thickTop="1" x14ac:dyDescent="0.25">
      <c r="A63" s="367" t="s">
        <v>4494</v>
      </c>
      <c r="B63" s="350" t="s">
        <v>4514</v>
      </c>
      <c r="C63" s="350" t="s">
        <v>4206</v>
      </c>
      <c r="D63" s="351" t="s">
        <v>4490</v>
      </c>
      <c r="E63" s="350">
        <v>10888</v>
      </c>
      <c r="F63" s="350">
        <v>12577.22</v>
      </c>
      <c r="G63" s="350">
        <v>0</v>
      </c>
      <c r="H63" s="350">
        <v>0</v>
      </c>
      <c r="I63" s="352">
        <f t="shared" si="2"/>
        <v>10888</v>
      </c>
    </row>
    <row r="64" spans="1:9" ht="15.75" hidden="1" thickTop="1" x14ac:dyDescent="0.25">
      <c r="A64" s="367" t="s">
        <v>4494</v>
      </c>
      <c r="B64" s="350" t="s">
        <v>4514</v>
      </c>
      <c r="C64" s="350" t="s">
        <v>4207</v>
      </c>
      <c r="D64" s="351" t="s">
        <v>4490</v>
      </c>
      <c r="E64" s="350">
        <v>4485</v>
      </c>
      <c r="F64" s="350">
        <v>11436.75</v>
      </c>
      <c r="G64" s="350">
        <v>0</v>
      </c>
      <c r="H64" s="350">
        <v>0</v>
      </c>
      <c r="I64" s="352">
        <f t="shared" si="2"/>
        <v>4485</v>
      </c>
    </row>
    <row r="65" spans="1:9" ht="15.75" hidden="1" thickTop="1" x14ac:dyDescent="0.25">
      <c r="A65" s="367" t="s">
        <v>4494</v>
      </c>
      <c r="B65" s="350" t="s">
        <v>4507</v>
      </c>
      <c r="C65" s="350" t="s">
        <v>4209</v>
      </c>
      <c r="D65" s="351" t="s">
        <v>4490</v>
      </c>
      <c r="E65" s="350">
        <v>9900</v>
      </c>
      <c r="F65" s="350">
        <v>6579</v>
      </c>
      <c r="G65" s="350">
        <v>0</v>
      </c>
      <c r="H65" s="350">
        <v>0</v>
      </c>
      <c r="I65" s="352">
        <f t="shared" si="2"/>
        <v>9900</v>
      </c>
    </row>
    <row r="66" spans="1:9" ht="15.75" hidden="1" thickTop="1" x14ac:dyDescent="0.25">
      <c r="A66" s="367" t="s">
        <v>4494</v>
      </c>
      <c r="B66" s="350" t="s">
        <v>4507</v>
      </c>
      <c r="C66" s="350" t="s">
        <v>4210</v>
      </c>
      <c r="D66" s="351" t="s">
        <v>4490</v>
      </c>
      <c r="E66" s="350">
        <v>2000</v>
      </c>
      <c r="F66" s="350">
        <v>894.98</v>
      </c>
      <c r="G66" s="350">
        <v>0</v>
      </c>
      <c r="H66" s="350">
        <v>0</v>
      </c>
      <c r="I66" s="352">
        <f t="shared" si="2"/>
        <v>2000</v>
      </c>
    </row>
    <row r="67" spans="1:9" ht="15.75" hidden="1" thickTop="1" x14ac:dyDescent="0.25">
      <c r="A67" s="367" t="s">
        <v>4494</v>
      </c>
      <c r="B67" s="350" t="s">
        <v>4507</v>
      </c>
      <c r="C67" s="350" t="s">
        <v>4210</v>
      </c>
      <c r="D67" s="351" t="s">
        <v>4490</v>
      </c>
      <c r="E67" s="350">
        <v>2300</v>
      </c>
      <c r="F67" s="350">
        <v>1035</v>
      </c>
      <c r="G67" s="350">
        <v>0</v>
      </c>
      <c r="H67" s="350">
        <v>0</v>
      </c>
      <c r="I67" s="352">
        <f t="shared" si="2"/>
        <v>2300</v>
      </c>
    </row>
    <row r="68" spans="1:9" ht="15.75" hidden="1" thickTop="1" x14ac:dyDescent="0.25">
      <c r="A68" s="367" t="s">
        <v>4494</v>
      </c>
      <c r="B68" s="350" t="s">
        <v>4507</v>
      </c>
      <c r="C68" s="350" t="s">
        <v>4211</v>
      </c>
      <c r="D68" s="351" t="s">
        <v>4490</v>
      </c>
      <c r="E68" s="350">
        <v>853</v>
      </c>
      <c r="F68" s="350">
        <v>571.51</v>
      </c>
      <c r="G68" s="350">
        <v>0</v>
      </c>
      <c r="H68" s="350">
        <v>0</v>
      </c>
      <c r="I68" s="352">
        <f t="shared" si="2"/>
        <v>853</v>
      </c>
    </row>
    <row r="69" spans="1:9" ht="15.75" hidden="1" thickTop="1" x14ac:dyDescent="0.25">
      <c r="A69" s="367" t="s">
        <v>4494</v>
      </c>
      <c r="B69" s="350" t="s">
        <v>4507</v>
      </c>
      <c r="C69" s="350" t="s">
        <v>4211</v>
      </c>
      <c r="D69" s="351" t="s">
        <v>4490</v>
      </c>
      <c r="E69" s="350">
        <v>1950</v>
      </c>
      <c r="F69" s="350">
        <v>1306.5</v>
      </c>
      <c r="G69" s="350">
        <v>0</v>
      </c>
      <c r="H69" s="350">
        <v>0</v>
      </c>
      <c r="I69" s="352">
        <f t="shared" si="2"/>
        <v>1950</v>
      </c>
    </row>
    <row r="70" spans="1:9" ht="15.75" hidden="1" thickTop="1" x14ac:dyDescent="0.25">
      <c r="A70" s="367" t="s">
        <v>4494</v>
      </c>
      <c r="B70" s="350" t="s">
        <v>4507</v>
      </c>
      <c r="C70" s="350" t="s">
        <v>4212</v>
      </c>
      <c r="D70" s="351" t="s">
        <v>4490</v>
      </c>
      <c r="E70" s="350">
        <v>604</v>
      </c>
      <c r="F70" s="350">
        <v>426.71</v>
      </c>
      <c r="G70" s="350">
        <v>0</v>
      </c>
      <c r="H70" s="350">
        <v>0</v>
      </c>
      <c r="I70" s="352">
        <f t="shared" si="2"/>
        <v>604</v>
      </c>
    </row>
    <row r="71" spans="1:9" ht="15.75" hidden="1" thickTop="1" x14ac:dyDescent="0.25">
      <c r="A71" s="367" t="s">
        <v>4494</v>
      </c>
      <c r="B71" s="350" t="s">
        <v>4515</v>
      </c>
      <c r="C71" s="350" t="s">
        <v>4213</v>
      </c>
      <c r="D71" s="351" t="s">
        <v>4151</v>
      </c>
      <c r="E71" s="350">
        <v>36</v>
      </c>
      <c r="F71" s="350">
        <v>873</v>
      </c>
      <c r="G71" s="350">
        <v>0</v>
      </c>
      <c r="H71" s="350">
        <v>0</v>
      </c>
      <c r="I71" s="352">
        <f t="shared" si="2"/>
        <v>36</v>
      </c>
    </row>
    <row r="72" spans="1:9" ht="15.75" hidden="1" thickTop="1" x14ac:dyDescent="0.25">
      <c r="A72" s="367" t="s">
        <v>4494</v>
      </c>
      <c r="B72" s="350" t="s">
        <v>4498</v>
      </c>
      <c r="C72" s="350" t="s">
        <v>4214</v>
      </c>
      <c r="D72" s="351" t="s">
        <v>4168</v>
      </c>
      <c r="E72" s="350">
        <v>300000</v>
      </c>
      <c r="F72" s="350">
        <v>9000</v>
      </c>
      <c r="G72" s="350">
        <v>0</v>
      </c>
      <c r="H72" s="350">
        <v>0</v>
      </c>
      <c r="I72" s="352">
        <f t="shared" si="2"/>
        <v>300000</v>
      </c>
    </row>
    <row r="73" spans="1:9" ht="15.75" hidden="1" thickTop="1" x14ac:dyDescent="0.25">
      <c r="A73" s="367" t="s">
        <v>4494</v>
      </c>
      <c r="B73" s="350" t="s">
        <v>4498</v>
      </c>
      <c r="C73" s="350" t="s">
        <v>4214</v>
      </c>
      <c r="D73" s="351" t="s">
        <v>4168</v>
      </c>
      <c r="E73" s="350">
        <v>-49232</v>
      </c>
      <c r="F73" s="350">
        <v>-1395.73</v>
      </c>
      <c r="G73" s="350">
        <v>90000</v>
      </c>
      <c r="H73" s="350">
        <v>2551.5</v>
      </c>
      <c r="I73" s="352">
        <f t="shared" si="2"/>
        <v>40768</v>
      </c>
    </row>
    <row r="74" spans="1:9" ht="15.75" hidden="1" thickTop="1" x14ac:dyDescent="0.25">
      <c r="A74" s="367" t="s">
        <v>4494</v>
      </c>
      <c r="B74" s="350" t="s">
        <v>4498</v>
      </c>
      <c r="C74" s="350" t="s">
        <v>4215</v>
      </c>
      <c r="D74" s="351" t="s">
        <v>4490</v>
      </c>
      <c r="E74" s="350">
        <v>1277</v>
      </c>
      <c r="F74" s="350">
        <v>5775.38</v>
      </c>
      <c r="G74" s="350">
        <v>0</v>
      </c>
      <c r="H74" s="350">
        <v>0</v>
      </c>
      <c r="I74" s="352">
        <f t="shared" si="2"/>
        <v>1277</v>
      </c>
    </row>
    <row r="75" spans="1:9" ht="15.75" hidden="1" thickTop="1" x14ac:dyDescent="0.25">
      <c r="A75" s="367" t="s">
        <v>4494</v>
      </c>
      <c r="B75" s="350" t="s">
        <v>4506</v>
      </c>
      <c r="C75" s="350" t="s">
        <v>4216</v>
      </c>
      <c r="D75" s="351" t="s">
        <v>4490</v>
      </c>
      <c r="E75" s="350">
        <v>32</v>
      </c>
      <c r="F75" s="350">
        <v>253.76</v>
      </c>
      <c r="G75" s="350">
        <v>0</v>
      </c>
      <c r="H75" s="350">
        <v>0</v>
      </c>
      <c r="I75" s="352">
        <f t="shared" si="2"/>
        <v>32</v>
      </c>
    </row>
    <row r="76" spans="1:9" ht="15.75" hidden="1" thickTop="1" x14ac:dyDescent="0.25">
      <c r="A76" s="367" t="s">
        <v>4494</v>
      </c>
      <c r="B76" s="350" t="s">
        <v>4516</v>
      </c>
      <c r="C76" s="350" t="s">
        <v>4217</v>
      </c>
      <c r="D76" s="351" t="s">
        <v>4490</v>
      </c>
      <c r="E76" s="350">
        <v>32500</v>
      </c>
      <c r="F76" s="350">
        <v>3473.38</v>
      </c>
      <c r="G76" s="350">
        <v>0</v>
      </c>
      <c r="H76" s="350">
        <v>0</v>
      </c>
      <c r="I76" s="352">
        <f t="shared" si="2"/>
        <v>32500</v>
      </c>
    </row>
    <row r="77" spans="1:9" ht="15.75" hidden="1" thickTop="1" x14ac:dyDescent="0.25">
      <c r="A77" s="367" t="s">
        <v>4494</v>
      </c>
      <c r="B77" s="350" t="s">
        <v>4516</v>
      </c>
      <c r="C77" s="350" t="s">
        <v>4218</v>
      </c>
      <c r="D77" s="351" t="s">
        <v>4490</v>
      </c>
      <c r="E77" s="350">
        <v>6124</v>
      </c>
      <c r="F77" s="350">
        <v>857.36</v>
      </c>
      <c r="G77" s="350">
        <v>0</v>
      </c>
      <c r="H77" s="350">
        <v>0</v>
      </c>
      <c r="I77" s="352">
        <f t="shared" si="2"/>
        <v>6124</v>
      </c>
    </row>
    <row r="78" spans="1:9" ht="15.75" hidden="1" thickTop="1" x14ac:dyDescent="0.25">
      <c r="A78" s="367" t="s">
        <v>4494</v>
      </c>
      <c r="B78" s="350" t="s">
        <v>4516</v>
      </c>
      <c r="C78" s="350" t="s">
        <v>4219</v>
      </c>
      <c r="D78" s="351" t="s">
        <v>4490</v>
      </c>
      <c r="E78" s="350">
        <v>15970</v>
      </c>
      <c r="F78" s="350">
        <v>1916.4</v>
      </c>
      <c r="G78" s="350">
        <v>0</v>
      </c>
      <c r="H78" s="350">
        <v>0</v>
      </c>
      <c r="I78" s="352">
        <f t="shared" si="2"/>
        <v>15970</v>
      </c>
    </row>
    <row r="79" spans="1:9" ht="15.75" hidden="1" thickTop="1" x14ac:dyDescent="0.25">
      <c r="A79" s="367" t="s">
        <v>4494</v>
      </c>
      <c r="B79" s="350" t="s">
        <v>4508</v>
      </c>
      <c r="C79" s="350" t="s">
        <v>4220</v>
      </c>
      <c r="D79" s="351" t="s">
        <v>4490</v>
      </c>
      <c r="E79" s="350">
        <v>103</v>
      </c>
      <c r="F79" s="350">
        <v>442.9</v>
      </c>
      <c r="G79" s="350">
        <v>0</v>
      </c>
      <c r="H79" s="350">
        <v>0</v>
      </c>
      <c r="I79" s="352">
        <f t="shared" si="2"/>
        <v>103</v>
      </c>
    </row>
    <row r="80" spans="1:9" ht="15.75" hidden="1" thickTop="1" x14ac:dyDescent="0.25">
      <c r="A80" s="367" t="s">
        <v>4494</v>
      </c>
      <c r="B80" s="350" t="s">
        <v>4508</v>
      </c>
      <c r="C80" s="350" t="s">
        <v>4221</v>
      </c>
      <c r="D80" s="351" t="s">
        <v>4490</v>
      </c>
      <c r="E80" s="350">
        <v>136</v>
      </c>
      <c r="F80" s="350">
        <v>2201.52</v>
      </c>
      <c r="G80" s="350">
        <v>0</v>
      </c>
      <c r="H80" s="350">
        <v>0</v>
      </c>
      <c r="I80" s="352">
        <f t="shared" si="2"/>
        <v>136</v>
      </c>
    </row>
    <row r="81" spans="1:9" ht="15.75" hidden="1" thickTop="1" x14ac:dyDescent="0.25">
      <c r="A81" s="367" t="s">
        <v>4494</v>
      </c>
      <c r="B81" s="350" t="s">
        <v>4508</v>
      </c>
      <c r="C81" s="350" t="s">
        <v>4221</v>
      </c>
      <c r="D81" s="351" t="s">
        <v>4490</v>
      </c>
      <c r="E81" s="350">
        <v>215</v>
      </c>
      <c r="F81" s="350">
        <v>2740.25</v>
      </c>
      <c r="G81" s="350">
        <v>0</v>
      </c>
      <c r="H81" s="350">
        <v>0</v>
      </c>
      <c r="I81" s="352">
        <f t="shared" si="2"/>
        <v>215</v>
      </c>
    </row>
    <row r="82" spans="1:9" ht="15.75" hidden="1" thickTop="1" x14ac:dyDescent="0.25">
      <c r="A82" s="367" t="s">
        <v>4494</v>
      </c>
      <c r="B82" s="350" t="s">
        <v>4504</v>
      </c>
      <c r="C82" s="350" t="s">
        <v>4222</v>
      </c>
      <c r="D82" s="351" t="s">
        <v>4490</v>
      </c>
      <c r="E82" s="350">
        <v>490</v>
      </c>
      <c r="F82" s="350">
        <v>527.88</v>
      </c>
      <c r="G82" s="350">
        <v>0</v>
      </c>
      <c r="H82" s="350">
        <v>0</v>
      </c>
      <c r="I82" s="352">
        <f t="shared" si="2"/>
        <v>490</v>
      </c>
    </row>
    <row r="83" spans="1:9" ht="15.75" hidden="1" thickTop="1" x14ac:dyDescent="0.25">
      <c r="A83" s="367" t="s">
        <v>4494</v>
      </c>
      <c r="B83" s="350" t="s">
        <v>4504</v>
      </c>
      <c r="C83" s="350" t="s">
        <v>4223</v>
      </c>
      <c r="D83" s="351" t="s">
        <v>4490</v>
      </c>
      <c r="E83" s="350">
        <v>21120</v>
      </c>
      <c r="F83" s="350">
        <v>21331.200000000001</v>
      </c>
      <c r="G83" s="350">
        <v>0</v>
      </c>
      <c r="H83" s="350">
        <v>0</v>
      </c>
      <c r="I83" s="352">
        <f t="shared" si="2"/>
        <v>21120</v>
      </c>
    </row>
    <row r="84" spans="1:9" ht="15.75" hidden="1" thickTop="1" x14ac:dyDescent="0.25">
      <c r="A84" s="367" t="s">
        <v>4494</v>
      </c>
      <c r="B84" s="350" t="s">
        <v>4504</v>
      </c>
      <c r="C84" s="350" t="s">
        <v>4224</v>
      </c>
      <c r="D84" s="351" t="s">
        <v>4490</v>
      </c>
      <c r="E84" s="350">
        <v>500</v>
      </c>
      <c r="F84" s="350">
        <v>1058.27</v>
      </c>
      <c r="G84" s="350">
        <v>0</v>
      </c>
      <c r="H84" s="350">
        <v>0</v>
      </c>
      <c r="I84" s="352">
        <f t="shared" si="2"/>
        <v>500</v>
      </c>
    </row>
    <row r="85" spans="1:9" ht="15.75" hidden="1" thickTop="1" x14ac:dyDescent="0.25">
      <c r="A85" s="367" t="s">
        <v>4494</v>
      </c>
      <c r="B85" s="350" t="s">
        <v>4504</v>
      </c>
      <c r="C85" s="350" t="s">
        <v>4225</v>
      </c>
      <c r="D85" s="351" t="s">
        <v>4490</v>
      </c>
      <c r="E85" s="350">
        <v>800</v>
      </c>
      <c r="F85" s="350">
        <v>1.68</v>
      </c>
      <c r="G85" s="350">
        <v>0</v>
      </c>
      <c r="H85" s="350">
        <v>0</v>
      </c>
      <c r="I85" s="352">
        <f t="shared" si="2"/>
        <v>800</v>
      </c>
    </row>
    <row r="86" spans="1:9" ht="15.75" hidden="1" thickTop="1" x14ac:dyDescent="0.25">
      <c r="A86" s="367" t="s">
        <v>4494</v>
      </c>
      <c r="B86" s="350" t="s">
        <v>4504</v>
      </c>
      <c r="C86" s="350" t="s">
        <v>4226</v>
      </c>
      <c r="D86" s="351" t="s">
        <v>4490</v>
      </c>
      <c r="E86" s="350">
        <v>5832</v>
      </c>
      <c r="F86" s="350">
        <v>11547.36</v>
      </c>
      <c r="G86" s="350">
        <v>0</v>
      </c>
      <c r="H86" s="350">
        <v>0</v>
      </c>
      <c r="I86" s="352">
        <f t="shared" si="2"/>
        <v>5832</v>
      </c>
    </row>
    <row r="87" spans="1:9" ht="15.75" hidden="1" thickTop="1" x14ac:dyDescent="0.25">
      <c r="A87" s="367" t="s">
        <v>4494</v>
      </c>
      <c r="B87" s="350" t="s">
        <v>4517</v>
      </c>
      <c r="C87" s="350" t="s">
        <v>4227</v>
      </c>
      <c r="D87" s="351" t="s">
        <v>4228</v>
      </c>
      <c r="E87" s="350">
        <v>2560</v>
      </c>
      <c r="F87" s="350">
        <v>1894.4</v>
      </c>
      <c r="G87" s="350">
        <v>0</v>
      </c>
      <c r="H87" s="350">
        <v>0</v>
      </c>
      <c r="I87" s="352">
        <f t="shared" si="2"/>
        <v>2560</v>
      </c>
    </row>
    <row r="88" spans="1:9" ht="15.75" hidden="1" thickTop="1" x14ac:dyDescent="0.25">
      <c r="A88" s="367" t="s">
        <v>4494</v>
      </c>
      <c r="B88" s="350" t="s">
        <v>4518</v>
      </c>
      <c r="C88" s="350" t="s">
        <v>4230</v>
      </c>
      <c r="D88" s="351" t="s">
        <v>4151</v>
      </c>
      <c r="E88" s="350">
        <v>180</v>
      </c>
      <c r="F88" s="350">
        <v>756</v>
      </c>
      <c r="G88" s="350">
        <v>0</v>
      </c>
      <c r="H88" s="350">
        <v>0</v>
      </c>
      <c r="I88" s="352">
        <f t="shared" si="2"/>
        <v>180</v>
      </c>
    </row>
    <row r="89" spans="1:9" ht="15.75" hidden="1" thickTop="1" x14ac:dyDescent="0.25">
      <c r="A89" s="367" t="s">
        <v>4494</v>
      </c>
      <c r="B89" s="350" t="s">
        <v>4501</v>
      </c>
      <c r="C89" s="350" t="s">
        <v>4232</v>
      </c>
      <c r="D89" s="351" t="s">
        <v>4490</v>
      </c>
      <c r="E89" s="350">
        <v>2520</v>
      </c>
      <c r="F89" s="350">
        <v>7515.31</v>
      </c>
      <c r="G89" s="350">
        <v>0</v>
      </c>
      <c r="H89" s="350">
        <v>0</v>
      </c>
      <c r="I89" s="352">
        <f t="shared" si="2"/>
        <v>2520</v>
      </c>
    </row>
    <row r="90" spans="1:9" ht="15.75" hidden="1" thickTop="1" x14ac:dyDescent="0.25">
      <c r="A90" s="367" t="s">
        <v>4494</v>
      </c>
      <c r="B90" s="350" t="s">
        <v>4519</v>
      </c>
      <c r="C90" s="350" t="s">
        <v>4233</v>
      </c>
      <c r="D90" s="351" t="s">
        <v>4490</v>
      </c>
      <c r="E90" s="350">
        <v>1461</v>
      </c>
      <c r="F90" s="350">
        <v>858.65</v>
      </c>
      <c r="G90" s="350">
        <v>0</v>
      </c>
      <c r="H90" s="350">
        <v>0</v>
      </c>
      <c r="I90" s="352">
        <f t="shared" ref="I90:I120" si="3">E90+G90</f>
        <v>1461</v>
      </c>
    </row>
    <row r="91" spans="1:9" ht="15.75" hidden="1" thickTop="1" x14ac:dyDescent="0.25">
      <c r="A91" s="367" t="s">
        <v>4494</v>
      </c>
      <c r="B91" s="350" t="s">
        <v>4519</v>
      </c>
      <c r="C91" s="350" t="s">
        <v>4234</v>
      </c>
      <c r="D91" s="351" t="s">
        <v>4490</v>
      </c>
      <c r="E91" s="350">
        <v>2180</v>
      </c>
      <c r="F91" s="350">
        <v>921.6</v>
      </c>
      <c r="G91" s="350">
        <v>0</v>
      </c>
      <c r="H91" s="350">
        <v>0</v>
      </c>
      <c r="I91" s="352">
        <f t="shared" si="3"/>
        <v>2180</v>
      </c>
    </row>
    <row r="92" spans="1:9" ht="15.75" hidden="1" thickTop="1" x14ac:dyDescent="0.25">
      <c r="A92" s="367" t="s">
        <v>4494</v>
      </c>
      <c r="B92" s="350" t="s">
        <v>4519</v>
      </c>
      <c r="C92" s="350" t="s">
        <v>4235</v>
      </c>
      <c r="D92" s="351" t="s">
        <v>4490</v>
      </c>
      <c r="E92" s="350">
        <v>600</v>
      </c>
      <c r="F92" s="350">
        <v>1410</v>
      </c>
      <c r="G92" s="350">
        <v>0</v>
      </c>
      <c r="H92" s="350">
        <v>0</v>
      </c>
      <c r="I92" s="352">
        <f t="shared" si="3"/>
        <v>600</v>
      </c>
    </row>
    <row r="93" spans="1:9" ht="15.75" hidden="1" thickTop="1" x14ac:dyDescent="0.25">
      <c r="A93" s="367" t="s">
        <v>4494</v>
      </c>
      <c r="B93" s="350" t="s">
        <v>4498</v>
      </c>
      <c r="C93" s="350" t="s">
        <v>4236</v>
      </c>
      <c r="D93" s="351" t="s">
        <v>4490</v>
      </c>
      <c r="E93" s="350">
        <v>97</v>
      </c>
      <c r="F93" s="350">
        <v>238.24</v>
      </c>
      <c r="G93" s="350">
        <v>0</v>
      </c>
      <c r="H93" s="350">
        <v>0</v>
      </c>
      <c r="I93" s="352">
        <f t="shared" si="3"/>
        <v>97</v>
      </c>
    </row>
    <row r="94" spans="1:9" ht="15.75" hidden="1" thickTop="1" x14ac:dyDescent="0.25">
      <c r="A94" s="367" t="s">
        <v>4494</v>
      </c>
      <c r="B94" s="350" t="s">
        <v>4503</v>
      </c>
      <c r="C94" s="350" t="s">
        <v>4237</v>
      </c>
      <c r="D94" s="351" t="s">
        <v>4490</v>
      </c>
      <c r="E94" s="350">
        <v>4500</v>
      </c>
      <c r="F94" s="350">
        <v>315</v>
      </c>
      <c r="G94" s="350">
        <v>0</v>
      </c>
      <c r="H94" s="350">
        <v>0</v>
      </c>
      <c r="I94" s="352">
        <f t="shared" si="3"/>
        <v>4500</v>
      </c>
    </row>
    <row r="95" spans="1:9" ht="15.75" hidden="1" thickTop="1" x14ac:dyDescent="0.25">
      <c r="A95" s="367" t="s">
        <v>4494</v>
      </c>
      <c r="B95" s="350" t="s">
        <v>4503</v>
      </c>
      <c r="C95" s="350" t="s">
        <v>4238</v>
      </c>
      <c r="D95" s="351" t="s">
        <v>4490</v>
      </c>
      <c r="E95" s="350">
        <v>2700</v>
      </c>
      <c r="F95" s="350">
        <v>183.82</v>
      </c>
      <c r="G95" s="350">
        <v>0</v>
      </c>
      <c r="H95" s="350">
        <v>0</v>
      </c>
      <c r="I95" s="352">
        <f t="shared" si="3"/>
        <v>2700</v>
      </c>
    </row>
    <row r="96" spans="1:9" ht="15.75" hidden="1" thickTop="1" x14ac:dyDescent="0.25">
      <c r="A96" s="367" t="s">
        <v>4494</v>
      </c>
      <c r="B96" s="350" t="s">
        <v>4509</v>
      </c>
      <c r="C96" s="350" t="s">
        <v>4239</v>
      </c>
      <c r="D96" s="351" t="s">
        <v>4490</v>
      </c>
      <c r="E96" s="350">
        <v>24</v>
      </c>
      <c r="F96" s="350">
        <v>1296</v>
      </c>
      <c r="G96" s="350">
        <v>0</v>
      </c>
      <c r="H96" s="350">
        <v>0</v>
      </c>
      <c r="I96" s="352">
        <f t="shared" si="3"/>
        <v>24</v>
      </c>
    </row>
    <row r="97" spans="1:9" ht="15.75" hidden="1" thickTop="1" x14ac:dyDescent="0.25">
      <c r="A97" s="367" t="s">
        <v>4494</v>
      </c>
      <c r="B97" s="350" t="s">
        <v>4504</v>
      </c>
      <c r="C97" s="350" t="s">
        <v>4240</v>
      </c>
      <c r="D97" s="351" t="s">
        <v>4490</v>
      </c>
      <c r="E97" s="350">
        <v>450</v>
      </c>
      <c r="F97" s="350">
        <v>633.79999999999995</v>
      </c>
      <c r="G97" s="350">
        <v>0</v>
      </c>
      <c r="H97" s="350">
        <v>0</v>
      </c>
      <c r="I97" s="352">
        <f t="shared" si="3"/>
        <v>450</v>
      </c>
    </row>
    <row r="98" spans="1:9" ht="15.75" hidden="1" thickTop="1" x14ac:dyDescent="0.25">
      <c r="A98" s="367" t="s">
        <v>4494</v>
      </c>
      <c r="B98" s="350" t="s">
        <v>4517</v>
      </c>
      <c r="C98" s="350" t="s">
        <v>4241</v>
      </c>
      <c r="D98" s="351" t="s">
        <v>4168</v>
      </c>
      <c r="E98" s="350">
        <v>26490</v>
      </c>
      <c r="F98" s="350">
        <v>19072.8</v>
      </c>
      <c r="G98" s="350">
        <v>0</v>
      </c>
      <c r="H98" s="350">
        <v>0</v>
      </c>
      <c r="I98" s="352">
        <f t="shared" si="3"/>
        <v>26490</v>
      </c>
    </row>
    <row r="99" spans="1:9" ht="15.75" thickTop="1" x14ac:dyDescent="0.25">
      <c r="A99" s="376">
        <v>1</v>
      </c>
      <c r="B99" s="377" t="s">
        <v>4520</v>
      </c>
      <c r="C99" s="377" t="s">
        <v>4243</v>
      </c>
      <c r="D99" s="378" t="s">
        <v>4168</v>
      </c>
      <c r="E99" s="377">
        <v>34254</v>
      </c>
      <c r="F99" s="377">
        <v>48983.22</v>
      </c>
      <c r="G99" s="377">
        <v>0</v>
      </c>
      <c r="H99" s="377">
        <v>0</v>
      </c>
      <c r="I99" s="379">
        <f t="shared" si="3"/>
        <v>34254</v>
      </c>
    </row>
    <row r="100" spans="1:9" ht="15" hidden="1" x14ac:dyDescent="0.25">
      <c r="A100" s="367"/>
      <c r="B100" s="350" t="s">
        <v>4506</v>
      </c>
      <c r="C100" s="350" t="s">
        <v>4247</v>
      </c>
      <c r="D100" s="351" t="s">
        <v>4490</v>
      </c>
      <c r="E100" s="350">
        <v>2304</v>
      </c>
      <c r="F100" s="350">
        <v>459.42</v>
      </c>
      <c r="G100" s="350">
        <v>0</v>
      </c>
      <c r="H100" s="350">
        <v>0</v>
      </c>
      <c r="I100" s="352">
        <f t="shared" si="3"/>
        <v>2304</v>
      </c>
    </row>
    <row r="101" spans="1:9" ht="15" hidden="1" x14ac:dyDescent="0.25">
      <c r="A101" s="367"/>
      <c r="B101" s="350" t="s">
        <v>4506</v>
      </c>
      <c r="C101" s="350" t="s">
        <v>4249</v>
      </c>
      <c r="D101" s="351" t="s">
        <v>4490</v>
      </c>
      <c r="E101" s="350">
        <v>4400</v>
      </c>
      <c r="F101" s="350">
        <v>2200</v>
      </c>
      <c r="G101" s="350">
        <v>0</v>
      </c>
      <c r="H101" s="350">
        <v>0</v>
      </c>
      <c r="I101" s="352">
        <f t="shared" si="3"/>
        <v>4400</v>
      </c>
    </row>
    <row r="102" spans="1:9" ht="15" hidden="1" x14ac:dyDescent="0.25">
      <c r="A102" s="367"/>
      <c r="B102" s="350" t="s">
        <v>4506</v>
      </c>
      <c r="C102" s="350" t="s">
        <v>4250</v>
      </c>
      <c r="D102" s="351" t="s">
        <v>4490</v>
      </c>
      <c r="E102" s="350">
        <v>17190</v>
      </c>
      <c r="F102" s="350">
        <v>6517.87</v>
      </c>
      <c r="G102" s="350">
        <v>0</v>
      </c>
      <c r="H102" s="350">
        <v>0</v>
      </c>
      <c r="I102" s="352">
        <f t="shared" si="3"/>
        <v>17190</v>
      </c>
    </row>
    <row r="103" spans="1:9" ht="15" hidden="1" x14ac:dyDescent="0.25">
      <c r="A103" s="367"/>
      <c r="B103" s="350" t="s">
        <v>4506</v>
      </c>
      <c r="C103" s="350" t="s">
        <v>4250</v>
      </c>
      <c r="D103" s="351" t="s">
        <v>4490</v>
      </c>
      <c r="E103" s="350">
        <v>27475</v>
      </c>
      <c r="F103" s="350">
        <v>10440.5</v>
      </c>
      <c r="G103" s="350">
        <v>0</v>
      </c>
      <c r="H103" s="350">
        <v>0</v>
      </c>
      <c r="I103" s="352">
        <f t="shared" si="3"/>
        <v>27475</v>
      </c>
    </row>
    <row r="104" spans="1:9" ht="15" hidden="1" x14ac:dyDescent="0.25">
      <c r="A104" s="367"/>
      <c r="B104" s="350" t="s">
        <v>4521</v>
      </c>
      <c r="C104" s="350" t="s">
        <v>4252</v>
      </c>
      <c r="D104" s="351" t="s">
        <v>4490</v>
      </c>
      <c r="E104" s="350">
        <v>77000</v>
      </c>
      <c r="F104" s="350">
        <v>1307.79</v>
      </c>
      <c r="G104" s="350">
        <v>0</v>
      </c>
      <c r="H104" s="350">
        <v>0</v>
      </c>
      <c r="I104" s="352">
        <f t="shared" si="3"/>
        <v>77000</v>
      </c>
    </row>
    <row r="105" spans="1:9" ht="15" hidden="1" x14ac:dyDescent="0.25">
      <c r="A105" s="367"/>
      <c r="B105" s="350" t="s">
        <v>4506</v>
      </c>
      <c r="C105" s="350" t="s">
        <v>4253</v>
      </c>
      <c r="D105" s="351" t="s">
        <v>4490</v>
      </c>
      <c r="E105" s="350">
        <v>6808</v>
      </c>
      <c r="F105" s="350">
        <v>4901.76</v>
      </c>
      <c r="G105" s="350">
        <v>0</v>
      </c>
      <c r="H105" s="350">
        <v>0</v>
      </c>
      <c r="I105" s="352">
        <f t="shared" si="3"/>
        <v>6808</v>
      </c>
    </row>
    <row r="106" spans="1:9" ht="15" hidden="1" x14ac:dyDescent="0.25">
      <c r="A106" s="367"/>
      <c r="B106" s="350" t="s">
        <v>4520</v>
      </c>
      <c r="C106" s="350" t="s">
        <v>4254</v>
      </c>
      <c r="D106" s="351" t="s">
        <v>4168</v>
      </c>
      <c r="E106" s="350">
        <v>4250</v>
      </c>
      <c r="F106" s="350">
        <v>6247.5</v>
      </c>
      <c r="G106" s="350">
        <v>0</v>
      </c>
      <c r="H106" s="350">
        <v>0</v>
      </c>
      <c r="I106" s="352">
        <f t="shared" si="3"/>
        <v>4250</v>
      </c>
    </row>
    <row r="107" spans="1:9" ht="15" hidden="1" x14ac:dyDescent="0.25">
      <c r="A107" s="367"/>
      <c r="B107" s="350" t="s">
        <v>4504</v>
      </c>
      <c r="C107" s="350" t="s">
        <v>4255</v>
      </c>
      <c r="D107" s="351" t="s">
        <v>4490</v>
      </c>
      <c r="E107" s="350">
        <v>2120</v>
      </c>
      <c r="F107" s="350">
        <v>92.25</v>
      </c>
      <c r="G107" s="350">
        <v>0</v>
      </c>
      <c r="H107" s="350">
        <v>0</v>
      </c>
      <c r="I107" s="352">
        <f t="shared" si="3"/>
        <v>2120</v>
      </c>
    </row>
    <row r="108" spans="1:9" ht="15" hidden="1" x14ac:dyDescent="0.25">
      <c r="A108" s="367"/>
      <c r="B108" s="350" t="s">
        <v>4504</v>
      </c>
      <c r="C108" s="350" t="s">
        <v>4257</v>
      </c>
      <c r="D108" s="351" t="s">
        <v>4490</v>
      </c>
      <c r="E108" s="350">
        <v>400</v>
      </c>
      <c r="F108" s="350">
        <v>456</v>
      </c>
      <c r="G108" s="350">
        <v>0</v>
      </c>
      <c r="H108" s="350">
        <v>0</v>
      </c>
      <c r="I108" s="352">
        <f t="shared" si="3"/>
        <v>400</v>
      </c>
    </row>
    <row r="109" spans="1:9" ht="15" hidden="1" x14ac:dyDescent="0.25">
      <c r="A109" s="367"/>
      <c r="B109" s="350" t="s">
        <v>4504</v>
      </c>
      <c r="C109" s="350" t="s">
        <v>4259</v>
      </c>
      <c r="D109" s="351" t="s">
        <v>4490</v>
      </c>
      <c r="E109" s="350">
        <v>2550</v>
      </c>
      <c r="F109" s="350">
        <v>4005.76</v>
      </c>
      <c r="G109" s="350">
        <v>0</v>
      </c>
      <c r="H109" s="350">
        <v>0</v>
      </c>
      <c r="I109" s="352">
        <f t="shared" si="3"/>
        <v>2550</v>
      </c>
    </row>
    <row r="110" spans="1:9" ht="15" hidden="1" x14ac:dyDescent="0.25">
      <c r="A110" s="367"/>
      <c r="B110" s="350" t="s">
        <v>4504</v>
      </c>
      <c r="C110" s="350" t="s">
        <v>4260</v>
      </c>
      <c r="D110" s="351" t="s">
        <v>4490</v>
      </c>
      <c r="E110" s="350">
        <v>1040</v>
      </c>
      <c r="F110" s="350">
        <v>1101.55</v>
      </c>
      <c r="G110" s="350">
        <v>0</v>
      </c>
      <c r="H110" s="350">
        <v>0</v>
      </c>
      <c r="I110" s="352">
        <f t="shared" si="3"/>
        <v>1040</v>
      </c>
    </row>
    <row r="111" spans="1:9" ht="15" hidden="1" x14ac:dyDescent="0.25">
      <c r="A111" s="367"/>
      <c r="B111" s="350" t="s">
        <v>4504</v>
      </c>
      <c r="C111" s="350" t="s">
        <v>4261</v>
      </c>
      <c r="D111" s="351" t="s">
        <v>4490</v>
      </c>
      <c r="E111" s="350">
        <v>1280</v>
      </c>
      <c r="F111" s="350">
        <v>2361.8200000000002</v>
      </c>
      <c r="G111" s="350">
        <v>0</v>
      </c>
      <c r="H111" s="350">
        <v>0</v>
      </c>
      <c r="I111" s="352">
        <f t="shared" si="3"/>
        <v>1280</v>
      </c>
    </row>
    <row r="112" spans="1:9" ht="15" hidden="1" x14ac:dyDescent="0.25">
      <c r="A112" s="367"/>
      <c r="B112" s="350" t="s">
        <v>4522</v>
      </c>
      <c r="C112" s="350" t="s">
        <v>4263</v>
      </c>
      <c r="D112" s="351" t="s">
        <v>4490</v>
      </c>
      <c r="E112" s="350">
        <v>19000</v>
      </c>
      <c r="F112" s="350">
        <v>1045</v>
      </c>
      <c r="G112" s="350">
        <v>0</v>
      </c>
      <c r="H112" s="350">
        <v>0</v>
      </c>
      <c r="I112" s="352">
        <f t="shared" si="3"/>
        <v>19000</v>
      </c>
    </row>
    <row r="113" spans="1:9" ht="15" hidden="1" x14ac:dyDescent="0.25">
      <c r="A113" s="367"/>
      <c r="B113" s="350" t="s">
        <v>4522</v>
      </c>
      <c r="C113" s="350" t="s">
        <v>4263</v>
      </c>
      <c r="D113" s="351" t="s">
        <v>4490</v>
      </c>
      <c r="E113" s="350">
        <v>14000</v>
      </c>
      <c r="F113" s="350">
        <v>770</v>
      </c>
      <c r="G113" s="350">
        <v>0</v>
      </c>
      <c r="H113" s="350">
        <v>0</v>
      </c>
      <c r="I113" s="352">
        <f t="shared" si="3"/>
        <v>14000</v>
      </c>
    </row>
    <row r="114" spans="1:9" ht="15" hidden="1" x14ac:dyDescent="0.25">
      <c r="A114" s="367"/>
      <c r="B114" s="350" t="s">
        <v>4522</v>
      </c>
      <c r="C114" s="350" t="s">
        <v>4265</v>
      </c>
      <c r="D114" s="351" t="s">
        <v>4490</v>
      </c>
      <c r="E114" s="350">
        <v>218000</v>
      </c>
      <c r="F114" s="350">
        <v>8235.07</v>
      </c>
      <c r="G114" s="350">
        <v>0</v>
      </c>
      <c r="H114" s="350">
        <v>0</v>
      </c>
      <c r="I114" s="352">
        <f t="shared" si="3"/>
        <v>218000</v>
      </c>
    </row>
    <row r="115" spans="1:9" ht="15" hidden="1" x14ac:dyDescent="0.25">
      <c r="A115" s="367"/>
      <c r="B115" s="350" t="s">
        <v>4522</v>
      </c>
      <c r="C115" s="350" t="s">
        <v>4265</v>
      </c>
      <c r="D115" s="351" t="s">
        <v>4490</v>
      </c>
      <c r="E115" s="350">
        <v>30000</v>
      </c>
      <c r="F115" s="350">
        <v>1264.9000000000001</v>
      </c>
      <c r="G115" s="350">
        <v>0</v>
      </c>
      <c r="H115" s="350">
        <v>0</v>
      </c>
      <c r="I115" s="352">
        <f t="shared" si="3"/>
        <v>30000</v>
      </c>
    </row>
    <row r="116" spans="1:9" ht="15" hidden="1" x14ac:dyDescent="0.25">
      <c r="A116" s="367"/>
      <c r="B116" s="350" t="s">
        <v>4522</v>
      </c>
      <c r="C116" s="350" t="s">
        <v>4265</v>
      </c>
      <c r="D116" s="351" t="s">
        <v>4490</v>
      </c>
      <c r="E116" s="350">
        <v>43000</v>
      </c>
      <c r="F116" s="350">
        <v>1376</v>
      </c>
      <c r="G116" s="350">
        <v>0</v>
      </c>
      <c r="H116" s="350">
        <v>0</v>
      </c>
      <c r="I116" s="352">
        <f t="shared" si="3"/>
        <v>43000</v>
      </c>
    </row>
    <row r="117" spans="1:9" ht="15" hidden="1" x14ac:dyDescent="0.25">
      <c r="A117" s="367"/>
      <c r="B117" s="350" t="s">
        <v>4508</v>
      </c>
      <c r="C117" s="350" t="s">
        <v>4266</v>
      </c>
      <c r="D117" s="351" t="s">
        <v>4490</v>
      </c>
      <c r="E117" s="350">
        <v>579</v>
      </c>
      <c r="F117" s="350">
        <v>1794.49</v>
      </c>
      <c r="G117" s="350">
        <v>0</v>
      </c>
      <c r="H117" s="350">
        <v>0</v>
      </c>
      <c r="I117" s="352">
        <f t="shared" si="3"/>
        <v>579</v>
      </c>
    </row>
    <row r="118" spans="1:9" ht="15" hidden="1" x14ac:dyDescent="0.25">
      <c r="A118" s="367"/>
      <c r="B118" s="350" t="s">
        <v>4508</v>
      </c>
      <c r="C118" s="350" t="s">
        <v>4267</v>
      </c>
      <c r="D118" s="351" t="s">
        <v>4490</v>
      </c>
      <c r="E118" s="350">
        <v>38</v>
      </c>
      <c r="F118" s="350">
        <v>665</v>
      </c>
      <c r="G118" s="350">
        <v>0</v>
      </c>
      <c r="H118" s="350">
        <v>0</v>
      </c>
      <c r="I118" s="352">
        <f t="shared" si="3"/>
        <v>38</v>
      </c>
    </row>
    <row r="119" spans="1:9" ht="15" hidden="1" x14ac:dyDescent="0.25">
      <c r="A119" s="367"/>
      <c r="B119" s="350" t="s">
        <v>4508</v>
      </c>
      <c r="C119" s="350" t="s">
        <v>4268</v>
      </c>
      <c r="D119" s="351" t="s">
        <v>4490</v>
      </c>
      <c r="E119" s="350">
        <v>241</v>
      </c>
      <c r="F119" s="350">
        <v>2681.07</v>
      </c>
      <c r="G119" s="350">
        <v>68</v>
      </c>
      <c r="H119" s="350">
        <v>724.2</v>
      </c>
      <c r="I119" s="352">
        <f t="shared" si="3"/>
        <v>309</v>
      </c>
    </row>
    <row r="120" spans="1:9" ht="15" hidden="1" x14ac:dyDescent="0.25">
      <c r="A120" s="367"/>
      <c r="B120" s="350" t="s">
        <v>4508</v>
      </c>
      <c r="C120" s="350" t="s">
        <v>4268</v>
      </c>
      <c r="D120" s="351" t="s">
        <v>4490</v>
      </c>
      <c r="E120" s="350">
        <v>42</v>
      </c>
      <c r="F120" s="350">
        <v>466.25</v>
      </c>
      <c r="G120" s="350">
        <v>0</v>
      </c>
      <c r="H120" s="350">
        <v>0</v>
      </c>
      <c r="I120" s="352">
        <f t="shared" si="3"/>
        <v>42</v>
      </c>
    </row>
    <row r="121" spans="1:9" ht="15" hidden="1" x14ac:dyDescent="0.25">
      <c r="A121" s="367"/>
      <c r="B121" s="350" t="s">
        <v>4497</v>
      </c>
      <c r="C121" s="350" t="s">
        <v>4270</v>
      </c>
      <c r="D121" s="351" t="s">
        <v>4168</v>
      </c>
      <c r="E121" s="350">
        <v>10000</v>
      </c>
      <c r="F121" s="350">
        <v>429.1</v>
      </c>
      <c r="G121" s="350">
        <v>0</v>
      </c>
      <c r="H121" s="350">
        <v>0</v>
      </c>
      <c r="I121" s="352">
        <f t="shared" ref="I121:I156" si="4">E121+G121</f>
        <v>10000</v>
      </c>
    </row>
    <row r="122" spans="1:9" ht="15" hidden="1" x14ac:dyDescent="0.25">
      <c r="A122" s="367"/>
      <c r="B122" s="350" t="s">
        <v>4497</v>
      </c>
      <c r="C122" s="350" t="s">
        <v>4270</v>
      </c>
      <c r="D122" s="351" t="s">
        <v>4168</v>
      </c>
      <c r="E122" s="350">
        <v>105000</v>
      </c>
      <c r="F122" s="350">
        <v>4505.55</v>
      </c>
      <c r="G122" s="350">
        <v>0</v>
      </c>
      <c r="H122" s="350">
        <v>0</v>
      </c>
      <c r="I122" s="352">
        <f t="shared" si="4"/>
        <v>105000</v>
      </c>
    </row>
    <row r="123" spans="1:9" ht="15" hidden="1" x14ac:dyDescent="0.25">
      <c r="A123" s="367"/>
      <c r="B123" s="350" t="s">
        <v>4522</v>
      </c>
      <c r="C123" s="350" t="s">
        <v>4271</v>
      </c>
      <c r="D123" s="351" t="s">
        <v>4490</v>
      </c>
      <c r="E123" s="350">
        <v>-8100</v>
      </c>
      <c r="F123" s="350">
        <v>-579.15</v>
      </c>
      <c r="G123" s="350">
        <v>51000</v>
      </c>
      <c r="H123" s="350">
        <v>3646.5</v>
      </c>
      <c r="I123" s="352">
        <f t="shared" si="4"/>
        <v>42900</v>
      </c>
    </row>
    <row r="124" spans="1:9" ht="15" hidden="1" x14ac:dyDescent="0.25">
      <c r="A124" s="367"/>
      <c r="B124" s="350" t="s">
        <v>4522</v>
      </c>
      <c r="C124" s="350" t="s">
        <v>4273</v>
      </c>
      <c r="D124" s="351" t="s">
        <v>4490</v>
      </c>
      <c r="E124" s="350">
        <v>273000</v>
      </c>
      <c r="F124" s="350">
        <v>21279.57</v>
      </c>
      <c r="G124" s="350">
        <v>0</v>
      </c>
      <c r="H124" s="350">
        <v>0</v>
      </c>
      <c r="I124" s="352">
        <f t="shared" si="4"/>
        <v>273000</v>
      </c>
    </row>
    <row r="125" spans="1:9" ht="15" hidden="1" x14ac:dyDescent="0.25">
      <c r="A125" s="367"/>
      <c r="B125" s="350" t="s">
        <v>4522</v>
      </c>
      <c r="C125" s="350" t="s">
        <v>4273</v>
      </c>
      <c r="D125" s="351" t="s">
        <v>4490</v>
      </c>
      <c r="E125" s="350">
        <v>103400</v>
      </c>
      <c r="F125" s="350">
        <v>8337.14</v>
      </c>
      <c r="G125" s="350">
        <v>0</v>
      </c>
      <c r="H125" s="350">
        <v>0</v>
      </c>
      <c r="I125" s="352">
        <f t="shared" si="4"/>
        <v>103400</v>
      </c>
    </row>
    <row r="126" spans="1:9" ht="15" hidden="1" x14ac:dyDescent="0.25">
      <c r="A126" s="367"/>
      <c r="B126" s="350" t="s">
        <v>4522</v>
      </c>
      <c r="C126" s="350" t="s">
        <v>4275</v>
      </c>
      <c r="D126" s="351" t="s">
        <v>4490</v>
      </c>
      <c r="E126" s="350">
        <v>20000</v>
      </c>
      <c r="F126" s="350">
        <v>2500</v>
      </c>
      <c r="G126" s="350">
        <v>0</v>
      </c>
      <c r="H126" s="350">
        <v>0</v>
      </c>
      <c r="I126" s="352">
        <f t="shared" si="4"/>
        <v>20000</v>
      </c>
    </row>
    <row r="127" spans="1:9" ht="15" hidden="1" x14ac:dyDescent="0.25">
      <c r="A127" s="367"/>
      <c r="B127" s="350" t="s">
        <v>4501</v>
      </c>
      <c r="C127" s="350" t="s">
        <v>4277</v>
      </c>
      <c r="D127" s="351" t="s">
        <v>4490</v>
      </c>
      <c r="E127" s="350">
        <v>28</v>
      </c>
      <c r="F127" s="350">
        <v>3640</v>
      </c>
      <c r="G127" s="350">
        <v>0</v>
      </c>
      <c r="H127" s="350">
        <v>0</v>
      </c>
      <c r="I127" s="352">
        <f t="shared" si="4"/>
        <v>28</v>
      </c>
    </row>
    <row r="128" spans="1:9" ht="15" hidden="1" x14ac:dyDescent="0.25">
      <c r="A128" s="367"/>
      <c r="B128" s="350" t="s">
        <v>4519</v>
      </c>
      <c r="C128" s="350" t="s">
        <v>4278</v>
      </c>
      <c r="D128" s="351" t="s">
        <v>4490</v>
      </c>
      <c r="E128" s="350">
        <v>677</v>
      </c>
      <c r="F128" s="350">
        <v>6905.4</v>
      </c>
      <c r="G128" s="350">
        <v>0</v>
      </c>
      <c r="H128" s="350">
        <v>0</v>
      </c>
      <c r="I128" s="352">
        <f t="shared" si="4"/>
        <v>677</v>
      </c>
    </row>
    <row r="129" spans="1:9" s="384" customFormat="1" ht="15" x14ac:dyDescent="0.25">
      <c r="A129" s="380">
        <v>2</v>
      </c>
      <c r="B129" s="381" t="s">
        <v>4502</v>
      </c>
      <c r="C129" s="381" t="s">
        <v>4279</v>
      </c>
      <c r="D129" s="382" t="s">
        <v>4490</v>
      </c>
      <c r="E129" s="381">
        <v>424</v>
      </c>
      <c r="F129" s="381">
        <v>128017.95</v>
      </c>
      <c r="G129" s="381">
        <v>0</v>
      </c>
      <c r="H129" s="381">
        <v>0</v>
      </c>
      <c r="I129" s="383">
        <f t="shared" si="4"/>
        <v>424</v>
      </c>
    </row>
    <row r="130" spans="1:9" s="384" customFormat="1" ht="15" x14ac:dyDescent="0.25">
      <c r="A130" s="380">
        <v>2</v>
      </c>
      <c r="B130" s="381" t="s">
        <v>4502</v>
      </c>
      <c r="C130" s="381" t="s">
        <v>4279</v>
      </c>
      <c r="D130" s="382" t="s">
        <v>4490</v>
      </c>
      <c r="E130" s="381">
        <v>43</v>
      </c>
      <c r="F130" s="381">
        <v>11713.63</v>
      </c>
      <c r="G130" s="381">
        <v>0</v>
      </c>
      <c r="H130" s="381">
        <v>0</v>
      </c>
      <c r="I130" s="383">
        <f t="shared" si="4"/>
        <v>43</v>
      </c>
    </row>
    <row r="131" spans="1:9" ht="15" hidden="1" x14ac:dyDescent="0.25">
      <c r="A131" s="367"/>
      <c r="B131" s="350" t="s">
        <v>4522</v>
      </c>
      <c r="C131" s="350" t="s">
        <v>4280</v>
      </c>
      <c r="D131" s="351" t="s">
        <v>4490</v>
      </c>
      <c r="E131" s="350">
        <v>26934</v>
      </c>
      <c r="F131" s="350">
        <v>5340.24</v>
      </c>
      <c r="G131" s="350">
        <v>0</v>
      </c>
      <c r="H131" s="350">
        <v>0</v>
      </c>
      <c r="I131" s="352">
        <f t="shared" si="4"/>
        <v>26934</v>
      </c>
    </row>
    <row r="132" spans="1:9" ht="15" hidden="1" x14ac:dyDescent="0.25">
      <c r="A132" s="367"/>
      <c r="B132" s="350" t="s">
        <v>4522</v>
      </c>
      <c r="C132" s="350" t="s">
        <v>4282</v>
      </c>
      <c r="D132" s="351" t="s">
        <v>4490</v>
      </c>
      <c r="E132" s="350">
        <v>170000</v>
      </c>
      <c r="F132" s="350">
        <v>16074.39</v>
      </c>
      <c r="G132" s="350">
        <v>0</v>
      </c>
      <c r="H132" s="350">
        <v>0</v>
      </c>
      <c r="I132" s="352">
        <f t="shared" si="4"/>
        <v>170000</v>
      </c>
    </row>
    <row r="133" spans="1:9" ht="15" hidden="1" x14ac:dyDescent="0.25">
      <c r="A133" s="367"/>
      <c r="B133" s="350" t="s">
        <v>4522</v>
      </c>
      <c r="C133" s="350" t="s">
        <v>4282</v>
      </c>
      <c r="D133" s="351" t="s">
        <v>4490</v>
      </c>
      <c r="E133" s="350">
        <v>24650</v>
      </c>
      <c r="F133" s="350">
        <v>2314.3200000000002</v>
      </c>
      <c r="G133" s="350">
        <v>51000</v>
      </c>
      <c r="H133" s="350">
        <v>4845</v>
      </c>
      <c r="I133" s="352">
        <f t="shared" si="4"/>
        <v>75650</v>
      </c>
    </row>
    <row r="134" spans="1:9" ht="15" hidden="1" x14ac:dyDescent="0.25">
      <c r="A134" s="367"/>
      <c r="B134" s="350" t="s">
        <v>4522</v>
      </c>
      <c r="C134" s="350" t="s">
        <v>4282</v>
      </c>
      <c r="D134" s="351" t="s">
        <v>4490</v>
      </c>
      <c r="E134" s="350">
        <v>4250</v>
      </c>
      <c r="F134" s="350">
        <v>403.75</v>
      </c>
      <c r="G134" s="350">
        <v>0</v>
      </c>
      <c r="H134" s="350">
        <v>0</v>
      </c>
      <c r="I134" s="352">
        <f t="shared" si="4"/>
        <v>4250</v>
      </c>
    </row>
    <row r="135" spans="1:9" ht="15" hidden="1" x14ac:dyDescent="0.25">
      <c r="A135" s="367"/>
      <c r="B135" s="350" t="s">
        <v>4522</v>
      </c>
      <c r="C135" s="350" t="s">
        <v>4283</v>
      </c>
      <c r="D135" s="351" t="s">
        <v>4490</v>
      </c>
      <c r="E135" s="350">
        <v>125500</v>
      </c>
      <c r="F135" s="350">
        <v>12908.93</v>
      </c>
      <c r="G135" s="350">
        <v>0</v>
      </c>
      <c r="H135" s="350">
        <v>0</v>
      </c>
      <c r="I135" s="352">
        <f t="shared" si="4"/>
        <v>125500</v>
      </c>
    </row>
    <row r="136" spans="1:9" ht="15" hidden="1" x14ac:dyDescent="0.25">
      <c r="A136" s="367"/>
      <c r="B136" s="350" t="s">
        <v>4522</v>
      </c>
      <c r="C136" s="350" t="s">
        <v>4285</v>
      </c>
      <c r="D136" s="351" t="s">
        <v>4490</v>
      </c>
      <c r="E136" s="350">
        <v>47500</v>
      </c>
      <c r="F136" s="350">
        <v>6858.52</v>
      </c>
      <c r="G136" s="350">
        <v>0</v>
      </c>
      <c r="H136" s="350">
        <v>0</v>
      </c>
      <c r="I136" s="352">
        <f t="shared" si="4"/>
        <v>47500</v>
      </c>
    </row>
    <row r="137" spans="1:9" ht="15" hidden="1" x14ac:dyDescent="0.25">
      <c r="A137" s="367"/>
      <c r="B137" s="350" t="s">
        <v>4501</v>
      </c>
      <c r="C137" s="350" t="s">
        <v>4286</v>
      </c>
      <c r="D137" s="351" t="s">
        <v>4490</v>
      </c>
      <c r="E137" s="350">
        <v>6</v>
      </c>
      <c r="F137" s="350">
        <v>183.6</v>
      </c>
      <c r="G137" s="350">
        <v>0</v>
      </c>
      <c r="H137" s="350">
        <v>0</v>
      </c>
      <c r="I137" s="352">
        <f t="shared" si="4"/>
        <v>6</v>
      </c>
    </row>
    <row r="138" spans="1:9" ht="15" hidden="1" x14ac:dyDescent="0.25">
      <c r="A138" s="367"/>
      <c r="B138" s="350" t="s">
        <v>4501</v>
      </c>
      <c r="C138" s="350" t="s">
        <v>4286</v>
      </c>
      <c r="D138" s="351" t="s">
        <v>4490</v>
      </c>
      <c r="E138" s="350">
        <v>68</v>
      </c>
      <c r="F138" s="350">
        <v>2244</v>
      </c>
      <c r="G138" s="350">
        <v>0</v>
      </c>
      <c r="H138" s="350">
        <v>0</v>
      </c>
      <c r="I138" s="352">
        <f t="shared" si="4"/>
        <v>68</v>
      </c>
    </row>
    <row r="139" spans="1:9" ht="15" hidden="1" x14ac:dyDescent="0.25">
      <c r="A139" s="367"/>
      <c r="B139" s="350" t="s">
        <v>4517</v>
      </c>
      <c r="C139" s="350" t="s">
        <v>4289</v>
      </c>
      <c r="D139" s="351" t="s">
        <v>4168</v>
      </c>
      <c r="E139" s="350">
        <v>12000</v>
      </c>
      <c r="F139" s="350">
        <v>9743.1</v>
      </c>
      <c r="G139" s="350">
        <v>0</v>
      </c>
      <c r="H139" s="350">
        <v>0</v>
      </c>
      <c r="I139" s="352">
        <f t="shared" si="4"/>
        <v>12000</v>
      </c>
    </row>
    <row r="140" spans="1:9" ht="15" hidden="1" x14ac:dyDescent="0.25">
      <c r="A140" s="367"/>
      <c r="B140" s="350" t="s">
        <v>4523</v>
      </c>
      <c r="C140" s="350" t="s">
        <v>4295</v>
      </c>
      <c r="D140" s="351" t="s">
        <v>4490</v>
      </c>
      <c r="E140" s="350">
        <v>2700</v>
      </c>
      <c r="F140" s="350">
        <v>560.20000000000005</v>
      </c>
      <c r="G140" s="350">
        <v>0</v>
      </c>
      <c r="H140" s="350">
        <v>0</v>
      </c>
      <c r="I140" s="352">
        <f t="shared" si="4"/>
        <v>2700</v>
      </c>
    </row>
    <row r="141" spans="1:9" s="330" customFormat="1" ht="15" x14ac:dyDescent="0.25">
      <c r="A141" s="385">
        <v>3</v>
      </c>
      <c r="B141" s="386" t="s">
        <v>4524</v>
      </c>
      <c r="C141" s="386" t="s">
        <v>4296</v>
      </c>
      <c r="D141" s="387" t="s">
        <v>4490</v>
      </c>
      <c r="E141" s="386">
        <v>86000</v>
      </c>
      <c r="F141" s="386">
        <v>11568.47</v>
      </c>
      <c r="G141" s="386">
        <v>0</v>
      </c>
      <c r="H141" s="386">
        <v>0</v>
      </c>
      <c r="I141" s="388">
        <f t="shared" si="4"/>
        <v>86000</v>
      </c>
    </row>
    <row r="142" spans="1:9" s="330" customFormat="1" ht="15" x14ac:dyDescent="0.25">
      <c r="A142" s="385">
        <v>3</v>
      </c>
      <c r="B142" s="386" t="s">
        <v>4524</v>
      </c>
      <c r="C142" s="386" t="s">
        <v>4296</v>
      </c>
      <c r="D142" s="387" t="s">
        <v>4490</v>
      </c>
      <c r="E142" s="386">
        <v>189000</v>
      </c>
      <c r="F142" s="386">
        <v>25839.47</v>
      </c>
      <c r="G142" s="386">
        <v>0</v>
      </c>
      <c r="H142" s="386">
        <v>0</v>
      </c>
      <c r="I142" s="388">
        <f t="shared" si="4"/>
        <v>189000</v>
      </c>
    </row>
    <row r="143" spans="1:9" ht="15" hidden="1" x14ac:dyDescent="0.25">
      <c r="A143" s="367"/>
      <c r="B143" s="350" t="s">
        <v>4498</v>
      </c>
      <c r="C143" s="350" t="s">
        <v>4299</v>
      </c>
      <c r="D143" s="351" t="s">
        <v>4228</v>
      </c>
      <c r="E143" s="350">
        <v>185</v>
      </c>
      <c r="F143" s="350">
        <v>1566.6</v>
      </c>
      <c r="G143" s="350">
        <v>0</v>
      </c>
      <c r="H143" s="350">
        <v>0</v>
      </c>
      <c r="I143" s="352">
        <f t="shared" si="4"/>
        <v>185</v>
      </c>
    </row>
    <row r="144" spans="1:9" ht="15" hidden="1" x14ac:dyDescent="0.25">
      <c r="A144" s="367"/>
      <c r="B144" s="350" t="s">
        <v>4525</v>
      </c>
      <c r="C144" s="350" t="s">
        <v>4300</v>
      </c>
      <c r="D144" s="351" t="s">
        <v>4151</v>
      </c>
      <c r="E144" s="350">
        <v>5760</v>
      </c>
      <c r="F144" s="350">
        <v>14493.6</v>
      </c>
      <c r="G144" s="350">
        <v>0</v>
      </c>
      <c r="H144" s="350">
        <v>0</v>
      </c>
      <c r="I144" s="352">
        <f t="shared" si="4"/>
        <v>5760</v>
      </c>
    </row>
    <row r="145" spans="1:9" ht="15" hidden="1" x14ac:dyDescent="0.25">
      <c r="A145" s="367"/>
      <c r="B145" s="350" t="s">
        <v>4526</v>
      </c>
      <c r="C145" s="350" t="s">
        <v>4301</v>
      </c>
      <c r="D145" s="351" t="s">
        <v>4151</v>
      </c>
      <c r="E145" s="350">
        <v>-7064.19</v>
      </c>
      <c r="F145" s="350">
        <v>-2345.3200000000002</v>
      </c>
      <c r="G145" s="350">
        <v>16464.189999999999</v>
      </c>
      <c r="H145" s="350">
        <v>5466.12</v>
      </c>
      <c r="I145" s="352">
        <f t="shared" si="4"/>
        <v>9400</v>
      </c>
    </row>
    <row r="146" spans="1:9" ht="15" hidden="1" x14ac:dyDescent="0.25">
      <c r="A146" s="367"/>
      <c r="B146" s="350" t="s">
        <v>4527</v>
      </c>
      <c r="C146" s="350" t="s">
        <v>4303</v>
      </c>
      <c r="D146" s="351" t="s">
        <v>4151</v>
      </c>
      <c r="E146" s="350">
        <v>1200</v>
      </c>
      <c r="F146" s="350">
        <v>5400</v>
      </c>
      <c r="G146" s="350">
        <v>0</v>
      </c>
      <c r="H146" s="350">
        <v>0</v>
      </c>
      <c r="I146" s="352">
        <f t="shared" si="4"/>
        <v>1200</v>
      </c>
    </row>
    <row r="147" spans="1:9" ht="15" hidden="1" x14ac:dyDescent="0.25">
      <c r="A147" s="367"/>
      <c r="B147" s="350" t="s">
        <v>4528</v>
      </c>
      <c r="C147" s="350" t="s">
        <v>4304</v>
      </c>
      <c r="D147" s="351" t="s">
        <v>4151</v>
      </c>
      <c r="E147" s="350">
        <v>486</v>
      </c>
      <c r="F147" s="350">
        <v>6768.27</v>
      </c>
      <c r="G147" s="350">
        <v>0</v>
      </c>
      <c r="H147" s="350">
        <v>0</v>
      </c>
      <c r="I147" s="352">
        <f t="shared" si="4"/>
        <v>486</v>
      </c>
    </row>
    <row r="148" spans="1:9" ht="15" hidden="1" x14ac:dyDescent="0.25">
      <c r="A148" s="367"/>
      <c r="B148" s="350" t="s">
        <v>4529</v>
      </c>
      <c r="C148" s="350" t="s">
        <v>4305</v>
      </c>
      <c r="D148" s="351" t="s">
        <v>4151</v>
      </c>
      <c r="E148" s="350">
        <v>1400</v>
      </c>
      <c r="F148" s="350">
        <v>34670.480000000003</v>
      </c>
      <c r="G148" s="350">
        <v>0</v>
      </c>
      <c r="H148" s="350">
        <v>0</v>
      </c>
      <c r="I148" s="352">
        <f t="shared" si="4"/>
        <v>1400</v>
      </c>
    </row>
    <row r="149" spans="1:9" ht="15" hidden="1" x14ac:dyDescent="0.25">
      <c r="A149" s="367"/>
      <c r="B149" s="350" t="s">
        <v>4497</v>
      </c>
      <c r="C149" s="350" t="s">
        <v>4306</v>
      </c>
      <c r="D149" s="351" t="s">
        <v>4151</v>
      </c>
      <c r="E149" s="350">
        <v>29471</v>
      </c>
      <c r="F149" s="350">
        <v>3448.11</v>
      </c>
      <c r="G149" s="350">
        <v>0</v>
      </c>
      <c r="H149" s="350">
        <v>0</v>
      </c>
      <c r="I149" s="352">
        <f t="shared" si="4"/>
        <v>29471</v>
      </c>
    </row>
    <row r="150" spans="1:9" ht="15" hidden="1" x14ac:dyDescent="0.25">
      <c r="A150" s="367"/>
      <c r="B150" s="350" t="s">
        <v>4530</v>
      </c>
      <c r="C150" s="350" t="s">
        <v>4308</v>
      </c>
      <c r="D150" s="351" t="s">
        <v>4151</v>
      </c>
      <c r="E150" s="350">
        <v>8985</v>
      </c>
      <c r="F150" s="350">
        <v>1937.65</v>
      </c>
      <c r="G150" s="350">
        <v>0</v>
      </c>
      <c r="H150" s="350">
        <v>0</v>
      </c>
      <c r="I150" s="352">
        <f t="shared" si="4"/>
        <v>8985</v>
      </c>
    </row>
    <row r="151" spans="1:9" ht="15" hidden="1" x14ac:dyDescent="0.25">
      <c r="A151" s="367"/>
      <c r="B151" s="350" t="s">
        <v>4531</v>
      </c>
      <c r="C151" s="350" t="s">
        <v>4310</v>
      </c>
      <c r="D151" s="351" t="s">
        <v>4151</v>
      </c>
      <c r="E151" s="350">
        <v>3794</v>
      </c>
      <c r="F151" s="350">
        <v>689.75</v>
      </c>
      <c r="G151" s="350">
        <v>0</v>
      </c>
      <c r="H151" s="350">
        <v>0</v>
      </c>
      <c r="I151" s="352">
        <f t="shared" si="4"/>
        <v>3794</v>
      </c>
    </row>
    <row r="152" spans="1:9" ht="15" hidden="1" x14ac:dyDescent="0.25">
      <c r="A152" s="367"/>
      <c r="B152" s="350" t="s">
        <v>4532</v>
      </c>
      <c r="C152" s="350" t="s">
        <v>4312</v>
      </c>
      <c r="D152" s="351" t="s">
        <v>4151</v>
      </c>
      <c r="E152" s="350">
        <v>1148</v>
      </c>
      <c r="F152" s="350">
        <v>9767.25</v>
      </c>
      <c r="G152" s="350">
        <v>0</v>
      </c>
      <c r="H152" s="350">
        <v>0</v>
      </c>
      <c r="I152" s="352">
        <f t="shared" si="4"/>
        <v>1148</v>
      </c>
    </row>
    <row r="153" spans="1:9" ht="15" x14ac:dyDescent="0.25">
      <c r="A153" s="367">
        <v>4</v>
      </c>
      <c r="B153" s="350" t="s">
        <v>4533</v>
      </c>
      <c r="C153" s="350" t="s">
        <v>4313</v>
      </c>
      <c r="D153" s="351" t="s">
        <v>4151</v>
      </c>
      <c r="E153" s="350">
        <v>12000</v>
      </c>
      <c r="F153" s="350">
        <v>370617.39</v>
      </c>
      <c r="G153" s="350">
        <v>0</v>
      </c>
      <c r="H153" s="350">
        <v>0</v>
      </c>
      <c r="I153" s="352">
        <f t="shared" si="4"/>
        <v>12000</v>
      </c>
    </row>
    <row r="154" spans="1:9" ht="15" hidden="1" x14ac:dyDescent="0.25">
      <c r="A154" s="367"/>
      <c r="B154" s="350" t="s">
        <v>4527</v>
      </c>
      <c r="C154" s="350" t="s">
        <v>4314</v>
      </c>
      <c r="D154" s="351" t="s">
        <v>4151</v>
      </c>
      <c r="E154" s="350">
        <v>9000</v>
      </c>
      <c r="F154" s="350">
        <v>4887.08</v>
      </c>
      <c r="G154" s="350">
        <v>0</v>
      </c>
      <c r="H154" s="350">
        <v>0</v>
      </c>
      <c r="I154" s="352">
        <f t="shared" si="4"/>
        <v>9000</v>
      </c>
    </row>
    <row r="155" spans="1:9" ht="15" hidden="1" x14ac:dyDescent="0.25">
      <c r="A155" s="367"/>
      <c r="B155" s="350" t="s">
        <v>4497</v>
      </c>
      <c r="C155" s="350" t="s">
        <v>4316</v>
      </c>
      <c r="D155" s="351" t="s">
        <v>4490</v>
      </c>
      <c r="E155" s="350">
        <v>53</v>
      </c>
      <c r="F155" s="350">
        <v>433.01</v>
      </c>
      <c r="G155" s="350">
        <v>0</v>
      </c>
      <c r="H155" s="350">
        <v>0</v>
      </c>
      <c r="I155" s="352">
        <f t="shared" si="4"/>
        <v>53</v>
      </c>
    </row>
    <row r="156" spans="1:9" ht="15" hidden="1" x14ac:dyDescent="0.25">
      <c r="A156" s="367"/>
      <c r="B156" s="350" t="s">
        <v>4515</v>
      </c>
      <c r="C156" s="350" t="s">
        <v>4317</v>
      </c>
      <c r="D156" s="351" t="s">
        <v>4490</v>
      </c>
      <c r="E156" s="350">
        <v>22</v>
      </c>
      <c r="F156" s="350">
        <v>670.56</v>
      </c>
      <c r="G156" s="350">
        <v>0</v>
      </c>
      <c r="H156" s="350">
        <v>0</v>
      </c>
      <c r="I156" s="352">
        <f t="shared" si="4"/>
        <v>22</v>
      </c>
    </row>
    <row r="157" spans="1:9" ht="15" hidden="1" x14ac:dyDescent="0.25">
      <c r="A157" s="367"/>
      <c r="B157" s="350" t="s">
        <v>4498</v>
      </c>
      <c r="C157" s="350" t="s">
        <v>4320</v>
      </c>
      <c r="D157" s="351" t="s">
        <v>4490</v>
      </c>
      <c r="E157" s="350">
        <v>600</v>
      </c>
      <c r="F157" s="350">
        <v>15141</v>
      </c>
      <c r="G157" s="350">
        <v>0</v>
      </c>
      <c r="H157" s="350">
        <v>0</v>
      </c>
      <c r="I157" s="352">
        <f t="shared" ref="I157:I239" si="5">E157+G157</f>
        <v>600</v>
      </c>
    </row>
    <row r="158" spans="1:9" ht="15" hidden="1" x14ac:dyDescent="0.25">
      <c r="A158" s="367"/>
      <c r="B158" s="350" t="s">
        <v>4498</v>
      </c>
      <c r="C158" s="350" t="s">
        <v>4322</v>
      </c>
      <c r="D158" s="351" t="s">
        <v>4490</v>
      </c>
      <c r="E158" s="350">
        <v>300</v>
      </c>
      <c r="F158" s="350">
        <v>7146</v>
      </c>
      <c r="G158" s="350">
        <v>0</v>
      </c>
      <c r="H158" s="350">
        <v>0</v>
      </c>
      <c r="I158" s="352">
        <f t="shared" si="5"/>
        <v>300</v>
      </c>
    </row>
    <row r="159" spans="1:9" ht="15" hidden="1" x14ac:dyDescent="0.25">
      <c r="A159" s="367"/>
      <c r="B159" s="350" t="s">
        <v>4498</v>
      </c>
      <c r="C159" s="350" t="s">
        <v>4323</v>
      </c>
      <c r="D159" s="351" t="s">
        <v>4490</v>
      </c>
      <c r="E159" s="350">
        <v>7000</v>
      </c>
      <c r="F159" s="350">
        <v>210</v>
      </c>
      <c r="G159" s="350">
        <v>0</v>
      </c>
      <c r="H159" s="350">
        <v>0</v>
      </c>
      <c r="I159" s="352">
        <f t="shared" si="5"/>
        <v>7000</v>
      </c>
    </row>
    <row r="160" spans="1:9" s="398" customFormat="1" ht="15" x14ac:dyDescent="0.25">
      <c r="A160" s="394">
        <v>5</v>
      </c>
      <c r="B160" s="395" t="s">
        <v>4500</v>
      </c>
      <c r="C160" s="395" t="s">
        <v>4324</v>
      </c>
      <c r="D160" s="396" t="s">
        <v>4151</v>
      </c>
      <c r="E160" s="395">
        <v>17280</v>
      </c>
      <c r="F160" s="395">
        <v>12020.8</v>
      </c>
      <c r="G160" s="395">
        <v>0</v>
      </c>
      <c r="H160" s="395">
        <v>0</v>
      </c>
      <c r="I160" s="397">
        <f t="shared" si="5"/>
        <v>17280</v>
      </c>
    </row>
    <row r="161" spans="1:9" s="393" customFormat="1" ht="15" x14ac:dyDescent="0.25">
      <c r="A161" s="389">
        <v>6</v>
      </c>
      <c r="B161" s="390" t="s">
        <v>4500</v>
      </c>
      <c r="C161" s="390" t="s">
        <v>4326</v>
      </c>
      <c r="D161" s="391" t="s">
        <v>4151</v>
      </c>
      <c r="E161" s="390">
        <v>28190</v>
      </c>
      <c r="F161" s="390">
        <v>72779.5</v>
      </c>
      <c r="G161" s="390">
        <v>0</v>
      </c>
      <c r="H161" s="390">
        <v>0</v>
      </c>
      <c r="I161" s="392">
        <f t="shared" si="5"/>
        <v>28190</v>
      </c>
    </row>
    <row r="162" spans="1:9" s="408" customFormat="1" ht="15" x14ac:dyDescent="0.25">
      <c r="A162" s="404">
        <v>7</v>
      </c>
      <c r="B162" s="405" t="s">
        <v>4499</v>
      </c>
      <c r="C162" s="405" t="s">
        <v>4327</v>
      </c>
      <c r="D162" s="406" t="s">
        <v>4151</v>
      </c>
      <c r="E162" s="405">
        <v>54184</v>
      </c>
      <c r="F162" s="405">
        <v>146573.84</v>
      </c>
      <c r="G162" s="405">
        <v>0</v>
      </c>
      <c r="H162" s="405">
        <v>0</v>
      </c>
      <c r="I162" s="407">
        <f t="shared" si="5"/>
        <v>54184</v>
      </c>
    </row>
    <row r="163" spans="1:9" s="408" customFormat="1" ht="15" x14ac:dyDescent="0.25">
      <c r="A163" s="404">
        <v>7</v>
      </c>
      <c r="B163" s="405" t="s">
        <v>4499</v>
      </c>
      <c r="C163" s="405" t="s">
        <v>4327</v>
      </c>
      <c r="D163" s="406" t="s">
        <v>4151</v>
      </c>
      <c r="E163" s="405">
        <v>150</v>
      </c>
      <c r="F163" s="405">
        <v>415.5</v>
      </c>
      <c r="G163" s="405">
        <v>0</v>
      </c>
      <c r="H163" s="405">
        <v>0</v>
      </c>
      <c r="I163" s="407">
        <f t="shared" si="5"/>
        <v>150</v>
      </c>
    </row>
    <row r="164" spans="1:9" s="414" customFormat="1" ht="15" x14ac:dyDescent="0.25">
      <c r="A164" s="410">
        <v>8</v>
      </c>
      <c r="B164" s="411" t="s">
        <v>4500</v>
      </c>
      <c r="C164" s="411" t="s">
        <v>4329</v>
      </c>
      <c r="D164" s="412" t="s">
        <v>4151</v>
      </c>
      <c r="E164" s="411">
        <v>37504.699999999997</v>
      </c>
      <c r="F164" s="411">
        <v>94036.95</v>
      </c>
      <c r="G164" s="411">
        <v>0</v>
      </c>
      <c r="H164" s="411">
        <v>0</v>
      </c>
      <c r="I164" s="413">
        <f t="shared" si="5"/>
        <v>37504.699999999997</v>
      </c>
    </row>
    <row r="165" spans="1:9" s="403" customFormat="1" ht="15" x14ac:dyDescent="0.25">
      <c r="A165" s="399">
        <v>9</v>
      </c>
      <c r="B165" s="400" t="s">
        <v>4499</v>
      </c>
      <c r="C165" s="400" t="s">
        <v>4364</v>
      </c>
      <c r="D165" s="401" t="s">
        <v>4151</v>
      </c>
      <c r="E165" s="400">
        <v>8148</v>
      </c>
      <c r="F165" s="400">
        <v>21331.39</v>
      </c>
      <c r="G165" s="400">
        <v>0</v>
      </c>
      <c r="H165" s="400">
        <v>0</v>
      </c>
      <c r="I165" s="402">
        <f>E165+G165</f>
        <v>8148</v>
      </c>
    </row>
    <row r="166" spans="1:9" s="424" customFormat="1" ht="15" x14ac:dyDescent="0.25">
      <c r="A166" s="420">
        <v>10</v>
      </c>
      <c r="B166" s="421" t="s">
        <v>4499</v>
      </c>
      <c r="C166" s="421" t="s">
        <v>4365</v>
      </c>
      <c r="D166" s="422" t="s">
        <v>4151</v>
      </c>
      <c r="E166" s="421">
        <v>10484</v>
      </c>
      <c r="F166" s="421">
        <v>27576.28</v>
      </c>
      <c r="G166" s="421">
        <v>0</v>
      </c>
      <c r="H166" s="421">
        <v>0</v>
      </c>
      <c r="I166" s="423">
        <v>10484</v>
      </c>
    </row>
    <row r="167" spans="1:9" s="424" customFormat="1" ht="15" x14ac:dyDescent="0.25">
      <c r="A167" s="420">
        <v>10</v>
      </c>
      <c r="B167" s="421" t="s">
        <v>4499</v>
      </c>
      <c r="C167" s="421" t="s">
        <v>4365</v>
      </c>
      <c r="D167" s="422" t="s">
        <v>4151</v>
      </c>
      <c r="E167" s="421">
        <v>3700</v>
      </c>
      <c r="F167" s="421">
        <v>9685.2999999999993</v>
      </c>
      <c r="G167" s="421">
        <v>0</v>
      </c>
      <c r="H167" s="421">
        <v>0</v>
      </c>
      <c r="I167" s="423">
        <v>3700</v>
      </c>
    </row>
    <row r="168" spans="1:9" s="424" customFormat="1" ht="15" x14ac:dyDescent="0.25">
      <c r="A168" s="420">
        <v>10</v>
      </c>
      <c r="B168" s="421" t="s">
        <v>4499</v>
      </c>
      <c r="C168" s="421" t="s">
        <v>4365</v>
      </c>
      <c r="D168" s="422" t="s">
        <v>4151</v>
      </c>
      <c r="E168" s="421">
        <v>5600</v>
      </c>
      <c r="F168" s="421">
        <v>14685.24</v>
      </c>
      <c r="G168" s="421">
        <v>0</v>
      </c>
      <c r="H168" s="421">
        <v>0</v>
      </c>
      <c r="I168" s="423">
        <v>5600</v>
      </c>
    </row>
    <row r="169" spans="1:9" s="435" customFormat="1" ht="30" x14ac:dyDescent="0.25">
      <c r="A169" s="430">
        <v>11</v>
      </c>
      <c r="B169" s="431" t="s">
        <v>4539</v>
      </c>
      <c r="C169" s="432" t="s">
        <v>4330</v>
      </c>
      <c r="D169" s="433" t="s">
        <v>4151</v>
      </c>
      <c r="E169" s="432">
        <v>45947</v>
      </c>
      <c r="F169" s="432">
        <v>122364.18</v>
      </c>
      <c r="G169" s="432">
        <v>0</v>
      </c>
      <c r="H169" s="432">
        <v>0</v>
      </c>
      <c r="I169" s="434">
        <f t="shared" ref="I169:I172" si="6">E169+G169</f>
        <v>45947</v>
      </c>
    </row>
    <row r="170" spans="1:9" s="435" customFormat="1" ht="30" x14ac:dyDescent="0.25">
      <c r="A170" s="430">
        <v>11</v>
      </c>
      <c r="B170" s="431" t="s">
        <v>4539</v>
      </c>
      <c r="C170" s="432" t="s">
        <v>4333</v>
      </c>
      <c r="D170" s="433" t="s">
        <v>4151</v>
      </c>
      <c r="E170" s="432">
        <v>81326</v>
      </c>
      <c r="F170" s="432">
        <v>186052.75</v>
      </c>
      <c r="G170" s="432">
        <v>0</v>
      </c>
      <c r="H170" s="432">
        <v>0</v>
      </c>
      <c r="I170" s="434">
        <f t="shared" si="6"/>
        <v>81326</v>
      </c>
    </row>
    <row r="171" spans="1:9" s="435" customFormat="1" ht="30" x14ac:dyDescent="0.25">
      <c r="A171" s="430">
        <v>11</v>
      </c>
      <c r="B171" s="431" t="s">
        <v>4539</v>
      </c>
      <c r="C171" s="432" t="s">
        <v>4338</v>
      </c>
      <c r="D171" s="433" t="s">
        <v>4151</v>
      </c>
      <c r="E171" s="432">
        <v>50984</v>
      </c>
      <c r="F171" s="432">
        <v>153187.70000000001</v>
      </c>
      <c r="G171" s="432">
        <v>0</v>
      </c>
      <c r="H171" s="432">
        <v>0</v>
      </c>
      <c r="I171" s="434">
        <f t="shared" si="6"/>
        <v>50984</v>
      </c>
    </row>
    <row r="172" spans="1:9" s="435" customFormat="1" ht="30" x14ac:dyDescent="0.25">
      <c r="A172" s="430">
        <v>11</v>
      </c>
      <c r="B172" s="431" t="s">
        <v>4539</v>
      </c>
      <c r="C172" s="432" t="s">
        <v>4335</v>
      </c>
      <c r="D172" s="433" t="s">
        <v>4151</v>
      </c>
      <c r="E172" s="432">
        <v>13073</v>
      </c>
      <c r="F172" s="432">
        <v>38089.14</v>
      </c>
      <c r="G172" s="432">
        <v>900</v>
      </c>
      <c r="H172" s="432">
        <v>2507.7199999999998</v>
      </c>
      <c r="I172" s="434">
        <f t="shared" si="6"/>
        <v>13973</v>
      </c>
    </row>
    <row r="173" spans="1:9" s="435" customFormat="1" ht="30" x14ac:dyDescent="0.25">
      <c r="A173" s="430">
        <v>11</v>
      </c>
      <c r="B173" s="431" t="s">
        <v>4539</v>
      </c>
      <c r="C173" s="432" t="s">
        <v>4339</v>
      </c>
      <c r="D173" s="433" t="s">
        <v>4151</v>
      </c>
      <c r="E173" s="432">
        <v>28077</v>
      </c>
      <c r="F173" s="432">
        <v>59890.85</v>
      </c>
      <c r="G173" s="432">
        <v>200</v>
      </c>
      <c r="H173" s="432">
        <v>428.47</v>
      </c>
      <c r="I173" s="434">
        <f t="shared" si="5"/>
        <v>28277</v>
      </c>
    </row>
    <row r="174" spans="1:9" s="435" customFormat="1" ht="30" x14ac:dyDescent="0.25">
      <c r="A174" s="430">
        <v>11</v>
      </c>
      <c r="B174" s="431" t="s">
        <v>4539</v>
      </c>
      <c r="C174" s="432" t="s">
        <v>4341</v>
      </c>
      <c r="D174" s="433" t="s">
        <v>4151</v>
      </c>
      <c r="E174" s="432">
        <v>6504</v>
      </c>
      <c r="F174" s="432">
        <v>14643.85</v>
      </c>
      <c r="G174" s="432">
        <v>0</v>
      </c>
      <c r="H174" s="432">
        <v>0</v>
      </c>
      <c r="I174" s="434">
        <f t="shared" si="5"/>
        <v>6504</v>
      </c>
    </row>
    <row r="175" spans="1:9" s="435" customFormat="1" ht="30" x14ac:dyDescent="0.25">
      <c r="A175" s="430">
        <v>11</v>
      </c>
      <c r="B175" s="431" t="s">
        <v>4539</v>
      </c>
      <c r="C175" s="432" t="s">
        <v>4342</v>
      </c>
      <c r="D175" s="433" t="s">
        <v>4151</v>
      </c>
      <c r="E175" s="432">
        <v>21318</v>
      </c>
      <c r="F175" s="432">
        <v>76531.62</v>
      </c>
      <c r="G175" s="432">
        <v>0</v>
      </c>
      <c r="H175" s="432">
        <v>0</v>
      </c>
      <c r="I175" s="434">
        <f t="shared" si="5"/>
        <v>21318</v>
      </c>
    </row>
    <row r="176" spans="1:9" s="435" customFormat="1" ht="30" x14ac:dyDescent="0.25">
      <c r="A176" s="430">
        <v>11</v>
      </c>
      <c r="B176" s="431" t="s">
        <v>4539</v>
      </c>
      <c r="C176" s="432" t="s">
        <v>4345</v>
      </c>
      <c r="D176" s="433" t="s">
        <v>4151</v>
      </c>
      <c r="E176" s="432">
        <v>6675</v>
      </c>
      <c r="F176" s="432">
        <v>44628.49</v>
      </c>
      <c r="G176" s="432">
        <v>0</v>
      </c>
      <c r="H176" s="432">
        <v>0</v>
      </c>
      <c r="I176" s="434">
        <f t="shared" si="5"/>
        <v>6675</v>
      </c>
    </row>
    <row r="177" spans="1:9" s="435" customFormat="1" ht="30" x14ac:dyDescent="0.25">
      <c r="A177" s="430">
        <v>11</v>
      </c>
      <c r="B177" s="431" t="s">
        <v>4539</v>
      </c>
      <c r="C177" s="432" t="s">
        <v>4346</v>
      </c>
      <c r="D177" s="433" t="s">
        <v>4151</v>
      </c>
      <c r="E177" s="432">
        <v>25863</v>
      </c>
      <c r="F177" s="432">
        <v>103302.99</v>
      </c>
      <c r="G177" s="432">
        <v>0</v>
      </c>
      <c r="H177" s="432">
        <v>0</v>
      </c>
      <c r="I177" s="434">
        <f t="shared" si="5"/>
        <v>25863</v>
      </c>
    </row>
    <row r="178" spans="1:9" s="435" customFormat="1" ht="30" x14ac:dyDescent="0.25">
      <c r="A178" s="430">
        <v>11</v>
      </c>
      <c r="B178" s="431" t="s">
        <v>4539</v>
      </c>
      <c r="C178" s="432" t="s">
        <v>4347</v>
      </c>
      <c r="D178" s="433" t="s">
        <v>4151</v>
      </c>
      <c r="E178" s="432">
        <v>375</v>
      </c>
      <c r="F178" s="432">
        <v>1044.3</v>
      </c>
      <c r="G178" s="432">
        <v>0</v>
      </c>
      <c r="H178" s="432">
        <v>0</v>
      </c>
      <c r="I178" s="434">
        <f t="shared" si="5"/>
        <v>375</v>
      </c>
    </row>
    <row r="179" spans="1:9" s="435" customFormat="1" ht="30" x14ac:dyDescent="0.25">
      <c r="A179" s="430">
        <v>11</v>
      </c>
      <c r="B179" s="431" t="s">
        <v>4539</v>
      </c>
      <c r="C179" s="432" t="s">
        <v>4401</v>
      </c>
      <c r="D179" s="433" t="s">
        <v>4151</v>
      </c>
      <c r="E179" s="432">
        <v>1340</v>
      </c>
      <c r="F179" s="432">
        <v>2113.4699999999998</v>
      </c>
      <c r="G179" s="432">
        <v>0</v>
      </c>
      <c r="H179" s="432">
        <v>0</v>
      </c>
      <c r="I179" s="434">
        <f>E179+G179</f>
        <v>1340</v>
      </c>
    </row>
    <row r="180" spans="1:9" s="111" customFormat="1" ht="15" x14ac:dyDescent="0.25">
      <c r="A180" s="415">
        <v>12</v>
      </c>
      <c r="B180" s="416" t="s">
        <v>4540</v>
      </c>
      <c r="C180" s="416" t="s">
        <v>4351</v>
      </c>
      <c r="D180" s="417" t="s">
        <v>4151</v>
      </c>
      <c r="E180" s="416">
        <v>10259</v>
      </c>
      <c r="F180" s="416">
        <v>71844.240000000005</v>
      </c>
      <c r="G180" s="416">
        <v>0</v>
      </c>
      <c r="H180" s="416">
        <v>0</v>
      </c>
      <c r="I180" s="418">
        <f t="shared" si="5"/>
        <v>10259</v>
      </c>
    </row>
    <row r="181" spans="1:9" s="419" customFormat="1" ht="15" x14ac:dyDescent="0.25">
      <c r="A181" s="415">
        <v>12</v>
      </c>
      <c r="B181" s="416" t="s">
        <v>4540</v>
      </c>
      <c r="C181" s="416" t="s">
        <v>4388</v>
      </c>
      <c r="D181" s="417" t="s">
        <v>4151</v>
      </c>
      <c r="E181" s="416">
        <v>43</v>
      </c>
      <c r="F181" s="416">
        <v>260.58</v>
      </c>
      <c r="G181" s="416">
        <v>0</v>
      </c>
      <c r="H181" s="416">
        <v>0</v>
      </c>
      <c r="I181" s="418">
        <f t="shared" ref="I181:I191" si="7">E181+G181</f>
        <v>43</v>
      </c>
    </row>
    <row r="182" spans="1:9" s="419" customFormat="1" ht="15" x14ac:dyDescent="0.25">
      <c r="A182" s="415">
        <v>12</v>
      </c>
      <c r="B182" s="416" t="s">
        <v>4540</v>
      </c>
      <c r="C182" s="416" t="s">
        <v>4391</v>
      </c>
      <c r="D182" s="417" t="s">
        <v>4151</v>
      </c>
      <c r="E182" s="416">
        <v>155</v>
      </c>
      <c r="F182" s="416">
        <v>4605.6000000000004</v>
      </c>
      <c r="G182" s="416">
        <v>0</v>
      </c>
      <c r="H182" s="416">
        <v>0</v>
      </c>
      <c r="I182" s="418">
        <f t="shared" si="7"/>
        <v>155</v>
      </c>
    </row>
    <row r="183" spans="1:9" s="419" customFormat="1" ht="15" x14ac:dyDescent="0.25">
      <c r="A183" s="415">
        <v>12</v>
      </c>
      <c r="B183" s="416" t="s">
        <v>4540</v>
      </c>
      <c r="C183" s="416" t="s">
        <v>4404</v>
      </c>
      <c r="D183" s="417" t="s">
        <v>4151</v>
      </c>
      <c r="E183" s="416">
        <v>75</v>
      </c>
      <c r="F183" s="416">
        <v>590.25</v>
      </c>
      <c r="G183" s="416">
        <v>0</v>
      </c>
      <c r="H183" s="416">
        <v>0</v>
      </c>
      <c r="I183" s="418">
        <f t="shared" si="7"/>
        <v>75</v>
      </c>
    </row>
    <row r="184" spans="1:9" s="419" customFormat="1" ht="15" x14ac:dyDescent="0.25">
      <c r="A184" s="415">
        <v>12</v>
      </c>
      <c r="B184" s="416" t="s">
        <v>4540</v>
      </c>
      <c r="C184" s="416" t="s">
        <v>4405</v>
      </c>
      <c r="D184" s="417" t="s">
        <v>4151</v>
      </c>
      <c r="E184" s="416">
        <v>2140</v>
      </c>
      <c r="F184" s="416">
        <v>14445</v>
      </c>
      <c r="G184" s="416">
        <v>0</v>
      </c>
      <c r="H184" s="416">
        <v>0</v>
      </c>
      <c r="I184" s="418">
        <f t="shared" si="7"/>
        <v>2140</v>
      </c>
    </row>
    <row r="185" spans="1:9" s="419" customFormat="1" ht="15" x14ac:dyDescent="0.25">
      <c r="A185" s="415">
        <v>12</v>
      </c>
      <c r="B185" s="416" t="s">
        <v>4540</v>
      </c>
      <c r="C185" s="416" t="s">
        <v>4418</v>
      </c>
      <c r="D185" s="417" t="s">
        <v>4151</v>
      </c>
      <c r="E185" s="416">
        <v>150</v>
      </c>
      <c r="F185" s="416">
        <v>1194</v>
      </c>
      <c r="G185" s="416">
        <v>0</v>
      </c>
      <c r="H185" s="416">
        <v>0</v>
      </c>
      <c r="I185" s="418">
        <f t="shared" si="7"/>
        <v>150</v>
      </c>
    </row>
    <row r="186" spans="1:9" s="419" customFormat="1" ht="15" x14ac:dyDescent="0.25">
      <c r="A186" s="415">
        <v>12</v>
      </c>
      <c r="B186" s="416" t="s">
        <v>4540</v>
      </c>
      <c r="C186" s="416" t="s">
        <v>4419</v>
      </c>
      <c r="D186" s="417" t="s">
        <v>4151</v>
      </c>
      <c r="E186" s="416">
        <v>19187</v>
      </c>
      <c r="F186" s="416">
        <v>49580.1</v>
      </c>
      <c r="G186" s="416">
        <v>0</v>
      </c>
      <c r="H186" s="416">
        <v>0</v>
      </c>
      <c r="I186" s="418">
        <f t="shared" si="7"/>
        <v>19187</v>
      </c>
    </row>
    <row r="187" spans="1:9" s="419" customFormat="1" ht="15" x14ac:dyDescent="0.25">
      <c r="A187" s="415">
        <v>12</v>
      </c>
      <c r="B187" s="416" t="s">
        <v>4540</v>
      </c>
      <c r="C187" s="416" t="s">
        <v>4420</v>
      </c>
      <c r="D187" s="417" t="s">
        <v>4151</v>
      </c>
      <c r="E187" s="416">
        <v>11179</v>
      </c>
      <c r="F187" s="416">
        <v>68061.17</v>
      </c>
      <c r="G187" s="416">
        <v>0</v>
      </c>
      <c r="H187" s="416">
        <v>0</v>
      </c>
      <c r="I187" s="418">
        <f t="shared" si="7"/>
        <v>11179</v>
      </c>
    </row>
    <row r="188" spans="1:9" s="419" customFormat="1" ht="15" x14ac:dyDescent="0.25">
      <c r="A188" s="415">
        <v>12</v>
      </c>
      <c r="B188" s="416" t="s">
        <v>4540</v>
      </c>
      <c r="C188" s="416" t="s">
        <v>4423</v>
      </c>
      <c r="D188" s="417" t="s">
        <v>4151</v>
      </c>
      <c r="E188" s="416">
        <v>874</v>
      </c>
      <c r="F188" s="416">
        <v>5463.11</v>
      </c>
      <c r="G188" s="416">
        <v>0</v>
      </c>
      <c r="H188" s="416">
        <v>0</v>
      </c>
      <c r="I188" s="418">
        <f t="shared" si="7"/>
        <v>874</v>
      </c>
    </row>
    <row r="189" spans="1:9" s="419" customFormat="1" ht="15" x14ac:dyDescent="0.25">
      <c r="A189" s="415">
        <v>12</v>
      </c>
      <c r="B189" s="416" t="s">
        <v>4540</v>
      </c>
      <c r="C189" s="416" t="s">
        <v>4425</v>
      </c>
      <c r="D189" s="417" t="s">
        <v>4151</v>
      </c>
      <c r="E189" s="416">
        <v>8100</v>
      </c>
      <c r="F189" s="416">
        <v>36262.89</v>
      </c>
      <c r="G189" s="416">
        <v>0</v>
      </c>
      <c r="H189" s="416">
        <v>0</v>
      </c>
      <c r="I189" s="418">
        <f t="shared" si="7"/>
        <v>8100</v>
      </c>
    </row>
    <row r="190" spans="1:9" s="419" customFormat="1" ht="15" x14ac:dyDescent="0.25">
      <c r="A190" s="415">
        <v>12</v>
      </c>
      <c r="B190" s="416" t="s">
        <v>4540</v>
      </c>
      <c r="C190" s="416" t="s">
        <v>4348</v>
      </c>
      <c r="D190" s="417" t="s">
        <v>4151</v>
      </c>
      <c r="E190" s="416">
        <v>92</v>
      </c>
      <c r="F190" s="416">
        <v>586.96</v>
      </c>
      <c r="G190" s="416">
        <v>0</v>
      </c>
      <c r="H190" s="416">
        <v>0</v>
      </c>
      <c r="I190" s="418">
        <f t="shared" si="7"/>
        <v>92</v>
      </c>
    </row>
    <row r="191" spans="1:9" s="419" customFormat="1" ht="15" x14ac:dyDescent="0.25">
      <c r="A191" s="415">
        <v>12</v>
      </c>
      <c r="B191" s="416" t="s">
        <v>4540</v>
      </c>
      <c r="C191" s="416" t="s">
        <v>4426</v>
      </c>
      <c r="D191" s="417" t="s">
        <v>4151</v>
      </c>
      <c r="E191" s="416">
        <v>300</v>
      </c>
      <c r="F191" s="416">
        <v>3279.56</v>
      </c>
      <c r="G191" s="416">
        <v>0</v>
      </c>
      <c r="H191" s="416">
        <v>0</v>
      </c>
      <c r="I191" s="418">
        <f t="shared" si="7"/>
        <v>300</v>
      </c>
    </row>
    <row r="192" spans="1:9" s="419" customFormat="1" ht="15" x14ac:dyDescent="0.25">
      <c r="A192" s="415">
        <v>12</v>
      </c>
      <c r="B192" s="416" t="s">
        <v>4540</v>
      </c>
      <c r="C192" s="416" t="s">
        <v>4353</v>
      </c>
      <c r="D192" s="417" t="s">
        <v>4151</v>
      </c>
      <c r="E192" s="416">
        <v>4540</v>
      </c>
      <c r="F192" s="416">
        <v>23901.49</v>
      </c>
      <c r="G192" s="416">
        <v>0</v>
      </c>
      <c r="H192" s="416">
        <v>0</v>
      </c>
      <c r="I192" s="418">
        <f t="shared" si="5"/>
        <v>4540</v>
      </c>
    </row>
    <row r="193" spans="1:9" s="440" customFormat="1" ht="15" x14ac:dyDescent="0.25">
      <c r="A193" s="436">
        <v>13</v>
      </c>
      <c r="B193" s="437" t="s">
        <v>4534</v>
      </c>
      <c r="C193" s="437" t="s">
        <v>4390</v>
      </c>
      <c r="D193" s="438" t="s">
        <v>4151</v>
      </c>
      <c r="E193" s="437">
        <v>4500</v>
      </c>
      <c r="F193" s="437">
        <v>24010.83</v>
      </c>
      <c r="G193" s="437">
        <v>0</v>
      </c>
      <c r="H193" s="437">
        <v>0</v>
      </c>
      <c r="I193" s="439">
        <f t="shared" ref="I193:I203" si="8">E193+G193</f>
        <v>4500</v>
      </c>
    </row>
    <row r="194" spans="1:9" s="440" customFormat="1" ht="15" x14ac:dyDescent="0.25">
      <c r="A194" s="436">
        <v>13</v>
      </c>
      <c r="B194" s="437" t="s">
        <v>4534</v>
      </c>
      <c r="C194" s="437" t="s">
        <v>4407</v>
      </c>
      <c r="D194" s="438" t="s">
        <v>4151</v>
      </c>
      <c r="E194" s="437">
        <v>18300</v>
      </c>
      <c r="F194" s="437">
        <v>34110.949999999997</v>
      </c>
      <c r="G194" s="437">
        <v>0</v>
      </c>
      <c r="H194" s="437">
        <v>0</v>
      </c>
      <c r="I194" s="439">
        <f t="shared" si="8"/>
        <v>18300</v>
      </c>
    </row>
    <row r="195" spans="1:9" s="440" customFormat="1" ht="15" x14ac:dyDescent="0.25">
      <c r="A195" s="436">
        <v>13</v>
      </c>
      <c r="B195" s="437" t="s">
        <v>4534</v>
      </c>
      <c r="C195" s="437" t="s">
        <v>4409</v>
      </c>
      <c r="D195" s="438" t="s">
        <v>4151</v>
      </c>
      <c r="E195" s="437">
        <v>44140</v>
      </c>
      <c r="F195" s="437">
        <v>87095.37</v>
      </c>
      <c r="G195" s="437">
        <v>22760</v>
      </c>
      <c r="H195" s="437">
        <v>44804.65</v>
      </c>
      <c r="I195" s="439">
        <f t="shared" si="8"/>
        <v>66900</v>
      </c>
    </row>
    <row r="196" spans="1:9" s="440" customFormat="1" ht="15" x14ac:dyDescent="0.25">
      <c r="A196" s="436">
        <v>13</v>
      </c>
      <c r="B196" s="437" t="s">
        <v>4534</v>
      </c>
      <c r="C196" s="437" t="s">
        <v>4410</v>
      </c>
      <c r="D196" s="438" t="s">
        <v>4151</v>
      </c>
      <c r="E196" s="437">
        <v>88829</v>
      </c>
      <c r="F196" s="437">
        <v>202866.38</v>
      </c>
      <c r="G196" s="437">
        <v>160</v>
      </c>
      <c r="H196" s="437">
        <v>364.61</v>
      </c>
      <c r="I196" s="439">
        <f t="shared" si="8"/>
        <v>88989</v>
      </c>
    </row>
    <row r="197" spans="1:9" s="440" customFormat="1" ht="15" x14ac:dyDescent="0.25">
      <c r="A197" s="436">
        <v>13</v>
      </c>
      <c r="B197" s="437" t="s">
        <v>4534</v>
      </c>
      <c r="C197" s="437" t="s">
        <v>4410</v>
      </c>
      <c r="D197" s="438" t="s">
        <v>4151</v>
      </c>
      <c r="E197" s="437">
        <v>22780</v>
      </c>
      <c r="F197" s="437">
        <v>52245.74</v>
      </c>
      <c r="G197" s="437">
        <v>0</v>
      </c>
      <c r="H197" s="437">
        <v>0</v>
      </c>
      <c r="I197" s="439">
        <f t="shared" si="8"/>
        <v>22780</v>
      </c>
    </row>
    <row r="198" spans="1:9" s="440" customFormat="1" ht="15" x14ac:dyDescent="0.25">
      <c r="A198" s="436">
        <v>13</v>
      </c>
      <c r="B198" s="437" t="s">
        <v>4534</v>
      </c>
      <c r="C198" s="437" t="s">
        <v>4413</v>
      </c>
      <c r="D198" s="438" t="s">
        <v>4151</v>
      </c>
      <c r="E198" s="437">
        <v>24850</v>
      </c>
      <c r="F198" s="437">
        <v>80041.81</v>
      </c>
      <c r="G198" s="437">
        <v>0</v>
      </c>
      <c r="H198" s="437">
        <v>0</v>
      </c>
      <c r="I198" s="439">
        <f t="shared" si="8"/>
        <v>24850</v>
      </c>
    </row>
    <row r="199" spans="1:9" s="440" customFormat="1" ht="15" x14ac:dyDescent="0.25">
      <c r="A199" s="436">
        <v>13</v>
      </c>
      <c r="B199" s="437" t="s">
        <v>4534</v>
      </c>
      <c r="C199" s="437" t="s">
        <v>4415</v>
      </c>
      <c r="D199" s="438" t="s">
        <v>4151</v>
      </c>
      <c r="E199" s="437">
        <v>19360</v>
      </c>
      <c r="F199" s="437">
        <v>67198.8</v>
      </c>
      <c r="G199" s="437">
        <v>0</v>
      </c>
      <c r="H199" s="437">
        <v>0</v>
      </c>
      <c r="I199" s="439">
        <f t="shared" si="8"/>
        <v>19360</v>
      </c>
    </row>
    <row r="200" spans="1:9" s="440" customFormat="1" ht="14.25" customHeight="1" x14ac:dyDescent="0.25">
      <c r="A200" s="436">
        <v>13</v>
      </c>
      <c r="B200" s="437" t="s">
        <v>4534</v>
      </c>
      <c r="C200" s="437" t="s">
        <v>4415</v>
      </c>
      <c r="D200" s="438" t="s">
        <v>4151</v>
      </c>
      <c r="E200" s="437">
        <v>1200</v>
      </c>
      <c r="F200" s="437">
        <v>4181.45</v>
      </c>
      <c r="G200" s="437">
        <v>0</v>
      </c>
      <c r="H200" s="437">
        <v>0</v>
      </c>
      <c r="I200" s="439">
        <f t="shared" si="8"/>
        <v>1200</v>
      </c>
    </row>
    <row r="201" spans="1:9" s="440" customFormat="1" ht="15" x14ac:dyDescent="0.25">
      <c r="A201" s="436">
        <v>13</v>
      </c>
      <c r="B201" s="437" t="s">
        <v>4534</v>
      </c>
      <c r="C201" s="437" t="s">
        <v>4417</v>
      </c>
      <c r="D201" s="438" t="s">
        <v>4151</v>
      </c>
      <c r="E201" s="437">
        <v>700</v>
      </c>
      <c r="F201" s="437">
        <v>1514.16</v>
      </c>
      <c r="G201" s="437">
        <v>0</v>
      </c>
      <c r="H201" s="437">
        <v>0</v>
      </c>
      <c r="I201" s="439">
        <f t="shared" si="8"/>
        <v>700</v>
      </c>
    </row>
    <row r="202" spans="1:9" s="440" customFormat="1" ht="15" x14ac:dyDescent="0.25">
      <c r="A202" s="436">
        <v>13</v>
      </c>
      <c r="B202" s="437" t="s">
        <v>4534</v>
      </c>
      <c r="C202" s="437" t="s">
        <v>4421</v>
      </c>
      <c r="D202" s="438" t="s">
        <v>4151</v>
      </c>
      <c r="E202" s="437">
        <v>23510</v>
      </c>
      <c r="F202" s="437">
        <v>109799.29</v>
      </c>
      <c r="G202" s="437">
        <v>0</v>
      </c>
      <c r="H202" s="437">
        <v>0</v>
      </c>
      <c r="I202" s="439">
        <f t="shared" si="8"/>
        <v>23510</v>
      </c>
    </row>
    <row r="203" spans="1:9" s="440" customFormat="1" ht="15" x14ac:dyDescent="0.25">
      <c r="A203" s="436">
        <v>13</v>
      </c>
      <c r="B203" s="437" t="s">
        <v>4534</v>
      </c>
      <c r="C203" s="437" t="s">
        <v>4421</v>
      </c>
      <c r="D203" s="438" t="s">
        <v>4151</v>
      </c>
      <c r="E203" s="437">
        <v>850</v>
      </c>
      <c r="F203" s="437">
        <v>4288.28</v>
      </c>
      <c r="G203" s="437">
        <v>0</v>
      </c>
      <c r="H203" s="437">
        <v>0</v>
      </c>
      <c r="I203" s="439">
        <f t="shared" si="8"/>
        <v>850</v>
      </c>
    </row>
    <row r="204" spans="1:9" s="440" customFormat="1" ht="15" x14ac:dyDescent="0.25">
      <c r="A204" s="436">
        <v>13</v>
      </c>
      <c r="B204" s="437" t="s">
        <v>4534</v>
      </c>
      <c r="C204" s="437" t="s">
        <v>4355</v>
      </c>
      <c r="D204" s="438" t="s">
        <v>4151</v>
      </c>
      <c r="E204" s="437">
        <v>16750</v>
      </c>
      <c r="F204" s="437">
        <v>90988.9</v>
      </c>
      <c r="G204" s="437">
        <v>0</v>
      </c>
      <c r="H204" s="437">
        <v>0</v>
      </c>
      <c r="I204" s="439">
        <f t="shared" si="5"/>
        <v>16750</v>
      </c>
    </row>
    <row r="205" spans="1:9" s="446" customFormat="1" ht="15" x14ac:dyDescent="0.25">
      <c r="A205" s="376">
        <v>14</v>
      </c>
      <c r="B205" s="377" t="s">
        <v>4535</v>
      </c>
      <c r="C205" s="377" t="s">
        <v>4400</v>
      </c>
      <c r="D205" s="378" t="s">
        <v>4151</v>
      </c>
      <c r="E205" s="377">
        <v>2520</v>
      </c>
      <c r="F205" s="377">
        <v>13557.6</v>
      </c>
      <c r="G205" s="377">
        <v>0</v>
      </c>
      <c r="H205" s="377">
        <v>0</v>
      </c>
      <c r="I205" s="379">
        <f t="shared" ref="I205:I231" si="9">E205+G205</f>
        <v>2520</v>
      </c>
    </row>
    <row r="206" spans="1:9" s="446" customFormat="1" ht="15" x14ac:dyDescent="0.25">
      <c r="A206" s="376">
        <v>14</v>
      </c>
      <c r="B206" s="377" t="s">
        <v>4535</v>
      </c>
      <c r="C206" s="377" t="s">
        <v>4422</v>
      </c>
      <c r="D206" s="378" t="s">
        <v>4151</v>
      </c>
      <c r="E206" s="377">
        <v>3026</v>
      </c>
      <c r="F206" s="377">
        <v>17845.98</v>
      </c>
      <c r="G206" s="377">
        <v>3000</v>
      </c>
      <c r="H206" s="377">
        <v>17809.87</v>
      </c>
      <c r="I206" s="379">
        <f t="shared" si="9"/>
        <v>6026</v>
      </c>
    </row>
    <row r="207" spans="1:9" s="446" customFormat="1" ht="15" x14ac:dyDescent="0.25">
      <c r="A207" s="376">
        <v>14</v>
      </c>
      <c r="B207" s="377" t="s">
        <v>4535</v>
      </c>
      <c r="C207" s="377" t="s">
        <v>4424</v>
      </c>
      <c r="D207" s="378" t="s">
        <v>4151</v>
      </c>
      <c r="E207" s="377">
        <v>8730</v>
      </c>
      <c r="F207" s="377">
        <v>22363.15</v>
      </c>
      <c r="G207" s="377">
        <v>0</v>
      </c>
      <c r="H207" s="377">
        <v>0</v>
      </c>
      <c r="I207" s="379">
        <f t="shared" si="9"/>
        <v>8730</v>
      </c>
    </row>
    <row r="208" spans="1:9" s="446" customFormat="1" ht="15" x14ac:dyDescent="0.25">
      <c r="A208" s="376">
        <v>14</v>
      </c>
      <c r="B208" s="377" t="s">
        <v>4535</v>
      </c>
      <c r="C208" s="377" t="s">
        <v>4403</v>
      </c>
      <c r="D208" s="378" t="s">
        <v>4151</v>
      </c>
      <c r="E208" s="377">
        <v>6681</v>
      </c>
      <c r="F208" s="377">
        <v>38742.99</v>
      </c>
      <c r="G208" s="377">
        <v>0</v>
      </c>
      <c r="H208" s="377">
        <v>0</v>
      </c>
      <c r="I208" s="379">
        <f t="shared" si="9"/>
        <v>6681</v>
      </c>
    </row>
    <row r="209" spans="1:9" s="408" customFormat="1" ht="15" x14ac:dyDescent="0.25">
      <c r="A209" s="404">
        <v>15</v>
      </c>
      <c r="B209" s="405" t="s">
        <v>4521</v>
      </c>
      <c r="C209" s="405" t="s">
        <v>4447</v>
      </c>
      <c r="D209" s="406" t="s">
        <v>4490</v>
      </c>
      <c r="E209" s="405">
        <v>179000</v>
      </c>
      <c r="F209" s="405">
        <v>2236.98</v>
      </c>
      <c r="G209" s="405">
        <v>0</v>
      </c>
      <c r="H209" s="405">
        <v>0</v>
      </c>
      <c r="I209" s="407">
        <f t="shared" si="9"/>
        <v>179000</v>
      </c>
    </row>
    <row r="210" spans="1:9" s="409" customFormat="1" ht="15" x14ac:dyDescent="0.25">
      <c r="A210" s="372">
        <v>16</v>
      </c>
      <c r="B210" s="373" t="s">
        <v>4536</v>
      </c>
      <c r="C210" s="373" t="s">
        <v>4450</v>
      </c>
      <c r="D210" s="374" t="s">
        <v>4490</v>
      </c>
      <c r="E210" s="373">
        <v>1143</v>
      </c>
      <c r="F210" s="373">
        <v>3512.97</v>
      </c>
      <c r="G210" s="373">
        <v>0</v>
      </c>
      <c r="H210" s="373">
        <v>0</v>
      </c>
      <c r="I210" s="375">
        <f t="shared" si="9"/>
        <v>1143</v>
      </c>
    </row>
    <row r="211" spans="1:9" s="409" customFormat="1" ht="15" x14ac:dyDescent="0.25">
      <c r="A211" s="372">
        <v>16</v>
      </c>
      <c r="B211" s="373" t="s">
        <v>4536</v>
      </c>
      <c r="C211" s="373" t="s">
        <v>4452</v>
      </c>
      <c r="D211" s="374" t="s">
        <v>4490</v>
      </c>
      <c r="E211" s="373">
        <v>1296</v>
      </c>
      <c r="F211" s="373">
        <v>4667.97</v>
      </c>
      <c r="G211" s="373">
        <v>0</v>
      </c>
      <c r="H211" s="373">
        <v>0</v>
      </c>
      <c r="I211" s="375">
        <f t="shared" si="9"/>
        <v>1296</v>
      </c>
    </row>
    <row r="212" spans="1:9" s="429" customFormat="1" ht="15" x14ac:dyDescent="0.25">
      <c r="A212" s="425">
        <v>17</v>
      </c>
      <c r="B212" s="426" t="s">
        <v>4536</v>
      </c>
      <c r="C212" s="426" t="s">
        <v>4453</v>
      </c>
      <c r="D212" s="427" t="s">
        <v>4490</v>
      </c>
      <c r="E212" s="426">
        <v>41</v>
      </c>
      <c r="F212" s="426">
        <v>154.97999999999999</v>
      </c>
      <c r="G212" s="426">
        <v>2500</v>
      </c>
      <c r="H212" s="426">
        <v>10187.56</v>
      </c>
      <c r="I212" s="428">
        <f t="shared" si="9"/>
        <v>2541</v>
      </c>
    </row>
    <row r="213" spans="1:9" s="429" customFormat="1" ht="15" x14ac:dyDescent="0.25">
      <c r="A213" s="425">
        <v>17</v>
      </c>
      <c r="B213" s="426" t="s">
        <v>4536</v>
      </c>
      <c r="C213" s="426" t="s">
        <v>4455</v>
      </c>
      <c r="D213" s="427" t="s">
        <v>4490</v>
      </c>
      <c r="E213" s="426">
        <v>1812</v>
      </c>
      <c r="F213" s="426">
        <v>6230.09</v>
      </c>
      <c r="G213" s="426">
        <v>0</v>
      </c>
      <c r="H213" s="426">
        <v>0</v>
      </c>
      <c r="I213" s="428">
        <f t="shared" si="9"/>
        <v>1812</v>
      </c>
    </row>
    <row r="214" spans="1:9" s="414" customFormat="1" ht="15" x14ac:dyDescent="0.25">
      <c r="A214" s="410">
        <v>18</v>
      </c>
      <c r="B214" s="411" t="s">
        <v>4536</v>
      </c>
      <c r="C214" s="411" t="s">
        <v>4456</v>
      </c>
      <c r="D214" s="412" t="s">
        <v>4490</v>
      </c>
      <c r="E214" s="411">
        <v>1658</v>
      </c>
      <c r="F214" s="411">
        <v>6097.34</v>
      </c>
      <c r="G214" s="411">
        <v>0</v>
      </c>
      <c r="H214" s="411">
        <v>0</v>
      </c>
      <c r="I214" s="413">
        <f t="shared" si="9"/>
        <v>1658</v>
      </c>
    </row>
    <row r="215" spans="1:9" s="414" customFormat="1" ht="15" x14ac:dyDescent="0.25">
      <c r="A215" s="410">
        <v>18</v>
      </c>
      <c r="B215" s="411" t="s">
        <v>4536</v>
      </c>
      <c r="C215" s="411" t="s">
        <v>4458</v>
      </c>
      <c r="D215" s="412" t="s">
        <v>4490</v>
      </c>
      <c r="E215" s="411">
        <v>12</v>
      </c>
      <c r="F215" s="411">
        <v>41.86</v>
      </c>
      <c r="G215" s="411">
        <v>0</v>
      </c>
      <c r="H215" s="411">
        <v>0</v>
      </c>
      <c r="I215" s="413">
        <f t="shared" si="9"/>
        <v>12</v>
      </c>
    </row>
    <row r="216" spans="1:9" s="456" customFormat="1" ht="15" x14ac:dyDescent="0.25">
      <c r="A216" s="452">
        <v>19</v>
      </c>
      <c r="B216" s="453" t="s">
        <v>4536</v>
      </c>
      <c r="C216" s="453" t="s">
        <v>4459</v>
      </c>
      <c r="D216" s="454" t="s">
        <v>4490</v>
      </c>
      <c r="E216" s="453">
        <v>373</v>
      </c>
      <c r="F216" s="453">
        <v>1539.85</v>
      </c>
      <c r="G216" s="453">
        <v>0</v>
      </c>
      <c r="H216" s="453">
        <v>0</v>
      </c>
      <c r="I216" s="455">
        <f t="shared" si="9"/>
        <v>373</v>
      </c>
    </row>
    <row r="217" spans="1:9" s="456" customFormat="1" ht="15" x14ac:dyDescent="0.25">
      <c r="A217" s="452">
        <v>19</v>
      </c>
      <c r="B217" s="453" t="s">
        <v>4536</v>
      </c>
      <c r="C217" s="453" t="s">
        <v>4461</v>
      </c>
      <c r="D217" s="454" t="s">
        <v>4490</v>
      </c>
      <c r="E217" s="453">
        <v>1283</v>
      </c>
      <c r="F217" s="453">
        <v>8310.02</v>
      </c>
      <c r="G217" s="453">
        <v>0</v>
      </c>
      <c r="H217" s="453">
        <v>0</v>
      </c>
      <c r="I217" s="455">
        <f t="shared" si="9"/>
        <v>1283</v>
      </c>
    </row>
    <row r="218" spans="1:9" s="461" customFormat="1" ht="15" x14ac:dyDescent="0.25">
      <c r="A218" s="457">
        <v>20</v>
      </c>
      <c r="B218" s="458" t="s">
        <v>4536</v>
      </c>
      <c r="C218" s="458" t="s">
        <v>4462</v>
      </c>
      <c r="D218" s="459" t="s">
        <v>4490</v>
      </c>
      <c r="E218" s="458">
        <v>4760</v>
      </c>
      <c r="F218" s="458">
        <v>2665.7</v>
      </c>
      <c r="G218" s="458">
        <v>0</v>
      </c>
      <c r="H218" s="458">
        <v>0</v>
      </c>
      <c r="I218" s="460">
        <f t="shared" si="9"/>
        <v>4760</v>
      </c>
    </row>
    <row r="219" spans="1:9" s="446" customFormat="1" ht="15" x14ac:dyDescent="0.25">
      <c r="A219" s="376">
        <v>21</v>
      </c>
      <c r="B219" s="377" t="s">
        <v>4536</v>
      </c>
      <c r="C219" s="377" t="s">
        <v>4463</v>
      </c>
      <c r="D219" s="378" t="s">
        <v>4490</v>
      </c>
      <c r="E219" s="377">
        <v>2461</v>
      </c>
      <c r="F219" s="377">
        <v>2510.8200000000002</v>
      </c>
      <c r="G219" s="377">
        <v>0</v>
      </c>
      <c r="H219" s="377">
        <v>0</v>
      </c>
      <c r="I219" s="379">
        <f t="shared" si="9"/>
        <v>2461</v>
      </c>
    </row>
    <row r="220" spans="1:9" s="446" customFormat="1" ht="15" x14ac:dyDescent="0.25">
      <c r="A220" s="376">
        <v>21</v>
      </c>
      <c r="B220" s="377" t="s">
        <v>4536</v>
      </c>
      <c r="C220" s="377" t="s">
        <v>4465</v>
      </c>
      <c r="D220" s="378" t="s">
        <v>4490</v>
      </c>
      <c r="E220" s="377">
        <v>1179</v>
      </c>
      <c r="F220" s="377">
        <v>3442.68</v>
      </c>
      <c r="G220" s="377">
        <v>0</v>
      </c>
      <c r="H220" s="377">
        <v>0</v>
      </c>
      <c r="I220" s="379">
        <f t="shared" si="9"/>
        <v>1179</v>
      </c>
    </row>
    <row r="221" spans="1:9" s="440" customFormat="1" ht="15" x14ac:dyDescent="0.25">
      <c r="A221" s="436">
        <v>22</v>
      </c>
      <c r="B221" s="437" t="s">
        <v>4496</v>
      </c>
      <c r="C221" s="437" t="s">
        <v>4467</v>
      </c>
      <c r="D221" s="438" t="s">
        <v>4490</v>
      </c>
      <c r="E221" s="437">
        <v>120</v>
      </c>
      <c r="F221" s="437">
        <v>1854.09</v>
      </c>
      <c r="G221" s="437">
        <v>0</v>
      </c>
      <c r="H221" s="437">
        <v>0</v>
      </c>
      <c r="I221" s="439">
        <f t="shared" si="9"/>
        <v>120</v>
      </c>
    </row>
    <row r="222" spans="1:9" s="440" customFormat="1" ht="15" x14ac:dyDescent="0.25">
      <c r="A222" s="436">
        <v>22</v>
      </c>
      <c r="B222" s="437" t="s">
        <v>4496</v>
      </c>
      <c r="C222" s="437" t="s">
        <v>4476</v>
      </c>
      <c r="D222" s="438" t="s">
        <v>4490</v>
      </c>
      <c r="E222" s="437">
        <v>5197</v>
      </c>
      <c r="F222" s="437">
        <v>54107.28</v>
      </c>
      <c r="G222" s="437">
        <v>0</v>
      </c>
      <c r="H222" s="437">
        <v>0</v>
      </c>
      <c r="I222" s="439">
        <f t="shared" si="9"/>
        <v>5197</v>
      </c>
    </row>
    <row r="223" spans="1:9" s="440" customFormat="1" ht="15" x14ac:dyDescent="0.25">
      <c r="A223" s="436">
        <v>22</v>
      </c>
      <c r="B223" s="437" t="s">
        <v>4496</v>
      </c>
      <c r="C223" s="437" t="s">
        <v>4478</v>
      </c>
      <c r="D223" s="438" t="s">
        <v>4490</v>
      </c>
      <c r="E223" s="437">
        <v>3208</v>
      </c>
      <c r="F223" s="437">
        <v>257781.9</v>
      </c>
      <c r="G223" s="437">
        <v>0</v>
      </c>
      <c r="H223" s="437">
        <v>0</v>
      </c>
      <c r="I223" s="439">
        <f t="shared" si="9"/>
        <v>3208</v>
      </c>
    </row>
    <row r="224" spans="1:9" s="440" customFormat="1" ht="15" x14ac:dyDescent="0.25">
      <c r="A224" s="436">
        <v>22</v>
      </c>
      <c r="B224" s="437" t="s">
        <v>4496</v>
      </c>
      <c r="C224" s="437" t="s">
        <v>4481</v>
      </c>
      <c r="D224" s="438" t="s">
        <v>4490</v>
      </c>
      <c r="E224" s="437">
        <v>451</v>
      </c>
      <c r="F224" s="437">
        <v>28043.63</v>
      </c>
      <c r="G224" s="437">
        <v>0</v>
      </c>
      <c r="H224" s="437">
        <v>0</v>
      </c>
      <c r="I224" s="439">
        <f t="shared" si="9"/>
        <v>451</v>
      </c>
    </row>
    <row r="225" spans="1:9" s="451" customFormat="1" ht="15" x14ac:dyDescent="0.25">
      <c r="A225" s="447">
        <v>23</v>
      </c>
      <c r="B225" s="448" t="s">
        <v>4496</v>
      </c>
      <c r="C225" s="448" t="s">
        <v>4468</v>
      </c>
      <c r="D225" s="449" t="s">
        <v>4490</v>
      </c>
      <c r="E225" s="448">
        <v>1268</v>
      </c>
      <c r="F225" s="448">
        <v>44274.29</v>
      </c>
      <c r="G225" s="448">
        <v>0</v>
      </c>
      <c r="H225" s="448">
        <v>0</v>
      </c>
      <c r="I225" s="450">
        <f t="shared" si="9"/>
        <v>1268</v>
      </c>
    </row>
    <row r="226" spans="1:9" s="451" customFormat="1" ht="15" x14ac:dyDescent="0.25">
      <c r="A226" s="447">
        <v>23</v>
      </c>
      <c r="B226" s="448" t="s">
        <v>4496</v>
      </c>
      <c r="C226" s="448" t="s">
        <v>4479</v>
      </c>
      <c r="D226" s="449" t="s">
        <v>4490</v>
      </c>
      <c r="E226" s="448">
        <v>755</v>
      </c>
      <c r="F226" s="448">
        <v>71773.22</v>
      </c>
      <c r="G226" s="448">
        <v>0</v>
      </c>
      <c r="H226" s="448">
        <v>0</v>
      </c>
      <c r="I226" s="450">
        <f t="shared" si="9"/>
        <v>755</v>
      </c>
    </row>
    <row r="227" spans="1:9" s="451" customFormat="1" ht="15" x14ac:dyDescent="0.25">
      <c r="A227" s="447">
        <v>23</v>
      </c>
      <c r="B227" s="448" t="s">
        <v>4496</v>
      </c>
      <c r="C227" s="448" t="s">
        <v>4477</v>
      </c>
      <c r="D227" s="449" t="s">
        <v>4490</v>
      </c>
      <c r="E227" s="448">
        <v>2908</v>
      </c>
      <c r="F227" s="448">
        <v>57892.01</v>
      </c>
      <c r="G227" s="448">
        <v>0</v>
      </c>
      <c r="H227" s="448">
        <v>0</v>
      </c>
      <c r="I227" s="450">
        <f t="shared" si="9"/>
        <v>2908</v>
      </c>
    </row>
    <row r="228" spans="1:9" s="451" customFormat="1" ht="15" x14ac:dyDescent="0.25">
      <c r="A228" s="447">
        <v>23</v>
      </c>
      <c r="B228" s="448" t="s">
        <v>4496</v>
      </c>
      <c r="C228" s="448" t="s">
        <v>4482</v>
      </c>
      <c r="D228" s="449" t="s">
        <v>4490</v>
      </c>
      <c r="E228" s="448">
        <v>695</v>
      </c>
      <c r="F228" s="448">
        <v>32822.43</v>
      </c>
      <c r="G228" s="448">
        <v>0</v>
      </c>
      <c r="H228" s="448">
        <v>0</v>
      </c>
      <c r="I228" s="450">
        <f t="shared" si="9"/>
        <v>695</v>
      </c>
    </row>
    <row r="229" spans="1:9" s="445" customFormat="1" ht="15" x14ac:dyDescent="0.25">
      <c r="A229" s="441">
        <v>24</v>
      </c>
      <c r="B229" s="442" t="s">
        <v>4537</v>
      </c>
      <c r="C229" s="442" t="s">
        <v>4470</v>
      </c>
      <c r="D229" s="443" t="s">
        <v>4490</v>
      </c>
      <c r="E229" s="442">
        <v>24500</v>
      </c>
      <c r="F229" s="442">
        <v>17317.98</v>
      </c>
      <c r="G229" s="442">
        <v>0</v>
      </c>
      <c r="H229" s="442">
        <v>0</v>
      </c>
      <c r="I229" s="444">
        <f t="shared" si="9"/>
        <v>24500</v>
      </c>
    </row>
    <row r="230" spans="1:9" s="435" customFormat="1" ht="15" x14ac:dyDescent="0.25">
      <c r="A230" s="430">
        <v>25</v>
      </c>
      <c r="B230" s="432" t="s">
        <v>4537</v>
      </c>
      <c r="C230" s="432" t="s">
        <v>4471</v>
      </c>
      <c r="D230" s="433" t="s">
        <v>4490</v>
      </c>
      <c r="E230" s="432">
        <v>48000</v>
      </c>
      <c r="F230" s="432">
        <v>20803.2</v>
      </c>
      <c r="G230" s="432">
        <v>0</v>
      </c>
      <c r="H230" s="432">
        <v>0</v>
      </c>
      <c r="I230" s="434">
        <f t="shared" si="9"/>
        <v>48000</v>
      </c>
    </row>
    <row r="231" spans="1:9" s="466" customFormat="1" ht="15" x14ac:dyDescent="0.25">
      <c r="A231" s="462">
        <v>26</v>
      </c>
      <c r="B231" s="463" t="s">
        <v>4537</v>
      </c>
      <c r="C231" s="463" t="s">
        <v>4475</v>
      </c>
      <c r="D231" s="464" t="s">
        <v>4490</v>
      </c>
      <c r="E231" s="463">
        <v>28260</v>
      </c>
      <c r="F231" s="463">
        <v>48584.33</v>
      </c>
      <c r="G231" s="463">
        <v>0</v>
      </c>
      <c r="H231" s="463">
        <v>0</v>
      </c>
      <c r="I231" s="465">
        <f t="shared" si="9"/>
        <v>28260</v>
      </c>
    </row>
    <row r="232" spans="1:9" s="435" customFormat="1" ht="15" x14ac:dyDescent="0.25">
      <c r="A232" s="430">
        <v>27</v>
      </c>
      <c r="B232" s="432" t="s">
        <v>4537</v>
      </c>
      <c r="C232" s="432" t="s">
        <v>4480</v>
      </c>
      <c r="D232" s="433" t="s">
        <v>4490</v>
      </c>
      <c r="E232" s="432">
        <v>14000</v>
      </c>
      <c r="F232" s="432">
        <v>17640</v>
      </c>
      <c r="G232" s="432">
        <v>0</v>
      </c>
      <c r="H232" s="432">
        <v>0</v>
      </c>
      <c r="I232" s="434">
        <f t="shared" ref="I232" si="10">E232+G232</f>
        <v>14000</v>
      </c>
    </row>
    <row r="233" spans="1:9" s="408" customFormat="1" ht="15" x14ac:dyDescent="0.25">
      <c r="A233" s="404">
        <v>28</v>
      </c>
      <c r="B233" s="405" t="s">
        <v>4358</v>
      </c>
      <c r="C233" s="405" t="s">
        <v>4359</v>
      </c>
      <c r="D233" s="406" t="s">
        <v>4151</v>
      </c>
      <c r="E233" s="405">
        <v>35</v>
      </c>
      <c r="F233" s="405">
        <v>850.16</v>
      </c>
      <c r="G233" s="405">
        <v>0</v>
      </c>
      <c r="H233" s="405">
        <v>0</v>
      </c>
      <c r="I233" s="407">
        <f t="shared" si="5"/>
        <v>35</v>
      </c>
    </row>
    <row r="234" spans="1:9" s="408" customFormat="1" ht="15" x14ac:dyDescent="0.25">
      <c r="A234" s="404">
        <v>28</v>
      </c>
      <c r="B234" s="405" t="s">
        <v>4358</v>
      </c>
      <c r="C234" s="405" t="s">
        <v>4360</v>
      </c>
      <c r="D234" s="406" t="s">
        <v>4151</v>
      </c>
      <c r="E234" s="405">
        <v>60</v>
      </c>
      <c r="F234" s="405">
        <v>1163.22</v>
      </c>
      <c r="G234" s="405">
        <v>0</v>
      </c>
      <c r="H234" s="405">
        <v>0</v>
      </c>
      <c r="I234" s="407">
        <f t="shared" si="5"/>
        <v>60</v>
      </c>
    </row>
    <row r="235" spans="1:9" s="408" customFormat="1" ht="15" x14ac:dyDescent="0.25">
      <c r="A235" s="404">
        <v>28</v>
      </c>
      <c r="B235" s="405" t="s">
        <v>4358</v>
      </c>
      <c r="C235" s="405" t="s">
        <v>4361</v>
      </c>
      <c r="D235" s="406" t="s">
        <v>4151</v>
      </c>
      <c r="E235" s="405">
        <v>180</v>
      </c>
      <c r="F235" s="405">
        <v>10554.32</v>
      </c>
      <c r="G235" s="405">
        <v>0</v>
      </c>
      <c r="H235" s="405">
        <v>0</v>
      </c>
      <c r="I235" s="407">
        <f t="shared" si="5"/>
        <v>180</v>
      </c>
    </row>
    <row r="236" spans="1:9" s="408" customFormat="1" ht="15" x14ac:dyDescent="0.25">
      <c r="A236" s="404">
        <v>28</v>
      </c>
      <c r="B236" s="405" t="s">
        <v>4358</v>
      </c>
      <c r="C236" s="405" t="s">
        <v>4362</v>
      </c>
      <c r="D236" s="406" t="s">
        <v>4151</v>
      </c>
      <c r="E236" s="405">
        <v>430</v>
      </c>
      <c r="F236" s="405">
        <v>7949.23</v>
      </c>
      <c r="G236" s="405">
        <v>0</v>
      </c>
      <c r="H236" s="405">
        <v>0</v>
      </c>
      <c r="I236" s="407">
        <f t="shared" si="5"/>
        <v>430</v>
      </c>
    </row>
    <row r="237" spans="1:9" ht="15" hidden="1" x14ac:dyDescent="0.25">
      <c r="A237" s="367"/>
      <c r="B237" s="350" t="s">
        <v>4498</v>
      </c>
      <c r="C237" s="350" t="s">
        <v>4368</v>
      </c>
      <c r="D237" s="351" t="s">
        <v>4490</v>
      </c>
      <c r="E237" s="350">
        <v>7300</v>
      </c>
      <c r="F237" s="350">
        <v>2190</v>
      </c>
      <c r="G237" s="350">
        <v>0</v>
      </c>
      <c r="H237" s="350">
        <v>0</v>
      </c>
      <c r="I237" s="352">
        <f t="shared" si="5"/>
        <v>7300</v>
      </c>
    </row>
    <row r="238" spans="1:9" ht="15" hidden="1" x14ac:dyDescent="0.25">
      <c r="A238" s="367"/>
      <c r="B238" s="350" t="s">
        <v>4498</v>
      </c>
      <c r="C238" s="350" t="s">
        <v>4369</v>
      </c>
      <c r="D238" s="351" t="s">
        <v>4151</v>
      </c>
      <c r="E238" s="350">
        <v>4000</v>
      </c>
      <c r="F238" s="350">
        <v>17631.54</v>
      </c>
      <c r="G238" s="350">
        <v>0</v>
      </c>
      <c r="H238" s="350">
        <v>0</v>
      </c>
      <c r="I238" s="352">
        <f t="shared" si="5"/>
        <v>4000</v>
      </c>
    </row>
    <row r="239" spans="1:9" ht="15" hidden="1" x14ac:dyDescent="0.25">
      <c r="A239" s="367"/>
      <c r="B239" s="350" t="s">
        <v>4498</v>
      </c>
      <c r="C239" s="350" t="s">
        <v>4369</v>
      </c>
      <c r="D239" s="351" t="s">
        <v>4151</v>
      </c>
      <c r="E239" s="350">
        <v>80</v>
      </c>
      <c r="F239" s="350">
        <v>212.8</v>
      </c>
      <c r="G239" s="350">
        <v>0</v>
      </c>
      <c r="H239" s="350">
        <v>0</v>
      </c>
      <c r="I239" s="352">
        <f t="shared" si="5"/>
        <v>80</v>
      </c>
    </row>
    <row r="240" spans="1:9" s="408" customFormat="1" ht="15" x14ac:dyDescent="0.25">
      <c r="A240" s="404">
        <v>28</v>
      </c>
      <c r="B240" s="405" t="s">
        <v>4358</v>
      </c>
      <c r="C240" s="405" t="s">
        <v>4371</v>
      </c>
      <c r="D240" s="406" t="s">
        <v>4151</v>
      </c>
      <c r="E240" s="405">
        <v>23</v>
      </c>
      <c r="F240" s="405">
        <v>462.3</v>
      </c>
      <c r="G240" s="405">
        <v>0</v>
      </c>
      <c r="H240" s="405">
        <v>0</v>
      </c>
      <c r="I240" s="407">
        <f t="shared" ref="I240:I265" si="11">E240+G240</f>
        <v>23</v>
      </c>
    </row>
    <row r="241" spans="1:9" s="408" customFormat="1" ht="15" x14ac:dyDescent="0.25">
      <c r="A241" s="404">
        <v>28</v>
      </c>
      <c r="B241" s="405" t="s">
        <v>4358</v>
      </c>
      <c r="C241" s="405" t="s">
        <v>4372</v>
      </c>
      <c r="D241" s="406" t="s">
        <v>4151</v>
      </c>
      <c r="E241" s="405">
        <v>165</v>
      </c>
      <c r="F241" s="405">
        <v>1210.95</v>
      </c>
      <c r="G241" s="405">
        <v>0</v>
      </c>
      <c r="H241" s="405">
        <v>0</v>
      </c>
      <c r="I241" s="407">
        <f t="shared" si="11"/>
        <v>165</v>
      </c>
    </row>
    <row r="242" spans="1:9" s="408" customFormat="1" ht="15" x14ac:dyDescent="0.25">
      <c r="A242" s="404">
        <v>28</v>
      </c>
      <c r="B242" s="405" t="s">
        <v>4358</v>
      </c>
      <c r="C242" s="405" t="s">
        <v>4373</v>
      </c>
      <c r="D242" s="406" t="s">
        <v>4151</v>
      </c>
      <c r="E242" s="405">
        <v>25</v>
      </c>
      <c r="F242" s="405">
        <v>232.26</v>
      </c>
      <c r="G242" s="405">
        <v>0</v>
      </c>
      <c r="H242" s="405">
        <v>0</v>
      </c>
      <c r="I242" s="407">
        <f t="shared" si="11"/>
        <v>25</v>
      </c>
    </row>
    <row r="243" spans="1:9" s="408" customFormat="1" ht="15" x14ac:dyDescent="0.25">
      <c r="A243" s="404">
        <v>28</v>
      </c>
      <c r="B243" s="405" t="s">
        <v>4358</v>
      </c>
      <c r="C243" s="405" t="s">
        <v>4374</v>
      </c>
      <c r="D243" s="406" t="s">
        <v>4151</v>
      </c>
      <c r="E243" s="405">
        <v>25</v>
      </c>
      <c r="F243" s="405">
        <v>274.14999999999998</v>
      </c>
      <c r="G243" s="405">
        <v>0</v>
      </c>
      <c r="H243" s="405">
        <v>0</v>
      </c>
      <c r="I243" s="407">
        <f t="shared" si="11"/>
        <v>25</v>
      </c>
    </row>
    <row r="244" spans="1:9" s="408" customFormat="1" ht="15" x14ac:dyDescent="0.25">
      <c r="A244" s="404">
        <v>28</v>
      </c>
      <c r="B244" s="405" t="s">
        <v>4358</v>
      </c>
      <c r="C244" s="405" t="s">
        <v>4375</v>
      </c>
      <c r="D244" s="406" t="s">
        <v>4151</v>
      </c>
      <c r="E244" s="405">
        <v>43</v>
      </c>
      <c r="F244" s="405">
        <v>479.07</v>
      </c>
      <c r="G244" s="405">
        <v>0</v>
      </c>
      <c r="H244" s="405">
        <v>0</v>
      </c>
      <c r="I244" s="407">
        <f t="shared" si="11"/>
        <v>43</v>
      </c>
    </row>
    <row r="245" spans="1:9" s="408" customFormat="1" ht="15" x14ac:dyDescent="0.25">
      <c r="A245" s="404">
        <v>28</v>
      </c>
      <c r="B245" s="405" t="s">
        <v>4358</v>
      </c>
      <c r="C245" s="405" t="s">
        <v>4376</v>
      </c>
      <c r="D245" s="406" t="s">
        <v>4151</v>
      </c>
      <c r="E245" s="405">
        <v>130</v>
      </c>
      <c r="F245" s="405">
        <v>2661.79</v>
      </c>
      <c r="G245" s="405">
        <v>0</v>
      </c>
      <c r="H245" s="405">
        <v>0</v>
      </c>
      <c r="I245" s="407">
        <f t="shared" si="11"/>
        <v>130</v>
      </c>
    </row>
    <row r="246" spans="1:9" s="408" customFormat="1" ht="15" x14ac:dyDescent="0.25">
      <c r="A246" s="404">
        <v>28</v>
      </c>
      <c r="B246" s="405" t="s">
        <v>4358</v>
      </c>
      <c r="C246" s="405" t="s">
        <v>4377</v>
      </c>
      <c r="D246" s="406" t="s">
        <v>4151</v>
      </c>
      <c r="E246" s="405">
        <v>90</v>
      </c>
      <c r="F246" s="405">
        <v>1262.96</v>
      </c>
      <c r="G246" s="405">
        <v>0</v>
      </c>
      <c r="H246" s="405">
        <v>0</v>
      </c>
      <c r="I246" s="407">
        <f t="shared" si="11"/>
        <v>90</v>
      </c>
    </row>
    <row r="247" spans="1:9" s="408" customFormat="1" ht="15" x14ac:dyDescent="0.25">
      <c r="A247" s="404">
        <v>28</v>
      </c>
      <c r="B247" s="405" t="s">
        <v>4358</v>
      </c>
      <c r="C247" s="405" t="s">
        <v>4378</v>
      </c>
      <c r="D247" s="406" t="s">
        <v>4151</v>
      </c>
      <c r="E247" s="405">
        <v>35</v>
      </c>
      <c r="F247" s="405">
        <v>470.13</v>
      </c>
      <c r="G247" s="405">
        <v>0</v>
      </c>
      <c r="H247" s="405">
        <v>0</v>
      </c>
      <c r="I247" s="407">
        <f t="shared" si="11"/>
        <v>35</v>
      </c>
    </row>
    <row r="248" spans="1:9" s="408" customFormat="1" ht="15" x14ac:dyDescent="0.25">
      <c r="A248" s="404">
        <v>28</v>
      </c>
      <c r="B248" s="405" t="s">
        <v>4358</v>
      </c>
      <c r="C248" s="405" t="s">
        <v>4379</v>
      </c>
      <c r="D248" s="406" t="s">
        <v>4151</v>
      </c>
      <c r="E248" s="405">
        <v>100</v>
      </c>
      <c r="F248" s="405">
        <v>918.85</v>
      </c>
      <c r="G248" s="405">
        <v>0</v>
      </c>
      <c r="H248" s="405">
        <v>0</v>
      </c>
      <c r="I248" s="407">
        <f t="shared" si="11"/>
        <v>100</v>
      </c>
    </row>
    <row r="249" spans="1:9" s="408" customFormat="1" ht="15" x14ac:dyDescent="0.25">
      <c r="A249" s="404">
        <v>28</v>
      </c>
      <c r="B249" s="405" t="s">
        <v>4358</v>
      </c>
      <c r="C249" s="405" t="s">
        <v>4380</v>
      </c>
      <c r="D249" s="406" t="s">
        <v>4151</v>
      </c>
      <c r="E249" s="405">
        <v>195</v>
      </c>
      <c r="F249" s="405">
        <v>6221.02</v>
      </c>
      <c r="G249" s="405">
        <v>0</v>
      </c>
      <c r="H249" s="405">
        <v>0</v>
      </c>
      <c r="I249" s="407">
        <f t="shared" si="11"/>
        <v>195</v>
      </c>
    </row>
    <row r="250" spans="1:9" s="408" customFormat="1" ht="15" x14ac:dyDescent="0.25">
      <c r="A250" s="404">
        <v>28</v>
      </c>
      <c r="B250" s="405" t="s">
        <v>4358</v>
      </c>
      <c r="C250" s="405" t="s">
        <v>4381</v>
      </c>
      <c r="D250" s="406" t="s">
        <v>4151</v>
      </c>
      <c r="E250" s="405">
        <v>300</v>
      </c>
      <c r="F250" s="405">
        <v>7597.01</v>
      </c>
      <c r="G250" s="405">
        <v>0</v>
      </c>
      <c r="H250" s="405">
        <v>0</v>
      </c>
      <c r="I250" s="407">
        <f t="shared" si="11"/>
        <v>300</v>
      </c>
    </row>
    <row r="251" spans="1:9" s="408" customFormat="1" ht="15" x14ac:dyDescent="0.25">
      <c r="A251" s="404">
        <v>28</v>
      </c>
      <c r="B251" s="405" t="s">
        <v>4358</v>
      </c>
      <c r="C251" s="405" t="s">
        <v>4381</v>
      </c>
      <c r="D251" s="406" t="s">
        <v>4151</v>
      </c>
      <c r="E251" s="405">
        <v>150</v>
      </c>
      <c r="F251" s="405">
        <v>3805.56</v>
      </c>
      <c r="G251" s="405">
        <v>0</v>
      </c>
      <c r="H251" s="405">
        <v>0</v>
      </c>
      <c r="I251" s="407">
        <f t="shared" si="11"/>
        <v>150</v>
      </c>
    </row>
    <row r="252" spans="1:9" s="408" customFormat="1" ht="15" x14ac:dyDescent="0.25">
      <c r="A252" s="404">
        <v>28</v>
      </c>
      <c r="B252" s="405" t="s">
        <v>4358</v>
      </c>
      <c r="C252" s="405" t="s">
        <v>4382</v>
      </c>
      <c r="D252" s="406" t="s">
        <v>4151</v>
      </c>
      <c r="E252" s="405">
        <v>65</v>
      </c>
      <c r="F252" s="405">
        <v>2587.41</v>
      </c>
      <c r="G252" s="405">
        <v>0</v>
      </c>
      <c r="H252" s="405">
        <v>0</v>
      </c>
      <c r="I252" s="407">
        <f t="shared" si="11"/>
        <v>65</v>
      </c>
    </row>
    <row r="253" spans="1:9" s="408" customFormat="1" ht="15" x14ac:dyDescent="0.25">
      <c r="A253" s="404">
        <v>28</v>
      </c>
      <c r="B253" s="405" t="s">
        <v>4358</v>
      </c>
      <c r="C253" s="405" t="s">
        <v>4383</v>
      </c>
      <c r="D253" s="406" t="s">
        <v>4151</v>
      </c>
      <c r="E253" s="405">
        <v>76</v>
      </c>
      <c r="F253" s="405">
        <v>394.44</v>
      </c>
      <c r="G253" s="405">
        <v>0</v>
      </c>
      <c r="H253" s="405">
        <v>0</v>
      </c>
      <c r="I253" s="407">
        <f t="shared" si="11"/>
        <v>76</v>
      </c>
    </row>
    <row r="254" spans="1:9" s="408" customFormat="1" ht="15" x14ac:dyDescent="0.25">
      <c r="A254" s="404">
        <v>28</v>
      </c>
      <c r="B254" s="405" t="s">
        <v>4358</v>
      </c>
      <c r="C254" s="405" t="s">
        <v>4384</v>
      </c>
      <c r="D254" s="406" t="s">
        <v>4151</v>
      </c>
      <c r="E254" s="405">
        <v>56</v>
      </c>
      <c r="F254" s="405">
        <v>358.87</v>
      </c>
      <c r="G254" s="405">
        <v>0</v>
      </c>
      <c r="H254" s="405">
        <v>0</v>
      </c>
      <c r="I254" s="407">
        <f t="shared" si="11"/>
        <v>56</v>
      </c>
    </row>
    <row r="255" spans="1:9" s="408" customFormat="1" ht="15" x14ac:dyDescent="0.25">
      <c r="A255" s="404">
        <v>28</v>
      </c>
      <c r="B255" s="405" t="s">
        <v>4358</v>
      </c>
      <c r="C255" s="405" t="s">
        <v>4385</v>
      </c>
      <c r="D255" s="406" t="s">
        <v>4151</v>
      </c>
      <c r="E255" s="405">
        <v>50</v>
      </c>
      <c r="F255" s="405">
        <v>561.46</v>
      </c>
      <c r="G255" s="405">
        <v>0</v>
      </c>
      <c r="H255" s="405">
        <v>0</v>
      </c>
      <c r="I255" s="407">
        <f t="shared" si="11"/>
        <v>50</v>
      </c>
    </row>
    <row r="256" spans="1:9" s="408" customFormat="1" ht="15" x14ac:dyDescent="0.25">
      <c r="A256" s="404">
        <v>28</v>
      </c>
      <c r="B256" s="405" t="s">
        <v>4358</v>
      </c>
      <c r="C256" s="405" t="s">
        <v>4386</v>
      </c>
      <c r="D256" s="406" t="s">
        <v>4151</v>
      </c>
      <c r="E256" s="405">
        <v>65</v>
      </c>
      <c r="F256" s="405">
        <v>2382.64</v>
      </c>
      <c r="G256" s="405">
        <v>0</v>
      </c>
      <c r="H256" s="405">
        <v>0</v>
      </c>
      <c r="I256" s="407">
        <f t="shared" si="11"/>
        <v>65</v>
      </c>
    </row>
    <row r="257" spans="1:9" s="408" customFormat="1" ht="15" x14ac:dyDescent="0.25">
      <c r="A257" s="404">
        <v>28</v>
      </c>
      <c r="B257" s="405" t="s">
        <v>4358</v>
      </c>
      <c r="C257" s="405" t="s">
        <v>4387</v>
      </c>
      <c r="D257" s="406" t="s">
        <v>4151</v>
      </c>
      <c r="E257" s="405">
        <v>25</v>
      </c>
      <c r="F257" s="405">
        <v>270</v>
      </c>
      <c r="G257" s="405">
        <v>0</v>
      </c>
      <c r="H257" s="405">
        <v>0</v>
      </c>
      <c r="I257" s="407">
        <f t="shared" si="11"/>
        <v>25</v>
      </c>
    </row>
    <row r="258" spans="1:9" s="408" customFormat="1" ht="15" x14ac:dyDescent="0.25">
      <c r="A258" s="404">
        <v>28</v>
      </c>
      <c r="B258" s="405" t="s">
        <v>4358</v>
      </c>
      <c r="C258" s="405" t="s">
        <v>4389</v>
      </c>
      <c r="D258" s="406" t="s">
        <v>4151</v>
      </c>
      <c r="E258" s="405">
        <v>160</v>
      </c>
      <c r="F258" s="405">
        <v>4619.17</v>
      </c>
      <c r="G258" s="405">
        <v>0</v>
      </c>
      <c r="H258" s="405">
        <v>0</v>
      </c>
      <c r="I258" s="407">
        <f t="shared" si="11"/>
        <v>160</v>
      </c>
    </row>
    <row r="259" spans="1:9" s="408" customFormat="1" ht="15" x14ac:dyDescent="0.25">
      <c r="A259" s="404">
        <v>28</v>
      </c>
      <c r="B259" s="405" t="s">
        <v>4358</v>
      </c>
      <c r="C259" s="405" t="s">
        <v>4392</v>
      </c>
      <c r="D259" s="406" t="s">
        <v>4151</v>
      </c>
      <c r="E259" s="405">
        <v>75</v>
      </c>
      <c r="F259" s="405">
        <v>1051.75</v>
      </c>
      <c r="G259" s="405">
        <v>0</v>
      </c>
      <c r="H259" s="405">
        <v>0</v>
      </c>
      <c r="I259" s="407">
        <f t="shared" si="11"/>
        <v>75</v>
      </c>
    </row>
    <row r="260" spans="1:9" s="408" customFormat="1" ht="15" x14ac:dyDescent="0.25">
      <c r="A260" s="404">
        <v>28</v>
      </c>
      <c r="B260" s="405" t="s">
        <v>4358</v>
      </c>
      <c r="C260" s="405" t="s">
        <v>4393</v>
      </c>
      <c r="D260" s="406" t="s">
        <v>4151</v>
      </c>
      <c r="E260" s="405">
        <v>65</v>
      </c>
      <c r="F260" s="405">
        <v>1353.91</v>
      </c>
      <c r="G260" s="405">
        <v>0</v>
      </c>
      <c r="H260" s="405">
        <v>0</v>
      </c>
      <c r="I260" s="407">
        <f t="shared" si="11"/>
        <v>65</v>
      </c>
    </row>
    <row r="261" spans="1:9" s="408" customFormat="1" ht="15" x14ac:dyDescent="0.25">
      <c r="A261" s="404">
        <v>28</v>
      </c>
      <c r="B261" s="405" t="s">
        <v>4358</v>
      </c>
      <c r="C261" s="405" t="s">
        <v>4394</v>
      </c>
      <c r="D261" s="406" t="s">
        <v>4151</v>
      </c>
      <c r="E261" s="405">
        <v>2</v>
      </c>
      <c r="F261" s="405">
        <v>19.940000000000001</v>
      </c>
      <c r="G261" s="405">
        <v>0</v>
      </c>
      <c r="H261" s="405">
        <v>0</v>
      </c>
      <c r="I261" s="407">
        <f t="shared" si="11"/>
        <v>2</v>
      </c>
    </row>
    <row r="262" spans="1:9" s="408" customFormat="1" ht="15" x14ac:dyDescent="0.25">
      <c r="A262" s="404">
        <v>28</v>
      </c>
      <c r="B262" s="405" t="s">
        <v>4358</v>
      </c>
      <c r="C262" s="405" t="s">
        <v>4395</v>
      </c>
      <c r="D262" s="406" t="s">
        <v>4151</v>
      </c>
      <c r="E262" s="405">
        <v>55</v>
      </c>
      <c r="F262" s="405">
        <v>1349.49</v>
      </c>
      <c r="G262" s="405">
        <v>0</v>
      </c>
      <c r="H262" s="405">
        <v>0</v>
      </c>
      <c r="I262" s="407">
        <f t="shared" si="11"/>
        <v>55</v>
      </c>
    </row>
    <row r="263" spans="1:9" s="408" customFormat="1" ht="15" x14ac:dyDescent="0.25">
      <c r="A263" s="404">
        <v>28</v>
      </c>
      <c r="B263" s="405" t="s">
        <v>4358</v>
      </c>
      <c r="C263" s="405" t="s">
        <v>4396</v>
      </c>
      <c r="D263" s="406" t="s">
        <v>4151</v>
      </c>
      <c r="E263" s="405">
        <v>36</v>
      </c>
      <c r="F263" s="405">
        <v>420.63</v>
      </c>
      <c r="G263" s="405">
        <v>0</v>
      </c>
      <c r="H263" s="405">
        <v>0</v>
      </c>
      <c r="I263" s="407">
        <f t="shared" si="11"/>
        <v>36</v>
      </c>
    </row>
    <row r="264" spans="1:9" s="408" customFormat="1" ht="15" x14ac:dyDescent="0.25">
      <c r="A264" s="404">
        <v>28</v>
      </c>
      <c r="B264" s="405" t="s">
        <v>4358</v>
      </c>
      <c r="C264" s="405" t="s">
        <v>4397</v>
      </c>
      <c r="D264" s="406" t="s">
        <v>4151</v>
      </c>
      <c r="E264" s="405">
        <v>33</v>
      </c>
      <c r="F264" s="405">
        <v>1107.9100000000001</v>
      </c>
      <c r="G264" s="405">
        <v>0</v>
      </c>
      <c r="H264" s="405">
        <v>0</v>
      </c>
      <c r="I264" s="407">
        <f t="shared" si="11"/>
        <v>33</v>
      </c>
    </row>
    <row r="265" spans="1:9" s="408" customFormat="1" ht="15" x14ac:dyDescent="0.25">
      <c r="A265" s="404">
        <v>28</v>
      </c>
      <c r="B265" s="405" t="s">
        <v>4358</v>
      </c>
      <c r="C265" s="405" t="s">
        <v>4399</v>
      </c>
      <c r="D265" s="406" t="s">
        <v>4151</v>
      </c>
      <c r="E265" s="405">
        <v>2</v>
      </c>
      <c r="F265" s="405">
        <v>88.5</v>
      </c>
      <c r="G265" s="405">
        <v>0</v>
      </c>
      <c r="H265" s="405">
        <v>0</v>
      </c>
      <c r="I265" s="407">
        <f t="shared" si="11"/>
        <v>2</v>
      </c>
    </row>
    <row r="266" spans="1:9" s="408" customFormat="1" ht="15" x14ac:dyDescent="0.25">
      <c r="A266" s="404">
        <v>28</v>
      </c>
      <c r="B266" s="405" t="s">
        <v>4358</v>
      </c>
      <c r="C266" s="405" t="s">
        <v>4427</v>
      </c>
      <c r="D266" s="406" t="s">
        <v>4151</v>
      </c>
      <c r="E266" s="405">
        <v>35</v>
      </c>
      <c r="F266" s="405">
        <v>823.2</v>
      </c>
      <c r="G266" s="405">
        <v>0</v>
      </c>
      <c r="H266" s="405">
        <v>0</v>
      </c>
      <c r="I266" s="407">
        <f t="shared" ref="I266:I282" si="12">E266+G266</f>
        <v>35</v>
      </c>
    </row>
    <row r="267" spans="1:9" s="408" customFormat="1" ht="15" x14ac:dyDescent="0.25">
      <c r="A267" s="404">
        <v>28</v>
      </c>
      <c r="B267" s="405" t="s">
        <v>4358</v>
      </c>
      <c r="C267" s="405" t="s">
        <v>4429</v>
      </c>
      <c r="D267" s="406" t="s">
        <v>4151</v>
      </c>
      <c r="E267" s="405">
        <v>40</v>
      </c>
      <c r="F267" s="405">
        <v>791.64</v>
      </c>
      <c r="G267" s="405">
        <v>0</v>
      </c>
      <c r="H267" s="405">
        <v>0</v>
      </c>
      <c r="I267" s="407">
        <f t="shared" si="12"/>
        <v>40</v>
      </c>
    </row>
    <row r="268" spans="1:9" s="408" customFormat="1" ht="15" x14ac:dyDescent="0.25">
      <c r="A268" s="404">
        <v>28</v>
      </c>
      <c r="B268" s="405" t="s">
        <v>4358</v>
      </c>
      <c r="C268" s="405" t="s">
        <v>4430</v>
      </c>
      <c r="D268" s="406" t="s">
        <v>4151</v>
      </c>
      <c r="E268" s="405">
        <v>90</v>
      </c>
      <c r="F268" s="405">
        <v>1259.6400000000001</v>
      </c>
      <c r="G268" s="405">
        <v>0</v>
      </c>
      <c r="H268" s="405">
        <v>0</v>
      </c>
      <c r="I268" s="407">
        <f t="shared" si="12"/>
        <v>90</v>
      </c>
    </row>
    <row r="269" spans="1:9" s="408" customFormat="1" ht="15" x14ac:dyDescent="0.25">
      <c r="A269" s="404">
        <v>28</v>
      </c>
      <c r="B269" s="405" t="s">
        <v>4358</v>
      </c>
      <c r="C269" s="405" t="s">
        <v>4431</v>
      </c>
      <c r="D269" s="406" t="s">
        <v>4151</v>
      </c>
      <c r="E269" s="405">
        <v>210</v>
      </c>
      <c r="F269" s="405">
        <v>1218.8599999999999</v>
      </c>
      <c r="G269" s="405">
        <v>0</v>
      </c>
      <c r="H269" s="405">
        <v>0</v>
      </c>
      <c r="I269" s="407">
        <f t="shared" si="12"/>
        <v>210</v>
      </c>
    </row>
    <row r="270" spans="1:9" s="408" customFormat="1" ht="15" x14ac:dyDescent="0.25">
      <c r="A270" s="404">
        <v>28</v>
      </c>
      <c r="B270" s="405" t="s">
        <v>4358</v>
      </c>
      <c r="C270" s="405" t="s">
        <v>4432</v>
      </c>
      <c r="D270" s="406" t="s">
        <v>4151</v>
      </c>
      <c r="E270" s="405">
        <v>519</v>
      </c>
      <c r="F270" s="405">
        <v>7877.82</v>
      </c>
      <c r="G270" s="405">
        <v>0</v>
      </c>
      <c r="H270" s="405">
        <v>0</v>
      </c>
      <c r="I270" s="407">
        <f t="shared" si="12"/>
        <v>519</v>
      </c>
    </row>
    <row r="271" spans="1:9" s="408" customFormat="1" ht="15" x14ac:dyDescent="0.25">
      <c r="A271" s="404">
        <v>28</v>
      </c>
      <c r="B271" s="405" t="s">
        <v>4358</v>
      </c>
      <c r="C271" s="405" t="s">
        <v>4433</v>
      </c>
      <c r="D271" s="406" t="s">
        <v>4151</v>
      </c>
      <c r="E271" s="405">
        <v>96</v>
      </c>
      <c r="F271" s="405">
        <v>1011.47</v>
      </c>
      <c r="G271" s="405">
        <v>0</v>
      </c>
      <c r="H271" s="405">
        <v>0</v>
      </c>
      <c r="I271" s="407">
        <f t="shared" si="12"/>
        <v>96</v>
      </c>
    </row>
    <row r="272" spans="1:9" s="408" customFormat="1" ht="15" x14ac:dyDescent="0.25">
      <c r="A272" s="404">
        <v>28</v>
      </c>
      <c r="B272" s="405" t="s">
        <v>4358</v>
      </c>
      <c r="C272" s="405" t="s">
        <v>4434</v>
      </c>
      <c r="D272" s="406" t="s">
        <v>4151</v>
      </c>
      <c r="E272" s="405">
        <v>25</v>
      </c>
      <c r="F272" s="405">
        <v>197.02</v>
      </c>
      <c r="G272" s="405">
        <v>0</v>
      </c>
      <c r="H272" s="405">
        <v>0</v>
      </c>
      <c r="I272" s="407">
        <f t="shared" si="12"/>
        <v>25</v>
      </c>
    </row>
    <row r="273" spans="1:9" s="408" customFormat="1" ht="15" x14ac:dyDescent="0.25">
      <c r="A273" s="404">
        <v>28</v>
      </c>
      <c r="B273" s="405" t="s">
        <v>4358</v>
      </c>
      <c r="C273" s="405" t="s">
        <v>4435</v>
      </c>
      <c r="D273" s="406" t="s">
        <v>4151</v>
      </c>
      <c r="E273" s="405">
        <v>97</v>
      </c>
      <c r="F273" s="405">
        <v>894.68</v>
      </c>
      <c r="G273" s="405">
        <v>0</v>
      </c>
      <c r="H273" s="405">
        <v>0</v>
      </c>
      <c r="I273" s="407">
        <f t="shared" si="12"/>
        <v>97</v>
      </c>
    </row>
    <row r="274" spans="1:9" s="408" customFormat="1" ht="15" x14ac:dyDescent="0.25">
      <c r="A274" s="404">
        <v>28</v>
      </c>
      <c r="B274" s="405" t="s">
        <v>4358</v>
      </c>
      <c r="C274" s="405" t="s">
        <v>4436</v>
      </c>
      <c r="D274" s="406" t="s">
        <v>4151</v>
      </c>
      <c r="E274" s="405">
        <v>22</v>
      </c>
      <c r="F274" s="405">
        <v>431.45</v>
      </c>
      <c r="G274" s="405">
        <v>0</v>
      </c>
      <c r="H274" s="405">
        <v>0</v>
      </c>
      <c r="I274" s="407">
        <f t="shared" si="12"/>
        <v>22</v>
      </c>
    </row>
    <row r="275" spans="1:9" s="408" customFormat="1" ht="15" x14ac:dyDescent="0.25">
      <c r="A275" s="404">
        <v>28</v>
      </c>
      <c r="B275" s="405" t="s">
        <v>4358</v>
      </c>
      <c r="C275" s="405" t="s">
        <v>4437</v>
      </c>
      <c r="D275" s="406" t="s">
        <v>4151</v>
      </c>
      <c r="E275" s="405">
        <v>145</v>
      </c>
      <c r="F275" s="405">
        <v>3880.01</v>
      </c>
      <c r="G275" s="405">
        <v>0</v>
      </c>
      <c r="H275" s="405">
        <v>0</v>
      </c>
      <c r="I275" s="407">
        <f t="shared" si="12"/>
        <v>145</v>
      </c>
    </row>
    <row r="276" spans="1:9" s="408" customFormat="1" ht="15" x14ac:dyDescent="0.25">
      <c r="A276" s="404">
        <v>28</v>
      </c>
      <c r="B276" s="405" t="s">
        <v>4358</v>
      </c>
      <c r="C276" s="405" t="s">
        <v>4438</v>
      </c>
      <c r="D276" s="406" t="s">
        <v>4151</v>
      </c>
      <c r="E276" s="405">
        <v>39</v>
      </c>
      <c r="F276" s="405">
        <v>814.73</v>
      </c>
      <c r="G276" s="405">
        <v>0</v>
      </c>
      <c r="H276" s="405">
        <v>0</v>
      </c>
      <c r="I276" s="407">
        <f t="shared" si="12"/>
        <v>39</v>
      </c>
    </row>
    <row r="277" spans="1:9" s="408" customFormat="1" ht="15" x14ac:dyDescent="0.25">
      <c r="A277" s="404">
        <v>28</v>
      </c>
      <c r="B277" s="405" t="s">
        <v>4358</v>
      </c>
      <c r="C277" s="405" t="s">
        <v>4439</v>
      </c>
      <c r="D277" s="406" t="s">
        <v>4151</v>
      </c>
      <c r="E277" s="405">
        <v>140</v>
      </c>
      <c r="F277" s="405">
        <v>4475.75</v>
      </c>
      <c r="G277" s="405">
        <v>0</v>
      </c>
      <c r="H277" s="405">
        <v>0</v>
      </c>
      <c r="I277" s="407">
        <f t="shared" si="12"/>
        <v>140</v>
      </c>
    </row>
    <row r="278" spans="1:9" s="408" customFormat="1" ht="15" x14ac:dyDescent="0.25">
      <c r="A278" s="404">
        <v>28</v>
      </c>
      <c r="B278" s="405" t="s">
        <v>4358</v>
      </c>
      <c r="C278" s="405" t="s">
        <v>4440</v>
      </c>
      <c r="D278" s="406" t="s">
        <v>4151</v>
      </c>
      <c r="E278" s="405">
        <v>14</v>
      </c>
      <c r="F278" s="405">
        <v>360.79</v>
      </c>
      <c r="G278" s="405">
        <v>0</v>
      </c>
      <c r="H278" s="405">
        <v>0</v>
      </c>
      <c r="I278" s="407">
        <f t="shared" si="12"/>
        <v>14</v>
      </c>
    </row>
    <row r="279" spans="1:9" s="408" customFormat="1" ht="15" x14ac:dyDescent="0.25">
      <c r="A279" s="404">
        <v>28</v>
      </c>
      <c r="B279" s="405" t="s">
        <v>4358</v>
      </c>
      <c r="C279" s="405" t="s">
        <v>4441</v>
      </c>
      <c r="D279" s="406" t="s">
        <v>4151</v>
      </c>
      <c r="E279" s="405">
        <v>115</v>
      </c>
      <c r="F279" s="405">
        <v>3281.43</v>
      </c>
      <c r="G279" s="405">
        <v>0</v>
      </c>
      <c r="H279" s="405">
        <v>0</v>
      </c>
      <c r="I279" s="407">
        <f t="shared" si="12"/>
        <v>115</v>
      </c>
    </row>
    <row r="280" spans="1:9" s="408" customFormat="1" ht="15" x14ac:dyDescent="0.25">
      <c r="A280" s="404">
        <v>28</v>
      </c>
      <c r="B280" s="405" t="s">
        <v>4358</v>
      </c>
      <c r="C280" s="405" t="s">
        <v>4442</v>
      </c>
      <c r="D280" s="406" t="s">
        <v>4151</v>
      </c>
      <c r="E280" s="405">
        <v>14</v>
      </c>
      <c r="F280" s="405">
        <v>306.33999999999997</v>
      </c>
      <c r="G280" s="405">
        <v>0</v>
      </c>
      <c r="H280" s="405">
        <v>0</v>
      </c>
      <c r="I280" s="407">
        <f t="shared" si="12"/>
        <v>14</v>
      </c>
    </row>
    <row r="281" spans="1:9" s="408" customFormat="1" ht="15" x14ac:dyDescent="0.25">
      <c r="A281" s="404">
        <v>28</v>
      </c>
      <c r="B281" s="405" t="s">
        <v>4358</v>
      </c>
      <c r="C281" s="405" t="s">
        <v>4444</v>
      </c>
      <c r="D281" s="406" t="s">
        <v>4151</v>
      </c>
      <c r="E281" s="405">
        <v>85</v>
      </c>
      <c r="F281" s="405">
        <v>1023.21</v>
      </c>
      <c r="G281" s="405">
        <v>0</v>
      </c>
      <c r="H281" s="405">
        <v>0</v>
      </c>
      <c r="I281" s="407">
        <f t="shared" si="12"/>
        <v>85</v>
      </c>
    </row>
    <row r="282" spans="1:9" s="408" customFormat="1" ht="15" x14ac:dyDescent="0.25">
      <c r="A282" s="404">
        <v>28</v>
      </c>
      <c r="B282" s="405" t="s">
        <v>4358</v>
      </c>
      <c r="C282" s="405" t="s">
        <v>4445</v>
      </c>
      <c r="D282" s="406" t="s">
        <v>4151</v>
      </c>
      <c r="E282" s="405">
        <v>150</v>
      </c>
      <c r="F282" s="405">
        <v>1982.23</v>
      </c>
      <c r="G282" s="405">
        <v>0</v>
      </c>
      <c r="H282" s="405">
        <v>0</v>
      </c>
      <c r="I282" s="407">
        <f t="shared" si="12"/>
        <v>150</v>
      </c>
    </row>
    <row r="283" spans="1:9" ht="15.75" thickBot="1" x14ac:dyDescent="0.3">
      <c r="A283" s="368"/>
      <c r="B283" s="353"/>
      <c r="C283" s="353"/>
      <c r="D283" s="354"/>
      <c r="E283" s="353"/>
      <c r="F283" s="353"/>
      <c r="G283" s="353"/>
      <c r="H283" s="353"/>
      <c r="I283" s="355"/>
    </row>
    <row r="284" spans="1:9" ht="16.5" thickTop="1" thickBot="1" x14ac:dyDescent="0.3">
      <c r="A284" s="369" t="s">
        <v>22</v>
      </c>
      <c r="B284" s="356"/>
      <c r="C284" s="356"/>
      <c r="D284" s="357"/>
      <c r="E284" s="356"/>
      <c r="F284" s="356"/>
      <c r="G284" s="356"/>
      <c r="H284" s="358"/>
      <c r="I284" s="359"/>
    </row>
    <row r="285" spans="1:9" ht="15.75" thickTop="1" x14ac:dyDescent="0.25">
      <c r="A285" s="370"/>
      <c r="B285" s="360"/>
      <c r="C285" s="360"/>
      <c r="D285" s="361"/>
      <c r="E285" s="360"/>
      <c r="F285" s="360"/>
      <c r="G285" s="360"/>
      <c r="H285" s="360"/>
      <c r="I285" s="362"/>
    </row>
    <row r="286" spans="1:9" ht="15.75" thickBot="1" x14ac:dyDescent="0.3">
      <c r="A286" s="370" t="s">
        <v>4491</v>
      </c>
      <c r="B286" s="363"/>
      <c r="C286" s="363"/>
      <c r="D286" s="361"/>
      <c r="E286" s="360"/>
      <c r="F286" s="360"/>
      <c r="G286" s="360"/>
      <c r="H286" s="360" t="s">
        <v>4492</v>
      </c>
      <c r="I286" s="364"/>
    </row>
    <row r="287" spans="1:9" ht="13.5" thickTop="1" x14ac:dyDescent="0.2"/>
    <row r="289" spans="1:3" ht="13.5" thickBot="1" x14ac:dyDescent="0.25">
      <c r="A289" s="371" t="s">
        <v>4493</v>
      </c>
      <c r="B289" s="343"/>
      <c r="C289" s="343"/>
    </row>
    <row r="290" spans="1:3" ht="13.5" thickTop="1" x14ac:dyDescent="0.2"/>
  </sheetData>
  <autoFilter ref="A1:I282"/>
  <pageMargins left="0.31496062992125984" right="0.31496062992125984" top="0.74803149606299213" bottom="0.74803149606299213" header="0.31496062992125984" footer="0.31496062992125984"/>
  <pageSetup paperSize="9" fitToHeight="100" orientation="landscape" r:id="rId1"/>
  <headerFooter>
    <oddHeader>&amp;C&amp;"-,Pogrubiony"&amp;12Reuss-Seifert Production Sp. z o.o. / Inwentaryzacja surowców i materiałów opakowaniowych z dnia 24.06.2019</oddHeader>
    <oddFooter>&amp;CStrona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B8"/>
  <sheetViews>
    <sheetView zoomScale="80" zoomScaleNormal="80" workbookViewId="0">
      <selection activeCell="A3" sqref="A3:B8"/>
    </sheetView>
  </sheetViews>
  <sheetFormatPr defaultColWidth="8.85546875" defaultRowHeight="12.75" x14ac:dyDescent="0.2"/>
  <cols>
    <col min="1" max="1" width="25.7109375" style="209" bestFit="1" customWidth="1"/>
    <col min="2" max="2" width="9.85546875" style="210" bestFit="1" customWidth="1"/>
    <col min="3" max="16384" width="8.85546875" style="209"/>
  </cols>
  <sheetData>
    <row r="3" spans="1:2" x14ac:dyDescent="0.2">
      <c r="A3" s="220" t="s">
        <v>2708</v>
      </c>
      <c r="B3" s="210">
        <v>501067.05</v>
      </c>
    </row>
    <row r="4" spans="1:2" x14ac:dyDescent="0.2">
      <c r="A4" s="220" t="s">
        <v>2709</v>
      </c>
      <c r="B4" s="210">
        <v>104092</v>
      </c>
    </row>
    <row r="5" spans="1:2" x14ac:dyDescent="0.2">
      <c r="A5" s="220" t="s">
        <v>2710</v>
      </c>
      <c r="B5" s="210">
        <v>8753</v>
      </c>
    </row>
    <row r="6" spans="1:2" x14ac:dyDescent="0.2">
      <c r="A6" s="220" t="s">
        <v>2711</v>
      </c>
      <c r="B6" s="210">
        <v>8470</v>
      </c>
    </row>
    <row r="7" spans="1:2" x14ac:dyDescent="0.2">
      <c r="A7" s="220" t="s">
        <v>2712</v>
      </c>
      <c r="B7" s="210">
        <v>6081.34</v>
      </c>
    </row>
    <row r="8" spans="1:2" x14ac:dyDescent="0.2">
      <c r="A8" s="250" t="s">
        <v>22</v>
      </c>
      <c r="B8" s="126">
        <f>SUM(B3:B7)</f>
        <v>628463.39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2:J266"/>
  <sheetViews>
    <sheetView zoomScale="80" zoomScaleNormal="80" workbookViewId="0">
      <pane xSplit="9" ySplit="4" topLeftCell="J56" activePane="bottomRight" state="frozen"/>
      <selection pane="topRight" activeCell="J1" sqref="J1"/>
      <selection pane="bottomLeft" activeCell="A2" sqref="A2"/>
      <selection pane="bottomRight" activeCell="A4" sqref="A4"/>
    </sheetView>
  </sheetViews>
  <sheetFormatPr defaultRowHeight="12.75" x14ac:dyDescent="0.2"/>
  <cols>
    <col min="1" max="1" width="4" style="249" bestFit="1" customWidth="1"/>
    <col min="2" max="2" width="19.42578125" style="209" hidden="1" customWidth="1"/>
    <col min="3" max="3" width="10.28515625" style="209" hidden="1" customWidth="1"/>
    <col min="4" max="4" width="25.42578125" style="209" bestFit="1" customWidth="1"/>
    <col min="5" max="5" width="17.7109375" style="259" customWidth="1"/>
    <col min="6" max="6" width="17.85546875" style="259" customWidth="1"/>
    <col min="7" max="7" width="17.140625" style="259" customWidth="1"/>
    <col min="8" max="8" width="17.7109375" style="259" customWidth="1"/>
    <col min="9" max="9" width="9.5703125" style="259" bestFit="1" customWidth="1"/>
    <col min="10" max="10" width="11.7109375" style="209" bestFit="1" customWidth="1"/>
    <col min="11" max="257" width="8.85546875" style="209"/>
    <col min="258" max="258" width="23.140625" style="209" customWidth="1"/>
    <col min="259" max="260" width="13.42578125" style="209" customWidth="1"/>
    <col min="261" max="261" width="17.7109375" style="209" customWidth="1"/>
    <col min="262" max="262" width="17.85546875" style="209" customWidth="1"/>
    <col min="263" max="263" width="17.140625" style="209" customWidth="1"/>
    <col min="264" max="264" width="17.7109375" style="209" customWidth="1"/>
    <col min="265" max="513" width="8.85546875" style="209"/>
    <col min="514" max="514" width="23.140625" style="209" customWidth="1"/>
    <col min="515" max="516" width="13.42578125" style="209" customWidth="1"/>
    <col min="517" max="517" width="17.7109375" style="209" customWidth="1"/>
    <col min="518" max="518" width="17.85546875" style="209" customWidth="1"/>
    <col min="519" max="519" width="17.140625" style="209" customWidth="1"/>
    <col min="520" max="520" width="17.7109375" style="209" customWidth="1"/>
    <col min="521" max="769" width="8.85546875" style="209"/>
    <col min="770" max="770" width="23.140625" style="209" customWidth="1"/>
    <col min="771" max="772" width="13.42578125" style="209" customWidth="1"/>
    <col min="773" max="773" width="17.7109375" style="209" customWidth="1"/>
    <col min="774" max="774" width="17.85546875" style="209" customWidth="1"/>
    <col min="775" max="775" width="17.140625" style="209" customWidth="1"/>
    <col min="776" max="776" width="17.7109375" style="209" customWidth="1"/>
    <col min="777" max="1025" width="8.85546875" style="209"/>
    <col min="1026" max="1026" width="23.140625" style="209" customWidth="1"/>
    <col min="1027" max="1028" width="13.42578125" style="209" customWidth="1"/>
    <col min="1029" max="1029" width="17.7109375" style="209" customWidth="1"/>
    <col min="1030" max="1030" width="17.85546875" style="209" customWidth="1"/>
    <col min="1031" max="1031" width="17.140625" style="209" customWidth="1"/>
    <col min="1032" max="1032" width="17.7109375" style="209" customWidth="1"/>
    <col min="1033" max="1281" width="8.85546875" style="209"/>
    <col min="1282" max="1282" width="23.140625" style="209" customWidth="1"/>
    <col min="1283" max="1284" width="13.42578125" style="209" customWidth="1"/>
    <col min="1285" max="1285" width="17.7109375" style="209" customWidth="1"/>
    <col min="1286" max="1286" width="17.85546875" style="209" customWidth="1"/>
    <col min="1287" max="1287" width="17.140625" style="209" customWidth="1"/>
    <col min="1288" max="1288" width="17.7109375" style="209" customWidth="1"/>
    <col min="1289" max="1537" width="8.85546875" style="209"/>
    <col min="1538" max="1538" width="23.140625" style="209" customWidth="1"/>
    <col min="1539" max="1540" width="13.42578125" style="209" customWidth="1"/>
    <col min="1541" max="1541" width="17.7109375" style="209" customWidth="1"/>
    <col min="1542" max="1542" width="17.85546875" style="209" customWidth="1"/>
    <col min="1543" max="1543" width="17.140625" style="209" customWidth="1"/>
    <col min="1544" max="1544" width="17.7109375" style="209" customWidth="1"/>
    <col min="1545" max="1793" width="8.85546875" style="209"/>
    <col min="1794" max="1794" width="23.140625" style="209" customWidth="1"/>
    <col min="1795" max="1796" width="13.42578125" style="209" customWidth="1"/>
    <col min="1797" max="1797" width="17.7109375" style="209" customWidth="1"/>
    <col min="1798" max="1798" width="17.85546875" style="209" customWidth="1"/>
    <col min="1799" max="1799" width="17.140625" style="209" customWidth="1"/>
    <col min="1800" max="1800" width="17.7109375" style="209" customWidth="1"/>
    <col min="1801" max="2049" width="8.85546875" style="209"/>
    <col min="2050" max="2050" width="23.140625" style="209" customWidth="1"/>
    <col min="2051" max="2052" width="13.42578125" style="209" customWidth="1"/>
    <col min="2053" max="2053" width="17.7109375" style="209" customWidth="1"/>
    <col min="2054" max="2054" width="17.85546875" style="209" customWidth="1"/>
    <col min="2055" max="2055" width="17.140625" style="209" customWidth="1"/>
    <col min="2056" max="2056" width="17.7109375" style="209" customWidth="1"/>
    <col min="2057" max="2305" width="8.85546875" style="209"/>
    <col min="2306" max="2306" width="23.140625" style="209" customWidth="1"/>
    <col min="2307" max="2308" width="13.42578125" style="209" customWidth="1"/>
    <col min="2309" max="2309" width="17.7109375" style="209" customWidth="1"/>
    <col min="2310" max="2310" width="17.85546875" style="209" customWidth="1"/>
    <col min="2311" max="2311" width="17.140625" style="209" customWidth="1"/>
    <col min="2312" max="2312" width="17.7109375" style="209" customWidth="1"/>
    <col min="2313" max="2561" width="8.85546875" style="209"/>
    <col min="2562" max="2562" width="23.140625" style="209" customWidth="1"/>
    <col min="2563" max="2564" width="13.42578125" style="209" customWidth="1"/>
    <col min="2565" max="2565" width="17.7109375" style="209" customWidth="1"/>
    <col min="2566" max="2566" width="17.85546875" style="209" customWidth="1"/>
    <col min="2567" max="2567" width="17.140625" style="209" customWidth="1"/>
    <col min="2568" max="2568" width="17.7109375" style="209" customWidth="1"/>
    <col min="2569" max="2817" width="8.85546875" style="209"/>
    <col min="2818" max="2818" width="23.140625" style="209" customWidth="1"/>
    <col min="2819" max="2820" width="13.42578125" style="209" customWidth="1"/>
    <col min="2821" max="2821" width="17.7109375" style="209" customWidth="1"/>
    <col min="2822" max="2822" width="17.85546875" style="209" customWidth="1"/>
    <col min="2823" max="2823" width="17.140625" style="209" customWidth="1"/>
    <col min="2824" max="2824" width="17.7109375" style="209" customWidth="1"/>
    <col min="2825" max="3073" width="8.85546875" style="209"/>
    <col min="3074" max="3074" width="23.140625" style="209" customWidth="1"/>
    <col min="3075" max="3076" width="13.42578125" style="209" customWidth="1"/>
    <col min="3077" max="3077" width="17.7109375" style="209" customWidth="1"/>
    <col min="3078" max="3078" width="17.85546875" style="209" customWidth="1"/>
    <col min="3079" max="3079" width="17.140625" style="209" customWidth="1"/>
    <col min="3080" max="3080" width="17.7109375" style="209" customWidth="1"/>
    <col min="3081" max="3329" width="8.85546875" style="209"/>
    <col min="3330" max="3330" width="23.140625" style="209" customWidth="1"/>
    <col min="3331" max="3332" width="13.42578125" style="209" customWidth="1"/>
    <col min="3333" max="3333" width="17.7109375" style="209" customWidth="1"/>
    <col min="3334" max="3334" width="17.85546875" style="209" customWidth="1"/>
    <col min="3335" max="3335" width="17.140625" style="209" customWidth="1"/>
    <col min="3336" max="3336" width="17.7109375" style="209" customWidth="1"/>
    <col min="3337" max="3585" width="8.85546875" style="209"/>
    <col min="3586" max="3586" width="23.140625" style="209" customWidth="1"/>
    <col min="3587" max="3588" width="13.42578125" style="209" customWidth="1"/>
    <col min="3589" max="3589" width="17.7109375" style="209" customWidth="1"/>
    <col min="3590" max="3590" width="17.85546875" style="209" customWidth="1"/>
    <col min="3591" max="3591" width="17.140625" style="209" customWidth="1"/>
    <col min="3592" max="3592" width="17.7109375" style="209" customWidth="1"/>
    <col min="3593" max="3841" width="8.85546875" style="209"/>
    <col min="3842" max="3842" width="23.140625" style="209" customWidth="1"/>
    <col min="3843" max="3844" width="13.42578125" style="209" customWidth="1"/>
    <col min="3845" max="3845" width="17.7109375" style="209" customWidth="1"/>
    <col min="3846" max="3846" width="17.85546875" style="209" customWidth="1"/>
    <col min="3847" max="3847" width="17.140625" style="209" customWidth="1"/>
    <col min="3848" max="3848" width="17.7109375" style="209" customWidth="1"/>
    <col min="3849" max="4097" width="8.85546875" style="209"/>
    <col min="4098" max="4098" width="23.140625" style="209" customWidth="1"/>
    <col min="4099" max="4100" width="13.42578125" style="209" customWidth="1"/>
    <col min="4101" max="4101" width="17.7109375" style="209" customWidth="1"/>
    <col min="4102" max="4102" width="17.85546875" style="209" customWidth="1"/>
    <col min="4103" max="4103" width="17.140625" style="209" customWidth="1"/>
    <col min="4104" max="4104" width="17.7109375" style="209" customWidth="1"/>
    <col min="4105" max="4353" width="8.85546875" style="209"/>
    <col min="4354" max="4354" width="23.140625" style="209" customWidth="1"/>
    <col min="4355" max="4356" width="13.42578125" style="209" customWidth="1"/>
    <col min="4357" max="4357" width="17.7109375" style="209" customWidth="1"/>
    <col min="4358" max="4358" width="17.85546875" style="209" customWidth="1"/>
    <col min="4359" max="4359" width="17.140625" style="209" customWidth="1"/>
    <col min="4360" max="4360" width="17.7109375" style="209" customWidth="1"/>
    <col min="4361" max="4609" width="8.85546875" style="209"/>
    <col min="4610" max="4610" width="23.140625" style="209" customWidth="1"/>
    <col min="4611" max="4612" width="13.42578125" style="209" customWidth="1"/>
    <col min="4613" max="4613" width="17.7109375" style="209" customWidth="1"/>
    <col min="4614" max="4614" width="17.85546875" style="209" customWidth="1"/>
    <col min="4615" max="4615" width="17.140625" style="209" customWidth="1"/>
    <col min="4616" max="4616" width="17.7109375" style="209" customWidth="1"/>
    <col min="4617" max="4865" width="8.85546875" style="209"/>
    <col min="4866" max="4866" width="23.140625" style="209" customWidth="1"/>
    <col min="4867" max="4868" width="13.42578125" style="209" customWidth="1"/>
    <col min="4869" max="4869" width="17.7109375" style="209" customWidth="1"/>
    <col min="4870" max="4870" width="17.85546875" style="209" customWidth="1"/>
    <col min="4871" max="4871" width="17.140625" style="209" customWidth="1"/>
    <col min="4872" max="4872" width="17.7109375" style="209" customWidth="1"/>
    <col min="4873" max="5121" width="8.85546875" style="209"/>
    <col min="5122" max="5122" width="23.140625" style="209" customWidth="1"/>
    <col min="5123" max="5124" width="13.42578125" style="209" customWidth="1"/>
    <col min="5125" max="5125" width="17.7109375" style="209" customWidth="1"/>
    <col min="5126" max="5126" width="17.85546875" style="209" customWidth="1"/>
    <col min="5127" max="5127" width="17.140625" style="209" customWidth="1"/>
    <col min="5128" max="5128" width="17.7109375" style="209" customWidth="1"/>
    <col min="5129" max="5377" width="8.85546875" style="209"/>
    <col min="5378" max="5378" width="23.140625" style="209" customWidth="1"/>
    <col min="5379" max="5380" width="13.42578125" style="209" customWidth="1"/>
    <col min="5381" max="5381" width="17.7109375" style="209" customWidth="1"/>
    <col min="5382" max="5382" width="17.85546875" style="209" customWidth="1"/>
    <col min="5383" max="5383" width="17.140625" style="209" customWidth="1"/>
    <col min="5384" max="5384" width="17.7109375" style="209" customWidth="1"/>
    <col min="5385" max="5633" width="8.85546875" style="209"/>
    <col min="5634" max="5634" width="23.140625" style="209" customWidth="1"/>
    <col min="5635" max="5636" width="13.42578125" style="209" customWidth="1"/>
    <col min="5637" max="5637" width="17.7109375" style="209" customWidth="1"/>
    <col min="5638" max="5638" width="17.85546875" style="209" customWidth="1"/>
    <col min="5639" max="5639" width="17.140625" style="209" customWidth="1"/>
    <col min="5640" max="5640" width="17.7109375" style="209" customWidth="1"/>
    <col min="5641" max="5889" width="8.85546875" style="209"/>
    <col min="5890" max="5890" width="23.140625" style="209" customWidth="1"/>
    <col min="5891" max="5892" width="13.42578125" style="209" customWidth="1"/>
    <col min="5893" max="5893" width="17.7109375" style="209" customWidth="1"/>
    <col min="5894" max="5894" width="17.85546875" style="209" customWidth="1"/>
    <col min="5895" max="5895" width="17.140625" style="209" customWidth="1"/>
    <col min="5896" max="5896" width="17.7109375" style="209" customWidth="1"/>
    <col min="5897" max="6145" width="8.85546875" style="209"/>
    <col min="6146" max="6146" width="23.140625" style="209" customWidth="1"/>
    <col min="6147" max="6148" width="13.42578125" style="209" customWidth="1"/>
    <col min="6149" max="6149" width="17.7109375" style="209" customWidth="1"/>
    <col min="6150" max="6150" width="17.85546875" style="209" customWidth="1"/>
    <col min="6151" max="6151" width="17.140625" style="209" customWidth="1"/>
    <col min="6152" max="6152" width="17.7109375" style="209" customWidth="1"/>
    <col min="6153" max="6401" width="8.85546875" style="209"/>
    <col min="6402" max="6402" width="23.140625" style="209" customWidth="1"/>
    <col min="6403" max="6404" width="13.42578125" style="209" customWidth="1"/>
    <col min="6405" max="6405" width="17.7109375" style="209" customWidth="1"/>
    <col min="6406" max="6406" width="17.85546875" style="209" customWidth="1"/>
    <col min="6407" max="6407" width="17.140625" style="209" customWidth="1"/>
    <col min="6408" max="6408" width="17.7109375" style="209" customWidth="1"/>
    <col min="6409" max="6657" width="8.85546875" style="209"/>
    <col min="6658" max="6658" width="23.140625" style="209" customWidth="1"/>
    <col min="6659" max="6660" width="13.42578125" style="209" customWidth="1"/>
    <col min="6661" max="6661" width="17.7109375" style="209" customWidth="1"/>
    <col min="6662" max="6662" width="17.85546875" style="209" customWidth="1"/>
    <col min="6663" max="6663" width="17.140625" style="209" customWidth="1"/>
    <col min="6664" max="6664" width="17.7109375" style="209" customWidth="1"/>
    <col min="6665" max="6913" width="8.85546875" style="209"/>
    <col min="6914" max="6914" width="23.140625" style="209" customWidth="1"/>
    <col min="6915" max="6916" width="13.42578125" style="209" customWidth="1"/>
    <col min="6917" max="6917" width="17.7109375" style="209" customWidth="1"/>
    <col min="6918" max="6918" width="17.85546875" style="209" customWidth="1"/>
    <col min="6919" max="6919" width="17.140625" style="209" customWidth="1"/>
    <col min="6920" max="6920" width="17.7109375" style="209" customWidth="1"/>
    <col min="6921" max="7169" width="8.85546875" style="209"/>
    <col min="7170" max="7170" width="23.140625" style="209" customWidth="1"/>
    <col min="7171" max="7172" width="13.42578125" style="209" customWidth="1"/>
    <col min="7173" max="7173" width="17.7109375" style="209" customWidth="1"/>
    <col min="7174" max="7174" width="17.85546875" style="209" customWidth="1"/>
    <col min="7175" max="7175" width="17.140625" style="209" customWidth="1"/>
    <col min="7176" max="7176" width="17.7109375" style="209" customWidth="1"/>
    <col min="7177" max="7425" width="8.85546875" style="209"/>
    <col min="7426" max="7426" width="23.140625" style="209" customWidth="1"/>
    <col min="7427" max="7428" width="13.42578125" style="209" customWidth="1"/>
    <col min="7429" max="7429" width="17.7109375" style="209" customWidth="1"/>
    <col min="7430" max="7430" width="17.85546875" style="209" customWidth="1"/>
    <col min="7431" max="7431" width="17.140625" style="209" customWidth="1"/>
    <col min="7432" max="7432" width="17.7109375" style="209" customWidth="1"/>
    <col min="7433" max="7681" width="8.85546875" style="209"/>
    <col min="7682" max="7682" width="23.140625" style="209" customWidth="1"/>
    <col min="7683" max="7684" width="13.42578125" style="209" customWidth="1"/>
    <col min="7685" max="7685" width="17.7109375" style="209" customWidth="1"/>
    <col min="7686" max="7686" width="17.85546875" style="209" customWidth="1"/>
    <col min="7687" max="7687" width="17.140625" style="209" customWidth="1"/>
    <col min="7688" max="7688" width="17.7109375" style="209" customWidth="1"/>
    <col min="7689" max="7937" width="8.85546875" style="209"/>
    <col min="7938" max="7938" width="23.140625" style="209" customWidth="1"/>
    <col min="7939" max="7940" width="13.42578125" style="209" customWidth="1"/>
    <col min="7941" max="7941" width="17.7109375" style="209" customWidth="1"/>
    <col min="7942" max="7942" width="17.85546875" style="209" customWidth="1"/>
    <col min="7943" max="7943" width="17.140625" style="209" customWidth="1"/>
    <col min="7944" max="7944" width="17.7109375" style="209" customWidth="1"/>
    <col min="7945" max="8193" width="8.85546875" style="209"/>
    <col min="8194" max="8194" width="23.140625" style="209" customWidth="1"/>
    <col min="8195" max="8196" width="13.42578125" style="209" customWidth="1"/>
    <col min="8197" max="8197" width="17.7109375" style="209" customWidth="1"/>
    <col min="8198" max="8198" width="17.85546875" style="209" customWidth="1"/>
    <col min="8199" max="8199" width="17.140625" style="209" customWidth="1"/>
    <col min="8200" max="8200" width="17.7109375" style="209" customWidth="1"/>
    <col min="8201" max="8449" width="8.85546875" style="209"/>
    <col min="8450" max="8450" width="23.140625" style="209" customWidth="1"/>
    <col min="8451" max="8452" width="13.42578125" style="209" customWidth="1"/>
    <col min="8453" max="8453" width="17.7109375" style="209" customWidth="1"/>
    <col min="8454" max="8454" width="17.85546875" style="209" customWidth="1"/>
    <col min="8455" max="8455" width="17.140625" style="209" customWidth="1"/>
    <col min="8456" max="8456" width="17.7109375" style="209" customWidth="1"/>
    <col min="8457" max="8705" width="8.85546875" style="209"/>
    <col min="8706" max="8706" width="23.140625" style="209" customWidth="1"/>
    <col min="8707" max="8708" width="13.42578125" style="209" customWidth="1"/>
    <col min="8709" max="8709" width="17.7109375" style="209" customWidth="1"/>
    <col min="8710" max="8710" width="17.85546875" style="209" customWidth="1"/>
    <col min="8711" max="8711" width="17.140625" style="209" customWidth="1"/>
    <col min="8712" max="8712" width="17.7109375" style="209" customWidth="1"/>
    <col min="8713" max="8961" width="8.85546875" style="209"/>
    <col min="8962" max="8962" width="23.140625" style="209" customWidth="1"/>
    <col min="8963" max="8964" width="13.42578125" style="209" customWidth="1"/>
    <col min="8965" max="8965" width="17.7109375" style="209" customWidth="1"/>
    <col min="8966" max="8966" width="17.85546875" style="209" customWidth="1"/>
    <col min="8967" max="8967" width="17.140625" style="209" customWidth="1"/>
    <col min="8968" max="8968" width="17.7109375" style="209" customWidth="1"/>
    <col min="8969" max="9217" width="8.85546875" style="209"/>
    <col min="9218" max="9218" width="23.140625" style="209" customWidth="1"/>
    <col min="9219" max="9220" width="13.42578125" style="209" customWidth="1"/>
    <col min="9221" max="9221" width="17.7109375" style="209" customWidth="1"/>
    <col min="9222" max="9222" width="17.85546875" style="209" customWidth="1"/>
    <col min="9223" max="9223" width="17.140625" style="209" customWidth="1"/>
    <col min="9224" max="9224" width="17.7109375" style="209" customWidth="1"/>
    <col min="9225" max="9473" width="8.85546875" style="209"/>
    <col min="9474" max="9474" width="23.140625" style="209" customWidth="1"/>
    <col min="9475" max="9476" width="13.42578125" style="209" customWidth="1"/>
    <col min="9477" max="9477" width="17.7109375" style="209" customWidth="1"/>
    <col min="9478" max="9478" width="17.85546875" style="209" customWidth="1"/>
    <col min="9479" max="9479" width="17.140625" style="209" customWidth="1"/>
    <col min="9480" max="9480" width="17.7109375" style="209" customWidth="1"/>
    <col min="9481" max="9729" width="8.85546875" style="209"/>
    <col min="9730" max="9730" width="23.140625" style="209" customWidth="1"/>
    <col min="9731" max="9732" width="13.42578125" style="209" customWidth="1"/>
    <col min="9733" max="9733" width="17.7109375" style="209" customWidth="1"/>
    <col min="9734" max="9734" width="17.85546875" style="209" customWidth="1"/>
    <col min="9735" max="9735" width="17.140625" style="209" customWidth="1"/>
    <col min="9736" max="9736" width="17.7109375" style="209" customWidth="1"/>
    <col min="9737" max="9985" width="8.85546875" style="209"/>
    <col min="9986" max="9986" width="23.140625" style="209" customWidth="1"/>
    <col min="9987" max="9988" width="13.42578125" style="209" customWidth="1"/>
    <col min="9989" max="9989" width="17.7109375" style="209" customWidth="1"/>
    <col min="9990" max="9990" width="17.85546875" style="209" customWidth="1"/>
    <col min="9991" max="9991" width="17.140625" style="209" customWidth="1"/>
    <col min="9992" max="9992" width="17.7109375" style="209" customWidth="1"/>
    <col min="9993" max="10241" width="8.85546875" style="209"/>
    <col min="10242" max="10242" width="23.140625" style="209" customWidth="1"/>
    <col min="10243" max="10244" width="13.42578125" style="209" customWidth="1"/>
    <col min="10245" max="10245" width="17.7109375" style="209" customWidth="1"/>
    <col min="10246" max="10246" width="17.85546875" style="209" customWidth="1"/>
    <col min="10247" max="10247" width="17.140625" style="209" customWidth="1"/>
    <col min="10248" max="10248" width="17.7109375" style="209" customWidth="1"/>
    <col min="10249" max="10497" width="8.85546875" style="209"/>
    <col min="10498" max="10498" width="23.140625" style="209" customWidth="1"/>
    <col min="10499" max="10500" width="13.42578125" style="209" customWidth="1"/>
    <col min="10501" max="10501" width="17.7109375" style="209" customWidth="1"/>
    <col min="10502" max="10502" width="17.85546875" style="209" customWidth="1"/>
    <col min="10503" max="10503" width="17.140625" style="209" customWidth="1"/>
    <col min="10504" max="10504" width="17.7109375" style="209" customWidth="1"/>
    <col min="10505" max="10753" width="8.85546875" style="209"/>
    <col min="10754" max="10754" width="23.140625" style="209" customWidth="1"/>
    <col min="10755" max="10756" width="13.42578125" style="209" customWidth="1"/>
    <col min="10757" max="10757" width="17.7109375" style="209" customWidth="1"/>
    <col min="10758" max="10758" width="17.85546875" style="209" customWidth="1"/>
    <col min="10759" max="10759" width="17.140625" style="209" customWidth="1"/>
    <col min="10760" max="10760" width="17.7109375" style="209" customWidth="1"/>
    <col min="10761" max="11009" width="8.85546875" style="209"/>
    <col min="11010" max="11010" width="23.140625" style="209" customWidth="1"/>
    <col min="11011" max="11012" width="13.42578125" style="209" customWidth="1"/>
    <col min="11013" max="11013" width="17.7109375" style="209" customWidth="1"/>
    <col min="11014" max="11014" width="17.85546875" style="209" customWidth="1"/>
    <col min="11015" max="11015" width="17.140625" style="209" customWidth="1"/>
    <col min="11016" max="11016" width="17.7109375" style="209" customWidth="1"/>
    <col min="11017" max="11265" width="8.85546875" style="209"/>
    <col min="11266" max="11266" width="23.140625" style="209" customWidth="1"/>
    <col min="11267" max="11268" width="13.42578125" style="209" customWidth="1"/>
    <col min="11269" max="11269" width="17.7109375" style="209" customWidth="1"/>
    <col min="11270" max="11270" width="17.85546875" style="209" customWidth="1"/>
    <col min="11271" max="11271" width="17.140625" style="209" customWidth="1"/>
    <col min="11272" max="11272" width="17.7109375" style="209" customWidth="1"/>
    <col min="11273" max="11521" width="8.85546875" style="209"/>
    <col min="11522" max="11522" width="23.140625" style="209" customWidth="1"/>
    <col min="11523" max="11524" width="13.42578125" style="209" customWidth="1"/>
    <col min="11525" max="11525" width="17.7109375" style="209" customWidth="1"/>
    <col min="11526" max="11526" width="17.85546875" style="209" customWidth="1"/>
    <col min="11527" max="11527" width="17.140625" style="209" customWidth="1"/>
    <col min="11528" max="11528" width="17.7109375" style="209" customWidth="1"/>
    <col min="11529" max="11777" width="8.85546875" style="209"/>
    <col min="11778" max="11778" width="23.140625" style="209" customWidth="1"/>
    <col min="11779" max="11780" width="13.42578125" style="209" customWidth="1"/>
    <col min="11781" max="11781" width="17.7109375" style="209" customWidth="1"/>
    <col min="11782" max="11782" width="17.85546875" style="209" customWidth="1"/>
    <col min="11783" max="11783" width="17.140625" style="209" customWidth="1"/>
    <col min="11784" max="11784" width="17.7109375" style="209" customWidth="1"/>
    <col min="11785" max="12033" width="8.85546875" style="209"/>
    <col min="12034" max="12034" width="23.140625" style="209" customWidth="1"/>
    <col min="12035" max="12036" width="13.42578125" style="209" customWidth="1"/>
    <col min="12037" max="12037" width="17.7109375" style="209" customWidth="1"/>
    <col min="12038" max="12038" width="17.85546875" style="209" customWidth="1"/>
    <col min="12039" max="12039" width="17.140625" style="209" customWidth="1"/>
    <col min="12040" max="12040" width="17.7109375" style="209" customWidth="1"/>
    <col min="12041" max="12289" width="8.85546875" style="209"/>
    <col min="12290" max="12290" width="23.140625" style="209" customWidth="1"/>
    <col min="12291" max="12292" width="13.42578125" style="209" customWidth="1"/>
    <col min="12293" max="12293" width="17.7109375" style="209" customWidth="1"/>
    <col min="12294" max="12294" width="17.85546875" style="209" customWidth="1"/>
    <col min="12295" max="12295" width="17.140625" style="209" customWidth="1"/>
    <col min="12296" max="12296" width="17.7109375" style="209" customWidth="1"/>
    <col min="12297" max="12545" width="8.85546875" style="209"/>
    <col min="12546" max="12546" width="23.140625" style="209" customWidth="1"/>
    <col min="12547" max="12548" width="13.42578125" style="209" customWidth="1"/>
    <col min="12549" max="12549" width="17.7109375" style="209" customWidth="1"/>
    <col min="12550" max="12550" width="17.85546875" style="209" customWidth="1"/>
    <col min="12551" max="12551" width="17.140625" style="209" customWidth="1"/>
    <col min="12552" max="12552" width="17.7109375" style="209" customWidth="1"/>
    <col min="12553" max="12801" width="8.85546875" style="209"/>
    <col min="12802" max="12802" width="23.140625" style="209" customWidth="1"/>
    <col min="12803" max="12804" width="13.42578125" style="209" customWidth="1"/>
    <col min="12805" max="12805" width="17.7109375" style="209" customWidth="1"/>
    <col min="12806" max="12806" width="17.85546875" style="209" customWidth="1"/>
    <col min="12807" max="12807" width="17.140625" style="209" customWidth="1"/>
    <col min="12808" max="12808" width="17.7109375" style="209" customWidth="1"/>
    <col min="12809" max="13057" width="8.85546875" style="209"/>
    <col min="13058" max="13058" width="23.140625" style="209" customWidth="1"/>
    <col min="13059" max="13060" width="13.42578125" style="209" customWidth="1"/>
    <col min="13061" max="13061" width="17.7109375" style="209" customWidth="1"/>
    <col min="13062" max="13062" width="17.85546875" style="209" customWidth="1"/>
    <col min="13063" max="13063" width="17.140625" style="209" customWidth="1"/>
    <col min="13064" max="13064" width="17.7109375" style="209" customWidth="1"/>
    <col min="13065" max="13313" width="8.85546875" style="209"/>
    <col min="13314" max="13314" width="23.140625" style="209" customWidth="1"/>
    <col min="13315" max="13316" width="13.42578125" style="209" customWidth="1"/>
    <col min="13317" max="13317" width="17.7109375" style="209" customWidth="1"/>
    <col min="13318" max="13318" width="17.85546875" style="209" customWidth="1"/>
    <col min="13319" max="13319" width="17.140625" style="209" customWidth="1"/>
    <col min="13320" max="13320" width="17.7109375" style="209" customWidth="1"/>
    <col min="13321" max="13569" width="8.85546875" style="209"/>
    <col min="13570" max="13570" width="23.140625" style="209" customWidth="1"/>
    <col min="13571" max="13572" width="13.42578125" style="209" customWidth="1"/>
    <col min="13573" max="13573" width="17.7109375" style="209" customWidth="1"/>
    <col min="13574" max="13574" width="17.85546875" style="209" customWidth="1"/>
    <col min="13575" max="13575" width="17.140625" style="209" customWidth="1"/>
    <col min="13576" max="13576" width="17.7109375" style="209" customWidth="1"/>
    <col min="13577" max="13825" width="8.85546875" style="209"/>
    <col min="13826" max="13826" width="23.140625" style="209" customWidth="1"/>
    <col min="13827" max="13828" width="13.42578125" style="209" customWidth="1"/>
    <col min="13829" max="13829" width="17.7109375" style="209" customWidth="1"/>
    <col min="13830" max="13830" width="17.85546875" style="209" customWidth="1"/>
    <col min="13831" max="13831" width="17.140625" style="209" customWidth="1"/>
    <col min="13832" max="13832" width="17.7109375" style="209" customWidth="1"/>
    <col min="13833" max="14081" width="8.85546875" style="209"/>
    <col min="14082" max="14082" width="23.140625" style="209" customWidth="1"/>
    <col min="14083" max="14084" width="13.42578125" style="209" customWidth="1"/>
    <col min="14085" max="14085" width="17.7109375" style="209" customWidth="1"/>
    <col min="14086" max="14086" width="17.85546875" style="209" customWidth="1"/>
    <col min="14087" max="14087" width="17.140625" style="209" customWidth="1"/>
    <col min="14088" max="14088" width="17.7109375" style="209" customWidth="1"/>
    <col min="14089" max="14337" width="8.85546875" style="209"/>
    <col min="14338" max="14338" width="23.140625" style="209" customWidth="1"/>
    <col min="14339" max="14340" width="13.42578125" style="209" customWidth="1"/>
    <col min="14341" max="14341" width="17.7109375" style="209" customWidth="1"/>
    <col min="14342" max="14342" width="17.85546875" style="209" customWidth="1"/>
    <col min="14343" max="14343" width="17.140625" style="209" customWidth="1"/>
    <col min="14344" max="14344" width="17.7109375" style="209" customWidth="1"/>
    <col min="14345" max="14593" width="8.85546875" style="209"/>
    <col min="14594" max="14594" width="23.140625" style="209" customWidth="1"/>
    <col min="14595" max="14596" width="13.42578125" style="209" customWidth="1"/>
    <col min="14597" max="14597" width="17.7109375" style="209" customWidth="1"/>
    <col min="14598" max="14598" width="17.85546875" style="209" customWidth="1"/>
    <col min="14599" max="14599" width="17.140625" style="209" customWidth="1"/>
    <col min="14600" max="14600" width="17.7109375" style="209" customWidth="1"/>
    <col min="14601" max="14849" width="8.85546875" style="209"/>
    <col min="14850" max="14850" width="23.140625" style="209" customWidth="1"/>
    <col min="14851" max="14852" width="13.42578125" style="209" customWidth="1"/>
    <col min="14853" max="14853" width="17.7109375" style="209" customWidth="1"/>
    <col min="14854" max="14854" width="17.85546875" style="209" customWidth="1"/>
    <col min="14855" max="14855" width="17.140625" style="209" customWidth="1"/>
    <col min="14856" max="14856" width="17.7109375" style="209" customWidth="1"/>
    <col min="14857" max="15105" width="8.85546875" style="209"/>
    <col min="15106" max="15106" width="23.140625" style="209" customWidth="1"/>
    <col min="15107" max="15108" width="13.42578125" style="209" customWidth="1"/>
    <col min="15109" max="15109" width="17.7109375" style="209" customWidth="1"/>
    <col min="15110" max="15110" width="17.85546875" style="209" customWidth="1"/>
    <col min="15111" max="15111" width="17.140625" style="209" customWidth="1"/>
    <col min="15112" max="15112" width="17.7109375" style="209" customWidth="1"/>
    <col min="15113" max="15361" width="8.85546875" style="209"/>
    <col min="15362" max="15362" width="23.140625" style="209" customWidth="1"/>
    <col min="15363" max="15364" width="13.42578125" style="209" customWidth="1"/>
    <col min="15365" max="15365" width="17.7109375" style="209" customWidth="1"/>
    <col min="15366" max="15366" width="17.85546875" style="209" customWidth="1"/>
    <col min="15367" max="15367" width="17.140625" style="209" customWidth="1"/>
    <col min="15368" max="15368" width="17.7109375" style="209" customWidth="1"/>
    <col min="15369" max="15617" width="8.85546875" style="209"/>
    <col min="15618" max="15618" width="23.140625" style="209" customWidth="1"/>
    <col min="15619" max="15620" width="13.42578125" style="209" customWidth="1"/>
    <col min="15621" max="15621" width="17.7109375" style="209" customWidth="1"/>
    <col min="15622" max="15622" width="17.85546875" style="209" customWidth="1"/>
    <col min="15623" max="15623" width="17.140625" style="209" customWidth="1"/>
    <col min="15624" max="15624" width="17.7109375" style="209" customWidth="1"/>
    <col min="15625" max="15873" width="8.85546875" style="209"/>
    <col min="15874" max="15874" width="23.140625" style="209" customWidth="1"/>
    <col min="15875" max="15876" width="13.42578125" style="209" customWidth="1"/>
    <col min="15877" max="15877" width="17.7109375" style="209" customWidth="1"/>
    <col min="15878" max="15878" width="17.85546875" style="209" customWidth="1"/>
    <col min="15879" max="15879" width="17.140625" style="209" customWidth="1"/>
    <col min="15880" max="15880" width="17.7109375" style="209" customWidth="1"/>
    <col min="15881" max="16129" width="8.85546875" style="209"/>
    <col min="16130" max="16130" width="23.140625" style="209" customWidth="1"/>
    <col min="16131" max="16132" width="13.42578125" style="209" customWidth="1"/>
    <col min="16133" max="16133" width="17.7109375" style="209" customWidth="1"/>
    <col min="16134" max="16134" width="17.85546875" style="209" customWidth="1"/>
    <col min="16135" max="16135" width="17.140625" style="209" customWidth="1"/>
    <col min="16136" max="16136" width="17.7109375" style="209" customWidth="1"/>
    <col min="16137" max="16384" width="8.85546875" style="209"/>
  </cols>
  <sheetData>
    <row r="2" spans="1:10" x14ac:dyDescent="0.2">
      <c r="A2" s="321" t="s">
        <v>4113</v>
      </c>
    </row>
    <row r="3" spans="1:10" ht="13.5" thickBot="1" x14ac:dyDescent="0.25">
      <c r="A3" s="321"/>
    </row>
    <row r="4" spans="1:10" ht="52.5" thickTop="1" thickBot="1" x14ac:dyDescent="0.25">
      <c r="A4" s="264" t="s">
        <v>23</v>
      </c>
      <c r="B4" s="264" t="s">
        <v>3331</v>
      </c>
      <c r="C4" s="264" t="s">
        <v>3332</v>
      </c>
      <c r="D4" s="264" t="s">
        <v>3333</v>
      </c>
      <c r="E4" s="221" t="s">
        <v>3334</v>
      </c>
      <c r="F4" s="221" t="s">
        <v>3335</v>
      </c>
      <c r="G4" s="221" t="s">
        <v>3336</v>
      </c>
      <c r="H4" s="221" t="s">
        <v>3337</v>
      </c>
      <c r="I4" s="221" t="s">
        <v>3839</v>
      </c>
      <c r="J4" s="221" t="s">
        <v>22</v>
      </c>
    </row>
    <row r="5" spans="1:10" ht="13.5" thickTop="1" x14ac:dyDescent="0.2">
      <c r="A5" s="256">
        <v>1</v>
      </c>
      <c r="B5" s="251" t="s">
        <v>3338</v>
      </c>
      <c r="C5" s="251" t="s">
        <v>3339</v>
      </c>
      <c r="D5" s="251" t="str">
        <f>B5&amp;" "&amp;C5</f>
        <v>Abrusewicz Patrycja</v>
      </c>
      <c r="E5" s="257">
        <v>5200</v>
      </c>
      <c r="F5" s="257">
        <f>(E5*7%*13)/365</f>
        <v>12.964383561643839</v>
      </c>
      <c r="G5" s="258">
        <v>3579.24</v>
      </c>
      <c r="H5" s="257">
        <f t="shared" ref="H5:H68" si="0">G5+F5</f>
        <v>3592.2043835616437</v>
      </c>
      <c r="I5" s="258">
        <v>110</v>
      </c>
      <c r="J5" s="266">
        <f>SUM(H5:I5)</f>
        <v>3702.2043835616437</v>
      </c>
    </row>
    <row r="6" spans="1:10" x14ac:dyDescent="0.2">
      <c r="A6" s="252">
        <v>2</v>
      </c>
      <c r="B6" s="253" t="s">
        <v>3340</v>
      </c>
      <c r="C6" s="253" t="s">
        <v>3341</v>
      </c>
      <c r="D6" s="253" t="str">
        <f t="shared" ref="D6:D69" si="1">B6&amp;" "&amp;C6</f>
        <v>Adam Filip</v>
      </c>
      <c r="E6" s="260">
        <v>3692.34</v>
      </c>
      <c r="F6" s="260">
        <f t="shared" ref="F6:F69" si="2">(E6*7%*13)/365</f>
        <v>9.205560000000002</v>
      </c>
      <c r="G6" s="261">
        <v>2639.37</v>
      </c>
      <c r="H6" s="260">
        <f t="shared" si="0"/>
        <v>2648.5755599999998</v>
      </c>
      <c r="I6" s="261">
        <v>0</v>
      </c>
      <c r="J6" s="265">
        <f t="shared" ref="J6:J69" si="3">SUM(H6:I6)</f>
        <v>2648.5755599999998</v>
      </c>
    </row>
    <row r="7" spans="1:10" x14ac:dyDescent="0.2">
      <c r="A7" s="252">
        <v>3</v>
      </c>
      <c r="B7" s="253" t="s">
        <v>3342</v>
      </c>
      <c r="C7" s="253" t="s">
        <v>3343</v>
      </c>
      <c r="D7" s="253" t="str">
        <f t="shared" si="1"/>
        <v>Adamczak Piotr</v>
      </c>
      <c r="E7" s="260">
        <v>150</v>
      </c>
      <c r="F7" s="260">
        <f t="shared" si="2"/>
        <v>0.3739726027397261</v>
      </c>
      <c r="G7" s="261">
        <v>129.43</v>
      </c>
      <c r="H7" s="260">
        <f t="shared" si="0"/>
        <v>129.80397260273972</v>
      </c>
      <c r="I7" s="261">
        <v>0</v>
      </c>
      <c r="J7" s="265">
        <f t="shared" si="3"/>
        <v>129.80397260273972</v>
      </c>
    </row>
    <row r="8" spans="1:10" x14ac:dyDescent="0.2">
      <c r="A8" s="252">
        <v>4</v>
      </c>
      <c r="B8" s="253" t="s">
        <v>3344</v>
      </c>
      <c r="C8" s="253" t="s">
        <v>3345</v>
      </c>
      <c r="D8" s="253" t="str">
        <f t="shared" si="1"/>
        <v>Ambroż Przemysław</v>
      </c>
      <c r="E8" s="260">
        <v>5711.32</v>
      </c>
      <c r="F8" s="260">
        <f t="shared" si="2"/>
        <v>14.239181369863015</v>
      </c>
      <c r="G8" s="261">
        <v>3940.75</v>
      </c>
      <c r="H8" s="260">
        <f t="shared" si="0"/>
        <v>3954.9891813698632</v>
      </c>
      <c r="I8" s="261">
        <v>110</v>
      </c>
      <c r="J8" s="265">
        <f t="shared" si="3"/>
        <v>4064.9891813698632</v>
      </c>
    </row>
    <row r="9" spans="1:10" x14ac:dyDescent="0.2">
      <c r="A9" s="252">
        <v>5</v>
      </c>
      <c r="B9" s="253" t="s">
        <v>3346</v>
      </c>
      <c r="C9" s="253" t="s">
        <v>3347</v>
      </c>
      <c r="D9" s="253" t="str">
        <f t="shared" si="1"/>
        <v>Andrzejak Mateusz</v>
      </c>
      <c r="E9" s="260">
        <v>4238</v>
      </c>
      <c r="F9" s="260">
        <f t="shared" si="2"/>
        <v>10.565972602739727</v>
      </c>
      <c r="G9" s="261">
        <v>3024.84</v>
      </c>
      <c r="H9" s="260">
        <f t="shared" si="0"/>
        <v>3035.4059726027399</v>
      </c>
      <c r="I9" s="261">
        <v>0</v>
      </c>
      <c r="J9" s="265">
        <f t="shared" si="3"/>
        <v>3035.4059726027399</v>
      </c>
    </row>
    <row r="10" spans="1:10" x14ac:dyDescent="0.2">
      <c r="A10" s="252">
        <v>6</v>
      </c>
      <c r="B10" s="253" t="s">
        <v>3348</v>
      </c>
      <c r="C10" s="253" t="s">
        <v>3349</v>
      </c>
      <c r="D10" s="253" t="str">
        <f t="shared" si="1"/>
        <v>Antkowiak Andrzej</v>
      </c>
      <c r="E10" s="260">
        <v>5749.61</v>
      </c>
      <c r="F10" s="260">
        <f t="shared" si="2"/>
        <v>14.334644109589043</v>
      </c>
      <c r="G10" s="261">
        <v>4022.82</v>
      </c>
      <c r="H10" s="260">
        <f t="shared" si="0"/>
        <v>4037.1546441095893</v>
      </c>
      <c r="I10" s="261">
        <v>55</v>
      </c>
      <c r="J10" s="265">
        <f t="shared" si="3"/>
        <v>4092.1546441095893</v>
      </c>
    </row>
    <row r="11" spans="1:10" x14ac:dyDescent="0.2">
      <c r="A11" s="252">
        <v>7</v>
      </c>
      <c r="B11" s="253" t="s">
        <v>3348</v>
      </c>
      <c r="C11" s="253" t="s">
        <v>3350</v>
      </c>
      <c r="D11" s="253" t="str">
        <f t="shared" si="1"/>
        <v>Antkowiak Paweł</v>
      </c>
      <c r="E11" s="260">
        <v>5763.92</v>
      </c>
      <c r="F11" s="260">
        <f t="shared" si="2"/>
        <v>14.370321095890413</v>
      </c>
      <c r="G11" s="261">
        <v>4028.05</v>
      </c>
      <c r="H11" s="260">
        <f t="shared" si="0"/>
        <v>4042.4203210958908</v>
      </c>
      <c r="I11" s="261">
        <v>55</v>
      </c>
      <c r="J11" s="265">
        <f t="shared" si="3"/>
        <v>4097.4203210958913</v>
      </c>
    </row>
    <row r="12" spans="1:10" x14ac:dyDescent="0.2">
      <c r="A12" s="252">
        <v>8</v>
      </c>
      <c r="B12" s="253" t="s">
        <v>3351</v>
      </c>
      <c r="C12" s="253" t="s">
        <v>3352</v>
      </c>
      <c r="D12" s="253" t="str">
        <f t="shared" si="1"/>
        <v>Bagiński Daniel</v>
      </c>
      <c r="E12" s="260">
        <v>1105.71</v>
      </c>
      <c r="F12" s="260">
        <f t="shared" si="2"/>
        <v>2.7567016438356169</v>
      </c>
      <c r="G12" s="261">
        <v>842.24</v>
      </c>
      <c r="H12" s="260">
        <f t="shared" si="0"/>
        <v>844.99670164383565</v>
      </c>
      <c r="I12" s="261">
        <v>0</v>
      </c>
      <c r="J12" s="265">
        <f t="shared" si="3"/>
        <v>844.99670164383565</v>
      </c>
    </row>
    <row r="13" spans="1:10" x14ac:dyDescent="0.2">
      <c r="A13" s="252">
        <v>9</v>
      </c>
      <c r="B13" s="253" t="s">
        <v>3353</v>
      </c>
      <c r="C13" s="253" t="s">
        <v>3354</v>
      </c>
      <c r="D13" s="253" t="str">
        <f t="shared" si="1"/>
        <v>Baranowski Jarosław</v>
      </c>
      <c r="E13" s="260">
        <v>6515.7</v>
      </c>
      <c r="F13" s="260">
        <f t="shared" si="2"/>
        <v>16.244621917808221</v>
      </c>
      <c r="G13" s="261">
        <v>4556.38</v>
      </c>
      <c r="H13" s="260">
        <f t="shared" si="0"/>
        <v>4572.6246219178083</v>
      </c>
      <c r="I13" s="261">
        <v>55</v>
      </c>
      <c r="J13" s="265">
        <f t="shared" si="3"/>
        <v>4627.6246219178083</v>
      </c>
    </row>
    <row r="14" spans="1:10" x14ac:dyDescent="0.2">
      <c r="A14" s="252">
        <v>10</v>
      </c>
      <c r="B14" s="253" t="s">
        <v>3355</v>
      </c>
      <c r="C14" s="253" t="s">
        <v>3356</v>
      </c>
      <c r="D14" s="253" t="str">
        <f t="shared" si="1"/>
        <v>Bartczak Marek</v>
      </c>
      <c r="E14" s="260">
        <v>1692.86</v>
      </c>
      <c r="F14" s="260">
        <f t="shared" si="2"/>
        <v>4.2205550684931508</v>
      </c>
      <c r="G14" s="261">
        <v>1246.3</v>
      </c>
      <c r="H14" s="260">
        <f t="shared" si="0"/>
        <v>1250.5205550684932</v>
      </c>
      <c r="I14" s="261">
        <v>0</v>
      </c>
      <c r="J14" s="265">
        <f t="shared" si="3"/>
        <v>1250.5205550684932</v>
      </c>
    </row>
    <row r="15" spans="1:10" x14ac:dyDescent="0.2">
      <c r="A15" s="252">
        <v>11</v>
      </c>
      <c r="B15" s="253" t="s">
        <v>3357</v>
      </c>
      <c r="C15" s="253" t="s">
        <v>3358</v>
      </c>
      <c r="D15" s="253" t="str">
        <f t="shared" si="1"/>
        <v>Bartoszewicz Bartłomiej</v>
      </c>
      <c r="E15" s="260">
        <v>5486.91</v>
      </c>
      <c r="F15" s="260">
        <f t="shared" si="2"/>
        <v>13.679693424657534</v>
      </c>
      <c r="G15" s="261">
        <v>3839.54</v>
      </c>
      <c r="H15" s="260">
        <f t="shared" si="0"/>
        <v>3853.2196934246576</v>
      </c>
      <c r="I15" s="261">
        <v>55</v>
      </c>
      <c r="J15" s="265">
        <f t="shared" si="3"/>
        <v>3908.2196934246576</v>
      </c>
    </row>
    <row r="16" spans="1:10" x14ac:dyDescent="0.2">
      <c r="A16" s="252">
        <v>12</v>
      </c>
      <c r="B16" s="253" t="s">
        <v>3359</v>
      </c>
      <c r="C16" s="253" t="s">
        <v>3360</v>
      </c>
      <c r="D16" s="253" t="str">
        <f t="shared" si="1"/>
        <v>Bartoszewicz-Konopka Ewelina</v>
      </c>
      <c r="E16" s="260">
        <v>5200.08</v>
      </c>
      <c r="F16" s="260">
        <f t="shared" si="2"/>
        <v>12.964583013698629</v>
      </c>
      <c r="G16" s="261">
        <v>3689.31</v>
      </c>
      <c r="H16" s="260">
        <f t="shared" si="0"/>
        <v>3702.2745830136987</v>
      </c>
      <c r="I16" s="261">
        <v>0</v>
      </c>
      <c r="J16" s="265">
        <f t="shared" si="3"/>
        <v>3702.2745830136987</v>
      </c>
    </row>
    <row r="17" spans="1:10" x14ac:dyDescent="0.2">
      <c r="A17" s="252">
        <v>13</v>
      </c>
      <c r="B17" s="253" t="s">
        <v>3361</v>
      </c>
      <c r="C17" s="253" t="s">
        <v>3362</v>
      </c>
      <c r="D17" s="253" t="str">
        <f t="shared" si="1"/>
        <v>Barylak Stanisław</v>
      </c>
      <c r="E17" s="260">
        <v>4192.96</v>
      </c>
      <c r="F17" s="260">
        <f t="shared" si="2"/>
        <v>10.453681095890412</v>
      </c>
      <c r="G17" s="261">
        <v>2993.48</v>
      </c>
      <c r="H17" s="260">
        <f t="shared" si="0"/>
        <v>3003.9336810958903</v>
      </c>
      <c r="I17" s="261">
        <v>0</v>
      </c>
      <c r="J17" s="265">
        <f t="shared" si="3"/>
        <v>3003.9336810958903</v>
      </c>
    </row>
    <row r="18" spans="1:10" x14ac:dyDescent="0.2">
      <c r="A18" s="252">
        <v>14</v>
      </c>
      <c r="B18" s="253" t="s">
        <v>3363</v>
      </c>
      <c r="C18" s="253" t="s">
        <v>3364</v>
      </c>
      <c r="D18" s="253" t="str">
        <f t="shared" si="1"/>
        <v>Bąkowski Adrian</v>
      </c>
      <c r="E18" s="260">
        <v>8871.81</v>
      </c>
      <c r="F18" s="260">
        <f t="shared" si="2"/>
        <v>22.118759178082193</v>
      </c>
      <c r="G18" s="261">
        <v>6198.49</v>
      </c>
      <c r="H18" s="260">
        <f t="shared" si="0"/>
        <v>6220.6087591780815</v>
      </c>
      <c r="I18" s="261">
        <v>55</v>
      </c>
      <c r="J18" s="265">
        <f t="shared" si="3"/>
        <v>6275.6087591780815</v>
      </c>
    </row>
    <row r="19" spans="1:10" x14ac:dyDescent="0.2">
      <c r="A19" s="252">
        <v>15</v>
      </c>
      <c r="B19" s="253" t="s">
        <v>3365</v>
      </c>
      <c r="C19" s="253" t="s">
        <v>3366</v>
      </c>
      <c r="D19" s="253" t="str">
        <f t="shared" si="1"/>
        <v>Bednarek Marcin</v>
      </c>
      <c r="E19" s="260">
        <v>4736.1499999999996</v>
      </c>
      <c r="F19" s="260">
        <f t="shared" si="2"/>
        <v>11.807935616438355</v>
      </c>
      <c r="G19" s="261">
        <v>3256.01</v>
      </c>
      <c r="H19" s="260">
        <f t="shared" si="0"/>
        <v>3267.8179356164387</v>
      </c>
      <c r="I19" s="261">
        <v>110</v>
      </c>
      <c r="J19" s="265">
        <f t="shared" si="3"/>
        <v>3377.8179356164387</v>
      </c>
    </row>
    <row r="20" spans="1:10" x14ac:dyDescent="0.2">
      <c r="A20" s="252">
        <v>16</v>
      </c>
      <c r="B20" s="253" t="s">
        <v>3367</v>
      </c>
      <c r="C20" s="253" t="s">
        <v>3368</v>
      </c>
      <c r="D20" s="253" t="str">
        <f t="shared" si="1"/>
        <v>Binek Dorota</v>
      </c>
      <c r="E20" s="260">
        <v>4007.97</v>
      </c>
      <c r="F20" s="260">
        <f t="shared" si="2"/>
        <v>9.9924731506849316</v>
      </c>
      <c r="G20" s="261">
        <v>2804.21</v>
      </c>
      <c r="H20" s="260">
        <f t="shared" si="0"/>
        <v>2814.2024731506849</v>
      </c>
      <c r="I20" s="261">
        <v>55</v>
      </c>
      <c r="J20" s="265">
        <f t="shared" si="3"/>
        <v>2869.2024731506849</v>
      </c>
    </row>
    <row r="21" spans="1:10" x14ac:dyDescent="0.2">
      <c r="A21" s="252">
        <v>17</v>
      </c>
      <c r="B21" s="253" t="s">
        <v>3369</v>
      </c>
      <c r="C21" s="253" t="s">
        <v>3370</v>
      </c>
      <c r="D21" s="253" t="str">
        <f t="shared" si="1"/>
        <v>Błażejewski Damian</v>
      </c>
      <c r="E21" s="260">
        <v>7098.16</v>
      </c>
      <c r="F21" s="260">
        <f t="shared" si="2"/>
        <v>17.696782465753426</v>
      </c>
      <c r="G21" s="261">
        <v>5011.76</v>
      </c>
      <c r="H21" s="260">
        <f t="shared" si="0"/>
        <v>5029.4567824657533</v>
      </c>
      <c r="I21" s="261">
        <v>0</v>
      </c>
      <c r="J21" s="265">
        <f t="shared" si="3"/>
        <v>5029.4567824657533</v>
      </c>
    </row>
    <row r="22" spans="1:10" x14ac:dyDescent="0.2">
      <c r="A22" s="252">
        <v>18</v>
      </c>
      <c r="B22" s="253" t="s">
        <v>3371</v>
      </c>
      <c r="C22" s="253" t="s">
        <v>3364</v>
      </c>
      <c r="D22" s="253" t="str">
        <f t="shared" si="1"/>
        <v>Bogdański Adrian</v>
      </c>
      <c r="E22" s="260">
        <v>3207.73</v>
      </c>
      <c r="F22" s="260">
        <f t="shared" si="2"/>
        <v>7.9973542465753429</v>
      </c>
      <c r="G22" s="261">
        <v>2361.1</v>
      </c>
      <c r="H22" s="260">
        <f t="shared" si="0"/>
        <v>2369.0973542465754</v>
      </c>
      <c r="I22" s="261">
        <v>0</v>
      </c>
      <c r="J22" s="265">
        <f t="shared" si="3"/>
        <v>2369.0973542465754</v>
      </c>
    </row>
    <row r="23" spans="1:10" x14ac:dyDescent="0.2">
      <c r="A23" s="252">
        <v>19</v>
      </c>
      <c r="B23" s="253" t="s">
        <v>3372</v>
      </c>
      <c r="C23" s="253" t="s">
        <v>3345</v>
      </c>
      <c r="D23" s="253" t="str">
        <f t="shared" si="1"/>
        <v>Bołbot Przemysław</v>
      </c>
      <c r="E23" s="260">
        <v>4150.96</v>
      </c>
      <c r="F23" s="260">
        <f t="shared" si="2"/>
        <v>10.348968767123289</v>
      </c>
      <c r="G23" s="261">
        <v>2963.5</v>
      </c>
      <c r="H23" s="260">
        <f t="shared" si="0"/>
        <v>2973.8489687671231</v>
      </c>
      <c r="I23" s="261">
        <v>0</v>
      </c>
      <c r="J23" s="265">
        <f t="shared" si="3"/>
        <v>2973.8489687671231</v>
      </c>
    </row>
    <row r="24" spans="1:10" x14ac:dyDescent="0.2">
      <c r="A24" s="252">
        <v>20</v>
      </c>
      <c r="B24" s="253" t="s">
        <v>3373</v>
      </c>
      <c r="C24" s="253" t="s">
        <v>3374</v>
      </c>
      <c r="D24" s="253" t="str">
        <f t="shared" si="1"/>
        <v>Borczyk Agnieszka</v>
      </c>
      <c r="E24" s="260">
        <v>3392.96</v>
      </c>
      <c r="F24" s="260">
        <f t="shared" si="2"/>
        <v>8.4591605479452063</v>
      </c>
      <c r="G24" s="261">
        <v>2325.29</v>
      </c>
      <c r="H24" s="260">
        <f t="shared" si="0"/>
        <v>2333.7491605479454</v>
      </c>
      <c r="I24" s="261">
        <v>110</v>
      </c>
      <c r="J24" s="265">
        <f t="shared" si="3"/>
        <v>2443.7491605479454</v>
      </c>
    </row>
    <row r="25" spans="1:10" x14ac:dyDescent="0.2">
      <c r="A25" s="252">
        <v>21</v>
      </c>
      <c r="B25" s="253" t="s">
        <v>3375</v>
      </c>
      <c r="C25" s="253" t="s">
        <v>3360</v>
      </c>
      <c r="D25" s="253" t="str">
        <f t="shared" si="1"/>
        <v>Borowiecka Ewelina</v>
      </c>
      <c r="E25" s="260">
        <v>4210</v>
      </c>
      <c r="F25" s="260">
        <f t="shared" si="2"/>
        <v>10.496164383561645</v>
      </c>
      <c r="G25" s="261">
        <v>2949.85</v>
      </c>
      <c r="H25" s="260">
        <f t="shared" si="0"/>
        <v>2960.3461643835617</v>
      </c>
      <c r="I25" s="261">
        <v>55</v>
      </c>
      <c r="J25" s="265">
        <f t="shared" si="3"/>
        <v>3015.3461643835617</v>
      </c>
    </row>
    <row r="26" spans="1:10" x14ac:dyDescent="0.2">
      <c r="A26" s="252">
        <v>22</v>
      </c>
      <c r="B26" s="253" t="s">
        <v>3376</v>
      </c>
      <c r="C26" s="253" t="s">
        <v>3366</v>
      </c>
      <c r="D26" s="253" t="str">
        <f t="shared" si="1"/>
        <v>Borowiecki Marcin</v>
      </c>
      <c r="E26" s="260">
        <v>6802.68</v>
      </c>
      <c r="F26" s="260">
        <f t="shared" si="2"/>
        <v>16.960106301369866</v>
      </c>
      <c r="G26" s="261">
        <v>4701.7299999999996</v>
      </c>
      <c r="H26" s="260">
        <f t="shared" si="0"/>
        <v>4718.6901063013693</v>
      </c>
      <c r="I26" s="261">
        <v>110</v>
      </c>
      <c r="J26" s="265">
        <f t="shared" si="3"/>
        <v>4828.6901063013693</v>
      </c>
    </row>
    <row r="27" spans="1:10" x14ac:dyDescent="0.2">
      <c r="A27" s="252">
        <v>23</v>
      </c>
      <c r="B27" s="253" t="s">
        <v>3377</v>
      </c>
      <c r="C27" s="253" t="s">
        <v>3378</v>
      </c>
      <c r="D27" s="253" t="str">
        <f t="shared" si="1"/>
        <v>Brzózka Dawid</v>
      </c>
      <c r="E27" s="260">
        <v>3993.94</v>
      </c>
      <c r="F27" s="260">
        <f t="shared" si="2"/>
        <v>9.957494246575342</v>
      </c>
      <c r="G27" s="261">
        <v>2849.2</v>
      </c>
      <c r="H27" s="260">
        <f t="shared" si="0"/>
        <v>2859.157494246575</v>
      </c>
      <c r="I27" s="261">
        <v>0</v>
      </c>
      <c r="J27" s="265">
        <f t="shared" si="3"/>
        <v>2859.157494246575</v>
      </c>
    </row>
    <row r="28" spans="1:10" x14ac:dyDescent="0.2">
      <c r="A28" s="252">
        <v>24</v>
      </c>
      <c r="B28" s="253" t="s">
        <v>3379</v>
      </c>
      <c r="C28" s="253" t="s">
        <v>3380</v>
      </c>
      <c r="D28" s="253" t="str">
        <f t="shared" si="1"/>
        <v>Bugajewski Leszek</v>
      </c>
      <c r="E28" s="260">
        <v>5216.8</v>
      </c>
      <c r="F28" s="260">
        <f t="shared" si="2"/>
        <v>13.006268493150687</v>
      </c>
      <c r="G28" s="261">
        <v>3646.44</v>
      </c>
      <c r="H28" s="260">
        <f t="shared" si="0"/>
        <v>3659.4462684931509</v>
      </c>
      <c r="I28" s="261">
        <v>55</v>
      </c>
      <c r="J28" s="265">
        <f t="shared" si="3"/>
        <v>3714.4462684931509</v>
      </c>
    </row>
    <row r="29" spans="1:10" x14ac:dyDescent="0.2">
      <c r="A29" s="252">
        <v>25</v>
      </c>
      <c r="B29" s="253" t="s">
        <v>3381</v>
      </c>
      <c r="C29" s="253" t="s">
        <v>3382</v>
      </c>
      <c r="D29" s="253" t="str">
        <f t="shared" si="1"/>
        <v>Cesarz Aleksander</v>
      </c>
      <c r="E29" s="260">
        <v>3739.42</v>
      </c>
      <c r="F29" s="260">
        <f t="shared" si="2"/>
        <v>9.3229375342465755</v>
      </c>
      <c r="G29" s="261">
        <v>2672.33</v>
      </c>
      <c r="H29" s="260">
        <f t="shared" si="0"/>
        <v>2681.6529375342466</v>
      </c>
      <c r="I29" s="261">
        <v>0</v>
      </c>
      <c r="J29" s="265">
        <f t="shared" si="3"/>
        <v>2681.6529375342466</v>
      </c>
    </row>
    <row r="30" spans="1:10" x14ac:dyDescent="0.2">
      <c r="A30" s="252">
        <v>26</v>
      </c>
      <c r="B30" s="253" t="s">
        <v>3383</v>
      </c>
      <c r="C30" s="253" t="s">
        <v>3384</v>
      </c>
      <c r="D30" s="253" t="str">
        <f t="shared" si="1"/>
        <v>Charciarek Magdalena</v>
      </c>
      <c r="E30" s="260">
        <v>2969.64</v>
      </c>
      <c r="F30" s="260">
        <f t="shared" si="2"/>
        <v>7.4037600000000001</v>
      </c>
      <c r="G30" s="261">
        <v>2397.4499999999998</v>
      </c>
      <c r="H30" s="260">
        <f t="shared" si="0"/>
        <v>2404.85376</v>
      </c>
      <c r="I30" s="261">
        <v>0</v>
      </c>
      <c r="J30" s="265">
        <f t="shared" si="3"/>
        <v>2404.85376</v>
      </c>
    </row>
    <row r="31" spans="1:10" x14ac:dyDescent="0.2">
      <c r="A31" s="252">
        <v>27</v>
      </c>
      <c r="B31" s="253" t="s">
        <v>3385</v>
      </c>
      <c r="C31" s="253" t="s">
        <v>3386</v>
      </c>
      <c r="D31" s="253" t="str">
        <f t="shared" si="1"/>
        <v>Chmielowiec Daria</v>
      </c>
      <c r="E31" s="260">
        <v>3980.96</v>
      </c>
      <c r="F31" s="260">
        <f t="shared" si="2"/>
        <v>9.9251331506849336</v>
      </c>
      <c r="G31" s="261">
        <v>2790.01</v>
      </c>
      <c r="H31" s="260">
        <f t="shared" si="0"/>
        <v>2799.935133150685</v>
      </c>
      <c r="I31" s="261">
        <v>55</v>
      </c>
      <c r="J31" s="265">
        <f t="shared" si="3"/>
        <v>2854.935133150685</v>
      </c>
    </row>
    <row r="32" spans="1:10" x14ac:dyDescent="0.2">
      <c r="A32" s="252">
        <v>28</v>
      </c>
      <c r="B32" s="253" t="s">
        <v>3387</v>
      </c>
      <c r="C32" s="253" t="s">
        <v>3388</v>
      </c>
      <c r="D32" s="253" t="str">
        <f t="shared" si="1"/>
        <v>Cichoń Robert</v>
      </c>
      <c r="E32" s="260">
        <v>6883.26</v>
      </c>
      <c r="F32" s="260">
        <f t="shared" si="2"/>
        <v>17.161004383561647</v>
      </c>
      <c r="G32" s="261">
        <v>4863</v>
      </c>
      <c r="H32" s="260">
        <f t="shared" si="0"/>
        <v>4880.1610043835617</v>
      </c>
      <c r="I32" s="261">
        <v>0</v>
      </c>
      <c r="J32" s="265">
        <f t="shared" si="3"/>
        <v>4880.1610043835617</v>
      </c>
    </row>
    <row r="33" spans="1:10" x14ac:dyDescent="0.2">
      <c r="A33" s="252">
        <v>29</v>
      </c>
      <c r="B33" s="253" t="s">
        <v>3389</v>
      </c>
      <c r="C33" s="253" t="s">
        <v>3390</v>
      </c>
      <c r="D33" s="253" t="str">
        <f t="shared" si="1"/>
        <v>Cieślak Jacek</v>
      </c>
      <c r="E33" s="260">
        <v>6381.12</v>
      </c>
      <c r="F33" s="260">
        <f t="shared" si="2"/>
        <v>15.909093698630137</v>
      </c>
      <c r="G33" s="261">
        <v>4462.7</v>
      </c>
      <c r="H33" s="260">
        <f t="shared" si="0"/>
        <v>4478.6090936986302</v>
      </c>
      <c r="I33" s="261">
        <v>55</v>
      </c>
      <c r="J33" s="265">
        <f t="shared" si="3"/>
        <v>4533.6090936986302</v>
      </c>
    </row>
    <row r="34" spans="1:10" x14ac:dyDescent="0.2">
      <c r="A34" s="252">
        <v>30</v>
      </c>
      <c r="B34" s="253" t="s">
        <v>3391</v>
      </c>
      <c r="C34" s="253" t="s">
        <v>3352</v>
      </c>
      <c r="D34" s="253" t="str">
        <f t="shared" si="1"/>
        <v>Cieślarczyk Daniel</v>
      </c>
      <c r="E34" s="260">
        <v>3638.29</v>
      </c>
      <c r="F34" s="260">
        <f t="shared" si="2"/>
        <v>9.0708052054794521</v>
      </c>
      <c r="G34" s="261">
        <v>2601.9299999999998</v>
      </c>
      <c r="H34" s="260">
        <f t="shared" si="0"/>
        <v>2611.0008052054791</v>
      </c>
      <c r="I34" s="261">
        <v>0</v>
      </c>
      <c r="J34" s="265">
        <f t="shared" si="3"/>
        <v>2611.0008052054791</v>
      </c>
    </row>
    <row r="35" spans="1:10" x14ac:dyDescent="0.2">
      <c r="A35" s="252">
        <v>31</v>
      </c>
      <c r="B35" s="253" t="s">
        <v>3392</v>
      </c>
      <c r="C35" s="253" t="s">
        <v>3393</v>
      </c>
      <c r="D35" s="253" t="str">
        <f t="shared" si="1"/>
        <v>Czapliński Łukasz</v>
      </c>
      <c r="E35" s="260">
        <v>5912.61</v>
      </c>
      <c r="F35" s="260">
        <f t="shared" si="2"/>
        <v>14.741027671232876</v>
      </c>
      <c r="G35" s="261">
        <v>4185.8100000000004</v>
      </c>
      <c r="H35" s="260">
        <f t="shared" si="0"/>
        <v>4200.551027671233</v>
      </c>
      <c r="I35" s="261">
        <v>0</v>
      </c>
      <c r="J35" s="265">
        <f t="shared" si="3"/>
        <v>4200.551027671233</v>
      </c>
    </row>
    <row r="36" spans="1:10" x14ac:dyDescent="0.2">
      <c r="A36" s="252">
        <v>32</v>
      </c>
      <c r="B36" s="253" t="s">
        <v>3394</v>
      </c>
      <c r="C36" s="253" t="s">
        <v>3395</v>
      </c>
      <c r="D36" s="253" t="str">
        <f t="shared" si="1"/>
        <v>Czarny Tomasz</v>
      </c>
      <c r="E36" s="260">
        <v>8311.11</v>
      </c>
      <c r="F36" s="260">
        <f t="shared" si="2"/>
        <v>20.720849589041102</v>
      </c>
      <c r="G36" s="261">
        <v>5862.21</v>
      </c>
      <c r="H36" s="260">
        <f t="shared" si="0"/>
        <v>5882.9308495890409</v>
      </c>
      <c r="I36" s="261">
        <v>0</v>
      </c>
      <c r="J36" s="265">
        <f t="shared" si="3"/>
        <v>5882.9308495890409</v>
      </c>
    </row>
    <row r="37" spans="1:10" x14ac:dyDescent="0.2">
      <c r="A37" s="252">
        <v>33</v>
      </c>
      <c r="B37" s="253" t="s">
        <v>3396</v>
      </c>
      <c r="C37" s="253" t="s">
        <v>3345</v>
      </c>
      <c r="D37" s="253" t="str">
        <f t="shared" si="1"/>
        <v>Czubiński Przemysław</v>
      </c>
      <c r="E37" s="260">
        <v>4364.4799999999996</v>
      </c>
      <c r="F37" s="260">
        <f t="shared" si="2"/>
        <v>10.881306301369863</v>
      </c>
      <c r="G37" s="261">
        <v>3112.16</v>
      </c>
      <c r="H37" s="260">
        <f t="shared" si="0"/>
        <v>3123.0413063013698</v>
      </c>
      <c r="I37" s="261">
        <v>0</v>
      </c>
      <c r="J37" s="265">
        <f t="shared" si="3"/>
        <v>3123.0413063013698</v>
      </c>
    </row>
    <row r="38" spans="1:10" x14ac:dyDescent="0.2">
      <c r="A38" s="252">
        <v>34</v>
      </c>
      <c r="B38" s="253" t="s">
        <v>3397</v>
      </c>
      <c r="C38" s="253" t="s">
        <v>3398</v>
      </c>
      <c r="D38" s="253" t="str">
        <f t="shared" si="1"/>
        <v>Danielkiewicz Aleksandra</v>
      </c>
      <c r="E38" s="260">
        <v>3392.96</v>
      </c>
      <c r="F38" s="260">
        <f t="shared" si="2"/>
        <v>8.4591605479452063</v>
      </c>
      <c r="G38" s="261">
        <v>2375.29</v>
      </c>
      <c r="H38" s="260">
        <f t="shared" si="0"/>
        <v>2383.7491605479454</v>
      </c>
      <c r="I38" s="261">
        <v>55</v>
      </c>
      <c r="J38" s="265">
        <f t="shared" si="3"/>
        <v>2438.7491605479454</v>
      </c>
    </row>
    <row r="39" spans="1:10" x14ac:dyDescent="0.2">
      <c r="A39" s="252">
        <v>35</v>
      </c>
      <c r="B39" s="253" t="s">
        <v>3399</v>
      </c>
      <c r="C39" s="253" t="s">
        <v>3400</v>
      </c>
      <c r="D39" s="253" t="str">
        <f t="shared" si="1"/>
        <v>Deneka Martyna</v>
      </c>
      <c r="E39" s="260">
        <v>2548.96</v>
      </c>
      <c r="F39" s="260">
        <f t="shared" si="2"/>
        <v>6.3549413698630142</v>
      </c>
      <c r="G39" s="261">
        <v>1966.23</v>
      </c>
      <c r="H39" s="260">
        <f t="shared" si="0"/>
        <v>1972.5849413698631</v>
      </c>
      <c r="I39" s="261">
        <v>0</v>
      </c>
      <c r="J39" s="265">
        <f t="shared" si="3"/>
        <v>1972.5849413698631</v>
      </c>
    </row>
    <row r="40" spans="1:10" x14ac:dyDescent="0.2">
      <c r="A40" s="252">
        <v>36</v>
      </c>
      <c r="B40" s="253" t="s">
        <v>3401</v>
      </c>
      <c r="C40" s="253" t="s">
        <v>3358</v>
      </c>
      <c r="D40" s="253" t="str">
        <f t="shared" si="1"/>
        <v>Dłużewski Bartłomiej</v>
      </c>
      <c r="E40" s="260">
        <v>4126.3999999999996</v>
      </c>
      <c r="F40" s="260">
        <f t="shared" si="2"/>
        <v>10.28773698630137</v>
      </c>
      <c r="G40" s="261">
        <v>2946.2</v>
      </c>
      <c r="H40" s="260">
        <f t="shared" si="0"/>
        <v>2956.4877369863011</v>
      </c>
      <c r="I40" s="261">
        <v>0</v>
      </c>
      <c r="J40" s="265">
        <f t="shared" si="3"/>
        <v>2956.4877369863011</v>
      </c>
    </row>
    <row r="41" spans="1:10" x14ac:dyDescent="0.2">
      <c r="A41" s="252">
        <v>37</v>
      </c>
      <c r="B41" s="253" t="s">
        <v>3402</v>
      </c>
      <c r="C41" s="253" t="s">
        <v>3403</v>
      </c>
      <c r="D41" s="253" t="str">
        <f t="shared" si="1"/>
        <v>Dobrzańska Anna</v>
      </c>
      <c r="E41" s="260">
        <v>3028.8</v>
      </c>
      <c r="F41" s="260">
        <f t="shared" si="2"/>
        <v>7.5512547945205482</v>
      </c>
      <c r="G41" s="261">
        <v>2474.8000000000002</v>
      </c>
      <c r="H41" s="260">
        <f t="shared" si="0"/>
        <v>2482.3512547945206</v>
      </c>
      <c r="I41" s="261">
        <v>55</v>
      </c>
      <c r="J41" s="265">
        <f t="shared" si="3"/>
        <v>2537.3512547945206</v>
      </c>
    </row>
    <row r="42" spans="1:10" x14ac:dyDescent="0.2">
      <c r="A42" s="252">
        <v>38</v>
      </c>
      <c r="B42" s="253" t="s">
        <v>3404</v>
      </c>
      <c r="C42" s="253" t="s">
        <v>3405</v>
      </c>
      <c r="D42" s="253" t="str">
        <f t="shared" si="1"/>
        <v>Domańska Iwona</v>
      </c>
      <c r="E42" s="260">
        <v>3350.08</v>
      </c>
      <c r="F42" s="260">
        <f t="shared" si="2"/>
        <v>8.3522542465753435</v>
      </c>
      <c r="G42" s="261">
        <v>2405.61</v>
      </c>
      <c r="H42" s="260">
        <f t="shared" si="0"/>
        <v>2413.9622542465754</v>
      </c>
      <c r="I42" s="261">
        <v>0</v>
      </c>
      <c r="J42" s="265">
        <f t="shared" si="3"/>
        <v>2413.9622542465754</v>
      </c>
    </row>
    <row r="43" spans="1:10" x14ac:dyDescent="0.2">
      <c r="A43" s="252">
        <v>39</v>
      </c>
      <c r="B43" s="253" t="s">
        <v>3406</v>
      </c>
      <c r="C43" s="253" t="s">
        <v>3343</v>
      </c>
      <c r="D43" s="253" t="str">
        <f t="shared" si="1"/>
        <v>Domański Piotr</v>
      </c>
      <c r="E43" s="260">
        <v>4278.72</v>
      </c>
      <c r="F43" s="260">
        <f t="shared" si="2"/>
        <v>10.667493698630139</v>
      </c>
      <c r="G43" s="261">
        <v>2942.82</v>
      </c>
      <c r="H43" s="260">
        <f t="shared" si="0"/>
        <v>2953.4874936986303</v>
      </c>
      <c r="I43" s="261">
        <v>110</v>
      </c>
      <c r="J43" s="265">
        <f t="shared" si="3"/>
        <v>3063.4874936986303</v>
      </c>
    </row>
    <row r="44" spans="1:10" x14ac:dyDescent="0.2">
      <c r="A44" s="252">
        <v>40</v>
      </c>
      <c r="B44" s="253" t="s">
        <v>3407</v>
      </c>
      <c r="C44" s="253" t="s">
        <v>3390</v>
      </c>
      <c r="D44" s="253" t="str">
        <f t="shared" si="1"/>
        <v>Dominiak Jacek</v>
      </c>
      <c r="E44" s="260">
        <v>3828.19</v>
      </c>
      <c r="F44" s="260">
        <f t="shared" si="2"/>
        <v>9.5442545205479465</v>
      </c>
      <c r="G44" s="261">
        <v>2624.05</v>
      </c>
      <c r="H44" s="260">
        <f t="shared" si="0"/>
        <v>2633.594254520548</v>
      </c>
      <c r="I44" s="261">
        <v>110</v>
      </c>
      <c r="J44" s="265">
        <f t="shared" si="3"/>
        <v>2743.594254520548</v>
      </c>
    </row>
    <row r="45" spans="1:10" x14ac:dyDescent="0.2">
      <c r="A45" s="252">
        <v>41</v>
      </c>
      <c r="B45" s="253" t="s">
        <v>3408</v>
      </c>
      <c r="C45" s="253" t="s">
        <v>3370</v>
      </c>
      <c r="D45" s="253" t="str">
        <f t="shared" si="1"/>
        <v>Dominiczak Damian</v>
      </c>
      <c r="E45" s="260">
        <v>8288.36</v>
      </c>
      <c r="F45" s="260">
        <f t="shared" si="2"/>
        <v>20.664130410958908</v>
      </c>
      <c r="G45" s="261">
        <v>5791.35</v>
      </c>
      <c r="H45" s="260">
        <f t="shared" si="0"/>
        <v>5812.0141304109593</v>
      </c>
      <c r="I45" s="261">
        <v>55</v>
      </c>
      <c r="J45" s="265">
        <f t="shared" si="3"/>
        <v>5867.0141304109593</v>
      </c>
    </row>
    <row r="46" spans="1:10" x14ac:dyDescent="0.2">
      <c r="A46" s="252">
        <v>42</v>
      </c>
      <c r="B46" s="253" t="s">
        <v>3409</v>
      </c>
      <c r="C46" s="253" t="s">
        <v>3350</v>
      </c>
      <c r="D46" s="253" t="str">
        <f t="shared" si="1"/>
        <v>Ducki Paweł</v>
      </c>
      <c r="E46" s="260">
        <v>3834.4</v>
      </c>
      <c r="F46" s="260">
        <f t="shared" si="2"/>
        <v>9.5597369863013704</v>
      </c>
      <c r="G46" s="261">
        <v>2687.92</v>
      </c>
      <c r="H46" s="260">
        <f t="shared" si="0"/>
        <v>2697.4797369863013</v>
      </c>
      <c r="I46" s="261">
        <v>55</v>
      </c>
      <c r="J46" s="265">
        <f t="shared" si="3"/>
        <v>2752.4797369863013</v>
      </c>
    </row>
    <row r="47" spans="1:10" x14ac:dyDescent="0.2">
      <c r="A47" s="252">
        <v>43</v>
      </c>
      <c r="B47" s="253" t="s">
        <v>3410</v>
      </c>
      <c r="C47" s="253" t="s">
        <v>3411</v>
      </c>
      <c r="D47" s="253" t="str">
        <f t="shared" si="1"/>
        <v>Dutka Mariusz</v>
      </c>
      <c r="E47" s="260">
        <v>4015.62</v>
      </c>
      <c r="F47" s="260">
        <f t="shared" si="2"/>
        <v>10.011545753424658</v>
      </c>
      <c r="G47" s="261">
        <v>2864.23</v>
      </c>
      <c r="H47" s="260">
        <f t="shared" si="0"/>
        <v>2874.2415457534248</v>
      </c>
      <c r="I47" s="261">
        <v>0</v>
      </c>
      <c r="J47" s="265">
        <f t="shared" si="3"/>
        <v>2874.2415457534248</v>
      </c>
    </row>
    <row r="48" spans="1:10" x14ac:dyDescent="0.2">
      <c r="A48" s="252">
        <v>44</v>
      </c>
      <c r="B48" s="253" t="s">
        <v>3412</v>
      </c>
      <c r="C48" s="253" t="s">
        <v>3413</v>
      </c>
      <c r="D48" s="253" t="str">
        <f t="shared" si="1"/>
        <v>Dym Marzena</v>
      </c>
      <c r="E48" s="260">
        <v>3811.91</v>
      </c>
      <c r="F48" s="260">
        <f t="shared" si="2"/>
        <v>9.5036660273972622</v>
      </c>
      <c r="G48" s="261">
        <v>2562.2600000000002</v>
      </c>
      <c r="H48" s="260">
        <f t="shared" si="0"/>
        <v>2571.7636660273974</v>
      </c>
      <c r="I48" s="261">
        <v>165</v>
      </c>
      <c r="J48" s="265">
        <f t="shared" si="3"/>
        <v>2736.7636660273974</v>
      </c>
    </row>
    <row r="49" spans="1:10" x14ac:dyDescent="0.2">
      <c r="A49" s="252">
        <v>45</v>
      </c>
      <c r="B49" s="253" t="s">
        <v>3414</v>
      </c>
      <c r="C49" s="253" t="s">
        <v>3415</v>
      </c>
      <c r="D49" s="253" t="str">
        <f t="shared" si="1"/>
        <v>Dżaman Mirosław</v>
      </c>
      <c r="E49" s="260">
        <v>3979.01</v>
      </c>
      <c r="F49" s="260">
        <f t="shared" si="2"/>
        <v>9.9202715068493159</v>
      </c>
      <c r="G49" s="261">
        <v>2788.47</v>
      </c>
      <c r="H49" s="260">
        <f t="shared" si="0"/>
        <v>2798.3902715068493</v>
      </c>
      <c r="I49" s="261">
        <v>55</v>
      </c>
      <c r="J49" s="265">
        <f t="shared" si="3"/>
        <v>2853.3902715068493</v>
      </c>
    </row>
    <row r="50" spans="1:10" x14ac:dyDescent="0.2">
      <c r="A50" s="252">
        <v>46</v>
      </c>
      <c r="B50" s="253" t="s">
        <v>3416</v>
      </c>
      <c r="C50" s="253" t="s">
        <v>3403</v>
      </c>
      <c r="D50" s="253" t="str">
        <f t="shared" si="1"/>
        <v>El Malki Anna</v>
      </c>
      <c r="E50" s="260">
        <v>3816.08</v>
      </c>
      <c r="F50" s="260">
        <f t="shared" si="2"/>
        <v>9.5140624657534261</v>
      </c>
      <c r="G50" s="261">
        <v>2730.54</v>
      </c>
      <c r="H50" s="260">
        <f t="shared" si="0"/>
        <v>2740.0540624657533</v>
      </c>
      <c r="I50" s="261">
        <v>0</v>
      </c>
      <c r="J50" s="265">
        <f t="shared" si="3"/>
        <v>2740.0540624657533</v>
      </c>
    </row>
    <row r="51" spans="1:10" x14ac:dyDescent="0.2">
      <c r="A51" s="252">
        <v>47</v>
      </c>
      <c r="B51" s="253" t="s">
        <v>3417</v>
      </c>
      <c r="C51" s="253" t="s">
        <v>3350</v>
      </c>
      <c r="D51" s="253" t="str">
        <f t="shared" si="1"/>
        <v>Firmanty Paweł</v>
      </c>
      <c r="E51" s="260">
        <v>7525.4</v>
      </c>
      <c r="F51" s="260">
        <f t="shared" si="2"/>
        <v>18.761956164383562</v>
      </c>
      <c r="G51" s="261">
        <v>5562.41</v>
      </c>
      <c r="H51" s="260">
        <f t="shared" si="0"/>
        <v>5581.1719561643831</v>
      </c>
      <c r="I51" s="261">
        <v>55</v>
      </c>
      <c r="J51" s="265">
        <f t="shared" si="3"/>
        <v>5636.1719561643831</v>
      </c>
    </row>
    <row r="52" spans="1:10" x14ac:dyDescent="0.2">
      <c r="A52" s="252">
        <v>48</v>
      </c>
      <c r="B52" s="253" t="s">
        <v>3418</v>
      </c>
      <c r="C52" s="253" t="s">
        <v>3395</v>
      </c>
      <c r="D52" s="253" t="str">
        <f t="shared" si="1"/>
        <v>Flis Tomasz</v>
      </c>
      <c r="E52" s="260">
        <v>9717.2000000000007</v>
      </c>
      <c r="F52" s="260">
        <f t="shared" si="2"/>
        <v>24.22644383561644</v>
      </c>
      <c r="G52" s="261">
        <v>6787.32</v>
      </c>
      <c r="H52" s="260">
        <f t="shared" si="0"/>
        <v>6811.5464438356157</v>
      </c>
      <c r="I52" s="261">
        <v>55</v>
      </c>
      <c r="J52" s="265">
        <f t="shared" si="3"/>
        <v>6866.5464438356157</v>
      </c>
    </row>
    <row r="53" spans="1:10" x14ac:dyDescent="0.2">
      <c r="A53" s="252">
        <v>49</v>
      </c>
      <c r="B53" s="253" t="s">
        <v>3419</v>
      </c>
      <c r="C53" s="253" t="s">
        <v>3362</v>
      </c>
      <c r="D53" s="253" t="str">
        <f t="shared" si="1"/>
        <v>Frąckiewicz Stanisław</v>
      </c>
      <c r="E53" s="260">
        <v>6829.72</v>
      </c>
      <c r="F53" s="260">
        <f t="shared" si="2"/>
        <v>17.027521095890414</v>
      </c>
      <c r="G53" s="261">
        <v>4769.96</v>
      </c>
      <c r="H53" s="260">
        <f t="shared" si="0"/>
        <v>4786.9875210958908</v>
      </c>
      <c r="I53" s="261">
        <v>55</v>
      </c>
      <c r="J53" s="265">
        <f t="shared" si="3"/>
        <v>4841.9875210958908</v>
      </c>
    </row>
    <row r="54" spans="1:10" x14ac:dyDescent="0.2">
      <c r="A54" s="252">
        <v>50</v>
      </c>
      <c r="B54" s="253" t="s">
        <v>3420</v>
      </c>
      <c r="C54" s="253" t="s">
        <v>3421</v>
      </c>
      <c r="D54" s="253" t="str">
        <f t="shared" si="1"/>
        <v>Frąckowiak Grzegorz</v>
      </c>
      <c r="E54" s="260">
        <v>3800.16</v>
      </c>
      <c r="F54" s="260">
        <f t="shared" si="2"/>
        <v>9.4743715068493159</v>
      </c>
      <c r="G54" s="261">
        <v>2613.04</v>
      </c>
      <c r="H54" s="260">
        <f t="shared" si="0"/>
        <v>2622.5143715068493</v>
      </c>
      <c r="I54" s="261">
        <v>55</v>
      </c>
      <c r="J54" s="265">
        <f t="shared" si="3"/>
        <v>2677.5143715068493</v>
      </c>
    </row>
    <row r="55" spans="1:10" x14ac:dyDescent="0.2">
      <c r="A55" s="252">
        <v>51</v>
      </c>
      <c r="B55" s="253" t="s">
        <v>3422</v>
      </c>
      <c r="C55" s="253" t="s">
        <v>3423</v>
      </c>
      <c r="D55" s="253" t="str">
        <f t="shared" si="1"/>
        <v>Friedrich Rafał</v>
      </c>
      <c r="E55" s="260">
        <v>4411.91</v>
      </c>
      <c r="F55" s="260">
        <f t="shared" si="2"/>
        <v>10.999556438356166</v>
      </c>
      <c r="G55" s="261">
        <v>3140.41</v>
      </c>
      <c r="H55" s="260">
        <f t="shared" si="0"/>
        <v>3151.409556438356</v>
      </c>
      <c r="I55" s="261">
        <v>0</v>
      </c>
      <c r="J55" s="265">
        <f t="shared" si="3"/>
        <v>3151.409556438356</v>
      </c>
    </row>
    <row r="56" spans="1:10" x14ac:dyDescent="0.2">
      <c r="A56" s="252">
        <v>52</v>
      </c>
      <c r="B56" s="253" t="s">
        <v>3424</v>
      </c>
      <c r="C56" s="253" t="s">
        <v>3425</v>
      </c>
      <c r="D56" s="253" t="str">
        <f t="shared" si="1"/>
        <v>Fritsche Krzysztof</v>
      </c>
      <c r="E56" s="260">
        <v>6492.76</v>
      </c>
      <c r="F56" s="260">
        <f t="shared" si="2"/>
        <v>16.187429041095893</v>
      </c>
      <c r="G56" s="261">
        <v>4595.38</v>
      </c>
      <c r="H56" s="260">
        <f t="shared" si="0"/>
        <v>4611.5674290410961</v>
      </c>
      <c r="I56" s="261">
        <v>0</v>
      </c>
      <c r="J56" s="265">
        <f t="shared" si="3"/>
        <v>4611.5674290410961</v>
      </c>
    </row>
    <row r="57" spans="1:10" x14ac:dyDescent="0.2">
      <c r="A57" s="252">
        <v>53</v>
      </c>
      <c r="B57" s="253" t="s">
        <v>3426</v>
      </c>
      <c r="C57" s="253" t="s">
        <v>3347</v>
      </c>
      <c r="D57" s="253" t="str">
        <f t="shared" si="1"/>
        <v>Gajzler Mateusz</v>
      </c>
      <c r="E57" s="260">
        <v>3792.96</v>
      </c>
      <c r="F57" s="260">
        <f t="shared" si="2"/>
        <v>9.4564208219178081</v>
      </c>
      <c r="G57" s="261">
        <v>2714.38</v>
      </c>
      <c r="H57" s="260">
        <f t="shared" si="0"/>
        <v>2723.8364208219177</v>
      </c>
      <c r="I57" s="261">
        <v>0</v>
      </c>
      <c r="J57" s="265">
        <f t="shared" si="3"/>
        <v>2723.8364208219177</v>
      </c>
    </row>
    <row r="58" spans="1:10" x14ac:dyDescent="0.2">
      <c r="A58" s="252">
        <v>54</v>
      </c>
      <c r="B58" s="253" t="s">
        <v>3427</v>
      </c>
      <c r="C58" s="253" t="s">
        <v>3428</v>
      </c>
      <c r="D58" s="253" t="str">
        <f t="shared" si="1"/>
        <v>Gancarz Monika</v>
      </c>
      <c r="E58" s="260">
        <v>4430.3999999999996</v>
      </c>
      <c r="F58" s="260">
        <f t="shared" si="2"/>
        <v>11.045654794520548</v>
      </c>
      <c r="G58" s="261">
        <v>3588.66</v>
      </c>
      <c r="H58" s="260">
        <f t="shared" si="0"/>
        <v>3599.7056547945203</v>
      </c>
      <c r="I58" s="261">
        <v>55</v>
      </c>
      <c r="J58" s="265">
        <f t="shared" si="3"/>
        <v>3654.7056547945203</v>
      </c>
    </row>
    <row r="59" spans="1:10" x14ac:dyDescent="0.2">
      <c r="A59" s="252">
        <v>55</v>
      </c>
      <c r="B59" s="253" t="s">
        <v>3429</v>
      </c>
      <c r="C59" s="253" t="s">
        <v>3347</v>
      </c>
      <c r="D59" s="253" t="str">
        <f t="shared" si="1"/>
        <v>Giza Mateusz</v>
      </c>
      <c r="E59" s="260">
        <v>4355.7</v>
      </c>
      <c r="F59" s="260">
        <f t="shared" si="2"/>
        <v>10.859416438356163</v>
      </c>
      <c r="G59" s="261">
        <v>3617.7</v>
      </c>
      <c r="H59" s="260">
        <f t="shared" si="0"/>
        <v>3628.559416438356</v>
      </c>
      <c r="I59" s="261">
        <v>0</v>
      </c>
      <c r="J59" s="265">
        <f t="shared" si="3"/>
        <v>3628.559416438356</v>
      </c>
    </row>
    <row r="60" spans="1:10" x14ac:dyDescent="0.2">
      <c r="A60" s="252">
        <v>56</v>
      </c>
      <c r="B60" s="253" t="s">
        <v>3430</v>
      </c>
      <c r="C60" s="253" t="s">
        <v>3431</v>
      </c>
      <c r="D60" s="253" t="str">
        <f t="shared" si="1"/>
        <v>Godziewski Seweryn</v>
      </c>
      <c r="E60" s="260">
        <v>9970</v>
      </c>
      <c r="F60" s="260">
        <f t="shared" si="2"/>
        <v>24.856712328767124</v>
      </c>
      <c r="G60" s="261">
        <v>6963.83</v>
      </c>
      <c r="H60" s="260">
        <f t="shared" si="0"/>
        <v>6988.6867123287675</v>
      </c>
      <c r="I60" s="261">
        <v>55</v>
      </c>
      <c r="J60" s="265">
        <f t="shared" si="3"/>
        <v>7043.6867123287675</v>
      </c>
    </row>
    <row r="61" spans="1:10" x14ac:dyDescent="0.2">
      <c r="A61" s="252">
        <v>57</v>
      </c>
      <c r="B61" s="253" t="s">
        <v>3432</v>
      </c>
      <c r="C61" s="253" t="s">
        <v>3350</v>
      </c>
      <c r="D61" s="253" t="str">
        <f t="shared" si="1"/>
        <v>Gogłuszko Paweł</v>
      </c>
      <c r="E61" s="260">
        <v>3016.67</v>
      </c>
      <c r="F61" s="260">
        <f t="shared" si="2"/>
        <v>7.5210128767123301</v>
      </c>
      <c r="G61" s="261">
        <v>1633.78</v>
      </c>
      <c r="H61" s="260">
        <f t="shared" si="0"/>
        <v>1641.3010128767123</v>
      </c>
      <c r="I61" s="261">
        <v>0</v>
      </c>
      <c r="J61" s="265">
        <f t="shared" si="3"/>
        <v>1641.3010128767123</v>
      </c>
    </row>
    <row r="62" spans="1:10" x14ac:dyDescent="0.2">
      <c r="A62" s="252">
        <v>58</v>
      </c>
      <c r="B62" s="253" t="s">
        <v>3433</v>
      </c>
      <c r="C62" s="253" t="s">
        <v>3434</v>
      </c>
      <c r="D62" s="253" t="str">
        <f t="shared" si="1"/>
        <v>Gola Justyna</v>
      </c>
      <c r="E62" s="260">
        <v>2923.63</v>
      </c>
      <c r="F62" s="260">
        <f t="shared" si="2"/>
        <v>7.2890501369863019</v>
      </c>
      <c r="G62" s="261">
        <v>2344.6799999999998</v>
      </c>
      <c r="H62" s="260">
        <f t="shared" si="0"/>
        <v>2351.969050136986</v>
      </c>
      <c r="I62" s="261">
        <v>0</v>
      </c>
      <c r="J62" s="265">
        <f t="shared" si="3"/>
        <v>2351.969050136986</v>
      </c>
    </row>
    <row r="63" spans="1:10" x14ac:dyDescent="0.2">
      <c r="A63" s="252">
        <v>59</v>
      </c>
      <c r="B63" s="253" t="s">
        <v>3435</v>
      </c>
      <c r="C63" s="253" t="s">
        <v>3434</v>
      </c>
      <c r="D63" s="253" t="str">
        <f t="shared" si="1"/>
        <v>Gosk Justyna</v>
      </c>
      <c r="E63" s="260">
        <v>4255.5</v>
      </c>
      <c r="F63" s="260">
        <f t="shared" si="2"/>
        <v>10.609602739726029</v>
      </c>
      <c r="G63" s="261">
        <v>3031.58</v>
      </c>
      <c r="H63" s="260">
        <f t="shared" si="0"/>
        <v>3042.1896027397261</v>
      </c>
      <c r="I63" s="261">
        <v>0</v>
      </c>
      <c r="J63" s="265">
        <f t="shared" si="3"/>
        <v>3042.1896027397261</v>
      </c>
    </row>
    <row r="64" spans="1:10" x14ac:dyDescent="0.2">
      <c r="A64" s="252">
        <v>60</v>
      </c>
      <c r="B64" s="253" t="s">
        <v>3436</v>
      </c>
      <c r="C64" s="253" t="s">
        <v>3362</v>
      </c>
      <c r="D64" s="253" t="str">
        <f t="shared" si="1"/>
        <v>Grabias Stanisław</v>
      </c>
      <c r="E64" s="260">
        <v>4278.72</v>
      </c>
      <c r="F64" s="260">
        <f t="shared" si="2"/>
        <v>10.667493698630139</v>
      </c>
      <c r="G64" s="261">
        <v>3047.82</v>
      </c>
      <c r="H64" s="260">
        <f t="shared" si="0"/>
        <v>3058.4874936986303</v>
      </c>
      <c r="I64" s="261">
        <v>0</v>
      </c>
      <c r="J64" s="265">
        <f t="shared" si="3"/>
        <v>3058.4874936986303</v>
      </c>
    </row>
    <row r="65" spans="1:10" x14ac:dyDescent="0.2">
      <c r="A65" s="252">
        <v>61</v>
      </c>
      <c r="B65" s="253" t="s">
        <v>3437</v>
      </c>
      <c r="C65" s="253" t="s">
        <v>3438</v>
      </c>
      <c r="D65" s="253" t="str">
        <f t="shared" si="1"/>
        <v>Greń Ewa</v>
      </c>
      <c r="E65" s="260">
        <v>3350.08</v>
      </c>
      <c r="F65" s="260">
        <f t="shared" si="2"/>
        <v>8.3522542465753435</v>
      </c>
      <c r="G65" s="261">
        <v>2350.61</v>
      </c>
      <c r="H65" s="260">
        <f t="shared" si="0"/>
        <v>2358.9622542465754</v>
      </c>
      <c r="I65" s="261">
        <v>55</v>
      </c>
      <c r="J65" s="265">
        <f t="shared" si="3"/>
        <v>2413.9622542465754</v>
      </c>
    </row>
    <row r="66" spans="1:10" x14ac:dyDescent="0.2">
      <c r="A66" s="252">
        <v>62</v>
      </c>
      <c r="B66" s="253" t="s">
        <v>3439</v>
      </c>
      <c r="C66" s="253" t="s">
        <v>3393</v>
      </c>
      <c r="D66" s="253" t="str">
        <f t="shared" si="1"/>
        <v>Grodowski Łukasz</v>
      </c>
      <c r="E66" s="260">
        <v>1992.44</v>
      </c>
      <c r="F66" s="260">
        <f t="shared" si="2"/>
        <v>4.967453150684932</v>
      </c>
      <c r="G66" s="261">
        <v>1491.47</v>
      </c>
      <c r="H66" s="260">
        <f t="shared" si="0"/>
        <v>1496.4374531506849</v>
      </c>
      <c r="I66" s="261">
        <v>0</v>
      </c>
      <c r="J66" s="265">
        <f t="shared" si="3"/>
        <v>1496.4374531506849</v>
      </c>
    </row>
    <row r="67" spans="1:10" x14ac:dyDescent="0.2">
      <c r="A67" s="252">
        <v>63</v>
      </c>
      <c r="B67" s="253" t="s">
        <v>3439</v>
      </c>
      <c r="C67" s="253" t="s">
        <v>3345</v>
      </c>
      <c r="D67" s="253" t="str">
        <f t="shared" si="1"/>
        <v>Grodowski Przemysław</v>
      </c>
      <c r="E67" s="260">
        <v>2163.5300000000002</v>
      </c>
      <c r="F67" s="260">
        <f t="shared" si="2"/>
        <v>5.3940063013698643</v>
      </c>
      <c r="G67" s="261">
        <v>1578.89</v>
      </c>
      <c r="H67" s="260">
        <f t="shared" si="0"/>
        <v>1584.28400630137</v>
      </c>
      <c r="I67" s="261">
        <v>0</v>
      </c>
      <c r="J67" s="265">
        <f t="shared" si="3"/>
        <v>1584.28400630137</v>
      </c>
    </row>
    <row r="68" spans="1:10" x14ac:dyDescent="0.2">
      <c r="A68" s="252">
        <v>64</v>
      </c>
      <c r="B68" s="253" t="s">
        <v>3440</v>
      </c>
      <c r="C68" s="253" t="s">
        <v>3378</v>
      </c>
      <c r="D68" s="253" t="str">
        <f t="shared" si="1"/>
        <v>Gruszka Dawid</v>
      </c>
      <c r="E68" s="260">
        <v>3635.86</v>
      </c>
      <c r="F68" s="260">
        <f t="shared" si="2"/>
        <v>9.0647468493150694</v>
      </c>
      <c r="G68" s="261">
        <v>2600.02</v>
      </c>
      <c r="H68" s="260">
        <f t="shared" si="0"/>
        <v>2609.0847468493153</v>
      </c>
      <c r="I68" s="261">
        <v>0</v>
      </c>
      <c r="J68" s="265">
        <f t="shared" si="3"/>
        <v>2609.0847468493153</v>
      </c>
    </row>
    <row r="69" spans="1:10" x14ac:dyDescent="0.2">
      <c r="A69" s="252">
        <v>65</v>
      </c>
      <c r="B69" s="253" t="s">
        <v>3441</v>
      </c>
      <c r="C69" s="253" t="s">
        <v>3442</v>
      </c>
      <c r="D69" s="253" t="str">
        <f t="shared" si="1"/>
        <v>Gurban Marta</v>
      </c>
      <c r="E69" s="260">
        <v>3650.08</v>
      </c>
      <c r="F69" s="260">
        <f t="shared" si="2"/>
        <v>9.1001994520547953</v>
      </c>
      <c r="G69" s="261">
        <v>2610.1799999999998</v>
      </c>
      <c r="H69" s="260">
        <f t="shared" ref="H69:H132" si="4">G69+F69</f>
        <v>2619.2801994520546</v>
      </c>
      <c r="I69" s="261">
        <v>0</v>
      </c>
      <c r="J69" s="265">
        <f t="shared" si="3"/>
        <v>2619.2801994520546</v>
      </c>
    </row>
    <row r="70" spans="1:10" x14ac:dyDescent="0.2">
      <c r="A70" s="252">
        <v>66</v>
      </c>
      <c r="B70" s="253" t="s">
        <v>3443</v>
      </c>
      <c r="C70" s="253" t="s">
        <v>3395</v>
      </c>
      <c r="D70" s="253" t="str">
        <f t="shared" ref="D70:D133" si="5">B70&amp;" "&amp;C70</f>
        <v>Harewicz Tomasz</v>
      </c>
      <c r="E70" s="260">
        <v>9830.52</v>
      </c>
      <c r="F70" s="260">
        <f t="shared" ref="F70:F133" si="6">(E70*7%*13)/365</f>
        <v>24.508967671232881</v>
      </c>
      <c r="G70" s="261">
        <v>6921.3</v>
      </c>
      <c r="H70" s="260">
        <f t="shared" si="4"/>
        <v>6945.8089676712334</v>
      </c>
      <c r="I70" s="261">
        <v>0</v>
      </c>
      <c r="J70" s="265">
        <f t="shared" ref="J70:J133" si="7">SUM(H70:I70)</f>
        <v>6945.8089676712334</v>
      </c>
    </row>
    <row r="71" spans="1:10" x14ac:dyDescent="0.2">
      <c r="A71" s="252">
        <v>67</v>
      </c>
      <c r="B71" s="253" t="s">
        <v>3444</v>
      </c>
      <c r="C71" s="253" t="s">
        <v>3347</v>
      </c>
      <c r="D71" s="253" t="str">
        <f t="shared" si="5"/>
        <v>Hilmanowicz Mateusz</v>
      </c>
      <c r="E71" s="260">
        <v>4278.72</v>
      </c>
      <c r="F71" s="260">
        <f t="shared" si="6"/>
        <v>10.667493698630139</v>
      </c>
      <c r="G71" s="261">
        <v>2992.82</v>
      </c>
      <c r="H71" s="260">
        <f t="shared" si="4"/>
        <v>3003.4874936986303</v>
      </c>
      <c r="I71" s="261">
        <v>55</v>
      </c>
      <c r="J71" s="265">
        <f t="shared" si="7"/>
        <v>3058.4874936986303</v>
      </c>
    </row>
    <row r="72" spans="1:10" x14ac:dyDescent="0.2">
      <c r="A72" s="252">
        <v>68</v>
      </c>
      <c r="B72" s="253" t="s">
        <v>3445</v>
      </c>
      <c r="C72" s="253" t="s">
        <v>3354</v>
      </c>
      <c r="D72" s="253" t="str">
        <f t="shared" si="5"/>
        <v>Hojka Jarosław</v>
      </c>
      <c r="E72" s="260">
        <v>7433.52</v>
      </c>
      <c r="F72" s="260">
        <f t="shared" si="6"/>
        <v>18.532885479452059</v>
      </c>
      <c r="G72" s="261">
        <v>5196.09</v>
      </c>
      <c r="H72" s="260">
        <f t="shared" si="4"/>
        <v>5214.6228854794526</v>
      </c>
      <c r="I72" s="261">
        <v>55</v>
      </c>
      <c r="J72" s="265">
        <f t="shared" si="7"/>
        <v>5269.6228854794526</v>
      </c>
    </row>
    <row r="73" spans="1:10" x14ac:dyDescent="0.2">
      <c r="A73" s="252">
        <v>69</v>
      </c>
      <c r="B73" s="253" t="s">
        <v>3446</v>
      </c>
      <c r="C73" s="253" t="s">
        <v>3447</v>
      </c>
      <c r="D73" s="253" t="str">
        <f t="shared" si="5"/>
        <v>Hrenczewski Krystian</v>
      </c>
      <c r="E73" s="260">
        <v>3750.31</v>
      </c>
      <c r="F73" s="260">
        <f t="shared" si="6"/>
        <v>9.3500879452054804</v>
      </c>
      <c r="G73" s="261">
        <v>2679.9</v>
      </c>
      <c r="H73" s="260">
        <f t="shared" si="4"/>
        <v>2689.2500879452055</v>
      </c>
      <c r="I73" s="261">
        <v>0</v>
      </c>
      <c r="J73" s="265">
        <f t="shared" si="7"/>
        <v>2689.2500879452055</v>
      </c>
    </row>
    <row r="74" spans="1:10" x14ac:dyDescent="0.2">
      <c r="A74" s="252">
        <v>70</v>
      </c>
      <c r="B74" s="253" t="s">
        <v>3448</v>
      </c>
      <c r="C74" s="253" t="s">
        <v>3388</v>
      </c>
      <c r="D74" s="253" t="str">
        <f t="shared" si="5"/>
        <v>Hryczanik Robert</v>
      </c>
      <c r="E74" s="260">
        <v>3311.68</v>
      </c>
      <c r="F74" s="260">
        <f t="shared" si="6"/>
        <v>8.2565172602739718</v>
      </c>
      <c r="G74" s="261">
        <v>2374.4499999999998</v>
      </c>
      <c r="H74" s="260">
        <f t="shared" si="4"/>
        <v>2382.7065172602738</v>
      </c>
      <c r="I74" s="261">
        <v>0</v>
      </c>
      <c r="J74" s="265">
        <f t="shared" si="7"/>
        <v>2382.7065172602738</v>
      </c>
    </row>
    <row r="75" spans="1:10" x14ac:dyDescent="0.2">
      <c r="A75" s="252">
        <v>71</v>
      </c>
      <c r="B75" s="253" t="s">
        <v>3449</v>
      </c>
      <c r="C75" s="253" t="s">
        <v>3403</v>
      </c>
      <c r="D75" s="253" t="str">
        <f t="shared" si="5"/>
        <v>Huk Anna</v>
      </c>
      <c r="E75" s="260">
        <v>3307.2</v>
      </c>
      <c r="F75" s="260">
        <f t="shared" si="6"/>
        <v>8.245347945205479</v>
      </c>
      <c r="G75" s="261">
        <v>2265.94</v>
      </c>
      <c r="H75" s="260">
        <f t="shared" si="4"/>
        <v>2274.1853479452056</v>
      </c>
      <c r="I75" s="261">
        <v>110</v>
      </c>
      <c r="J75" s="265">
        <f t="shared" si="7"/>
        <v>2384.1853479452056</v>
      </c>
    </row>
    <row r="76" spans="1:10" x14ac:dyDescent="0.2">
      <c r="A76" s="252">
        <v>72</v>
      </c>
      <c r="B76" s="253" t="s">
        <v>3450</v>
      </c>
      <c r="C76" s="253" t="s">
        <v>3350</v>
      </c>
      <c r="D76" s="253" t="str">
        <f t="shared" si="5"/>
        <v>Iskra Paweł</v>
      </c>
      <c r="E76" s="260">
        <v>3279.77</v>
      </c>
      <c r="F76" s="260">
        <f t="shared" si="6"/>
        <v>8.1769608219178096</v>
      </c>
      <c r="G76" s="261">
        <v>2367.35</v>
      </c>
      <c r="H76" s="260">
        <f t="shared" si="4"/>
        <v>2375.5269608219178</v>
      </c>
      <c r="I76" s="261">
        <v>0</v>
      </c>
      <c r="J76" s="265">
        <f t="shared" si="7"/>
        <v>2375.5269608219178</v>
      </c>
    </row>
    <row r="77" spans="1:10" x14ac:dyDescent="0.2">
      <c r="A77" s="252">
        <v>73</v>
      </c>
      <c r="B77" s="253" t="s">
        <v>3451</v>
      </c>
      <c r="C77" s="253" t="s">
        <v>3452</v>
      </c>
      <c r="D77" s="253" t="str">
        <f t="shared" si="5"/>
        <v>Jasiński Dariusz</v>
      </c>
      <c r="E77" s="260">
        <v>4382.09</v>
      </c>
      <c r="F77" s="260">
        <f t="shared" si="6"/>
        <v>10.925210684931507</v>
      </c>
      <c r="G77" s="261">
        <v>3069.99</v>
      </c>
      <c r="H77" s="260">
        <f t="shared" si="4"/>
        <v>3080.9152106849315</v>
      </c>
      <c r="I77" s="261">
        <v>55</v>
      </c>
      <c r="J77" s="265">
        <f t="shared" si="7"/>
        <v>3135.9152106849315</v>
      </c>
    </row>
    <row r="78" spans="1:10" x14ac:dyDescent="0.2">
      <c r="A78" s="252">
        <v>74</v>
      </c>
      <c r="B78" s="253" t="s">
        <v>3453</v>
      </c>
      <c r="C78" s="253" t="s">
        <v>3343</v>
      </c>
      <c r="D78" s="253" t="str">
        <f t="shared" si="5"/>
        <v>Juszczyk Piotr</v>
      </c>
      <c r="E78" s="260">
        <v>8242.7199999999993</v>
      </c>
      <c r="F78" s="260">
        <f t="shared" si="6"/>
        <v>20.55034301369863</v>
      </c>
      <c r="G78" s="261">
        <v>5759.5</v>
      </c>
      <c r="H78" s="260">
        <f t="shared" si="4"/>
        <v>5780.0503430136987</v>
      </c>
      <c r="I78" s="261">
        <v>55</v>
      </c>
      <c r="J78" s="265">
        <f t="shared" si="7"/>
        <v>5835.0503430136987</v>
      </c>
    </row>
    <row r="79" spans="1:10" x14ac:dyDescent="0.2">
      <c r="A79" s="252">
        <v>75</v>
      </c>
      <c r="B79" s="253" t="s">
        <v>3454</v>
      </c>
      <c r="C79" s="253" t="s">
        <v>3455</v>
      </c>
      <c r="D79" s="253" t="str">
        <f t="shared" si="5"/>
        <v>Kawszyn Mirosława</v>
      </c>
      <c r="E79" s="260">
        <v>4498.87</v>
      </c>
      <c r="F79" s="260">
        <f t="shared" si="6"/>
        <v>11.216360821917808</v>
      </c>
      <c r="G79" s="261">
        <v>3171.77</v>
      </c>
      <c r="H79" s="260">
        <f t="shared" si="4"/>
        <v>3182.986360821918</v>
      </c>
      <c r="I79" s="261">
        <v>55</v>
      </c>
      <c r="J79" s="265">
        <f t="shared" si="7"/>
        <v>3237.986360821918</v>
      </c>
    </row>
    <row r="80" spans="1:10" x14ac:dyDescent="0.2">
      <c r="A80" s="252">
        <v>76</v>
      </c>
      <c r="B80" s="253" t="s">
        <v>3456</v>
      </c>
      <c r="C80" s="253" t="s">
        <v>3457</v>
      </c>
      <c r="D80" s="253" t="str">
        <f t="shared" si="5"/>
        <v>Kępińska Gabiela</v>
      </c>
      <c r="E80" s="260">
        <v>3302.46</v>
      </c>
      <c r="F80" s="260">
        <f t="shared" si="6"/>
        <v>8.233530410958906</v>
      </c>
      <c r="G80" s="261">
        <v>2372.2199999999998</v>
      </c>
      <c r="H80" s="260">
        <f t="shared" si="4"/>
        <v>2380.4535304109586</v>
      </c>
      <c r="I80" s="261">
        <v>0</v>
      </c>
      <c r="J80" s="265">
        <f t="shared" si="7"/>
        <v>2380.4535304109586</v>
      </c>
    </row>
    <row r="81" spans="1:10" x14ac:dyDescent="0.2">
      <c r="A81" s="252">
        <v>77</v>
      </c>
      <c r="B81" s="253" t="s">
        <v>3458</v>
      </c>
      <c r="C81" s="253" t="s">
        <v>3421</v>
      </c>
      <c r="D81" s="253" t="str">
        <f t="shared" si="5"/>
        <v>Kiwilsza Grzegorz</v>
      </c>
      <c r="E81" s="260">
        <v>4692.96</v>
      </c>
      <c r="F81" s="260">
        <f t="shared" si="6"/>
        <v>11.700256438356165</v>
      </c>
      <c r="G81" s="261">
        <v>3336.1</v>
      </c>
      <c r="H81" s="260">
        <f t="shared" si="4"/>
        <v>3347.800256438356</v>
      </c>
      <c r="I81" s="261">
        <v>0</v>
      </c>
      <c r="J81" s="265">
        <f t="shared" si="7"/>
        <v>3347.800256438356</v>
      </c>
    </row>
    <row r="82" spans="1:10" x14ac:dyDescent="0.2">
      <c r="A82" s="252">
        <v>78</v>
      </c>
      <c r="B82" s="253" t="s">
        <v>3459</v>
      </c>
      <c r="C82" s="253" t="s">
        <v>3395</v>
      </c>
      <c r="D82" s="253" t="str">
        <f t="shared" si="5"/>
        <v>Kleban Tomasz</v>
      </c>
      <c r="E82" s="260">
        <v>3364.68</v>
      </c>
      <c r="F82" s="260">
        <f t="shared" si="6"/>
        <v>8.3886542465753422</v>
      </c>
      <c r="G82" s="261">
        <v>2551.6999999999998</v>
      </c>
      <c r="H82" s="260">
        <f t="shared" si="4"/>
        <v>2560.0886542465751</v>
      </c>
      <c r="I82" s="261">
        <v>0</v>
      </c>
      <c r="J82" s="265">
        <f t="shared" si="7"/>
        <v>2560.0886542465751</v>
      </c>
    </row>
    <row r="83" spans="1:10" x14ac:dyDescent="0.2">
      <c r="A83" s="252">
        <v>79</v>
      </c>
      <c r="B83" s="253" t="s">
        <v>3460</v>
      </c>
      <c r="C83" s="253" t="s">
        <v>3374</v>
      </c>
      <c r="D83" s="253" t="str">
        <f t="shared" si="5"/>
        <v>Klepusewicz Agnieszka</v>
      </c>
      <c r="E83" s="260">
        <v>3345.34</v>
      </c>
      <c r="F83" s="260">
        <f t="shared" si="6"/>
        <v>8.3404367123287688</v>
      </c>
      <c r="G83" s="261">
        <v>2342.89</v>
      </c>
      <c r="H83" s="260">
        <f t="shared" si="4"/>
        <v>2351.2304367123288</v>
      </c>
      <c r="I83" s="261">
        <v>55</v>
      </c>
      <c r="J83" s="265">
        <f t="shared" si="7"/>
        <v>2406.2304367123288</v>
      </c>
    </row>
    <row r="84" spans="1:10" x14ac:dyDescent="0.2">
      <c r="A84" s="252">
        <v>80</v>
      </c>
      <c r="B84" s="253" t="s">
        <v>3461</v>
      </c>
      <c r="C84" s="253" t="s">
        <v>3366</v>
      </c>
      <c r="D84" s="253" t="str">
        <f t="shared" si="5"/>
        <v>Klimczak Marcin</v>
      </c>
      <c r="E84" s="260">
        <v>3818.23</v>
      </c>
      <c r="F84" s="260">
        <f t="shared" si="6"/>
        <v>9.5194227397260285</v>
      </c>
      <c r="G84" s="261">
        <v>2727.22</v>
      </c>
      <c r="H84" s="260">
        <f t="shared" si="4"/>
        <v>2736.7394227397258</v>
      </c>
      <c r="I84" s="261">
        <v>0</v>
      </c>
      <c r="J84" s="265">
        <f t="shared" si="7"/>
        <v>2736.7394227397258</v>
      </c>
    </row>
    <row r="85" spans="1:10" x14ac:dyDescent="0.2">
      <c r="A85" s="252">
        <v>81</v>
      </c>
      <c r="B85" s="253" t="s">
        <v>3462</v>
      </c>
      <c r="C85" s="253" t="s">
        <v>3370</v>
      </c>
      <c r="D85" s="253" t="str">
        <f t="shared" si="5"/>
        <v>Klimenko Damian</v>
      </c>
      <c r="E85" s="260">
        <v>3483.41</v>
      </c>
      <c r="F85" s="260">
        <f t="shared" si="6"/>
        <v>8.6846660273972613</v>
      </c>
      <c r="G85" s="261">
        <v>2498.31</v>
      </c>
      <c r="H85" s="260">
        <f t="shared" si="4"/>
        <v>2506.9946660273972</v>
      </c>
      <c r="I85" s="261">
        <v>0</v>
      </c>
      <c r="J85" s="265">
        <f t="shared" si="7"/>
        <v>2506.9946660273972</v>
      </c>
    </row>
    <row r="86" spans="1:10" x14ac:dyDescent="0.2">
      <c r="A86" s="252">
        <v>82</v>
      </c>
      <c r="B86" s="253" t="s">
        <v>3463</v>
      </c>
      <c r="C86" s="253" t="s">
        <v>3388</v>
      </c>
      <c r="D86" s="253" t="str">
        <f t="shared" si="5"/>
        <v>Kluczyński Robert</v>
      </c>
      <c r="E86" s="260">
        <v>4249.5200000000004</v>
      </c>
      <c r="F86" s="260">
        <f t="shared" si="6"/>
        <v>10.59469369863014</v>
      </c>
      <c r="G86" s="261">
        <v>2971.9</v>
      </c>
      <c r="H86" s="260">
        <f t="shared" si="4"/>
        <v>2982.4946936986303</v>
      </c>
      <c r="I86" s="261">
        <v>55</v>
      </c>
      <c r="J86" s="265">
        <f t="shared" si="7"/>
        <v>3037.4946936986303</v>
      </c>
    </row>
    <row r="87" spans="1:10" x14ac:dyDescent="0.2">
      <c r="A87" s="252">
        <v>83</v>
      </c>
      <c r="B87" s="253" t="s">
        <v>3464</v>
      </c>
      <c r="C87" s="253" t="s">
        <v>3465</v>
      </c>
      <c r="D87" s="253" t="str">
        <f t="shared" si="5"/>
        <v>Kłósek Maciej</v>
      </c>
      <c r="E87" s="260">
        <v>14700</v>
      </c>
      <c r="F87" s="260">
        <f t="shared" si="6"/>
        <v>36.649315068493152</v>
      </c>
      <c r="G87" s="261">
        <v>10254.01</v>
      </c>
      <c r="H87" s="260">
        <f t="shared" si="4"/>
        <v>10290.659315068493</v>
      </c>
      <c r="I87" s="261">
        <v>55</v>
      </c>
      <c r="J87" s="265">
        <f t="shared" si="7"/>
        <v>10345.659315068493</v>
      </c>
    </row>
    <row r="88" spans="1:10" x14ac:dyDescent="0.2">
      <c r="A88" s="252">
        <v>84</v>
      </c>
      <c r="B88" s="253" t="s">
        <v>3466</v>
      </c>
      <c r="C88" s="253" t="s">
        <v>3345</v>
      </c>
      <c r="D88" s="253" t="str">
        <f t="shared" si="5"/>
        <v>Kochański Przemysław</v>
      </c>
      <c r="E88" s="260">
        <v>3607.2</v>
      </c>
      <c r="F88" s="260">
        <f t="shared" si="6"/>
        <v>8.9932931506849325</v>
      </c>
      <c r="G88" s="261">
        <v>2524.5100000000002</v>
      </c>
      <c r="H88" s="260">
        <f t="shared" si="4"/>
        <v>2533.5032931506853</v>
      </c>
      <c r="I88" s="261">
        <v>55</v>
      </c>
      <c r="J88" s="265">
        <f t="shared" si="7"/>
        <v>2588.5032931506853</v>
      </c>
    </row>
    <row r="89" spans="1:10" x14ac:dyDescent="0.2">
      <c r="A89" s="252">
        <v>85</v>
      </c>
      <c r="B89" s="253" t="s">
        <v>3467</v>
      </c>
      <c r="C89" s="253" t="s">
        <v>3468</v>
      </c>
      <c r="D89" s="253" t="str">
        <f t="shared" si="5"/>
        <v>Kokot Artur</v>
      </c>
      <c r="E89" s="260">
        <v>3828.68</v>
      </c>
      <c r="F89" s="260">
        <f t="shared" si="6"/>
        <v>9.5454761643835617</v>
      </c>
      <c r="G89" s="261">
        <v>2679.43</v>
      </c>
      <c r="H89" s="260">
        <f t="shared" si="4"/>
        <v>2688.9754761643835</v>
      </c>
      <c r="I89" s="261">
        <v>55</v>
      </c>
      <c r="J89" s="265">
        <f t="shared" si="7"/>
        <v>2743.9754761643835</v>
      </c>
    </row>
    <row r="90" spans="1:10" x14ac:dyDescent="0.2">
      <c r="A90" s="252">
        <v>86</v>
      </c>
      <c r="B90" s="253" t="s">
        <v>3467</v>
      </c>
      <c r="C90" s="253" t="s">
        <v>3469</v>
      </c>
      <c r="D90" s="253" t="str">
        <f t="shared" si="5"/>
        <v>Kokot Jakub</v>
      </c>
      <c r="E90" s="260">
        <v>3076.56</v>
      </c>
      <c r="F90" s="260">
        <f t="shared" si="6"/>
        <v>7.6703276712328776</v>
      </c>
      <c r="G90" s="261">
        <v>2252.6999999999998</v>
      </c>
      <c r="H90" s="260">
        <f t="shared" si="4"/>
        <v>2260.3703276712326</v>
      </c>
      <c r="I90" s="261">
        <v>0</v>
      </c>
      <c r="J90" s="265">
        <f t="shared" si="7"/>
        <v>2260.3703276712326</v>
      </c>
    </row>
    <row r="91" spans="1:10" x14ac:dyDescent="0.2">
      <c r="A91" s="252">
        <v>87</v>
      </c>
      <c r="B91" s="253" t="s">
        <v>3470</v>
      </c>
      <c r="C91" s="253" t="s">
        <v>3393</v>
      </c>
      <c r="D91" s="253" t="str">
        <f t="shared" si="5"/>
        <v>Koliński Łukasz</v>
      </c>
      <c r="E91" s="260">
        <v>4836.54</v>
      </c>
      <c r="F91" s="260">
        <f t="shared" si="6"/>
        <v>12.058223013698633</v>
      </c>
      <c r="G91" s="261">
        <v>3436.83</v>
      </c>
      <c r="H91" s="260">
        <f t="shared" si="4"/>
        <v>3448.8882230136987</v>
      </c>
      <c r="I91" s="261">
        <v>0</v>
      </c>
      <c r="J91" s="265">
        <f t="shared" si="7"/>
        <v>3448.8882230136987</v>
      </c>
    </row>
    <row r="92" spans="1:10" x14ac:dyDescent="0.2">
      <c r="A92" s="252">
        <v>88</v>
      </c>
      <c r="B92" s="253" t="s">
        <v>3471</v>
      </c>
      <c r="C92" s="253" t="s">
        <v>3425</v>
      </c>
      <c r="D92" s="253" t="str">
        <f t="shared" si="5"/>
        <v>Kołaski Krzysztof</v>
      </c>
      <c r="E92" s="260">
        <v>5442.72</v>
      </c>
      <c r="F92" s="260">
        <f t="shared" si="6"/>
        <v>13.569521095890414</v>
      </c>
      <c r="G92" s="261">
        <v>3808.83</v>
      </c>
      <c r="H92" s="260">
        <f t="shared" si="4"/>
        <v>3822.3995210958901</v>
      </c>
      <c r="I92" s="261">
        <v>55</v>
      </c>
      <c r="J92" s="265">
        <f t="shared" si="7"/>
        <v>3877.3995210958901</v>
      </c>
    </row>
    <row r="93" spans="1:10" x14ac:dyDescent="0.2">
      <c r="A93" s="252">
        <v>89</v>
      </c>
      <c r="B93" s="253" t="s">
        <v>3472</v>
      </c>
      <c r="C93" s="253" t="s">
        <v>3473</v>
      </c>
      <c r="D93" s="253" t="str">
        <f t="shared" si="5"/>
        <v>Kołodziej Roman</v>
      </c>
      <c r="E93" s="260">
        <v>3888.58</v>
      </c>
      <c r="F93" s="260">
        <f t="shared" si="6"/>
        <v>9.6948158904109594</v>
      </c>
      <c r="G93" s="261">
        <v>2775.46</v>
      </c>
      <c r="H93" s="260">
        <f t="shared" si="4"/>
        <v>2785.1548158904111</v>
      </c>
      <c r="I93" s="261">
        <v>0</v>
      </c>
      <c r="J93" s="265">
        <f t="shared" si="7"/>
        <v>2785.1548158904111</v>
      </c>
    </row>
    <row r="94" spans="1:10" x14ac:dyDescent="0.2">
      <c r="A94" s="252">
        <v>90</v>
      </c>
      <c r="B94" s="253" t="s">
        <v>3474</v>
      </c>
      <c r="C94" s="253" t="s">
        <v>3366</v>
      </c>
      <c r="D94" s="253" t="str">
        <f t="shared" si="5"/>
        <v>Konieczny Marcin</v>
      </c>
      <c r="E94" s="260">
        <v>5973.72</v>
      </c>
      <c r="F94" s="260">
        <f t="shared" si="6"/>
        <v>14.893384109589043</v>
      </c>
      <c r="G94" s="261">
        <v>4178.79</v>
      </c>
      <c r="H94" s="260">
        <f t="shared" si="4"/>
        <v>4193.6833841095886</v>
      </c>
      <c r="I94" s="261">
        <v>55</v>
      </c>
      <c r="J94" s="265">
        <f t="shared" si="7"/>
        <v>4248.6833841095886</v>
      </c>
    </row>
    <row r="95" spans="1:10" x14ac:dyDescent="0.2">
      <c r="A95" s="252">
        <v>91</v>
      </c>
      <c r="B95" s="253" t="s">
        <v>3475</v>
      </c>
      <c r="C95" s="253" t="s">
        <v>3438</v>
      </c>
      <c r="D95" s="253" t="str">
        <f t="shared" si="5"/>
        <v>Korzeniewska Ewa</v>
      </c>
      <c r="E95" s="260">
        <v>3379.48</v>
      </c>
      <c r="F95" s="260">
        <f t="shared" si="6"/>
        <v>8.4255528767123291</v>
      </c>
      <c r="G95" s="261">
        <v>2370.6999999999998</v>
      </c>
      <c r="H95" s="260">
        <f t="shared" si="4"/>
        <v>2379.1255528767119</v>
      </c>
      <c r="I95" s="261">
        <v>55</v>
      </c>
      <c r="J95" s="265">
        <f t="shared" si="7"/>
        <v>2434.1255528767119</v>
      </c>
    </row>
    <row r="96" spans="1:10" x14ac:dyDescent="0.2">
      <c r="A96" s="252">
        <v>92</v>
      </c>
      <c r="B96" s="253" t="s">
        <v>3476</v>
      </c>
      <c r="C96" s="253" t="s">
        <v>3477</v>
      </c>
      <c r="D96" s="253" t="str">
        <f t="shared" si="5"/>
        <v>Kowalik Jerzy</v>
      </c>
      <c r="E96" s="260">
        <v>5382.81</v>
      </c>
      <c r="F96" s="260">
        <f t="shared" si="6"/>
        <v>13.420156438356164</v>
      </c>
      <c r="G96" s="261">
        <v>3816.8</v>
      </c>
      <c r="H96" s="260">
        <f t="shared" si="4"/>
        <v>3830.2201564383563</v>
      </c>
      <c r="I96" s="261">
        <v>0</v>
      </c>
      <c r="J96" s="265">
        <f t="shared" si="7"/>
        <v>3830.2201564383563</v>
      </c>
    </row>
    <row r="97" spans="1:10" x14ac:dyDescent="0.2">
      <c r="A97" s="252">
        <v>93</v>
      </c>
      <c r="B97" s="253" t="s">
        <v>3478</v>
      </c>
      <c r="C97" s="253" t="s">
        <v>3479</v>
      </c>
      <c r="D97" s="253" t="str">
        <f t="shared" si="5"/>
        <v>Koy Karol</v>
      </c>
      <c r="E97" s="260">
        <v>4700.08</v>
      </c>
      <c r="F97" s="260">
        <f t="shared" si="6"/>
        <v>11.718007671232877</v>
      </c>
      <c r="G97" s="261">
        <v>3346.69</v>
      </c>
      <c r="H97" s="260">
        <f t="shared" si="4"/>
        <v>3358.408007671233</v>
      </c>
      <c r="I97" s="261">
        <v>0</v>
      </c>
      <c r="J97" s="265">
        <f t="shared" si="7"/>
        <v>3358.408007671233</v>
      </c>
    </row>
    <row r="98" spans="1:10" x14ac:dyDescent="0.2">
      <c r="A98" s="252">
        <v>94</v>
      </c>
      <c r="B98" s="253" t="s">
        <v>3480</v>
      </c>
      <c r="C98" s="253" t="s">
        <v>3421</v>
      </c>
      <c r="D98" s="253" t="str">
        <f t="shared" si="5"/>
        <v>Kramski Grzegorz</v>
      </c>
      <c r="E98" s="260">
        <v>3646.78</v>
      </c>
      <c r="F98" s="260">
        <f t="shared" si="6"/>
        <v>9.0919720547945229</v>
      </c>
      <c r="G98" s="261">
        <v>2612.59</v>
      </c>
      <c r="H98" s="260">
        <f t="shared" si="4"/>
        <v>2621.6819720547946</v>
      </c>
      <c r="I98" s="261">
        <v>0</v>
      </c>
      <c r="J98" s="265">
        <f t="shared" si="7"/>
        <v>2621.6819720547946</v>
      </c>
    </row>
    <row r="99" spans="1:10" x14ac:dyDescent="0.2">
      <c r="A99" s="252">
        <v>95</v>
      </c>
      <c r="B99" s="253" t="s">
        <v>3481</v>
      </c>
      <c r="C99" s="253" t="s">
        <v>3347</v>
      </c>
      <c r="D99" s="253" t="str">
        <f t="shared" si="5"/>
        <v>Królikowski Mateusz</v>
      </c>
      <c r="E99" s="260">
        <v>3580.4</v>
      </c>
      <c r="F99" s="260">
        <f t="shared" si="6"/>
        <v>8.9264767123287694</v>
      </c>
      <c r="G99" s="261">
        <v>2605.62</v>
      </c>
      <c r="H99" s="260">
        <f t="shared" si="4"/>
        <v>2614.5464767123285</v>
      </c>
      <c r="I99" s="261">
        <v>0</v>
      </c>
      <c r="J99" s="265">
        <f t="shared" si="7"/>
        <v>2614.5464767123285</v>
      </c>
    </row>
    <row r="100" spans="1:10" x14ac:dyDescent="0.2">
      <c r="A100" s="252">
        <v>96</v>
      </c>
      <c r="B100" s="253" t="s">
        <v>3482</v>
      </c>
      <c r="C100" s="253" t="s">
        <v>3483</v>
      </c>
      <c r="D100" s="253" t="str">
        <f t="shared" si="5"/>
        <v>Krzyżański Patryk</v>
      </c>
      <c r="E100" s="260">
        <v>4989.6000000000004</v>
      </c>
      <c r="F100" s="260">
        <f t="shared" si="6"/>
        <v>12.439824657534249</v>
      </c>
      <c r="G100" s="261">
        <v>3676.94</v>
      </c>
      <c r="H100" s="260">
        <f t="shared" si="4"/>
        <v>3689.3798246575343</v>
      </c>
      <c r="I100" s="261">
        <v>55</v>
      </c>
      <c r="J100" s="265">
        <f t="shared" si="7"/>
        <v>3744.3798246575343</v>
      </c>
    </row>
    <row r="101" spans="1:10" x14ac:dyDescent="0.2">
      <c r="A101" s="252">
        <v>97</v>
      </c>
      <c r="B101" s="253" t="s">
        <v>3484</v>
      </c>
      <c r="C101" s="253" t="s">
        <v>3485</v>
      </c>
      <c r="D101" s="253" t="str">
        <f t="shared" si="5"/>
        <v>Książek Wiesław</v>
      </c>
      <c r="E101" s="260">
        <v>5514.91</v>
      </c>
      <c r="F101" s="260">
        <f t="shared" si="6"/>
        <v>13.749501643835618</v>
      </c>
      <c r="G101" s="261">
        <v>3960.41</v>
      </c>
      <c r="H101" s="260">
        <f t="shared" si="4"/>
        <v>3974.1595016438355</v>
      </c>
      <c r="I101" s="261">
        <v>55</v>
      </c>
      <c r="J101" s="265">
        <f t="shared" si="7"/>
        <v>4029.1595016438355</v>
      </c>
    </row>
    <row r="102" spans="1:10" x14ac:dyDescent="0.2">
      <c r="A102" s="252">
        <v>98</v>
      </c>
      <c r="B102" s="253" t="s">
        <v>3486</v>
      </c>
      <c r="C102" s="253" t="s">
        <v>3487</v>
      </c>
      <c r="D102" s="253" t="str">
        <f t="shared" si="5"/>
        <v>Kubiak Agata</v>
      </c>
      <c r="E102" s="260">
        <v>3421.26</v>
      </c>
      <c r="F102" s="260">
        <f t="shared" si="6"/>
        <v>8.5297167123287672</v>
      </c>
      <c r="G102" s="261">
        <v>2400.5100000000002</v>
      </c>
      <c r="H102" s="260">
        <f t="shared" si="4"/>
        <v>2409.0397167123292</v>
      </c>
      <c r="I102" s="261">
        <v>55</v>
      </c>
      <c r="J102" s="265">
        <f t="shared" si="7"/>
        <v>2464.0397167123292</v>
      </c>
    </row>
    <row r="103" spans="1:10" x14ac:dyDescent="0.2">
      <c r="A103" s="252">
        <v>99</v>
      </c>
      <c r="B103" s="253" t="s">
        <v>3488</v>
      </c>
      <c r="C103" s="253" t="s">
        <v>3489</v>
      </c>
      <c r="D103" s="253" t="str">
        <f t="shared" si="5"/>
        <v>Kujawska Natalia</v>
      </c>
      <c r="E103" s="260">
        <v>3392.96</v>
      </c>
      <c r="F103" s="260">
        <f t="shared" si="6"/>
        <v>8.4591605479452063</v>
      </c>
      <c r="G103" s="261">
        <v>2430.29</v>
      </c>
      <c r="H103" s="260">
        <f t="shared" si="4"/>
        <v>2438.7491605479454</v>
      </c>
      <c r="I103" s="261">
        <v>0</v>
      </c>
      <c r="J103" s="265">
        <f t="shared" si="7"/>
        <v>2438.7491605479454</v>
      </c>
    </row>
    <row r="104" spans="1:10" x14ac:dyDescent="0.2">
      <c r="A104" s="252">
        <v>100</v>
      </c>
      <c r="B104" s="253" t="s">
        <v>3490</v>
      </c>
      <c r="C104" s="253" t="s">
        <v>3368</v>
      </c>
      <c r="D104" s="253" t="str">
        <f t="shared" si="5"/>
        <v>Kurian-Rozmarynowska Dorota</v>
      </c>
      <c r="E104" s="260">
        <v>9211.11</v>
      </c>
      <c r="F104" s="260">
        <f t="shared" si="6"/>
        <v>22.964685205479455</v>
      </c>
      <c r="G104" s="261">
        <v>6379.93</v>
      </c>
      <c r="H104" s="260">
        <f t="shared" si="4"/>
        <v>6402.8946852054796</v>
      </c>
      <c r="I104" s="261">
        <v>110</v>
      </c>
      <c r="J104" s="265">
        <f t="shared" si="7"/>
        <v>6512.8946852054796</v>
      </c>
    </row>
    <row r="105" spans="1:10" x14ac:dyDescent="0.2">
      <c r="A105" s="252">
        <v>101</v>
      </c>
      <c r="B105" s="253" t="s">
        <v>3491</v>
      </c>
      <c r="C105" s="253" t="s">
        <v>3492</v>
      </c>
      <c r="D105" s="253" t="str">
        <f t="shared" si="5"/>
        <v>Kusiak Bartosz</v>
      </c>
      <c r="E105" s="260">
        <v>6623.79</v>
      </c>
      <c r="F105" s="260">
        <f t="shared" si="6"/>
        <v>16.514106575342467</v>
      </c>
      <c r="G105" s="261">
        <v>4754.6400000000003</v>
      </c>
      <c r="H105" s="260">
        <f t="shared" si="4"/>
        <v>4771.1541065753427</v>
      </c>
      <c r="I105" s="261">
        <v>110</v>
      </c>
      <c r="J105" s="265">
        <f t="shared" si="7"/>
        <v>4881.1541065753427</v>
      </c>
    </row>
    <row r="106" spans="1:10" x14ac:dyDescent="0.2">
      <c r="A106" s="252">
        <v>102</v>
      </c>
      <c r="B106" s="253" t="s">
        <v>3493</v>
      </c>
      <c r="C106" s="253" t="s">
        <v>3354</v>
      </c>
      <c r="D106" s="253" t="str">
        <f t="shared" si="5"/>
        <v>Kuzak Jarosław</v>
      </c>
      <c r="E106" s="260">
        <v>5932.38</v>
      </c>
      <c r="F106" s="260">
        <f t="shared" si="6"/>
        <v>14.790317260273975</v>
      </c>
      <c r="G106" s="261">
        <v>4095.34</v>
      </c>
      <c r="H106" s="260">
        <f t="shared" si="4"/>
        <v>4110.1303172602738</v>
      </c>
      <c r="I106" s="261">
        <v>110</v>
      </c>
      <c r="J106" s="265">
        <f t="shared" si="7"/>
        <v>4220.1303172602738</v>
      </c>
    </row>
    <row r="107" spans="1:10" x14ac:dyDescent="0.2">
      <c r="A107" s="252">
        <v>103</v>
      </c>
      <c r="B107" s="253" t="s">
        <v>3494</v>
      </c>
      <c r="C107" s="253" t="s">
        <v>3495</v>
      </c>
      <c r="D107" s="253" t="str">
        <f t="shared" si="5"/>
        <v>Kwiatkowski Mieczysław</v>
      </c>
      <c r="E107" s="260">
        <v>3681.12</v>
      </c>
      <c r="F107" s="260">
        <f t="shared" si="6"/>
        <v>9.1775868493150679</v>
      </c>
      <c r="G107" s="261">
        <v>2631.55</v>
      </c>
      <c r="H107" s="260">
        <f t="shared" si="4"/>
        <v>2640.7275868493152</v>
      </c>
      <c r="I107" s="261">
        <v>0</v>
      </c>
      <c r="J107" s="265">
        <f t="shared" si="7"/>
        <v>2640.7275868493152</v>
      </c>
    </row>
    <row r="108" spans="1:10" x14ac:dyDescent="0.2">
      <c r="A108" s="252">
        <v>104</v>
      </c>
      <c r="B108" s="253" t="s">
        <v>3496</v>
      </c>
      <c r="C108" s="253" t="s">
        <v>3497</v>
      </c>
      <c r="D108" s="253" t="str">
        <f t="shared" si="5"/>
        <v>Lechniak Ireneusz</v>
      </c>
      <c r="E108" s="260">
        <v>8222.64</v>
      </c>
      <c r="F108" s="260">
        <f t="shared" si="6"/>
        <v>20.500280547945206</v>
      </c>
      <c r="G108" s="261">
        <v>5740.74</v>
      </c>
      <c r="H108" s="260">
        <f t="shared" si="4"/>
        <v>5761.2402805479451</v>
      </c>
      <c r="I108" s="261">
        <v>55</v>
      </c>
      <c r="J108" s="265">
        <f t="shared" si="7"/>
        <v>5816.2402805479451</v>
      </c>
    </row>
    <row r="109" spans="1:10" x14ac:dyDescent="0.2">
      <c r="A109" s="252">
        <v>105</v>
      </c>
      <c r="B109" s="253" t="s">
        <v>3498</v>
      </c>
      <c r="C109" s="253" t="s">
        <v>3349</v>
      </c>
      <c r="D109" s="253" t="str">
        <f t="shared" si="5"/>
        <v>Lewandowski Andrzej</v>
      </c>
      <c r="E109" s="260">
        <v>3923.32</v>
      </c>
      <c r="F109" s="260">
        <f t="shared" si="6"/>
        <v>9.7814279452054809</v>
      </c>
      <c r="G109" s="261">
        <v>2648.74</v>
      </c>
      <c r="H109" s="260">
        <f t="shared" si="4"/>
        <v>2658.5214279452052</v>
      </c>
      <c r="I109" s="261">
        <v>110</v>
      </c>
      <c r="J109" s="265">
        <f t="shared" si="7"/>
        <v>2768.5214279452052</v>
      </c>
    </row>
    <row r="110" spans="1:10" x14ac:dyDescent="0.2">
      <c r="A110" s="252">
        <v>106</v>
      </c>
      <c r="B110" s="253" t="s">
        <v>3499</v>
      </c>
      <c r="C110" s="253" t="s">
        <v>3395</v>
      </c>
      <c r="D110" s="253" t="str">
        <f t="shared" si="5"/>
        <v>Lopko Tomasz</v>
      </c>
      <c r="E110" s="260">
        <v>3371.52</v>
      </c>
      <c r="F110" s="260">
        <f t="shared" si="6"/>
        <v>8.405707397260274</v>
      </c>
      <c r="G110" s="261">
        <v>2415.4499999999998</v>
      </c>
      <c r="H110" s="260">
        <f t="shared" si="4"/>
        <v>2423.8557073972602</v>
      </c>
      <c r="I110" s="261">
        <v>0</v>
      </c>
      <c r="J110" s="265">
        <f t="shared" si="7"/>
        <v>2423.8557073972602</v>
      </c>
    </row>
    <row r="111" spans="1:10" x14ac:dyDescent="0.2">
      <c r="A111" s="252">
        <v>107</v>
      </c>
      <c r="B111" s="253" t="s">
        <v>3500</v>
      </c>
      <c r="C111" s="253" t="s">
        <v>3403</v>
      </c>
      <c r="D111" s="253" t="str">
        <f t="shared" si="5"/>
        <v>Łukasik Anna</v>
      </c>
      <c r="E111" s="260">
        <v>3392.96</v>
      </c>
      <c r="F111" s="260">
        <f t="shared" si="6"/>
        <v>8.4591605479452063</v>
      </c>
      <c r="G111" s="261">
        <v>2375.29</v>
      </c>
      <c r="H111" s="260">
        <f t="shared" si="4"/>
        <v>2383.7491605479454</v>
      </c>
      <c r="I111" s="261">
        <v>55</v>
      </c>
      <c r="J111" s="265">
        <f t="shared" si="7"/>
        <v>2438.7491605479454</v>
      </c>
    </row>
    <row r="112" spans="1:10" x14ac:dyDescent="0.2">
      <c r="A112" s="252">
        <v>108</v>
      </c>
      <c r="B112" s="253" t="s">
        <v>3501</v>
      </c>
      <c r="C112" s="253" t="s">
        <v>3502</v>
      </c>
      <c r="D112" s="253" t="str">
        <f t="shared" si="5"/>
        <v>Łukawski Wojciech</v>
      </c>
      <c r="E112" s="260">
        <v>9912.2199999999993</v>
      </c>
      <c r="F112" s="260">
        <f t="shared" si="6"/>
        <v>24.712658082191783</v>
      </c>
      <c r="G112" s="261">
        <v>7648.24</v>
      </c>
      <c r="H112" s="260">
        <f t="shared" si="4"/>
        <v>7672.9526580821912</v>
      </c>
      <c r="I112" s="261">
        <v>0</v>
      </c>
      <c r="J112" s="265">
        <f t="shared" si="7"/>
        <v>7672.9526580821912</v>
      </c>
    </row>
    <row r="113" spans="1:10" x14ac:dyDescent="0.2">
      <c r="A113" s="252">
        <v>109</v>
      </c>
      <c r="B113" s="253" t="s">
        <v>3503</v>
      </c>
      <c r="C113" s="253" t="s">
        <v>3504</v>
      </c>
      <c r="D113" s="253" t="str">
        <f t="shared" si="5"/>
        <v>Maczan Janusz</v>
      </c>
      <c r="E113" s="260">
        <v>7078.88</v>
      </c>
      <c r="F113" s="260">
        <f t="shared" si="6"/>
        <v>17.648714520547948</v>
      </c>
      <c r="G113" s="261">
        <v>5003.62</v>
      </c>
      <c r="H113" s="260">
        <f t="shared" si="4"/>
        <v>5021.2687145205482</v>
      </c>
      <c r="I113" s="261">
        <v>0</v>
      </c>
      <c r="J113" s="265">
        <f t="shared" si="7"/>
        <v>5021.2687145205482</v>
      </c>
    </row>
    <row r="114" spans="1:10" x14ac:dyDescent="0.2">
      <c r="A114" s="252">
        <v>110</v>
      </c>
      <c r="B114" s="253" t="s">
        <v>3505</v>
      </c>
      <c r="C114" s="253" t="s">
        <v>3411</v>
      </c>
      <c r="D114" s="253" t="str">
        <f t="shared" si="5"/>
        <v>Madej Mariusz</v>
      </c>
      <c r="E114" s="260">
        <v>12726.09</v>
      </c>
      <c r="F114" s="260">
        <f t="shared" si="6"/>
        <v>31.728060000000003</v>
      </c>
      <c r="G114" s="261">
        <v>8884.02</v>
      </c>
      <c r="H114" s="260">
        <f t="shared" si="4"/>
        <v>8915.7480599999999</v>
      </c>
      <c r="I114" s="261">
        <v>55</v>
      </c>
      <c r="J114" s="265">
        <f t="shared" si="7"/>
        <v>8970.7480599999999</v>
      </c>
    </row>
    <row r="115" spans="1:10" x14ac:dyDescent="0.2">
      <c r="A115" s="252">
        <v>111</v>
      </c>
      <c r="B115" s="253" t="s">
        <v>3506</v>
      </c>
      <c r="C115" s="253" t="s">
        <v>3473</v>
      </c>
      <c r="D115" s="253" t="str">
        <f t="shared" si="5"/>
        <v>Malicki Roman</v>
      </c>
      <c r="E115" s="260">
        <v>5085.76</v>
      </c>
      <c r="F115" s="260">
        <f t="shared" si="6"/>
        <v>12.679566027397261</v>
      </c>
      <c r="G115" s="261">
        <v>3560.53</v>
      </c>
      <c r="H115" s="260">
        <f t="shared" si="4"/>
        <v>3573.2095660273976</v>
      </c>
      <c r="I115" s="261">
        <v>55</v>
      </c>
      <c r="J115" s="265">
        <f t="shared" si="7"/>
        <v>3628.2095660273976</v>
      </c>
    </row>
    <row r="116" spans="1:10" x14ac:dyDescent="0.2">
      <c r="A116" s="252">
        <v>112</v>
      </c>
      <c r="B116" s="253" t="s">
        <v>3507</v>
      </c>
      <c r="C116" s="253" t="s">
        <v>3421</v>
      </c>
      <c r="D116" s="253" t="str">
        <f t="shared" si="5"/>
        <v>Małecki Grzegorz</v>
      </c>
      <c r="E116" s="260">
        <v>3307.22</v>
      </c>
      <c r="F116" s="260">
        <f t="shared" si="6"/>
        <v>8.2453978082191792</v>
      </c>
      <c r="G116" s="261">
        <v>2370.96</v>
      </c>
      <c r="H116" s="260">
        <f t="shared" si="4"/>
        <v>2379.205397808219</v>
      </c>
      <c r="I116" s="261">
        <v>0</v>
      </c>
      <c r="J116" s="265">
        <f t="shared" si="7"/>
        <v>2379.205397808219</v>
      </c>
    </row>
    <row r="117" spans="1:10" x14ac:dyDescent="0.2">
      <c r="A117" s="252">
        <v>113</v>
      </c>
      <c r="B117" s="253" t="s">
        <v>3508</v>
      </c>
      <c r="C117" s="253" t="s">
        <v>3388</v>
      </c>
      <c r="D117" s="253" t="str">
        <f t="shared" si="5"/>
        <v>Małkiewicz Robert</v>
      </c>
      <c r="E117" s="260">
        <v>4804.7299999999996</v>
      </c>
      <c r="F117" s="260">
        <f t="shared" si="6"/>
        <v>11.978915890410958</v>
      </c>
      <c r="G117" s="261">
        <v>3303.86</v>
      </c>
      <c r="H117" s="260">
        <f t="shared" si="4"/>
        <v>3315.838915890411</v>
      </c>
      <c r="I117" s="261">
        <v>110</v>
      </c>
      <c r="J117" s="265">
        <f t="shared" si="7"/>
        <v>3425.838915890411</v>
      </c>
    </row>
    <row r="118" spans="1:10" x14ac:dyDescent="0.2">
      <c r="A118" s="252">
        <v>114</v>
      </c>
      <c r="B118" s="253" t="s">
        <v>3509</v>
      </c>
      <c r="C118" s="253" t="s">
        <v>3510</v>
      </c>
      <c r="D118" s="253" t="str">
        <f t="shared" si="5"/>
        <v>Małyszak Renata</v>
      </c>
      <c r="E118" s="260">
        <v>3381.82</v>
      </c>
      <c r="F118" s="260">
        <f t="shared" si="6"/>
        <v>8.4313868493150697</v>
      </c>
      <c r="G118" s="261">
        <v>1633.78</v>
      </c>
      <c r="H118" s="260">
        <f t="shared" si="4"/>
        <v>1642.211386849315</v>
      </c>
      <c r="I118" s="261">
        <v>0</v>
      </c>
      <c r="J118" s="265">
        <f t="shared" si="7"/>
        <v>1642.211386849315</v>
      </c>
    </row>
    <row r="119" spans="1:10" x14ac:dyDescent="0.2">
      <c r="A119" s="252">
        <v>115</v>
      </c>
      <c r="B119" s="253" t="s">
        <v>3511</v>
      </c>
      <c r="C119" s="253" t="s">
        <v>3512</v>
      </c>
      <c r="D119" s="253" t="str">
        <f t="shared" si="5"/>
        <v>Marciniak Beata</v>
      </c>
      <c r="E119" s="260">
        <v>3392.96</v>
      </c>
      <c r="F119" s="260">
        <f t="shared" si="6"/>
        <v>8.4591605479452063</v>
      </c>
      <c r="G119" s="261">
        <v>2380.29</v>
      </c>
      <c r="H119" s="260">
        <f t="shared" si="4"/>
        <v>2388.7491605479454</v>
      </c>
      <c r="I119" s="261">
        <v>55</v>
      </c>
      <c r="J119" s="265">
        <f t="shared" si="7"/>
        <v>2443.7491605479454</v>
      </c>
    </row>
    <row r="120" spans="1:10" x14ac:dyDescent="0.2">
      <c r="A120" s="252">
        <v>116</v>
      </c>
      <c r="B120" s="253" t="s">
        <v>3511</v>
      </c>
      <c r="C120" s="253" t="s">
        <v>3388</v>
      </c>
      <c r="D120" s="253" t="str">
        <f t="shared" si="5"/>
        <v>Marciniak Robert</v>
      </c>
      <c r="E120" s="260">
        <v>8495.09</v>
      </c>
      <c r="F120" s="260">
        <f t="shared" si="6"/>
        <v>21.179539452054801</v>
      </c>
      <c r="G120" s="261">
        <v>5990.67</v>
      </c>
      <c r="H120" s="260">
        <f t="shared" si="4"/>
        <v>6011.8495394520551</v>
      </c>
      <c r="I120" s="261">
        <v>0</v>
      </c>
      <c r="J120" s="265">
        <f t="shared" si="7"/>
        <v>6011.8495394520551</v>
      </c>
    </row>
    <row r="121" spans="1:10" x14ac:dyDescent="0.2">
      <c r="A121" s="252">
        <v>117</v>
      </c>
      <c r="B121" s="253" t="s">
        <v>3511</v>
      </c>
      <c r="C121" s="253" t="s">
        <v>3388</v>
      </c>
      <c r="D121" s="253" t="str">
        <f t="shared" si="5"/>
        <v>Marciniak Robert</v>
      </c>
      <c r="E121" s="260">
        <v>6388.32</v>
      </c>
      <c r="F121" s="260">
        <f t="shared" si="6"/>
        <v>15.927044383561645</v>
      </c>
      <c r="G121" s="261">
        <v>4467.37</v>
      </c>
      <c r="H121" s="260">
        <f t="shared" si="4"/>
        <v>4483.2970443835611</v>
      </c>
      <c r="I121" s="261">
        <v>55</v>
      </c>
      <c r="J121" s="265">
        <f t="shared" si="7"/>
        <v>4538.2970443835611</v>
      </c>
    </row>
    <row r="122" spans="1:10" x14ac:dyDescent="0.2">
      <c r="A122" s="252">
        <v>118</v>
      </c>
      <c r="B122" s="253" t="s">
        <v>3513</v>
      </c>
      <c r="C122" s="253" t="s">
        <v>3514</v>
      </c>
      <c r="D122" s="253" t="str">
        <f t="shared" si="5"/>
        <v>Markowski Radosław</v>
      </c>
      <c r="E122" s="260">
        <v>8392.9599999999991</v>
      </c>
      <c r="F122" s="260">
        <f t="shared" si="6"/>
        <v>20.924913972602742</v>
      </c>
      <c r="G122" s="261">
        <v>5919.48</v>
      </c>
      <c r="H122" s="260">
        <f t="shared" si="4"/>
        <v>5940.4049139726021</v>
      </c>
      <c r="I122" s="261">
        <v>0</v>
      </c>
      <c r="J122" s="265">
        <f t="shared" si="7"/>
        <v>5940.4049139726021</v>
      </c>
    </row>
    <row r="123" spans="1:10" x14ac:dyDescent="0.2">
      <c r="A123" s="252">
        <v>119</v>
      </c>
      <c r="B123" s="253" t="s">
        <v>3515</v>
      </c>
      <c r="C123" s="253" t="s">
        <v>3516</v>
      </c>
      <c r="D123" s="253" t="str">
        <f t="shared" si="5"/>
        <v>Masztaler Anita</v>
      </c>
      <c r="E123" s="260">
        <v>4200</v>
      </c>
      <c r="F123" s="260">
        <f t="shared" si="6"/>
        <v>10.471232876712328</v>
      </c>
      <c r="G123" s="261">
        <v>2998</v>
      </c>
      <c r="H123" s="260">
        <f t="shared" si="4"/>
        <v>3008.4712328767123</v>
      </c>
      <c r="I123" s="261">
        <v>0</v>
      </c>
      <c r="J123" s="265">
        <f t="shared" si="7"/>
        <v>3008.4712328767123</v>
      </c>
    </row>
    <row r="124" spans="1:10" x14ac:dyDescent="0.2">
      <c r="A124" s="252">
        <v>120</v>
      </c>
      <c r="B124" s="253" t="s">
        <v>3517</v>
      </c>
      <c r="C124" s="253" t="s">
        <v>3518</v>
      </c>
      <c r="D124" s="253" t="str">
        <f t="shared" si="5"/>
        <v>Maśląg Zdzisław</v>
      </c>
      <c r="E124" s="260">
        <v>3692.96</v>
      </c>
      <c r="F124" s="260">
        <f t="shared" si="6"/>
        <v>9.2071057534246581</v>
      </c>
      <c r="G124" s="261">
        <v>2644.86</v>
      </c>
      <c r="H124" s="260">
        <f t="shared" si="4"/>
        <v>2654.0671057534246</v>
      </c>
      <c r="I124" s="261">
        <v>0</v>
      </c>
      <c r="J124" s="265">
        <f t="shared" si="7"/>
        <v>2654.0671057534246</v>
      </c>
    </row>
    <row r="125" spans="1:10" x14ac:dyDescent="0.2">
      <c r="A125" s="252">
        <v>121</v>
      </c>
      <c r="B125" s="253" t="s">
        <v>3519</v>
      </c>
      <c r="C125" s="253" t="s">
        <v>3393</v>
      </c>
      <c r="D125" s="253" t="str">
        <f t="shared" si="5"/>
        <v>Matulis Łukasz</v>
      </c>
      <c r="E125" s="260">
        <v>8695.7900000000009</v>
      </c>
      <c r="F125" s="260">
        <f t="shared" si="6"/>
        <v>21.679914794520549</v>
      </c>
      <c r="G125" s="261">
        <v>6070.27</v>
      </c>
      <c r="H125" s="260">
        <f t="shared" si="4"/>
        <v>6091.9499147945207</v>
      </c>
      <c r="I125" s="261">
        <v>55</v>
      </c>
      <c r="J125" s="265">
        <f t="shared" si="7"/>
        <v>6146.9499147945207</v>
      </c>
    </row>
    <row r="126" spans="1:10" x14ac:dyDescent="0.2">
      <c r="A126" s="252">
        <v>122</v>
      </c>
      <c r="B126" s="253" t="s">
        <v>3520</v>
      </c>
      <c r="C126" s="253" t="s">
        <v>3521</v>
      </c>
      <c r="D126" s="253" t="str">
        <f t="shared" si="5"/>
        <v>Meissner Julita</v>
      </c>
      <c r="E126" s="260">
        <v>4239.0200000000004</v>
      </c>
      <c r="F126" s="260">
        <f t="shared" si="6"/>
        <v>10.568515616438358</v>
      </c>
      <c r="G126" s="261">
        <v>3019.63</v>
      </c>
      <c r="H126" s="260">
        <f t="shared" si="4"/>
        <v>3030.1985156164383</v>
      </c>
      <c r="I126" s="261">
        <v>0</v>
      </c>
      <c r="J126" s="265">
        <f t="shared" si="7"/>
        <v>3030.1985156164383</v>
      </c>
    </row>
    <row r="127" spans="1:10" x14ac:dyDescent="0.2">
      <c r="A127" s="252">
        <v>123</v>
      </c>
      <c r="B127" s="253" t="s">
        <v>3522</v>
      </c>
      <c r="C127" s="253" t="s">
        <v>3523</v>
      </c>
      <c r="D127" s="253" t="str">
        <f t="shared" si="5"/>
        <v>Mendel Urszula</v>
      </c>
      <c r="E127" s="260">
        <v>3518.6</v>
      </c>
      <c r="F127" s="260">
        <f t="shared" si="6"/>
        <v>8.7724000000000011</v>
      </c>
      <c r="G127" s="261">
        <v>2522.9299999999998</v>
      </c>
      <c r="H127" s="260">
        <f t="shared" si="4"/>
        <v>2531.7023999999997</v>
      </c>
      <c r="I127" s="261">
        <v>0</v>
      </c>
      <c r="J127" s="265">
        <f t="shared" si="7"/>
        <v>2531.7023999999997</v>
      </c>
    </row>
    <row r="128" spans="1:10" x14ac:dyDescent="0.2">
      <c r="A128" s="252">
        <v>124</v>
      </c>
      <c r="B128" s="253" t="s">
        <v>3524</v>
      </c>
      <c r="C128" s="253" t="s">
        <v>3395</v>
      </c>
      <c r="D128" s="253" t="str">
        <f t="shared" si="5"/>
        <v>Mendzelewski Tomasz</v>
      </c>
      <c r="E128" s="260">
        <v>3892.96</v>
      </c>
      <c r="F128" s="260">
        <f t="shared" si="6"/>
        <v>9.7057358904109599</v>
      </c>
      <c r="G128" s="261">
        <v>2723.91</v>
      </c>
      <c r="H128" s="260">
        <f t="shared" si="4"/>
        <v>2733.6157358904106</v>
      </c>
      <c r="I128" s="261">
        <v>55</v>
      </c>
      <c r="J128" s="265">
        <f t="shared" si="7"/>
        <v>2788.6157358904106</v>
      </c>
    </row>
    <row r="129" spans="1:10" x14ac:dyDescent="0.2">
      <c r="A129" s="252">
        <v>125</v>
      </c>
      <c r="B129" s="253" t="s">
        <v>3525</v>
      </c>
      <c r="C129" s="253" t="s">
        <v>3340</v>
      </c>
      <c r="D129" s="253" t="str">
        <f t="shared" si="5"/>
        <v>Michalski Adam</v>
      </c>
      <c r="E129" s="260">
        <v>2508.17</v>
      </c>
      <c r="F129" s="260">
        <f t="shared" si="6"/>
        <v>6.2532457534246584</v>
      </c>
      <c r="G129" s="261">
        <v>1890.4</v>
      </c>
      <c r="H129" s="260">
        <f t="shared" si="4"/>
        <v>1896.6532457534247</v>
      </c>
      <c r="I129" s="261">
        <v>0</v>
      </c>
      <c r="J129" s="265">
        <f t="shared" si="7"/>
        <v>1896.6532457534247</v>
      </c>
    </row>
    <row r="130" spans="1:10" x14ac:dyDescent="0.2">
      <c r="A130" s="252">
        <v>126</v>
      </c>
      <c r="B130" s="253" t="s">
        <v>3526</v>
      </c>
      <c r="C130" s="253" t="s">
        <v>3438</v>
      </c>
      <c r="D130" s="253" t="str">
        <f t="shared" si="5"/>
        <v>Michałowska Ewa</v>
      </c>
      <c r="E130" s="260">
        <v>3120.98</v>
      </c>
      <c r="F130" s="260">
        <f t="shared" si="6"/>
        <v>7.781073424657535</v>
      </c>
      <c r="G130" s="261">
        <v>2238.46</v>
      </c>
      <c r="H130" s="260">
        <f t="shared" si="4"/>
        <v>2246.2410734246578</v>
      </c>
      <c r="I130" s="261">
        <v>55</v>
      </c>
      <c r="J130" s="265">
        <f t="shared" si="7"/>
        <v>2301.2410734246578</v>
      </c>
    </row>
    <row r="131" spans="1:10" x14ac:dyDescent="0.2">
      <c r="A131" s="252">
        <v>127</v>
      </c>
      <c r="B131" s="253" t="s">
        <v>3527</v>
      </c>
      <c r="C131" s="253" t="s">
        <v>3479</v>
      </c>
      <c r="D131" s="253" t="str">
        <f t="shared" si="5"/>
        <v>Mielniczuk Karol</v>
      </c>
      <c r="E131" s="260">
        <v>3878.72</v>
      </c>
      <c r="F131" s="260">
        <f t="shared" si="6"/>
        <v>9.6702334246575354</v>
      </c>
      <c r="G131" s="261">
        <v>2768.72</v>
      </c>
      <c r="H131" s="260">
        <f t="shared" si="4"/>
        <v>2778.3902334246573</v>
      </c>
      <c r="I131" s="261">
        <v>0</v>
      </c>
      <c r="J131" s="265">
        <f t="shared" si="7"/>
        <v>2778.3902334246573</v>
      </c>
    </row>
    <row r="132" spans="1:10" x14ac:dyDescent="0.2">
      <c r="A132" s="252">
        <v>128</v>
      </c>
      <c r="B132" s="253" t="s">
        <v>3528</v>
      </c>
      <c r="C132" s="253" t="s">
        <v>3529</v>
      </c>
      <c r="D132" s="253" t="str">
        <f t="shared" si="5"/>
        <v>Mikuła Emilian</v>
      </c>
      <c r="E132" s="260">
        <v>4269.97</v>
      </c>
      <c r="F132" s="260">
        <f t="shared" si="6"/>
        <v>10.645678630136988</v>
      </c>
      <c r="G132" s="261">
        <v>3041.95</v>
      </c>
      <c r="H132" s="260">
        <f t="shared" si="4"/>
        <v>3052.5956786301367</v>
      </c>
      <c r="I132" s="261">
        <v>0</v>
      </c>
      <c r="J132" s="265">
        <f t="shared" si="7"/>
        <v>3052.5956786301367</v>
      </c>
    </row>
    <row r="133" spans="1:10" x14ac:dyDescent="0.2">
      <c r="A133" s="252">
        <v>129</v>
      </c>
      <c r="B133" s="253" t="s">
        <v>3530</v>
      </c>
      <c r="C133" s="253" t="s">
        <v>3531</v>
      </c>
      <c r="D133" s="253" t="str">
        <f t="shared" si="5"/>
        <v>Miniewski Sławomir</v>
      </c>
      <c r="E133" s="260">
        <v>3607.2</v>
      </c>
      <c r="F133" s="260">
        <f t="shared" si="6"/>
        <v>8.9932931506849325</v>
      </c>
      <c r="G133" s="261">
        <v>2584.5100000000002</v>
      </c>
      <c r="H133" s="260">
        <f t="shared" ref="H133:H196" si="8">G133+F133</f>
        <v>2593.5032931506853</v>
      </c>
      <c r="I133" s="261">
        <v>0</v>
      </c>
      <c r="J133" s="265">
        <f t="shared" si="7"/>
        <v>2593.5032931506853</v>
      </c>
    </row>
    <row r="134" spans="1:10" x14ac:dyDescent="0.2">
      <c r="A134" s="252">
        <v>130</v>
      </c>
      <c r="B134" s="253" t="s">
        <v>3532</v>
      </c>
      <c r="C134" s="253" t="s">
        <v>3403</v>
      </c>
      <c r="D134" s="253" t="str">
        <f t="shared" ref="D134:D197" si="9">B134&amp;" "&amp;C134</f>
        <v>Miszta Anna</v>
      </c>
      <c r="E134" s="260">
        <v>10387.51</v>
      </c>
      <c r="F134" s="260">
        <f t="shared" ref="F134:F197" si="10">(E134*7%*13)/365</f>
        <v>25.897627671232879</v>
      </c>
      <c r="G134" s="261">
        <v>7309.68</v>
      </c>
      <c r="H134" s="260">
        <f t="shared" si="8"/>
        <v>7335.5776276712331</v>
      </c>
      <c r="I134" s="261">
        <v>0</v>
      </c>
      <c r="J134" s="265">
        <f t="shared" ref="J134:J197" si="11">SUM(H134:I134)</f>
        <v>7335.5776276712331</v>
      </c>
    </row>
    <row r="135" spans="1:10" x14ac:dyDescent="0.2">
      <c r="A135" s="252">
        <v>131</v>
      </c>
      <c r="B135" s="253" t="s">
        <v>3533</v>
      </c>
      <c r="C135" s="253" t="s">
        <v>3468</v>
      </c>
      <c r="D135" s="253" t="str">
        <f t="shared" si="9"/>
        <v>Mocek Artur</v>
      </c>
      <c r="E135" s="260">
        <v>4938.58</v>
      </c>
      <c r="F135" s="260">
        <f t="shared" si="10"/>
        <v>12.31262410958904</v>
      </c>
      <c r="G135" s="261">
        <v>3452.96</v>
      </c>
      <c r="H135" s="260">
        <f t="shared" si="8"/>
        <v>3465.2726241095893</v>
      </c>
      <c r="I135" s="261">
        <v>55</v>
      </c>
      <c r="J135" s="265">
        <f t="shared" si="11"/>
        <v>3520.2726241095893</v>
      </c>
    </row>
    <row r="136" spans="1:10" x14ac:dyDescent="0.2">
      <c r="A136" s="252">
        <v>132</v>
      </c>
      <c r="B136" s="253" t="s">
        <v>3534</v>
      </c>
      <c r="C136" s="253" t="s">
        <v>3347</v>
      </c>
      <c r="D136" s="253" t="str">
        <f t="shared" si="9"/>
        <v>Motała Mateusz</v>
      </c>
      <c r="E136" s="260">
        <v>3607.72</v>
      </c>
      <c r="F136" s="260">
        <f t="shared" si="10"/>
        <v>8.9945895890410963</v>
      </c>
      <c r="G136" s="261">
        <v>2584.92</v>
      </c>
      <c r="H136" s="260">
        <f t="shared" si="8"/>
        <v>2593.914589589041</v>
      </c>
      <c r="I136" s="261">
        <v>0</v>
      </c>
      <c r="J136" s="265">
        <f t="shared" si="11"/>
        <v>2593.914589589041</v>
      </c>
    </row>
    <row r="137" spans="1:10" x14ac:dyDescent="0.2">
      <c r="A137" s="252">
        <v>133</v>
      </c>
      <c r="B137" s="253" t="s">
        <v>3535</v>
      </c>
      <c r="C137" s="253" t="s">
        <v>3536</v>
      </c>
      <c r="D137" s="253" t="str">
        <f t="shared" si="9"/>
        <v>Mróz Michał</v>
      </c>
      <c r="E137" s="260">
        <v>3313.28</v>
      </c>
      <c r="F137" s="260">
        <f t="shared" si="10"/>
        <v>8.2605063013698636</v>
      </c>
      <c r="G137" s="261">
        <v>2513.35</v>
      </c>
      <c r="H137" s="260">
        <f t="shared" si="8"/>
        <v>2521.6105063013697</v>
      </c>
      <c r="I137" s="261">
        <v>0</v>
      </c>
      <c r="J137" s="265">
        <f t="shared" si="11"/>
        <v>2521.6105063013697</v>
      </c>
    </row>
    <row r="138" spans="1:10" x14ac:dyDescent="0.2">
      <c r="A138" s="252">
        <v>134</v>
      </c>
      <c r="B138" s="253" t="s">
        <v>3537</v>
      </c>
      <c r="C138" s="253" t="s">
        <v>3538</v>
      </c>
      <c r="D138" s="253" t="str">
        <f t="shared" si="9"/>
        <v>Muszyńska Małgorzata</v>
      </c>
      <c r="E138" s="260">
        <v>3392.96</v>
      </c>
      <c r="F138" s="260">
        <f t="shared" si="10"/>
        <v>8.4591605479452063</v>
      </c>
      <c r="G138" s="261">
        <v>2435.29</v>
      </c>
      <c r="H138" s="260">
        <f t="shared" si="8"/>
        <v>2443.7491605479454</v>
      </c>
      <c r="I138" s="261">
        <v>0</v>
      </c>
      <c r="J138" s="265">
        <f t="shared" si="11"/>
        <v>2443.7491605479454</v>
      </c>
    </row>
    <row r="139" spans="1:10" x14ac:dyDescent="0.2">
      <c r="A139" s="252">
        <v>135</v>
      </c>
      <c r="B139" s="253" t="s">
        <v>3539</v>
      </c>
      <c r="C139" s="253" t="s">
        <v>3473</v>
      </c>
      <c r="D139" s="253" t="str">
        <f t="shared" si="9"/>
        <v>Napieralski Roman</v>
      </c>
      <c r="E139" s="260">
        <v>4943.88</v>
      </c>
      <c r="F139" s="260">
        <f t="shared" si="10"/>
        <v>12.32583780821918</v>
      </c>
      <c r="G139" s="261">
        <v>3456.12</v>
      </c>
      <c r="H139" s="260">
        <f t="shared" si="8"/>
        <v>3468.445837808219</v>
      </c>
      <c r="I139" s="261">
        <v>55</v>
      </c>
      <c r="J139" s="265">
        <f t="shared" si="11"/>
        <v>3523.445837808219</v>
      </c>
    </row>
    <row r="140" spans="1:10" x14ac:dyDescent="0.2">
      <c r="A140" s="252">
        <v>136</v>
      </c>
      <c r="B140" s="253" t="s">
        <v>3540</v>
      </c>
      <c r="C140" s="253" t="s">
        <v>3347</v>
      </c>
      <c r="D140" s="253" t="str">
        <f t="shared" si="9"/>
        <v>Nawracała Mateusz</v>
      </c>
      <c r="E140" s="260">
        <v>3783.41</v>
      </c>
      <c r="F140" s="260">
        <f t="shared" si="10"/>
        <v>9.4326112328767131</v>
      </c>
      <c r="G140" s="261">
        <v>2702.89</v>
      </c>
      <c r="H140" s="260">
        <f t="shared" si="8"/>
        <v>2712.3226112328766</v>
      </c>
      <c r="I140" s="261">
        <v>0</v>
      </c>
      <c r="J140" s="265">
        <f t="shared" si="11"/>
        <v>2712.3226112328766</v>
      </c>
    </row>
    <row r="141" spans="1:10" x14ac:dyDescent="0.2">
      <c r="A141" s="252">
        <v>137</v>
      </c>
      <c r="B141" s="253" t="s">
        <v>3541</v>
      </c>
      <c r="C141" s="253" t="s">
        <v>3350</v>
      </c>
      <c r="D141" s="253" t="str">
        <f t="shared" si="9"/>
        <v>Netwinko Paweł</v>
      </c>
      <c r="E141" s="260">
        <v>4011.24</v>
      </c>
      <c r="F141" s="260">
        <f t="shared" si="10"/>
        <v>10.000625753424659</v>
      </c>
      <c r="G141" s="261">
        <v>2806.77</v>
      </c>
      <c r="H141" s="260">
        <f t="shared" si="8"/>
        <v>2816.7706257534246</v>
      </c>
      <c r="I141" s="261">
        <v>55</v>
      </c>
      <c r="J141" s="265">
        <f t="shared" si="11"/>
        <v>2871.7706257534246</v>
      </c>
    </row>
    <row r="142" spans="1:10" x14ac:dyDescent="0.2">
      <c r="A142" s="252">
        <v>138</v>
      </c>
      <c r="B142" s="253" t="s">
        <v>3542</v>
      </c>
      <c r="C142" s="253" t="s">
        <v>3442</v>
      </c>
      <c r="D142" s="253" t="str">
        <f t="shared" si="9"/>
        <v>Nieczygłębska Marta</v>
      </c>
      <c r="E142" s="260">
        <v>3191.14</v>
      </c>
      <c r="F142" s="260">
        <f t="shared" si="10"/>
        <v>7.9559928767123296</v>
      </c>
      <c r="G142" s="261">
        <v>2188.8000000000002</v>
      </c>
      <c r="H142" s="260">
        <f t="shared" si="8"/>
        <v>2196.7559928767123</v>
      </c>
      <c r="I142" s="261">
        <v>55</v>
      </c>
      <c r="J142" s="265">
        <f t="shared" si="11"/>
        <v>2251.7559928767123</v>
      </c>
    </row>
    <row r="143" spans="1:10" x14ac:dyDescent="0.2">
      <c r="A143" s="252">
        <v>139</v>
      </c>
      <c r="B143" s="253" t="s">
        <v>3543</v>
      </c>
      <c r="C143" s="253" t="s">
        <v>3411</v>
      </c>
      <c r="D143" s="253" t="str">
        <f t="shared" si="9"/>
        <v>Nowaczyk Mariusz</v>
      </c>
      <c r="E143" s="260">
        <v>7998.58</v>
      </c>
      <c r="F143" s="260">
        <f t="shared" si="10"/>
        <v>19.941665205479456</v>
      </c>
      <c r="G143" s="261">
        <v>5639.79</v>
      </c>
      <c r="H143" s="260">
        <f t="shared" si="8"/>
        <v>5659.7316652054797</v>
      </c>
      <c r="I143" s="261">
        <v>0</v>
      </c>
      <c r="J143" s="265">
        <f t="shared" si="11"/>
        <v>5659.7316652054797</v>
      </c>
    </row>
    <row r="144" spans="1:10" x14ac:dyDescent="0.2">
      <c r="A144" s="252">
        <v>140</v>
      </c>
      <c r="B144" s="253" t="s">
        <v>3544</v>
      </c>
      <c r="C144" s="253" t="s">
        <v>3380</v>
      </c>
      <c r="D144" s="253" t="str">
        <f t="shared" si="9"/>
        <v>Nowak Leszek</v>
      </c>
      <c r="E144" s="260">
        <v>5771.58</v>
      </c>
      <c r="F144" s="260">
        <f t="shared" si="10"/>
        <v>14.389418630136987</v>
      </c>
      <c r="G144" s="261">
        <v>4033.07</v>
      </c>
      <c r="H144" s="260">
        <f t="shared" si="8"/>
        <v>4047.459418630137</v>
      </c>
      <c r="I144" s="261">
        <v>55</v>
      </c>
      <c r="J144" s="265">
        <f t="shared" si="11"/>
        <v>4102.4594186301365</v>
      </c>
    </row>
    <row r="145" spans="1:10" x14ac:dyDescent="0.2">
      <c r="A145" s="252">
        <v>141</v>
      </c>
      <c r="B145" s="253" t="s">
        <v>3545</v>
      </c>
      <c r="C145" s="253" t="s">
        <v>3538</v>
      </c>
      <c r="D145" s="253" t="str">
        <f t="shared" si="9"/>
        <v>Noweta Małgorzata</v>
      </c>
      <c r="E145" s="260">
        <v>3875.1</v>
      </c>
      <c r="F145" s="260">
        <f t="shared" si="10"/>
        <v>9.6612082191780821</v>
      </c>
      <c r="G145" s="261">
        <v>2771.88</v>
      </c>
      <c r="H145" s="260">
        <f t="shared" si="8"/>
        <v>2781.5412082191783</v>
      </c>
      <c r="I145" s="261">
        <v>0</v>
      </c>
      <c r="J145" s="265">
        <f t="shared" si="11"/>
        <v>2781.5412082191783</v>
      </c>
    </row>
    <row r="146" spans="1:10" x14ac:dyDescent="0.2">
      <c r="A146" s="252">
        <v>142</v>
      </c>
      <c r="B146" s="253" t="s">
        <v>3546</v>
      </c>
      <c r="C146" s="253" t="s">
        <v>3531</v>
      </c>
      <c r="D146" s="253" t="str">
        <f t="shared" si="9"/>
        <v>Olejnik Sławomir</v>
      </c>
      <c r="E146" s="260">
        <v>3607.2</v>
      </c>
      <c r="F146" s="260">
        <f t="shared" si="10"/>
        <v>8.9932931506849325</v>
      </c>
      <c r="G146" s="261">
        <v>2524.5100000000002</v>
      </c>
      <c r="H146" s="260">
        <f t="shared" si="8"/>
        <v>2533.5032931506853</v>
      </c>
      <c r="I146" s="261">
        <v>55</v>
      </c>
      <c r="J146" s="265">
        <f t="shared" si="11"/>
        <v>2588.5032931506853</v>
      </c>
    </row>
    <row r="147" spans="1:10" x14ac:dyDescent="0.2">
      <c r="A147" s="252">
        <v>143</v>
      </c>
      <c r="B147" s="253" t="s">
        <v>3547</v>
      </c>
      <c r="C147" s="253" t="s">
        <v>3502</v>
      </c>
      <c r="D147" s="253" t="str">
        <f t="shared" si="9"/>
        <v>Orłowski Wojciech</v>
      </c>
      <c r="E147" s="260">
        <v>4126.3999999999996</v>
      </c>
      <c r="F147" s="260">
        <f t="shared" si="10"/>
        <v>10.28773698630137</v>
      </c>
      <c r="G147" s="261">
        <v>2941.2</v>
      </c>
      <c r="H147" s="260">
        <f t="shared" si="8"/>
        <v>2951.4877369863011</v>
      </c>
      <c r="I147" s="261">
        <v>0</v>
      </c>
      <c r="J147" s="265">
        <f t="shared" si="11"/>
        <v>2951.4877369863011</v>
      </c>
    </row>
    <row r="148" spans="1:10" x14ac:dyDescent="0.2">
      <c r="A148" s="252">
        <v>144</v>
      </c>
      <c r="B148" s="253" t="s">
        <v>3548</v>
      </c>
      <c r="C148" s="253" t="s">
        <v>3549</v>
      </c>
      <c r="D148" s="253" t="str">
        <f t="shared" si="9"/>
        <v>Os Joanna</v>
      </c>
      <c r="E148" s="260">
        <v>7411.76</v>
      </c>
      <c r="F148" s="260">
        <f t="shared" si="10"/>
        <v>18.478634520547946</v>
      </c>
      <c r="G148" s="261">
        <v>5181</v>
      </c>
      <c r="H148" s="260">
        <f t="shared" si="8"/>
        <v>5199.4786345205475</v>
      </c>
      <c r="I148" s="261">
        <v>55</v>
      </c>
      <c r="J148" s="265">
        <f t="shared" si="11"/>
        <v>5254.4786345205475</v>
      </c>
    </row>
    <row r="149" spans="1:10" x14ac:dyDescent="0.2">
      <c r="A149" s="252">
        <v>145</v>
      </c>
      <c r="B149" s="253" t="s">
        <v>3550</v>
      </c>
      <c r="C149" s="253" t="s">
        <v>3345</v>
      </c>
      <c r="D149" s="253" t="str">
        <f t="shared" si="9"/>
        <v>Osiecki Przemysław</v>
      </c>
      <c r="E149" s="260">
        <v>3352.69</v>
      </c>
      <c r="F149" s="260">
        <f t="shared" si="10"/>
        <v>8.3587613698630143</v>
      </c>
      <c r="G149" s="261">
        <v>2461.71</v>
      </c>
      <c r="H149" s="260">
        <f t="shared" si="8"/>
        <v>2470.0687613698628</v>
      </c>
      <c r="I149" s="261">
        <v>0</v>
      </c>
      <c r="J149" s="265">
        <f t="shared" si="11"/>
        <v>2470.0687613698628</v>
      </c>
    </row>
    <row r="150" spans="1:10" x14ac:dyDescent="0.2">
      <c r="A150" s="252">
        <v>146</v>
      </c>
      <c r="B150" s="253" t="s">
        <v>3551</v>
      </c>
      <c r="C150" s="253" t="s">
        <v>3382</v>
      </c>
      <c r="D150" s="253" t="str">
        <f t="shared" si="9"/>
        <v>Pacześny Aleksander</v>
      </c>
      <c r="E150" s="260">
        <v>4319.04</v>
      </c>
      <c r="F150" s="260">
        <f t="shared" si="10"/>
        <v>10.768017534246576</v>
      </c>
      <c r="G150" s="261">
        <v>3025.47</v>
      </c>
      <c r="H150" s="260">
        <f t="shared" si="8"/>
        <v>3036.2380175342464</v>
      </c>
      <c r="I150" s="261">
        <v>55</v>
      </c>
      <c r="J150" s="265">
        <f t="shared" si="11"/>
        <v>3091.2380175342464</v>
      </c>
    </row>
    <row r="151" spans="1:10" x14ac:dyDescent="0.2">
      <c r="A151" s="252">
        <v>147</v>
      </c>
      <c r="B151" s="253" t="s">
        <v>3552</v>
      </c>
      <c r="C151" s="253" t="s">
        <v>3502</v>
      </c>
      <c r="D151" s="253" t="str">
        <f t="shared" si="9"/>
        <v>Pakuła Wojciech</v>
      </c>
      <c r="E151" s="260">
        <v>20210.34</v>
      </c>
      <c r="F151" s="260">
        <f t="shared" si="10"/>
        <v>50.387423013698644</v>
      </c>
      <c r="G151" s="261">
        <v>13968.25</v>
      </c>
      <c r="H151" s="260">
        <f t="shared" si="8"/>
        <v>14018.637423013699</v>
      </c>
      <c r="I151" s="261">
        <v>110</v>
      </c>
      <c r="J151" s="265">
        <f t="shared" si="11"/>
        <v>14128.637423013699</v>
      </c>
    </row>
    <row r="152" spans="1:10" x14ac:dyDescent="0.2">
      <c r="A152" s="252">
        <v>148</v>
      </c>
      <c r="B152" s="253" t="s">
        <v>3553</v>
      </c>
      <c r="C152" s="253" t="s">
        <v>3554</v>
      </c>
      <c r="D152" s="253" t="str">
        <f t="shared" si="9"/>
        <v>Palus Kamila</v>
      </c>
      <c r="E152" s="260">
        <v>3909.78</v>
      </c>
      <c r="F152" s="260">
        <f t="shared" si="10"/>
        <v>9.7476706849315082</v>
      </c>
      <c r="G152" s="261">
        <v>2744.11</v>
      </c>
      <c r="H152" s="260">
        <f t="shared" si="8"/>
        <v>2753.8576706849317</v>
      </c>
      <c r="I152" s="261">
        <v>0</v>
      </c>
      <c r="J152" s="265">
        <f t="shared" si="11"/>
        <v>2753.8576706849317</v>
      </c>
    </row>
    <row r="153" spans="1:10" x14ac:dyDescent="0.2">
      <c r="A153" s="252">
        <v>149</v>
      </c>
      <c r="B153" s="253" t="s">
        <v>3555</v>
      </c>
      <c r="C153" s="253" t="s">
        <v>3485</v>
      </c>
      <c r="D153" s="253" t="str">
        <f t="shared" si="9"/>
        <v>Paszek Wiesław</v>
      </c>
      <c r="E153" s="260">
        <v>8992.9599999999991</v>
      </c>
      <c r="F153" s="260">
        <f t="shared" si="10"/>
        <v>22.420804383561645</v>
      </c>
      <c r="G153" s="261">
        <v>6337.63</v>
      </c>
      <c r="H153" s="260">
        <f t="shared" si="8"/>
        <v>6360.0508043835616</v>
      </c>
      <c r="I153" s="261">
        <v>0</v>
      </c>
      <c r="J153" s="265">
        <f t="shared" si="11"/>
        <v>6360.0508043835616</v>
      </c>
    </row>
    <row r="154" spans="1:10" x14ac:dyDescent="0.2">
      <c r="A154" s="252">
        <v>150</v>
      </c>
      <c r="B154" s="253" t="s">
        <v>3556</v>
      </c>
      <c r="C154" s="253" t="s">
        <v>3347</v>
      </c>
      <c r="D154" s="253" t="str">
        <f t="shared" si="9"/>
        <v>Patoła Mateusz</v>
      </c>
      <c r="E154" s="260">
        <v>5492.8</v>
      </c>
      <c r="F154" s="260">
        <f t="shared" si="10"/>
        <v>13.694378082191781</v>
      </c>
      <c r="G154" s="261">
        <v>3894.16</v>
      </c>
      <c r="H154" s="260">
        <f t="shared" si="8"/>
        <v>3907.8543780821915</v>
      </c>
      <c r="I154" s="261">
        <v>0</v>
      </c>
      <c r="J154" s="265">
        <f t="shared" si="11"/>
        <v>3907.8543780821915</v>
      </c>
    </row>
    <row r="155" spans="1:10" x14ac:dyDescent="0.2">
      <c r="A155" s="252">
        <v>151</v>
      </c>
      <c r="B155" s="253" t="s">
        <v>3556</v>
      </c>
      <c r="C155" s="253" t="s">
        <v>3557</v>
      </c>
      <c r="D155" s="253" t="str">
        <f t="shared" si="9"/>
        <v>Patoła Szymon</v>
      </c>
      <c r="E155" s="260">
        <v>6587.74</v>
      </c>
      <c r="F155" s="260">
        <f t="shared" si="10"/>
        <v>16.424228493150686</v>
      </c>
      <c r="G155" s="261">
        <v>5266.66</v>
      </c>
      <c r="H155" s="260">
        <f t="shared" si="8"/>
        <v>5283.0842284931505</v>
      </c>
      <c r="I155" s="261">
        <v>0</v>
      </c>
      <c r="J155" s="265">
        <f t="shared" si="11"/>
        <v>5283.0842284931505</v>
      </c>
    </row>
    <row r="156" spans="1:10" x14ac:dyDescent="0.2">
      <c r="A156" s="252">
        <v>152</v>
      </c>
      <c r="B156" s="253" t="s">
        <v>3558</v>
      </c>
      <c r="C156" s="253" t="s">
        <v>3350</v>
      </c>
      <c r="D156" s="253" t="str">
        <f t="shared" si="9"/>
        <v>Pawlik Paweł</v>
      </c>
      <c r="E156" s="260">
        <v>6209.4</v>
      </c>
      <c r="F156" s="260">
        <f t="shared" si="10"/>
        <v>15.4809698630137</v>
      </c>
      <c r="G156" s="261">
        <v>4397.8599999999997</v>
      </c>
      <c r="H156" s="260">
        <f t="shared" si="8"/>
        <v>4413.340969863013</v>
      </c>
      <c r="I156" s="261">
        <v>0</v>
      </c>
      <c r="J156" s="265">
        <f t="shared" si="11"/>
        <v>4413.340969863013</v>
      </c>
    </row>
    <row r="157" spans="1:10" x14ac:dyDescent="0.2">
      <c r="A157" s="252">
        <v>153</v>
      </c>
      <c r="B157" s="253" t="s">
        <v>3559</v>
      </c>
      <c r="C157" s="253" t="s">
        <v>3560</v>
      </c>
      <c r="D157" s="253" t="str">
        <f t="shared" si="9"/>
        <v>Pęczek Katarzyna</v>
      </c>
      <c r="E157" s="260">
        <v>3307.2</v>
      </c>
      <c r="F157" s="260">
        <f t="shared" si="10"/>
        <v>8.245347945205479</v>
      </c>
      <c r="G157" s="261">
        <v>2320.94</v>
      </c>
      <c r="H157" s="260">
        <f t="shared" si="8"/>
        <v>2329.1853479452056</v>
      </c>
      <c r="I157" s="261">
        <v>55</v>
      </c>
      <c r="J157" s="265">
        <f t="shared" si="11"/>
        <v>2384.1853479452056</v>
      </c>
    </row>
    <row r="158" spans="1:10" x14ac:dyDescent="0.2">
      <c r="A158" s="252">
        <v>154</v>
      </c>
      <c r="B158" s="253" t="s">
        <v>3561</v>
      </c>
      <c r="C158" s="253" t="s">
        <v>3562</v>
      </c>
      <c r="D158" s="253" t="str">
        <f t="shared" si="9"/>
        <v>Piechowiak-Ksion Hanna</v>
      </c>
      <c r="E158" s="260">
        <v>3660.58</v>
      </c>
      <c r="F158" s="260">
        <f t="shared" si="10"/>
        <v>9.1263775342465756</v>
      </c>
      <c r="G158" s="261">
        <v>2727.43</v>
      </c>
      <c r="H158" s="260">
        <f t="shared" si="8"/>
        <v>2736.5563775342466</v>
      </c>
      <c r="I158" s="261">
        <v>0</v>
      </c>
      <c r="J158" s="265">
        <f t="shared" si="11"/>
        <v>2736.5563775342466</v>
      </c>
    </row>
    <row r="159" spans="1:10" x14ac:dyDescent="0.2">
      <c r="A159" s="252">
        <v>155</v>
      </c>
      <c r="B159" s="253" t="s">
        <v>3563</v>
      </c>
      <c r="C159" s="253" t="s">
        <v>3350</v>
      </c>
      <c r="D159" s="253" t="str">
        <f t="shared" si="9"/>
        <v>Pietrzyk Paweł</v>
      </c>
      <c r="E159" s="260">
        <v>3850.06</v>
      </c>
      <c r="F159" s="260">
        <f t="shared" si="10"/>
        <v>9.5987797260273986</v>
      </c>
      <c r="G159" s="261">
        <v>2699.21</v>
      </c>
      <c r="H159" s="260">
        <f t="shared" si="8"/>
        <v>2708.8087797260273</v>
      </c>
      <c r="I159" s="261">
        <v>55</v>
      </c>
      <c r="J159" s="265">
        <f t="shared" si="11"/>
        <v>2763.8087797260273</v>
      </c>
    </row>
    <row r="160" spans="1:10" x14ac:dyDescent="0.2">
      <c r="A160" s="252">
        <v>156</v>
      </c>
      <c r="B160" s="253" t="s">
        <v>3564</v>
      </c>
      <c r="C160" s="253" t="s">
        <v>3516</v>
      </c>
      <c r="D160" s="253" t="str">
        <f t="shared" si="9"/>
        <v>Pilarz Anita</v>
      </c>
      <c r="E160" s="260">
        <v>6711.54</v>
      </c>
      <c r="F160" s="260">
        <f t="shared" si="10"/>
        <v>16.732880547945207</v>
      </c>
      <c r="G160" s="261">
        <v>4638.16</v>
      </c>
      <c r="H160" s="260">
        <f t="shared" si="8"/>
        <v>4654.8928805479454</v>
      </c>
      <c r="I160" s="261">
        <v>110</v>
      </c>
      <c r="J160" s="265">
        <f t="shared" si="11"/>
        <v>4764.8928805479454</v>
      </c>
    </row>
    <row r="161" spans="1:10" x14ac:dyDescent="0.2">
      <c r="A161" s="252">
        <v>157</v>
      </c>
      <c r="B161" s="253" t="s">
        <v>3565</v>
      </c>
      <c r="C161" s="253" t="s">
        <v>3566</v>
      </c>
      <c r="D161" s="253" t="str">
        <f t="shared" si="9"/>
        <v>Piotrowska Adrianna</v>
      </c>
      <c r="E161" s="260">
        <v>3902.52</v>
      </c>
      <c r="F161" s="260">
        <f t="shared" si="10"/>
        <v>9.729570410958905</v>
      </c>
      <c r="G161" s="261">
        <v>2790.41</v>
      </c>
      <c r="H161" s="260">
        <f t="shared" si="8"/>
        <v>2800.1395704109586</v>
      </c>
      <c r="I161" s="261">
        <v>0</v>
      </c>
      <c r="J161" s="265">
        <f t="shared" si="11"/>
        <v>2800.1395704109586</v>
      </c>
    </row>
    <row r="162" spans="1:10" x14ac:dyDescent="0.2">
      <c r="A162" s="252">
        <v>158</v>
      </c>
      <c r="B162" s="253" t="s">
        <v>3567</v>
      </c>
      <c r="C162" s="253" t="s">
        <v>3568</v>
      </c>
      <c r="D162" s="253" t="str">
        <f t="shared" si="9"/>
        <v>Piotrowski Zbigniew</v>
      </c>
      <c r="E162" s="260">
        <v>4228.6400000000003</v>
      </c>
      <c r="F162" s="260">
        <f t="shared" si="10"/>
        <v>10.542636712328768</v>
      </c>
      <c r="G162" s="261">
        <v>3012.49</v>
      </c>
      <c r="H162" s="260">
        <f t="shared" si="8"/>
        <v>3023.0326367123284</v>
      </c>
      <c r="I162" s="261">
        <v>0</v>
      </c>
      <c r="J162" s="265">
        <f t="shared" si="11"/>
        <v>3023.0326367123284</v>
      </c>
    </row>
    <row r="163" spans="1:10" x14ac:dyDescent="0.2">
      <c r="A163" s="252">
        <v>159</v>
      </c>
      <c r="B163" s="253" t="s">
        <v>3569</v>
      </c>
      <c r="C163" s="253" t="s">
        <v>3350</v>
      </c>
      <c r="D163" s="253" t="str">
        <f t="shared" si="9"/>
        <v>Piszlewicz Paweł</v>
      </c>
      <c r="E163" s="260">
        <v>5027.22</v>
      </c>
      <c r="F163" s="260">
        <f t="shared" si="10"/>
        <v>12.533616986301372</v>
      </c>
      <c r="G163" s="261">
        <v>3779.38</v>
      </c>
      <c r="H163" s="260">
        <f t="shared" si="8"/>
        <v>3791.9136169863013</v>
      </c>
      <c r="I163" s="261">
        <v>55</v>
      </c>
      <c r="J163" s="265">
        <f t="shared" si="11"/>
        <v>3846.9136169863013</v>
      </c>
    </row>
    <row r="164" spans="1:10" x14ac:dyDescent="0.2">
      <c r="A164" s="252">
        <v>160</v>
      </c>
      <c r="B164" s="253" t="s">
        <v>3570</v>
      </c>
      <c r="C164" s="253" t="s">
        <v>3425</v>
      </c>
      <c r="D164" s="253" t="str">
        <f t="shared" si="9"/>
        <v>Piwień Krzysztof</v>
      </c>
      <c r="E164" s="260">
        <v>6302.56</v>
      </c>
      <c r="F164" s="260">
        <f t="shared" si="10"/>
        <v>15.71323178082192</v>
      </c>
      <c r="G164" s="261">
        <v>4463.0200000000004</v>
      </c>
      <c r="H164" s="260">
        <f t="shared" si="8"/>
        <v>4478.7332317808223</v>
      </c>
      <c r="I164" s="261">
        <v>0</v>
      </c>
      <c r="J164" s="265">
        <f t="shared" si="11"/>
        <v>4478.7332317808223</v>
      </c>
    </row>
    <row r="165" spans="1:10" x14ac:dyDescent="0.2">
      <c r="A165" s="252">
        <v>161</v>
      </c>
      <c r="B165" s="253" t="s">
        <v>3571</v>
      </c>
      <c r="C165" s="253" t="s">
        <v>3411</v>
      </c>
      <c r="D165" s="253" t="str">
        <f t="shared" si="9"/>
        <v>Pokorski Mariusz</v>
      </c>
      <c r="E165" s="260">
        <v>6949.12</v>
      </c>
      <c r="F165" s="260">
        <f t="shared" si="10"/>
        <v>17.325203287671236</v>
      </c>
      <c r="G165" s="261">
        <v>4858.72</v>
      </c>
      <c r="H165" s="260">
        <f t="shared" si="8"/>
        <v>4876.0452032876719</v>
      </c>
      <c r="I165" s="261">
        <v>55</v>
      </c>
      <c r="J165" s="265">
        <f t="shared" si="11"/>
        <v>4931.0452032876719</v>
      </c>
    </row>
    <row r="166" spans="1:10" x14ac:dyDescent="0.2">
      <c r="A166" s="252">
        <v>162</v>
      </c>
      <c r="B166" s="253" t="s">
        <v>3572</v>
      </c>
      <c r="C166" s="253" t="s">
        <v>3438</v>
      </c>
      <c r="D166" s="253" t="str">
        <f t="shared" si="9"/>
        <v>Przybył Ewa</v>
      </c>
      <c r="E166" s="260">
        <v>3792.96</v>
      </c>
      <c r="F166" s="260">
        <f t="shared" si="10"/>
        <v>9.4564208219178081</v>
      </c>
      <c r="G166" s="261">
        <v>2654.38</v>
      </c>
      <c r="H166" s="260">
        <f t="shared" si="8"/>
        <v>2663.8364208219177</v>
      </c>
      <c r="I166" s="261">
        <v>55</v>
      </c>
      <c r="J166" s="265">
        <f t="shared" si="11"/>
        <v>2718.8364208219177</v>
      </c>
    </row>
    <row r="167" spans="1:10" x14ac:dyDescent="0.2">
      <c r="A167" s="252">
        <v>163</v>
      </c>
      <c r="B167" s="253" t="s">
        <v>3573</v>
      </c>
      <c r="C167" s="253" t="s">
        <v>3413</v>
      </c>
      <c r="D167" s="253" t="str">
        <f t="shared" si="9"/>
        <v>Przybyłowicz Marzena</v>
      </c>
      <c r="E167" s="260">
        <v>5499.02</v>
      </c>
      <c r="F167" s="260">
        <f t="shared" si="10"/>
        <v>13.709885479452057</v>
      </c>
      <c r="G167" s="261">
        <v>3898.04</v>
      </c>
      <c r="H167" s="260">
        <f t="shared" si="8"/>
        <v>3911.7498854794521</v>
      </c>
      <c r="I167" s="261">
        <v>0</v>
      </c>
      <c r="J167" s="265">
        <f t="shared" si="11"/>
        <v>3911.7498854794521</v>
      </c>
    </row>
    <row r="168" spans="1:10" x14ac:dyDescent="0.2">
      <c r="A168" s="252">
        <v>164</v>
      </c>
      <c r="B168" s="253" t="s">
        <v>3574</v>
      </c>
      <c r="C168" s="253" t="s">
        <v>3575</v>
      </c>
      <c r="D168" s="253" t="str">
        <f t="shared" si="9"/>
        <v>Pyrcz Luiza</v>
      </c>
      <c r="E168" s="260">
        <v>5533.33</v>
      </c>
      <c r="F168" s="260">
        <f t="shared" si="10"/>
        <v>13.795425479452057</v>
      </c>
      <c r="G168" s="261">
        <v>3921.99</v>
      </c>
      <c r="H168" s="260">
        <f t="shared" si="8"/>
        <v>3935.785425479452</v>
      </c>
      <c r="I168" s="261">
        <v>0</v>
      </c>
      <c r="J168" s="265">
        <f t="shared" si="11"/>
        <v>3935.785425479452</v>
      </c>
    </row>
    <row r="169" spans="1:10" x14ac:dyDescent="0.2">
      <c r="A169" s="252">
        <v>165</v>
      </c>
      <c r="B169" s="253" t="s">
        <v>3576</v>
      </c>
      <c r="C169" s="253" t="s">
        <v>3577</v>
      </c>
      <c r="D169" s="253" t="str">
        <f t="shared" si="9"/>
        <v>Pytel Franciszek</v>
      </c>
      <c r="E169" s="260">
        <v>3507.21</v>
      </c>
      <c r="F169" s="260">
        <f t="shared" si="10"/>
        <v>8.7440030136986309</v>
      </c>
      <c r="G169" s="261">
        <v>2590.5100000000002</v>
      </c>
      <c r="H169" s="260">
        <f t="shared" si="8"/>
        <v>2599.2540030136988</v>
      </c>
      <c r="I169" s="261">
        <v>0</v>
      </c>
      <c r="J169" s="265">
        <f t="shared" si="11"/>
        <v>2599.2540030136988</v>
      </c>
    </row>
    <row r="170" spans="1:10" x14ac:dyDescent="0.2">
      <c r="A170" s="252">
        <v>166</v>
      </c>
      <c r="B170" s="253" t="s">
        <v>3578</v>
      </c>
      <c r="C170" s="253" t="s">
        <v>3510</v>
      </c>
      <c r="D170" s="253" t="str">
        <f t="shared" si="9"/>
        <v>Repuła Renata</v>
      </c>
      <c r="E170" s="260">
        <v>3307.2</v>
      </c>
      <c r="F170" s="260">
        <f t="shared" si="10"/>
        <v>8.245347945205479</v>
      </c>
      <c r="G170" s="261">
        <v>2320.94</v>
      </c>
      <c r="H170" s="260">
        <f t="shared" si="8"/>
        <v>2329.1853479452056</v>
      </c>
      <c r="I170" s="261">
        <v>55</v>
      </c>
      <c r="J170" s="265">
        <f t="shared" si="11"/>
        <v>2384.1853479452056</v>
      </c>
    </row>
    <row r="171" spans="1:10" x14ac:dyDescent="0.2">
      <c r="A171" s="252">
        <v>167</v>
      </c>
      <c r="B171" s="253" t="s">
        <v>3579</v>
      </c>
      <c r="C171" s="253" t="s">
        <v>3347</v>
      </c>
      <c r="D171" s="253" t="str">
        <f t="shared" si="9"/>
        <v>Rosiński Mateusz</v>
      </c>
      <c r="E171" s="260">
        <v>3057.33</v>
      </c>
      <c r="F171" s="260">
        <f t="shared" si="10"/>
        <v>7.6223843835616441</v>
      </c>
      <c r="G171" s="261">
        <v>2201.73</v>
      </c>
      <c r="H171" s="260">
        <f t="shared" si="8"/>
        <v>2209.3523843835615</v>
      </c>
      <c r="I171" s="261">
        <v>0</v>
      </c>
      <c r="J171" s="265">
        <f t="shared" si="11"/>
        <v>2209.3523843835615</v>
      </c>
    </row>
    <row r="172" spans="1:10" x14ac:dyDescent="0.2">
      <c r="A172" s="252">
        <v>168</v>
      </c>
      <c r="B172" s="253" t="s">
        <v>3580</v>
      </c>
      <c r="C172" s="253" t="s">
        <v>3425</v>
      </c>
      <c r="D172" s="253" t="str">
        <f t="shared" si="9"/>
        <v>Rozbicki Krzysztof</v>
      </c>
      <c r="E172" s="260">
        <v>3573.92</v>
      </c>
      <c r="F172" s="260">
        <f t="shared" si="10"/>
        <v>8.9103210958904118</v>
      </c>
      <c r="G172" s="261">
        <v>2561.39</v>
      </c>
      <c r="H172" s="260">
        <f t="shared" si="8"/>
        <v>2570.3003210958905</v>
      </c>
      <c r="I172" s="261">
        <v>0</v>
      </c>
      <c r="J172" s="265">
        <f t="shared" si="11"/>
        <v>2570.3003210958905</v>
      </c>
    </row>
    <row r="173" spans="1:10" x14ac:dyDescent="0.2">
      <c r="A173" s="252">
        <v>169</v>
      </c>
      <c r="B173" s="253" t="s">
        <v>3581</v>
      </c>
      <c r="C173" s="253" t="s">
        <v>3395</v>
      </c>
      <c r="D173" s="253" t="str">
        <f t="shared" si="9"/>
        <v>Rożniewski Tomasz</v>
      </c>
      <c r="E173" s="260">
        <v>4974.54</v>
      </c>
      <c r="F173" s="260">
        <f t="shared" si="10"/>
        <v>12.402277808219178</v>
      </c>
      <c r="G173" s="261">
        <v>3477.19</v>
      </c>
      <c r="H173" s="260">
        <f t="shared" si="8"/>
        <v>3489.592277808219</v>
      </c>
      <c r="I173" s="261">
        <v>55</v>
      </c>
      <c r="J173" s="265">
        <f t="shared" si="11"/>
        <v>3544.592277808219</v>
      </c>
    </row>
    <row r="174" spans="1:10" x14ac:dyDescent="0.2">
      <c r="A174" s="252">
        <v>170</v>
      </c>
      <c r="B174" s="253" t="s">
        <v>3582</v>
      </c>
      <c r="C174" s="253" t="s">
        <v>3378</v>
      </c>
      <c r="D174" s="253" t="str">
        <f t="shared" si="9"/>
        <v>Rybak Dawid</v>
      </c>
      <c r="E174" s="260">
        <v>4083.52</v>
      </c>
      <c r="F174" s="260">
        <f t="shared" si="10"/>
        <v>10.180830684931507</v>
      </c>
      <c r="G174" s="261">
        <v>2911.54</v>
      </c>
      <c r="H174" s="260">
        <f t="shared" si="8"/>
        <v>2921.7208306849316</v>
      </c>
      <c r="I174" s="261">
        <v>0</v>
      </c>
      <c r="J174" s="265">
        <f t="shared" si="11"/>
        <v>2921.7208306849316</v>
      </c>
    </row>
    <row r="175" spans="1:10" x14ac:dyDescent="0.2">
      <c r="A175" s="252">
        <v>171</v>
      </c>
      <c r="B175" s="253" t="s">
        <v>3583</v>
      </c>
      <c r="C175" s="253" t="s">
        <v>3425</v>
      </c>
      <c r="D175" s="253" t="str">
        <f t="shared" si="9"/>
        <v>Rycerski Krzysztof</v>
      </c>
      <c r="E175" s="260">
        <v>4368.8500000000004</v>
      </c>
      <c r="F175" s="260">
        <f t="shared" si="10"/>
        <v>10.892201369863017</v>
      </c>
      <c r="G175" s="261">
        <v>3093.76</v>
      </c>
      <c r="H175" s="260">
        <f t="shared" si="8"/>
        <v>3104.6522013698632</v>
      </c>
      <c r="I175" s="261">
        <v>0</v>
      </c>
      <c r="J175" s="265">
        <f t="shared" si="11"/>
        <v>3104.6522013698632</v>
      </c>
    </row>
    <row r="176" spans="1:10" x14ac:dyDescent="0.2">
      <c r="A176" s="252">
        <v>172</v>
      </c>
      <c r="B176" s="253" t="s">
        <v>3584</v>
      </c>
      <c r="C176" s="253" t="s">
        <v>3585</v>
      </c>
      <c r="D176" s="253" t="str">
        <f t="shared" si="9"/>
        <v>Rzadkowski Waldemar</v>
      </c>
      <c r="E176" s="260">
        <v>4121.4399999999996</v>
      </c>
      <c r="F176" s="260">
        <f t="shared" si="10"/>
        <v>10.27537095890411</v>
      </c>
      <c r="G176" s="261">
        <v>2943.31</v>
      </c>
      <c r="H176" s="260">
        <f t="shared" si="8"/>
        <v>2953.5853709589042</v>
      </c>
      <c r="I176" s="261">
        <v>0</v>
      </c>
      <c r="J176" s="265">
        <f t="shared" si="11"/>
        <v>2953.5853709589042</v>
      </c>
    </row>
    <row r="177" spans="1:10" x14ac:dyDescent="0.2">
      <c r="A177" s="252">
        <v>173</v>
      </c>
      <c r="B177" s="253" t="s">
        <v>3586</v>
      </c>
      <c r="C177" s="253" t="s">
        <v>3354</v>
      </c>
      <c r="D177" s="253" t="str">
        <f t="shared" si="9"/>
        <v>Sebastian Jarosław</v>
      </c>
      <c r="E177" s="260">
        <v>4806.66</v>
      </c>
      <c r="F177" s="260">
        <f t="shared" si="10"/>
        <v>11.983727671232876</v>
      </c>
      <c r="G177" s="261">
        <v>3360.38</v>
      </c>
      <c r="H177" s="260">
        <f t="shared" si="8"/>
        <v>3372.3637276712329</v>
      </c>
      <c r="I177" s="261">
        <v>55</v>
      </c>
      <c r="J177" s="265">
        <f t="shared" si="11"/>
        <v>3427.3637276712329</v>
      </c>
    </row>
    <row r="178" spans="1:10" x14ac:dyDescent="0.2">
      <c r="A178" s="252">
        <v>174</v>
      </c>
      <c r="B178" s="253" t="s">
        <v>3587</v>
      </c>
      <c r="C178" s="253" t="s">
        <v>3588</v>
      </c>
      <c r="D178" s="253" t="str">
        <f t="shared" si="9"/>
        <v>Shatailo Anastasiia</v>
      </c>
      <c r="E178" s="260">
        <v>3406.98</v>
      </c>
      <c r="F178" s="260">
        <f t="shared" si="10"/>
        <v>8.4941145205479458</v>
      </c>
      <c r="G178" s="261">
        <v>2537.12</v>
      </c>
      <c r="H178" s="260">
        <f t="shared" si="8"/>
        <v>2545.6141145205479</v>
      </c>
      <c r="I178" s="261">
        <v>0</v>
      </c>
      <c r="J178" s="265">
        <f t="shared" si="11"/>
        <v>2545.6141145205479</v>
      </c>
    </row>
    <row r="179" spans="1:10" x14ac:dyDescent="0.2">
      <c r="A179" s="252">
        <v>175</v>
      </c>
      <c r="B179" s="253" t="s">
        <v>3589</v>
      </c>
      <c r="C179" s="253" t="s">
        <v>3473</v>
      </c>
      <c r="D179" s="253" t="str">
        <f t="shared" si="9"/>
        <v>Shevchenko Roman</v>
      </c>
      <c r="E179" s="260">
        <v>5434.31</v>
      </c>
      <c r="F179" s="260">
        <f t="shared" si="10"/>
        <v>13.548553698630139</v>
      </c>
      <c r="G179" s="261">
        <v>3853.24</v>
      </c>
      <c r="H179" s="260">
        <f t="shared" si="8"/>
        <v>3866.78855369863</v>
      </c>
      <c r="I179" s="261">
        <v>0</v>
      </c>
      <c r="J179" s="265">
        <f t="shared" si="11"/>
        <v>3866.78855369863</v>
      </c>
    </row>
    <row r="180" spans="1:10" x14ac:dyDescent="0.2">
      <c r="A180" s="252">
        <v>176</v>
      </c>
      <c r="B180" s="253" t="s">
        <v>3590</v>
      </c>
      <c r="C180" s="253" t="s">
        <v>3390</v>
      </c>
      <c r="D180" s="253" t="str">
        <f t="shared" si="9"/>
        <v>Sikora Jacek</v>
      </c>
      <c r="E180" s="260">
        <v>4082.95</v>
      </c>
      <c r="F180" s="260">
        <f t="shared" si="10"/>
        <v>10.179409589041096</v>
      </c>
      <c r="G180" s="261">
        <v>2911.09</v>
      </c>
      <c r="H180" s="260">
        <f t="shared" si="8"/>
        <v>2921.2694095890411</v>
      </c>
      <c r="I180" s="261">
        <v>0</v>
      </c>
      <c r="J180" s="265">
        <f t="shared" si="11"/>
        <v>2921.2694095890411</v>
      </c>
    </row>
    <row r="181" spans="1:10" x14ac:dyDescent="0.2">
      <c r="A181" s="252">
        <v>177</v>
      </c>
      <c r="B181" s="253" t="s">
        <v>3591</v>
      </c>
      <c r="C181" s="253" t="s">
        <v>3560</v>
      </c>
      <c r="D181" s="253" t="str">
        <f t="shared" si="9"/>
        <v>Skobalska Katarzyna</v>
      </c>
      <c r="E181" s="260">
        <v>3247.68</v>
      </c>
      <c r="F181" s="260">
        <f t="shared" si="10"/>
        <v>8.0969556164383558</v>
      </c>
      <c r="G181" s="261">
        <v>1468.78</v>
      </c>
      <c r="H181" s="260">
        <f t="shared" si="8"/>
        <v>1476.8769556164384</v>
      </c>
      <c r="I181" s="261">
        <v>165</v>
      </c>
      <c r="J181" s="265">
        <f t="shared" si="11"/>
        <v>1641.8769556164384</v>
      </c>
    </row>
    <row r="182" spans="1:10" x14ac:dyDescent="0.2">
      <c r="A182" s="252">
        <v>178</v>
      </c>
      <c r="B182" s="253" t="s">
        <v>3592</v>
      </c>
      <c r="C182" s="253" t="s">
        <v>3393</v>
      </c>
      <c r="D182" s="253" t="str">
        <f t="shared" si="9"/>
        <v>Skrobała Łukasz</v>
      </c>
      <c r="E182" s="260">
        <v>4194.84</v>
      </c>
      <c r="F182" s="260">
        <f t="shared" si="10"/>
        <v>10.458368219178084</v>
      </c>
      <c r="G182" s="261">
        <v>2993.95</v>
      </c>
      <c r="H182" s="260">
        <f t="shared" si="8"/>
        <v>3004.4083682191781</v>
      </c>
      <c r="I182" s="261">
        <v>0</v>
      </c>
      <c r="J182" s="265">
        <f t="shared" si="11"/>
        <v>3004.4083682191781</v>
      </c>
    </row>
    <row r="183" spans="1:10" x14ac:dyDescent="0.2">
      <c r="A183" s="252">
        <v>179</v>
      </c>
      <c r="B183" s="253" t="s">
        <v>3593</v>
      </c>
      <c r="C183" s="253" t="s">
        <v>3549</v>
      </c>
      <c r="D183" s="253" t="str">
        <f t="shared" si="9"/>
        <v>Skrzypczak Joanna</v>
      </c>
      <c r="E183" s="260">
        <v>4478.5600000000004</v>
      </c>
      <c r="F183" s="260">
        <f t="shared" si="10"/>
        <v>11.165724931506849</v>
      </c>
      <c r="G183" s="261">
        <v>3191.74</v>
      </c>
      <c r="H183" s="260">
        <f t="shared" si="8"/>
        <v>3202.9057249315065</v>
      </c>
      <c r="I183" s="261">
        <v>0</v>
      </c>
      <c r="J183" s="265">
        <f t="shared" si="11"/>
        <v>3202.9057249315065</v>
      </c>
    </row>
    <row r="184" spans="1:10" x14ac:dyDescent="0.2">
      <c r="A184" s="252">
        <v>180</v>
      </c>
      <c r="B184" s="253" t="s">
        <v>3593</v>
      </c>
      <c r="C184" s="253" t="s">
        <v>3586</v>
      </c>
      <c r="D184" s="253" t="str">
        <f t="shared" si="9"/>
        <v>Skrzypczak Sebastian</v>
      </c>
      <c r="E184" s="260">
        <v>3053.05</v>
      </c>
      <c r="F184" s="260">
        <f t="shared" si="10"/>
        <v>7.6117136986301386</v>
      </c>
      <c r="G184" s="261">
        <v>2236.64</v>
      </c>
      <c r="H184" s="260">
        <f t="shared" si="8"/>
        <v>2244.2517136986298</v>
      </c>
      <c r="I184" s="261">
        <v>0</v>
      </c>
      <c r="J184" s="265">
        <f t="shared" si="11"/>
        <v>2244.2517136986298</v>
      </c>
    </row>
    <row r="185" spans="1:10" x14ac:dyDescent="0.2">
      <c r="A185" s="252">
        <v>181</v>
      </c>
      <c r="B185" s="253" t="s">
        <v>3594</v>
      </c>
      <c r="C185" s="253" t="s">
        <v>3595</v>
      </c>
      <c r="D185" s="253" t="str">
        <f t="shared" si="9"/>
        <v>Skwara Dominik</v>
      </c>
      <c r="E185" s="260">
        <v>3648.16</v>
      </c>
      <c r="F185" s="260">
        <f t="shared" si="10"/>
        <v>9.0954126027397262</v>
      </c>
      <c r="G185" s="261">
        <v>2570.02</v>
      </c>
      <c r="H185" s="260">
        <f t="shared" si="8"/>
        <v>2579.1154126027395</v>
      </c>
      <c r="I185" s="261">
        <v>55</v>
      </c>
      <c r="J185" s="265">
        <f t="shared" si="11"/>
        <v>2634.1154126027395</v>
      </c>
    </row>
    <row r="186" spans="1:10" x14ac:dyDescent="0.2">
      <c r="A186" s="252">
        <v>182</v>
      </c>
      <c r="B186" s="253" t="s">
        <v>3596</v>
      </c>
      <c r="C186" s="253" t="s">
        <v>3560</v>
      </c>
      <c r="D186" s="253" t="str">
        <f t="shared" si="9"/>
        <v>Słońska Katarzyna</v>
      </c>
      <c r="E186" s="260">
        <v>3307.2</v>
      </c>
      <c r="F186" s="260">
        <f t="shared" si="10"/>
        <v>8.245347945205479</v>
      </c>
      <c r="G186" s="261">
        <v>2315.94</v>
      </c>
      <c r="H186" s="260">
        <f t="shared" si="8"/>
        <v>2324.1853479452056</v>
      </c>
      <c r="I186" s="261">
        <v>55</v>
      </c>
      <c r="J186" s="265">
        <f t="shared" si="11"/>
        <v>2379.1853479452056</v>
      </c>
    </row>
    <row r="187" spans="1:10" x14ac:dyDescent="0.2">
      <c r="A187" s="252">
        <v>183</v>
      </c>
      <c r="B187" s="253" t="s">
        <v>3597</v>
      </c>
      <c r="C187" s="253" t="s">
        <v>3356</v>
      </c>
      <c r="D187" s="253" t="str">
        <f t="shared" si="9"/>
        <v>Słupek Marek</v>
      </c>
      <c r="E187" s="260">
        <v>4707.68</v>
      </c>
      <c r="F187" s="260">
        <f t="shared" si="10"/>
        <v>11.736955616438358</v>
      </c>
      <c r="G187" s="261">
        <v>3291.65</v>
      </c>
      <c r="H187" s="260">
        <f t="shared" si="8"/>
        <v>3303.3869556164386</v>
      </c>
      <c r="I187" s="261">
        <v>55</v>
      </c>
      <c r="J187" s="265">
        <f t="shared" si="11"/>
        <v>3358.3869556164386</v>
      </c>
    </row>
    <row r="188" spans="1:10" x14ac:dyDescent="0.2">
      <c r="A188" s="252">
        <v>184</v>
      </c>
      <c r="B188" s="253" t="s">
        <v>3598</v>
      </c>
      <c r="C188" s="253" t="s">
        <v>3425</v>
      </c>
      <c r="D188" s="253" t="str">
        <f t="shared" si="9"/>
        <v>Sokołowski Krzysztof</v>
      </c>
      <c r="E188" s="260">
        <v>3380.28</v>
      </c>
      <c r="F188" s="260">
        <f t="shared" si="10"/>
        <v>8.4275473972602768</v>
      </c>
      <c r="G188" s="261">
        <v>2484.0500000000002</v>
      </c>
      <c r="H188" s="260">
        <f t="shared" si="8"/>
        <v>2492.4775473972604</v>
      </c>
      <c r="I188" s="261">
        <v>110</v>
      </c>
      <c r="J188" s="265">
        <f t="shared" si="11"/>
        <v>2602.4775473972604</v>
      </c>
    </row>
    <row r="189" spans="1:10" x14ac:dyDescent="0.2">
      <c r="A189" s="252">
        <v>185</v>
      </c>
      <c r="B189" s="253" t="s">
        <v>3599</v>
      </c>
      <c r="C189" s="253" t="s">
        <v>3452</v>
      </c>
      <c r="D189" s="253" t="str">
        <f t="shared" si="9"/>
        <v>Sołtysiak Dariusz</v>
      </c>
      <c r="E189" s="260">
        <v>3227.03</v>
      </c>
      <c r="F189" s="260">
        <f t="shared" si="10"/>
        <v>8.0454720547945211</v>
      </c>
      <c r="G189" s="261">
        <v>2446.6</v>
      </c>
      <c r="H189" s="260">
        <f t="shared" si="8"/>
        <v>2454.6454720547945</v>
      </c>
      <c r="I189" s="261">
        <v>0</v>
      </c>
      <c r="J189" s="265">
        <f t="shared" si="11"/>
        <v>2454.6454720547945</v>
      </c>
    </row>
    <row r="190" spans="1:10" x14ac:dyDescent="0.2">
      <c r="A190" s="252">
        <v>186</v>
      </c>
      <c r="B190" s="253" t="s">
        <v>3600</v>
      </c>
      <c r="C190" s="253" t="s">
        <v>3601</v>
      </c>
      <c r="D190" s="253" t="str">
        <f t="shared" si="9"/>
        <v>Sowa Aneta</v>
      </c>
      <c r="E190" s="260">
        <v>3350.95</v>
      </c>
      <c r="F190" s="260">
        <f t="shared" si="10"/>
        <v>8.3544232876712332</v>
      </c>
      <c r="G190" s="261">
        <v>2346.3000000000002</v>
      </c>
      <c r="H190" s="260">
        <f t="shared" si="8"/>
        <v>2354.6544232876713</v>
      </c>
      <c r="I190" s="261">
        <v>55</v>
      </c>
      <c r="J190" s="265">
        <f t="shared" si="11"/>
        <v>2409.6544232876713</v>
      </c>
    </row>
    <row r="191" spans="1:10" x14ac:dyDescent="0.2">
      <c r="A191" s="252">
        <v>187</v>
      </c>
      <c r="B191" s="253" t="s">
        <v>3602</v>
      </c>
      <c r="C191" s="253" t="s">
        <v>3341</v>
      </c>
      <c r="D191" s="253" t="str">
        <f t="shared" si="9"/>
        <v>Spychała Filip</v>
      </c>
      <c r="E191" s="260">
        <v>3942.69</v>
      </c>
      <c r="F191" s="260">
        <f t="shared" si="10"/>
        <v>9.8297202739726046</v>
      </c>
      <c r="G191" s="261">
        <v>2813.95</v>
      </c>
      <c r="H191" s="260">
        <f t="shared" si="8"/>
        <v>2823.7797202739725</v>
      </c>
      <c r="I191" s="261">
        <v>0</v>
      </c>
      <c r="J191" s="265">
        <f t="shared" si="11"/>
        <v>2823.7797202739725</v>
      </c>
    </row>
    <row r="192" spans="1:10" x14ac:dyDescent="0.2">
      <c r="A192" s="252">
        <v>188</v>
      </c>
      <c r="B192" s="253" t="s">
        <v>3603</v>
      </c>
      <c r="C192" s="253" t="s">
        <v>3350</v>
      </c>
      <c r="D192" s="253" t="str">
        <f t="shared" si="9"/>
        <v>Stec Paweł</v>
      </c>
      <c r="E192" s="260">
        <v>6554.19</v>
      </c>
      <c r="F192" s="260">
        <f t="shared" si="10"/>
        <v>16.340583287671233</v>
      </c>
      <c r="G192" s="261">
        <v>4578.6099999999997</v>
      </c>
      <c r="H192" s="260">
        <f t="shared" si="8"/>
        <v>4594.9505832876712</v>
      </c>
      <c r="I192" s="261">
        <v>55</v>
      </c>
      <c r="J192" s="265">
        <f t="shared" si="11"/>
        <v>4649.9505832876712</v>
      </c>
    </row>
    <row r="193" spans="1:10" x14ac:dyDescent="0.2">
      <c r="A193" s="252">
        <v>189</v>
      </c>
      <c r="B193" s="253" t="s">
        <v>3604</v>
      </c>
      <c r="C193" s="253" t="s">
        <v>3421</v>
      </c>
      <c r="D193" s="253" t="str">
        <f t="shared" si="9"/>
        <v>Stefaniak Grzegorz</v>
      </c>
      <c r="E193" s="260">
        <v>1552.43</v>
      </c>
      <c r="F193" s="260">
        <f t="shared" si="10"/>
        <v>3.8704419178082197</v>
      </c>
      <c r="G193" s="261">
        <v>1148.03</v>
      </c>
      <c r="H193" s="260">
        <f t="shared" si="8"/>
        <v>1151.9004419178082</v>
      </c>
      <c r="I193" s="261">
        <v>0</v>
      </c>
      <c r="J193" s="265">
        <f t="shared" si="11"/>
        <v>1151.9004419178082</v>
      </c>
    </row>
    <row r="194" spans="1:10" x14ac:dyDescent="0.2">
      <c r="A194" s="252">
        <v>190</v>
      </c>
      <c r="B194" s="253" t="s">
        <v>3605</v>
      </c>
      <c r="C194" s="253" t="s">
        <v>3510</v>
      </c>
      <c r="D194" s="253" t="str">
        <f t="shared" si="9"/>
        <v>Stępień Renata</v>
      </c>
      <c r="E194" s="260">
        <v>3805.47</v>
      </c>
      <c r="F194" s="260">
        <f t="shared" si="10"/>
        <v>9.4876101369863015</v>
      </c>
      <c r="G194" s="261">
        <v>2558.21</v>
      </c>
      <c r="H194" s="260">
        <f t="shared" si="8"/>
        <v>2567.6976101369864</v>
      </c>
      <c r="I194" s="261">
        <v>165</v>
      </c>
      <c r="J194" s="265">
        <f t="shared" si="11"/>
        <v>2732.6976101369864</v>
      </c>
    </row>
    <row r="195" spans="1:10" x14ac:dyDescent="0.2">
      <c r="A195" s="252">
        <v>191</v>
      </c>
      <c r="B195" s="253" t="s">
        <v>3606</v>
      </c>
      <c r="C195" s="253" t="s">
        <v>3512</v>
      </c>
      <c r="D195" s="253" t="str">
        <f t="shared" si="9"/>
        <v>Stoncel Beata</v>
      </c>
      <c r="E195" s="260">
        <v>3350.08</v>
      </c>
      <c r="F195" s="260">
        <f t="shared" si="10"/>
        <v>8.3522542465753435</v>
      </c>
      <c r="G195" s="261">
        <v>1638.78</v>
      </c>
      <c r="H195" s="260">
        <f t="shared" si="8"/>
        <v>1647.1322542465753</v>
      </c>
      <c r="I195" s="261">
        <v>0</v>
      </c>
      <c r="J195" s="265">
        <f t="shared" si="11"/>
        <v>1647.1322542465753</v>
      </c>
    </row>
    <row r="196" spans="1:10" x14ac:dyDescent="0.2">
      <c r="A196" s="252">
        <v>192</v>
      </c>
      <c r="B196" s="253" t="s">
        <v>3607</v>
      </c>
      <c r="C196" s="253" t="s">
        <v>3350</v>
      </c>
      <c r="D196" s="253" t="str">
        <f t="shared" si="9"/>
        <v>Straka Paweł</v>
      </c>
      <c r="E196" s="260">
        <v>2282.17</v>
      </c>
      <c r="F196" s="260">
        <f t="shared" si="10"/>
        <v>5.6897936986301367</v>
      </c>
      <c r="G196" s="261">
        <v>1896.52</v>
      </c>
      <c r="H196" s="260">
        <f t="shared" si="8"/>
        <v>1902.2097936986302</v>
      </c>
      <c r="I196" s="261">
        <v>0</v>
      </c>
      <c r="J196" s="265">
        <f t="shared" si="11"/>
        <v>1902.2097936986302</v>
      </c>
    </row>
    <row r="197" spans="1:10" x14ac:dyDescent="0.2">
      <c r="A197" s="252">
        <v>193</v>
      </c>
      <c r="B197" s="253" t="s">
        <v>3608</v>
      </c>
      <c r="C197" s="253" t="s">
        <v>3609</v>
      </c>
      <c r="D197" s="253" t="str">
        <f t="shared" si="9"/>
        <v>Strep Arkadiusz</v>
      </c>
      <c r="E197" s="260">
        <v>8000</v>
      </c>
      <c r="F197" s="260">
        <f t="shared" si="10"/>
        <v>19.945205479452056</v>
      </c>
      <c r="G197" s="261">
        <v>5590.91</v>
      </c>
      <c r="H197" s="260">
        <f t="shared" ref="H197:H260" si="12">G197+F197</f>
        <v>5610.8552054794518</v>
      </c>
      <c r="I197" s="261">
        <v>55</v>
      </c>
      <c r="J197" s="265">
        <f t="shared" si="11"/>
        <v>5665.8552054794518</v>
      </c>
    </row>
    <row r="198" spans="1:10" x14ac:dyDescent="0.2">
      <c r="A198" s="252">
        <v>194</v>
      </c>
      <c r="B198" s="253" t="s">
        <v>3178</v>
      </c>
      <c r="C198" s="253" t="s">
        <v>3536</v>
      </c>
      <c r="D198" s="253" t="str">
        <f t="shared" ref="D198:D261" si="13">B198&amp;" "&amp;C198</f>
        <v>Suma Michał</v>
      </c>
      <c r="E198" s="260">
        <v>6802.68</v>
      </c>
      <c r="F198" s="260">
        <f t="shared" ref="F198:F261" si="14">(E198*7%*13)/365</f>
        <v>16.960106301369866</v>
      </c>
      <c r="G198" s="261">
        <v>4696.7299999999996</v>
      </c>
      <c r="H198" s="260">
        <f t="shared" si="12"/>
        <v>4713.6901063013693</v>
      </c>
      <c r="I198" s="261">
        <v>110</v>
      </c>
      <c r="J198" s="265">
        <f t="shared" ref="J198:J261" si="15">SUM(H198:I198)</f>
        <v>4823.6901063013693</v>
      </c>
    </row>
    <row r="199" spans="1:10" x14ac:dyDescent="0.2">
      <c r="A199" s="252">
        <v>195</v>
      </c>
      <c r="B199" s="253" t="s">
        <v>3610</v>
      </c>
      <c r="C199" s="253" t="s">
        <v>3487</v>
      </c>
      <c r="D199" s="253" t="str">
        <f t="shared" si="13"/>
        <v>Swoboda Agata</v>
      </c>
      <c r="E199" s="260">
        <v>3394.38</v>
      </c>
      <c r="F199" s="260">
        <f t="shared" si="14"/>
        <v>8.4627008219178101</v>
      </c>
      <c r="G199" s="261">
        <v>2376.4</v>
      </c>
      <c r="H199" s="260">
        <f t="shared" si="12"/>
        <v>2384.8627008219178</v>
      </c>
      <c r="I199" s="261">
        <v>55</v>
      </c>
      <c r="J199" s="265">
        <f t="shared" si="15"/>
        <v>2439.8627008219178</v>
      </c>
    </row>
    <row r="200" spans="1:10" x14ac:dyDescent="0.2">
      <c r="A200" s="252">
        <v>196</v>
      </c>
      <c r="B200" s="253" t="s">
        <v>3610</v>
      </c>
      <c r="C200" s="253" t="s">
        <v>3538</v>
      </c>
      <c r="D200" s="253" t="str">
        <f t="shared" si="13"/>
        <v>Swoboda Małgorzata</v>
      </c>
      <c r="E200" s="260">
        <v>4261.49</v>
      </c>
      <c r="F200" s="260">
        <f t="shared" si="14"/>
        <v>10.624536712328768</v>
      </c>
      <c r="G200" s="261">
        <v>3035.29</v>
      </c>
      <c r="H200" s="260">
        <f t="shared" si="12"/>
        <v>3045.9145367123288</v>
      </c>
      <c r="I200" s="261">
        <v>0</v>
      </c>
      <c r="J200" s="265">
        <f t="shared" si="15"/>
        <v>3045.9145367123288</v>
      </c>
    </row>
    <row r="201" spans="1:10" x14ac:dyDescent="0.2">
      <c r="A201" s="252">
        <v>197</v>
      </c>
      <c r="B201" s="253" t="s">
        <v>3611</v>
      </c>
      <c r="C201" s="253" t="s">
        <v>3340</v>
      </c>
      <c r="D201" s="253" t="str">
        <f t="shared" si="13"/>
        <v>Sykulski Adam</v>
      </c>
      <c r="E201" s="260">
        <v>3700</v>
      </c>
      <c r="F201" s="260">
        <f t="shared" si="14"/>
        <v>9.2246575342465746</v>
      </c>
      <c r="G201" s="261">
        <v>2534.38</v>
      </c>
      <c r="H201" s="260">
        <f t="shared" si="12"/>
        <v>2543.6046575342466</v>
      </c>
      <c r="I201" s="261">
        <v>110</v>
      </c>
      <c r="J201" s="265">
        <f t="shared" si="15"/>
        <v>2653.6046575342466</v>
      </c>
    </row>
    <row r="202" spans="1:10" x14ac:dyDescent="0.2">
      <c r="A202" s="252">
        <v>198</v>
      </c>
      <c r="B202" s="253" t="s">
        <v>3612</v>
      </c>
      <c r="C202" s="253" t="s">
        <v>3613</v>
      </c>
      <c r="D202" s="253" t="str">
        <f t="shared" si="13"/>
        <v>Szabla Emilia</v>
      </c>
      <c r="E202" s="260">
        <v>3392.96</v>
      </c>
      <c r="F202" s="260">
        <f t="shared" si="14"/>
        <v>8.4591605479452063</v>
      </c>
      <c r="G202" s="261">
        <v>2325.29</v>
      </c>
      <c r="H202" s="260">
        <f t="shared" si="12"/>
        <v>2333.7491605479454</v>
      </c>
      <c r="I202" s="261">
        <v>110</v>
      </c>
      <c r="J202" s="265">
        <f t="shared" si="15"/>
        <v>2443.7491605479454</v>
      </c>
    </row>
    <row r="203" spans="1:10" x14ac:dyDescent="0.2">
      <c r="A203" s="252">
        <v>199</v>
      </c>
      <c r="B203" s="253" t="s">
        <v>3614</v>
      </c>
      <c r="C203" s="253" t="s">
        <v>3356</v>
      </c>
      <c r="D203" s="253" t="str">
        <f t="shared" si="13"/>
        <v>Szakoła Marek</v>
      </c>
      <c r="E203" s="260">
        <v>4821.53</v>
      </c>
      <c r="F203" s="260">
        <f t="shared" si="14"/>
        <v>12.02080082191781</v>
      </c>
      <c r="G203" s="261">
        <v>3376.05</v>
      </c>
      <c r="H203" s="260">
        <f t="shared" si="12"/>
        <v>3388.0708008219181</v>
      </c>
      <c r="I203" s="261">
        <v>55</v>
      </c>
      <c r="J203" s="265">
        <f t="shared" si="15"/>
        <v>3443.0708008219181</v>
      </c>
    </row>
    <row r="204" spans="1:10" x14ac:dyDescent="0.2">
      <c r="A204" s="252">
        <v>200</v>
      </c>
      <c r="B204" s="253" t="s">
        <v>3615</v>
      </c>
      <c r="C204" s="253" t="s">
        <v>3616</v>
      </c>
      <c r="D204" s="253" t="str">
        <f t="shared" si="13"/>
        <v>Szałno Kamil</v>
      </c>
      <c r="E204" s="260">
        <v>2628.18</v>
      </c>
      <c r="F204" s="260">
        <f t="shared" si="14"/>
        <v>6.5524487671232876</v>
      </c>
      <c r="G204" s="261">
        <v>2112.5300000000002</v>
      </c>
      <c r="H204" s="260">
        <f t="shared" si="12"/>
        <v>2119.0824487671234</v>
      </c>
      <c r="I204" s="261">
        <v>55</v>
      </c>
      <c r="J204" s="265">
        <f t="shared" si="15"/>
        <v>2174.0824487671234</v>
      </c>
    </row>
    <row r="205" spans="1:10" x14ac:dyDescent="0.2">
      <c r="A205" s="252">
        <v>201</v>
      </c>
      <c r="B205" s="253" t="s">
        <v>3617</v>
      </c>
      <c r="C205" s="253" t="s">
        <v>3618</v>
      </c>
      <c r="D205" s="253" t="str">
        <f t="shared" si="13"/>
        <v>Szeląg Regina</v>
      </c>
      <c r="E205" s="260">
        <v>2962.4</v>
      </c>
      <c r="F205" s="260">
        <f t="shared" si="14"/>
        <v>7.3857095890410962</v>
      </c>
      <c r="G205" s="261">
        <v>2181.7399999999998</v>
      </c>
      <c r="H205" s="260">
        <f t="shared" si="12"/>
        <v>2189.125709589041</v>
      </c>
      <c r="I205" s="261">
        <v>110</v>
      </c>
      <c r="J205" s="265">
        <f t="shared" si="15"/>
        <v>2299.125709589041</v>
      </c>
    </row>
    <row r="206" spans="1:10" x14ac:dyDescent="0.2">
      <c r="A206" s="252">
        <v>202</v>
      </c>
      <c r="B206" s="253" t="s">
        <v>3619</v>
      </c>
      <c r="C206" s="253" t="s">
        <v>3411</v>
      </c>
      <c r="D206" s="253" t="str">
        <f t="shared" si="13"/>
        <v>Szewczyk Mariusz</v>
      </c>
      <c r="E206" s="260">
        <v>4813.9399999999996</v>
      </c>
      <c r="F206" s="260">
        <f t="shared" si="14"/>
        <v>12.001877808219179</v>
      </c>
      <c r="G206" s="261">
        <v>3366.09</v>
      </c>
      <c r="H206" s="260">
        <f t="shared" si="12"/>
        <v>3378.0918778082191</v>
      </c>
      <c r="I206" s="261">
        <v>55</v>
      </c>
      <c r="J206" s="265">
        <f t="shared" si="15"/>
        <v>3433.0918778082191</v>
      </c>
    </row>
    <row r="207" spans="1:10" x14ac:dyDescent="0.2">
      <c r="A207" s="252">
        <v>203</v>
      </c>
      <c r="B207" s="253" t="s">
        <v>3619</v>
      </c>
      <c r="C207" s="253" t="s">
        <v>3345</v>
      </c>
      <c r="D207" s="253" t="str">
        <f t="shared" si="13"/>
        <v>Szewczyk Przemysław</v>
      </c>
      <c r="E207" s="260">
        <v>3573.92</v>
      </c>
      <c r="F207" s="260">
        <f t="shared" si="14"/>
        <v>8.9103210958904118</v>
      </c>
      <c r="G207" s="261">
        <v>2556.39</v>
      </c>
      <c r="H207" s="260">
        <f t="shared" si="12"/>
        <v>2565.3003210958905</v>
      </c>
      <c r="I207" s="261">
        <v>0</v>
      </c>
      <c r="J207" s="265">
        <f t="shared" si="15"/>
        <v>2565.3003210958905</v>
      </c>
    </row>
    <row r="208" spans="1:10" x14ac:dyDescent="0.2">
      <c r="A208" s="252">
        <v>204</v>
      </c>
      <c r="B208" s="253" t="s">
        <v>3620</v>
      </c>
      <c r="C208" s="253" t="s">
        <v>3350</v>
      </c>
      <c r="D208" s="253" t="str">
        <f t="shared" si="13"/>
        <v>Szlachetka Paweł</v>
      </c>
      <c r="E208" s="260">
        <v>5333.92</v>
      </c>
      <c r="F208" s="260">
        <f t="shared" si="14"/>
        <v>13.298266301369864</v>
      </c>
      <c r="G208" s="261">
        <v>3783.4</v>
      </c>
      <c r="H208" s="260">
        <f t="shared" si="12"/>
        <v>3796.69826630137</v>
      </c>
      <c r="I208" s="261">
        <v>0</v>
      </c>
      <c r="J208" s="265">
        <f t="shared" si="15"/>
        <v>3796.69826630137</v>
      </c>
    </row>
    <row r="209" spans="1:10" x14ac:dyDescent="0.2">
      <c r="A209" s="252">
        <v>205</v>
      </c>
      <c r="B209" s="253" t="s">
        <v>3621</v>
      </c>
      <c r="C209" s="253" t="s">
        <v>3512</v>
      </c>
      <c r="D209" s="253" t="str">
        <f t="shared" si="13"/>
        <v>Szostak Beata</v>
      </c>
      <c r="E209" s="260">
        <v>4049.41</v>
      </c>
      <c r="F209" s="260">
        <f t="shared" si="14"/>
        <v>10.095789315068494</v>
      </c>
      <c r="G209" s="261">
        <v>2832.76</v>
      </c>
      <c r="H209" s="260">
        <f t="shared" si="12"/>
        <v>2842.8557893150687</v>
      </c>
      <c r="I209" s="261">
        <v>55</v>
      </c>
      <c r="J209" s="265">
        <f t="shared" si="15"/>
        <v>2897.8557893150687</v>
      </c>
    </row>
    <row r="210" spans="1:10" x14ac:dyDescent="0.2">
      <c r="A210" s="252">
        <v>206</v>
      </c>
      <c r="B210" s="253" t="s">
        <v>3622</v>
      </c>
      <c r="C210" s="253" t="s">
        <v>3623</v>
      </c>
      <c r="D210" s="253" t="str">
        <f t="shared" si="13"/>
        <v>Szymańska Bożena</v>
      </c>
      <c r="E210" s="260">
        <v>2730.27</v>
      </c>
      <c r="F210" s="260">
        <f t="shared" si="14"/>
        <v>6.8069745205479455</v>
      </c>
      <c r="G210" s="261">
        <v>2271.14</v>
      </c>
      <c r="H210" s="260">
        <f t="shared" si="12"/>
        <v>2277.9469745205479</v>
      </c>
      <c r="I210" s="261">
        <v>0</v>
      </c>
      <c r="J210" s="265">
        <f t="shared" si="15"/>
        <v>2277.9469745205479</v>
      </c>
    </row>
    <row r="211" spans="1:10" x14ac:dyDescent="0.2">
      <c r="A211" s="252">
        <v>207</v>
      </c>
      <c r="B211" s="253" t="s">
        <v>3624</v>
      </c>
      <c r="C211" s="253" t="s">
        <v>3428</v>
      </c>
      <c r="D211" s="253" t="str">
        <f t="shared" si="13"/>
        <v>Szymczak Monika</v>
      </c>
      <c r="E211" s="260">
        <v>5732.14</v>
      </c>
      <c r="F211" s="260">
        <f t="shared" si="14"/>
        <v>14.291088767123288</v>
      </c>
      <c r="G211" s="261">
        <v>4010.1</v>
      </c>
      <c r="H211" s="260">
        <f t="shared" si="12"/>
        <v>4024.3910887671232</v>
      </c>
      <c r="I211" s="261">
        <v>55</v>
      </c>
      <c r="J211" s="265">
        <f t="shared" si="15"/>
        <v>4079.3910887671232</v>
      </c>
    </row>
    <row r="212" spans="1:10" x14ac:dyDescent="0.2">
      <c r="A212" s="252">
        <v>208</v>
      </c>
      <c r="B212" s="253" t="s">
        <v>3625</v>
      </c>
      <c r="C212" s="253" t="s">
        <v>3626</v>
      </c>
      <c r="D212" s="253" t="str">
        <f t="shared" si="13"/>
        <v>Śliwińska Olga</v>
      </c>
      <c r="E212" s="260">
        <v>3523.37</v>
      </c>
      <c r="F212" s="260">
        <f t="shared" si="14"/>
        <v>8.7842923287671244</v>
      </c>
      <c r="G212" s="261">
        <v>2619.66</v>
      </c>
      <c r="H212" s="260">
        <f t="shared" si="12"/>
        <v>2628.444292328767</v>
      </c>
      <c r="I212" s="261">
        <v>0</v>
      </c>
      <c r="J212" s="265">
        <f t="shared" si="15"/>
        <v>2628.444292328767</v>
      </c>
    </row>
    <row r="213" spans="1:10" x14ac:dyDescent="0.2">
      <c r="A213" s="252">
        <v>209</v>
      </c>
      <c r="B213" s="253" t="s">
        <v>3627</v>
      </c>
      <c r="C213" s="253" t="s">
        <v>3609</v>
      </c>
      <c r="D213" s="253" t="str">
        <f t="shared" si="13"/>
        <v>Świstuń Arkadiusz</v>
      </c>
      <c r="E213" s="260">
        <v>4873.76</v>
      </c>
      <c r="F213" s="260">
        <f t="shared" si="14"/>
        <v>12.151018082191785</v>
      </c>
      <c r="G213" s="261">
        <v>3462.06</v>
      </c>
      <c r="H213" s="260">
        <f t="shared" si="12"/>
        <v>3474.2110180821919</v>
      </c>
      <c r="I213" s="261">
        <v>0</v>
      </c>
      <c r="J213" s="265">
        <f t="shared" si="15"/>
        <v>3474.2110180821919</v>
      </c>
    </row>
    <row r="214" spans="1:10" x14ac:dyDescent="0.2">
      <c r="A214" s="252">
        <v>210</v>
      </c>
      <c r="B214" s="253" t="s">
        <v>3628</v>
      </c>
      <c r="C214" s="253" t="s">
        <v>3350</v>
      </c>
      <c r="D214" s="253" t="str">
        <f t="shared" si="13"/>
        <v>Tadych Paweł</v>
      </c>
      <c r="E214" s="260">
        <v>4318.72</v>
      </c>
      <c r="F214" s="260">
        <f t="shared" si="14"/>
        <v>10.767219726027401</v>
      </c>
      <c r="G214" s="261">
        <v>3176.97</v>
      </c>
      <c r="H214" s="260">
        <f t="shared" si="12"/>
        <v>3187.737219726027</v>
      </c>
      <c r="I214" s="261">
        <v>0</v>
      </c>
      <c r="J214" s="265">
        <f t="shared" si="15"/>
        <v>3187.737219726027</v>
      </c>
    </row>
    <row r="215" spans="1:10" x14ac:dyDescent="0.2">
      <c r="A215" s="252">
        <v>211</v>
      </c>
      <c r="B215" s="253" t="s">
        <v>3629</v>
      </c>
      <c r="C215" s="253" t="s">
        <v>3483</v>
      </c>
      <c r="D215" s="253" t="str">
        <f t="shared" si="13"/>
        <v>Tarach Patryk</v>
      </c>
      <c r="E215" s="260">
        <v>4828.8</v>
      </c>
      <c r="F215" s="260">
        <f t="shared" si="14"/>
        <v>12.038926027397261</v>
      </c>
      <c r="G215" s="261">
        <v>3430.76</v>
      </c>
      <c r="H215" s="260">
        <f t="shared" si="12"/>
        <v>3442.7989260273976</v>
      </c>
      <c r="I215" s="261">
        <v>0</v>
      </c>
      <c r="J215" s="265">
        <f t="shared" si="15"/>
        <v>3442.7989260273976</v>
      </c>
    </row>
    <row r="216" spans="1:10" x14ac:dyDescent="0.2">
      <c r="A216" s="252">
        <v>212</v>
      </c>
      <c r="B216" s="253" t="s">
        <v>3630</v>
      </c>
      <c r="C216" s="253" t="s">
        <v>3425</v>
      </c>
      <c r="D216" s="253" t="str">
        <f t="shared" si="13"/>
        <v>Taurogiński Krzysztof</v>
      </c>
      <c r="E216" s="260">
        <v>4713.58</v>
      </c>
      <c r="F216" s="260">
        <f t="shared" si="14"/>
        <v>11.751665205479451</v>
      </c>
      <c r="G216" s="261">
        <v>3356.29</v>
      </c>
      <c r="H216" s="260">
        <f t="shared" si="12"/>
        <v>3368.0416652054796</v>
      </c>
      <c r="I216" s="261">
        <v>0</v>
      </c>
      <c r="J216" s="265">
        <f t="shared" si="15"/>
        <v>3368.0416652054796</v>
      </c>
    </row>
    <row r="217" spans="1:10" x14ac:dyDescent="0.2">
      <c r="A217" s="252">
        <v>213</v>
      </c>
      <c r="B217" s="253" t="s">
        <v>3631</v>
      </c>
      <c r="C217" s="253" t="s">
        <v>3632</v>
      </c>
      <c r="D217" s="253" t="str">
        <f t="shared" si="13"/>
        <v>Terlecki Ernest</v>
      </c>
      <c r="E217" s="260">
        <v>3323.81</v>
      </c>
      <c r="F217" s="260">
        <f t="shared" si="14"/>
        <v>8.2867591780821925</v>
      </c>
      <c r="G217" s="261">
        <v>2386.9899999999998</v>
      </c>
      <c r="H217" s="260">
        <f t="shared" si="12"/>
        <v>2395.2767591780821</v>
      </c>
      <c r="I217" s="261">
        <v>0</v>
      </c>
      <c r="J217" s="265">
        <f t="shared" si="15"/>
        <v>2395.2767591780821</v>
      </c>
    </row>
    <row r="218" spans="1:10" x14ac:dyDescent="0.2">
      <c r="A218" s="252">
        <v>214</v>
      </c>
      <c r="B218" s="253" t="s">
        <v>3633</v>
      </c>
      <c r="C218" s="253" t="s">
        <v>3393</v>
      </c>
      <c r="D218" s="253" t="str">
        <f t="shared" si="13"/>
        <v>Tęcza Łukasz</v>
      </c>
      <c r="E218" s="260">
        <v>6074.2</v>
      </c>
      <c r="F218" s="260">
        <f t="shared" si="14"/>
        <v>15.143895890410958</v>
      </c>
      <c r="G218" s="261">
        <v>4248.7</v>
      </c>
      <c r="H218" s="260">
        <f t="shared" si="12"/>
        <v>4263.8438958904107</v>
      </c>
      <c r="I218" s="261">
        <v>55</v>
      </c>
      <c r="J218" s="265">
        <f t="shared" si="15"/>
        <v>4318.8438958904107</v>
      </c>
    </row>
    <row r="219" spans="1:10" x14ac:dyDescent="0.2">
      <c r="A219" s="252">
        <v>215</v>
      </c>
      <c r="B219" s="253" t="s">
        <v>3634</v>
      </c>
      <c r="C219" s="253" t="s">
        <v>3595</v>
      </c>
      <c r="D219" s="253" t="str">
        <f t="shared" si="13"/>
        <v>Tomczak Dominik</v>
      </c>
      <c r="E219" s="260">
        <v>3437.29</v>
      </c>
      <c r="F219" s="260">
        <f t="shared" si="14"/>
        <v>8.5696819178082198</v>
      </c>
      <c r="G219" s="261">
        <v>2411.1</v>
      </c>
      <c r="H219" s="260">
        <f t="shared" si="12"/>
        <v>2419.6696819178082</v>
      </c>
      <c r="I219" s="261">
        <v>55</v>
      </c>
      <c r="J219" s="265">
        <f t="shared" si="15"/>
        <v>2474.6696819178082</v>
      </c>
    </row>
    <row r="220" spans="1:10" x14ac:dyDescent="0.2">
      <c r="A220" s="252">
        <v>216</v>
      </c>
      <c r="B220" s="253" t="s">
        <v>3635</v>
      </c>
      <c r="C220" s="253" t="s">
        <v>3366</v>
      </c>
      <c r="D220" s="253" t="str">
        <f t="shared" si="13"/>
        <v>Tomczyk Marcin</v>
      </c>
      <c r="E220" s="260">
        <v>4692.96</v>
      </c>
      <c r="F220" s="260">
        <f t="shared" si="14"/>
        <v>11.700256438356165</v>
      </c>
      <c r="G220" s="261">
        <v>3341.1</v>
      </c>
      <c r="H220" s="260">
        <f t="shared" si="12"/>
        <v>3352.800256438356</v>
      </c>
      <c r="I220" s="261">
        <v>0</v>
      </c>
      <c r="J220" s="265">
        <f t="shared" si="15"/>
        <v>3352.800256438356</v>
      </c>
    </row>
    <row r="221" spans="1:10" x14ac:dyDescent="0.2">
      <c r="A221" s="252">
        <v>217</v>
      </c>
      <c r="B221" s="253" t="s">
        <v>3636</v>
      </c>
      <c r="C221" s="253" t="s">
        <v>3637</v>
      </c>
      <c r="D221" s="253" t="str">
        <f t="shared" si="13"/>
        <v>Trafalczyk Edyta</v>
      </c>
      <c r="E221" s="260">
        <v>3846.92</v>
      </c>
      <c r="F221" s="260">
        <f t="shared" si="14"/>
        <v>9.5909512328767121</v>
      </c>
      <c r="G221" s="261">
        <v>2696.75</v>
      </c>
      <c r="H221" s="260">
        <f t="shared" si="12"/>
        <v>2706.3409512328767</v>
      </c>
      <c r="I221" s="261">
        <v>55</v>
      </c>
      <c r="J221" s="265">
        <f t="shared" si="15"/>
        <v>2761.3409512328767</v>
      </c>
    </row>
    <row r="222" spans="1:10" x14ac:dyDescent="0.2">
      <c r="A222" s="252">
        <v>218</v>
      </c>
      <c r="B222" s="253" t="s">
        <v>3638</v>
      </c>
      <c r="C222" s="253" t="s">
        <v>3343</v>
      </c>
      <c r="D222" s="253" t="str">
        <f t="shared" si="13"/>
        <v>Trafny Piotr</v>
      </c>
      <c r="E222" s="260">
        <v>4012.3</v>
      </c>
      <c r="F222" s="260">
        <f t="shared" si="14"/>
        <v>10.003268493150687</v>
      </c>
      <c r="G222" s="261">
        <v>2952.04</v>
      </c>
      <c r="H222" s="260">
        <f t="shared" si="12"/>
        <v>2962.0432684931507</v>
      </c>
      <c r="I222" s="261">
        <v>0</v>
      </c>
      <c r="J222" s="265">
        <f t="shared" si="15"/>
        <v>2962.0432684931507</v>
      </c>
    </row>
    <row r="223" spans="1:10" x14ac:dyDescent="0.2">
      <c r="A223" s="252">
        <v>219</v>
      </c>
      <c r="B223" s="253" t="s">
        <v>3639</v>
      </c>
      <c r="C223" s="253" t="s">
        <v>3640</v>
      </c>
      <c r="D223" s="253" t="str">
        <f t="shared" si="13"/>
        <v>Trojan Miłosz</v>
      </c>
      <c r="E223" s="260">
        <v>5116.6400000000003</v>
      </c>
      <c r="F223" s="260">
        <f t="shared" si="14"/>
        <v>12.756554520547947</v>
      </c>
      <c r="G223" s="261">
        <v>3636.79</v>
      </c>
      <c r="H223" s="260">
        <f t="shared" si="12"/>
        <v>3649.5465545205479</v>
      </c>
      <c r="I223" s="261">
        <v>0</v>
      </c>
      <c r="J223" s="265">
        <f t="shared" si="15"/>
        <v>3649.5465545205479</v>
      </c>
    </row>
    <row r="224" spans="1:10" x14ac:dyDescent="0.2">
      <c r="A224" s="252">
        <v>220</v>
      </c>
      <c r="B224" s="253" t="s">
        <v>3641</v>
      </c>
      <c r="C224" s="253" t="s">
        <v>3447</v>
      </c>
      <c r="D224" s="253" t="str">
        <f t="shared" si="13"/>
        <v>Trojanowski Krystian</v>
      </c>
      <c r="E224" s="260">
        <v>5897.85</v>
      </c>
      <c r="F224" s="260">
        <f t="shared" si="14"/>
        <v>14.704228767123292</v>
      </c>
      <c r="G224" s="261">
        <v>4126.22</v>
      </c>
      <c r="H224" s="260">
        <f t="shared" si="12"/>
        <v>4140.9242287671232</v>
      </c>
      <c r="I224" s="261">
        <v>55</v>
      </c>
      <c r="J224" s="265">
        <f t="shared" si="15"/>
        <v>4195.9242287671232</v>
      </c>
    </row>
    <row r="225" spans="1:10" x14ac:dyDescent="0.2">
      <c r="A225" s="252">
        <v>221</v>
      </c>
      <c r="B225" s="253" t="s">
        <v>3642</v>
      </c>
      <c r="C225" s="253" t="s">
        <v>3350</v>
      </c>
      <c r="D225" s="253" t="str">
        <f t="shared" si="13"/>
        <v>Turczyk Paweł</v>
      </c>
      <c r="E225" s="260">
        <v>4348.8100000000004</v>
      </c>
      <c r="F225" s="260">
        <f t="shared" si="14"/>
        <v>10.842238630136988</v>
      </c>
      <c r="G225" s="261">
        <v>2986.86</v>
      </c>
      <c r="H225" s="260">
        <f t="shared" si="12"/>
        <v>2997.7022386301369</v>
      </c>
      <c r="I225" s="261">
        <v>110</v>
      </c>
      <c r="J225" s="265">
        <f t="shared" si="15"/>
        <v>3107.7022386301369</v>
      </c>
    </row>
    <row r="226" spans="1:10" x14ac:dyDescent="0.2">
      <c r="A226" s="252">
        <v>222</v>
      </c>
      <c r="B226" s="253" t="s">
        <v>3643</v>
      </c>
      <c r="C226" s="253" t="s">
        <v>3350</v>
      </c>
      <c r="D226" s="253" t="str">
        <f t="shared" si="13"/>
        <v>Turek Paweł</v>
      </c>
      <c r="E226" s="260">
        <v>3620.6</v>
      </c>
      <c r="F226" s="260">
        <f t="shared" si="14"/>
        <v>9.0267013698630141</v>
      </c>
      <c r="G226" s="261">
        <v>2534.04</v>
      </c>
      <c r="H226" s="260">
        <f t="shared" si="12"/>
        <v>2543.066701369863</v>
      </c>
      <c r="I226" s="261">
        <v>55</v>
      </c>
      <c r="J226" s="265">
        <f t="shared" si="15"/>
        <v>2598.066701369863</v>
      </c>
    </row>
    <row r="227" spans="1:10" x14ac:dyDescent="0.2">
      <c r="A227" s="252">
        <v>223</v>
      </c>
      <c r="B227" s="253" t="s">
        <v>3644</v>
      </c>
      <c r="C227" s="253" t="s">
        <v>3366</v>
      </c>
      <c r="D227" s="253" t="str">
        <f t="shared" si="13"/>
        <v>Tylkowski Marcin</v>
      </c>
      <c r="E227" s="260">
        <v>3346.1</v>
      </c>
      <c r="F227" s="260">
        <f t="shared" si="14"/>
        <v>8.342331506849316</v>
      </c>
      <c r="G227" s="261">
        <v>1633.78</v>
      </c>
      <c r="H227" s="260">
        <f t="shared" si="12"/>
        <v>1642.1223315068494</v>
      </c>
      <c r="I227" s="261">
        <v>0</v>
      </c>
      <c r="J227" s="265">
        <f t="shared" si="15"/>
        <v>1642.1223315068494</v>
      </c>
    </row>
    <row r="228" spans="1:10" x14ac:dyDescent="0.2">
      <c r="A228" s="252">
        <v>224</v>
      </c>
      <c r="B228" s="253" t="s">
        <v>3645</v>
      </c>
      <c r="C228" s="253" t="s">
        <v>3514</v>
      </c>
      <c r="D228" s="253" t="str">
        <f t="shared" si="13"/>
        <v>Tyrański Radosław</v>
      </c>
      <c r="E228" s="260">
        <v>5470.56</v>
      </c>
      <c r="F228" s="260">
        <f t="shared" si="14"/>
        <v>13.638930410958906</v>
      </c>
      <c r="G228" s="261">
        <v>3768.69</v>
      </c>
      <c r="H228" s="260">
        <f t="shared" si="12"/>
        <v>3782.3289304109589</v>
      </c>
      <c r="I228" s="261">
        <v>110</v>
      </c>
      <c r="J228" s="265">
        <f t="shared" si="15"/>
        <v>3892.3289304109589</v>
      </c>
    </row>
    <row r="229" spans="1:10" x14ac:dyDescent="0.2">
      <c r="A229" s="252">
        <v>225</v>
      </c>
      <c r="B229" s="253" t="s">
        <v>3646</v>
      </c>
      <c r="C229" s="253" t="s">
        <v>3647</v>
      </c>
      <c r="D229" s="253" t="str">
        <f t="shared" si="13"/>
        <v>Ubysz Marzanna</v>
      </c>
      <c r="E229" s="260">
        <v>3792.51</v>
      </c>
      <c r="F229" s="260">
        <f t="shared" si="14"/>
        <v>9.4552989041095898</v>
      </c>
      <c r="G229" s="261">
        <v>2709.02</v>
      </c>
      <c r="H229" s="260">
        <f t="shared" si="12"/>
        <v>2718.4752989041094</v>
      </c>
      <c r="I229" s="261">
        <v>0</v>
      </c>
      <c r="J229" s="265">
        <f t="shared" si="15"/>
        <v>2718.4752989041094</v>
      </c>
    </row>
    <row r="230" spans="1:10" x14ac:dyDescent="0.2">
      <c r="A230" s="252">
        <v>226</v>
      </c>
      <c r="B230" s="253" t="s">
        <v>3646</v>
      </c>
      <c r="C230" s="253" t="s">
        <v>3347</v>
      </c>
      <c r="D230" s="253" t="str">
        <f t="shared" si="13"/>
        <v>Ubysz Mateusz</v>
      </c>
      <c r="E230" s="260">
        <v>3116.26</v>
      </c>
      <c r="F230" s="260">
        <f t="shared" si="14"/>
        <v>7.7693057534246588</v>
      </c>
      <c r="G230" s="261">
        <v>2229.8200000000002</v>
      </c>
      <c r="H230" s="260">
        <f t="shared" si="12"/>
        <v>2237.5893057534249</v>
      </c>
      <c r="I230" s="261">
        <v>55</v>
      </c>
      <c r="J230" s="265">
        <f t="shared" si="15"/>
        <v>2292.5893057534249</v>
      </c>
    </row>
    <row r="231" spans="1:10" x14ac:dyDescent="0.2">
      <c r="A231" s="252">
        <v>227</v>
      </c>
      <c r="B231" s="253" t="s">
        <v>3648</v>
      </c>
      <c r="C231" s="253" t="s">
        <v>3370</v>
      </c>
      <c r="D231" s="253" t="str">
        <f t="shared" si="13"/>
        <v>Uchal Damian</v>
      </c>
      <c r="E231" s="260">
        <v>4700</v>
      </c>
      <c r="F231" s="260">
        <f t="shared" si="14"/>
        <v>11.717808219178085</v>
      </c>
      <c r="G231" s="261">
        <v>3286.62</v>
      </c>
      <c r="H231" s="260">
        <f t="shared" si="12"/>
        <v>3298.337808219178</v>
      </c>
      <c r="I231" s="261">
        <v>55</v>
      </c>
      <c r="J231" s="265">
        <f t="shared" si="15"/>
        <v>3353.337808219178</v>
      </c>
    </row>
    <row r="232" spans="1:10" x14ac:dyDescent="0.2">
      <c r="A232" s="252">
        <v>228</v>
      </c>
      <c r="B232" s="253" t="s">
        <v>3649</v>
      </c>
      <c r="C232" s="253" t="s">
        <v>3339</v>
      </c>
      <c r="D232" s="253" t="str">
        <f t="shared" si="13"/>
        <v>Urban Patrycja</v>
      </c>
      <c r="E232" s="260">
        <v>3140.23</v>
      </c>
      <c r="F232" s="260">
        <f t="shared" si="14"/>
        <v>7.8290665753424671</v>
      </c>
      <c r="G232" s="261">
        <v>2313.98</v>
      </c>
      <c r="H232" s="260">
        <f t="shared" si="12"/>
        <v>2321.8090665753425</v>
      </c>
      <c r="I232" s="261">
        <v>0</v>
      </c>
      <c r="J232" s="265">
        <f t="shared" si="15"/>
        <v>2321.8090665753425</v>
      </c>
    </row>
    <row r="233" spans="1:10" x14ac:dyDescent="0.2">
      <c r="A233" s="252">
        <v>229</v>
      </c>
      <c r="B233" s="253" t="s">
        <v>3649</v>
      </c>
      <c r="C233" s="253" t="s">
        <v>3343</v>
      </c>
      <c r="D233" s="253" t="str">
        <f t="shared" si="13"/>
        <v>Urban Piotr</v>
      </c>
      <c r="E233" s="260">
        <v>5196.51</v>
      </c>
      <c r="F233" s="260">
        <f t="shared" si="14"/>
        <v>12.955682465753426</v>
      </c>
      <c r="G233" s="261">
        <v>3692.5</v>
      </c>
      <c r="H233" s="260">
        <f t="shared" si="12"/>
        <v>3705.4556824657534</v>
      </c>
      <c r="I233" s="261">
        <v>0</v>
      </c>
      <c r="J233" s="265">
        <f t="shared" si="15"/>
        <v>3705.4556824657534</v>
      </c>
    </row>
    <row r="234" spans="1:10" x14ac:dyDescent="0.2">
      <c r="A234" s="252">
        <v>230</v>
      </c>
      <c r="B234" s="253" t="s">
        <v>3650</v>
      </c>
      <c r="C234" s="253" t="s">
        <v>3651</v>
      </c>
      <c r="D234" s="253" t="str">
        <f t="shared" si="13"/>
        <v>Urbańska Alicja</v>
      </c>
      <c r="E234" s="260">
        <v>3712.89</v>
      </c>
      <c r="F234" s="260">
        <f t="shared" si="14"/>
        <v>9.2567942465753426</v>
      </c>
      <c r="G234" s="261">
        <v>2603.5</v>
      </c>
      <c r="H234" s="260">
        <f t="shared" si="12"/>
        <v>2612.7567942465753</v>
      </c>
      <c r="I234" s="261">
        <v>55</v>
      </c>
      <c r="J234" s="265">
        <f t="shared" si="15"/>
        <v>2667.7567942465753</v>
      </c>
    </row>
    <row r="235" spans="1:10" x14ac:dyDescent="0.2">
      <c r="A235" s="252">
        <v>231</v>
      </c>
      <c r="B235" s="253" t="s">
        <v>3652</v>
      </c>
      <c r="C235" s="253" t="s">
        <v>3653</v>
      </c>
      <c r="D235" s="253" t="str">
        <f t="shared" si="13"/>
        <v>Uss Izabela</v>
      </c>
      <c r="E235" s="260">
        <v>2954.32</v>
      </c>
      <c r="F235" s="260">
        <f t="shared" si="14"/>
        <v>7.3655649315068503</v>
      </c>
      <c r="G235" s="261">
        <v>2136.31</v>
      </c>
      <c r="H235" s="260">
        <f t="shared" si="12"/>
        <v>2143.6755649315069</v>
      </c>
      <c r="I235" s="261">
        <v>55</v>
      </c>
      <c r="J235" s="265">
        <f t="shared" si="15"/>
        <v>2198.6755649315069</v>
      </c>
    </row>
    <row r="236" spans="1:10" x14ac:dyDescent="0.2">
      <c r="A236" s="252">
        <v>232</v>
      </c>
      <c r="B236" s="253" t="s">
        <v>3654</v>
      </c>
      <c r="C236" s="253" t="s">
        <v>3358</v>
      </c>
      <c r="D236" s="253" t="str">
        <f t="shared" si="13"/>
        <v>Ustyniak Bartłomiej</v>
      </c>
      <c r="E236" s="260">
        <v>6121.05</v>
      </c>
      <c r="F236" s="260">
        <f t="shared" si="14"/>
        <v>15.260700000000002</v>
      </c>
      <c r="G236" s="261">
        <v>4281.4799999999996</v>
      </c>
      <c r="H236" s="260">
        <f t="shared" si="12"/>
        <v>4296.7406999999994</v>
      </c>
      <c r="I236" s="261">
        <v>55</v>
      </c>
      <c r="J236" s="265">
        <f t="shared" si="15"/>
        <v>4351.7406999999994</v>
      </c>
    </row>
    <row r="237" spans="1:10" x14ac:dyDescent="0.2">
      <c r="A237" s="252">
        <v>233</v>
      </c>
      <c r="B237" s="253" t="s">
        <v>3655</v>
      </c>
      <c r="C237" s="253" t="s">
        <v>3656</v>
      </c>
      <c r="D237" s="253" t="str">
        <f t="shared" si="13"/>
        <v>Waczkowska Marlena</v>
      </c>
      <c r="E237" s="260">
        <v>4356.22</v>
      </c>
      <c r="F237" s="260">
        <f t="shared" si="14"/>
        <v>10.860712876712332</v>
      </c>
      <c r="G237" s="261">
        <v>3101.67</v>
      </c>
      <c r="H237" s="260">
        <f t="shared" si="12"/>
        <v>3112.5307128767122</v>
      </c>
      <c r="I237" s="261">
        <v>0</v>
      </c>
      <c r="J237" s="265">
        <f t="shared" si="15"/>
        <v>3112.5307128767122</v>
      </c>
    </row>
    <row r="238" spans="1:10" x14ac:dyDescent="0.2">
      <c r="A238" s="252">
        <v>234</v>
      </c>
      <c r="B238" s="253" t="s">
        <v>3657</v>
      </c>
      <c r="C238" s="253" t="s">
        <v>3350</v>
      </c>
      <c r="D238" s="253" t="str">
        <f t="shared" si="13"/>
        <v>Walczyński Paweł</v>
      </c>
      <c r="E238" s="260">
        <v>8442.66</v>
      </c>
      <c r="F238" s="260">
        <f t="shared" si="14"/>
        <v>21.048823561643839</v>
      </c>
      <c r="G238" s="261">
        <v>5954.5</v>
      </c>
      <c r="H238" s="260">
        <f t="shared" si="12"/>
        <v>5975.548823561644</v>
      </c>
      <c r="I238" s="261">
        <v>0</v>
      </c>
      <c r="J238" s="265">
        <f t="shared" si="15"/>
        <v>5975.548823561644</v>
      </c>
    </row>
    <row r="239" spans="1:10" x14ac:dyDescent="0.2">
      <c r="A239" s="252">
        <v>235</v>
      </c>
      <c r="B239" s="253" t="s">
        <v>3658</v>
      </c>
      <c r="C239" s="253" t="s">
        <v>3434</v>
      </c>
      <c r="D239" s="253" t="str">
        <f t="shared" si="13"/>
        <v>Wareluk Justyna</v>
      </c>
      <c r="E239" s="260">
        <v>3307.2</v>
      </c>
      <c r="F239" s="260">
        <f t="shared" si="14"/>
        <v>8.245347945205479</v>
      </c>
      <c r="G239" s="261">
        <v>2315.94</v>
      </c>
      <c r="H239" s="260">
        <f t="shared" si="12"/>
        <v>2324.1853479452056</v>
      </c>
      <c r="I239" s="261">
        <v>55</v>
      </c>
      <c r="J239" s="265">
        <f t="shared" si="15"/>
        <v>2379.1853479452056</v>
      </c>
    </row>
    <row r="240" spans="1:10" x14ac:dyDescent="0.2">
      <c r="A240" s="252">
        <v>236</v>
      </c>
      <c r="B240" s="253" t="s">
        <v>3659</v>
      </c>
      <c r="C240" s="253" t="s">
        <v>3366</v>
      </c>
      <c r="D240" s="253" t="str">
        <f t="shared" si="13"/>
        <v>Werłos Marcin</v>
      </c>
      <c r="E240" s="260">
        <v>6479</v>
      </c>
      <c r="F240" s="260">
        <f t="shared" si="14"/>
        <v>16.153123287671235</v>
      </c>
      <c r="G240" s="261">
        <v>4530.5600000000004</v>
      </c>
      <c r="H240" s="260">
        <f t="shared" si="12"/>
        <v>4546.7131232876718</v>
      </c>
      <c r="I240" s="261">
        <v>55</v>
      </c>
      <c r="J240" s="265">
        <f t="shared" si="15"/>
        <v>4601.7131232876718</v>
      </c>
    </row>
    <row r="241" spans="1:10" x14ac:dyDescent="0.2">
      <c r="A241" s="252">
        <v>237</v>
      </c>
      <c r="B241" s="253" t="s">
        <v>3660</v>
      </c>
      <c r="C241" s="253" t="s">
        <v>3601</v>
      </c>
      <c r="D241" s="253" t="str">
        <f t="shared" si="13"/>
        <v>Wilczyńska Aneta</v>
      </c>
      <c r="E241" s="260">
        <v>3287.75</v>
      </c>
      <c r="F241" s="260">
        <f t="shared" si="14"/>
        <v>8.1968561643835613</v>
      </c>
      <c r="G241" s="261">
        <v>2632.14</v>
      </c>
      <c r="H241" s="260">
        <f t="shared" si="12"/>
        <v>2640.3368561643833</v>
      </c>
      <c r="I241" s="261">
        <v>0</v>
      </c>
      <c r="J241" s="265">
        <f t="shared" si="15"/>
        <v>2640.3368561643833</v>
      </c>
    </row>
    <row r="242" spans="1:10" x14ac:dyDescent="0.2">
      <c r="A242" s="252">
        <v>238</v>
      </c>
      <c r="B242" s="253" t="s">
        <v>3661</v>
      </c>
      <c r="C242" s="253" t="s">
        <v>3497</v>
      </c>
      <c r="D242" s="253" t="str">
        <f t="shared" si="13"/>
        <v>Wiszniewski Ireneusz</v>
      </c>
      <c r="E242" s="260">
        <v>3429.8</v>
      </c>
      <c r="F242" s="260">
        <f t="shared" si="14"/>
        <v>8.5510082191780832</v>
      </c>
      <c r="G242" s="261">
        <v>2456.21</v>
      </c>
      <c r="H242" s="260">
        <f t="shared" si="12"/>
        <v>2464.7610082191782</v>
      </c>
      <c r="I242" s="261">
        <v>0</v>
      </c>
      <c r="J242" s="265">
        <f t="shared" si="15"/>
        <v>2464.7610082191782</v>
      </c>
    </row>
    <row r="243" spans="1:10" x14ac:dyDescent="0.2">
      <c r="A243" s="252">
        <v>239</v>
      </c>
      <c r="B243" s="253" t="s">
        <v>3662</v>
      </c>
      <c r="C243" s="253" t="s">
        <v>3452</v>
      </c>
      <c r="D243" s="253" t="str">
        <f t="shared" si="13"/>
        <v>Witerski Dariusz</v>
      </c>
      <c r="E243" s="260">
        <v>4207.2</v>
      </c>
      <c r="F243" s="260">
        <f t="shared" si="14"/>
        <v>10.489183561643836</v>
      </c>
      <c r="G243" s="261">
        <v>3002.65</v>
      </c>
      <c r="H243" s="260">
        <f t="shared" si="12"/>
        <v>3013.1391835616441</v>
      </c>
      <c r="I243" s="261">
        <v>0</v>
      </c>
      <c r="J243" s="265">
        <f t="shared" si="15"/>
        <v>3013.1391835616441</v>
      </c>
    </row>
    <row r="244" spans="1:10" x14ac:dyDescent="0.2">
      <c r="A244" s="252">
        <v>240</v>
      </c>
      <c r="B244" s="253" t="s">
        <v>3663</v>
      </c>
      <c r="C244" s="253" t="s">
        <v>3360</v>
      </c>
      <c r="D244" s="253" t="str">
        <f t="shared" si="13"/>
        <v>Witkowska Ewelina</v>
      </c>
      <c r="E244" s="260">
        <v>4700</v>
      </c>
      <c r="F244" s="260">
        <f t="shared" si="14"/>
        <v>11.717808219178085</v>
      </c>
      <c r="G244" s="261">
        <v>3291.62</v>
      </c>
      <c r="H244" s="260">
        <f t="shared" si="12"/>
        <v>3303.337808219178</v>
      </c>
      <c r="I244" s="261">
        <v>55</v>
      </c>
      <c r="J244" s="265">
        <f t="shared" si="15"/>
        <v>3358.337808219178</v>
      </c>
    </row>
    <row r="245" spans="1:10" x14ac:dyDescent="0.2">
      <c r="A245" s="252">
        <v>241</v>
      </c>
      <c r="B245" s="253" t="s">
        <v>3664</v>
      </c>
      <c r="C245" s="253" t="s">
        <v>3560</v>
      </c>
      <c r="D245" s="253" t="str">
        <f t="shared" si="13"/>
        <v>Woga Katarzyna</v>
      </c>
      <c r="E245" s="260">
        <v>3889.14</v>
      </c>
      <c r="F245" s="260">
        <f t="shared" si="14"/>
        <v>9.6962120547945201</v>
      </c>
      <c r="G245" s="261">
        <v>1583.78</v>
      </c>
      <c r="H245" s="260">
        <f t="shared" si="12"/>
        <v>1593.4762120547946</v>
      </c>
      <c r="I245" s="261">
        <v>55</v>
      </c>
      <c r="J245" s="265">
        <f t="shared" si="15"/>
        <v>1648.4762120547946</v>
      </c>
    </row>
    <row r="246" spans="1:10" x14ac:dyDescent="0.2">
      <c r="A246" s="252">
        <v>242</v>
      </c>
      <c r="B246" s="253" t="s">
        <v>3665</v>
      </c>
      <c r="C246" s="253" t="s">
        <v>3477</v>
      </c>
      <c r="D246" s="253" t="str">
        <f t="shared" si="13"/>
        <v>Wojciechowski Jerzy</v>
      </c>
      <c r="E246" s="260">
        <v>2424.17</v>
      </c>
      <c r="F246" s="260">
        <f t="shared" si="14"/>
        <v>6.0438210958904115</v>
      </c>
      <c r="G246" s="261">
        <v>1760.56</v>
      </c>
      <c r="H246" s="260">
        <f t="shared" si="12"/>
        <v>1766.6038210958905</v>
      </c>
      <c r="I246" s="261">
        <v>0</v>
      </c>
      <c r="J246" s="265">
        <f t="shared" si="15"/>
        <v>1766.6038210958905</v>
      </c>
    </row>
    <row r="247" spans="1:10" x14ac:dyDescent="0.2">
      <c r="A247" s="252">
        <v>243</v>
      </c>
      <c r="B247" s="253" t="s">
        <v>3666</v>
      </c>
      <c r="C247" s="253" t="s">
        <v>3421</v>
      </c>
      <c r="D247" s="253" t="str">
        <f t="shared" si="13"/>
        <v>Woś Grzegorz</v>
      </c>
      <c r="E247" s="260">
        <v>5573.09</v>
      </c>
      <c r="F247" s="260">
        <f t="shared" si="14"/>
        <v>13.894553150684933</v>
      </c>
      <c r="G247" s="261">
        <v>3899.21</v>
      </c>
      <c r="H247" s="260">
        <f t="shared" si="12"/>
        <v>3913.1045531506848</v>
      </c>
      <c r="I247" s="261">
        <v>55</v>
      </c>
      <c r="J247" s="265">
        <f t="shared" si="15"/>
        <v>3968.1045531506848</v>
      </c>
    </row>
    <row r="248" spans="1:10" x14ac:dyDescent="0.2">
      <c r="A248" s="252">
        <v>244</v>
      </c>
      <c r="B248" s="253" t="s">
        <v>3667</v>
      </c>
      <c r="C248" s="253" t="s">
        <v>3393</v>
      </c>
      <c r="D248" s="253" t="str">
        <f t="shared" si="13"/>
        <v>Wośkowiak Łukasz</v>
      </c>
      <c r="E248" s="260">
        <v>3637.51</v>
      </c>
      <c r="F248" s="260">
        <f t="shared" si="14"/>
        <v>9.0688605479452065</v>
      </c>
      <c r="G248" s="261">
        <v>1578.78</v>
      </c>
      <c r="H248" s="260">
        <f t="shared" si="12"/>
        <v>1587.8488605479452</v>
      </c>
      <c r="I248" s="261">
        <v>55</v>
      </c>
      <c r="J248" s="265">
        <f t="shared" si="15"/>
        <v>1642.8488605479452</v>
      </c>
    </row>
    <row r="249" spans="1:10" x14ac:dyDescent="0.2">
      <c r="A249" s="252">
        <v>245</v>
      </c>
      <c r="B249" s="253" t="s">
        <v>3668</v>
      </c>
      <c r="C249" s="253" t="s">
        <v>3350</v>
      </c>
      <c r="D249" s="253" t="str">
        <f t="shared" si="13"/>
        <v>Woźniak Paweł</v>
      </c>
      <c r="E249" s="260">
        <v>3752.33</v>
      </c>
      <c r="F249" s="260">
        <f t="shared" si="14"/>
        <v>9.3551241095890418</v>
      </c>
      <c r="G249" s="261">
        <v>2685.48</v>
      </c>
      <c r="H249" s="260">
        <f t="shared" si="12"/>
        <v>2694.8351241095888</v>
      </c>
      <c r="I249" s="261">
        <v>0</v>
      </c>
      <c r="J249" s="265">
        <f t="shared" si="15"/>
        <v>2694.8351241095888</v>
      </c>
    </row>
    <row r="250" spans="1:10" x14ac:dyDescent="0.2">
      <c r="A250" s="252">
        <v>246</v>
      </c>
      <c r="B250" s="253" t="s">
        <v>3669</v>
      </c>
      <c r="C250" s="253" t="s">
        <v>3421</v>
      </c>
      <c r="D250" s="253" t="str">
        <f t="shared" si="13"/>
        <v>Woźny Grzegorz</v>
      </c>
      <c r="E250" s="260">
        <v>3240.3</v>
      </c>
      <c r="F250" s="260">
        <f t="shared" si="14"/>
        <v>8.0785561643835617</v>
      </c>
      <c r="G250" s="261">
        <v>2269.41</v>
      </c>
      <c r="H250" s="260">
        <f t="shared" si="12"/>
        <v>2277.4885561643832</v>
      </c>
      <c r="I250" s="261">
        <v>55</v>
      </c>
      <c r="J250" s="265">
        <f t="shared" si="15"/>
        <v>2332.4885561643832</v>
      </c>
    </row>
    <row r="251" spans="1:10" x14ac:dyDescent="0.2">
      <c r="A251" s="252">
        <v>247</v>
      </c>
      <c r="B251" s="253" t="s">
        <v>3670</v>
      </c>
      <c r="C251" s="253" t="s">
        <v>3366</v>
      </c>
      <c r="D251" s="253" t="str">
        <f t="shared" si="13"/>
        <v>Wyligała Marcin</v>
      </c>
      <c r="E251" s="260">
        <v>10296.16</v>
      </c>
      <c r="F251" s="260">
        <f t="shared" si="14"/>
        <v>25.669878356164386</v>
      </c>
      <c r="G251" s="261">
        <v>7135.94</v>
      </c>
      <c r="H251" s="260">
        <f t="shared" si="12"/>
        <v>7161.6098783561638</v>
      </c>
      <c r="I251" s="261">
        <v>110</v>
      </c>
      <c r="J251" s="265">
        <f t="shared" si="15"/>
        <v>7271.6098783561638</v>
      </c>
    </row>
    <row r="252" spans="1:10" x14ac:dyDescent="0.2">
      <c r="A252" s="252">
        <v>248</v>
      </c>
      <c r="B252" s="253" t="s">
        <v>3671</v>
      </c>
      <c r="C252" s="253" t="s">
        <v>3366</v>
      </c>
      <c r="D252" s="253" t="str">
        <f t="shared" si="13"/>
        <v>Zabrzezny Marcin</v>
      </c>
      <c r="E252" s="260">
        <v>3387.45</v>
      </c>
      <c r="F252" s="260">
        <f t="shared" si="14"/>
        <v>8.4454232876712325</v>
      </c>
      <c r="G252" s="261">
        <v>2468.0300000000002</v>
      </c>
      <c r="H252" s="260">
        <f t="shared" si="12"/>
        <v>2476.4754232876712</v>
      </c>
      <c r="I252" s="261">
        <v>0</v>
      </c>
      <c r="J252" s="265">
        <f t="shared" si="15"/>
        <v>2476.4754232876712</v>
      </c>
    </row>
    <row r="253" spans="1:10" x14ac:dyDescent="0.2">
      <c r="A253" s="252">
        <v>249</v>
      </c>
      <c r="B253" s="253" t="s">
        <v>3672</v>
      </c>
      <c r="C253" s="253" t="s">
        <v>3425</v>
      </c>
      <c r="D253" s="253" t="str">
        <f t="shared" si="13"/>
        <v>Zajączkowski Krzysztof</v>
      </c>
      <c r="E253" s="260">
        <v>3636.25</v>
      </c>
      <c r="F253" s="260">
        <f t="shared" si="14"/>
        <v>9.0657191780821922</v>
      </c>
      <c r="G253" s="261">
        <v>2600.33</v>
      </c>
      <c r="H253" s="260">
        <f t="shared" si="12"/>
        <v>2609.3957191780823</v>
      </c>
      <c r="I253" s="261">
        <v>0</v>
      </c>
      <c r="J253" s="265">
        <f t="shared" si="15"/>
        <v>2609.3957191780823</v>
      </c>
    </row>
    <row r="254" spans="1:10" x14ac:dyDescent="0.2">
      <c r="A254" s="252">
        <v>250</v>
      </c>
      <c r="B254" s="253" t="s">
        <v>3673</v>
      </c>
      <c r="C254" s="253" t="s">
        <v>3469</v>
      </c>
      <c r="D254" s="253" t="str">
        <f t="shared" si="13"/>
        <v>Zarówny Jakub</v>
      </c>
      <c r="E254" s="260">
        <v>4078.85</v>
      </c>
      <c r="F254" s="260">
        <f t="shared" si="14"/>
        <v>10.169187671232876</v>
      </c>
      <c r="G254" s="261">
        <v>2858.87</v>
      </c>
      <c r="H254" s="260">
        <f t="shared" si="12"/>
        <v>2869.0391876712329</v>
      </c>
      <c r="I254" s="261">
        <v>55</v>
      </c>
      <c r="J254" s="265">
        <f t="shared" si="15"/>
        <v>2924.0391876712329</v>
      </c>
    </row>
    <row r="255" spans="1:10" x14ac:dyDescent="0.2">
      <c r="A255" s="252">
        <v>251</v>
      </c>
      <c r="B255" s="253" t="s">
        <v>3674</v>
      </c>
      <c r="C255" s="253" t="s">
        <v>3349</v>
      </c>
      <c r="D255" s="253" t="str">
        <f t="shared" si="13"/>
        <v>Zasłona Andrzej</v>
      </c>
      <c r="E255" s="260">
        <v>4500</v>
      </c>
      <c r="F255" s="260">
        <f t="shared" si="14"/>
        <v>11.219178082191783</v>
      </c>
      <c r="G255" s="261">
        <v>3206.58</v>
      </c>
      <c r="H255" s="260">
        <f t="shared" si="12"/>
        <v>3217.7991780821917</v>
      </c>
      <c r="I255" s="261">
        <v>0</v>
      </c>
      <c r="J255" s="265">
        <f t="shared" si="15"/>
        <v>3217.7991780821917</v>
      </c>
    </row>
    <row r="256" spans="1:10" x14ac:dyDescent="0.2">
      <c r="A256" s="252">
        <v>252</v>
      </c>
      <c r="B256" s="253" t="s">
        <v>3675</v>
      </c>
      <c r="C256" s="253" t="s">
        <v>3350</v>
      </c>
      <c r="D256" s="253" t="str">
        <f t="shared" si="13"/>
        <v>Zieliński Paweł</v>
      </c>
      <c r="E256" s="260">
        <v>4774.68</v>
      </c>
      <c r="F256" s="260">
        <f t="shared" si="14"/>
        <v>11.903996712328768</v>
      </c>
      <c r="G256" s="261">
        <v>3398.26</v>
      </c>
      <c r="H256" s="260">
        <f t="shared" si="12"/>
        <v>3410.1639967123292</v>
      </c>
      <c r="I256" s="261">
        <v>0</v>
      </c>
      <c r="J256" s="265">
        <f t="shared" si="15"/>
        <v>3410.1639967123292</v>
      </c>
    </row>
    <row r="257" spans="1:10" x14ac:dyDescent="0.2">
      <c r="A257" s="252">
        <v>253</v>
      </c>
      <c r="B257" s="253" t="s">
        <v>3676</v>
      </c>
      <c r="C257" s="253" t="s">
        <v>3677</v>
      </c>
      <c r="D257" s="253" t="str">
        <f t="shared" si="13"/>
        <v>Zielski Bogdan</v>
      </c>
      <c r="E257" s="260">
        <v>4590.53</v>
      </c>
      <c r="F257" s="260">
        <f t="shared" si="14"/>
        <v>11.444883013698631</v>
      </c>
      <c r="G257" s="261">
        <v>3269.66</v>
      </c>
      <c r="H257" s="260">
        <f t="shared" si="12"/>
        <v>3281.1048830136983</v>
      </c>
      <c r="I257" s="261">
        <v>0</v>
      </c>
      <c r="J257" s="265">
        <f t="shared" si="15"/>
        <v>3281.1048830136983</v>
      </c>
    </row>
    <row r="258" spans="1:10" x14ac:dyDescent="0.2">
      <c r="A258" s="252">
        <v>254</v>
      </c>
      <c r="B258" s="253" t="s">
        <v>3676</v>
      </c>
      <c r="C258" s="253" t="s">
        <v>3343</v>
      </c>
      <c r="D258" s="253" t="str">
        <f t="shared" si="13"/>
        <v>Zielski Piotr</v>
      </c>
      <c r="E258" s="260">
        <v>3348.11</v>
      </c>
      <c r="F258" s="260">
        <f t="shared" si="14"/>
        <v>8.3473427397260291</v>
      </c>
      <c r="G258" s="261">
        <v>2404.06</v>
      </c>
      <c r="H258" s="260">
        <f t="shared" si="12"/>
        <v>2412.4073427397261</v>
      </c>
      <c r="I258" s="261">
        <v>0</v>
      </c>
      <c r="J258" s="265">
        <f t="shared" si="15"/>
        <v>2412.4073427397261</v>
      </c>
    </row>
    <row r="259" spans="1:10" x14ac:dyDescent="0.2">
      <c r="A259" s="252">
        <v>255</v>
      </c>
      <c r="B259" s="253" t="s">
        <v>3678</v>
      </c>
      <c r="C259" s="253" t="s">
        <v>3393</v>
      </c>
      <c r="D259" s="253" t="str">
        <f t="shared" si="13"/>
        <v>Ziętek Łukasz</v>
      </c>
      <c r="E259" s="260">
        <v>3311.67</v>
      </c>
      <c r="F259" s="260">
        <f t="shared" si="14"/>
        <v>8.2564923287671235</v>
      </c>
      <c r="G259" s="261">
        <v>2374.44</v>
      </c>
      <c r="H259" s="260">
        <f t="shared" si="12"/>
        <v>2382.6964923287674</v>
      </c>
      <c r="I259" s="261">
        <v>0</v>
      </c>
      <c r="J259" s="265">
        <f t="shared" si="15"/>
        <v>2382.6964923287674</v>
      </c>
    </row>
    <row r="260" spans="1:10" x14ac:dyDescent="0.2">
      <c r="A260" s="252">
        <v>256</v>
      </c>
      <c r="B260" s="253" t="s">
        <v>3679</v>
      </c>
      <c r="C260" s="253" t="s">
        <v>3531</v>
      </c>
      <c r="D260" s="253" t="str">
        <f t="shared" si="13"/>
        <v>Ziober Sławomir</v>
      </c>
      <c r="E260" s="260">
        <v>6978.28</v>
      </c>
      <c r="F260" s="260">
        <f t="shared" si="14"/>
        <v>17.397903561643837</v>
      </c>
      <c r="G260" s="261">
        <v>4873.62</v>
      </c>
      <c r="H260" s="260">
        <f t="shared" si="12"/>
        <v>4891.0179035616438</v>
      </c>
      <c r="I260" s="261">
        <v>55</v>
      </c>
      <c r="J260" s="265">
        <f t="shared" si="15"/>
        <v>4946.0179035616438</v>
      </c>
    </row>
    <row r="261" spans="1:10" x14ac:dyDescent="0.2">
      <c r="A261" s="252">
        <v>257</v>
      </c>
      <c r="B261" s="253" t="s">
        <v>3680</v>
      </c>
      <c r="C261" s="253" t="s">
        <v>3531</v>
      </c>
      <c r="D261" s="253" t="str">
        <f t="shared" si="13"/>
        <v>Żołubak Sławomir</v>
      </c>
      <c r="E261" s="260">
        <v>4384.04</v>
      </c>
      <c r="F261" s="260">
        <f t="shared" si="14"/>
        <v>10.930072328767125</v>
      </c>
      <c r="G261" s="261">
        <v>3071.52</v>
      </c>
      <c r="H261" s="260">
        <f t="shared" ref="H261:H264" si="16">G261+F261</f>
        <v>3082.450072328767</v>
      </c>
      <c r="I261" s="261">
        <v>55</v>
      </c>
      <c r="J261" s="265">
        <f t="shared" si="15"/>
        <v>3137.450072328767</v>
      </c>
    </row>
    <row r="262" spans="1:10" x14ac:dyDescent="0.2">
      <c r="A262" s="252">
        <v>258</v>
      </c>
      <c r="B262" s="253" t="s">
        <v>3680</v>
      </c>
      <c r="C262" s="253" t="s">
        <v>3362</v>
      </c>
      <c r="D262" s="253" t="str">
        <f t="shared" ref="D262:D264" si="17">B262&amp;" "&amp;C262</f>
        <v>Żołubak Stanisław</v>
      </c>
      <c r="E262" s="260">
        <v>4043.86</v>
      </c>
      <c r="F262" s="260">
        <f>(E262*7%*13)/365</f>
        <v>10.081952328767125</v>
      </c>
      <c r="G262" s="261">
        <v>2901.26</v>
      </c>
      <c r="H262" s="260">
        <f t="shared" si="16"/>
        <v>2911.3419523287675</v>
      </c>
      <c r="I262" s="261">
        <v>55</v>
      </c>
      <c r="J262" s="265">
        <f t="shared" ref="J262:J264" si="18">SUM(H262:I262)</f>
        <v>2966.3419523287675</v>
      </c>
    </row>
    <row r="263" spans="1:10" x14ac:dyDescent="0.2">
      <c r="A263" s="252">
        <v>259</v>
      </c>
      <c r="B263" s="253" t="s">
        <v>3680</v>
      </c>
      <c r="C263" s="253" t="s">
        <v>3681</v>
      </c>
      <c r="D263" s="253" t="str">
        <f t="shared" si="17"/>
        <v>Żołubak Zdzisława</v>
      </c>
      <c r="E263" s="260">
        <v>3283.94</v>
      </c>
      <c r="F263" s="260">
        <f>(E263*7%*13)/365</f>
        <v>8.1873572602739735</v>
      </c>
      <c r="G263" s="261">
        <v>2481.86</v>
      </c>
      <c r="H263" s="260">
        <f t="shared" si="16"/>
        <v>2490.0473572602741</v>
      </c>
      <c r="I263" s="261">
        <v>55</v>
      </c>
      <c r="J263" s="265">
        <f t="shared" si="18"/>
        <v>2545.0473572602741</v>
      </c>
    </row>
    <row r="264" spans="1:10" ht="13.5" thickBot="1" x14ac:dyDescent="0.25">
      <c r="A264" s="255">
        <v>260</v>
      </c>
      <c r="B264" s="254" t="s">
        <v>3682</v>
      </c>
      <c r="C264" s="254" t="s">
        <v>3374</v>
      </c>
      <c r="D264" s="254" t="str">
        <f t="shared" si="17"/>
        <v>Żukotyńska Agnieszka</v>
      </c>
      <c r="E264" s="262">
        <v>3307.2</v>
      </c>
      <c r="F264" s="262">
        <f>(E264*7%*13)/365</f>
        <v>8.245347945205479</v>
      </c>
      <c r="G264" s="263">
        <v>2265.94</v>
      </c>
      <c r="H264" s="262">
        <f t="shared" si="16"/>
        <v>2274.1853479452056</v>
      </c>
      <c r="I264" s="263">
        <v>110</v>
      </c>
      <c r="J264" s="267">
        <f t="shared" si="18"/>
        <v>2384.1853479452056</v>
      </c>
    </row>
    <row r="265" spans="1:10" ht="14.25" thickTop="1" thickBot="1" x14ac:dyDescent="0.25">
      <c r="A265" s="468" t="s">
        <v>3683</v>
      </c>
      <c r="B265" s="469"/>
      <c r="C265" s="469"/>
      <c r="D265" s="268"/>
      <c r="E265" s="269">
        <f t="shared" ref="E265:J265" si="19">SUM(E5:E264)</f>
        <v>1222377.07</v>
      </c>
      <c r="F265" s="269">
        <f t="shared" si="19"/>
        <v>3047.5702293150694</v>
      </c>
      <c r="G265" s="270">
        <f t="shared" si="19"/>
        <v>862775.85000000033</v>
      </c>
      <c r="H265" s="269">
        <f t="shared" si="19"/>
        <v>865823.42022931518</v>
      </c>
      <c r="I265" s="269">
        <f t="shared" si="19"/>
        <v>8470</v>
      </c>
      <c r="J265" s="269">
        <f t="shared" si="19"/>
        <v>874293.42022931518</v>
      </c>
    </row>
    <row r="266" spans="1:10" ht="13.5" thickTop="1" x14ac:dyDescent="0.2"/>
  </sheetData>
  <mergeCells count="1">
    <mergeCell ref="A265:C265"/>
  </mergeCells>
  <pageMargins left="0.31496062992125984" right="0.31496062992125984" top="0.74803149606299213" bottom="0.74803149606299213" header="0.31496062992125984" footer="0.31496062992125984"/>
  <pageSetup paperSize="9" scale="80" fitToHeight="10" orientation="portrait" r:id="rId1"/>
  <headerFooter>
    <oddFooter>&amp;CStrona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34"/>
  <sheetViews>
    <sheetView topLeftCell="A16" zoomScale="80" zoomScaleNormal="80" workbookViewId="0">
      <selection activeCell="A22" sqref="A22"/>
    </sheetView>
  </sheetViews>
  <sheetFormatPr defaultColWidth="8.85546875" defaultRowHeight="12.75" x14ac:dyDescent="0.2"/>
  <cols>
    <col min="1" max="1" width="141.28515625" style="209" bestFit="1" customWidth="1"/>
    <col min="2" max="16384" width="8.85546875" style="209"/>
  </cols>
  <sheetData>
    <row r="3" spans="1:1" s="213" customFormat="1" x14ac:dyDescent="0.2">
      <c r="A3" s="213" t="s">
        <v>2687</v>
      </c>
    </row>
    <row r="4" spans="1:1" x14ac:dyDescent="0.2">
      <c r="A4" s="218" t="s">
        <v>2689</v>
      </c>
    </row>
    <row r="7" spans="1:1" x14ac:dyDescent="0.2">
      <c r="A7" s="213" t="s">
        <v>2688</v>
      </c>
    </row>
    <row r="8" spans="1:1" x14ac:dyDescent="0.2">
      <c r="A8" s="212" t="s">
        <v>2689</v>
      </c>
    </row>
    <row r="11" spans="1:1" ht="25.5" x14ac:dyDescent="0.2">
      <c r="A11" s="214" t="s">
        <v>2690</v>
      </c>
    </row>
    <row r="12" spans="1:1" x14ac:dyDescent="0.2">
      <c r="A12" s="212" t="s">
        <v>2689</v>
      </c>
    </row>
    <row r="15" spans="1:1" x14ac:dyDescent="0.2">
      <c r="A15" s="213" t="s">
        <v>2693</v>
      </c>
    </row>
    <row r="16" spans="1:1" x14ac:dyDescent="0.2">
      <c r="A16" s="212" t="s">
        <v>2707</v>
      </c>
    </row>
    <row r="19" spans="1:1" x14ac:dyDescent="0.2">
      <c r="A19" s="217" t="s">
        <v>2694</v>
      </c>
    </row>
    <row r="20" spans="1:1" x14ac:dyDescent="0.2">
      <c r="A20" s="218" t="s">
        <v>2695</v>
      </c>
    </row>
    <row r="21" spans="1:1" x14ac:dyDescent="0.2">
      <c r="A21" s="219" t="s">
        <v>2697</v>
      </c>
    </row>
    <row r="22" spans="1:1" x14ac:dyDescent="0.2">
      <c r="A22" s="218" t="s">
        <v>2696</v>
      </c>
    </row>
    <row r="25" spans="1:1" s="213" customFormat="1" x14ac:dyDescent="0.2">
      <c r="A25" s="213" t="s">
        <v>2698</v>
      </c>
    </row>
    <row r="26" spans="1:1" x14ac:dyDescent="0.2">
      <c r="A26" s="212" t="s">
        <v>2705</v>
      </c>
    </row>
    <row r="29" spans="1:1" ht="38.25" x14ac:dyDescent="0.2">
      <c r="A29" s="214" t="s">
        <v>2699</v>
      </c>
    </row>
    <row r="30" spans="1:1" ht="38.25" x14ac:dyDescent="0.2">
      <c r="A30" s="211" t="s">
        <v>2700</v>
      </c>
    </row>
    <row r="33" spans="1:1" x14ac:dyDescent="0.2">
      <c r="A33" s="213" t="s">
        <v>2701</v>
      </c>
    </row>
    <row r="34" spans="1:1" ht="114.75" x14ac:dyDescent="0.2">
      <c r="A34" s="211" t="s">
        <v>2702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A5"/>
  <sheetViews>
    <sheetView zoomScale="80" zoomScaleNormal="80" workbookViewId="0">
      <selection activeCell="A22" sqref="A22"/>
    </sheetView>
  </sheetViews>
  <sheetFormatPr defaultColWidth="8.85546875" defaultRowHeight="12.75" x14ac:dyDescent="0.2"/>
  <cols>
    <col min="1" max="1" width="119.5703125" style="209" bestFit="1" customWidth="1"/>
    <col min="2" max="16384" width="8.85546875" style="209"/>
  </cols>
  <sheetData>
    <row r="2" spans="1:1" x14ac:dyDescent="0.2">
      <c r="A2" s="213" t="s">
        <v>2703</v>
      </c>
    </row>
    <row r="3" spans="1:1" x14ac:dyDescent="0.2">
      <c r="A3" s="212" t="s">
        <v>2707</v>
      </c>
    </row>
    <row r="5" spans="1:1" ht="25.5" x14ac:dyDescent="0.2">
      <c r="A5" s="214" t="s">
        <v>2704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2:E72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C20" sqref="C20"/>
    </sheetView>
  </sheetViews>
  <sheetFormatPr defaultRowHeight="15" x14ac:dyDescent="0.25"/>
  <cols>
    <col min="1" max="1" width="8.7109375" customWidth="1"/>
    <col min="2" max="2" width="50.7109375" customWidth="1"/>
    <col min="3" max="3" width="13.7109375" bestFit="1" customWidth="1"/>
    <col min="4" max="4" width="10.85546875" bestFit="1" customWidth="1"/>
    <col min="5" max="5" width="9.7109375" bestFit="1" customWidth="1"/>
  </cols>
  <sheetData>
    <row r="2" spans="1:3" x14ac:dyDescent="0.25">
      <c r="A2" s="300" t="s">
        <v>3818</v>
      </c>
    </row>
    <row r="3" spans="1:3" ht="15.75" thickBot="1" x14ac:dyDescent="0.3"/>
    <row r="4" spans="1:3" ht="28.15" customHeight="1" thickTop="1" thickBot="1" x14ac:dyDescent="0.3">
      <c r="A4" s="271" t="s">
        <v>23</v>
      </c>
      <c r="B4" s="271" t="s">
        <v>24</v>
      </c>
      <c r="C4" s="272">
        <v>43585</v>
      </c>
    </row>
    <row r="5" spans="1:3" ht="15.75" thickTop="1" x14ac:dyDescent="0.25">
      <c r="A5" s="13"/>
      <c r="B5" s="13" t="s">
        <v>25</v>
      </c>
      <c r="C5" s="13">
        <v>81629706</v>
      </c>
    </row>
    <row r="6" spans="1:3" x14ac:dyDescent="0.25">
      <c r="A6" s="14" t="s">
        <v>26</v>
      </c>
      <c r="B6" s="14" t="s">
        <v>27</v>
      </c>
      <c r="C6" s="14">
        <v>67302062.579999998</v>
      </c>
    </row>
    <row r="7" spans="1:3" x14ac:dyDescent="0.25">
      <c r="A7" s="15" t="s">
        <v>28</v>
      </c>
      <c r="B7" s="15" t="s">
        <v>29</v>
      </c>
      <c r="C7" s="15">
        <v>4564.5600000000004</v>
      </c>
    </row>
    <row r="8" spans="1:3" x14ac:dyDescent="0.25">
      <c r="A8" s="16" t="s">
        <v>30</v>
      </c>
      <c r="B8" s="17" t="s">
        <v>31</v>
      </c>
      <c r="C8" s="17">
        <v>4564.5600000000004</v>
      </c>
    </row>
    <row r="9" spans="1:3" x14ac:dyDescent="0.25">
      <c r="A9" s="15" t="s">
        <v>32</v>
      </c>
      <c r="B9" s="15" t="s">
        <v>33</v>
      </c>
      <c r="C9" s="15">
        <v>67110655.019999996</v>
      </c>
    </row>
    <row r="10" spans="1:3" x14ac:dyDescent="0.25">
      <c r="A10" s="16" t="s">
        <v>34</v>
      </c>
      <c r="B10" s="17" t="s">
        <v>35</v>
      </c>
      <c r="C10" s="17">
        <v>476833.63</v>
      </c>
    </row>
    <row r="11" spans="1:3" x14ac:dyDescent="0.25">
      <c r="A11" s="16" t="s">
        <v>36</v>
      </c>
      <c r="B11" s="17" t="s">
        <v>37</v>
      </c>
      <c r="C11" s="17">
        <v>1849176.13</v>
      </c>
    </row>
    <row r="12" spans="1:3" x14ac:dyDescent="0.25">
      <c r="A12" s="16" t="s">
        <v>38</v>
      </c>
      <c r="B12" s="17" t="s">
        <v>39</v>
      </c>
      <c r="C12" s="17">
        <v>139347.34</v>
      </c>
    </row>
    <row r="13" spans="1:3" x14ac:dyDescent="0.25">
      <c r="A13" s="16" t="s">
        <v>40</v>
      </c>
      <c r="B13" s="17" t="s">
        <v>41</v>
      </c>
      <c r="C13" s="17">
        <v>266651.40999999997</v>
      </c>
    </row>
    <row r="14" spans="1:3" x14ac:dyDescent="0.25">
      <c r="A14" s="16" t="s">
        <v>42</v>
      </c>
      <c r="B14" s="17" t="s">
        <v>43</v>
      </c>
      <c r="C14" s="17">
        <v>64378646.509999998</v>
      </c>
    </row>
    <row r="15" spans="1:3" x14ac:dyDescent="0.25">
      <c r="A15" s="15"/>
      <c r="B15" s="15"/>
      <c r="C15" s="15"/>
    </row>
    <row r="16" spans="1:3" x14ac:dyDescent="0.25">
      <c r="A16" s="15" t="s">
        <v>44</v>
      </c>
      <c r="B16" s="15" t="s">
        <v>45</v>
      </c>
      <c r="C16" s="15">
        <v>186843</v>
      </c>
    </row>
    <row r="17" spans="1:4" x14ac:dyDescent="0.25">
      <c r="A17" s="15"/>
      <c r="B17" s="15"/>
      <c r="C17" s="15"/>
    </row>
    <row r="18" spans="1:4" x14ac:dyDescent="0.25">
      <c r="A18" s="14" t="s">
        <v>46</v>
      </c>
      <c r="B18" s="14" t="s">
        <v>47</v>
      </c>
      <c r="C18" s="14">
        <v>14327643.419999998</v>
      </c>
    </row>
    <row r="19" spans="1:4" x14ac:dyDescent="0.25">
      <c r="A19" s="18" t="s">
        <v>48</v>
      </c>
      <c r="B19" s="18" t="s">
        <v>49</v>
      </c>
      <c r="C19" s="18">
        <v>4454749.5799999982</v>
      </c>
    </row>
    <row r="20" spans="1:4" x14ac:dyDescent="0.25">
      <c r="A20" s="16" t="s">
        <v>50</v>
      </c>
      <c r="B20" s="17" t="s">
        <v>2691</v>
      </c>
      <c r="C20" s="17">
        <v>4213267.8100000005</v>
      </c>
    </row>
    <row r="21" spans="1:4" x14ac:dyDescent="0.25">
      <c r="A21" s="16" t="s">
        <v>51</v>
      </c>
      <c r="B21" s="17" t="s">
        <v>2692</v>
      </c>
      <c r="C21" s="17">
        <v>241481.76999999955</v>
      </c>
    </row>
    <row r="22" spans="1:4" x14ac:dyDescent="0.25">
      <c r="A22" s="16"/>
      <c r="B22" s="17"/>
      <c r="C22" s="17"/>
      <c r="D22" s="27"/>
    </row>
    <row r="23" spans="1:4" x14ac:dyDescent="0.25">
      <c r="A23" s="15"/>
      <c r="B23" s="15"/>
      <c r="C23" s="15"/>
    </row>
    <row r="24" spans="1:4" x14ac:dyDescent="0.25">
      <c r="A24" s="18" t="s">
        <v>52</v>
      </c>
      <c r="B24" s="18" t="s">
        <v>53</v>
      </c>
      <c r="C24" s="18">
        <v>8765765.3200000003</v>
      </c>
    </row>
    <row r="25" spans="1:4" x14ac:dyDescent="0.25">
      <c r="A25" s="16" t="s">
        <v>54</v>
      </c>
      <c r="B25" s="17" t="s">
        <v>55</v>
      </c>
      <c r="C25" s="17">
        <v>3759.5</v>
      </c>
    </row>
    <row r="26" spans="1:4" x14ac:dyDescent="0.25">
      <c r="A26" s="16" t="s">
        <v>56</v>
      </c>
      <c r="B26" s="17" t="s">
        <v>57</v>
      </c>
      <c r="C26" s="26">
        <v>8762005.8200000003</v>
      </c>
    </row>
    <row r="27" spans="1:4" x14ac:dyDescent="0.25">
      <c r="A27" s="16"/>
      <c r="B27" s="17"/>
      <c r="C27" s="17"/>
    </row>
    <row r="28" spans="1:4" x14ac:dyDescent="0.25">
      <c r="A28" s="18" t="s">
        <v>58</v>
      </c>
      <c r="B28" s="18" t="s">
        <v>59</v>
      </c>
      <c r="C28" s="18">
        <v>0</v>
      </c>
    </row>
    <row r="29" spans="1:4" x14ac:dyDescent="0.25">
      <c r="A29" s="18" t="s">
        <v>60</v>
      </c>
      <c r="B29" s="18" t="s">
        <v>61</v>
      </c>
      <c r="C29" s="18">
        <v>995126.36</v>
      </c>
    </row>
    <row r="30" spans="1:4" x14ac:dyDescent="0.25">
      <c r="A30" s="19" t="s">
        <v>62</v>
      </c>
      <c r="B30" s="20" t="s">
        <v>63</v>
      </c>
      <c r="C30" s="15">
        <v>0</v>
      </c>
    </row>
    <row r="31" spans="1:4" hidden="1" x14ac:dyDescent="0.25">
      <c r="A31" s="21" t="s">
        <v>64</v>
      </c>
      <c r="B31" s="23" t="s">
        <v>65</v>
      </c>
      <c r="C31" s="22">
        <v>-55747.39</v>
      </c>
    </row>
    <row r="32" spans="1:4" hidden="1" x14ac:dyDescent="0.25">
      <c r="A32" s="21" t="s">
        <v>66</v>
      </c>
      <c r="B32" s="23" t="s">
        <v>67</v>
      </c>
      <c r="C32" s="22">
        <v>-902080.3899999999</v>
      </c>
    </row>
    <row r="33" spans="1:3" x14ac:dyDescent="0.25">
      <c r="A33" s="16" t="s">
        <v>68</v>
      </c>
      <c r="B33" s="24" t="s">
        <v>69</v>
      </c>
      <c r="C33" s="17">
        <v>0</v>
      </c>
    </row>
    <row r="34" spans="1:3" x14ac:dyDescent="0.25">
      <c r="A34" s="16" t="s">
        <v>70</v>
      </c>
      <c r="B34" s="24" t="s">
        <v>71</v>
      </c>
      <c r="C34" s="17">
        <v>995126.36</v>
      </c>
    </row>
    <row r="35" spans="1:3" x14ac:dyDescent="0.25">
      <c r="A35" s="15"/>
      <c r="B35" s="15"/>
      <c r="C35" s="15"/>
    </row>
    <row r="36" spans="1:3" x14ac:dyDescent="0.25">
      <c r="A36" s="18" t="s">
        <v>72</v>
      </c>
      <c r="B36" s="18" t="s">
        <v>73</v>
      </c>
      <c r="C36" s="18">
        <v>112002.15999999999</v>
      </c>
    </row>
    <row r="37" spans="1:3" x14ac:dyDescent="0.25">
      <c r="A37" s="17" t="s">
        <v>74</v>
      </c>
      <c r="B37" s="24" t="s">
        <v>75</v>
      </c>
      <c r="C37" s="17">
        <v>111979.59999999999</v>
      </c>
    </row>
    <row r="38" spans="1:3" x14ac:dyDescent="0.25">
      <c r="A38" s="17" t="s">
        <v>76</v>
      </c>
      <c r="B38" s="24" t="s">
        <v>77</v>
      </c>
      <c r="C38" s="17">
        <v>22.56</v>
      </c>
    </row>
    <row r="39" spans="1:3" x14ac:dyDescent="0.25">
      <c r="A39" s="15"/>
      <c r="B39" s="15"/>
      <c r="C39" s="15"/>
    </row>
    <row r="40" spans="1:3" x14ac:dyDescent="0.25">
      <c r="A40" s="14"/>
      <c r="B40" s="14" t="s">
        <v>78</v>
      </c>
      <c r="C40" s="14">
        <v>81629706</v>
      </c>
    </row>
    <row r="41" spans="1:3" x14ac:dyDescent="0.25">
      <c r="A41" s="14" t="s">
        <v>26</v>
      </c>
      <c r="B41" s="14" t="s">
        <v>79</v>
      </c>
      <c r="C41" s="14">
        <v>2052485.0399999982</v>
      </c>
    </row>
    <row r="42" spans="1:3" x14ac:dyDescent="0.25">
      <c r="A42" s="17" t="s">
        <v>28</v>
      </c>
      <c r="B42" s="17" t="s">
        <v>80</v>
      </c>
      <c r="C42" s="17">
        <v>428450</v>
      </c>
    </row>
    <row r="43" spans="1:3" x14ac:dyDescent="0.25">
      <c r="A43" s="17" t="s">
        <v>32</v>
      </c>
      <c r="B43" s="17" t="s">
        <v>81</v>
      </c>
      <c r="C43" s="17">
        <v>846900</v>
      </c>
    </row>
    <row r="44" spans="1:3" x14ac:dyDescent="0.25">
      <c r="A44" s="17" t="s">
        <v>44</v>
      </c>
      <c r="B44" s="17" t="s">
        <v>82</v>
      </c>
      <c r="C44" s="17">
        <v>-372129.1600000019</v>
      </c>
    </row>
    <row r="45" spans="1:3" x14ac:dyDescent="0.25">
      <c r="A45" s="17" t="s">
        <v>83</v>
      </c>
      <c r="B45" s="17" t="s">
        <v>84</v>
      </c>
      <c r="C45" s="17">
        <v>1149264.2</v>
      </c>
    </row>
    <row r="46" spans="1:3" x14ac:dyDescent="0.25">
      <c r="A46" s="15"/>
      <c r="B46" s="15"/>
      <c r="C46" s="15"/>
    </row>
    <row r="47" spans="1:3" x14ac:dyDescent="0.25">
      <c r="A47" s="15" t="s">
        <v>46</v>
      </c>
      <c r="B47" s="15" t="s">
        <v>85</v>
      </c>
      <c r="C47" s="17">
        <v>0</v>
      </c>
    </row>
    <row r="48" spans="1:3" x14ac:dyDescent="0.25">
      <c r="A48" s="15" t="s">
        <v>86</v>
      </c>
      <c r="B48" s="15" t="s">
        <v>87</v>
      </c>
      <c r="C48" s="17">
        <v>0</v>
      </c>
    </row>
    <row r="49" spans="1:5" x14ac:dyDescent="0.25">
      <c r="A49" s="15" t="s">
        <v>88</v>
      </c>
      <c r="B49" s="15" t="s">
        <v>89</v>
      </c>
      <c r="C49" s="17">
        <v>0</v>
      </c>
    </row>
    <row r="50" spans="1:5" x14ac:dyDescent="0.25">
      <c r="A50" s="15"/>
      <c r="B50" s="15"/>
      <c r="C50" s="15"/>
    </row>
    <row r="51" spans="1:5" x14ac:dyDescent="0.25">
      <c r="A51" s="15" t="s">
        <v>90</v>
      </c>
      <c r="B51" s="15" t="s">
        <v>91</v>
      </c>
      <c r="C51" s="17">
        <v>0</v>
      </c>
    </row>
    <row r="52" spans="1:5" x14ac:dyDescent="0.25">
      <c r="A52" s="15" t="s">
        <v>92</v>
      </c>
      <c r="B52" s="15" t="s">
        <v>93</v>
      </c>
      <c r="C52" s="17">
        <v>0</v>
      </c>
    </row>
    <row r="53" spans="1:5" x14ac:dyDescent="0.25">
      <c r="A53" s="15"/>
      <c r="B53" s="15"/>
      <c r="C53" s="15"/>
    </row>
    <row r="54" spans="1:5" x14ac:dyDescent="0.25">
      <c r="A54" s="15" t="s">
        <v>94</v>
      </c>
      <c r="B54" s="15" t="s">
        <v>95</v>
      </c>
      <c r="C54" s="17">
        <v>0</v>
      </c>
    </row>
    <row r="55" spans="1:5" x14ac:dyDescent="0.25">
      <c r="A55" s="15" t="s">
        <v>96</v>
      </c>
      <c r="B55" s="15" t="s">
        <v>97</v>
      </c>
      <c r="C55" s="17">
        <v>0</v>
      </c>
    </row>
    <row r="56" spans="1:5" x14ac:dyDescent="0.25">
      <c r="A56" s="15"/>
      <c r="B56" s="15"/>
      <c r="C56" s="15"/>
    </row>
    <row r="57" spans="1:5" x14ac:dyDescent="0.25">
      <c r="A57" s="15" t="s">
        <v>98</v>
      </c>
      <c r="B57" s="15" t="s">
        <v>99</v>
      </c>
      <c r="C57" s="15">
        <v>75238815.810000002</v>
      </c>
    </row>
    <row r="58" spans="1:5" x14ac:dyDescent="0.25">
      <c r="A58" s="17" t="s">
        <v>100</v>
      </c>
      <c r="B58" s="17" t="s">
        <v>101</v>
      </c>
      <c r="C58" s="17">
        <f>73278020.93+44593.6300000001</f>
        <v>73322614.560000002</v>
      </c>
    </row>
    <row r="59" spans="1:5" x14ac:dyDescent="0.25">
      <c r="A59" s="17" t="s">
        <v>102</v>
      </c>
      <c r="B59" s="17" t="s">
        <v>103</v>
      </c>
      <c r="C59" s="26">
        <v>2005388.51</v>
      </c>
      <c r="E59" s="27"/>
    </row>
    <row r="60" spans="1:5" x14ac:dyDescent="0.25">
      <c r="A60" s="15"/>
      <c r="B60" s="15"/>
      <c r="C60" s="15"/>
    </row>
    <row r="61" spans="1:5" x14ac:dyDescent="0.25">
      <c r="A61" s="15" t="s">
        <v>104</v>
      </c>
      <c r="B61" s="15" t="s">
        <v>105</v>
      </c>
      <c r="C61" s="15">
        <v>3367516.9299999997</v>
      </c>
    </row>
    <row r="62" spans="1:5" x14ac:dyDescent="0.25">
      <c r="A62" s="17" t="s">
        <v>106</v>
      </c>
      <c r="B62" s="24" t="s">
        <v>107</v>
      </c>
      <c r="C62" s="17">
        <v>238102</v>
      </c>
    </row>
    <row r="63" spans="1:5" x14ac:dyDescent="0.25">
      <c r="A63" s="17" t="s">
        <v>108</v>
      </c>
      <c r="B63" s="24" t="s">
        <v>109</v>
      </c>
      <c r="C63" s="17">
        <v>957827.77999999991</v>
      </c>
    </row>
    <row r="64" spans="1:5" x14ac:dyDescent="0.25">
      <c r="A64" s="17" t="s">
        <v>110</v>
      </c>
      <c r="B64" s="24" t="s">
        <v>111</v>
      </c>
      <c r="C64" s="17">
        <v>868857.19</v>
      </c>
    </row>
    <row r="65" spans="1:3" x14ac:dyDescent="0.25">
      <c r="A65" s="17" t="s">
        <v>112</v>
      </c>
      <c r="B65" s="24" t="s">
        <v>113</v>
      </c>
      <c r="C65" s="17">
        <v>960698.76</v>
      </c>
    </row>
    <row r="66" spans="1:3" x14ac:dyDescent="0.25">
      <c r="A66" s="17" t="s">
        <v>114</v>
      </c>
      <c r="B66" s="24" t="s">
        <v>115</v>
      </c>
      <c r="C66" s="17">
        <v>8753</v>
      </c>
    </row>
    <row r="67" spans="1:3" x14ac:dyDescent="0.25">
      <c r="A67" s="17" t="s">
        <v>116</v>
      </c>
      <c r="B67" s="24" t="s">
        <v>117</v>
      </c>
      <c r="C67" s="17">
        <v>333278.2</v>
      </c>
    </row>
    <row r="68" spans="1:3" x14ac:dyDescent="0.25">
      <c r="A68" s="15"/>
      <c r="B68" s="15"/>
      <c r="C68" s="15"/>
    </row>
    <row r="69" spans="1:3" x14ac:dyDescent="0.25">
      <c r="A69" s="15" t="s">
        <v>118</v>
      </c>
      <c r="B69" s="15" t="s">
        <v>119</v>
      </c>
      <c r="C69" s="15">
        <v>0</v>
      </c>
    </row>
    <row r="70" spans="1:3" x14ac:dyDescent="0.25">
      <c r="A70" s="15" t="s">
        <v>120</v>
      </c>
      <c r="B70" s="15" t="s">
        <v>121</v>
      </c>
      <c r="C70" s="15">
        <v>970888.22</v>
      </c>
    </row>
    <row r="71" spans="1:3" ht="15.75" thickBot="1" x14ac:dyDescent="0.3">
      <c r="A71" s="25"/>
      <c r="B71" s="25"/>
      <c r="C71" s="25"/>
    </row>
    <row r="72" spans="1:3" ht="15.75" thickTop="1" x14ac:dyDescent="0.25"/>
  </sheetData>
  <pageMargins left="0.51181102362204722" right="0.51181102362204722" top="0.74803149606299213" bottom="0.74803149606299213" header="0.31496062992125984" footer="0.31496062992125984"/>
  <pageSetup paperSize="9" fitToHeight="2" orientation="portrait" r:id="rId1"/>
  <headerFooter>
    <oddFooter>&amp;CStrona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2:D114"/>
  <sheetViews>
    <sheetView zoomScale="80" zoomScaleNormal="80" workbookViewId="0">
      <pane xSplit="4" ySplit="5" topLeftCell="E6" activePane="bottomRight" state="frozen"/>
      <selection pane="topRight" activeCell="L1" sqref="L1"/>
      <selection pane="bottomLeft" activeCell="A6" sqref="A6"/>
      <selection pane="bottomRight"/>
    </sheetView>
  </sheetViews>
  <sheetFormatPr defaultColWidth="8.85546875" defaultRowHeight="12.75" x14ac:dyDescent="0.2"/>
  <cols>
    <col min="1" max="1" width="20.85546875" style="276" customWidth="1"/>
    <col min="2" max="2" width="16.5703125" style="276" bestFit="1" customWidth="1"/>
    <col min="3" max="3" width="36.42578125" style="276" customWidth="1"/>
    <col min="4" max="4" width="13.140625" style="277" bestFit="1" customWidth="1"/>
    <col min="5" max="16384" width="8.85546875" style="276"/>
  </cols>
  <sheetData>
    <row r="2" spans="1:4" s="278" customFormat="1" x14ac:dyDescent="0.2">
      <c r="A2" s="278" t="s">
        <v>3804</v>
      </c>
      <c r="D2" s="279"/>
    </row>
    <row r="4" spans="1:4" ht="13.5" thickBot="1" x14ac:dyDescent="0.25">
      <c r="A4" s="278" t="s">
        <v>3803</v>
      </c>
    </row>
    <row r="5" spans="1:4" ht="39" thickBot="1" x14ac:dyDescent="0.25">
      <c r="A5" s="294" t="s">
        <v>3800</v>
      </c>
      <c r="B5" s="294" t="s">
        <v>3801</v>
      </c>
      <c r="C5" s="294" t="s">
        <v>3802</v>
      </c>
      <c r="D5" s="294" t="s">
        <v>3809</v>
      </c>
    </row>
    <row r="6" spans="1:4" ht="13.9" customHeight="1" x14ac:dyDescent="0.25">
      <c r="A6" s="285">
        <v>1</v>
      </c>
      <c r="B6" s="286" t="s">
        <v>3686</v>
      </c>
      <c r="C6" s="287" t="s">
        <v>3687</v>
      </c>
      <c r="D6" s="296">
        <v>3229.94</v>
      </c>
    </row>
    <row r="7" spans="1:4" ht="13.9" customHeight="1" x14ac:dyDescent="0.25">
      <c r="A7" s="282">
        <v>2</v>
      </c>
      <c r="B7" s="283" t="s">
        <v>3688</v>
      </c>
      <c r="C7" s="284" t="s">
        <v>3687</v>
      </c>
      <c r="D7" s="297">
        <v>0</v>
      </c>
    </row>
    <row r="8" spans="1:4" ht="13.9" customHeight="1" x14ac:dyDescent="0.25">
      <c r="A8" s="282">
        <v>3</v>
      </c>
      <c r="B8" s="283" t="s">
        <v>3689</v>
      </c>
      <c r="C8" s="284" t="s">
        <v>3690</v>
      </c>
      <c r="D8" s="297">
        <v>17168.599999999999</v>
      </c>
    </row>
    <row r="9" spans="1:4" ht="13.9" customHeight="1" x14ac:dyDescent="0.25">
      <c r="A9" s="282">
        <v>4</v>
      </c>
      <c r="B9" s="283" t="s">
        <v>3691</v>
      </c>
      <c r="C9" s="284" t="s">
        <v>3692</v>
      </c>
      <c r="D9" s="297">
        <v>4306.57</v>
      </c>
    </row>
    <row r="10" spans="1:4" ht="13.9" customHeight="1" x14ac:dyDescent="0.25">
      <c r="A10" s="282">
        <v>5</v>
      </c>
      <c r="B10" s="283" t="s">
        <v>3693</v>
      </c>
      <c r="C10" s="284" t="s">
        <v>3694</v>
      </c>
      <c r="D10" s="297">
        <v>2528.27</v>
      </c>
    </row>
    <row r="11" spans="1:4" ht="13.9" customHeight="1" x14ac:dyDescent="0.25">
      <c r="A11" s="282">
        <v>6</v>
      </c>
      <c r="B11" s="283" t="s">
        <v>3695</v>
      </c>
      <c r="C11" s="284" t="s">
        <v>3696</v>
      </c>
      <c r="D11" s="297">
        <v>3972.9</v>
      </c>
    </row>
    <row r="12" spans="1:4" ht="13.9" customHeight="1" x14ac:dyDescent="0.25">
      <c r="A12" s="282">
        <v>7</v>
      </c>
      <c r="B12" s="283" t="s">
        <v>3697</v>
      </c>
      <c r="C12" s="284" t="s">
        <v>3698</v>
      </c>
      <c r="D12" s="297">
        <v>5824.05</v>
      </c>
    </row>
    <row r="13" spans="1:4" ht="13.9" customHeight="1" x14ac:dyDescent="0.25">
      <c r="A13" s="282">
        <v>8</v>
      </c>
      <c r="B13" s="283" t="s">
        <v>3699</v>
      </c>
      <c r="C13" s="284" t="s">
        <v>3700</v>
      </c>
      <c r="D13" s="297">
        <v>4084.22</v>
      </c>
    </row>
    <row r="14" spans="1:4" ht="13.9" customHeight="1" x14ac:dyDescent="0.25">
      <c r="A14" s="282">
        <v>9</v>
      </c>
      <c r="B14" s="283" t="s">
        <v>3701</v>
      </c>
      <c r="C14" s="284" t="s">
        <v>3702</v>
      </c>
      <c r="D14" s="297">
        <v>3585.45</v>
      </c>
    </row>
    <row r="15" spans="1:4" ht="13.9" customHeight="1" x14ac:dyDescent="0.25">
      <c r="A15" s="282">
        <v>10</v>
      </c>
      <c r="B15" s="283" t="s">
        <v>3703</v>
      </c>
      <c r="C15" s="284" t="s">
        <v>3704</v>
      </c>
      <c r="D15" s="297">
        <v>4437.63</v>
      </c>
    </row>
    <row r="16" spans="1:4" ht="13.9" customHeight="1" x14ac:dyDescent="0.25">
      <c r="A16" s="282">
        <v>11</v>
      </c>
      <c r="B16" s="283" t="s">
        <v>3705</v>
      </c>
      <c r="C16" s="284" t="s">
        <v>3706</v>
      </c>
      <c r="D16" s="297">
        <v>0</v>
      </c>
    </row>
    <row r="17" spans="1:4" ht="13.9" customHeight="1" x14ac:dyDescent="0.25">
      <c r="A17" s="282">
        <v>12</v>
      </c>
      <c r="B17" s="283" t="s">
        <v>3707</v>
      </c>
      <c r="C17" s="284" t="s">
        <v>3706</v>
      </c>
      <c r="D17" s="297">
        <v>0</v>
      </c>
    </row>
    <row r="18" spans="1:4" ht="13.9" customHeight="1" x14ac:dyDescent="0.25">
      <c r="A18" s="282">
        <v>13</v>
      </c>
      <c r="B18" s="283" t="s">
        <v>3708</v>
      </c>
      <c r="C18" s="284" t="s">
        <v>3706</v>
      </c>
      <c r="D18" s="297">
        <v>0</v>
      </c>
    </row>
    <row r="19" spans="1:4" ht="13.9" customHeight="1" x14ac:dyDescent="0.25">
      <c r="A19" s="282">
        <v>14</v>
      </c>
      <c r="B19" s="283" t="s">
        <v>3709</v>
      </c>
      <c r="C19" s="284" t="s">
        <v>3706</v>
      </c>
      <c r="D19" s="297">
        <v>0</v>
      </c>
    </row>
    <row r="20" spans="1:4" ht="13.9" customHeight="1" x14ac:dyDescent="0.25">
      <c r="A20" s="282">
        <v>15</v>
      </c>
      <c r="B20" s="283" t="s">
        <v>3710</v>
      </c>
      <c r="C20" s="284" t="s">
        <v>3706</v>
      </c>
      <c r="D20" s="297">
        <v>0</v>
      </c>
    </row>
    <row r="21" spans="1:4" ht="13.9" customHeight="1" x14ac:dyDescent="0.25">
      <c r="A21" s="282">
        <v>16</v>
      </c>
      <c r="B21" s="283" t="s">
        <v>3711</v>
      </c>
      <c r="C21" s="284" t="s">
        <v>3706</v>
      </c>
      <c r="D21" s="297">
        <v>0</v>
      </c>
    </row>
    <row r="22" spans="1:4" ht="13.9" customHeight="1" x14ac:dyDescent="0.25">
      <c r="A22" s="282">
        <v>17</v>
      </c>
      <c r="B22" s="283" t="s">
        <v>3712</v>
      </c>
      <c r="C22" s="284" t="s">
        <v>3706</v>
      </c>
      <c r="D22" s="297">
        <v>0</v>
      </c>
    </row>
    <row r="23" spans="1:4" ht="13.9" customHeight="1" x14ac:dyDescent="0.25">
      <c r="A23" s="282">
        <v>18</v>
      </c>
      <c r="B23" s="283" t="s">
        <v>3713</v>
      </c>
      <c r="C23" s="284" t="s">
        <v>3706</v>
      </c>
      <c r="D23" s="297">
        <v>0</v>
      </c>
    </row>
    <row r="24" spans="1:4" ht="13.9" customHeight="1" x14ac:dyDescent="0.25">
      <c r="A24" s="282">
        <v>19</v>
      </c>
      <c r="B24" s="283" t="s">
        <v>3714</v>
      </c>
      <c r="C24" s="284" t="s">
        <v>3715</v>
      </c>
      <c r="D24" s="297">
        <v>25386.92</v>
      </c>
    </row>
    <row r="25" spans="1:4" ht="13.9" customHeight="1" x14ac:dyDescent="0.25">
      <c r="A25" s="282">
        <v>20</v>
      </c>
      <c r="B25" s="283" t="s">
        <v>3716</v>
      </c>
      <c r="C25" s="284" t="s">
        <v>3717</v>
      </c>
      <c r="D25" s="297">
        <v>17850.71</v>
      </c>
    </row>
    <row r="26" spans="1:4" ht="13.9" customHeight="1" x14ac:dyDescent="0.25">
      <c r="A26" s="282">
        <v>21</v>
      </c>
      <c r="B26" s="283" t="s">
        <v>3718</v>
      </c>
      <c r="C26" s="284" t="s">
        <v>3715</v>
      </c>
      <c r="D26" s="297">
        <v>27923.43</v>
      </c>
    </row>
    <row r="27" spans="1:4" ht="13.9" customHeight="1" x14ac:dyDescent="0.25">
      <c r="A27" s="282">
        <v>22</v>
      </c>
      <c r="B27" s="283" t="s">
        <v>3719</v>
      </c>
      <c r="C27" s="284" t="s">
        <v>3720</v>
      </c>
      <c r="D27" s="297">
        <v>875122.05</v>
      </c>
    </row>
    <row r="28" spans="1:4" ht="13.9" customHeight="1" x14ac:dyDescent="0.25">
      <c r="A28" s="282">
        <v>23</v>
      </c>
      <c r="B28" s="283" t="s">
        <v>3721</v>
      </c>
      <c r="C28" s="284" t="s">
        <v>3715</v>
      </c>
      <c r="D28" s="297">
        <v>5632.15</v>
      </c>
    </row>
    <row r="29" spans="1:4" ht="13.9" customHeight="1" x14ac:dyDescent="0.25">
      <c r="A29" s="282">
        <v>24</v>
      </c>
      <c r="B29" s="283" t="s">
        <v>3722</v>
      </c>
      <c r="C29" s="284" t="s">
        <v>3723</v>
      </c>
      <c r="D29" s="297">
        <v>11264.08</v>
      </c>
    </row>
    <row r="30" spans="1:4" ht="13.9" customHeight="1" x14ac:dyDescent="0.25">
      <c r="A30" s="282">
        <v>25</v>
      </c>
      <c r="B30" s="283" t="s">
        <v>3724</v>
      </c>
      <c r="C30" s="284" t="s">
        <v>3725</v>
      </c>
      <c r="D30" s="297">
        <v>12385.08</v>
      </c>
    </row>
    <row r="31" spans="1:4" ht="13.9" customHeight="1" x14ac:dyDescent="0.25">
      <c r="A31" s="282">
        <v>26</v>
      </c>
      <c r="B31" s="283" t="s">
        <v>3726</v>
      </c>
      <c r="C31" s="284" t="s">
        <v>3727</v>
      </c>
      <c r="D31" s="297">
        <v>43024.7</v>
      </c>
    </row>
    <row r="32" spans="1:4" ht="13.9" customHeight="1" x14ac:dyDescent="0.25">
      <c r="A32" s="282">
        <v>27</v>
      </c>
      <c r="B32" s="283" t="s">
        <v>3728</v>
      </c>
      <c r="C32" s="284" t="s">
        <v>3727</v>
      </c>
      <c r="D32" s="297">
        <v>44817.38</v>
      </c>
    </row>
    <row r="33" spans="1:4" ht="13.9" customHeight="1" x14ac:dyDescent="0.25">
      <c r="A33" s="282">
        <v>28</v>
      </c>
      <c r="B33" s="283" t="s">
        <v>3729</v>
      </c>
      <c r="C33" s="284" t="s">
        <v>3730</v>
      </c>
      <c r="D33" s="297">
        <v>45713.72</v>
      </c>
    </row>
    <row r="34" spans="1:4" ht="13.9" customHeight="1" x14ac:dyDescent="0.25">
      <c r="A34" s="282">
        <v>29</v>
      </c>
      <c r="B34" s="283" t="s">
        <v>3731</v>
      </c>
      <c r="C34" s="284" t="s">
        <v>3727</v>
      </c>
      <c r="D34" s="297">
        <v>45713.72</v>
      </c>
    </row>
    <row r="35" spans="1:4" ht="13.9" customHeight="1" x14ac:dyDescent="0.25">
      <c r="A35" s="282">
        <v>30</v>
      </c>
      <c r="B35" s="283" t="s">
        <v>3732</v>
      </c>
      <c r="C35" s="284" t="s">
        <v>3733</v>
      </c>
      <c r="D35" s="297">
        <v>0</v>
      </c>
    </row>
    <row r="36" spans="1:4" ht="13.9" customHeight="1" x14ac:dyDescent="0.25">
      <c r="A36" s="282">
        <v>31</v>
      </c>
      <c r="B36" s="283" t="s">
        <v>3734</v>
      </c>
      <c r="C36" s="284" t="s">
        <v>3735</v>
      </c>
      <c r="D36" s="297">
        <v>4166.6000000000004</v>
      </c>
    </row>
    <row r="37" spans="1:4" ht="13.9" customHeight="1" x14ac:dyDescent="0.25">
      <c r="A37" s="282">
        <v>32</v>
      </c>
      <c r="B37" s="283" t="s">
        <v>3736</v>
      </c>
      <c r="C37" s="284" t="s">
        <v>3735</v>
      </c>
      <c r="D37" s="297">
        <v>4166.6000000000004</v>
      </c>
    </row>
    <row r="38" spans="1:4" ht="13.9" customHeight="1" x14ac:dyDescent="0.25">
      <c r="A38" s="282">
        <v>33</v>
      </c>
      <c r="B38" s="283" t="s">
        <v>3737</v>
      </c>
      <c r="C38" s="284" t="s">
        <v>3733</v>
      </c>
      <c r="D38" s="297">
        <v>3261.61</v>
      </c>
    </row>
    <row r="39" spans="1:4" ht="13.9" customHeight="1" x14ac:dyDescent="0.25">
      <c r="A39" s="282">
        <v>34</v>
      </c>
      <c r="B39" s="283" t="s">
        <v>3738</v>
      </c>
      <c r="C39" s="284" t="s">
        <v>3733</v>
      </c>
      <c r="D39" s="297">
        <v>3261.61</v>
      </c>
    </row>
    <row r="40" spans="1:4" ht="13.9" customHeight="1" x14ac:dyDescent="0.25">
      <c r="A40" s="282">
        <v>35</v>
      </c>
      <c r="B40" s="283" t="s">
        <v>3739</v>
      </c>
      <c r="C40" s="284" t="s">
        <v>3733</v>
      </c>
      <c r="D40" s="297">
        <v>3261.61</v>
      </c>
    </row>
    <row r="41" spans="1:4" ht="13.9" customHeight="1" x14ac:dyDescent="0.25">
      <c r="A41" s="282">
        <v>36</v>
      </c>
      <c r="B41" s="283" t="s">
        <v>3740</v>
      </c>
      <c r="C41" s="284" t="s">
        <v>3733</v>
      </c>
      <c r="D41" s="297">
        <v>3261.61</v>
      </c>
    </row>
    <row r="42" spans="1:4" ht="13.9" customHeight="1" x14ac:dyDescent="0.25">
      <c r="A42" s="282">
        <v>37</v>
      </c>
      <c r="B42" s="283" t="s">
        <v>3741</v>
      </c>
      <c r="C42" s="284" t="s">
        <v>3733</v>
      </c>
      <c r="D42" s="297">
        <v>3261.61</v>
      </c>
    </row>
    <row r="43" spans="1:4" ht="13.9" customHeight="1" x14ac:dyDescent="0.25">
      <c r="A43" s="282">
        <v>38</v>
      </c>
      <c r="B43" s="283" t="s">
        <v>3742</v>
      </c>
      <c r="C43" s="284" t="s">
        <v>3733</v>
      </c>
      <c r="D43" s="297">
        <v>3261.61</v>
      </c>
    </row>
    <row r="44" spans="1:4" ht="13.9" customHeight="1" x14ac:dyDescent="0.25">
      <c r="A44" s="282">
        <v>39</v>
      </c>
      <c r="B44" s="283" t="s">
        <v>3743</v>
      </c>
      <c r="C44" s="284" t="s">
        <v>3733</v>
      </c>
      <c r="D44" s="297">
        <v>3261.61</v>
      </c>
    </row>
    <row r="45" spans="1:4" ht="13.9" customHeight="1" x14ac:dyDescent="0.25">
      <c r="A45" s="282">
        <v>40</v>
      </c>
      <c r="B45" s="283" t="s">
        <v>3744</v>
      </c>
      <c r="C45" s="284" t="s">
        <v>3733</v>
      </c>
      <c r="D45" s="297">
        <v>3261.61</v>
      </c>
    </row>
    <row r="46" spans="1:4" ht="13.9" customHeight="1" x14ac:dyDescent="0.25">
      <c r="A46" s="282">
        <v>41</v>
      </c>
      <c r="B46" s="283" t="s">
        <v>3745</v>
      </c>
      <c r="C46" s="284" t="s">
        <v>3733</v>
      </c>
      <c r="D46" s="297">
        <v>3261.61</v>
      </c>
    </row>
    <row r="47" spans="1:4" ht="13.9" customHeight="1" x14ac:dyDescent="0.25">
      <c r="A47" s="282">
        <v>42</v>
      </c>
      <c r="B47" s="283" t="s">
        <v>3746</v>
      </c>
      <c r="C47" s="284" t="s">
        <v>3733</v>
      </c>
      <c r="D47" s="297">
        <v>3261.61</v>
      </c>
    </row>
    <row r="48" spans="1:4" ht="13.9" customHeight="1" x14ac:dyDescent="0.25">
      <c r="A48" s="282">
        <v>43</v>
      </c>
      <c r="B48" s="283" t="s">
        <v>3747</v>
      </c>
      <c r="C48" s="284" t="s">
        <v>3733</v>
      </c>
      <c r="D48" s="297">
        <v>3261.61</v>
      </c>
    </row>
    <row r="49" spans="1:4" ht="13.9" customHeight="1" x14ac:dyDescent="0.25">
      <c r="A49" s="282">
        <v>44</v>
      </c>
      <c r="B49" s="283" t="s">
        <v>3748</v>
      </c>
      <c r="C49" s="284" t="s">
        <v>3733</v>
      </c>
      <c r="D49" s="297">
        <v>3261.61</v>
      </c>
    </row>
    <row r="50" spans="1:4" ht="13.9" customHeight="1" x14ac:dyDescent="0.25">
      <c r="A50" s="282">
        <v>45</v>
      </c>
      <c r="B50" s="283" t="s">
        <v>3749</v>
      </c>
      <c r="C50" s="284" t="s">
        <v>3733</v>
      </c>
      <c r="D50" s="297">
        <v>3261.61</v>
      </c>
    </row>
    <row r="51" spans="1:4" ht="13.9" customHeight="1" x14ac:dyDescent="0.25">
      <c r="A51" s="282">
        <v>46</v>
      </c>
      <c r="B51" s="283" t="s">
        <v>3750</v>
      </c>
      <c r="C51" s="284" t="s">
        <v>3733</v>
      </c>
      <c r="D51" s="297">
        <v>3261.61</v>
      </c>
    </row>
    <row r="52" spans="1:4" ht="13.9" customHeight="1" x14ac:dyDescent="0.25">
      <c r="A52" s="282">
        <v>47</v>
      </c>
      <c r="B52" s="283" t="s">
        <v>3751</v>
      </c>
      <c r="C52" s="284" t="s">
        <v>3733</v>
      </c>
      <c r="D52" s="297">
        <v>3261.61</v>
      </c>
    </row>
    <row r="53" spans="1:4" ht="13.9" customHeight="1" x14ac:dyDescent="0.25">
      <c r="A53" s="282">
        <v>48</v>
      </c>
      <c r="B53" s="283" t="s">
        <v>3752</v>
      </c>
      <c r="C53" s="284" t="s">
        <v>3733</v>
      </c>
      <c r="D53" s="297">
        <v>3261.61</v>
      </c>
    </row>
    <row r="54" spans="1:4" ht="13.9" customHeight="1" x14ac:dyDescent="0.25">
      <c r="A54" s="282">
        <v>49</v>
      </c>
      <c r="B54" s="283" t="s">
        <v>3753</v>
      </c>
      <c r="C54" s="284" t="s">
        <v>3733</v>
      </c>
      <c r="D54" s="297">
        <v>3261.61</v>
      </c>
    </row>
    <row r="55" spans="1:4" ht="13.9" customHeight="1" x14ac:dyDescent="0.25">
      <c r="A55" s="282">
        <v>50</v>
      </c>
      <c r="B55" s="283" t="s">
        <v>3754</v>
      </c>
      <c r="C55" s="284" t="s">
        <v>3733</v>
      </c>
      <c r="D55" s="297">
        <v>3261.61</v>
      </c>
    </row>
    <row r="56" spans="1:4" ht="13.9" customHeight="1" x14ac:dyDescent="0.25">
      <c r="A56" s="282">
        <v>51</v>
      </c>
      <c r="B56" s="283" t="s">
        <v>3755</v>
      </c>
      <c r="C56" s="284" t="s">
        <v>3733</v>
      </c>
      <c r="D56" s="297">
        <v>3261.61</v>
      </c>
    </row>
    <row r="57" spans="1:4" ht="13.9" customHeight="1" x14ac:dyDescent="0.25">
      <c r="A57" s="282">
        <v>52</v>
      </c>
      <c r="B57" s="283" t="s">
        <v>3756</v>
      </c>
      <c r="C57" s="284" t="s">
        <v>3757</v>
      </c>
      <c r="D57" s="297">
        <v>0</v>
      </c>
    </row>
    <row r="58" spans="1:4" ht="13.9" customHeight="1" x14ac:dyDescent="0.25">
      <c r="A58" s="282">
        <v>53</v>
      </c>
      <c r="B58" s="283" t="s">
        <v>3758</v>
      </c>
      <c r="C58" s="284" t="s">
        <v>3757</v>
      </c>
      <c r="D58" s="297">
        <v>0</v>
      </c>
    </row>
    <row r="59" spans="1:4" ht="13.9" customHeight="1" x14ac:dyDescent="0.25">
      <c r="A59" s="282">
        <v>54</v>
      </c>
      <c r="B59" s="283" t="s">
        <v>3759</v>
      </c>
      <c r="C59" s="284" t="s">
        <v>3757</v>
      </c>
      <c r="D59" s="297">
        <v>0</v>
      </c>
    </row>
    <row r="60" spans="1:4" ht="13.9" customHeight="1" x14ac:dyDescent="0.25">
      <c r="A60" s="282">
        <v>55</v>
      </c>
      <c r="B60" s="283" t="s">
        <v>3760</v>
      </c>
      <c r="C60" s="284" t="s">
        <v>3761</v>
      </c>
      <c r="D60" s="297">
        <v>142712.84</v>
      </c>
    </row>
    <row r="61" spans="1:4" ht="13.9" customHeight="1" x14ac:dyDescent="0.25">
      <c r="A61" s="282">
        <v>56</v>
      </c>
      <c r="B61" s="283" t="s">
        <v>3762</v>
      </c>
      <c r="C61" s="284" t="s">
        <v>3763</v>
      </c>
      <c r="D61" s="297">
        <v>142715.43</v>
      </c>
    </row>
    <row r="62" spans="1:4" ht="13.9" customHeight="1" x14ac:dyDescent="0.25">
      <c r="A62" s="282">
        <v>57</v>
      </c>
      <c r="B62" s="283" t="s">
        <v>3764</v>
      </c>
      <c r="C62" s="284" t="s">
        <v>3765</v>
      </c>
      <c r="D62" s="297">
        <v>96853.51</v>
      </c>
    </row>
    <row r="63" spans="1:4" ht="13.9" customHeight="1" x14ac:dyDescent="0.25">
      <c r="A63" s="282">
        <v>58</v>
      </c>
      <c r="B63" s="283" t="s">
        <v>3766</v>
      </c>
      <c r="C63" s="284" t="s">
        <v>3757</v>
      </c>
      <c r="D63" s="297">
        <v>2780.4</v>
      </c>
    </row>
    <row r="64" spans="1:4" ht="13.9" customHeight="1" x14ac:dyDescent="0.25">
      <c r="A64" s="282">
        <v>59</v>
      </c>
      <c r="B64" s="283" t="s">
        <v>3767</v>
      </c>
      <c r="C64" s="284" t="s">
        <v>3757</v>
      </c>
      <c r="D64" s="297">
        <v>2780.4</v>
      </c>
    </row>
    <row r="65" spans="1:4" ht="13.9" customHeight="1" x14ac:dyDescent="0.25">
      <c r="A65" s="282">
        <v>60</v>
      </c>
      <c r="B65" s="283" t="s">
        <v>3768</v>
      </c>
      <c r="C65" s="284" t="s">
        <v>3757</v>
      </c>
      <c r="D65" s="297">
        <v>2780.4</v>
      </c>
    </row>
    <row r="66" spans="1:4" ht="13.9" customHeight="1" x14ac:dyDescent="0.25">
      <c r="A66" s="282">
        <v>61</v>
      </c>
      <c r="B66" s="283" t="s">
        <v>3769</v>
      </c>
      <c r="C66" s="284" t="s">
        <v>3757</v>
      </c>
      <c r="D66" s="297">
        <v>2780.4</v>
      </c>
    </row>
    <row r="67" spans="1:4" ht="13.9" customHeight="1" x14ac:dyDescent="0.25">
      <c r="A67" s="282">
        <v>62</v>
      </c>
      <c r="B67" s="283" t="s">
        <v>3770</v>
      </c>
      <c r="C67" s="284" t="s">
        <v>3757</v>
      </c>
      <c r="D67" s="297">
        <v>2780.4</v>
      </c>
    </row>
    <row r="68" spans="1:4" ht="13.9" customHeight="1" x14ac:dyDescent="0.25">
      <c r="A68" s="282">
        <v>63</v>
      </c>
      <c r="B68" s="283" t="s">
        <v>3771</v>
      </c>
      <c r="C68" s="284" t="s">
        <v>3735</v>
      </c>
      <c r="D68" s="297">
        <v>2673.55</v>
      </c>
    </row>
    <row r="69" spans="1:4" ht="13.9" customHeight="1" x14ac:dyDescent="0.25">
      <c r="A69" s="282">
        <v>64</v>
      </c>
      <c r="B69" s="283" t="s">
        <v>3772</v>
      </c>
      <c r="C69" s="284" t="s">
        <v>3733</v>
      </c>
      <c r="D69" s="297">
        <v>3324.95</v>
      </c>
    </row>
    <row r="70" spans="1:4" ht="13.9" customHeight="1" x14ac:dyDescent="0.25">
      <c r="A70" s="282">
        <v>65</v>
      </c>
      <c r="B70" s="283" t="s">
        <v>3773</v>
      </c>
      <c r="C70" s="284" t="s">
        <v>3733</v>
      </c>
      <c r="D70" s="297">
        <v>3324.95</v>
      </c>
    </row>
    <row r="71" spans="1:4" ht="13.9" customHeight="1" x14ac:dyDescent="0.25">
      <c r="A71" s="282">
        <v>66</v>
      </c>
      <c r="B71" s="283" t="s">
        <v>3774</v>
      </c>
      <c r="C71" s="284" t="s">
        <v>3733</v>
      </c>
      <c r="D71" s="297">
        <v>3324.95</v>
      </c>
    </row>
    <row r="72" spans="1:4" ht="13.9" customHeight="1" x14ac:dyDescent="0.25">
      <c r="A72" s="282">
        <v>67</v>
      </c>
      <c r="B72" s="283" t="s">
        <v>3775</v>
      </c>
      <c r="C72" s="284" t="s">
        <v>3733</v>
      </c>
      <c r="D72" s="297">
        <v>3324.95</v>
      </c>
    </row>
    <row r="73" spans="1:4" ht="13.9" customHeight="1" x14ac:dyDescent="0.25">
      <c r="A73" s="282">
        <v>68</v>
      </c>
      <c r="B73" s="283" t="s">
        <v>3776</v>
      </c>
      <c r="C73" s="284" t="s">
        <v>3733</v>
      </c>
      <c r="D73" s="297">
        <v>3324.95</v>
      </c>
    </row>
    <row r="74" spans="1:4" ht="13.9" customHeight="1" x14ac:dyDescent="0.25">
      <c r="A74" s="282">
        <v>69</v>
      </c>
      <c r="B74" s="283" t="s">
        <v>3777</v>
      </c>
      <c r="C74" s="284" t="s">
        <v>3778</v>
      </c>
      <c r="D74" s="297">
        <v>3451.78</v>
      </c>
    </row>
    <row r="75" spans="1:4" ht="13.9" customHeight="1" x14ac:dyDescent="0.25">
      <c r="A75" s="282">
        <v>70</v>
      </c>
      <c r="B75" s="283" t="s">
        <v>3779</v>
      </c>
      <c r="C75" s="284" t="s">
        <v>3778</v>
      </c>
      <c r="D75" s="297">
        <v>3451.78</v>
      </c>
    </row>
    <row r="76" spans="1:4" ht="13.9" customHeight="1" x14ac:dyDescent="0.25">
      <c r="A76" s="282">
        <v>71</v>
      </c>
      <c r="B76" s="283" t="s">
        <v>3780</v>
      </c>
      <c r="C76" s="284" t="s">
        <v>3781</v>
      </c>
      <c r="D76" s="297">
        <v>2851.78</v>
      </c>
    </row>
    <row r="77" spans="1:4" ht="13.9" customHeight="1" x14ac:dyDescent="0.25">
      <c r="A77" s="282">
        <v>72</v>
      </c>
      <c r="B77" s="283" t="s">
        <v>3782</v>
      </c>
      <c r="C77" s="284" t="s">
        <v>3778</v>
      </c>
      <c r="D77" s="297">
        <v>2907.37</v>
      </c>
    </row>
    <row r="78" spans="1:4" ht="13.9" customHeight="1" x14ac:dyDescent="0.25">
      <c r="A78" s="282">
        <v>73</v>
      </c>
      <c r="B78" s="283" t="s">
        <v>3783</v>
      </c>
      <c r="C78" s="284" t="s">
        <v>3778</v>
      </c>
      <c r="D78" s="297">
        <v>2907.37</v>
      </c>
    </row>
    <row r="79" spans="1:4" ht="13.9" customHeight="1" x14ac:dyDescent="0.25">
      <c r="A79" s="282">
        <v>74</v>
      </c>
      <c r="B79" s="283" t="s">
        <v>3784</v>
      </c>
      <c r="C79" s="284" t="s">
        <v>3778</v>
      </c>
      <c r="D79" s="297">
        <v>2907.37</v>
      </c>
    </row>
    <row r="80" spans="1:4" ht="13.9" customHeight="1" x14ac:dyDescent="0.25">
      <c r="A80" s="282">
        <v>75</v>
      </c>
      <c r="B80" s="283" t="s">
        <v>3785</v>
      </c>
      <c r="C80" s="284" t="s">
        <v>3733</v>
      </c>
      <c r="D80" s="297">
        <v>21666.7</v>
      </c>
    </row>
    <row r="81" spans="1:4" ht="13.9" customHeight="1" x14ac:dyDescent="0.25">
      <c r="A81" s="282">
        <v>76</v>
      </c>
      <c r="B81" s="283" t="s">
        <v>3786</v>
      </c>
      <c r="C81" s="284" t="s">
        <v>3787</v>
      </c>
      <c r="D81" s="297">
        <v>3087.5</v>
      </c>
    </row>
    <row r="82" spans="1:4" ht="13.9" customHeight="1" x14ac:dyDescent="0.25">
      <c r="A82" s="282">
        <v>77</v>
      </c>
      <c r="B82" s="283" t="s">
        <v>3788</v>
      </c>
      <c r="C82" s="284" t="s">
        <v>3778</v>
      </c>
      <c r="D82" s="297">
        <v>3366</v>
      </c>
    </row>
    <row r="83" spans="1:4" ht="13.9" customHeight="1" x14ac:dyDescent="0.25">
      <c r="A83" s="282">
        <v>78</v>
      </c>
      <c r="B83" s="283" t="s">
        <v>3789</v>
      </c>
      <c r="C83" s="284" t="s">
        <v>3778</v>
      </c>
      <c r="D83" s="297">
        <v>3366</v>
      </c>
    </row>
    <row r="84" spans="1:4" ht="13.9" customHeight="1" x14ac:dyDescent="0.25">
      <c r="A84" s="282">
        <v>79</v>
      </c>
      <c r="B84" s="283" t="s">
        <v>3790</v>
      </c>
      <c r="C84" s="284" t="s">
        <v>3778</v>
      </c>
      <c r="D84" s="297">
        <v>3366</v>
      </c>
    </row>
    <row r="85" spans="1:4" ht="13.9" customHeight="1" x14ac:dyDescent="0.25">
      <c r="A85" s="282">
        <v>80</v>
      </c>
      <c r="B85" s="283" t="s">
        <v>3791</v>
      </c>
      <c r="C85" s="284" t="s">
        <v>3792</v>
      </c>
      <c r="D85" s="297">
        <v>6133.64</v>
      </c>
    </row>
    <row r="86" spans="1:4" ht="13.9" customHeight="1" x14ac:dyDescent="0.25">
      <c r="A86" s="282">
        <v>81</v>
      </c>
      <c r="B86" s="283" t="s">
        <v>3793</v>
      </c>
      <c r="C86" s="284" t="s">
        <v>3794</v>
      </c>
      <c r="D86" s="297">
        <v>9420.34</v>
      </c>
    </row>
    <row r="87" spans="1:4" ht="13.9" customHeight="1" x14ac:dyDescent="0.25">
      <c r="A87" s="282">
        <v>82</v>
      </c>
      <c r="B87" s="283" t="s">
        <v>3795</v>
      </c>
      <c r="C87" s="284" t="s">
        <v>3794</v>
      </c>
      <c r="D87" s="297">
        <v>9420.34</v>
      </c>
    </row>
    <row r="88" spans="1:4" ht="13.9" customHeight="1" x14ac:dyDescent="0.25">
      <c r="A88" s="282">
        <v>83</v>
      </c>
      <c r="B88" s="283" t="s">
        <v>3796</v>
      </c>
      <c r="C88" s="284" t="s">
        <v>3794</v>
      </c>
      <c r="D88" s="297">
        <v>9420.34</v>
      </c>
    </row>
    <row r="89" spans="1:4" ht="13.9" customHeight="1" x14ac:dyDescent="0.25">
      <c r="A89" s="282">
        <v>84</v>
      </c>
      <c r="B89" s="283" t="s">
        <v>3797</v>
      </c>
      <c r="C89" s="284" t="s">
        <v>3778</v>
      </c>
      <c r="D89" s="297">
        <v>3487.49</v>
      </c>
    </row>
    <row r="90" spans="1:4" ht="13.9" customHeight="1" x14ac:dyDescent="0.25">
      <c r="A90" s="282">
        <v>85</v>
      </c>
      <c r="B90" s="283" t="s">
        <v>3798</v>
      </c>
      <c r="C90" s="284" t="s">
        <v>3778</v>
      </c>
      <c r="D90" s="297">
        <v>3487.49</v>
      </c>
    </row>
    <row r="91" spans="1:4" ht="13.9" customHeight="1" thickBot="1" x14ac:dyDescent="0.3">
      <c r="A91" s="288">
        <v>86</v>
      </c>
      <c r="B91" s="289" t="s">
        <v>3799</v>
      </c>
      <c r="C91" s="290" t="s">
        <v>3792</v>
      </c>
      <c r="D91" s="298">
        <v>6456.47</v>
      </c>
    </row>
    <row r="92" spans="1:4" ht="13.5" thickBot="1" x14ac:dyDescent="0.25">
      <c r="A92" s="291" t="s">
        <v>3805</v>
      </c>
      <c r="B92" s="292"/>
      <c r="C92" s="293"/>
      <c r="D92" s="299">
        <f>SUM(D6:D91)</f>
        <v>1790913.2000000018</v>
      </c>
    </row>
    <row r="95" spans="1:4" x14ac:dyDescent="0.2">
      <c r="A95" s="278" t="s">
        <v>3808</v>
      </c>
    </row>
    <row r="96" spans="1:4" ht="126.6" customHeight="1" thickBot="1" x14ac:dyDescent="0.25">
      <c r="A96" s="467" t="s">
        <v>3806</v>
      </c>
      <c r="B96" s="467"/>
      <c r="C96" s="467"/>
      <c r="D96" s="467"/>
    </row>
    <row r="97" spans="1:4" ht="13.5" thickBot="1" x14ac:dyDescent="0.25">
      <c r="A97" s="280" t="s">
        <v>3807</v>
      </c>
      <c r="B97" s="281"/>
      <c r="C97" s="281"/>
      <c r="D97" s="295">
        <v>4454749.5799999982</v>
      </c>
    </row>
    <row r="99" spans="1:4" ht="13.5" thickBot="1" x14ac:dyDescent="0.25">
      <c r="A99" s="308" t="s">
        <v>3824</v>
      </c>
    </row>
    <row r="100" spans="1:4" ht="13.5" thickBot="1" x14ac:dyDescent="0.25">
      <c r="A100" s="280" t="s">
        <v>3810</v>
      </c>
      <c r="B100" s="281"/>
      <c r="C100" s="281"/>
      <c r="D100" s="295">
        <v>-702.47</v>
      </c>
    </row>
    <row r="101" spans="1:4" ht="13.5" thickBot="1" x14ac:dyDescent="0.25">
      <c r="A101" s="280" t="s">
        <v>3811</v>
      </c>
      <c r="B101" s="281"/>
      <c r="C101" s="281"/>
      <c r="D101" s="301">
        <v>10000</v>
      </c>
    </row>
    <row r="103" spans="1:4" ht="13.5" thickBot="1" x14ac:dyDescent="0.25">
      <c r="A103" s="308" t="s">
        <v>3823</v>
      </c>
    </row>
    <row r="104" spans="1:4" ht="13.5" thickBot="1" x14ac:dyDescent="0.25">
      <c r="A104" s="280" t="s">
        <v>3810</v>
      </c>
      <c r="B104" s="281"/>
      <c r="C104" s="281"/>
      <c r="D104" s="295">
        <v>4193.97</v>
      </c>
    </row>
    <row r="105" spans="1:4" ht="13.5" thickBot="1" x14ac:dyDescent="0.25">
      <c r="A105" s="280" t="s">
        <v>3811</v>
      </c>
      <c r="B105" s="281"/>
      <c r="C105" s="281"/>
      <c r="D105" s="301">
        <v>0</v>
      </c>
    </row>
    <row r="107" spans="1:4" ht="13.5" thickBot="1" x14ac:dyDescent="0.25">
      <c r="A107" s="308" t="s">
        <v>3825</v>
      </c>
    </row>
    <row r="108" spans="1:4" ht="13.5" thickBot="1" x14ac:dyDescent="0.25">
      <c r="A108" s="280" t="s">
        <v>3826</v>
      </c>
      <c r="B108" s="281"/>
      <c r="C108" s="281"/>
      <c r="D108" s="295">
        <v>22.56</v>
      </c>
    </row>
    <row r="109" spans="1:4" ht="13.5" thickBot="1" x14ac:dyDescent="0.25">
      <c r="A109" s="280" t="s">
        <v>3827</v>
      </c>
      <c r="B109" s="281"/>
      <c r="C109" s="281"/>
      <c r="D109" s="301">
        <v>0</v>
      </c>
    </row>
    <row r="112" spans="1:4" ht="13.5" thickBot="1" x14ac:dyDescent="0.25"/>
    <row r="113" spans="1:4" ht="13.5" thickBot="1" x14ac:dyDescent="0.25">
      <c r="A113" s="280" t="s">
        <v>3812</v>
      </c>
      <c r="B113" s="281"/>
      <c r="C113" s="281"/>
      <c r="D113" s="295">
        <f>D97+D92+D100+D104+D108</f>
        <v>6249176.8399999999</v>
      </c>
    </row>
    <row r="114" spans="1:4" ht="13.5" thickBot="1" x14ac:dyDescent="0.25">
      <c r="A114" s="280" t="s">
        <v>3813</v>
      </c>
      <c r="B114" s="281"/>
      <c r="C114" s="281"/>
      <c r="D114" s="301">
        <f>D101+D105+D109</f>
        <v>10000</v>
      </c>
    </row>
  </sheetData>
  <mergeCells count="1">
    <mergeCell ref="A96:D96"/>
  </mergeCells>
  <pageMargins left="0.51181102362204722" right="0.51181102362204722" top="0.55118110236220474" bottom="0.55118110236220474" header="0.31496062992125984" footer="0.31496062992125984"/>
  <pageSetup paperSize="9" fitToHeight="5" orientation="portrait" r:id="rId1"/>
  <headerFooter>
    <oddFooter>&amp;CStrona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B30"/>
  <sheetViews>
    <sheetView zoomScale="80" zoomScaleNormal="80" workbookViewId="0">
      <pane xSplit="1" ySplit="1" topLeftCell="B2" activePane="bottomRight" state="frozen"/>
      <selection pane="topRight" activeCell="D1" sqref="D1"/>
      <selection pane="bottomLeft" activeCell="A7" sqref="A7"/>
      <selection pane="bottomRight"/>
    </sheetView>
  </sheetViews>
  <sheetFormatPr defaultColWidth="8.85546875" defaultRowHeight="12.75" x14ac:dyDescent="0.2"/>
  <cols>
    <col min="1" max="1" width="51.140625" style="2" bestFit="1" customWidth="1"/>
    <col min="2" max="2" width="12.7109375" style="2" customWidth="1"/>
    <col min="3" max="3" width="12.7109375" style="3" customWidth="1"/>
    <col min="4" max="5" width="12.7109375" style="2" customWidth="1"/>
    <col min="6" max="6" width="16.42578125" style="2" customWidth="1"/>
    <col min="7" max="25" width="12.7109375" style="2" customWidth="1"/>
    <col min="26" max="28" width="12.7109375" style="3" customWidth="1"/>
    <col min="29" max="35" width="12.7109375" style="2" customWidth="1"/>
    <col min="36" max="16384" width="8.85546875" style="2"/>
  </cols>
  <sheetData>
    <row r="1" spans="1:13" ht="28.15" customHeight="1" thickTop="1" thickBot="1" x14ac:dyDescent="0.25">
      <c r="A1" s="273" t="s">
        <v>0</v>
      </c>
      <c r="B1" s="274" t="s">
        <v>1</v>
      </c>
      <c r="C1" s="274" t="s">
        <v>2</v>
      </c>
      <c r="D1" s="274" t="s">
        <v>3</v>
      </c>
      <c r="E1" s="274" t="s">
        <v>4</v>
      </c>
      <c r="F1" s="275" t="s">
        <v>2719</v>
      </c>
      <c r="G1" s="1"/>
      <c r="H1" s="1"/>
      <c r="I1" s="1"/>
      <c r="J1" s="1"/>
      <c r="K1" s="1"/>
      <c r="L1" s="1"/>
      <c r="M1" s="1"/>
    </row>
    <row r="2" spans="1:13" ht="13.5" thickTop="1" x14ac:dyDescent="0.2">
      <c r="A2" s="12" t="s">
        <v>5</v>
      </c>
      <c r="B2" s="223">
        <v>6470038.9900000002</v>
      </c>
      <c r="C2" s="224">
        <v>8317635.3399999999</v>
      </c>
      <c r="D2" s="224">
        <v>7624173.1799999997</v>
      </c>
      <c r="E2" s="224">
        <v>7139931.2700000005</v>
      </c>
      <c r="F2" s="225">
        <f>SUM(B2:E2)</f>
        <v>29551778.779999997</v>
      </c>
      <c r="G2" s="1"/>
      <c r="H2" s="11"/>
      <c r="I2" s="11"/>
      <c r="J2" s="11"/>
      <c r="K2" s="11"/>
      <c r="L2" s="1"/>
      <c r="M2" s="1"/>
    </row>
    <row r="3" spans="1:13" x14ac:dyDescent="0.2">
      <c r="A3" s="5" t="s">
        <v>6</v>
      </c>
      <c r="B3" s="6">
        <v>138055.12999999989</v>
      </c>
      <c r="C3" s="7">
        <v>3676.9599999999627</v>
      </c>
      <c r="D3" s="7">
        <v>-1990.9500000001863</v>
      </c>
      <c r="E3" s="7">
        <v>-13248.180000000633</v>
      </c>
      <c r="F3" s="8">
        <f t="shared" ref="F3:F18" si="0">SUM(B3:E3)</f>
        <v>126492.95999999903</v>
      </c>
      <c r="G3" s="1"/>
      <c r="H3" s="11"/>
      <c r="I3" s="11"/>
      <c r="J3" s="11"/>
      <c r="K3" s="11"/>
      <c r="L3" s="1"/>
      <c r="M3" s="1"/>
    </row>
    <row r="4" spans="1:13" x14ac:dyDescent="0.2">
      <c r="A4" s="5" t="s">
        <v>7</v>
      </c>
      <c r="B4" s="6"/>
      <c r="C4" s="7"/>
      <c r="D4" s="7"/>
      <c r="E4" s="7">
        <v>5090.09</v>
      </c>
      <c r="F4" s="8">
        <f t="shared" si="0"/>
        <v>5090.09</v>
      </c>
      <c r="G4" s="1"/>
      <c r="H4" s="1"/>
      <c r="I4" s="1"/>
      <c r="J4" s="1"/>
      <c r="K4" s="1"/>
      <c r="L4" s="1"/>
      <c r="M4" s="1"/>
    </row>
    <row r="5" spans="1:13" x14ac:dyDescent="0.2">
      <c r="A5" s="5" t="s">
        <v>8</v>
      </c>
      <c r="B5" s="6">
        <v>432494.00000000012</v>
      </c>
      <c r="C5" s="7">
        <v>432562.09000000014</v>
      </c>
      <c r="D5" s="7">
        <v>433002.00000000017</v>
      </c>
      <c r="E5" s="7">
        <v>434780.15000000008</v>
      </c>
      <c r="F5" s="8">
        <f t="shared" si="0"/>
        <v>1732838.2400000007</v>
      </c>
      <c r="G5" s="1"/>
      <c r="H5" s="1"/>
      <c r="I5" s="1"/>
      <c r="J5" s="1"/>
      <c r="K5" s="1"/>
      <c r="L5" s="1"/>
      <c r="M5" s="1"/>
    </row>
    <row r="6" spans="1:13" x14ac:dyDescent="0.2">
      <c r="A6" s="5" t="s">
        <v>9</v>
      </c>
      <c r="B6" s="6">
        <v>3553725.4799999995</v>
      </c>
      <c r="C6" s="7">
        <v>4608505.26</v>
      </c>
      <c r="D6" s="7">
        <v>4183553.1600000006</v>
      </c>
      <c r="E6" s="7">
        <v>4746709.55</v>
      </c>
      <c r="F6" s="8">
        <f t="shared" si="0"/>
        <v>17092493.449999999</v>
      </c>
      <c r="G6" s="1"/>
      <c r="H6" s="1"/>
      <c r="I6" s="1"/>
      <c r="J6" s="1"/>
      <c r="K6" s="1"/>
      <c r="L6" s="1"/>
      <c r="M6" s="1"/>
    </row>
    <row r="7" spans="1:13" x14ac:dyDescent="0.2">
      <c r="A7" s="5" t="s">
        <v>10</v>
      </c>
      <c r="B7" s="6">
        <v>609884.94999999995</v>
      </c>
      <c r="C7" s="7">
        <v>900147.04</v>
      </c>
      <c r="D7" s="7">
        <v>672823.12</v>
      </c>
      <c r="E7" s="7">
        <v>807524.7100000002</v>
      </c>
      <c r="F7" s="8">
        <f t="shared" si="0"/>
        <v>2990379.8200000003</v>
      </c>
      <c r="G7" s="1"/>
      <c r="H7" s="1"/>
      <c r="I7" s="1"/>
      <c r="J7" s="1"/>
      <c r="K7" s="1"/>
      <c r="L7" s="1"/>
      <c r="M7" s="1"/>
    </row>
    <row r="8" spans="1:13" x14ac:dyDescent="0.2">
      <c r="A8" s="5" t="s">
        <v>11</v>
      </c>
      <c r="B8" s="6">
        <v>10465</v>
      </c>
      <c r="C8" s="7">
        <v>2326</v>
      </c>
      <c r="D8" s="7">
        <v>7849.57</v>
      </c>
      <c r="E8" s="7">
        <v>4826.8</v>
      </c>
      <c r="F8" s="8">
        <f t="shared" si="0"/>
        <v>25467.37</v>
      </c>
      <c r="G8" s="1"/>
      <c r="H8" s="1"/>
      <c r="I8" s="1"/>
      <c r="J8" s="1"/>
      <c r="K8" s="1"/>
      <c r="L8" s="1"/>
      <c r="M8" s="1"/>
    </row>
    <row r="9" spans="1:13" x14ac:dyDescent="0.2">
      <c r="A9" s="5" t="s">
        <v>12</v>
      </c>
      <c r="B9" s="6">
        <v>1192004.33</v>
      </c>
      <c r="C9" s="7">
        <v>1396804.3599999999</v>
      </c>
      <c r="D9" s="7">
        <v>1332099.33</v>
      </c>
      <c r="E9" s="7">
        <v>1244860.0999999999</v>
      </c>
      <c r="F9" s="8">
        <f t="shared" si="0"/>
        <v>5165768.12</v>
      </c>
      <c r="G9" s="1"/>
      <c r="H9" s="1"/>
      <c r="I9" s="1"/>
      <c r="J9" s="1"/>
      <c r="K9" s="1"/>
      <c r="L9" s="1"/>
      <c r="M9" s="1"/>
    </row>
    <row r="10" spans="1:13" x14ac:dyDescent="0.2">
      <c r="A10" s="5" t="s">
        <v>13</v>
      </c>
      <c r="B10" s="6">
        <v>260073.93</v>
      </c>
      <c r="C10" s="7">
        <v>287474.09000000003</v>
      </c>
      <c r="D10" s="7">
        <v>298413.33</v>
      </c>
      <c r="E10" s="7">
        <v>261058.73000000004</v>
      </c>
      <c r="F10" s="8">
        <f t="shared" si="0"/>
        <v>1107020.08</v>
      </c>
      <c r="G10" s="1"/>
      <c r="H10" s="1"/>
      <c r="I10" s="1"/>
      <c r="J10" s="1"/>
      <c r="K10" s="1"/>
      <c r="L10" s="1"/>
      <c r="M10" s="1"/>
    </row>
    <row r="11" spans="1:13" x14ac:dyDescent="0.2">
      <c r="A11" s="5" t="s">
        <v>14</v>
      </c>
      <c r="B11" s="6">
        <v>179453.28000000003</v>
      </c>
      <c r="C11" s="7">
        <v>214378.32999999996</v>
      </c>
      <c r="D11" s="7">
        <v>224749.19999999995</v>
      </c>
      <c r="E11" s="7">
        <v>221226.11999999997</v>
      </c>
      <c r="F11" s="8">
        <f t="shared" si="0"/>
        <v>839806.92999999993</v>
      </c>
      <c r="G11" s="1"/>
      <c r="H11" s="1"/>
      <c r="I11" s="1"/>
      <c r="J11" s="1"/>
      <c r="K11" s="1"/>
      <c r="L11" s="1"/>
      <c r="M11" s="1"/>
    </row>
    <row r="12" spans="1:13" x14ac:dyDescent="0.2">
      <c r="A12" s="5" t="s">
        <v>15</v>
      </c>
      <c r="B12" s="6"/>
      <c r="C12" s="7"/>
      <c r="D12" s="7"/>
      <c r="E12" s="7">
        <v>4950</v>
      </c>
      <c r="F12" s="8">
        <f t="shared" si="0"/>
        <v>4950</v>
      </c>
      <c r="G12" s="1"/>
      <c r="H12" s="1"/>
      <c r="I12" s="1"/>
      <c r="J12" s="1"/>
      <c r="K12" s="1"/>
      <c r="L12" s="1"/>
      <c r="M12" s="1"/>
    </row>
    <row r="13" spans="1:13" x14ac:dyDescent="0.2">
      <c r="A13" s="5" t="s">
        <v>16</v>
      </c>
      <c r="B13" s="6">
        <v>65311.409999999996</v>
      </c>
      <c r="C13" s="7">
        <v>8827.6099999999988</v>
      </c>
      <c r="D13" s="7">
        <v>4899.78</v>
      </c>
      <c r="E13" s="7">
        <v>1746.1399999999999</v>
      </c>
      <c r="F13" s="8">
        <f t="shared" si="0"/>
        <v>80784.939999999988</v>
      </c>
      <c r="G13" s="1"/>
      <c r="H13" s="11"/>
      <c r="I13" s="11"/>
      <c r="J13" s="11"/>
      <c r="K13" s="11"/>
      <c r="L13" s="1"/>
      <c r="M13" s="1"/>
    </row>
    <row r="14" spans="1:13" x14ac:dyDescent="0.2">
      <c r="A14" s="5" t="s">
        <v>17</v>
      </c>
      <c r="B14" s="6">
        <v>1.0000000000000009E-2</v>
      </c>
      <c r="C14" s="7">
        <v>576.66000000000008</v>
      </c>
      <c r="D14" s="7">
        <v>1.1000000000000001</v>
      </c>
      <c r="E14" s="7">
        <v>248.82</v>
      </c>
      <c r="F14" s="8">
        <f t="shared" si="0"/>
        <v>826.59000000000015</v>
      </c>
      <c r="G14" s="1"/>
      <c r="H14" s="1"/>
      <c r="I14" s="1"/>
      <c r="J14" s="1"/>
      <c r="K14" s="1"/>
      <c r="L14" s="1"/>
      <c r="M14" s="1"/>
    </row>
    <row r="15" spans="1:13" x14ac:dyDescent="0.2">
      <c r="A15" s="5" t="s">
        <v>18</v>
      </c>
      <c r="B15" s="6">
        <v>11042.09</v>
      </c>
      <c r="C15" s="7">
        <v>62528.33</v>
      </c>
      <c r="D15" s="7">
        <v>11391.58</v>
      </c>
      <c r="E15" s="7">
        <v>15499.4</v>
      </c>
      <c r="F15" s="8">
        <f t="shared" si="0"/>
        <v>100461.4</v>
      </c>
      <c r="G15" s="1"/>
      <c r="H15" s="11"/>
      <c r="I15" s="11"/>
      <c r="J15" s="11"/>
      <c r="K15" s="11"/>
      <c r="L15" s="1"/>
      <c r="M15" s="1"/>
    </row>
    <row r="16" spans="1:13" x14ac:dyDescent="0.2">
      <c r="A16" s="5" t="s">
        <v>19</v>
      </c>
      <c r="B16" s="6">
        <v>221085.54</v>
      </c>
      <c r="C16" s="7">
        <v>218844.11000000002</v>
      </c>
      <c r="D16" s="7">
        <v>219890.01</v>
      </c>
      <c r="E16" s="7">
        <v>217533.53</v>
      </c>
      <c r="F16" s="8">
        <f t="shared" si="0"/>
        <v>877353.19000000006</v>
      </c>
      <c r="G16" s="1"/>
      <c r="H16" s="1"/>
      <c r="I16" s="1"/>
      <c r="J16" s="1"/>
      <c r="K16" s="1"/>
      <c r="L16" s="1"/>
      <c r="M16" s="1"/>
    </row>
    <row r="17" spans="1:13" x14ac:dyDescent="0.2">
      <c r="A17" s="5" t="s">
        <v>20</v>
      </c>
      <c r="B17" s="6">
        <v>61542.780000000006</v>
      </c>
      <c r="C17" s="7">
        <v>110982.70000000001</v>
      </c>
      <c r="D17" s="7">
        <v>66557.11</v>
      </c>
      <c r="E17" s="7">
        <v>63646.950000000004</v>
      </c>
      <c r="F17" s="8">
        <f t="shared" si="0"/>
        <v>302729.54000000004</v>
      </c>
      <c r="G17" s="1"/>
      <c r="H17" s="1"/>
      <c r="I17" s="1"/>
      <c r="J17" s="1"/>
      <c r="K17" s="1"/>
      <c r="L17" s="1"/>
      <c r="M17" s="1"/>
    </row>
    <row r="18" spans="1:13" ht="13.5" thickBot="1" x14ac:dyDescent="0.25">
      <c r="A18" s="5" t="s">
        <v>21</v>
      </c>
      <c r="B18" s="6">
        <v>0</v>
      </c>
      <c r="C18" s="7">
        <v>56552</v>
      </c>
      <c r="D18" s="7">
        <v>40552</v>
      </c>
      <c r="E18" s="7">
        <v>0</v>
      </c>
      <c r="F18" s="8">
        <f t="shared" si="0"/>
        <v>97104</v>
      </c>
      <c r="G18" s="1"/>
      <c r="H18" s="1"/>
      <c r="I18" s="1"/>
      <c r="J18" s="1"/>
      <c r="K18" s="1"/>
      <c r="L18" s="1"/>
      <c r="M18" s="1"/>
    </row>
    <row r="19" spans="1:13" ht="14.25" thickTop="1" thickBot="1" x14ac:dyDescent="0.25">
      <c r="A19" s="9" t="s">
        <v>2718</v>
      </c>
      <c r="B19" s="9">
        <f>B2+B3+B4-B5-B6-B7-B8-B9-B10-B11-B12+B13-B14+B15-B16-B17-B18</f>
        <v>163718.32000000059</v>
      </c>
      <c r="C19" s="9">
        <f t="shared" ref="C19:F19" si="1">C2+C3+C4-C5-C6-C7-C8-C9-C10-C11-C12+C13-C14+C15-C16-C17-C18</f>
        <v>163515.60000000027</v>
      </c>
      <c r="D19" s="9">
        <f t="shared" si="1"/>
        <v>158983.65999999893</v>
      </c>
      <c r="E19" s="9">
        <f t="shared" si="1"/>
        <v>-858346.74000000046</v>
      </c>
      <c r="F19" s="10">
        <f t="shared" si="1"/>
        <v>-372129.16000000748</v>
      </c>
      <c r="G19" s="1"/>
      <c r="H19" s="1"/>
      <c r="I19" s="1"/>
      <c r="J19" s="1"/>
      <c r="K19" s="1"/>
      <c r="L19" s="1"/>
      <c r="M19" s="1"/>
    </row>
    <row r="20" spans="1:13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2:G403"/>
  <sheetViews>
    <sheetView zoomScale="80" zoomScaleNormal="80" workbookViewId="0">
      <pane xSplit="6" ySplit="5" topLeftCell="G390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8.85546875" defaultRowHeight="12.75" x14ac:dyDescent="0.2"/>
  <cols>
    <col min="1" max="1" width="25.42578125" style="209" customWidth="1"/>
    <col min="2" max="2" width="29.28515625" style="209" customWidth="1"/>
    <col min="3" max="3" width="13.140625" style="210" bestFit="1" customWidth="1"/>
    <col min="4" max="4" width="14" style="209" bestFit="1" customWidth="1"/>
    <col min="5" max="5" width="12.7109375" style="226" customWidth="1"/>
    <col min="6" max="6" width="15.7109375" style="226" bestFit="1" customWidth="1"/>
    <col min="7" max="16384" width="8.85546875" style="209"/>
  </cols>
  <sheetData>
    <row r="2" spans="1:7" hidden="1" x14ac:dyDescent="0.2"/>
    <row r="3" spans="1:7" hidden="1" x14ac:dyDescent="0.2">
      <c r="A3" s="213" t="s">
        <v>3814</v>
      </c>
    </row>
    <row r="4" spans="1:7" ht="13.5" thickBot="1" x14ac:dyDescent="0.25"/>
    <row r="5" spans="1:7" s="222" customFormat="1" ht="28.15" customHeight="1" thickBot="1" x14ac:dyDescent="0.25">
      <c r="A5" s="312" t="s">
        <v>3815</v>
      </c>
      <c r="B5" s="312" t="s">
        <v>3816</v>
      </c>
      <c r="C5" s="315" t="s">
        <v>3817</v>
      </c>
      <c r="D5" s="312" t="s">
        <v>4115</v>
      </c>
      <c r="E5" s="317" t="s">
        <v>2713</v>
      </c>
      <c r="F5" s="317" t="s">
        <v>2714</v>
      </c>
      <c r="G5" s="312" t="s">
        <v>2715</v>
      </c>
    </row>
    <row r="6" spans="1:7" ht="25.5" hidden="1" x14ac:dyDescent="0.2">
      <c r="A6" s="251" t="s">
        <v>3821</v>
      </c>
      <c r="B6" s="313" t="s">
        <v>3822</v>
      </c>
      <c r="C6" s="314">
        <v>483</v>
      </c>
      <c r="D6" s="251" t="s">
        <v>2720</v>
      </c>
      <c r="E6" s="316">
        <v>43524</v>
      </c>
      <c r="F6" s="316">
        <v>43524</v>
      </c>
    </row>
    <row r="7" spans="1:7" ht="25.5" hidden="1" x14ac:dyDescent="0.2">
      <c r="A7" s="253" t="s">
        <v>3821</v>
      </c>
      <c r="B7" s="309" t="s">
        <v>3822</v>
      </c>
      <c r="C7" s="310">
        <v>2939.42</v>
      </c>
      <c r="D7" s="253" t="s">
        <v>2721</v>
      </c>
      <c r="E7" s="311">
        <v>43585</v>
      </c>
      <c r="F7" s="311">
        <v>43585</v>
      </c>
    </row>
    <row r="8" spans="1:7" ht="25.5" hidden="1" x14ac:dyDescent="0.2">
      <c r="A8" s="253" t="s">
        <v>3821</v>
      </c>
      <c r="B8" s="309" t="s">
        <v>3822</v>
      </c>
      <c r="C8" s="310">
        <v>108</v>
      </c>
      <c r="D8" s="253" t="s">
        <v>2722</v>
      </c>
      <c r="E8" s="311">
        <v>43585</v>
      </c>
      <c r="F8" s="311">
        <v>43585</v>
      </c>
    </row>
    <row r="9" spans="1:7" x14ac:dyDescent="0.2">
      <c r="A9" s="253"/>
      <c r="B9" s="253"/>
      <c r="C9" s="310"/>
      <c r="D9" s="253"/>
      <c r="E9" s="311"/>
      <c r="F9" s="311"/>
    </row>
    <row r="10" spans="1:7" ht="38.25" x14ac:dyDescent="0.2">
      <c r="A10" s="326" t="s">
        <v>2716</v>
      </c>
      <c r="B10" s="327" t="s">
        <v>3819</v>
      </c>
      <c r="C10" s="328">
        <v>12488.48</v>
      </c>
      <c r="D10" s="326" t="s">
        <v>2723</v>
      </c>
      <c r="E10" s="329">
        <v>43556</v>
      </c>
      <c r="F10" s="329">
        <v>43570</v>
      </c>
    </row>
    <row r="11" spans="1:7" ht="38.25" x14ac:dyDescent="0.2">
      <c r="A11" s="326" t="s">
        <v>2716</v>
      </c>
      <c r="B11" s="327" t="s">
        <v>3819</v>
      </c>
      <c r="C11" s="328">
        <v>21657.13</v>
      </c>
      <c r="D11" s="326" t="s">
        <v>2724</v>
      </c>
      <c r="E11" s="329">
        <v>43556</v>
      </c>
      <c r="F11" s="329">
        <v>43570</v>
      </c>
    </row>
    <row r="12" spans="1:7" ht="38.25" x14ac:dyDescent="0.2">
      <c r="A12" s="326" t="s">
        <v>2716</v>
      </c>
      <c r="B12" s="327" t="s">
        <v>3819</v>
      </c>
      <c r="C12" s="328">
        <v>6635.27</v>
      </c>
      <c r="D12" s="326" t="s">
        <v>2725</v>
      </c>
      <c r="E12" s="329">
        <v>43556</v>
      </c>
      <c r="F12" s="329">
        <v>43570</v>
      </c>
    </row>
    <row r="13" spans="1:7" ht="38.25" x14ac:dyDescent="0.2">
      <c r="A13" s="326" t="s">
        <v>2716</v>
      </c>
      <c r="B13" s="327" t="s">
        <v>3819</v>
      </c>
      <c r="C13" s="328">
        <v>52923.199999999997</v>
      </c>
      <c r="D13" s="326" t="s">
        <v>2726</v>
      </c>
      <c r="E13" s="329">
        <v>43556</v>
      </c>
      <c r="F13" s="329">
        <v>43570</v>
      </c>
    </row>
    <row r="14" spans="1:7" ht="38.25" x14ac:dyDescent="0.2">
      <c r="A14" s="326" t="s">
        <v>2716</v>
      </c>
      <c r="B14" s="327" t="s">
        <v>3819</v>
      </c>
      <c r="C14" s="328">
        <v>30377.16</v>
      </c>
      <c r="D14" s="326" t="s">
        <v>2727</v>
      </c>
      <c r="E14" s="329">
        <v>43556</v>
      </c>
      <c r="F14" s="329">
        <v>43570</v>
      </c>
    </row>
    <row r="15" spans="1:7" ht="38.25" x14ac:dyDescent="0.2">
      <c r="A15" s="326" t="s">
        <v>2716</v>
      </c>
      <c r="B15" s="327" t="s">
        <v>3819</v>
      </c>
      <c r="C15" s="328">
        <v>17710.27</v>
      </c>
      <c r="D15" s="326" t="s">
        <v>2728</v>
      </c>
      <c r="E15" s="329">
        <v>43556</v>
      </c>
      <c r="F15" s="329">
        <v>43570</v>
      </c>
    </row>
    <row r="16" spans="1:7" ht="38.25" x14ac:dyDescent="0.2">
      <c r="A16" s="326" t="s">
        <v>2716</v>
      </c>
      <c r="B16" s="327" t="s">
        <v>3819</v>
      </c>
      <c r="C16" s="328">
        <v>2579.19</v>
      </c>
      <c r="D16" s="326" t="s">
        <v>2729</v>
      </c>
      <c r="E16" s="329">
        <v>43556</v>
      </c>
      <c r="F16" s="329">
        <v>43570</v>
      </c>
    </row>
    <row r="17" spans="1:6" ht="38.25" x14ac:dyDescent="0.2">
      <c r="A17" s="326" t="s">
        <v>2716</v>
      </c>
      <c r="B17" s="327" t="s">
        <v>3819</v>
      </c>
      <c r="C17" s="328">
        <v>37001.46</v>
      </c>
      <c r="D17" s="326" t="s">
        <v>2730</v>
      </c>
      <c r="E17" s="329">
        <v>43556</v>
      </c>
      <c r="F17" s="329">
        <v>43570</v>
      </c>
    </row>
    <row r="18" spans="1:6" ht="38.25" x14ac:dyDescent="0.2">
      <c r="A18" s="326" t="s">
        <v>2716</v>
      </c>
      <c r="B18" s="327" t="s">
        <v>3819</v>
      </c>
      <c r="C18" s="328">
        <v>21201.97</v>
      </c>
      <c r="D18" s="326" t="s">
        <v>2731</v>
      </c>
      <c r="E18" s="329">
        <v>43556</v>
      </c>
      <c r="F18" s="329">
        <v>43570</v>
      </c>
    </row>
    <row r="19" spans="1:6" ht="38.25" x14ac:dyDescent="0.2">
      <c r="A19" s="326" t="s">
        <v>2716</v>
      </c>
      <c r="B19" s="327" t="s">
        <v>3819</v>
      </c>
      <c r="C19" s="328">
        <v>11966.56</v>
      </c>
      <c r="D19" s="326" t="s">
        <v>2732</v>
      </c>
      <c r="E19" s="329">
        <v>43556</v>
      </c>
      <c r="F19" s="329">
        <v>43570</v>
      </c>
    </row>
    <row r="20" spans="1:6" ht="38.25" x14ac:dyDescent="0.2">
      <c r="A20" s="326" t="s">
        <v>2716</v>
      </c>
      <c r="B20" s="327" t="s">
        <v>3819</v>
      </c>
      <c r="C20" s="328">
        <v>14775.74</v>
      </c>
      <c r="D20" s="326" t="s">
        <v>2733</v>
      </c>
      <c r="E20" s="329">
        <v>43556</v>
      </c>
      <c r="F20" s="329">
        <v>43570</v>
      </c>
    </row>
    <row r="21" spans="1:6" ht="38.25" x14ac:dyDescent="0.2">
      <c r="A21" s="326" t="s">
        <v>2716</v>
      </c>
      <c r="B21" s="327" t="s">
        <v>3819</v>
      </c>
      <c r="C21" s="328">
        <v>36268.730000000003</v>
      </c>
      <c r="D21" s="326" t="s">
        <v>2734</v>
      </c>
      <c r="E21" s="329">
        <v>43556</v>
      </c>
      <c r="F21" s="329">
        <v>43570</v>
      </c>
    </row>
    <row r="22" spans="1:6" ht="38.25" x14ac:dyDescent="0.2">
      <c r="A22" s="326" t="s">
        <v>2716</v>
      </c>
      <c r="B22" s="327" t="s">
        <v>3819</v>
      </c>
      <c r="C22" s="328">
        <v>12746.58</v>
      </c>
      <c r="D22" s="326" t="s">
        <v>2735</v>
      </c>
      <c r="E22" s="329">
        <v>43557</v>
      </c>
      <c r="F22" s="329">
        <v>43571</v>
      </c>
    </row>
    <row r="23" spans="1:6" ht="38.25" x14ac:dyDescent="0.2">
      <c r="A23" s="326" t="s">
        <v>2716</v>
      </c>
      <c r="B23" s="327" t="s">
        <v>3819</v>
      </c>
      <c r="C23" s="328">
        <v>22257.27</v>
      </c>
      <c r="D23" s="326" t="s">
        <v>2736</v>
      </c>
      <c r="E23" s="329">
        <v>43557</v>
      </c>
      <c r="F23" s="329">
        <v>43571</v>
      </c>
    </row>
    <row r="24" spans="1:6" ht="38.25" x14ac:dyDescent="0.2">
      <c r="A24" s="326" t="s">
        <v>2716</v>
      </c>
      <c r="B24" s="327" t="s">
        <v>3819</v>
      </c>
      <c r="C24" s="328">
        <v>64907.97</v>
      </c>
      <c r="D24" s="326" t="s">
        <v>2737</v>
      </c>
      <c r="E24" s="329">
        <v>43557</v>
      </c>
      <c r="F24" s="329">
        <v>43571</v>
      </c>
    </row>
    <row r="25" spans="1:6" ht="38.25" x14ac:dyDescent="0.2">
      <c r="A25" s="326" t="s">
        <v>2716</v>
      </c>
      <c r="B25" s="327" t="s">
        <v>3819</v>
      </c>
      <c r="C25" s="328">
        <v>18325.21</v>
      </c>
      <c r="D25" s="326" t="s">
        <v>2738</v>
      </c>
      <c r="E25" s="329">
        <v>43557</v>
      </c>
      <c r="F25" s="329">
        <v>43571</v>
      </c>
    </row>
    <row r="26" spans="1:6" ht="38.25" x14ac:dyDescent="0.2">
      <c r="A26" s="326" t="s">
        <v>2716</v>
      </c>
      <c r="B26" s="327" t="s">
        <v>3819</v>
      </c>
      <c r="C26" s="328">
        <v>19015.66</v>
      </c>
      <c r="D26" s="326" t="s">
        <v>2739</v>
      </c>
      <c r="E26" s="329">
        <v>43557</v>
      </c>
      <c r="F26" s="329">
        <v>43571</v>
      </c>
    </row>
    <row r="27" spans="1:6" ht="38.25" x14ac:dyDescent="0.2">
      <c r="A27" s="326" t="s">
        <v>2716</v>
      </c>
      <c r="B27" s="327" t="s">
        <v>3819</v>
      </c>
      <c r="C27" s="328">
        <v>13649.32</v>
      </c>
      <c r="D27" s="326" t="s">
        <v>2740</v>
      </c>
      <c r="E27" s="329">
        <v>43557</v>
      </c>
      <c r="F27" s="329">
        <v>43571</v>
      </c>
    </row>
    <row r="28" spans="1:6" ht="38.25" x14ac:dyDescent="0.2">
      <c r="A28" s="326" t="s">
        <v>2716</v>
      </c>
      <c r="B28" s="327" t="s">
        <v>3819</v>
      </c>
      <c r="C28" s="328">
        <v>11985.94</v>
      </c>
      <c r="D28" s="326" t="s">
        <v>2741</v>
      </c>
      <c r="E28" s="329">
        <v>43557</v>
      </c>
      <c r="F28" s="329">
        <v>43571</v>
      </c>
    </row>
    <row r="29" spans="1:6" ht="38.25" x14ac:dyDescent="0.2">
      <c r="A29" s="326" t="s">
        <v>2716</v>
      </c>
      <c r="B29" s="327" t="s">
        <v>3819</v>
      </c>
      <c r="C29" s="328">
        <v>18637.12</v>
      </c>
      <c r="D29" s="326" t="s">
        <v>2742</v>
      </c>
      <c r="E29" s="329">
        <v>43557</v>
      </c>
      <c r="F29" s="329">
        <v>43571</v>
      </c>
    </row>
    <row r="30" spans="1:6" ht="38.25" x14ac:dyDescent="0.2">
      <c r="A30" s="326" t="s">
        <v>2716</v>
      </c>
      <c r="B30" s="327" t="s">
        <v>3819</v>
      </c>
      <c r="C30" s="328">
        <v>19075.259999999998</v>
      </c>
      <c r="D30" s="326" t="s">
        <v>2743</v>
      </c>
      <c r="E30" s="329">
        <v>43557</v>
      </c>
      <c r="F30" s="329">
        <v>43571</v>
      </c>
    </row>
    <row r="31" spans="1:6" ht="38.25" x14ac:dyDescent="0.2">
      <c r="A31" s="326" t="s">
        <v>2716</v>
      </c>
      <c r="B31" s="327" t="s">
        <v>3819</v>
      </c>
      <c r="C31" s="328">
        <v>22538.42</v>
      </c>
      <c r="D31" s="326" t="s">
        <v>2744</v>
      </c>
      <c r="E31" s="329">
        <v>43557</v>
      </c>
      <c r="F31" s="329">
        <v>43571</v>
      </c>
    </row>
    <row r="32" spans="1:6" ht="38.25" x14ac:dyDescent="0.2">
      <c r="A32" s="326" t="s">
        <v>2716</v>
      </c>
      <c r="B32" s="327" t="s">
        <v>3819</v>
      </c>
      <c r="C32" s="328">
        <v>15629.84</v>
      </c>
      <c r="D32" s="326" t="s">
        <v>2745</v>
      </c>
      <c r="E32" s="329">
        <v>43557</v>
      </c>
      <c r="F32" s="329">
        <v>43571</v>
      </c>
    </row>
    <row r="33" spans="1:6" ht="38.25" x14ac:dyDescent="0.2">
      <c r="A33" s="326" t="s">
        <v>2716</v>
      </c>
      <c r="B33" s="327" t="s">
        <v>3819</v>
      </c>
      <c r="C33" s="328">
        <v>22292.09</v>
      </c>
      <c r="D33" s="326" t="s">
        <v>2746</v>
      </c>
      <c r="E33" s="329">
        <v>43557</v>
      </c>
      <c r="F33" s="329">
        <v>43571</v>
      </c>
    </row>
    <row r="34" spans="1:6" ht="38.25" x14ac:dyDescent="0.2">
      <c r="A34" s="326" t="s">
        <v>2716</v>
      </c>
      <c r="B34" s="327" t="s">
        <v>3819</v>
      </c>
      <c r="C34" s="328">
        <v>11863.16</v>
      </c>
      <c r="D34" s="326" t="s">
        <v>2747</v>
      </c>
      <c r="E34" s="329">
        <v>43557</v>
      </c>
      <c r="F34" s="329">
        <v>43571</v>
      </c>
    </row>
    <row r="35" spans="1:6" ht="38.25" x14ac:dyDescent="0.2">
      <c r="A35" s="326" t="s">
        <v>2716</v>
      </c>
      <c r="B35" s="327" t="s">
        <v>3819</v>
      </c>
      <c r="C35" s="328">
        <v>25693.7</v>
      </c>
      <c r="D35" s="326" t="s">
        <v>2748</v>
      </c>
      <c r="E35" s="329">
        <v>43557</v>
      </c>
      <c r="F35" s="329">
        <v>43571</v>
      </c>
    </row>
    <row r="36" spans="1:6" ht="38.25" x14ac:dyDescent="0.2">
      <c r="A36" s="326" t="s">
        <v>2716</v>
      </c>
      <c r="B36" s="327" t="s">
        <v>3819</v>
      </c>
      <c r="C36" s="328">
        <v>17048.830000000002</v>
      </c>
      <c r="D36" s="326" t="s">
        <v>2749</v>
      </c>
      <c r="E36" s="329">
        <v>43557</v>
      </c>
      <c r="F36" s="329">
        <v>43571</v>
      </c>
    </row>
    <row r="37" spans="1:6" ht="38.25" x14ac:dyDescent="0.2">
      <c r="A37" s="326" t="s">
        <v>2716</v>
      </c>
      <c r="B37" s="327" t="s">
        <v>3819</v>
      </c>
      <c r="C37" s="328">
        <v>4118.1899999999996</v>
      </c>
      <c r="D37" s="326" t="s">
        <v>2750</v>
      </c>
      <c r="E37" s="329">
        <v>43557</v>
      </c>
      <c r="F37" s="329">
        <v>43571</v>
      </c>
    </row>
    <row r="38" spans="1:6" ht="38.25" x14ac:dyDescent="0.2">
      <c r="A38" s="326" t="s">
        <v>2716</v>
      </c>
      <c r="B38" s="327" t="s">
        <v>3819</v>
      </c>
      <c r="C38" s="328">
        <v>63220.480000000003</v>
      </c>
      <c r="D38" s="326" t="s">
        <v>2751</v>
      </c>
      <c r="E38" s="329">
        <v>43557</v>
      </c>
      <c r="F38" s="329">
        <v>43571</v>
      </c>
    </row>
    <row r="39" spans="1:6" ht="38.25" x14ac:dyDescent="0.2">
      <c r="A39" s="326" t="s">
        <v>2716</v>
      </c>
      <c r="B39" s="327" t="s">
        <v>3819</v>
      </c>
      <c r="C39" s="328">
        <v>2967.41</v>
      </c>
      <c r="D39" s="326" t="s">
        <v>2752</v>
      </c>
      <c r="E39" s="329">
        <v>43558</v>
      </c>
      <c r="F39" s="329">
        <v>43572</v>
      </c>
    </row>
    <row r="40" spans="1:6" ht="38.25" x14ac:dyDescent="0.2">
      <c r="A40" s="326" t="s">
        <v>2716</v>
      </c>
      <c r="B40" s="327" t="s">
        <v>3819</v>
      </c>
      <c r="C40" s="328">
        <v>12721.74</v>
      </c>
      <c r="D40" s="326" t="s">
        <v>2753</v>
      </c>
      <c r="E40" s="329">
        <v>43558</v>
      </c>
      <c r="F40" s="329">
        <v>43572</v>
      </c>
    </row>
    <row r="41" spans="1:6" ht="38.25" x14ac:dyDescent="0.2">
      <c r="A41" s="326" t="s">
        <v>2716</v>
      </c>
      <c r="B41" s="327" t="s">
        <v>3819</v>
      </c>
      <c r="C41" s="328">
        <v>32738.58</v>
      </c>
      <c r="D41" s="326" t="s">
        <v>2754</v>
      </c>
      <c r="E41" s="329">
        <v>43558</v>
      </c>
      <c r="F41" s="329">
        <v>43572</v>
      </c>
    </row>
    <row r="42" spans="1:6" ht="38.25" x14ac:dyDescent="0.2">
      <c r="A42" s="326" t="s">
        <v>2716</v>
      </c>
      <c r="B42" s="327" t="s">
        <v>3819</v>
      </c>
      <c r="C42" s="328">
        <v>20449.18</v>
      </c>
      <c r="D42" s="326" t="s">
        <v>2755</v>
      </c>
      <c r="E42" s="329">
        <v>43558</v>
      </c>
      <c r="F42" s="329">
        <v>43572</v>
      </c>
    </row>
    <row r="43" spans="1:6" ht="38.25" x14ac:dyDescent="0.2">
      <c r="A43" s="326" t="s">
        <v>2716</v>
      </c>
      <c r="B43" s="327" t="s">
        <v>3819</v>
      </c>
      <c r="C43" s="328">
        <v>16223.17</v>
      </c>
      <c r="D43" s="326" t="s">
        <v>2756</v>
      </c>
      <c r="E43" s="329">
        <v>43558</v>
      </c>
      <c r="F43" s="329">
        <v>43572</v>
      </c>
    </row>
    <row r="44" spans="1:6" ht="38.25" x14ac:dyDescent="0.2">
      <c r="A44" s="326" t="s">
        <v>2716</v>
      </c>
      <c r="B44" s="327" t="s">
        <v>3819</v>
      </c>
      <c r="C44" s="328">
        <v>10366.799999999999</v>
      </c>
      <c r="D44" s="326" t="s">
        <v>2757</v>
      </c>
      <c r="E44" s="329">
        <v>43558</v>
      </c>
      <c r="F44" s="329">
        <v>43572</v>
      </c>
    </row>
    <row r="45" spans="1:6" ht="38.25" x14ac:dyDescent="0.2">
      <c r="A45" s="326" t="s">
        <v>2716</v>
      </c>
      <c r="B45" s="327" t="s">
        <v>3819</v>
      </c>
      <c r="C45" s="328">
        <v>20362.87</v>
      </c>
      <c r="D45" s="326" t="s">
        <v>2758</v>
      </c>
      <c r="E45" s="329">
        <v>43558</v>
      </c>
      <c r="F45" s="329">
        <v>43572</v>
      </c>
    </row>
    <row r="46" spans="1:6" ht="38.25" x14ac:dyDescent="0.2">
      <c r="A46" s="326" t="s">
        <v>2716</v>
      </c>
      <c r="B46" s="327" t="s">
        <v>3819</v>
      </c>
      <c r="C46" s="328">
        <v>37250.06</v>
      </c>
      <c r="D46" s="326" t="s">
        <v>2759</v>
      </c>
      <c r="E46" s="329">
        <v>43558</v>
      </c>
      <c r="F46" s="329">
        <v>43572</v>
      </c>
    </row>
    <row r="47" spans="1:6" ht="38.25" x14ac:dyDescent="0.2">
      <c r="A47" s="326" t="s">
        <v>2716</v>
      </c>
      <c r="B47" s="327" t="s">
        <v>3819</v>
      </c>
      <c r="C47" s="328">
        <v>73694.58</v>
      </c>
      <c r="D47" s="326" t="s">
        <v>2760</v>
      </c>
      <c r="E47" s="329">
        <v>43558</v>
      </c>
      <c r="F47" s="329">
        <v>43572</v>
      </c>
    </row>
    <row r="48" spans="1:6" ht="38.25" x14ac:dyDescent="0.2">
      <c r="A48" s="326" t="s">
        <v>2716</v>
      </c>
      <c r="B48" s="327" t="s">
        <v>3819</v>
      </c>
      <c r="C48" s="328">
        <v>21689.88</v>
      </c>
      <c r="D48" s="326" t="s">
        <v>2761</v>
      </c>
      <c r="E48" s="329">
        <v>43558</v>
      </c>
      <c r="F48" s="329">
        <v>43572</v>
      </c>
    </row>
    <row r="49" spans="1:6" ht="38.25" x14ac:dyDescent="0.2">
      <c r="A49" s="326" t="s">
        <v>2716</v>
      </c>
      <c r="B49" s="327" t="s">
        <v>3819</v>
      </c>
      <c r="C49" s="328">
        <v>13472.94</v>
      </c>
      <c r="D49" s="326" t="s">
        <v>2762</v>
      </c>
      <c r="E49" s="329">
        <v>43558</v>
      </c>
      <c r="F49" s="329">
        <v>43572</v>
      </c>
    </row>
    <row r="50" spans="1:6" ht="38.25" x14ac:dyDescent="0.2">
      <c r="A50" s="326" t="s">
        <v>2716</v>
      </c>
      <c r="B50" s="327" t="s">
        <v>3819</v>
      </c>
      <c r="C50" s="328">
        <v>75752.149999999994</v>
      </c>
      <c r="D50" s="326" t="s">
        <v>2763</v>
      </c>
      <c r="E50" s="329">
        <v>43558</v>
      </c>
      <c r="F50" s="329">
        <v>43572</v>
      </c>
    </row>
    <row r="51" spans="1:6" ht="38.25" x14ac:dyDescent="0.2">
      <c r="A51" s="326" t="s">
        <v>2716</v>
      </c>
      <c r="B51" s="327" t="s">
        <v>3819</v>
      </c>
      <c r="C51" s="328">
        <v>13255.68</v>
      </c>
      <c r="D51" s="326" t="s">
        <v>2764</v>
      </c>
      <c r="E51" s="329">
        <v>43558</v>
      </c>
      <c r="F51" s="329">
        <v>43572</v>
      </c>
    </row>
    <row r="52" spans="1:6" ht="38.25" x14ac:dyDescent="0.2">
      <c r="A52" s="326" t="s">
        <v>2716</v>
      </c>
      <c r="B52" s="327" t="s">
        <v>3819</v>
      </c>
      <c r="C52" s="328">
        <v>-698.36</v>
      </c>
      <c r="D52" s="326" t="s">
        <v>2765</v>
      </c>
      <c r="E52" s="329">
        <v>43559</v>
      </c>
      <c r="F52" s="329">
        <v>43573</v>
      </c>
    </row>
    <row r="53" spans="1:6" ht="38.25" x14ac:dyDescent="0.2">
      <c r="A53" s="326" t="s">
        <v>2716</v>
      </c>
      <c r="B53" s="327" t="s">
        <v>3819</v>
      </c>
      <c r="C53" s="328">
        <v>8975.7900000000009</v>
      </c>
      <c r="D53" s="326" t="s">
        <v>2766</v>
      </c>
      <c r="E53" s="329">
        <v>43559</v>
      </c>
      <c r="F53" s="329">
        <v>43573</v>
      </c>
    </row>
    <row r="54" spans="1:6" ht="38.25" x14ac:dyDescent="0.2">
      <c r="A54" s="326" t="s">
        <v>2716</v>
      </c>
      <c r="B54" s="327" t="s">
        <v>3819</v>
      </c>
      <c r="C54" s="328">
        <v>31224.46</v>
      </c>
      <c r="D54" s="326" t="s">
        <v>2767</v>
      </c>
      <c r="E54" s="329">
        <v>43559</v>
      </c>
      <c r="F54" s="329">
        <v>43573</v>
      </c>
    </row>
    <row r="55" spans="1:6" ht="38.25" x14ac:dyDescent="0.2">
      <c r="A55" s="326" t="s">
        <v>2716</v>
      </c>
      <c r="B55" s="327" t="s">
        <v>3819</v>
      </c>
      <c r="C55" s="328">
        <v>71896.03</v>
      </c>
      <c r="D55" s="326" t="s">
        <v>2768</v>
      </c>
      <c r="E55" s="329">
        <v>43559</v>
      </c>
      <c r="F55" s="329">
        <v>43573</v>
      </c>
    </row>
    <row r="56" spans="1:6" ht="38.25" x14ac:dyDescent="0.2">
      <c r="A56" s="326" t="s">
        <v>2716</v>
      </c>
      <c r="B56" s="327" t="s">
        <v>3819</v>
      </c>
      <c r="C56" s="328">
        <v>24344.880000000001</v>
      </c>
      <c r="D56" s="326" t="s">
        <v>2769</v>
      </c>
      <c r="E56" s="329">
        <v>43559</v>
      </c>
      <c r="F56" s="329">
        <v>43573</v>
      </c>
    </row>
    <row r="57" spans="1:6" ht="38.25" x14ac:dyDescent="0.2">
      <c r="A57" s="326" t="s">
        <v>2716</v>
      </c>
      <c r="B57" s="327" t="s">
        <v>3819</v>
      </c>
      <c r="C57" s="328">
        <v>18650.14</v>
      </c>
      <c r="D57" s="326" t="s">
        <v>2770</v>
      </c>
      <c r="E57" s="329">
        <v>43559</v>
      </c>
      <c r="F57" s="329">
        <v>43573</v>
      </c>
    </row>
    <row r="58" spans="1:6" ht="38.25" x14ac:dyDescent="0.2">
      <c r="A58" s="326" t="s">
        <v>2716</v>
      </c>
      <c r="B58" s="327" t="s">
        <v>3819</v>
      </c>
      <c r="C58" s="328">
        <v>11387.95</v>
      </c>
      <c r="D58" s="326" t="s">
        <v>2771</v>
      </c>
      <c r="E58" s="329">
        <v>43559</v>
      </c>
      <c r="F58" s="329">
        <v>43573</v>
      </c>
    </row>
    <row r="59" spans="1:6" ht="38.25" x14ac:dyDescent="0.2">
      <c r="A59" s="326" t="s">
        <v>2716</v>
      </c>
      <c r="B59" s="327" t="s">
        <v>3819</v>
      </c>
      <c r="C59" s="328">
        <v>16982.82</v>
      </c>
      <c r="D59" s="326" t="s">
        <v>2772</v>
      </c>
      <c r="E59" s="329">
        <v>43559</v>
      </c>
      <c r="F59" s="329">
        <v>43573</v>
      </c>
    </row>
    <row r="60" spans="1:6" ht="38.25" x14ac:dyDescent="0.2">
      <c r="A60" s="326" t="s">
        <v>2716</v>
      </c>
      <c r="B60" s="327" t="s">
        <v>3819</v>
      </c>
      <c r="C60" s="328">
        <v>14887.95</v>
      </c>
      <c r="D60" s="326" t="s">
        <v>2773</v>
      </c>
      <c r="E60" s="329">
        <v>43559</v>
      </c>
      <c r="F60" s="329">
        <v>43573</v>
      </c>
    </row>
    <row r="61" spans="1:6" ht="38.25" x14ac:dyDescent="0.2">
      <c r="A61" s="326" t="s">
        <v>2716</v>
      </c>
      <c r="B61" s="327" t="s">
        <v>3819</v>
      </c>
      <c r="C61" s="328">
        <v>17293.8</v>
      </c>
      <c r="D61" s="326" t="s">
        <v>2774</v>
      </c>
      <c r="E61" s="329">
        <v>43559</v>
      </c>
      <c r="F61" s="329">
        <v>43573</v>
      </c>
    </row>
    <row r="62" spans="1:6" ht="38.25" x14ac:dyDescent="0.2">
      <c r="A62" s="326" t="s">
        <v>2716</v>
      </c>
      <c r="B62" s="327" t="s">
        <v>3819</v>
      </c>
      <c r="C62" s="328">
        <v>8793.0300000000007</v>
      </c>
      <c r="D62" s="326" t="s">
        <v>2775</v>
      </c>
      <c r="E62" s="329">
        <v>43559</v>
      </c>
      <c r="F62" s="329">
        <v>43573</v>
      </c>
    </row>
    <row r="63" spans="1:6" ht="38.25" x14ac:dyDescent="0.2">
      <c r="A63" s="326" t="s">
        <v>2716</v>
      </c>
      <c r="B63" s="327" t="s">
        <v>3819</v>
      </c>
      <c r="C63" s="328">
        <v>16937.82</v>
      </c>
      <c r="D63" s="326" t="s">
        <v>2776</v>
      </c>
      <c r="E63" s="329">
        <v>43559</v>
      </c>
      <c r="F63" s="329">
        <v>43573</v>
      </c>
    </row>
    <row r="64" spans="1:6" ht="38.25" x14ac:dyDescent="0.2">
      <c r="A64" s="326" t="s">
        <v>2716</v>
      </c>
      <c r="B64" s="327" t="s">
        <v>3819</v>
      </c>
      <c r="C64" s="328">
        <v>74982.41</v>
      </c>
      <c r="D64" s="326" t="s">
        <v>2777</v>
      </c>
      <c r="E64" s="329">
        <v>43559</v>
      </c>
      <c r="F64" s="329">
        <v>43573</v>
      </c>
    </row>
    <row r="65" spans="1:6" ht="38.25" x14ac:dyDescent="0.2">
      <c r="A65" s="326" t="s">
        <v>2716</v>
      </c>
      <c r="B65" s="327" t="s">
        <v>3819</v>
      </c>
      <c r="C65" s="328">
        <v>50211.94</v>
      </c>
      <c r="D65" s="326" t="s">
        <v>2778</v>
      </c>
      <c r="E65" s="329">
        <v>43559</v>
      </c>
      <c r="F65" s="329">
        <v>43573</v>
      </c>
    </row>
    <row r="66" spans="1:6" ht="38.25" x14ac:dyDescent="0.2">
      <c r="A66" s="326" t="s">
        <v>2716</v>
      </c>
      <c r="B66" s="327" t="s">
        <v>3819</v>
      </c>
      <c r="C66" s="328">
        <v>27173.19</v>
      </c>
      <c r="D66" s="326" t="s">
        <v>2779</v>
      </c>
      <c r="E66" s="329">
        <v>43559</v>
      </c>
      <c r="F66" s="329">
        <v>43573</v>
      </c>
    </row>
    <row r="67" spans="1:6" ht="38.25" x14ac:dyDescent="0.2">
      <c r="A67" s="326" t="s">
        <v>2716</v>
      </c>
      <c r="B67" s="327" t="s">
        <v>3819</v>
      </c>
      <c r="C67" s="328">
        <v>11104.82</v>
      </c>
      <c r="D67" s="326" t="s">
        <v>2780</v>
      </c>
      <c r="E67" s="329">
        <v>43560</v>
      </c>
      <c r="F67" s="329">
        <v>43574</v>
      </c>
    </row>
    <row r="68" spans="1:6" ht="38.25" x14ac:dyDescent="0.2">
      <c r="A68" s="326" t="s">
        <v>2716</v>
      </c>
      <c r="B68" s="327" t="s">
        <v>3819</v>
      </c>
      <c r="C68" s="328">
        <v>19860.830000000002</v>
      </c>
      <c r="D68" s="326" t="s">
        <v>2781</v>
      </c>
      <c r="E68" s="329">
        <v>43560</v>
      </c>
      <c r="F68" s="329">
        <v>43574</v>
      </c>
    </row>
    <row r="69" spans="1:6" ht="38.25" x14ac:dyDescent="0.2">
      <c r="A69" s="326" t="s">
        <v>2716</v>
      </c>
      <c r="B69" s="327" t="s">
        <v>3819</v>
      </c>
      <c r="C69" s="328">
        <v>21588.79</v>
      </c>
      <c r="D69" s="326" t="s">
        <v>2782</v>
      </c>
      <c r="E69" s="329">
        <v>43560</v>
      </c>
      <c r="F69" s="329">
        <v>43574</v>
      </c>
    </row>
    <row r="70" spans="1:6" ht="38.25" x14ac:dyDescent="0.2">
      <c r="A70" s="326" t="s">
        <v>2716</v>
      </c>
      <c r="B70" s="327" t="s">
        <v>3819</v>
      </c>
      <c r="C70" s="328">
        <v>14553.91</v>
      </c>
      <c r="D70" s="326" t="s">
        <v>2783</v>
      </c>
      <c r="E70" s="329">
        <v>43560</v>
      </c>
      <c r="F70" s="329">
        <v>43574</v>
      </c>
    </row>
    <row r="71" spans="1:6" ht="38.25" x14ac:dyDescent="0.2">
      <c r="A71" s="326" t="s">
        <v>2716</v>
      </c>
      <c r="B71" s="327" t="s">
        <v>3819</v>
      </c>
      <c r="C71" s="328">
        <v>89726.74</v>
      </c>
      <c r="D71" s="326" t="s">
        <v>2784</v>
      </c>
      <c r="E71" s="329">
        <v>43560</v>
      </c>
      <c r="F71" s="329">
        <v>43574</v>
      </c>
    </row>
    <row r="72" spans="1:6" ht="38.25" x14ac:dyDescent="0.2">
      <c r="A72" s="326" t="s">
        <v>2716</v>
      </c>
      <c r="B72" s="327" t="s">
        <v>3819</v>
      </c>
      <c r="C72" s="328">
        <v>12314.72</v>
      </c>
      <c r="D72" s="326" t="s">
        <v>2785</v>
      </c>
      <c r="E72" s="329">
        <v>43560</v>
      </c>
      <c r="F72" s="329">
        <v>43574</v>
      </c>
    </row>
    <row r="73" spans="1:6" ht="38.25" x14ac:dyDescent="0.2">
      <c r="A73" s="326" t="s">
        <v>2716</v>
      </c>
      <c r="B73" s="327" t="s">
        <v>3819</v>
      </c>
      <c r="C73" s="328">
        <v>14152.99</v>
      </c>
      <c r="D73" s="326" t="s">
        <v>2786</v>
      </c>
      <c r="E73" s="329">
        <v>43560</v>
      </c>
      <c r="F73" s="329">
        <v>43574</v>
      </c>
    </row>
    <row r="74" spans="1:6" ht="38.25" x14ac:dyDescent="0.2">
      <c r="A74" s="326" t="s">
        <v>2716</v>
      </c>
      <c r="B74" s="327" t="s">
        <v>3819</v>
      </c>
      <c r="C74" s="328">
        <v>14247.2</v>
      </c>
      <c r="D74" s="326" t="s">
        <v>2787</v>
      </c>
      <c r="E74" s="329">
        <v>43560</v>
      </c>
      <c r="F74" s="329">
        <v>43574</v>
      </c>
    </row>
    <row r="75" spans="1:6" ht="38.25" x14ac:dyDescent="0.2">
      <c r="A75" s="326" t="s">
        <v>2716</v>
      </c>
      <c r="B75" s="327" t="s">
        <v>3819</v>
      </c>
      <c r="C75" s="328">
        <v>24905.08</v>
      </c>
      <c r="D75" s="326" t="s">
        <v>2788</v>
      </c>
      <c r="E75" s="329">
        <v>43560</v>
      </c>
      <c r="F75" s="329">
        <v>43574</v>
      </c>
    </row>
    <row r="76" spans="1:6" ht="38.25" x14ac:dyDescent="0.2">
      <c r="A76" s="326" t="s">
        <v>2716</v>
      </c>
      <c r="B76" s="327" t="s">
        <v>3819</v>
      </c>
      <c r="C76" s="328">
        <v>23730.33</v>
      </c>
      <c r="D76" s="326" t="s">
        <v>2789</v>
      </c>
      <c r="E76" s="329">
        <v>43560</v>
      </c>
      <c r="F76" s="329">
        <v>43574</v>
      </c>
    </row>
    <row r="77" spans="1:6" ht="38.25" x14ac:dyDescent="0.2">
      <c r="A77" s="326" t="s">
        <v>2716</v>
      </c>
      <c r="B77" s="327" t="s">
        <v>3819</v>
      </c>
      <c r="C77" s="328">
        <v>18645.14</v>
      </c>
      <c r="D77" s="326" t="s">
        <v>2790</v>
      </c>
      <c r="E77" s="329">
        <v>43560</v>
      </c>
      <c r="F77" s="329">
        <v>43574</v>
      </c>
    </row>
    <row r="78" spans="1:6" ht="38.25" x14ac:dyDescent="0.2">
      <c r="A78" s="326" t="s">
        <v>2716</v>
      </c>
      <c r="B78" s="327" t="s">
        <v>3819</v>
      </c>
      <c r="C78" s="328">
        <v>16911.13</v>
      </c>
      <c r="D78" s="326" t="s">
        <v>2791</v>
      </c>
      <c r="E78" s="329">
        <v>43560</v>
      </c>
      <c r="F78" s="329">
        <v>43574</v>
      </c>
    </row>
    <row r="79" spans="1:6" ht="38.25" x14ac:dyDescent="0.2">
      <c r="A79" s="326" t="s">
        <v>2716</v>
      </c>
      <c r="B79" s="327" t="s">
        <v>3819</v>
      </c>
      <c r="C79" s="328">
        <v>22781.39</v>
      </c>
      <c r="D79" s="326" t="s">
        <v>2792</v>
      </c>
      <c r="E79" s="329">
        <v>43560</v>
      </c>
      <c r="F79" s="329">
        <v>43574</v>
      </c>
    </row>
    <row r="80" spans="1:6" ht="38.25" x14ac:dyDescent="0.2">
      <c r="A80" s="326" t="s">
        <v>2716</v>
      </c>
      <c r="B80" s="327" t="s">
        <v>3819</v>
      </c>
      <c r="C80" s="328">
        <v>10601.32</v>
      </c>
      <c r="D80" s="326" t="s">
        <v>2793</v>
      </c>
      <c r="E80" s="329">
        <v>43560</v>
      </c>
      <c r="F80" s="329">
        <v>43574</v>
      </c>
    </row>
    <row r="81" spans="1:6" ht="38.25" x14ac:dyDescent="0.2">
      <c r="A81" s="326" t="s">
        <v>2716</v>
      </c>
      <c r="B81" s="327" t="s">
        <v>3819</v>
      </c>
      <c r="C81" s="328">
        <v>18628.490000000002</v>
      </c>
      <c r="D81" s="326" t="s">
        <v>2794</v>
      </c>
      <c r="E81" s="329">
        <v>43560</v>
      </c>
      <c r="F81" s="329">
        <v>43574</v>
      </c>
    </row>
    <row r="82" spans="1:6" ht="38.25" x14ac:dyDescent="0.2">
      <c r="A82" s="326" t="s">
        <v>2716</v>
      </c>
      <c r="B82" s="327" t="s">
        <v>3819</v>
      </c>
      <c r="C82" s="328">
        <v>23666.51</v>
      </c>
      <c r="D82" s="326" t="s">
        <v>2795</v>
      </c>
      <c r="E82" s="329">
        <v>43560</v>
      </c>
      <c r="F82" s="329">
        <v>43574</v>
      </c>
    </row>
    <row r="83" spans="1:6" ht="38.25" x14ac:dyDescent="0.2">
      <c r="A83" s="326" t="s">
        <v>2716</v>
      </c>
      <c r="B83" s="327" t="s">
        <v>3819</v>
      </c>
      <c r="C83" s="328">
        <v>90136.59</v>
      </c>
      <c r="D83" s="326" t="s">
        <v>2796</v>
      </c>
      <c r="E83" s="329">
        <v>43560</v>
      </c>
      <c r="F83" s="329">
        <v>43574</v>
      </c>
    </row>
    <row r="84" spans="1:6" ht="38.25" x14ac:dyDescent="0.2">
      <c r="A84" s="326" t="s">
        <v>2716</v>
      </c>
      <c r="B84" s="327" t="s">
        <v>3819</v>
      </c>
      <c r="C84" s="328">
        <v>14982.61</v>
      </c>
      <c r="D84" s="326" t="s">
        <v>2797</v>
      </c>
      <c r="E84" s="329">
        <v>43563</v>
      </c>
      <c r="F84" s="329">
        <v>43577</v>
      </c>
    </row>
    <row r="85" spans="1:6" ht="38.25" x14ac:dyDescent="0.2">
      <c r="A85" s="326" t="s">
        <v>2716</v>
      </c>
      <c r="B85" s="327" t="s">
        <v>3819</v>
      </c>
      <c r="C85" s="328">
        <v>10815.28</v>
      </c>
      <c r="D85" s="326" t="s">
        <v>2798</v>
      </c>
      <c r="E85" s="329">
        <v>43563</v>
      </c>
      <c r="F85" s="329">
        <v>43577</v>
      </c>
    </row>
    <row r="86" spans="1:6" ht="38.25" x14ac:dyDescent="0.2">
      <c r="A86" s="326" t="s">
        <v>2716</v>
      </c>
      <c r="B86" s="327" t="s">
        <v>3819</v>
      </c>
      <c r="C86" s="328">
        <v>26982.93</v>
      </c>
      <c r="D86" s="326" t="s">
        <v>2799</v>
      </c>
      <c r="E86" s="329">
        <v>43563</v>
      </c>
      <c r="F86" s="329">
        <v>43577</v>
      </c>
    </row>
    <row r="87" spans="1:6" ht="38.25" x14ac:dyDescent="0.2">
      <c r="A87" s="326" t="s">
        <v>2716</v>
      </c>
      <c r="B87" s="327" t="s">
        <v>3819</v>
      </c>
      <c r="C87" s="328">
        <v>10203.18</v>
      </c>
      <c r="D87" s="326" t="s">
        <v>2800</v>
      </c>
      <c r="E87" s="329">
        <v>43563</v>
      </c>
      <c r="F87" s="329">
        <v>43577</v>
      </c>
    </row>
    <row r="88" spans="1:6" ht="38.25" x14ac:dyDescent="0.2">
      <c r="A88" s="326" t="s">
        <v>2716</v>
      </c>
      <c r="B88" s="327" t="s">
        <v>3819</v>
      </c>
      <c r="C88" s="328">
        <v>24769.24</v>
      </c>
      <c r="D88" s="326" t="s">
        <v>2801</v>
      </c>
      <c r="E88" s="329">
        <v>43563</v>
      </c>
      <c r="F88" s="329">
        <v>43577</v>
      </c>
    </row>
    <row r="89" spans="1:6" ht="38.25" x14ac:dyDescent="0.2">
      <c r="A89" s="326" t="s">
        <v>2716</v>
      </c>
      <c r="B89" s="327" t="s">
        <v>3819</v>
      </c>
      <c r="C89" s="328">
        <v>11446.56</v>
      </c>
      <c r="D89" s="326" t="s">
        <v>2802</v>
      </c>
      <c r="E89" s="329">
        <v>43563</v>
      </c>
      <c r="F89" s="329">
        <v>43577</v>
      </c>
    </row>
    <row r="90" spans="1:6" ht="38.25" x14ac:dyDescent="0.2">
      <c r="A90" s="326" t="s">
        <v>2716</v>
      </c>
      <c r="B90" s="327" t="s">
        <v>3819</v>
      </c>
      <c r="C90" s="328">
        <v>29999.33</v>
      </c>
      <c r="D90" s="326" t="s">
        <v>2803</v>
      </c>
      <c r="E90" s="329">
        <v>43563</v>
      </c>
      <c r="F90" s="329">
        <v>43577</v>
      </c>
    </row>
    <row r="91" spans="1:6" ht="38.25" x14ac:dyDescent="0.2">
      <c r="A91" s="326" t="s">
        <v>2716</v>
      </c>
      <c r="B91" s="327" t="s">
        <v>3819</v>
      </c>
      <c r="C91" s="328">
        <v>48348.83</v>
      </c>
      <c r="D91" s="326" t="s">
        <v>2804</v>
      </c>
      <c r="E91" s="329">
        <v>43563</v>
      </c>
      <c r="F91" s="329">
        <v>43577</v>
      </c>
    </row>
    <row r="92" spans="1:6" ht="38.25" x14ac:dyDescent="0.2">
      <c r="A92" s="326" t="s">
        <v>2716</v>
      </c>
      <c r="B92" s="327" t="s">
        <v>3819</v>
      </c>
      <c r="C92" s="328">
        <v>17615.21</v>
      </c>
      <c r="D92" s="326" t="s">
        <v>2805</v>
      </c>
      <c r="E92" s="329">
        <v>43563</v>
      </c>
      <c r="F92" s="329">
        <v>43577</v>
      </c>
    </row>
    <row r="93" spans="1:6" ht="38.25" x14ac:dyDescent="0.2">
      <c r="A93" s="326" t="s">
        <v>2716</v>
      </c>
      <c r="B93" s="327" t="s">
        <v>3819</v>
      </c>
      <c r="C93" s="328">
        <v>59575.55</v>
      </c>
      <c r="D93" s="326" t="s">
        <v>2806</v>
      </c>
      <c r="E93" s="329">
        <v>43563</v>
      </c>
      <c r="F93" s="329">
        <v>43577</v>
      </c>
    </row>
    <row r="94" spans="1:6" ht="38.25" x14ac:dyDescent="0.2">
      <c r="A94" s="326" t="s">
        <v>2716</v>
      </c>
      <c r="B94" s="327" t="s">
        <v>3819</v>
      </c>
      <c r="C94" s="328">
        <v>65862.960000000006</v>
      </c>
      <c r="D94" s="326" t="s">
        <v>2807</v>
      </c>
      <c r="E94" s="329">
        <v>43563</v>
      </c>
      <c r="F94" s="329">
        <v>43577</v>
      </c>
    </row>
    <row r="95" spans="1:6" ht="38.25" x14ac:dyDescent="0.2">
      <c r="A95" s="326" t="s">
        <v>2716</v>
      </c>
      <c r="B95" s="327" t="s">
        <v>3819</v>
      </c>
      <c r="C95" s="328">
        <v>18894.509999999998</v>
      </c>
      <c r="D95" s="326" t="s">
        <v>2808</v>
      </c>
      <c r="E95" s="329">
        <v>43563</v>
      </c>
      <c r="F95" s="329">
        <v>43577</v>
      </c>
    </row>
    <row r="96" spans="1:6" ht="38.25" x14ac:dyDescent="0.2">
      <c r="A96" s="326" t="s">
        <v>2716</v>
      </c>
      <c r="B96" s="327" t="s">
        <v>3819</v>
      </c>
      <c r="C96" s="328">
        <v>15692.13</v>
      </c>
      <c r="D96" s="326" t="s">
        <v>2809</v>
      </c>
      <c r="E96" s="329">
        <v>43563</v>
      </c>
      <c r="F96" s="329">
        <v>43577</v>
      </c>
    </row>
    <row r="97" spans="1:6" ht="38.25" x14ac:dyDescent="0.2">
      <c r="A97" s="326" t="s">
        <v>2716</v>
      </c>
      <c r="B97" s="327" t="s">
        <v>3819</v>
      </c>
      <c r="C97" s="328">
        <v>81057.47</v>
      </c>
      <c r="D97" s="326" t="s">
        <v>2810</v>
      </c>
      <c r="E97" s="329">
        <v>43563</v>
      </c>
      <c r="F97" s="329">
        <v>43577</v>
      </c>
    </row>
    <row r="98" spans="1:6" ht="38.25" x14ac:dyDescent="0.2">
      <c r="A98" s="326" t="s">
        <v>2716</v>
      </c>
      <c r="B98" s="327" t="s">
        <v>3819</v>
      </c>
      <c r="C98" s="328">
        <v>18617.07</v>
      </c>
      <c r="D98" s="326" t="s">
        <v>2811</v>
      </c>
      <c r="E98" s="329">
        <v>43563</v>
      </c>
      <c r="F98" s="329">
        <v>43577</v>
      </c>
    </row>
    <row r="99" spans="1:6" ht="38.25" x14ac:dyDescent="0.2">
      <c r="A99" s="326" t="s">
        <v>2716</v>
      </c>
      <c r="B99" s="327" t="s">
        <v>3819</v>
      </c>
      <c r="C99" s="328">
        <v>12455.93</v>
      </c>
      <c r="D99" s="326" t="s">
        <v>2812</v>
      </c>
      <c r="E99" s="329">
        <v>43563</v>
      </c>
      <c r="F99" s="329">
        <v>43577</v>
      </c>
    </row>
    <row r="100" spans="1:6" ht="38.25" x14ac:dyDescent="0.2">
      <c r="A100" s="326" t="s">
        <v>2716</v>
      </c>
      <c r="B100" s="327" t="s">
        <v>3819</v>
      </c>
      <c r="C100" s="328">
        <v>15616.76</v>
      </c>
      <c r="D100" s="326" t="s">
        <v>2813</v>
      </c>
      <c r="E100" s="329">
        <v>43563</v>
      </c>
      <c r="F100" s="329">
        <v>43577</v>
      </c>
    </row>
    <row r="101" spans="1:6" ht="38.25" x14ac:dyDescent="0.2">
      <c r="A101" s="326" t="s">
        <v>2716</v>
      </c>
      <c r="B101" s="327" t="s">
        <v>3819</v>
      </c>
      <c r="C101" s="328">
        <v>23514.57</v>
      </c>
      <c r="D101" s="326" t="s">
        <v>2814</v>
      </c>
      <c r="E101" s="329">
        <v>43563</v>
      </c>
      <c r="F101" s="329">
        <v>43577</v>
      </c>
    </row>
    <row r="102" spans="1:6" ht="38.25" x14ac:dyDescent="0.2">
      <c r="A102" s="326" t="s">
        <v>2716</v>
      </c>
      <c r="B102" s="327" t="s">
        <v>3819</v>
      </c>
      <c r="C102" s="328">
        <v>1280.25</v>
      </c>
      <c r="D102" s="326" t="s">
        <v>2815</v>
      </c>
      <c r="E102" s="329">
        <v>43563</v>
      </c>
      <c r="F102" s="329">
        <v>43577</v>
      </c>
    </row>
    <row r="103" spans="1:6" ht="38.25" x14ac:dyDescent="0.2">
      <c r="A103" s="326" t="s">
        <v>2716</v>
      </c>
      <c r="B103" s="327" t="s">
        <v>3819</v>
      </c>
      <c r="C103" s="328">
        <v>4226.47</v>
      </c>
      <c r="D103" s="326" t="s">
        <v>2816</v>
      </c>
      <c r="E103" s="329">
        <v>43563</v>
      </c>
      <c r="F103" s="329">
        <v>43577</v>
      </c>
    </row>
    <row r="104" spans="1:6" ht="38.25" x14ac:dyDescent="0.2">
      <c r="A104" s="326" t="s">
        <v>2716</v>
      </c>
      <c r="B104" s="327" t="s">
        <v>3819</v>
      </c>
      <c r="C104" s="328">
        <v>13730.81</v>
      </c>
      <c r="D104" s="326" t="s">
        <v>2817</v>
      </c>
      <c r="E104" s="329">
        <v>43564</v>
      </c>
      <c r="F104" s="329">
        <v>43578</v>
      </c>
    </row>
    <row r="105" spans="1:6" ht="38.25" x14ac:dyDescent="0.2">
      <c r="A105" s="326" t="s">
        <v>2716</v>
      </c>
      <c r="B105" s="327" t="s">
        <v>3819</v>
      </c>
      <c r="C105" s="328">
        <v>12595.46</v>
      </c>
      <c r="D105" s="326" t="s">
        <v>2818</v>
      </c>
      <c r="E105" s="329">
        <v>43564</v>
      </c>
      <c r="F105" s="329">
        <v>43578</v>
      </c>
    </row>
    <row r="106" spans="1:6" ht="38.25" x14ac:dyDescent="0.2">
      <c r="A106" s="326" t="s">
        <v>2716</v>
      </c>
      <c r="B106" s="327" t="s">
        <v>3819</v>
      </c>
      <c r="C106" s="328">
        <v>25941.24</v>
      </c>
      <c r="D106" s="326" t="s">
        <v>2819</v>
      </c>
      <c r="E106" s="329">
        <v>43564</v>
      </c>
      <c r="F106" s="329">
        <v>43578</v>
      </c>
    </row>
    <row r="107" spans="1:6" ht="38.25" x14ac:dyDescent="0.2">
      <c r="A107" s="326" t="s">
        <v>2716</v>
      </c>
      <c r="B107" s="327" t="s">
        <v>3819</v>
      </c>
      <c r="C107" s="328">
        <v>11507.16</v>
      </c>
      <c r="D107" s="326" t="s">
        <v>2820</v>
      </c>
      <c r="E107" s="329">
        <v>43564</v>
      </c>
      <c r="F107" s="329">
        <v>43578</v>
      </c>
    </row>
    <row r="108" spans="1:6" ht="38.25" x14ac:dyDescent="0.2">
      <c r="A108" s="326" t="s">
        <v>2716</v>
      </c>
      <c r="B108" s="327" t="s">
        <v>3819</v>
      </c>
      <c r="C108" s="328">
        <v>20274.84</v>
      </c>
      <c r="D108" s="326" t="s">
        <v>2821</v>
      </c>
      <c r="E108" s="329">
        <v>43564</v>
      </c>
      <c r="F108" s="329">
        <v>43578</v>
      </c>
    </row>
    <row r="109" spans="1:6" ht="38.25" x14ac:dyDescent="0.2">
      <c r="A109" s="326" t="s">
        <v>2716</v>
      </c>
      <c r="B109" s="327" t="s">
        <v>3819</v>
      </c>
      <c r="C109" s="328">
        <v>11774.97</v>
      </c>
      <c r="D109" s="326" t="s">
        <v>2822</v>
      </c>
      <c r="E109" s="329">
        <v>43564</v>
      </c>
      <c r="F109" s="329">
        <v>43578</v>
      </c>
    </row>
    <row r="110" spans="1:6" ht="38.25" x14ac:dyDescent="0.2">
      <c r="A110" s="326" t="s">
        <v>2716</v>
      </c>
      <c r="B110" s="327" t="s">
        <v>3819</v>
      </c>
      <c r="C110" s="328">
        <v>8685.91</v>
      </c>
      <c r="D110" s="326" t="s">
        <v>2823</v>
      </c>
      <c r="E110" s="329">
        <v>43564</v>
      </c>
      <c r="F110" s="329">
        <v>43578</v>
      </c>
    </row>
    <row r="111" spans="1:6" ht="38.25" x14ac:dyDescent="0.2">
      <c r="A111" s="326" t="s">
        <v>2716</v>
      </c>
      <c r="B111" s="327" t="s">
        <v>3819</v>
      </c>
      <c r="C111" s="328">
        <v>71064.33</v>
      </c>
      <c r="D111" s="326" t="s">
        <v>2824</v>
      </c>
      <c r="E111" s="329">
        <v>43564</v>
      </c>
      <c r="F111" s="329">
        <v>43578</v>
      </c>
    </row>
    <row r="112" spans="1:6" ht="38.25" x14ac:dyDescent="0.2">
      <c r="A112" s="326" t="s">
        <v>2716</v>
      </c>
      <c r="B112" s="327" t="s">
        <v>3819</v>
      </c>
      <c r="C112" s="328">
        <v>15793.17</v>
      </c>
      <c r="D112" s="326" t="s">
        <v>2825</v>
      </c>
      <c r="E112" s="329">
        <v>43564</v>
      </c>
      <c r="F112" s="329">
        <v>43578</v>
      </c>
    </row>
    <row r="113" spans="1:6" ht="38.25" x14ac:dyDescent="0.2">
      <c r="A113" s="326" t="s">
        <v>2716</v>
      </c>
      <c r="B113" s="327" t="s">
        <v>3819</v>
      </c>
      <c r="C113" s="328">
        <v>7935.6</v>
      </c>
      <c r="D113" s="326" t="s">
        <v>2826</v>
      </c>
      <c r="E113" s="329">
        <v>43564</v>
      </c>
      <c r="F113" s="329">
        <v>43578</v>
      </c>
    </row>
    <row r="114" spans="1:6" ht="38.25" x14ac:dyDescent="0.2">
      <c r="A114" s="326" t="s">
        <v>2716</v>
      </c>
      <c r="B114" s="327" t="s">
        <v>3819</v>
      </c>
      <c r="C114" s="328">
        <v>3260.77</v>
      </c>
      <c r="D114" s="326" t="s">
        <v>2827</v>
      </c>
      <c r="E114" s="329">
        <v>43564</v>
      </c>
      <c r="F114" s="329">
        <v>43578</v>
      </c>
    </row>
    <row r="115" spans="1:6" ht="38.25" x14ac:dyDescent="0.2">
      <c r="A115" s="326" t="s">
        <v>2716</v>
      </c>
      <c r="B115" s="327" t="s">
        <v>3819</v>
      </c>
      <c r="C115" s="328">
        <v>16476.82</v>
      </c>
      <c r="D115" s="326" t="s">
        <v>2828</v>
      </c>
      <c r="E115" s="329">
        <v>43564</v>
      </c>
      <c r="F115" s="329">
        <v>43578</v>
      </c>
    </row>
    <row r="116" spans="1:6" ht="38.25" x14ac:dyDescent="0.2">
      <c r="A116" s="326" t="s">
        <v>2716</v>
      </c>
      <c r="B116" s="327" t="s">
        <v>3819</v>
      </c>
      <c r="C116" s="328">
        <v>26183.040000000001</v>
      </c>
      <c r="D116" s="326" t="s">
        <v>2829</v>
      </c>
      <c r="E116" s="329">
        <v>43564</v>
      </c>
      <c r="F116" s="329">
        <v>43578</v>
      </c>
    </row>
    <row r="117" spans="1:6" ht="38.25" x14ac:dyDescent="0.2">
      <c r="A117" s="326" t="s">
        <v>2716</v>
      </c>
      <c r="B117" s="327" t="s">
        <v>3819</v>
      </c>
      <c r="C117" s="328">
        <v>28362.17</v>
      </c>
      <c r="D117" s="326" t="s">
        <v>2830</v>
      </c>
      <c r="E117" s="329">
        <v>43564</v>
      </c>
      <c r="F117" s="329">
        <v>43578</v>
      </c>
    </row>
    <row r="118" spans="1:6" ht="38.25" x14ac:dyDescent="0.2">
      <c r="A118" s="326" t="s">
        <v>2716</v>
      </c>
      <c r="B118" s="327" t="s">
        <v>3819</v>
      </c>
      <c r="C118" s="328">
        <v>21374.89</v>
      </c>
      <c r="D118" s="326" t="s">
        <v>2831</v>
      </c>
      <c r="E118" s="329">
        <v>43564</v>
      </c>
      <c r="F118" s="329">
        <v>43578</v>
      </c>
    </row>
    <row r="119" spans="1:6" ht="38.25" x14ac:dyDescent="0.2">
      <c r="A119" s="326" t="s">
        <v>2716</v>
      </c>
      <c r="B119" s="327" t="s">
        <v>3819</v>
      </c>
      <c r="C119" s="328">
        <v>14039.03</v>
      </c>
      <c r="D119" s="326" t="s">
        <v>2832</v>
      </c>
      <c r="E119" s="329">
        <v>43564</v>
      </c>
      <c r="F119" s="329">
        <v>43578</v>
      </c>
    </row>
    <row r="120" spans="1:6" ht="38.25" x14ac:dyDescent="0.2">
      <c r="A120" s="326" t="s">
        <v>2716</v>
      </c>
      <c r="B120" s="327" t="s">
        <v>3819</v>
      </c>
      <c r="C120" s="328">
        <v>13275.29</v>
      </c>
      <c r="D120" s="326" t="s">
        <v>2833</v>
      </c>
      <c r="E120" s="329">
        <v>43564</v>
      </c>
      <c r="F120" s="329">
        <v>43578</v>
      </c>
    </row>
    <row r="121" spans="1:6" ht="38.25" x14ac:dyDescent="0.2">
      <c r="A121" s="326" t="s">
        <v>2716</v>
      </c>
      <c r="B121" s="327" t="s">
        <v>3819</v>
      </c>
      <c r="C121" s="328">
        <v>15793.17</v>
      </c>
      <c r="D121" s="326" t="s">
        <v>2834</v>
      </c>
      <c r="E121" s="329">
        <v>43564</v>
      </c>
      <c r="F121" s="329">
        <v>43578</v>
      </c>
    </row>
    <row r="122" spans="1:6" ht="38.25" x14ac:dyDescent="0.2">
      <c r="A122" s="326" t="s">
        <v>2716</v>
      </c>
      <c r="B122" s="327" t="s">
        <v>3819</v>
      </c>
      <c r="C122" s="328">
        <v>68822.36</v>
      </c>
      <c r="D122" s="326" t="s">
        <v>2835</v>
      </c>
      <c r="E122" s="329">
        <v>43564</v>
      </c>
      <c r="F122" s="329">
        <v>43578</v>
      </c>
    </row>
    <row r="123" spans="1:6" ht="38.25" x14ac:dyDescent="0.2">
      <c r="A123" s="326" t="s">
        <v>2716</v>
      </c>
      <c r="B123" s="327" t="s">
        <v>3819</v>
      </c>
      <c r="C123" s="328">
        <v>8290.82</v>
      </c>
      <c r="D123" s="326" t="s">
        <v>2836</v>
      </c>
      <c r="E123" s="329">
        <v>43565</v>
      </c>
      <c r="F123" s="329">
        <v>43579</v>
      </c>
    </row>
    <row r="124" spans="1:6" ht="38.25" x14ac:dyDescent="0.2">
      <c r="A124" s="326" t="s">
        <v>2716</v>
      </c>
      <c r="B124" s="327" t="s">
        <v>3819</v>
      </c>
      <c r="C124" s="328">
        <v>86774.38</v>
      </c>
      <c r="D124" s="326" t="s">
        <v>2837</v>
      </c>
      <c r="E124" s="329">
        <v>43565</v>
      </c>
      <c r="F124" s="329">
        <v>43579</v>
      </c>
    </row>
    <row r="125" spans="1:6" ht="38.25" x14ac:dyDescent="0.2">
      <c r="A125" s="326" t="s">
        <v>2716</v>
      </c>
      <c r="B125" s="327" t="s">
        <v>3819</v>
      </c>
      <c r="C125" s="328">
        <v>18745.560000000001</v>
      </c>
      <c r="D125" s="326" t="s">
        <v>2838</v>
      </c>
      <c r="E125" s="329">
        <v>43565</v>
      </c>
      <c r="F125" s="329">
        <v>43579</v>
      </c>
    </row>
    <row r="126" spans="1:6" ht="38.25" x14ac:dyDescent="0.2">
      <c r="A126" s="326" t="s">
        <v>2716</v>
      </c>
      <c r="B126" s="327" t="s">
        <v>3819</v>
      </c>
      <c r="C126" s="328">
        <v>82735.16</v>
      </c>
      <c r="D126" s="326" t="s">
        <v>2839</v>
      </c>
      <c r="E126" s="329">
        <v>43565</v>
      </c>
      <c r="F126" s="329">
        <v>43579</v>
      </c>
    </row>
    <row r="127" spans="1:6" ht="38.25" x14ac:dyDescent="0.2">
      <c r="A127" s="326" t="s">
        <v>2716</v>
      </c>
      <c r="B127" s="327" t="s">
        <v>3819</v>
      </c>
      <c r="C127" s="328">
        <v>28976.85</v>
      </c>
      <c r="D127" s="326" t="s">
        <v>2840</v>
      </c>
      <c r="E127" s="329">
        <v>43565</v>
      </c>
      <c r="F127" s="329">
        <v>43579</v>
      </c>
    </row>
    <row r="128" spans="1:6" ht="38.25" x14ac:dyDescent="0.2">
      <c r="A128" s="326" t="s">
        <v>2716</v>
      </c>
      <c r="B128" s="327" t="s">
        <v>3819</v>
      </c>
      <c r="C128" s="328">
        <v>5916.46</v>
      </c>
      <c r="D128" s="326" t="s">
        <v>2841</v>
      </c>
      <c r="E128" s="329">
        <v>43565</v>
      </c>
      <c r="F128" s="329">
        <v>43579</v>
      </c>
    </row>
    <row r="129" spans="1:6" ht="38.25" x14ac:dyDescent="0.2">
      <c r="A129" s="326" t="s">
        <v>2716</v>
      </c>
      <c r="B129" s="327" t="s">
        <v>3819</v>
      </c>
      <c r="C129" s="328">
        <v>14406.71</v>
      </c>
      <c r="D129" s="326" t="s">
        <v>2842</v>
      </c>
      <c r="E129" s="329">
        <v>43565</v>
      </c>
      <c r="F129" s="329">
        <v>43579</v>
      </c>
    </row>
    <row r="130" spans="1:6" ht="38.25" x14ac:dyDescent="0.2">
      <c r="A130" s="326" t="s">
        <v>2716</v>
      </c>
      <c r="B130" s="327" t="s">
        <v>3819</v>
      </c>
      <c r="C130" s="328">
        <v>22237.19</v>
      </c>
      <c r="D130" s="326" t="s">
        <v>2843</v>
      </c>
      <c r="E130" s="329">
        <v>43565</v>
      </c>
      <c r="F130" s="329">
        <v>43579</v>
      </c>
    </row>
    <row r="131" spans="1:6" ht="38.25" x14ac:dyDescent="0.2">
      <c r="A131" s="326" t="s">
        <v>2716</v>
      </c>
      <c r="B131" s="327" t="s">
        <v>3819</v>
      </c>
      <c r="C131" s="328">
        <v>26259.73</v>
      </c>
      <c r="D131" s="326" t="s">
        <v>2844</v>
      </c>
      <c r="E131" s="329">
        <v>43565</v>
      </c>
      <c r="F131" s="329">
        <v>43579</v>
      </c>
    </row>
    <row r="132" spans="1:6" ht="38.25" x14ac:dyDescent="0.2">
      <c r="A132" s="326" t="s">
        <v>2716</v>
      </c>
      <c r="B132" s="327" t="s">
        <v>3819</v>
      </c>
      <c r="C132" s="328">
        <v>24321.06</v>
      </c>
      <c r="D132" s="326" t="s">
        <v>2845</v>
      </c>
      <c r="E132" s="329">
        <v>43565</v>
      </c>
      <c r="F132" s="329">
        <v>43579</v>
      </c>
    </row>
    <row r="133" spans="1:6" ht="38.25" x14ac:dyDescent="0.2">
      <c r="A133" s="326" t="s">
        <v>2716</v>
      </c>
      <c r="B133" s="327" t="s">
        <v>3819</v>
      </c>
      <c r="C133" s="328">
        <v>13749.33</v>
      </c>
      <c r="D133" s="326" t="s">
        <v>2846</v>
      </c>
      <c r="E133" s="329">
        <v>43565</v>
      </c>
      <c r="F133" s="329">
        <v>43579</v>
      </c>
    </row>
    <row r="134" spans="1:6" ht="38.25" x14ac:dyDescent="0.2">
      <c r="A134" s="326" t="s">
        <v>2716</v>
      </c>
      <c r="B134" s="327" t="s">
        <v>3819</v>
      </c>
      <c r="C134" s="328">
        <v>17200.79</v>
      </c>
      <c r="D134" s="326" t="s">
        <v>2847</v>
      </c>
      <c r="E134" s="329">
        <v>43565</v>
      </c>
      <c r="F134" s="329">
        <v>43579</v>
      </c>
    </row>
    <row r="135" spans="1:6" ht="38.25" x14ac:dyDescent="0.2">
      <c r="A135" s="326" t="s">
        <v>2716</v>
      </c>
      <c r="B135" s="327" t="s">
        <v>3819</v>
      </c>
      <c r="C135" s="328">
        <v>11854.65</v>
      </c>
      <c r="D135" s="326" t="s">
        <v>2848</v>
      </c>
      <c r="E135" s="329">
        <v>43565</v>
      </c>
      <c r="F135" s="329">
        <v>43579</v>
      </c>
    </row>
    <row r="136" spans="1:6" ht="38.25" x14ac:dyDescent="0.2">
      <c r="A136" s="326" t="s">
        <v>2716</v>
      </c>
      <c r="B136" s="327" t="s">
        <v>3819</v>
      </c>
      <c r="C136" s="328">
        <v>18133.53</v>
      </c>
      <c r="D136" s="326" t="s">
        <v>2849</v>
      </c>
      <c r="E136" s="329">
        <v>43565</v>
      </c>
      <c r="F136" s="329">
        <v>43579</v>
      </c>
    </row>
    <row r="137" spans="1:6" ht="38.25" x14ac:dyDescent="0.2">
      <c r="A137" s="326" t="s">
        <v>2716</v>
      </c>
      <c r="B137" s="327" t="s">
        <v>3819</v>
      </c>
      <c r="C137" s="328">
        <v>12123.4</v>
      </c>
      <c r="D137" s="326" t="s">
        <v>2850</v>
      </c>
      <c r="E137" s="329">
        <v>43565</v>
      </c>
      <c r="F137" s="329">
        <v>43579</v>
      </c>
    </row>
    <row r="138" spans="1:6" ht="38.25" x14ac:dyDescent="0.2">
      <c r="A138" s="326" t="s">
        <v>2716</v>
      </c>
      <c r="B138" s="327" t="s">
        <v>3819</v>
      </c>
      <c r="C138" s="328">
        <v>8641.25</v>
      </c>
      <c r="D138" s="326" t="s">
        <v>2851</v>
      </c>
      <c r="E138" s="329">
        <v>43565</v>
      </c>
      <c r="F138" s="329">
        <v>43579</v>
      </c>
    </row>
    <row r="139" spans="1:6" ht="38.25" x14ac:dyDescent="0.2">
      <c r="A139" s="326" t="s">
        <v>2716</v>
      </c>
      <c r="B139" s="327" t="s">
        <v>3819</v>
      </c>
      <c r="C139" s="328">
        <v>16310.49</v>
      </c>
      <c r="D139" s="326" t="s">
        <v>2852</v>
      </c>
      <c r="E139" s="329">
        <v>43565</v>
      </c>
      <c r="F139" s="329">
        <v>43579</v>
      </c>
    </row>
    <row r="140" spans="1:6" ht="38.25" x14ac:dyDescent="0.2">
      <c r="A140" s="326" t="s">
        <v>2716</v>
      </c>
      <c r="B140" s="327" t="s">
        <v>3819</v>
      </c>
      <c r="C140" s="328">
        <v>66855.850000000006</v>
      </c>
      <c r="D140" s="326" t="s">
        <v>2853</v>
      </c>
      <c r="E140" s="329">
        <v>43566</v>
      </c>
      <c r="F140" s="329">
        <v>43580</v>
      </c>
    </row>
    <row r="141" spans="1:6" ht="38.25" x14ac:dyDescent="0.2">
      <c r="A141" s="326" t="s">
        <v>2716</v>
      </c>
      <c r="B141" s="327" t="s">
        <v>3819</v>
      </c>
      <c r="C141" s="328">
        <v>18350.169999999998</v>
      </c>
      <c r="D141" s="326" t="s">
        <v>2854</v>
      </c>
      <c r="E141" s="329">
        <v>43566</v>
      </c>
      <c r="F141" s="329">
        <v>43580</v>
      </c>
    </row>
    <row r="142" spans="1:6" ht="38.25" x14ac:dyDescent="0.2">
      <c r="A142" s="326" t="s">
        <v>2716</v>
      </c>
      <c r="B142" s="327" t="s">
        <v>3819</v>
      </c>
      <c r="C142" s="328">
        <v>21420.3</v>
      </c>
      <c r="D142" s="326" t="s">
        <v>2855</v>
      </c>
      <c r="E142" s="329">
        <v>43566</v>
      </c>
      <c r="F142" s="329">
        <v>43580</v>
      </c>
    </row>
    <row r="143" spans="1:6" ht="38.25" x14ac:dyDescent="0.2">
      <c r="A143" s="326" t="s">
        <v>2716</v>
      </c>
      <c r="B143" s="327" t="s">
        <v>3819</v>
      </c>
      <c r="C143" s="328">
        <v>16808.78</v>
      </c>
      <c r="D143" s="326" t="s">
        <v>2856</v>
      </c>
      <c r="E143" s="329">
        <v>43566</v>
      </c>
      <c r="F143" s="329">
        <v>43580</v>
      </c>
    </row>
    <row r="144" spans="1:6" ht="38.25" x14ac:dyDescent="0.2">
      <c r="A144" s="326" t="s">
        <v>2716</v>
      </c>
      <c r="B144" s="327" t="s">
        <v>3819</v>
      </c>
      <c r="C144" s="328">
        <v>10242.23</v>
      </c>
      <c r="D144" s="326" t="s">
        <v>2857</v>
      </c>
      <c r="E144" s="329">
        <v>43566</v>
      </c>
      <c r="F144" s="329">
        <v>43580</v>
      </c>
    </row>
    <row r="145" spans="1:6" ht="38.25" x14ac:dyDescent="0.2">
      <c r="A145" s="326" t="s">
        <v>2716</v>
      </c>
      <c r="B145" s="327" t="s">
        <v>3819</v>
      </c>
      <c r="C145" s="328">
        <v>10939.94</v>
      </c>
      <c r="D145" s="326" t="s">
        <v>2858</v>
      </c>
      <c r="E145" s="329">
        <v>43566</v>
      </c>
      <c r="F145" s="329">
        <v>43580</v>
      </c>
    </row>
    <row r="146" spans="1:6" ht="38.25" x14ac:dyDescent="0.2">
      <c r="A146" s="326" t="s">
        <v>2716</v>
      </c>
      <c r="B146" s="327" t="s">
        <v>3819</v>
      </c>
      <c r="C146" s="328">
        <v>16242.75</v>
      </c>
      <c r="D146" s="326" t="s">
        <v>2859</v>
      </c>
      <c r="E146" s="329">
        <v>43566</v>
      </c>
      <c r="F146" s="329">
        <v>43580</v>
      </c>
    </row>
    <row r="147" spans="1:6" ht="38.25" x14ac:dyDescent="0.2">
      <c r="A147" s="326" t="s">
        <v>2716</v>
      </c>
      <c r="B147" s="327" t="s">
        <v>3819</v>
      </c>
      <c r="C147" s="328">
        <v>23920.67</v>
      </c>
      <c r="D147" s="326" t="s">
        <v>2860</v>
      </c>
      <c r="E147" s="329">
        <v>43566</v>
      </c>
      <c r="F147" s="329">
        <v>43580</v>
      </c>
    </row>
    <row r="148" spans="1:6" ht="38.25" x14ac:dyDescent="0.2">
      <c r="A148" s="326" t="s">
        <v>2716</v>
      </c>
      <c r="B148" s="327" t="s">
        <v>3819</v>
      </c>
      <c r="C148" s="328">
        <v>16850.43</v>
      </c>
      <c r="D148" s="326" t="s">
        <v>2861</v>
      </c>
      <c r="E148" s="329">
        <v>43566</v>
      </c>
      <c r="F148" s="329">
        <v>43580</v>
      </c>
    </row>
    <row r="149" spans="1:6" ht="38.25" x14ac:dyDescent="0.2">
      <c r="A149" s="326" t="s">
        <v>2716</v>
      </c>
      <c r="B149" s="327" t="s">
        <v>3819</v>
      </c>
      <c r="C149" s="328">
        <v>11297.46</v>
      </c>
      <c r="D149" s="326" t="s">
        <v>2862</v>
      </c>
      <c r="E149" s="329">
        <v>43566</v>
      </c>
      <c r="F149" s="329">
        <v>43580</v>
      </c>
    </row>
    <row r="150" spans="1:6" ht="38.25" x14ac:dyDescent="0.2">
      <c r="A150" s="326" t="s">
        <v>2716</v>
      </c>
      <c r="B150" s="327" t="s">
        <v>3819</v>
      </c>
      <c r="C150" s="328">
        <v>12082.51</v>
      </c>
      <c r="D150" s="326" t="s">
        <v>2863</v>
      </c>
      <c r="E150" s="329">
        <v>43566</v>
      </c>
      <c r="F150" s="329">
        <v>43580</v>
      </c>
    </row>
    <row r="151" spans="1:6" ht="38.25" x14ac:dyDescent="0.2">
      <c r="A151" s="326" t="s">
        <v>2716</v>
      </c>
      <c r="B151" s="327" t="s">
        <v>3819</v>
      </c>
      <c r="C151" s="328">
        <v>16480.189999999999</v>
      </c>
      <c r="D151" s="326" t="s">
        <v>2864</v>
      </c>
      <c r="E151" s="329">
        <v>43566</v>
      </c>
      <c r="F151" s="329">
        <v>43580</v>
      </c>
    </row>
    <row r="152" spans="1:6" ht="38.25" x14ac:dyDescent="0.2">
      <c r="A152" s="326" t="s">
        <v>2716</v>
      </c>
      <c r="B152" s="327" t="s">
        <v>3819</v>
      </c>
      <c r="C152" s="328">
        <v>42626.559999999998</v>
      </c>
      <c r="D152" s="326" t="s">
        <v>2865</v>
      </c>
      <c r="E152" s="329">
        <v>43566</v>
      </c>
      <c r="F152" s="329">
        <v>43580</v>
      </c>
    </row>
    <row r="153" spans="1:6" ht="38.25" x14ac:dyDescent="0.2">
      <c r="A153" s="326" t="s">
        <v>2716</v>
      </c>
      <c r="B153" s="327" t="s">
        <v>3819</v>
      </c>
      <c r="C153" s="328">
        <v>104578.59</v>
      </c>
      <c r="D153" s="326" t="s">
        <v>2866</v>
      </c>
      <c r="E153" s="329">
        <v>43566</v>
      </c>
      <c r="F153" s="329">
        <v>43580</v>
      </c>
    </row>
    <row r="154" spans="1:6" ht="38.25" x14ac:dyDescent="0.2">
      <c r="A154" s="326" t="s">
        <v>2716</v>
      </c>
      <c r="B154" s="327" t="s">
        <v>3819</v>
      </c>
      <c r="C154" s="328">
        <v>12704.5</v>
      </c>
      <c r="D154" s="326" t="s">
        <v>2867</v>
      </c>
      <c r="E154" s="329">
        <v>43566</v>
      </c>
      <c r="F154" s="329">
        <v>43580</v>
      </c>
    </row>
    <row r="155" spans="1:6" ht="38.25" x14ac:dyDescent="0.2">
      <c r="A155" s="326" t="s">
        <v>2716</v>
      </c>
      <c r="B155" s="327" t="s">
        <v>3819</v>
      </c>
      <c r="C155" s="328">
        <v>1356.87</v>
      </c>
      <c r="D155" s="326" t="s">
        <v>2868</v>
      </c>
      <c r="E155" s="329">
        <v>43567</v>
      </c>
      <c r="F155" s="329">
        <v>43581</v>
      </c>
    </row>
    <row r="156" spans="1:6" ht="38.25" x14ac:dyDescent="0.2">
      <c r="A156" s="326" t="s">
        <v>2716</v>
      </c>
      <c r="B156" s="327" t="s">
        <v>3819</v>
      </c>
      <c r="C156" s="328">
        <v>12896.23</v>
      </c>
      <c r="D156" s="326" t="s">
        <v>2869</v>
      </c>
      <c r="E156" s="329">
        <v>43567</v>
      </c>
      <c r="F156" s="329">
        <v>43581</v>
      </c>
    </row>
    <row r="157" spans="1:6" ht="38.25" x14ac:dyDescent="0.2">
      <c r="A157" s="326" t="s">
        <v>2716</v>
      </c>
      <c r="B157" s="327" t="s">
        <v>3819</v>
      </c>
      <c r="C157" s="328">
        <v>23041.42</v>
      </c>
      <c r="D157" s="326" t="s">
        <v>2870</v>
      </c>
      <c r="E157" s="329">
        <v>43567</v>
      </c>
      <c r="F157" s="329">
        <v>43581</v>
      </c>
    </row>
    <row r="158" spans="1:6" ht="38.25" x14ac:dyDescent="0.2">
      <c r="A158" s="326" t="s">
        <v>2716</v>
      </c>
      <c r="B158" s="327" t="s">
        <v>3819</v>
      </c>
      <c r="C158" s="328">
        <v>90834.13</v>
      </c>
      <c r="D158" s="326" t="s">
        <v>2871</v>
      </c>
      <c r="E158" s="329">
        <v>43567</v>
      </c>
      <c r="F158" s="329">
        <v>43581</v>
      </c>
    </row>
    <row r="159" spans="1:6" ht="38.25" x14ac:dyDescent="0.2">
      <c r="A159" s="326" t="s">
        <v>2716</v>
      </c>
      <c r="B159" s="327" t="s">
        <v>3819</v>
      </c>
      <c r="C159" s="328">
        <v>13622.99</v>
      </c>
      <c r="D159" s="326" t="s">
        <v>2872</v>
      </c>
      <c r="E159" s="329">
        <v>43567</v>
      </c>
      <c r="F159" s="329">
        <v>43581</v>
      </c>
    </row>
    <row r="160" spans="1:6" ht="38.25" x14ac:dyDescent="0.2">
      <c r="A160" s="326" t="s">
        <v>2716</v>
      </c>
      <c r="B160" s="327" t="s">
        <v>3819</v>
      </c>
      <c r="C160" s="328">
        <v>19296.939999999999</v>
      </c>
      <c r="D160" s="326" t="s">
        <v>2873</v>
      </c>
      <c r="E160" s="329">
        <v>43567</v>
      </c>
      <c r="F160" s="329">
        <v>43581</v>
      </c>
    </row>
    <row r="161" spans="1:6" ht="38.25" x14ac:dyDescent="0.2">
      <c r="A161" s="326" t="s">
        <v>2716</v>
      </c>
      <c r="B161" s="327" t="s">
        <v>3819</v>
      </c>
      <c r="C161" s="328">
        <v>1005.99</v>
      </c>
      <c r="D161" s="326" t="s">
        <v>2874</v>
      </c>
      <c r="E161" s="329">
        <v>43567</v>
      </c>
      <c r="F161" s="329">
        <v>43581</v>
      </c>
    </row>
    <row r="162" spans="1:6" ht="38.25" x14ac:dyDescent="0.2">
      <c r="A162" s="326" t="s">
        <v>2716</v>
      </c>
      <c r="B162" s="327" t="s">
        <v>3819</v>
      </c>
      <c r="C162" s="328">
        <v>16229.37</v>
      </c>
      <c r="D162" s="326" t="s">
        <v>2875</v>
      </c>
      <c r="E162" s="329">
        <v>43567</v>
      </c>
      <c r="F162" s="329">
        <v>43581</v>
      </c>
    </row>
    <row r="163" spans="1:6" ht="38.25" x14ac:dyDescent="0.2">
      <c r="A163" s="326" t="s">
        <v>2716</v>
      </c>
      <c r="B163" s="327" t="s">
        <v>3819</v>
      </c>
      <c r="C163" s="328">
        <v>79858.42</v>
      </c>
      <c r="D163" s="326" t="s">
        <v>2876</v>
      </c>
      <c r="E163" s="329">
        <v>43567</v>
      </c>
      <c r="F163" s="329">
        <v>43581</v>
      </c>
    </row>
    <row r="164" spans="1:6" ht="38.25" x14ac:dyDescent="0.2">
      <c r="A164" s="326" t="s">
        <v>2716</v>
      </c>
      <c r="B164" s="327" t="s">
        <v>3819</v>
      </c>
      <c r="C164" s="328">
        <v>14107.51</v>
      </c>
      <c r="D164" s="326" t="s">
        <v>2877</v>
      </c>
      <c r="E164" s="329">
        <v>43567</v>
      </c>
      <c r="F164" s="329">
        <v>43581</v>
      </c>
    </row>
    <row r="165" spans="1:6" ht="38.25" x14ac:dyDescent="0.2">
      <c r="A165" s="326" t="s">
        <v>2716</v>
      </c>
      <c r="B165" s="327" t="s">
        <v>3819</v>
      </c>
      <c r="C165" s="328">
        <v>37227.040000000001</v>
      </c>
      <c r="D165" s="326" t="s">
        <v>2878</v>
      </c>
      <c r="E165" s="329">
        <v>43567</v>
      </c>
      <c r="F165" s="329">
        <v>43581</v>
      </c>
    </row>
    <row r="166" spans="1:6" ht="38.25" x14ac:dyDescent="0.2">
      <c r="A166" s="326" t="s">
        <v>2716</v>
      </c>
      <c r="B166" s="327" t="s">
        <v>3819</v>
      </c>
      <c r="C166" s="328">
        <v>41367.4</v>
      </c>
      <c r="D166" s="326" t="s">
        <v>2879</v>
      </c>
      <c r="E166" s="329">
        <v>43567</v>
      </c>
      <c r="F166" s="329">
        <v>43581</v>
      </c>
    </row>
    <row r="167" spans="1:6" ht="38.25" x14ac:dyDescent="0.2">
      <c r="A167" s="326" t="s">
        <v>2716</v>
      </c>
      <c r="B167" s="327" t="s">
        <v>3819</v>
      </c>
      <c r="C167" s="328">
        <v>15188.61</v>
      </c>
      <c r="D167" s="326" t="s">
        <v>2880</v>
      </c>
      <c r="E167" s="329">
        <v>43567</v>
      </c>
      <c r="F167" s="329">
        <v>43581</v>
      </c>
    </row>
    <row r="168" spans="1:6" ht="38.25" x14ac:dyDescent="0.2">
      <c r="A168" s="326" t="s">
        <v>2716</v>
      </c>
      <c r="B168" s="327" t="s">
        <v>3819</v>
      </c>
      <c r="C168" s="328">
        <v>16371.84</v>
      </c>
      <c r="D168" s="326" t="s">
        <v>2881</v>
      </c>
      <c r="E168" s="329">
        <v>43567</v>
      </c>
      <c r="F168" s="329">
        <v>43581</v>
      </c>
    </row>
    <row r="169" spans="1:6" ht="38.25" x14ac:dyDescent="0.2">
      <c r="A169" s="326" t="s">
        <v>2716</v>
      </c>
      <c r="B169" s="327" t="s">
        <v>3819</v>
      </c>
      <c r="C169" s="328">
        <v>18954.93</v>
      </c>
      <c r="D169" s="326" t="s">
        <v>2882</v>
      </c>
      <c r="E169" s="329">
        <v>43567</v>
      </c>
      <c r="F169" s="329">
        <v>43581</v>
      </c>
    </row>
    <row r="170" spans="1:6" ht="38.25" x14ac:dyDescent="0.2">
      <c r="A170" s="326" t="s">
        <v>2716</v>
      </c>
      <c r="B170" s="327" t="s">
        <v>3819</v>
      </c>
      <c r="C170" s="328">
        <v>8048.25</v>
      </c>
      <c r="D170" s="326" t="s">
        <v>2883</v>
      </c>
      <c r="E170" s="329">
        <v>43567</v>
      </c>
      <c r="F170" s="329">
        <v>43581</v>
      </c>
    </row>
    <row r="171" spans="1:6" ht="38.25" x14ac:dyDescent="0.2">
      <c r="A171" s="326" t="s">
        <v>2716</v>
      </c>
      <c r="B171" s="327" t="s">
        <v>3819</v>
      </c>
      <c r="C171" s="328">
        <v>15929.24</v>
      </c>
      <c r="D171" s="326" t="s">
        <v>2884</v>
      </c>
      <c r="E171" s="329">
        <v>43567</v>
      </c>
      <c r="F171" s="329">
        <v>43581</v>
      </c>
    </row>
    <row r="172" spans="1:6" ht="38.25" x14ac:dyDescent="0.2">
      <c r="A172" s="326" t="s">
        <v>2716</v>
      </c>
      <c r="B172" s="327" t="s">
        <v>3819</v>
      </c>
      <c r="C172" s="328">
        <v>-7669.65</v>
      </c>
      <c r="D172" s="326" t="s">
        <v>2885</v>
      </c>
      <c r="E172" s="329">
        <v>43570</v>
      </c>
      <c r="F172" s="329">
        <v>43584</v>
      </c>
    </row>
    <row r="173" spans="1:6" ht="38.25" x14ac:dyDescent="0.2">
      <c r="A173" s="326" t="s">
        <v>2716</v>
      </c>
      <c r="B173" s="327" t="s">
        <v>3819</v>
      </c>
      <c r="C173" s="328">
        <v>19431.060000000001</v>
      </c>
      <c r="D173" s="326" t="s">
        <v>2886</v>
      </c>
      <c r="E173" s="329">
        <v>43570</v>
      </c>
      <c r="F173" s="329">
        <v>43584</v>
      </c>
    </row>
    <row r="174" spans="1:6" ht="38.25" x14ac:dyDescent="0.2">
      <c r="A174" s="326" t="s">
        <v>2716</v>
      </c>
      <c r="B174" s="327" t="s">
        <v>3819</v>
      </c>
      <c r="C174" s="328">
        <v>11987.43</v>
      </c>
      <c r="D174" s="326" t="s">
        <v>2887</v>
      </c>
      <c r="E174" s="329">
        <v>43570</v>
      </c>
      <c r="F174" s="329">
        <v>43584</v>
      </c>
    </row>
    <row r="175" spans="1:6" ht="38.25" x14ac:dyDescent="0.2">
      <c r="A175" s="326" t="s">
        <v>2716</v>
      </c>
      <c r="B175" s="327" t="s">
        <v>3819</v>
      </c>
      <c r="C175" s="328">
        <v>15666.45</v>
      </c>
      <c r="D175" s="326" t="s">
        <v>2888</v>
      </c>
      <c r="E175" s="329">
        <v>43570</v>
      </c>
      <c r="F175" s="329">
        <v>43584</v>
      </c>
    </row>
    <row r="176" spans="1:6" ht="38.25" x14ac:dyDescent="0.2">
      <c r="A176" s="326" t="s">
        <v>2716</v>
      </c>
      <c r="B176" s="327" t="s">
        <v>3819</v>
      </c>
      <c r="C176" s="328">
        <v>15683.12</v>
      </c>
      <c r="D176" s="326" t="s">
        <v>2889</v>
      </c>
      <c r="E176" s="329">
        <v>43570</v>
      </c>
      <c r="F176" s="329">
        <v>43584</v>
      </c>
    </row>
    <row r="177" spans="1:6" ht="38.25" x14ac:dyDescent="0.2">
      <c r="A177" s="326" t="s">
        <v>2716</v>
      </c>
      <c r="B177" s="327" t="s">
        <v>3819</v>
      </c>
      <c r="C177" s="328">
        <v>11681.16</v>
      </c>
      <c r="D177" s="326" t="s">
        <v>2890</v>
      </c>
      <c r="E177" s="329">
        <v>43570</v>
      </c>
      <c r="F177" s="329">
        <v>43584</v>
      </c>
    </row>
    <row r="178" spans="1:6" ht="38.25" x14ac:dyDescent="0.2">
      <c r="A178" s="326" t="s">
        <v>2716</v>
      </c>
      <c r="B178" s="327" t="s">
        <v>3819</v>
      </c>
      <c r="C178" s="328">
        <v>20070.2</v>
      </c>
      <c r="D178" s="326" t="s">
        <v>2891</v>
      </c>
      <c r="E178" s="329">
        <v>43570</v>
      </c>
      <c r="F178" s="329">
        <v>43584</v>
      </c>
    </row>
    <row r="179" spans="1:6" ht="38.25" x14ac:dyDescent="0.2">
      <c r="A179" s="326" t="s">
        <v>2716</v>
      </c>
      <c r="B179" s="327" t="s">
        <v>3819</v>
      </c>
      <c r="C179" s="328">
        <v>5287.32</v>
      </c>
      <c r="D179" s="326" t="s">
        <v>2892</v>
      </c>
      <c r="E179" s="329">
        <v>43570</v>
      </c>
      <c r="F179" s="329">
        <v>43584</v>
      </c>
    </row>
    <row r="180" spans="1:6" ht="38.25" x14ac:dyDescent="0.2">
      <c r="A180" s="326" t="s">
        <v>2716</v>
      </c>
      <c r="B180" s="327" t="s">
        <v>3819</v>
      </c>
      <c r="C180" s="328">
        <v>12639.78</v>
      </c>
      <c r="D180" s="326" t="s">
        <v>2893</v>
      </c>
      <c r="E180" s="329">
        <v>43570</v>
      </c>
      <c r="F180" s="329">
        <v>43584</v>
      </c>
    </row>
    <row r="181" spans="1:6" ht="38.25" x14ac:dyDescent="0.2">
      <c r="A181" s="326" t="s">
        <v>2716</v>
      </c>
      <c r="B181" s="327" t="s">
        <v>3819</v>
      </c>
      <c r="C181" s="328">
        <v>91380.31</v>
      </c>
      <c r="D181" s="326" t="s">
        <v>2894</v>
      </c>
      <c r="E181" s="329">
        <v>43570</v>
      </c>
      <c r="F181" s="329">
        <v>43584</v>
      </c>
    </row>
    <row r="182" spans="1:6" ht="38.25" x14ac:dyDescent="0.2">
      <c r="A182" s="326" t="s">
        <v>2716</v>
      </c>
      <c r="B182" s="327" t="s">
        <v>3819</v>
      </c>
      <c r="C182" s="328">
        <v>31384.880000000001</v>
      </c>
      <c r="D182" s="326" t="s">
        <v>2895</v>
      </c>
      <c r="E182" s="329">
        <v>43570</v>
      </c>
      <c r="F182" s="329">
        <v>43584</v>
      </c>
    </row>
    <row r="183" spans="1:6" ht="38.25" x14ac:dyDescent="0.2">
      <c r="A183" s="326" t="s">
        <v>2716</v>
      </c>
      <c r="B183" s="327" t="s">
        <v>3819</v>
      </c>
      <c r="C183" s="328">
        <v>11179.64</v>
      </c>
      <c r="D183" s="326" t="s">
        <v>2896</v>
      </c>
      <c r="E183" s="329">
        <v>43570</v>
      </c>
      <c r="F183" s="329">
        <v>43584</v>
      </c>
    </row>
    <row r="184" spans="1:6" ht="38.25" x14ac:dyDescent="0.2">
      <c r="A184" s="326" t="s">
        <v>2716</v>
      </c>
      <c r="B184" s="327" t="s">
        <v>3819</v>
      </c>
      <c r="C184" s="328">
        <v>20800.12</v>
      </c>
      <c r="D184" s="326" t="s">
        <v>2897</v>
      </c>
      <c r="E184" s="329">
        <v>43570</v>
      </c>
      <c r="F184" s="329">
        <v>43584</v>
      </c>
    </row>
    <row r="185" spans="1:6" ht="38.25" x14ac:dyDescent="0.2">
      <c r="A185" s="326" t="s">
        <v>2716</v>
      </c>
      <c r="B185" s="327" t="s">
        <v>3819</v>
      </c>
      <c r="C185" s="328">
        <v>11061.68</v>
      </c>
      <c r="D185" s="326" t="s">
        <v>2898</v>
      </c>
      <c r="E185" s="329">
        <v>43570</v>
      </c>
      <c r="F185" s="329">
        <v>43584</v>
      </c>
    </row>
    <row r="186" spans="1:6" ht="38.25" x14ac:dyDescent="0.2">
      <c r="A186" s="326" t="s">
        <v>2716</v>
      </c>
      <c r="B186" s="327" t="s">
        <v>3819</v>
      </c>
      <c r="C186" s="328">
        <v>14510.44</v>
      </c>
      <c r="D186" s="326" t="s">
        <v>2899</v>
      </c>
      <c r="E186" s="329">
        <v>43570</v>
      </c>
      <c r="F186" s="329">
        <v>43584</v>
      </c>
    </row>
    <row r="187" spans="1:6" ht="38.25" x14ac:dyDescent="0.2">
      <c r="A187" s="326" t="s">
        <v>2716</v>
      </c>
      <c r="B187" s="327" t="s">
        <v>3819</v>
      </c>
      <c r="C187" s="328">
        <v>9799.32</v>
      </c>
      <c r="D187" s="326" t="s">
        <v>2900</v>
      </c>
      <c r="E187" s="329">
        <v>43570</v>
      </c>
      <c r="F187" s="329">
        <v>43584</v>
      </c>
    </row>
    <row r="188" spans="1:6" ht="38.25" x14ac:dyDescent="0.2">
      <c r="A188" s="326" t="s">
        <v>2716</v>
      </c>
      <c r="B188" s="327" t="s">
        <v>3819</v>
      </c>
      <c r="C188" s="328">
        <v>20350.23</v>
      </c>
      <c r="D188" s="326" t="s">
        <v>2901</v>
      </c>
      <c r="E188" s="329">
        <v>43570</v>
      </c>
      <c r="F188" s="329">
        <v>43584</v>
      </c>
    </row>
    <row r="189" spans="1:6" ht="38.25" x14ac:dyDescent="0.2">
      <c r="A189" s="326" t="s">
        <v>2716</v>
      </c>
      <c r="B189" s="327" t="s">
        <v>3819</v>
      </c>
      <c r="C189" s="328">
        <v>14849.36</v>
      </c>
      <c r="D189" s="326" t="s">
        <v>2902</v>
      </c>
      <c r="E189" s="329">
        <v>43570</v>
      </c>
      <c r="F189" s="329">
        <v>43584</v>
      </c>
    </row>
    <row r="190" spans="1:6" ht="38.25" x14ac:dyDescent="0.2">
      <c r="A190" s="326" t="s">
        <v>2716</v>
      </c>
      <c r="B190" s="327" t="s">
        <v>3819</v>
      </c>
      <c r="C190" s="328">
        <v>18035.29</v>
      </c>
      <c r="D190" s="326" t="s">
        <v>2903</v>
      </c>
      <c r="E190" s="329">
        <v>43570</v>
      </c>
      <c r="F190" s="329">
        <v>43584</v>
      </c>
    </row>
    <row r="191" spans="1:6" ht="38.25" x14ac:dyDescent="0.2">
      <c r="A191" s="326" t="s">
        <v>2716</v>
      </c>
      <c r="B191" s="327" t="s">
        <v>3819</v>
      </c>
      <c r="C191" s="328">
        <v>18359.98</v>
      </c>
      <c r="D191" s="326" t="s">
        <v>2904</v>
      </c>
      <c r="E191" s="329">
        <v>43570</v>
      </c>
      <c r="F191" s="329">
        <v>43584</v>
      </c>
    </row>
    <row r="192" spans="1:6" ht="38.25" x14ac:dyDescent="0.2">
      <c r="A192" s="326" t="s">
        <v>2716</v>
      </c>
      <c r="B192" s="327" t="s">
        <v>3819</v>
      </c>
      <c r="C192" s="328">
        <v>11046.04</v>
      </c>
      <c r="D192" s="326" t="s">
        <v>2905</v>
      </c>
      <c r="E192" s="329">
        <v>43570</v>
      </c>
      <c r="F192" s="329">
        <v>43584</v>
      </c>
    </row>
    <row r="193" spans="1:6" ht="38.25" x14ac:dyDescent="0.2">
      <c r="A193" s="326" t="s">
        <v>2716</v>
      </c>
      <c r="B193" s="327" t="s">
        <v>3819</v>
      </c>
      <c r="C193" s="328">
        <v>100747.78</v>
      </c>
      <c r="D193" s="326" t="s">
        <v>2906</v>
      </c>
      <c r="E193" s="329">
        <v>43570</v>
      </c>
      <c r="F193" s="329">
        <v>43584</v>
      </c>
    </row>
    <row r="194" spans="1:6" ht="38.25" x14ac:dyDescent="0.2">
      <c r="A194" s="326" t="s">
        <v>2716</v>
      </c>
      <c r="B194" s="327" t="s">
        <v>3819</v>
      </c>
      <c r="C194" s="328">
        <v>1325.7</v>
      </c>
      <c r="D194" s="326" t="s">
        <v>2907</v>
      </c>
      <c r="E194" s="329">
        <v>43571</v>
      </c>
      <c r="F194" s="329">
        <v>43585</v>
      </c>
    </row>
    <row r="195" spans="1:6" ht="38.25" x14ac:dyDescent="0.2">
      <c r="A195" s="326" t="s">
        <v>2716</v>
      </c>
      <c r="B195" s="327" t="s">
        <v>3819</v>
      </c>
      <c r="C195" s="328">
        <v>69533.240000000005</v>
      </c>
      <c r="D195" s="326" t="s">
        <v>2908</v>
      </c>
      <c r="E195" s="329">
        <v>43571</v>
      </c>
      <c r="F195" s="329">
        <v>43585</v>
      </c>
    </row>
    <row r="196" spans="1:6" ht="38.25" x14ac:dyDescent="0.2">
      <c r="A196" s="326" t="s">
        <v>2716</v>
      </c>
      <c r="B196" s="327" t="s">
        <v>3819</v>
      </c>
      <c r="C196" s="328">
        <v>15737.99</v>
      </c>
      <c r="D196" s="326" t="s">
        <v>2909</v>
      </c>
      <c r="E196" s="329">
        <v>43571</v>
      </c>
      <c r="F196" s="329">
        <v>43585</v>
      </c>
    </row>
    <row r="197" spans="1:6" ht="38.25" x14ac:dyDescent="0.2">
      <c r="A197" s="326" t="s">
        <v>2716</v>
      </c>
      <c r="B197" s="327" t="s">
        <v>3819</v>
      </c>
      <c r="C197" s="328">
        <v>10039.06</v>
      </c>
      <c r="D197" s="326" t="s">
        <v>2910</v>
      </c>
      <c r="E197" s="329">
        <v>43571</v>
      </c>
      <c r="F197" s="329">
        <v>43585</v>
      </c>
    </row>
    <row r="198" spans="1:6" ht="38.25" x14ac:dyDescent="0.2">
      <c r="A198" s="326" t="s">
        <v>2716</v>
      </c>
      <c r="B198" s="327" t="s">
        <v>3819</v>
      </c>
      <c r="C198" s="328">
        <v>14061.36</v>
      </c>
      <c r="D198" s="326" t="s">
        <v>2911</v>
      </c>
      <c r="E198" s="329">
        <v>43571</v>
      </c>
      <c r="F198" s="329">
        <v>43585</v>
      </c>
    </row>
    <row r="199" spans="1:6" ht="38.25" x14ac:dyDescent="0.2">
      <c r="A199" s="326" t="s">
        <v>2716</v>
      </c>
      <c r="B199" s="327" t="s">
        <v>3819</v>
      </c>
      <c r="C199" s="328">
        <v>22812.28</v>
      </c>
      <c r="D199" s="326" t="s">
        <v>2912</v>
      </c>
      <c r="E199" s="329">
        <v>43571</v>
      </c>
      <c r="F199" s="329">
        <v>43585</v>
      </c>
    </row>
    <row r="200" spans="1:6" ht="38.25" x14ac:dyDescent="0.2">
      <c r="A200" s="326" t="s">
        <v>2716</v>
      </c>
      <c r="B200" s="327" t="s">
        <v>3819</v>
      </c>
      <c r="C200" s="328">
        <v>99997.63</v>
      </c>
      <c r="D200" s="326" t="s">
        <v>2913</v>
      </c>
      <c r="E200" s="329">
        <v>43571</v>
      </c>
      <c r="F200" s="329">
        <v>43585</v>
      </c>
    </row>
    <row r="201" spans="1:6" ht="38.25" x14ac:dyDescent="0.2">
      <c r="A201" s="326" t="s">
        <v>2716</v>
      </c>
      <c r="B201" s="327" t="s">
        <v>3819</v>
      </c>
      <c r="C201" s="328">
        <v>15532.99</v>
      </c>
      <c r="D201" s="326" t="s">
        <v>2914</v>
      </c>
      <c r="E201" s="329">
        <v>43571</v>
      </c>
      <c r="F201" s="329">
        <v>43585</v>
      </c>
    </row>
    <row r="202" spans="1:6" ht="38.25" x14ac:dyDescent="0.2">
      <c r="A202" s="326" t="s">
        <v>2716</v>
      </c>
      <c r="B202" s="327" t="s">
        <v>3819</v>
      </c>
      <c r="C202" s="328">
        <v>9909.17</v>
      </c>
      <c r="D202" s="326" t="s">
        <v>2915</v>
      </c>
      <c r="E202" s="329">
        <v>43571</v>
      </c>
      <c r="F202" s="329">
        <v>43585</v>
      </c>
    </row>
    <row r="203" spans="1:6" ht="38.25" x14ac:dyDescent="0.2">
      <c r="A203" s="326" t="s">
        <v>2716</v>
      </c>
      <c r="B203" s="327" t="s">
        <v>3819</v>
      </c>
      <c r="C203" s="328">
        <v>13326.15</v>
      </c>
      <c r="D203" s="326" t="s">
        <v>2916</v>
      </c>
      <c r="E203" s="329">
        <v>43571</v>
      </c>
      <c r="F203" s="329">
        <v>43585</v>
      </c>
    </row>
    <row r="204" spans="1:6" ht="38.25" x14ac:dyDescent="0.2">
      <c r="A204" s="326" t="s">
        <v>2716</v>
      </c>
      <c r="B204" s="327" t="s">
        <v>3819</v>
      </c>
      <c r="C204" s="328">
        <v>20244.669999999998</v>
      </c>
      <c r="D204" s="326" t="s">
        <v>2917</v>
      </c>
      <c r="E204" s="329">
        <v>43571</v>
      </c>
      <c r="F204" s="329">
        <v>43585</v>
      </c>
    </row>
    <row r="205" spans="1:6" ht="38.25" x14ac:dyDescent="0.2">
      <c r="A205" s="326" t="s">
        <v>2716</v>
      </c>
      <c r="B205" s="327" t="s">
        <v>3819</v>
      </c>
      <c r="C205" s="328">
        <v>19874.96</v>
      </c>
      <c r="D205" s="326" t="s">
        <v>2918</v>
      </c>
      <c r="E205" s="329">
        <v>43571</v>
      </c>
      <c r="F205" s="329">
        <v>43585</v>
      </c>
    </row>
    <row r="206" spans="1:6" ht="38.25" x14ac:dyDescent="0.2">
      <c r="A206" s="326" t="s">
        <v>2716</v>
      </c>
      <c r="B206" s="327" t="s">
        <v>3819</v>
      </c>
      <c r="C206" s="328">
        <v>11622.53</v>
      </c>
      <c r="D206" s="326" t="s">
        <v>2919</v>
      </c>
      <c r="E206" s="329">
        <v>43571</v>
      </c>
      <c r="F206" s="329">
        <v>43585</v>
      </c>
    </row>
    <row r="207" spans="1:6" ht="38.25" x14ac:dyDescent="0.2">
      <c r="A207" s="326" t="s">
        <v>2716</v>
      </c>
      <c r="B207" s="327" t="s">
        <v>3819</v>
      </c>
      <c r="C207" s="328">
        <v>1474.45</v>
      </c>
      <c r="D207" s="326" t="s">
        <v>2920</v>
      </c>
      <c r="E207" s="329">
        <v>43571</v>
      </c>
      <c r="F207" s="329">
        <v>43585</v>
      </c>
    </row>
    <row r="208" spans="1:6" ht="38.25" x14ac:dyDescent="0.2">
      <c r="A208" s="326" t="s">
        <v>2716</v>
      </c>
      <c r="B208" s="327" t="s">
        <v>3819</v>
      </c>
      <c r="C208" s="328">
        <v>11440.68</v>
      </c>
      <c r="D208" s="326" t="s">
        <v>2921</v>
      </c>
      <c r="E208" s="329">
        <v>43571</v>
      </c>
      <c r="F208" s="329">
        <v>43585</v>
      </c>
    </row>
    <row r="209" spans="1:6" ht="38.25" x14ac:dyDescent="0.2">
      <c r="A209" s="326" t="s">
        <v>2716</v>
      </c>
      <c r="B209" s="327" t="s">
        <v>3819</v>
      </c>
      <c r="C209" s="328">
        <v>14124.49</v>
      </c>
      <c r="D209" s="326" t="s">
        <v>2922</v>
      </c>
      <c r="E209" s="329">
        <v>43571</v>
      </c>
      <c r="F209" s="329">
        <v>43585</v>
      </c>
    </row>
    <row r="210" spans="1:6" ht="38.25" x14ac:dyDescent="0.2">
      <c r="A210" s="326" t="s">
        <v>2716</v>
      </c>
      <c r="B210" s="327" t="s">
        <v>3819</v>
      </c>
      <c r="C210" s="328">
        <v>16502.419999999998</v>
      </c>
      <c r="D210" s="326" t="s">
        <v>2923</v>
      </c>
      <c r="E210" s="329">
        <v>43571</v>
      </c>
      <c r="F210" s="329">
        <v>43585</v>
      </c>
    </row>
    <row r="211" spans="1:6" ht="38.25" x14ac:dyDescent="0.2">
      <c r="A211" s="326" t="s">
        <v>2716</v>
      </c>
      <c r="B211" s="327" t="s">
        <v>3819</v>
      </c>
      <c r="C211" s="328">
        <v>14560.88</v>
      </c>
      <c r="D211" s="326" t="s">
        <v>2924</v>
      </c>
      <c r="E211" s="329">
        <v>43571</v>
      </c>
      <c r="F211" s="329">
        <v>43585</v>
      </c>
    </row>
    <row r="212" spans="1:6" ht="38.25" x14ac:dyDescent="0.2">
      <c r="A212" s="326" t="s">
        <v>2716</v>
      </c>
      <c r="B212" s="327" t="s">
        <v>3819</v>
      </c>
      <c r="C212" s="328">
        <v>25094.27</v>
      </c>
      <c r="D212" s="326" t="s">
        <v>2925</v>
      </c>
      <c r="E212" s="329">
        <v>43571</v>
      </c>
      <c r="F212" s="329">
        <v>43585</v>
      </c>
    </row>
    <row r="213" spans="1:6" ht="38.25" x14ac:dyDescent="0.2">
      <c r="A213" s="326" t="s">
        <v>2716</v>
      </c>
      <c r="B213" s="327" t="s">
        <v>3819</v>
      </c>
      <c r="C213" s="328">
        <v>10130.540000000001</v>
      </c>
      <c r="D213" s="326" t="s">
        <v>2926</v>
      </c>
      <c r="E213" s="329">
        <v>43571</v>
      </c>
      <c r="F213" s="329">
        <v>43585</v>
      </c>
    </row>
    <row r="214" spans="1:6" ht="38.25" x14ac:dyDescent="0.2">
      <c r="A214" s="326" t="s">
        <v>2716</v>
      </c>
      <c r="B214" s="327" t="s">
        <v>3819</v>
      </c>
      <c r="C214" s="328">
        <v>17888.77</v>
      </c>
      <c r="D214" s="326" t="s">
        <v>2927</v>
      </c>
      <c r="E214" s="329">
        <v>43572</v>
      </c>
      <c r="F214" s="329">
        <v>43586</v>
      </c>
    </row>
    <row r="215" spans="1:6" ht="38.25" x14ac:dyDescent="0.2">
      <c r="A215" s="326" t="s">
        <v>2716</v>
      </c>
      <c r="B215" s="327" t="s">
        <v>3819</v>
      </c>
      <c r="C215" s="328">
        <v>12772.08</v>
      </c>
      <c r="D215" s="326" t="s">
        <v>2928</v>
      </c>
      <c r="E215" s="329">
        <v>43572</v>
      </c>
      <c r="F215" s="329">
        <v>43586</v>
      </c>
    </row>
    <row r="216" spans="1:6" ht="38.25" x14ac:dyDescent="0.2">
      <c r="A216" s="326" t="s">
        <v>2716</v>
      </c>
      <c r="B216" s="327" t="s">
        <v>3819</v>
      </c>
      <c r="C216" s="328">
        <v>14984.11</v>
      </c>
      <c r="D216" s="326" t="s">
        <v>2929</v>
      </c>
      <c r="E216" s="329">
        <v>43572</v>
      </c>
      <c r="F216" s="329">
        <v>43586</v>
      </c>
    </row>
    <row r="217" spans="1:6" ht="38.25" x14ac:dyDescent="0.2">
      <c r="A217" s="326" t="s">
        <v>2716</v>
      </c>
      <c r="B217" s="327" t="s">
        <v>3819</v>
      </c>
      <c r="C217" s="328">
        <v>17386.560000000001</v>
      </c>
      <c r="D217" s="326" t="s">
        <v>2930</v>
      </c>
      <c r="E217" s="329">
        <v>43572</v>
      </c>
      <c r="F217" s="329">
        <v>43586</v>
      </c>
    </row>
    <row r="218" spans="1:6" ht="38.25" x14ac:dyDescent="0.2">
      <c r="A218" s="326" t="s">
        <v>2716</v>
      </c>
      <c r="B218" s="327" t="s">
        <v>3819</v>
      </c>
      <c r="C218" s="328">
        <v>12421.98</v>
      </c>
      <c r="D218" s="326" t="s">
        <v>2931</v>
      </c>
      <c r="E218" s="329">
        <v>43572</v>
      </c>
      <c r="F218" s="329">
        <v>43586</v>
      </c>
    </row>
    <row r="219" spans="1:6" ht="38.25" x14ac:dyDescent="0.2">
      <c r="A219" s="326" t="s">
        <v>2716</v>
      </c>
      <c r="B219" s="327" t="s">
        <v>3819</v>
      </c>
      <c r="C219" s="328">
        <v>90976.39</v>
      </c>
      <c r="D219" s="326" t="s">
        <v>2932</v>
      </c>
      <c r="E219" s="329">
        <v>43572</v>
      </c>
      <c r="F219" s="329">
        <v>43586</v>
      </c>
    </row>
    <row r="220" spans="1:6" ht="38.25" x14ac:dyDescent="0.2">
      <c r="A220" s="326" t="s">
        <v>2716</v>
      </c>
      <c r="B220" s="327" t="s">
        <v>3819</v>
      </c>
      <c r="C220" s="328">
        <v>12338.34</v>
      </c>
      <c r="D220" s="326" t="s">
        <v>2933</v>
      </c>
      <c r="E220" s="329">
        <v>43572</v>
      </c>
      <c r="F220" s="329">
        <v>43586</v>
      </c>
    </row>
    <row r="221" spans="1:6" ht="38.25" x14ac:dyDescent="0.2">
      <c r="A221" s="326" t="s">
        <v>2716</v>
      </c>
      <c r="B221" s="327" t="s">
        <v>3819</v>
      </c>
      <c r="C221" s="328">
        <v>13293.77</v>
      </c>
      <c r="D221" s="326" t="s">
        <v>2934</v>
      </c>
      <c r="E221" s="329">
        <v>43572</v>
      </c>
      <c r="F221" s="329">
        <v>43586</v>
      </c>
    </row>
    <row r="222" spans="1:6" ht="38.25" x14ac:dyDescent="0.2">
      <c r="A222" s="326" t="s">
        <v>2716</v>
      </c>
      <c r="B222" s="327" t="s">
        <v>3819</v>
      </c>
      <c r="C222" s="328">
        <v>14850.25</v>
      </c>
      <c r="D222" s="326" t="s">
        <v>2935</v>
      </c>
      <c r="E222" s="329">
        <v>43572</v>
      </c>
      <c r="F222" s="329">
        <v>43586</v>
      </c>
    </row>
    <row r="223" spans="1:6" ht="38.25" x14ac:dyDescent="0.2">
      <c r="A223" s="326" t="s">
        <v>2716</v>
      </c>
      <c r="B223" s="327" t="s">
        <v>3819</v>
      </c>
      <c r="C223" s="328">
        <v>48830.61</v>
      </c>
      <c r="D223" s="326" t="s">
        <v>2936</v>
      </c>
      <c r="E223" s="329">
        <v>43572</v>
      </c>
      <c r="F223" s="329">
        <v>43586</v>
      </c>
    </row>
    <row r="224" spans="1:6" ht="38.25" x14ac:dyDescent="0.2">
      <c r="A224" s="326" t="s">
        <v>2716</v>
      </c>
      <c r="B224" s="327" t="s">
        <v>3819</v>
      </c>
      <c r="C224" s="328">
        <v>81388.98</v>
      </c>
      <c r="D224" s="326" t="s">
        <v>2937</v>
      </c>
      <c r="E224" s="329">
        <v>43572</v>
      </c>
      <c r="F224" s="329">
        <v>43586</v>
      </c>
    </row>
    <row r="225" spans="1:6" ht="38.25" x14ac:dyDescent="0.2">
      <c r="A225" s="326" t="s">
        <v>2716</v>
      </c>
      <c r="B225" s="327" t="s">
        <v>3819</v>
      </c>
      <c r="C225" s="328">
        <v>11337.61</v>
      </c>
      <c r="D225" s="326" t="s">
        <v>2938</v>
      </c>
      <c r="E225" s="329">
        <v>43572</v>
      </c>
      <c r="F225" s="329">
        <v>43586</v>
      </c>
    </row>
    <row r="226" spans="1:6" ht="38.25" x14ac:dyDescent="0.2">
      <c r="A226" s="326" t="s">
        <v>2716</v>
      </c>
      <c r="B226" s="327" t="s">
        <v>3819</v>
      </c>
      <c r="C226" s="328">
        <v>12035.59</v>
      </c>
      <c r="D226" s="326" t="s">
        <v>2939</v>
      </c>
      <c r="E226" s="329">
        <v>43572</v>
      </c>
      <c r="F226" s="329">
        <v>43586</v>
      </c>
    </row>
    <row r="227" spans="1:6" ht="38.25" x14ac:dyDescent="0.2">
      <c r="A227" s="326" t="s">
        <v>2716</v>
      </c>
      <c r="B227" s="327" t="s">
        <v>3819</v>
      </c>
      <c r="C227" s="328">
        <v>15247.28</v>
      </c>
      <c r="D227" s="326" t="s">
        <v>2940</v>
      </c>
      <c r="E227" s="329">
        <v>43572</v>
      </c>
      <c r="F227" s="329">
        <v>43586</v>
      </c>
    </row>
    <row r="228" spans="1:6" ht="38.25" x14ac:dyDescent="0.2">
      <c r="A228" s="326" t="s">
        <v>2716</v>
      </c>
      <c r="B228" s="327" t="s">
        <v>3819</v>
      </c>
      <c r="C228" s="328">
        <v>11754.38</v>
      </c>
      <c r="D228" s="326" t="s">
        <v>2941</v>
      </c>
      <c r="E228" s="329">
        <v>43572</v>
      </c>
      <c r="F228" s="329">
        <v>43586</v>
      </c>
    </row>
    <row r="229" spans="1:6" ht="38.25" x14ac:dyDescent="0.2">
      <c r="A229" s="326" t="s">
        <v>2716</v>
      </c>
      <c r="B229" s="327" t="s">
        <v>3819</v>
      </c>
      <c r="C229" s="328">
        <v>30087.4</v>
      </c>
      <c r="D229" s="326" t="s">
        <v>2942</v>
      </c>
      <c r="E229" s="329">
        <v>43572</v>
      </c>
      <c r="F229" s="329">
        <v>43586</v>
      </c>
    </row>
    <row r="230" spans="1:6" ht="38.25" x14ac:dyDescent="0.2">
      <c r="A230" s="326" t="s">
        <v>2716</v>
      </c>
      <c r="B230" s="327" t="s">
        <v>3819</v>
      </c>
      <c r="C230" s="328">
        <v>18772.87</v>
      </c>
      <c r="D230" s="326" t="s">
        <v>2943</v>
      </c>
      <c r="E230" s="329">
        <v>43572</v>
      </c>
      <c r="F230" s="329">
        <v>43586</v>
      </c>
    </row>
    <row r="231" spans="1:6" ht="38.25" x14ac:dyDescent="0.2">
      <c r="A231" s="326" t="s">
        <v>2716</v>
      </c>
      <c r="B231" s="327" t="s">
        <v>3819</v>
      </c>
      <c r="C231" s="328">
        <v>16774.439999999999</v>
      </c>
      <c r="D231" s="326" t="s">
        <v>2944</v>
      </c>
      <c r="E231" s="329">
        <v>43572</v>
      </c>
      <c r="F231" s="329">
        <v>43586</v>
      </c>
    </row>
    <row r="232" spans="1:6" ht="38.25" x14ac:dyDescent="0.2">
      <c r="A232" s="326" t="s">
        <v>2716</v>
      </c>
      <c r="B232" s="327" t="s">
        <v>3819</v>
      </c>
      <c r="C232" s="328">
        <v>3470.45</v>
      </c>
      <c r="D232" s="326" t="s">
        <v>2945</v>
      </c>
      <c r="E232" s="329">
        <v>43573</v>
      </c>
      <c r="F232" s="329">
        <v>43587</v>
      </c>
    </row>
    <row r="233" spans="1:6" ht="38.25" x14ac:dyDescent="0.2">
      <c r="A233" s="326" t="s">
        <v>2716</v>
      </c>
      <c r="B233" s="327" t="s">
        <v>3819</v>
      </c>
      <c r="C233" s="328">
        <v>14974.43</v>
      </c>
      <c r="D233" s="326" t="s">
        <v>2946</v>
      </c>
      <c r="E233" s="329">
        <v>43573</v>
      </c>
      <c r="F233" s="329">
        <v>43587</v>
      </c>
    </row>
    <row r="234" spans="1:6" ht="38.25" x14ac:dyDescent="0.2">
      <c r="A234" s="326" t="s">
        <v>2716</v>
      </c>
      <c r="B234" s="327" t="s">
        <v>3819</v>
      </c>
      <c r="C234" s="328">
        <v>9989.48</v>
      </c>
      <c r="D234" s="326" t="s">
        <v>2947</v>
      </c>
      <c r="E234" s="329">
        <v>43573</v>
      </c>
      <c r="F234" s="329">
        <v>43587</v>
      </c>
    </row>
    <row r="235" spans="1:6" ht="38.25" x14ac:dyDescent="0.2">
      <c r="A235" s="326" t="s">
        <v>2716</v>
      </c>
      <c r="B235" s="327" t="s">
        <v>3819</v>
      </c>
      <c r="C235" s="328">
        <v>18427.82</v>
      </c>
      <c r="D235" s="326" t="s">
        <v>2948</v>
      </c>
      <c r="E235" s="329">
        <v>43573</v>
      </c>
      <c r="F235" s="329">
        <v>43587</v>
      </c>
    </row>
    <row r="236" spans="1:6" ht="38.25" x14ac:dyDescent="0.2">
      <c r="A236" s="326" t="s">
        <v>2716</v>
      </c>
      <c r="B236" s="327" t="s">
        <v>3819</v>
      </c>
      <c r="C236" s="328">
        <v>4791.55</v>
      </c>
      <c r="D236" s="326" t="s">
        <v>2949</v>
      </c>
      <c r="E236" s="329">
        <v>43573</v>
      </c>
      <c r="F236" s="329">
        <v>43587</v>
      </c>
    </row>
    <row r="237" spans="1:6" ht="38.25" x14ac:dyDescent="0.2">
      <c r="A237" s="326" t="s">
        <v>2716</v>
      </c>
      <c r="B237" s="327" t="s">
        <v>3819</v>
      </c>
      <c r="C237" s="328">
        <v>12793.58</v>
      </c>
      <c r="D237" s="326" t="s">
        <v>2950</v>
      </c>
      <c r="E237" s="329">
        <v>43573</v>
      </c>
      <c r="F237" s="329">
        <v>43587</v>
      </c>
    </row>
    <row r="238" spans="1:6" ht="38.25" x14ac:dyDescent="0.2">
      <c r="A238" s="326" t="s">
        <v>2716</v>
      </c>
      <c r="B238" s="327" t="s">
        <v>3819</v>
      </c>
      <c r="C238" s="328">
        <v>17321.27</v>
      </c>
      <c r="D238" s="326" t="s">
        <v>2951</v>
      </c>
      <c r="E238" s="329">
        <v>43573</v>
      </c>
      <c r="F238" s="329">
        <v>43587</v>
      </c>
    </row>
    <row r="239" spans="1:6" ht="38.25" x14ac:dyDescent="0.2">
      <c r="A239" s="326" t="s">
        <v>2716</v>
      </c>
      <c r="B239" s="327" t="s">
        <v>3819</v>
      </c>
      <c r="C239" s="328">
        <v>79879.740000000005</v>
      </c>
      <c r="D239" s="326" t="s">
        <v>2952</v>
      </c>
      <c r="E239" s="329">
        <v>43573</v>
      </c>
      <c r="F239" s="329">
        <v>43587</v>
      </c>
    </row>
    <row r="240" spans="1:6" ht="38.25" x14ac:dyDescent="0.2">
      <c r="A240" s="326" t="s">
        <v>2716</v>
      </c>
      <c r="B240" s="327" t="s">
        <v>3819</v>
      </c>
      <c r="C240" s="328">
        <v>12926.32</v>
      </c>
      <c r="D240" s="326" t="s">
        <v>2953</v>
      </c>
      <c r="E240" s="329">
        <v>43573</v>
      </c>
      <c r="F240" s="329">
        <v>43587</v>
      </c>
    </row>
    <row r="241" spans="1:6" ht="38.25" x14ac:dyDescent="0.2">
      <c r="A241" s="326" t="s">
        <v>2716</v>
      </c>
      <c r="B241" s="327" t="s">
        <v>3819</v>
      </c>
      <c r="C241" s="328">
        <v>12838.89</v>
      </c>
      <c r="D241" s="326" t="s">
        <v>2954</v>
      </c>
      <c r="E241" s="329">
        <v>43573</v>
      </c>
      <c r="F241" s="329">
        <v>43587</v>
      </c>
    </row>
    <row r="242" spans="1:6" ht="38.25" x14ac:dyDescent="0.2">
      <c r="A242" s="326" t="s">
        <v>2716</v>
      </c>
      <c r="B242" s="327" t="s">
        <v>3819</v>
      </c>
      <c r="C242" s="328">
        <v>14768.33</v>
      </c>
      <c r="D242" s="326" t="s">
        <v>2955</v>
      </c>
      <c r="E242" s="329">
        <v>43573</v>
      </c>
      <c r="F242" s="329">
        <v>43587</v>
      </c>
    </row>
    <row r="243" spans="1:6" ht="38.25" x14ac:dyDescent="0.2">
      <c r="A243" s="326" t="s">
        <v>2716</v>
      </c>
      <c r="B243" s="327" t="s">
        <v>3819</v>
      </c>
      <c r="C243" s="328">
        <v>16071.99</v>
      </c>
      <c r="D243" s="326" t="s">
        <v>2956</v>
      </c>
      <c r="E243" s="329">
        <v>43573</v>
      </c>
      <c r="F243" s="329">
        <v>43587</v>
      </c>
    </row>
    <row r="244" spans="1:6" ht="38.25" x14ac:dyDescent="0.2">
      <c r="A244" s="326" t="s">
        <v>2716</v>
      </c>
      <c r="B244" s="327" t="s">
        <v>3819</v>
      </c>
      <c r="C244" s="328">
        <v>7687.56</v>
      </c>
      <c r="D244" s="326" t="s">
        <v>2957</v>
      </c>
      <c r="E244" s="329">
        <v>43573</v>
      </c>
      <c r="F244" s="329">
        <v>43587</v>
      </c>
    </row>
    <row r="245" spans="1:6" ht="38.25" x14ac:dyDescent="0.2">
      <c r="A245" s="326" t="s">
        <v>2716</v>
      </c>
      <c r="B245" s="327" t="s">
        <v>3819</v>
      </c>
      <c r="C245" s="328">
        <v>23515.88</v>
      </c>
      <c r="D245" s="326" t="s">
        <v>2958</v>
      </c>
      <c r="E245" s="329">
        <v>43573</v>
      </c>
      <c r="F245" s="329">
        <v>43587</v>
      </c>
    </row>
    <row r="246" spans="1:6" ht="38.25" x14ac:dyDescent="0.2">
      <c r="A246" s="326" t="s">
        <v>2716</v>
      </c>
      <c r="B246" s="327" t="s">
        <v>3819</v>
      </c>
      <c r="C246" s="328">
        <v>68206.3</v>
      </c>
      <c r="D246" s="326" t="s">
        <v>2959</v>
      </c>
      <c r="E246" s="329">
        <v>43573</v>
      </c>
      <c r="F246" s="329">
        <v>43587</v>
      </c>
    </row>
    <row r="247" spans="1:6" ht="38.25" x14ac:dyDescent="0.2">
      <c r="A247" s="326" t="s">
        <v>2716</v>
      </c>
      <c r="B247" s="327" t="s">
        <v>3819</v>
      </c>
      <c r="C247" s="328">
        <v>18910.68</v>
      </c>
      <c r="D247" s="326" t="s">
        <v>2960</v>
      </c>
      <c r="E247" s="329">
        <v>43573</v>
      </c>
      <c r="F247" s="329">
        <v>43587</v>
      </c>
    </row>
    <row r="248" spans="1:6" ht="38.25" x14ac:dyDescent="0.2">
      <c r="A248" s="326" t="s">
        <v>2716</v>
      </c>
      <c r="B248" s="327" t="s">
        <v>3819</v>
      </c>
      <c r="C248" s="328">
        <v>10561.77</v>
      </c>
      <c r="D248" s="326" t="s">
        <v>2961</v>
      </c>
      <c r="E248" s="329">
        <v>43573</v>
      </c>
      <c r="F248" s="329">
        <v>43587</v>
      </c>
    </row>
    <row r="249" spans="1:6" ht="38.25" x14ac:dyDescent="0.2">
      <c r="A249" s="326" t="s">
        <v>2716</v>
      </c>
      <c r="B249" s="327" t="s">
        <v>3819</v>
      </c>
      <c r="C249" s="328">
        <v>25112.97</v>
      </c>
      <c r="D249" s="326" t="s">
        <v>2962</v>
      </c>
      <c r="E249" s="329">
        <v>43573</v>
      </c>
      <c r="F249" s="329">
        <v>43587</v>
      </c>
    </row>
    <row r="250" spans="1:6" ht="38.25" x14ac:dyDescent="0.2">
      <c r="A250" s="326" t="s">
        <v>2716</v>
      </c>
      <c r="B250" s="327" t="s">
        <v>3819</v>
      </c>
      <c r="C250" s="328">
        <v>10335.620000000001</v>
      </c>
      <c r="D250" s="326" t="s">
        <v>2963</v>
      </c>
      <c r="E250" s="329">
        <v>43573</v>
      </c>
      <c r="F250" s="329">
        <v>43587</v>
      </c>
    </row>
    <row r="251" spans="1:6" ht="38.25" x14ac:dyDescent="0.2">
      <c r="A251" s="326" t="s">
        <v>2716</v>
      </c>
      <c r="B251" s="327" t="s">
        <v>3819</v>
      </c>
      <c r="C251" s="328">
        <v>8543.07</v>
      </c>
      <c r="D251" s="326" t="s">
        <v>2964</v>
      </c>
      <c r="E251" s="329">
        <v>43573</v>
      </c>
      <c r="F251" s="329">
        <v>43587</v>
      </c>
    </row>
    <row r="252" spans="1:6" ht="38.25" x14ac:dyDescent="0.2">
      <c r="A252" s="326" t="s">
        <v>2716</v>
      </c>
      <c r="B252" s="327" t="s">
        <v>3819</v>
      </c>
      <c r="C252" s="328">
        <v>22451.27</v>
      </c>
      <c r="D252" s="326" t="s">
        <v>2965</v>
      </c>
      <c r="E252" s="329">
        <v>43574</v>
      </c>
      <c r="F252" s="329">
        <v>43588</v>
      </c>
    </row>
    <row r="253" spans="1:6" ht="38.25" x14ac:dyDescent="0.2">
      <c r="A253" s="326" t="s">
        <v>2716</v>
      </c>
      <c r="B253" s="327" t="s">
        <v>3819</v>
      </c>
      <c r="C253" s="328">
        <v>12953.77</v>
      </c>
      <c r="D253" s="326" t="s">
        <v>2966</v>
      </c>
      <c r="E253" s="329">
        <v>43574</v>
      </c>
      <c r="F253" s="329">
        <v>43588</v>
      </c>
    </row>
    <row r="254" spans="1:6" ht="38.25" x14ac:dyDescent="0.2">
      <c r="A254" s="326" t="s">
        <v>2716</v>
      </c>
      <c r="B254" s="327" t="s">
        <v>3819</v>
      </c>
      <c r="C254" s="328">
        <v>11013.5</v>
      </c>
      <c r="D254" s="326" t="s">
        <v>2967</v>
      </c>
      <c r="E254" s="329">
        <v>43574</v>
      </c>
      <c r="F254" s="329">
        <v>43588</v>
      </c>
    </row>
    <row r="255" spans="1:6" ht="38.25" x14ac:dyDescent="0.2">
      <c r="A255" s="326" t="s">
        <v>2716</v>
      </c>
      <c r="B255" s="327" t="s">
        <v>3819</v>
      </c>
      <c r="C255" s="328">
        <v>87833.58</v>
      </c>
      <c r="D255" s="326" t="s">
        <v>2968</v>
      </c>
      <c r="E255" s="329">
        <v>43574</v>
      </c>
      <c r="F255" s="329">
        <v>43588</v>
      </c>
    </row>
    <row r="256" spans="1:6" ht="38.25" x14ac:dyDescent="0.2">
      <c r="A256" s="326" t="s">
        <v>2716</v>
      </c>
      <c r="B256" s="327" t="s">
        <v>3819</v>
      </c>
      <c r="C256" s="328">
        <v>10975.59</v>
      </c>
      <c r="D256" s="326" t="s">
        <v>2969</v>
      </c>
      <c r="E256" s="329">
        <v>43574</v>
      </c>
      <c r="F256" s="329">
        <v>43588</v>
      </c>
    </row>
    <row r="257" spans="1:6" ht="38.25" x14ac:dyDescent="0.2">
      <c r="A257" s="326" t="s">
        <v>2716</v>
      </c>
      <c r="B257" s="327" t="s">
        <v>3819</v>
      </c>
      <c r="C257" s="328">
        <v>13402.85</v>
      </c>
      <c r="D257" s="326" t="s">
        <v>2970</v>
      </c>
      <c r="E257" s="329">
        <v>43574</v>
      </c>
      <c r="F257" s="329">
        <v>43588</v>
      </c>
    </row>
    <row r="258" spans="1:6" ht="38.25" x14ac:dyDescent="0.2">
      <c r="A258" s="326" t="s">
        <v>2716</v>
      </c>
      <c r="B258" s="327" t="s">
        <v>3819</v>
      </c>
      <c r="C258" s="328">
        <v>17527.04</v>
      </c>
      <c r="D258" s="326" t="s">
        <v>2971</v>
      </c>
      <c r="E258" s="329">
        <v>43574</v>
      </c>
      <c r="F258" s="329">
        <v>43588</v>
      </c>
    </row>
    <row r="259" spans="1:6" ht="38.25" x14ac:dyDescent="0.2">
      <c r="A259" s="326" t="s">
        <v>2716</v>
      </c>
      <c r="B259" s="327" t="s">
        <v>3819</v>
      </c>
      <c r="C259" s="328">
        <v>12873.71</v>
      </c>
      <c r="D259" s="326" t="s">
        <v>2972</v>
      </c>
      <c r="E259" s="329">
        <v>43574</v>
      </c>
      <c r="F259" s="329">
        <v>43588</v>
      </c>
    </row>
    <row r="260" spans="1:6" ht="38.25" x14ac:dyDescent="0.2">
      <c r="A260" s="326" t="s">
        <v>2716</v>
      </c>
      <c r="B260" s="327" t="s">
        <v>3819</v>
      </c>
      <c r="C260" s="328">
        <v>9014.23</v>
      </c>
      <c r="D260" s="326" t="s">
        <v>2973</v>
      </c>
      <c r="E260" s="329">
        <v>43574</v>
      </c>
      <c r="F260" s="329">
        <v>43588</v>
      </c>
    </row>
    <row r="261" spans="1:6" ht="38.25" x14ac:dyDescent="0.2">
      <c r="A261" s="326" t="s">
        <v>2716</v>
      </c>
      <c r="B261" s="327" t="s">
        <v>3819</v>
      </c>
      <c r="C261" s="328">
        <v>15432.68</v>
      </c>
      <c r="D261" s="326" t="s">
        <v>2974</v>
      </c>
      <c r="E261" s="329">
        <v>43574</v>
      </c>
      <c r="F261" s="329">
        <v>43588</v>
      </c>
    </row>
    <row r="262" spans="1:6" ht="38.25" x14ac:dyDescent="0.2">
      <c r="A262" s="326" t="s">
        <v>2716</v>
      </c>
      <c r="B262" s="327" t="s">
        <v>3819</v>
      </c>
      <c r="C262" s="328">
        <v>8559.5</v>
      </c>
      <c r="D262" s="326" t="s">
        <v>2975</v>
      </c>
      <c r="E262" s="329">
        <v>43574</v>
      </c>
      <c r="F262" s="329">
        <v>43588</v>
      </c>
    </row>
    <row r="263" spans="1:6" ht="38.25" x14ac:dyDescent="0.2">
      <c r="A263" s="326" t="s">
        <v>2716</v>
      </c>
      <c r="B263" s="327" t="s">
        <v>3819</v>
      </c>
      <c r="C263" s="328">
        <v>15065.72</v>
      </c>
      <c r="D263" s="326" t="s">
        <v>2976</v>
      </c>
      <c r="E263" s="329">
        <v>43574</v>
      </c>
      <c r="F263" s="329">
        <v>43588</v>
      </c>
    </row>
    <row r="264" spans="1:6" ht="38.25" x14ac:dyDescent="0.2">
      <c r="A264" s="326" t="s">
        <v>2716</v>
      </c>
      <c r="B264" s="327" t="s">
        <v>3819</v>
      </c>
      <c r="C264" s="328">
        <v>20343.439999999999</v>
      </c>
      <c r="D264" s="326" t="s">
        <v>2977</v>
      </c>
      <c r="E264" s="329">
        <v>43574</v>
      </c>
      <c r="F264" s="329">
        <v>43588</v>
      </c>
    </row>
    <row r="265" spans="1:6" ht="38.25" x14ac:dyDescent="0.2">
      <c r="A265" s="326" t="s">
        <v>2716</v>
      </c>
      <c r="B265" s="327" t="s">
        <v>3819</v>
      </c>
      <c r="C265" s="328">
        <v>21811.3</v>
      </c>
      <c r="D265" s="326" t="s">
        <v>2978</v>
      </c>
      <c r="E265" s="329">
        <v>43574</v>
      </c>
      <c r="F265" s="329">
        <v>43588</v>
      </c>
    </row>
    <row r="266" spans="1:6" ht="38.25" x14ac:dyDescent="0.2">
      <c r="A266" s="326" t="s">
        <v>2716</v>
      </c>
      <c r="B266" s="327" t="s">
        <v>3819</v>
      </c>
      <c r="C266" s="328">
        <v>11217.36</v>
      </c>
      <c r="D266" s="326" t="s">
        <v>2979</v>
      </c>
      <c r="E266" s="329">
        <v>43574</v>
      </c>
      <c r="F266" s="329">
        <v>43588</v>
      </c>
    </row>
    <row r="267" spans="1:6" ht="38.25" x14ac:dyDescent="0.2">
      <c r="A267" s="326" t="s">
        <v>2716</v>
      </c>
      <c r="B267" s="327" t="s">
        <v>3819</v>
      </c>
      <c r="C267" s="328">
        <v>10477.69</v>
      </c>
      <c r="D267" s="326" t="s">
        <v>2980</v>
      </c>
      <c r="E267" s="329">
        <v>43574</v>
      </c>
      <c r="F267" s="329">
        <v>43588</v>
      </c>
    </row>
    <row r="268" spans="1:6" ht="38.25" x14ac:dyDescent="0.2">
      <c r="A268" s="326" t="s">
        <v>2716</v>
      </c>
      <c r="B268" s="327" t="s">
        <v>3819</v>
      </c>
      <c r="C268" s="328">
        <v>9070.67</v>
      </c>
      <c r="D268" s="326" t="s">
        <v>2981</v>
      </c>
      <c r="E268" s="329">
        <v>43574</v>
      </c>
      <c r="F268" s="329">
        <v>43588</v>
      </c>
    </row>
    <row r="269" spans="1:6" ht="38.25" x14ac:dyDescent="0.2">
      <c r="A269" s="326" t="s">
        <v>2716</v>
      </c>
      <c r="B269" s="327" t="s">
        <v>3819</v>
      </c>
      <c r="C269" s="328">
        <v>78781.820000000007</v>
      </c>
      <c r="D269" s="326" t="s">
        <v>2982</v>
      </c>
      <c r="E269" s="329">
        <v>43574</v>
      </c>
      <c r="F269" s="329">
        <v>43588</v>
      </c>
    </row>
    <row r="270" spans="1:6" ht="38.25" x14ac:dyDescent="0.2">
      <c r="A270" s="326" t="s">
        <v>2716</v>
      </c>
      <c r="B270" s="327" t="s">
        <v>3819</v>
      </c>
      <c r="C270" s="328">
        <v>7654.75</v>
      </c>
      <c r="D270" s="326" t="s">
        <v>2983</v>
      </c>
      <c r="E270" s="329">
        <v>43574</v>
      </c>
      <c r="F270" s="329">
        <v>43588</v>
      </c>
    </row>
    <row r="271" spans="1:6" ht="38.25" x14ac:dyDescent="0.2">
      <c r="A271" s="326" t="s">
        <v>2716</v>
      </c>
      <c r="B271" s="327" t="s">
        <v>3819</v>
      </c>
      <c r="C271" s="328">
        <v>16573.77</v>
      </c>
      <c r="D271" s="326" t="s">
        <v>2984</v>
      </c>
      <c r="E271" s="329">
        <v>43574</v>
      </c>
      <c r="F271" s="329">
        <v>43588</v>
      </c>
    </row>
    <row r="272" spans="1:6" ht="38.25" x14ac:dyDescent="0.2">
      <c r="A272" s="326" t="s">
        <v>2716</v>
      </c>
      <c r="B272" s="327" t="s">
        <v>3819</v>
      </c>
      <c r="C272" s="328">
        <v>15887.07</v>
      </c>
      <c r="D272" s="326" t="s">
        <v>2985</v>
      </c>
      <c r="E272" s="329">
        <v>43574</v>
      </c>
      <c r="F272" s="329">
        <v>43588</v>
      </c>
    </row>
    <row r="273" spans="1:6" ht="38.25" x14ac:dyDescent="0.2">
      <c r="A273" s="326" t="s">
        <v>2716</v>
      </c>
      <c r="B273" s="327" t="s">
        <v>3819</v>
      </c>
      <c r="C273" s="328">
        <v>16573.77</v>
      </c>
      <c r="D273" s="326" t="s">
        <v>2986</v>
      </c>
      <c r="E273" s="329">
        <v>43574</v>
      </c>
      <c r="F273" s="329">
        <v>43588</v>
      </c>
    </row>
    <row r="274" spans="1:6" ht="38.25" x14ac:dyDescent="0.2">
      <c r="A274" s="326" t="s">
        <v>2716</v>
      </c>
      <c r="B274" s="327" t="s">
        <v>3819</v>
      </c>
      <c r="C274" s="328">
        <v>12993.83</v>
      </c>
      <c r="D274" s="326" t="s">
        <v>2987</v>
      </c>
      <c r="E274" s="329">
        <v>43574</v>
      </c>
      <c r="F274" s="329">
        <v>43588</v>
      </c>
    </row>
    <row r="275" spans="1:6" ht="38.25" x14ac:dyDescent="0.2">
      <c r="A275" s="326" t="s">
        <v>2716</v>
      </c>
      <c r="B275" s="327" t="s">
        <v>3819</v>
      </c>
      <c r="C275" s="328">
        <v>13084.41</v>
      </c>
      <c r="D275" s="326" t="s">
        <v>2988</v>
      </c>
      <c r="E275" s="329">
        <v>43577</v>
      </c>
      <c r="F275" s="329">
        <v>43591</v>
      </c>
    </row>
    <row r="276" spans="1:6" ht="38.25" x14ac:dyDescent="0.2">
      <c r="A276" s="326" t="s">
        <v>2716</v>
      </c>
      <c r="B276" s="327" t="s">
        <v>3819</v>
      </c>
      <c r="C276" s="328">
        <v>3547.3</v>
      </c>
      <c r="D276" s="326" t="s">
        <v>2989</v>
      </c>
      <c r="E276" s="329">
        <v>43578</v>
      </c>
      <c r="F276" s="329">
        <v>43592</v>
      </c>
    </row>
    <row r="277" spans="1:6" ht="38.25" x14ac:dyDescent="0.2">
      <c r="A277" s="326" t="s">
        <v>2716</v>
      </c>
      <c r="B277" s="327" t="s">
        <v>3819</v>
      </c>
      <c r="C277" s="328">
        <v>9707.75</v>
      </c>
      <c r="D277" s="326" t="s">
        <v>2990</v>
      </c>
      <c r="E277" s="329">
        <v>43578</v>
      </c>
      <c r="F277" s="329">
        <v>43592</v>
      </c>
    </row>
    <row r="278" spans="1:6" ht="38.25" x14ac:dyDescent="0.2">
      <c r="A278" s="326" t="s">
        <v>2716</v>
      </c>
      <c r="B278" s="327" t="s">
        <v>3819</v>
      </c>
      <c r="C278" s="328">
        <v>10713.47</v>
      </c>
      <c r="D278" s="326" t="s">
        <v>2991</v>
      </c>
      <c r="E278" s="329">
        <v>43578</v>
      </c>
      <c r="F278" s="329">
        <v>43592</v>
      </c>
    </row>
    <row r="279" spans="1:6" ht="38.25" x14ac:dyDescent="0.2">
      <c r="A279" s="326" t="s">
        <v>2716</v>
      </c>
      <c r="B279" s="327" t="s">
        <v>3819</v>
      </c>
      <c r="C279" s="328">
        <v>49577</v>
      </c>
      <c r="D279" s="326" t="s">
        <v>2992</v>
      </c>
      <c r="E279" s="329">
        <v>43578</v>
      </c>
      <c r="F279" s="329">
        <v>43592</v>
      </c>
    </row>
    <row r="280" spans="1:6" ht="38.25" x14ac:dyDescent="0.2">
      <c r="A280" s="326" t="s">
        <v>2716</v>
      </c>
      <c r="B280" s="327" t="s">
        <v>3819</v>
      </c>
      <c r="C280" s="328">
        <v>34926.43</v>
      </c>
      <c r="D280" s="326" t="s">
        <v>2993</v>
      </c>
      <c r="E280" s="329">
        <v>43578</v>
      </c>
      <c r="F280" s="329">
        <v>43592</v>
      </c>
    </row>
    <row r="281" spans="1:6" ht="38.25" x14ac:dyDescent="0.2">
      <c r="A281" s="326" t="s">
        <v>2716</v>
      </c>
      <c r="B281" s="327" t="s">
        <v>3819</v>
      </c>
      <c r="C281" s="328">
        <v>23088.73</v>
      </c>
      <c r="D281" s="326" t="s">
        <v>2994</v>
      </c>
      <c r="E281" s="329">
        <v>43578</v>
      </c>
      <c r="F281" s="329">
        <v>43592</v>
      </c>
    </row>
    <row r="282" spans="1:6" ht="38.25" x14ac:dyDescent="0.2">
      <c r="A282" s="326" t="s">
        <v>2716</v>
      </c>
      <c r="B282" s="327" t="s">
        <v>3819</v>
      </c>
      <c r="C282" s="328">
        <v>26145.22</v>
      </c>
      <c r="D282" s="326" t="s">
        <v>2995</v>
      </c>
      <c r="E282" s="329">
        <v>43578</v>
      </c>
      <c r="F282" s="329">
        <v>43592</v>
      </c>
    </row>
    <row r="283" spans="1:6" ht="38.25" x14ac:dyDescent="0.2">
      <c r="A283" s="326" t="s">
        <v>2716</v>
      </c>
      <c r="B283" s="327" t="s">
        <v>3819</v>
      </c>
      <c r="C283" s="328">
        <v>11861.2</v>
      </c>
      <c r="D283" s="326" t="s">
        <v>2996</v>
      </c>
      <c r="E283" s="329">
        <v>43578</v>
      </c>
      <c r="F283" s="329">
        <v>43592</v>
      </c>
    </row>
    <row r="284" spans="1:6" ht="38.25" x14ac:dyDescent="0.2">
      <c r="A284" s="326" t="s">
        <v>2716</v>
      </c>
      <c r="B284" s="327" t="s">
        <v>3819</v>
      </c>
      <c r="C284" s="328">
        <v>13063.38</v>
      </c>
      <c r="D284" s="326" t="s">
        <v>2997</v>
      </c>
      <c r="E284" s="329">
        <v>43578</v>
      </c>
      <c r="F284" s="329">
        <v>43592</v>
      </c>
    </row>
    <row r="285" spans="1:6" ht="38.25" x14ac:dyDescent="0.2">
      <c r="A285" s="326" t="s">
        <v>2716</v>
      </c>
      <c r="B285" s="327" t="s">
        <v>3819</v>
      </c>
      <c r="C285" s="328">
        <v>14112.38</v>
      </c>
      <c r="D285" s="326" t="s">
        <v>2998</v>
      </c>
      <c r="E285" s="329">
        <v>43578</v>
      </c>
      <c r="F285" s="329">
        <v>43592</v>
      </c>
    </row>
    <row r="286" spans="1:6" ht="38.25" x14ac:dyDescent="0.2">
      <c r="A286" s="326" t="s">
        <v>2716</v>
      </c>
      <c r="B286" s="327" t="s">
        <v>3819</v>
      </c>
      <c r="C286" s="328">
        <v>15425.67</v>
      </c>
      <c r="D286" s="326" t="s">
        <v>2999</v>
      </c>
      <c r="E286" s="329">
        <v>43578</v>
      </c>
      <c r="F286" s="329">
        <v>43592</v>
      </c>
    </row>
    <row r="287" spans="1:6" ht="38.25" x14ac:dyDescent="0.2">
      <c r="A287" s="326" t="s">
        <v>2716</v>
      </c>
      <c r="B287" s="327" t="s">
        <v>3819</v>
      </c>
      <c r="C287" s="328">
        <v>45313.66</v>
      </c>
      <c r="D287" s="326" t="s">
        <v>3000</v>
      </c>
      <c r="E287" s="329">
        <v>43578</v>
      </c>
      <c r="F287" s="329">
        <v>43592</v>
      </c>
    </row>
    <row r="288" spans="1:6" ht="38.25" x14ac:dyDescent="0.2">
      <c r="A288" s="326" t="s">
        <v>2716</v>
      </c>
      <c r="B288" s="327" t="s">
        <v>3819</v>
      </c>
      <c r="C288" s="328">
        <v>6548.49</v>
      </c>
      <c r="D288" s="326" t="s">
        <v>3001</v>
      </c>
      <c r="E288" s="329">
        <v>43578</v>
      </c>
      <c r="F288" s="329">
        <v>43592</v>
      </c>
    </row>
    <row r="289" spans="1:6" ht="38.25" x14ac:dyDescent="0.2">
      <c r="A289" s="326" t="s">
        <v>2716</v>
      </c>
      <c r="B289" s="327" t="s">
        <v>3819</v>
      </c>
      <c r="C289" s="328">
        <v>17630.43</v>
      </c>
      <c r="D289" s="326" t="s">
        <v>3002</v>
      </c>
      <c r="E289" s="329">
        <v>43579</v>
      </c>
      <c r="F289" s="329">
        <v>43593</v>
      </c>
    </row>
    <row r="290" spans="1:6" ht="38.25" x14ac:dyDescent="0.2">
      <c r="A290" s="326" t="s">
        <v>2716</v>
      </c>
      <c r="B290" s="327" t="s">
        <v>3819</v>
      </c>
      <c r="C290" s="328">
        <v>7458.78</v>
      </c>
      <c r="D290" s="326" t="s">
        <v>3003</v>
      </c>
      <c r="E290" s="329">
        <v>43579</v>
      </c>
      <c r="F290" s="329">
        <v>43593</v>
      </c>
    </row>
    <row r="291" spans="1:6" ht="38.25" x14ac:dyDescent="0.2">
      <c r="A291" s="326" t="s">
        <v>2716</v>
      </c>
      <c r="B291" s="327" t="s">
        <v>3819</v>
      </c>
      <c r="C291" s="328">
        <v>16967.849999999999</v>
      </c>
      <c r="D291" s="326" t="s">
        <v>3004</v>
      </c>
      <c r="E291" s="329">
        <v>43579</v>
      </c>
      <c r="F291" s="329">
        <v>43593</v>
      </c>
    </row>
    <row r="292" spans="1:6" ht="38.25" x14ac:dyDescent="0.2">
      <c r="A292" s="326" t="s">
        <v>2716</v>
      </c>
      <c r="B292" s="327" t="s">
        <v>3819</v>
      </c>
      <c r="C292" s="328">
        <v>18793.16</v>
      </c>
      <c r="D292" s="326" t="s">
        <v>3005</v>
      </c>
      <c r="E292" s="329">
        <v>43579</v>
      </c>
      <c r="F292" s="329">
        <v>43593</v>
      </c>
    </row>
    <row r="293" spans="1:6" ht="38.25" x14ac:dyDescent="0.2">
      <c r="A293" s="326" t="s">
        <v>2716</v>
      </c>
      <c r="B293" s="327" t="s">
        <v>3819</v>
      </c>
      <c r="C293" s="328">
        <v>14459.4</v>
      </c>
      <c r="D293" s="326" t="s">
        <v>3006</v>
      </c>
      <c r="E293" s="329">
        <v>43579</v>
      </c>
      <c r="F293" s="329">
        <v>43593</v>
      </c>
    </row>
    <row r="294" spans="1:6" ht="38.25" x14ac:dyDescent="0.2">
      <c r="A294" s="326" t="s">
        <v>2716</v>
      </c>
      <c r="B294" s="327" t="s">
        <v>3819</v>
      </c>
      <c r="C294" s="328">
        <v>10303.36</v>
      </c>
      <c r="D294" s="326" t="s">
        <v>3007</v>
      </c>
      <c r="E294" s="329">
        <v>43579</v>
      </c>
      <c r="F294" s="329">
        <v>43593</v>
      </c>
    </row>
    <row r="295" spans="1:6" ht="38.25" x14ac:dyDescent="0.2">
      <c r="A295" s="326" t="s">
        <v>2716</v>
      </c>
      <c r="B295" s="327" t="s">
        <v>3819</v>
      </c>
      <c r="C295" s="328">
        <v>25623.74</v>
      </c>
      <c r="D295" s="326" t="s">
        <v>3008</v>
      </c>
      <c r="E295" s="329">
        <v>43579</v>
      </c>
      <c r="F295" s="329">
        <v>43593</v>
      </c>
    </row>
    <row r="296" spans="1:6" ht="38.25" x14ac:dyDescent="0.2">
      <c r="A296" s="326" t="s">
        <v>2716</v>
      </c>
      <c r="B296" s="327" t="s">
        <v>3819</v>
      </c>
      <c r="C296" s="328">
        <v>15876.61</v>
      </c>
      <c r="D296" s="326" t="s">
        <v>3009</v>
      </c>
      <c r="E296" s="329">
        <v>43579</v>
      </c>
      <c r="F296" s="329">
        <v>43593</v>
      </c>
    </row>
    <row r="297" spans="1:6" ht="38.25" x14ac:dyDescent="0.2">
      <c r="A297" s="326" t="s">
        <v>2716</v>
      </c>
      <c r="B297" s="327" t="s">
        <v>3819</v>
      </c>
      <c r="C297" s="328">
        <v>11998.52</v>
      </c>
      <c r="D297" s="326" t="s">
        <v>3010</v>
      </c>
      <c r="E297" s="329">
        <v>43579</v>
      </c>
      <c r="F297" s="329">
        <v>43593</v>
      </c>
    </row>
    <row r="298" spans="1:6" ht="38.25" x14ac:dyDescent="0.2">
      <c r="A298" s="326" t="s">
        <v>2716</v>
      </c>
      <c r="B298" s="327" t="s">
        <v>3819</v>
      </c>
      <c r="C298" s="328">
        <v>56682.68</v>
      </c>
      <c r="D298" s="326" t="s">
        <v>3011</v>
      </c>
      <c r="E298" s="329">
        <v>43579</v>
      </c>
      <c r="F298" s="329">
        <v>43593</v>
      </c>
    </row>
    <row r="299" spans="1:6" ht="38.25" x14ac:dyDescent="0.2">
      <c r="A299" s="326" t="s">
        <v>2716</v>
      </c>
      <c r="B299" s="327" t="s">
        <v>3819</v>
      </c>
      <c r="C299" s="328">
        <v>18835.490000000002</v>
      </c>
      <c r="D299" s="326" t="s">
        <v>3012</v>
      </c>
      <c r="E299" s="329">
        <v>43579</v>
      </c>
      <c r="F299" s="329">
        <v>43593</v>
      </c>
    </row>
    <row r="300" spans="1:6" ht="38.25" x14ac:dyDescent="0.2">
      <c r="A300" s="326" t="s">
        <v>2716</v>
      </c>
      <c r="B300" s="327" t="s">
        <v>3819</v>
      </c>
      <c r="C300" s="328">
        <v>22209.72</v>
      </c>
      <c r="D300" s="326" t="s">
        <v>3013</v>
      </c>
      <c r="E300" s="329">
        <v>43579</v>
      </c>
      <c r="F300" s="329">
        <v>43593</v>
      </c>
    </row>
    <row r="301" spans="1:6" ht="38.25" x14ac:dyDescent="0.2">
      <c r="A301" s="326" t="s">
        <v>2716</v>
      </c>
      <c r="B301" s="327" t="s">
        <v>3819</v>
      </c>
      <c r="C301" s="328">
        <v>8293.34</v>
      </c>
      <c r="D301" s="326" t="s">
        <v>3014</v>
      </c>
      <c r="E301" s="329">
        <v>43579</v>
      </c>
      <c r="F301" s="329">
        <v>43593</v>
      </c>
    </row>
    <row r="302" spans="1:6" ht="38.25" x14ac:dyDescent="0.2">
      <c r="A302" s="326" t="s">
        <v>2716</v>
      </c>
      <c r="B302" s="327" t="s">
        <v>3819</v>
      </c>
      <c r="C302" s="328">
        <v>17468.2</v>
      </c>
      <c r="D302" s="326" t="s">
        <v>3015</v>
      </c>
      <c r="E302" s="329">
        <v>43579</v>
      </c>
      <c r="F302" s="329">
        <v>43593</v>
      </c>
    </row>
    <row r="303" spans="1:6" ht="38.25" x14ac:dyDescent="0.2">
      <c r="A303" s="326" t="s">
        <v>2716</v>
      </c>
      <c r="B303" s="327" t="s">
        <v>3819</v>
      </c>
      <c r="C303" s="328">
        <v>75429.960000000006</v>
      </c>
      <c r="D303" s="326" t="s">
        <v>3016</v>
      </c>
      <c r="E303" s="329">
        <v>43579</v>
      </c>
      <c r="F303" s="329">
        <v>43593</v>
      </c>
    </row>
    <row r="304" spans="1:6" ht="38.25" x14ac:dyDescent="0.2">
      <c r="A304" s="326" t="s">
        <v>2716</v>
      </c>
      <c r="B304" s="327" t="s">
        <v>3819</v>
      </c>
      <c r="C304" s="328">
        <v>18533.310000000001</v>
      </c>
      <c r="D304" s="326" t="s">
        <v>3017</v>
      </c>
      <c r="E304" s="329">
        <v>43579</v>
      </c>
      <c r="F304" s="329">
        <v>43593</v>
      </c>
    </row>
    <row r="305" spans="1:6" ht="38.25" x14ac:dyDescent="0.2">
      <c r="A305" s="326" t="s">
        <v>2716</v>
      </c>
      <c r="B305" s="327" t="s">
        <v>3819</v>
      </c>
      <c r="C305" s="328">
        <v>11947.83</v>
      </c>
      <c r="D305" s="326" t="s">
        <v>3018</v>
      </c>
      <c r="E305" s="329">
        <v>43579</v>
      </c>
      <c r="F305" s="329">
        <v>43593</v>
      </c>
    </row>
    <row r="306" spans="1:6" ht="38.25" x14ac:dyDescent="0.2">
      <c r="A306" s="326" t="s">
        <v>2716</v>
      </c>
      <c r="B306" s="327" t="s">
        <v>3819</v>
      </c>
      <c r="C306" s="328">
        <v>10850.93</v>
      </c>
      <c r="D306" s="326" t="s">
        <v>3019</v>
      </c>
      <c r="E306" s="329">
        <v>43579</v>
      </c>
      <c r="F306" s="329">
        <v>43593</v>
      </c>
    </row>
    <row r="307" spans="1:6" ht="38.25" x14ac:dyDescent="0.2">
      <c r="A307" s="326" t="s">
        <v>2716</v>
      </c>
      <c r="B307" s="327" t="s">
        <v>3819</v>
      </c>
      <c r="C307" s="328">
        <v>13066.21</v>
      </c>
      <c r="D307" s="326" t="s">
        <v>3020</v>
      </c>
      <c r="E307" s="329">
        <v>43579</v>
      </c>
      <c r="F307" s="329">
        <v>43593</v>
      </c>
    </row>
    <row r="308" spans="1:6" ht="38.25" x14ac:dyDescent="0.2">
      <c r="A308" s="326" t="s">
        <v>2716</v>
      </c>
      <c r="B308" s="327" t="s">
        <v>3819</v>
      </c>
      <c r="C308" s="328">
        <v>12165.49</v>
      </c>
      <c r="D308" s="326" t="s">
        <v>3021</v>
      </c>
      <c r="E308" s="329">
        <v>43580</v>
      </c>
      <c r="F308" s="329">
        <v>43594</v>
      </c>
    </row>
    <row r="309" spans="1:6" ht="38.25" x14ac:dyDescent="0.2">
      <c r="A309" s="326" t="s">
        <v>2716</v>
      </c>
      <c r="B309" s="327" t="s">
        <v>3819</v>
      </c>
      <c r="C309" s="328">
        <v>67541.31</v>
      </c>
      <c r="D309" s="326" t="s">
        <v>3022</v>
      </c>
      <c r="E309" s="329">
        <v>43580</v>
      </c>
      <c r="F309" s="329">
        <v>43594</v>
      </c>
    </row>
    <row r="310" spans="1:6" ht="38.25" x14ac:dyDescent="0.2">
      <c r="A310" s="326" t="s">
        <v>2716</v>
      </c>
      <c r="B310" s="327" t="s">
        <v>3819</v>
      </c>
      <c r="C310" s="328">
        <v>22712.69</v>
      </c>
      <c r="D310" s="326" t="s">
        <v>3023</v>
      </c>
      <c r="E310" s="329">
        <v>43580</v>
      </c>
      <c r="F310" s="329">
        <v>43594</v>
      </c>
    </row>
    <row r="311" spans="1:6" ht="38.25" x14ac:dyDescent="0.2">
      <c r="A311" s="326" t="s">
        <v>2716</v>
      </c>
      <c r="B311" s="327" t="s">
        <v>3819</v>
      </c>
      <c r="C311" s="328">
        <v>9243.7000000000007</v>
      </c>
      <c r="D311" s="326" t="s">
        <v>3024</v>
      </c>
      <c r="E311" s="329">
        <v>43580</v>
      </c>
      <c r="F311" s="329">
        <v>43594</v>
      </c>
    </row>
    <row r="312" spans="1:6" ht="38.25" x14ac:dyDescent="0.2">
      <c r="A312" s="326" t="s">
        <v>2716</v>
      </c>
      <c r="B312" s="327" t="s">
        <v>3819</v>
      </c>
      <c r="C312" s="328">
        <v>10759.48</v>
      </c>
      <c r="D312" s="326" t="s">
        <v>3025</v>
      </c>
      <c r="E312" s="329">
        <v>43580</v>
      </c>
      <c r="F312" s="329">
        <v>43594</v>
      </c>
    </row>
    <row r="313" spans="1:6" ht="38.25" x14ac:dyDescent="0.2">
      <c r="A313" s="326" t="s">
        <v>2716</v>
      </c>
      <c r="B313" s="327" t="s">
        <v>3819</v>
      </c>
      <c r="C313" s="328">
        <v>20649.22</v>
      </c>
      <c r="D313" s="326" t="s">
        <v>3026</v>
      </c>
      <c r="E313" s="329">
        <v>43580</v>
      </c>
      <c r="F313" s="329">
        <v>43594</v>
      </c>
    </row>
    <row r="314" spans="1:6" ht="38.25" x14ac:dyDescent="0.2">
      <c r="A314" s="326" t="s">
        <v>2716</v>
      </c>
      <c r="B314" s="327" t="s">
        <v>3819</v>
      </c>
      <c r="C314" s="328">
        <v>1780.7</v>
      </c>
      <c r="D314" s="326" t="s">
        <v>3027</v>
      </c>
      <c r="E314" s="329">
        <v>43580</v>
      </c>
      <c r="F314" s="329">
        <v>43594</v>
      </c>
    </row>
    <row r="315" spans="1:6" ht="38.25" x14ac:dyDescent="0.2">
      <c r="A315" s="326" t="s">
        <v>2716</v>
      </c>
      <c r="B315" s="327" t="s">
        <v>3819</v>
      </c>
      <c r="C315" s="328">
        <v>12252.91</v>
      </c>
      <c r="D315" s="326" t="s">
        <v>3028</v>
      </c>
      <c r="E315" s="329">
        <v>43580</v>
      </c>
      <c r="F315" s="329">
        <v>43594</v>
      </c>
    </row>
    <row r="316" spans="1:6" ht="38.25" x14ac:dyDescent="0.2">
      <c r="A316" s="326" t="s">
        <v>2716</v>
      </c>
      <c r="B316" s="327" t="s">
        <v>3819</v>
      </c>
      <c r="C316" s="328">
        <v>15038.82</v>
      </c>
      <c r="D316" s="326" t="s">
        <v>3029</v>
      </c>
      <c r="E316" s="329">
        <v>43580</v>
      </c>
      <c r="F316" s="329">
        <v>43594</v>
      </c>
    </row>
    <row r="317" spans="1:6" ht="38.25" x14ac:dyDescent="0.2">
      <c r="A317" s="326" t="s">
        <v>2716</v>
      </c>
      <c r="B317" s="327" t="s">
        <v>3819</v>
      </c>
      <c r="C317" s="328">
        <v>11976.67</v>
      </c>
      <c r="D317" s="326" t="s">
        <v>3030</v>
      </c>
      <c r="E317" s="329">
        <v>43580</v>
      </c>
      <c r="F317" s="329">
        <v>43594</v>
      </c>
    </row>
    <row r="318" spans="1:6" ht="38.25" x14ac:dyDescent="0.2">
      <c r="A318" s="326" t="s">
        <v>2716</v>
      </c>
      <c r="B318" s="327" t="s">
        <v>3819</v>
      </c>
      <c r="C318" s="328">
        <v>11417.83</v>
      </c>
      <c r="D318" s="326" t="s">
        <v>3031</v>
      </c>
      <c r="E318" s="329">
        <v>43580</v>
      </c>
      <c r="F318" s="329">
        <v>43594</v>
      </c>
    </row>
    <row r="319" spans="1:6" ht="38.25" x14ac:dyDescent="0.2">
      <c r="A319" s="326" t="s">
        <v>2716</v>
      </c>
      <c r="B319" s="327" t="s">
        <v>3819</v>
      </c>
      <c r="C319" s="328">
        <v>26633.68</v>
      </c>
      <c r="D319" s="326" t="s">
        <v>3032</v>
      </c>
      <c r="E319" s="329">
        <v>43580</v>
      </c>
      <c r="F319" s="329">
        <v>43594</v>
      </c>
    </row>
    <row r="320" spans="1:6" ht="38.25" x14ac:dyDescent="0.2">
      <c r="A320" s="326" t="s">
        <v>2716</v>
      </c>
      <c r="B320" s="327" t="s">
        <v>3819</v>
      </c>
      <c r="C320" s="328">
        <v>13643.87</v>
      </c>
      <c r="D320" s="326" t="s">
        <v>3033</v>
      </c>
      <c r="E320" s="329">
        <v>43580</v>
      </c>
      <c r="F320" s="329">
        <v>43594</v>
      </c>
    </row>
    <row r="321" spans="1:6" ht="38.25" x14ac:dyDescent="0.2">
      <c r="A321" s="326" t="s">
        <v>2716</v>
      </c>
      <c r="B321" s="327" t="s">
        <v>3819</v>
      </c>
      <c r="C321" s="328">
        <v>16860.82</v>
      </c>
      <c r="D321" s="326" t="s">
        <v>3034</v>
      </c>
      <c r="E321" s="329">
        <v>43580</v>
      </c>
      <c r="F321" s="329">
        <v>43594</v>
      </c>
    </row>
    <row r="322" spans="1:6" ht="38.25" x14ac:dyDescent="0.2">
      <c r="A322" s="326" t="s">
        <v>2716</v>
      </c>
      <c r="B322" s="327" t="s">
        <v>3819</v>
      </c>
      <c r="C322" s="328">
        <v>8048.69</v>
      </c>
      <c r="D322" s="326" t="s">
        <v>3035</v>
      </c>
      <c r="E322" s="329">
        <v>43580</v>
      </c>
      <c r="F322" s="329">
        <v>43594</v>
      </c>
    </row>
    <row r="323" spans="1:6" ht="38.25" x14ac:dyDescent="0.2">
      <c r="A323" s="326" t="s">
        <v>2716</v>
      </c>
      <c r="B323" s="327" t="s">
        <v>3819</v>
      </c>
      <c r="C323" s="328">
        <v>18532.91</v>
      </c>
      <c r="D323" s="326" t="s">
        <v>3036</v>
      </c>
      <c r="E323" s="329">
        <v>43580</v>
      </c>
      <c r="F323" s="329">
        <v>43594</v>
      </c>
    </row>
    <row r="324" spans="1:6" ht="38.25" x14ac:dyDescent="0.2">
      <c r="A324" s="326" t="s">
        <v>2716</v>
      </c>
      <c r="B324" s="327" t="s">
        <v>3819</v>
      </c>
      <c r="C324" s="328">
        <v>68131.03</v>
      </c>
      <c r="D324" s="326" t="s">
        <v>3037</v>
      </c>
      <c r="E324" s="329">
        <v>43580</v>
      </c>
      <c r="F324" s="329">
        <v>43594</v>
      </c>
    </row>
    <row r="325" spans="1:6" ht="38.25" x14ac:dyDescent="0.2">
      <c r="A325" s="326" t="s">
        <v>2716</v>
      </c>
      <c r="B325" s="327" t="s">
        <v>3819</v>
      </c>
      <c r="C325" s="328">
        <v>16907.97</v>
      </c>
      <c r="D325" s="326" t="s">
        <v>3038</v>
      </c>
      <c r="E325" s="329">
        <v>43580</v>
      </c>
      <c r="F325" s="329">
        <v>43594</v>
      </c>
    </row>
    <row r="326" spans="1:6" ht="38.25" x14ac:dyDescent="0.2">
      <c r="A326" s="326" t="s">
        <v>2716</v>
      </c>
      <c r="B326" s="327" t="s">
        <v>3819</v>
      </c>
      <c r="C326" s="328">
        <v>17602.650000000001</v>
      </c>
      <c r="D326" s="326" t="s">
        <v>3039</v>
      </c>
      <c r="E326" s="329">
        <v>43580</v>
      </c>
      <c r="F326" s="329">
        <v>43594</v>
      </c>
    </row>
    <row r="327" spans="1:6" ht="38.25" x14ac:dyDescent="0.2">
      <c r="A327" s="326" t="s">
        <v>2716</v>
      </c>
      <c r="B327" s="327" t="s">
        <v>3819</v>
      </c>
      <c r="C327" s="328">
        <v>10836.99</v>
      </c>
      <c r="D327" s="326" t="s">
        <v>3040</v>
      </c>
      <c r="E327" s="329">
        <v>43580</v>
      </c>
      <c r="F327" s="329">
        <v>43594</v>
      </c>
    </row>
    <row r="328" spans="1:6" ht="38.25" x14ac:dyDescent="0.2">
      <c r="A328" s="326" t="s">
        <v>2716</v>
      </c>
      <c r="B328" s="327" t="s">
        <v>3819</v>
      </c>
      <c r="C328" s="328">
        <v>19887.11</v>
      </c>
      <c r="D328" s="326" t="s">
        <v>3041</v>
      </c>
      <c r="E328" s="329">
        <v>43580</v>
      </c>
      <c r="F328" s="329">
        <v>43594</v>
      </c>
    </row>
    <row r="329" spans="1:6" ht="38.25" x14ac:dyDescent="0.2">
      <c r="A329" s="326" t="s">
        <v>2716</v>
      </c>
      <c r="B329" s="327" t="s">
        <v>3819</v>
      </c>
      <c r="C329" s="328">
        <v>21363.38</v>
      </c>
      <c r="D329" s="326" t="s">
        <v>3042</v>
      </c>
      <c r="E329" s="329">
        <v>43580</v>
      </c>
      <c r="F329" s="329">
        <v>43594</v>
      </c>
    </row>
    <row r="330" spans="1:6" ht="38.25" x14ac:dyDescent="0.2">
      <c r="A330" s="326" t="s">
        <v>2716</v>
      </c>
      <c r="B330" s="327" t="s">
        <v>3819</v>
      </c>
      <c r="C330" s="328">
        <v>15299.72</v>
      </c>
      <c r="D330" s="326" t="s">
        <v>3043</v>
      </c>
      <c r="E330" s="329">
        <v>43581</v>
      </c>
      <c r="F330" s="329">
        <v>43595</v>
      </c>
    </row>
    <row r="331" spans="1:6" ht="38.25" x14ac:dyDescent="0.2">
      <c r="A331" s="326" t="s">
        <v>2716</v>
      </c>
      <c r="B331" s="327" t="s">
        <v>3819</v>
      </c>
      <c r="C331" s="328">
        <v>7222.44</v>
      </c>
      <c r="D331" s="326" t="s">
        <v>3044</v>
      </c>
      <c r="E331" s="329">
        <v>43581</v>
      </c>
      <c r="F331" s="329">
        <v>43595</v>
      </c>
    </row>
    <row r="332" spans="1:6" ht="38.25" x14ac:dyDescent="0.2">
      <c r="A332" s="326" t="s">
        <v>2716</v>
      </c>
      <c r="B332" s="327" t="s">
        <v>3819</v>
      </c>
      <c r="C332" s="328">
        <v>12159.03</v>
      </c>
      <c r="D332" s="326" t="s">
        <v>3045</v>
      </c>
      <c r="E332" s="329">
        <v>43581</v>
      </c>
      <c r="F332" s="329">
        <v>43595</v>
      </c>
    </row>
    <row r="333" spans="1:6" ht="38.25" x14ac:dyDescent="0.2">
      <c r="A333" s="326" t="s">
        <v>2716</v>
      </c>
      <c r="B333" s="327" t="s">
        <v>3819</v>
      </c>
      <c r="C333" s="328">
        <v>20693.39</v>
      </c>
      <c r="D333" s="326" t="s">
        <v>3046</v>
      </c>
      <c r="E333" s="329">
        <v>43581</v>
      </c>
      <c r="F333" s="329">
        <v>43595</v>
      </c>
    </row>
    <row r="334" spans="1:6" ht="38.25" x14ac:dyDescent="0.2">
      <c r="A334" s="326" t="s">
        <v>2716</v>
      </c>
      <c r="B334" s="327" t="s">
        <v>3819</v>
      </c>
      <c r="C334" s="328">
        <v>11135.53</v>
      </c>
      <c r="D334" s="326" t="s">
        <v>3047</v>
      </c>
      <c r="E334" s="329">
        <v>43581</v>
      </c>
      <c r="F334" s="329">
        <v>43595</v>
      </c>
    </row>
    <row r="335" spans="1:6" ht="38.25" x14ac:dyDescent="0.2">
      <c r="A335" s="326" t="s">
        <v>2716</v>
      </c>
      <c r="B335" s="327" t="s">
        <v>3819</v>
      </c>
      <c r="C335" s="328">
        <v>12230.34</v>
      </c>
      <c r="D335" s="326" t="s">
        <v>3048</v>
      </c>
      <c r="E335" s="329">
        <v>43581</v>
      </c>
      <c r="F335" s="329">
        <v>43595</v>
      </c>
    </row>
    <row r="336" spans="1:6" ht="38.25" x14ac:dyDescent="0.2">
      <c r="A336" s="326" t="s">
        <v>2716</v>
      </c>
      <c r="B336" s="327" t="s">
        <v>3819</v>
      </c>
      <c r="C336" s="328">
        <v>93837.71</v>
      </c>
      <c r="D336" s="326" t="s">
        <v>3049</v>
      </c>
      <c r="E336" s="329">
        <v>43581</v>
      </c>
      <c r="F336" s="329">
        <v>43595</v>
      </c>
    </row>
    <row r="337" spans="1:6" ht="38.25" x14ac:dyDescent="0.2">
      <c r="A337" s="326" t="s">
        <v>2716</v>
      </c>
      <c r="B337" s="327" t="s">
        <v>3819</v>
      </c>
      <c r="C337" s="328">
        <v>13066.92</v>
      </c>
      <c r="D337" s="326" t="s">
        <v>3050</v>
      </c>
      <c r="E337" s="329">
        <v>43581</v>
      </c>
      <c r="F337" s="329">
        <v>43595</v>
      </c>
    </row>
    <row r="338" spans="1:6" ht="38.25" x14ac:dyDescent="0.2">
      <c r="A338" s="326" t="s">
        <v>2716</v>
      </c>
      <c r="B338" s="327" t="s">
        <v>3819</v>
      </c>
      <c r="C338" s="328">
        <v>11570.45</v>
      </c>
      <c r="D338" s="326" t="s">
        <v>3051</v>
      </c>
      <c r="E338" s="329">
        <v>43581</v>
      </c>
      <c r="F338" s="329">
        <v>43595</v>
      </c>
    </row>
    <row r="339" spans="1:6" ht="38.25" x14ac:dyDescent="0.2">
      <c r="A339" s="326" t="s">
        <v>2716</v>
      </c>
      <c r="B339" s="327" t="s">
        <v>3819</v>
      </c>
      <c r="C339" s="328">
        <v>6045.53</v>
      </c>
      <c r="D339" s="326" t="s">
        <v>3052</v>
      </c>
      <c r="E339" s="329">
        <v>43581</v>
      </c>
      <c r="F339" s="329">
        <v>43595</v>
      </c>
    </row>
    <row r="340" spans="1:6" ht="38.25" x14ac:dyDescent="0.2">
      <c r="A340" s="326" t="s">
        <v>2716</v>
      </c>
      <c r="B340" s="327" t="s">
        <v>3819</v>
      </c>
      <c r="C340" s="328">
        <v>12311.58</v>
      </c>
      <c r="D340" s="326" t="s">
        <v>3053</v>
      </c>
      <c r="E340" s="329">
        <v>43581</v>
      </c>
      <c r="F340" s="329">
        <v>43595</v>
      </c>
    </row>
    <row r="341" spans="1:6" ht="38.25" x14ac:dyDescent="0.2">
      <c r="A341" s="326" t="s">
        <v>2716</v>
      </c>
      <c r="B341" s="327" t="s">
        <v>3819</v>
      </c>
      <c r="C341" s="328">
        <v>12666.03</v>
      </c>
      <c r="D341" s="326" t="s">
        <v>3054</v>
      </c>
      <c r="E341" s="329">
        <v>43581</v>
      </c>
      <c r="F341" s="329">
        <v>43595</v>
      </c>
    </row>
    <row r="342" spans="1:6" ht="38.25" x14ac:dyDescent="0.2">
      <c r="A342" s="326" t="s">
        <v>2716</v>
      </c>
      <c r="B342" s="327" t="s">
        <v>3819</v>
      </c>
      <c r="C342" s="328">
        <v>70932.009999999995</v>
      </c>
      <c r="D342" s="326" t="s">
        <v>3055</v>
      </c>
      <c r="E342" s="329">
        <v>43581</v>
      </c>
      <c r="F342" s="329">
        <v>43595</v>
      </c>
    </row>
    <row r="343" spans="1:6" ht="38.25" x14ac:dyDescent="0.2">
      <c r="A343" s="326" t="s">
        <v>2716</v>
      </c>
      <c r="B343" s="327" t="s">
        <v>3819</v>
      </c>
      <c r="C343" s="328">
        <v>13845.08</v>
      </c>
      <c r="D343" s="326" t="s">
        <v>3056</v>
      </c>
      <c r="E343" s="329">
        <v>43581</v>
      </c>
      <c r="F343" s="329">
        <v>43595</v>
      </c>
    </row>
    <row r="344" spans="1:6" ht="38.25" x14ac:dyDescent="0.2">
      <c r="A344" s="326" t="s">
        <v>2716</v>
      </c>
      <c r="B344" s="327" t="s">
        <v>3819</v>
      </c>
      <c r="C344" s="328">
        <v>15758.56</v>
      </c>
      <c r="D344" s="326" t="s">
        <v>3057</v>
      </c>
      <c r="E344" s="329">
        <v>43581</v>
      </c>
      <c r="F344" s="329">
        <v>43595</v>
      </c>
    </row>
    <row r="345" spans="1:6" ht="38.25" x14ac:dyDescent="0.2">
      <c r="A345" s="326" t="s">
        <v>2716</v>
      </c>
      <c r="B345" s="327" t="s">
        <v>3819</v>
      </c>
      <c r="C345" s="328">
        <v>15059.66</v>
      </c>
      <c r="D345" s="326" t="s">
        <v>3058</v>
      </c>
      <c r="E345" s="329">
        <v>43581</v>
      </c>
      <c r="F345" s="329">
        <v>43595</v>
      </c>
    </row>
    <row r="346" spans="1:6" ht="38.25" x14ac:dyDescent="0.2">
      <c r="A346" s="326" t="s">
        <v>2716</v>
      </c>
      <c r="B346" s="327" t="s">
        <v>3819</v>
      </c>
      <c r="C346" s="328">
        <v>11904.76</v>
      </c>
      <c r="D346" s="326" t="s">
        <v>3059</v>
      </c>
      <c r="E346" s="329">
        <v>43581</v>
      </c>
      <c r="F346" s="329">
        <v>43595</v>
      </c>
    </row>
    <row r="347" spans="1:6" ht="38.25" x14ac:dyDescent="0.2">
      <c r="A347" s="326" t="s">
        <v>2716</v>
      </c>
      <c r="B347" s="327" t="s">
        <v>3819</v>
      </c>
      <c r="C347" s="328">
        <v>11349.94</v>
      </c>
      <c r="D347" s="326" t="s">
        <v>3060</v>
      </c>
      <c r="E347" s="329">
        <v>43581</v>
      </c>
      <c r="F347" s="329">
        <v>43595</v>
      </c>
    </row>
    <row r="348" spans="1:6" ht="38.25" x14ac:dyDescent="0.2">
      <c r="A348" s="326" t="s">
        <v>2716</v>
      </c>
      <c r="B348" s="327" t="s">
        <v>3819</v>
      </c>
      <c r="C348" s="328">
        <v>8675.61</v>
      </c>
      <c r="D348" s="326" t="s">
        <v>3061</v>
      </c>
      <c r="E348" s="329">
        <v>43581</v>
      </c>
      <c r="F348" s="329">
        <v>43595</v>
      </c>
    </row>
    <row r="349" spans="1:6" ht="38.25" x14ac:dyDescent="0.2">
      <c r="A349" s="326" t="s">
        <v>2716</v>
      </c>
      <c r="B349" s="327" t="s">
        <v>3819</v>
      </c>
      <c r="C349" s="328">
        <v>9566.6299999999992</v>
      </c>
      <c r="D349" s="326" t="s">
        <v>3062</v>
      </c>
      <c r="E349" s="329">
        <v>43581</v>
      </c>
      <c r="F349" s="329">
        <v>43595</v>
      </c>
    </row>
    <row r="350" spans="1:6" ht="38.25" x14ac:dyDescent="0.2">
      <c r="A350" s="326" t="s">
        <v>2716</v>
      </c>
      <c r="B350" s="327" t="s">
        <v>3819</v>
      </c>
      <c r="C350" s="328">
        <v>25801.91</v>
      </c>
      <c r="D350" s="326" t="s">
        <v>3063</v>
      </c>
      <c r="E350" s="329">
        <v>43584</v>
      </c>
      <c r="F350" s="329">
        <v>43598</v>
      </c>
    </row>
    <row r="351" spans="1:6" ht="38.25" x14ac:dyDescent="0.2">
      <c r="A351" s="326" t="s">
        <v>2716</v>
      </c>
      <c r="B351" s="327" t="s">
        <v>3819</v>
      </c>
      <c r="C351" s="328">
        <v>48244.06</v>
      </c>
      <c r="D351" s="326" t="s">
        <v>3064</v>
      </c>
      <c r="E351" s="329">
        <v>43584</v>
      </c>
      <c r="F351" s="329">
        <v>43598</v>
      </c>
    </row>
    <row r="352" spans="1:6" ht="38.25" x14ac:dyDescent="0.2">
      <c r="A352" s="326" t="s">
        <v>2716</v>
      </c>
      <c r="B352" s="327" t="s">
        <v>3819</v>
      </c>
      <c r="C352" s="328">
        <v>14555.39</v>
      </c>
      <c r="D352" s="326" t="s">
        <v>3065</v>
      </c>
      <c r="E352" s="329">
        <v>43584</v>
      </c>
      <c r="F352" s="329">
        <v>43598</v>
      </c>
    </row>
    <row r="353" spans="1:6" ht="38.25" x14ac:dyDescent="0.2">
      <c r="A353" s="326" t="s">
        <v>2716</v>
      </c>
      <c r="B353" s="327" t="s">
        <v>3819</v>
      </c>
      <c r="C353" s="328">
        <v>20356.54</v>
      </c>
      <c r="D353" s="326" t="s">
        <v>3066</v>
      </c>
      <c r="E353" s="329">
        <v>43584</v>
      </c>
      <c r="F353" s="329">
        <v>43598</v>
      </c>
    </row>
    <row r="354" spans="1:6" ht="38.25" x14ac:dyDescent="0.2">
      <c r="A354" s="326" t="s">
        <v>2716</v>
      </c>
      <c r="B354" s="327" t="s">
        <v>3819</v>
      </c>
      <c r="C354" s="328">
        <v>14750.23</v>
      </c>
      <c r="D354" s="326" t="s">
        <v>3067</v>
      </c>
      <c r="E354" s="329">
        <v>43584</v>
      </c>
      <c r="F354" s="329">
        <v>43598</v>
      </c>
    </row>
    <row r="355" spans="1:6" ht="38.25" x14ac:dyDescent="0.2">
      <c r="A355" s="326" t="s">
        <v>2716</v>
      </c>
      <c r="B355" s="327" t="s">
        <v>3819</v>
      </c>
      <c r="C355" s="328">
        <v>13588.33</v>
      </c>
      <c r="D355" s="326" t="s">
        <v>3068</v>
      </c>
      <c r="E355" s="329">
        <v>43584</v>
      </c>
      <c r="F355" s="329">
        <v>43598</v>
      </c>
    </row>
    <row r="356" spans="1:6" ht="38.25" x14ac:dyDescent="0.2">
      <c r="A356" s="326" t="s">
        <v>2716</v>
      </c>
      <c r="B356" s="327" t="s">
        <v>3819</v>
      </c>
      <c r="C356" s="328">
        <v>2972.25</v>
      </c>
      <c r="D356" s="326" t="s">
        <v>3069</v>
      </c>
      <c r="E356" s="329">
        <v>43584</v>
      </c>
      <c r="F356" s="329">
        <v>43598</v>
      </c>
    </row>
    <row r="357" spans="1:6" ht="38.25" x14ac:dyDescent="0.2">
      <c r="A357" s="326" t="s">
        <v>2716</v>
      </c>
      <c r="B357" s="327" t="s">
        <v>3819</v>
      </c>
      <c r="C357" s="328">
        <v>22702.34</v>
      </c>
      <c r="D357" s="326" t="s">
        <v>3070</v>
      </c>
      <c r="E357" s="329">
        <v>43584</v>
      </c>
      <c r="F357" s="329">
        <v>43598</v>
      </c>
    </row>
    <row r="358" spans="1:6" ht="38.25" x14ac:dyDescent="0.2">
      <c r="A358" s="326" t="s">
        <v>2716</v>
      </c>
      <c r="B358" s="327" t="s">
        <v>3819</v>
      </c>
      <c r="C358" s="328">
        <v>86016.7</v>
      </c>
      <c r="D358" s="326" t="s">
        <v>3071</v>
      </c>
      <c r="E358" s="329">
        <v>43584</v>
      </c>
      <c r="F358" s="329">
        <v>43598</v>
      </c>
    </row>
    <row r="359" spans="1:6" ht="38.25" x14ac:dyDescent="0.2">
      <c r="A359" s="326" t="s">
        <v>2716</v>
      </c>
      <c r="B359" s="327" t="s">
        <v>3819</v>
      </c>
      <c r="C359" s="328">
        <v>19034.259999999998</v>
      </c>
      <c r="D359" s="326" t="s">
        <v>3072</v>
      </c>
      <c r="E359" s="329">
        <v>43584</v>
      </c>
      <c r="F359" s="329">
        <v>43598</v>
      </c>
    </row>
    <row r="360" spans="1:6" ht="38.25" x14ac:dyDescent="0.2">
      <c r="A360" s="326" t="s">
        <v>2716</v>
      </c>
      <c r="B360" s="327" t="s">
        <v>3819</v>
      </c>
      <c r="C360" s="328">
        <v>13465.92</v>
      </c>
      <c r="D360" s="326" t="s">
        <v>3073</v>
      </c>
      <c r="E360" s="329">
        <v>43584</v>
      </c>
      <c r="F360" s="329">
        <v>43598</v>
      </c>
    </row>
    <row r="361" spans="1:6" ht="38.25" x14ac:dyDescent="0.2">
      <c r="A361" s="326" t="s">
        <v>2716</v>
      </c>
      <c r="B361" s="327" t="s">
        <v>3819</v>
      </c>
      <c r="C361" s="328">
        <v>12697.26</v>
      </c>
      <c r="D361" s="326" t="s">
        <v>3074</v>
      </c>
      <c r="E361" s="329">
        <v>43584</v>
      </c>
      <c r="F361" s="329">
        <v>43598</v>
      </c>
    </row>
    <row r="362" spans="1:6" ht="38.25" x14ac:dyDescent="0.2">
      <c r="A362" s="326" t="s">
        <v>2716</v>
      </c>
      <c r="B362" s="327" t="s">
        <v>3819</v>
      </c>
      <c r="C362" s="328">
        <v>73581.64</v>
      </c>
      <c r="D362" s="326" t="s">
        <v>3075</v>
      </c>
      <c r="E362" s="329">
        <v>43584</v>
      </c>
      <c r="F362" s="329">
        <v>43598</v>
      </c>
    </row>
    <row r="363" spans="1:6" ht="38.25" x14ac:dyDescent="0.2">
      <c r="A363" s="326" t="s">
        <v>2716</v>
      </c>
      <c r="B363" s="327" t="s">
        <v>3819</v>
      </c>
      <c r="C363" s="328">
        <v>15339.41</v>
      </c>
      <c r="D363" s="326" t="s">
        <v>3076</v>
      </c>
      <c r="E363" s="329">
        <v>43584</v>
      </c>
      <c r="F363" s="329">
        <v>43598</v>
      </c>
    </row>
    <row r="364" spans="1:6" ht="38.25" x14ac:dyDescent="0.2">
      <c r="A364" s="326" t="s">
        <v>2716</v>
      </c>
      <c r="B364" s="327" t="s">
        <v>3819</v>
      </c>
      <c r="C364" s="328">
        <v>20073.099999999999</v>
      </c>
      <c r="D364" s="326" t="s">
        <v>3077</v>
      </c>
      <c r="E364" s="329">
        <v>43584</v>
      </c>
      <c r="F364" s="329">
        <v>43598</v>
      </c>
    </row>
    <row r="365" spans="1:6" ht="38.25" x14ac:dyDescent="0.2">
      <c r="A365" s="326" t="s">
        <v>2716</v>
      </c>
      <c r="B365" s="327" t="s">
        <v>3819</v>
      </c>
      <c r="C365" s="328">
        <v>29761.96</v>
      </c>
      <c r="D365" s="326" t="s">
        <v>3078</v>
      </c>
      <c r="E365" s="329">
        <v>43584</v>
      </c>
      <c r="F365" s="329">
        <v>43598</v>
      </c>
    </row>
    <row r="366" spans="1:6" ht="38.25" x14ac:dyDescent="0.2">
      <c r="A366" s="326" t="s">
        <v>2716</v>
      </c>
      <c r="B366" s="327" t="s">
        <v>3819</v>
      </c>
      <c r="C366" s="328">
        <v>7993.04</v>
      </c>
      <c r="D366" s="326" t="s">
        <v>3079</v>
      </c>
      <c r="E366" s="329">
        <v>43584</v>
      </c>
      <c r="F366" s="329">
        <v>43598</v>
      </c>
    </row>
    <row r="367" spans="1:6" ht="38.25" x14ac:dyDescent="0.2">
      <c r="A367" s="326" t="s">
        <v>2716</v>
      </c>
      <c r="B367" s="327" t="s">
        <v>3819</v>
      </c>
      <c r="C367" s="328">
        <v>11707.2</v>
      </c>
      <c r="D367" s="326" t="s">
        <v>3080</v>
      </c>
      <c r="E367" s="329">
        <v>43584</v>
      </c>
      <c r="F367" s="329">
        <v>43598</v>
      </c>
    </row>
    <row r="368" spans="1:6" ht="38.25" x14ac:dyDescent="0.2">
      <c r="A368" s="326" t="s">
        <v>2716</v>
      </c>
      <c r="B368" s="327" t="s">
        <v>3819</v>
      </c>
      <c r="C368" s="328">
        <v>11848.58</v>
      </c>
      <c r="D368" s="326" t="s">
        <v>3081</v>
      </c>
      <c r="E368" s="329">
        <v>43584</v>
      </c>
      <c r="F368" s="329">
        <v>43598</v>
      </c>
    </row>
    <row r="369" spans="1:6" ht="38.25" x14ac:dyDescent="0.2">
      <c r="A369" s="326" t="s">
        <v>2716</v>
      </c>
      <c r="B369" s="327" t="s">
        <v>3819</v>
      </c>
      <c r="C369" s="328">
        <v>2031.3</v>
      </c>
      <c r="D369" s="326" t="s">
        <v>3082</v>
      </c>
      <c r="E369" s="329">
        <v>43584</v>
      </c>
      <c r="F369" s="329">
        <v>43598</v>
      </c>
    </row>
    <row r="370" spans="1:6" ht="38.25" x14ac:dyDescent="0.2">
      <c r="A370" s="326" t="s">
        <v>2716</v>
      </c>
      <c r="B370" s="327" t="s">
        <v>3819</v>
      </c>
      <c r="C370" s="328">
        <v>60234.36</v>
      </c>
      <c r="D370" s="326" t="s">
        <v>3083</v>
      </c>
      <c r="E370" s="329">
        <v>43584</v>
      </c>
      <c r="F370" s="329">
        <v>43598</v>
      </c>
    </row>
    <row r="371" spans="1:6" ht="38.25" x14ac:dyDescent="0.2">
      <c r="A371" s="326" t="s">
        <v>2716</v>
      </c>
      <c r="B371" s="327" t="s">
        <v>3819</v>
      </c>
      <c r="C371" s="328">
        <v>11645.72</v>
      </c>
      <c r="D371" s="326" t="s">
        <v>3084</v>
      </c>
      <c r="E371" s="329">
        <v>43584</v>
      </c>
      <c r="F371" s="329">
        <v>43598</v>
      </c>
    </row>
    <row r="372" spans="1:6" ht="38.25" x14ac:dyDescent="0.2">
      <c r="A372" s="326" t="s">
        <v>2716</v>
      </c>
      <c r="B372" s="327" t="s">
        <v>3819</v>
      </c>
      <c r="C372" s="328">
        <v>45565.61</v>
      </c>
      <c r="D372" s="326" t="s">
        <v>3085</v>
      </c>
      <c r="E372" s="329">
        <v>43584</v>
      </c>
      <c r="F372" s="329">
        <v>43598</v>
      </c>
    </row>
    <row r="373" spans="1:6" ht="38.25" x14ac:dyDescent="0.2">
      <c r="A373" s="326" t="s">
        <v>2716</v>
      </c>
      <c r="B373" s="327" t="s">
        <v>3819</v>
      </c>
      <c r="C373" s="328">
        <v>7889.56</v>
      </c>
      <c r="D373" s="326" t="s">
        <v>3086</v>
      </c>
      <c r="E373" s="329">
        <v>43584</v>
      </c>
      <c r="F373" s="329">
        <v>43598</v>
      </c>
    </row>
    <row r="374" spans="1:6" ht="38.25" x14ac:dyDescent="0.2">
      <c r="A374" s="326" t="s">
        <v>2716</v>
      </c>
      <c r="B374" s="327" t="s">
        <v>3819</v>
      </c>
      <c r="C374" s="328">
        <v>14842.52</v>
      </c>
      <c r="D374" s="326" t="s">
        <v>3087</v>
      </c>
      <c r="E374" s="329">
        <v>43584</v>
      </c>
      <c r="F374" s="329">
        <v>43598</v>
      </c>
    </row>
    <row r="375" spans="1:6" ht="38.25" x14ac:dyDescent="0.2">
      <c r="A375" s="326" t="s">
        <v>2716</v>
      </c>
      <c r="B375" s="327" t="s">
        <v>3819</v>
      </c>
      <c r="C375" s="328">
        <v>11311.65</v>
      </c>
      <c r="D375" s="326" t="s">
        <v>3088</v>
      </c>
      <c r="E375" s="329">
        <v>43584</v>
      </c>
      <c r="F375" s="329">
        <v>43598</v>
      </c>
    </row>
    <row r="376" spans="1:6" ht="38.25" x14ac:dyDescent="0.2">
      <c r="A376" s="326" t="s">
        <v>2716</v>
      </c>
      <c r="B376" s="327" t="s">
        <v>3819</v>
      </c>
      <c r="C376" s="328">
        <v>13633.94</v>
      </c>
      <c r="D376" s="326" t="s">
        <v>3089</v>
      </c>
      <c r="E376" s="329">
        <v>43584</v>
      </c>
      <c r="F376" s="329">
        <v>43598</v>
      </c>
    </row>
    <row r="377" spans="1:6" ht="38.25" x14ac:dyDescent="0.2">
      <c r="A377" s="326" t="s">
        <v>2716</v>
      </c>
      <c r="B377" s="327" t="s">
        <v>3819</v>
      </c>
      <c r="C377" s="328">
        <v>12168.31</v>
      </c>
      <c r="D377" s="326" t="s">
        <v>3090</v>
      </c>
      <c r="E377" s="329">
        <v>43584</v>
      </c>
      <c r="F377" s="329">
        <v>43598</v>
      </c>
    </row>
    <row r="378" spans="1:6" ht="38.25" x14ac:dyDescent="0.2">
      <c r="A378" s="326" t="s">
        <v>2716</v>
      </c>
      <c r="B378" s="327" t="s">
        <v>3819</v>
      </c>
      <c r="C378" s="328">
        <v>97912.34</v>
      </c>
      <c r="D378" s="326" t="s">
        <v>122</v>
      </c>
      <c r="E378" s="329">
        <v>43585</v>
      </c>
      <c r="F378" s="329">
        <v>43585</v>
      </c>
    </row>
    <row r="379" spans="1:6" ht="38.25" x14ac:dyDescent="0.2">
      <c r="A379" s="326" t="s">
        <v>2716</v>
      </c>
      <c r="B379" s="327" t="s">
        <v>3819</v>
      </c>
      <c r="C379" s="328">
        <v>23673.4</v>
      </c>
      <c r="D379" s="326" t="s">
        <v>3091</v>
      </c>
      <c r="E379" s="329">
        <v>43585</v>
      </c>
      <c r="F379" s="329">
        <v>43599</v>
      </c>
    </row>
    <row r="380" spans="1:6" ht="38.25" x14ac:dyDescent="0.2">
      <c r="A380" s="326" t="s">
        <v>2716</v>
      </c>
      <c r="B380" s="327" t="s">
        <v>3819</v>
      </c>
      <c r="C380" s="328">
        <v>76328.72</v>
      </c>
      <c r="D380" s="326" t="s">
        <v>3092</v>
      </c>
      <c r="E380" s="329">
        <v>43585</v>
      </c>
      <c r="F380" s="329">
        <v>43599</v>
      </c>
    </row>
    <row r="381" spans="1:6" ht="38.25" x14ac:dyDescent="0.2">
      <c r="A381" s="326" t="s">
        <v>2716</v>
      </c>
      <c r="B381" s="327" t="s">
        <v>3819</v>
      </c>
      <c r="C381" s="328">
        <v>43347.67</v>
      </c>
      <c r="D381" s="326" t="s">
        <v>3093</v>
      </c>
      <c r="E381" s="329">
        <v>43585</v>
      </c>
      <c r="F381" s="329">
        <v>43599</v>
      </c>
    </row>
    <row r="382" spans="1:6" ht="38.25" x14ac:dyDescent="0.2">
      <c r="A382" s="326" t="s">
        <v>2716</v>
      </c>
      <c r="B382" s="327" t="s">
        <v>3819</v>
      </c>
      <c r="C382" s="328">
        <v>12252.52</v>
      </c>
      <c r="D382" s="326" t="s">
        <v>3094</v>
      </c>
      <c r="E382" s="329">
        <v>43585</v>
      </c>
      <c r="F382" s="329">
        <v>43599</v>
      </c>
    </row>
    <row r="383" spans="1:6" ht="38.25" x14ac:dyDescent="0.2">
      <c r="A383" s="326" t="s">
        <v>2716</v>
      </c>
      <c r="B383" s="327" t="s">
        <v>3819</v>
      </c>
      <c r="C383" s="328">
        <v>73509.570000000007</v>
      </c>
      <c r="D383" s="326" t="s">
        <v>3095</v>
      </c>
      <c r="E383" s="329">
        <v>43585</v>
      </c>
      <c r="F383" s="329">
        <v>43599</v>
      </c>
    </row>
    <row r="384" spans="1:6" ht="38.25" x14ac:dyDescent="0.2">
      <c r="A384" s="326" t="s">
        <v>2716</v>
      </c>
      <c r="B384" s="327" t="s">
        <v>3819</v>
      </c>
      <c r="C384" s="328">
        <v>14050.15</v>
      </c>
      <c r="D384" s="326" t="s">
        <v>3096</v>
      </c>
      <c r="E384" s="329">
        <v>43585</v>
      </c>
      <c r="F384" s="329">
        <v>43599</v>
      </c>
    </row>
    <row r="385" spans="1:6" ht="38.25" x14ac:dyDescent="0.2">
      <c r="A385" s="326" t="s">
        <v>2716</v>
      </c>
      <c r="B385" s="327" t="s">
        <v>3819</v>
      </c>
      <c r="C385" s="328">
        <v>14295.82</v>
      </c>
      <c r="D385" s="326" t="s">
        <v>3097</v>
      </c>
      <c r="E385" s="329">
        <v>43585</v>
      </c>
      <c r="F385" s="329">
        <v>43599</v>
      </c>
    </row>
    <row r="386" spans="1:6" ht="38.25" x14ac:dyDescent="0.2">
      <c r="A386" s="326" t="s">
        <v>2716</v>
      </c>
      <c r="B386" s="327" t="s">
        <v>3819</v>
      </c>
      <c r="C386" s="328">
        <v>1632.4</v>
      </c>
      <c r="D386" s="326" t="s">
        <v>3098</v>
      </c>
      <c r="E386" s="329">
        <v>43585</v>
      </c>
      <c r="F386" s="329">
        <v>43599</v>
      </c>
    </row>
    <row r="387" spans="1:6" ht="38.25" x14ac:dyDescent="0.2">
      <c r="A387" s="326" t="s">
        <v>2716</v>
      </c>
      <c r="B387" s="327" t="s">
        <v>3819</v>
      </c>
      <c r="C387" s="328">
        <v>9587.99</v>
      </c>
      <c r="D387" s="326" t="s">
        <v>3099</v>
      </c>
      <c r="E387" s="329">
        <v>43585</v>
      </c>
      <c r="F387" s="329">
        <v>43599</v>
      </c>
    </row>
    <row r="388" spans="1:6" ht="38.25" x14ac:dyDescent="0.2">
      <c r="A388" s="326" t="s">
        <v>2716</v>
      </c>
      <c r="B388" s="327" t="s">
        <v>3819</v>
      </c>
      <c r="C388" s="328">
        <v>10067.31</v>
      </c>
      <c r="D388" s="326" t="s">
        <v>3100</v>
      </c>
      <c r="E388" s="329">
        <v>43585</v>
      </c>
      <c r="F388" s="329">
        <v>43599</v>
      </c>
    </row>
    <row r="389" spans="1:6" ht="38.25" x14ac:dyDescent="0.2">
      <c r="A389" s="326" t="s">
        <v>2716</v>
      </c>
      <c r="B389" s="327" t="s">
        <v>3819</v>
      </c>
      <c r="C389" s="328">
        <v>20310.28</v>
      </c>
      <c r="D389" s="326" t="s">
        <v>3101</v>
      </c>
      <c r="E389" s="329">
        <v>43585</v>
      </c>
      <c r="F389" s="329">
        <v>43599</v>
      </c>
    </row>
    <row r="390" spans="1:6" ht="38.25" x14ac:dyDescent="0.2">
      <c r="A390" s="326" t="s">
        <v>2716</v>
      </c>
      <c r="B390" s="327" t="s">
        <v>3819</v>
      </c>
      <c r="C390" s="328">
        <v>14587.02</v>
      </c>
      <c r="D390" s="326" t="s">
        <v>3102</v>
      </c>
      <c r="E390" s="329">
        <v>43585</v>
      </c>
      <c r="F390" s="329">
        <v>43599</v>
      </c>
    </row>
    <row r="391" spans="1:6" ht="38.25" x14ac:dyDescent="0.2">
      <c r="A391" s="326" t="s">
        <v>2716</v>
      </c>
      <c r="B391" s="327" t="s">
        <v>3819</v>
      </c>
      <c r="C391" s="328">
        <v>11126.41</v>
      </c>
      <c r="D391" s="326" t="s">
        <v>3103</v>
      </c>
      <c r="E391" s="329">
        <v>43585</v>
      </c>
      <c r="F391" s="329">
        <v>43599</v>
      </c>
    </row>
    <row r="392" spans="1:6" ht="38.25" x14ac:dyDescent="0.2">
      <c r="A392" s="326" t="s">
        <v>2716</v>
      </c>
      <c r="B392" s="327" t="s">
        <v>3819</v>
      </c>
      <c r="C392" s="328">
        <v>5054.0600000000004</v>
      </c>
      <c r="D392" s="326" t="s">
        <v>3104</v>
      </c>
      <c r="E392" s="329">
        <v>43592</v>
      </c>
      <c r="F392" s="329">
        <v>43606</v>
      </c>
    </row>
    <row r="393" spans="1:6" x14ac:dyDescent="0.2">
      <c r="A393" s="253"/>
      <c r="B393" s="253"/>
      <c r="C393" s="310"/>
      <c r="D393" s="253"/>
      <c r="E393" s="311"/>
      <c r="F393" s="311"/>
    </row>
    <row r="394" spans="1:6" ht="25.5" hidden="1" x14ac:dyDescent="0.2">
      <c r="A394" s="253" t="s">
        <v>2717</v>
      </c>
      <c r="B394" s="309" t="s">
        <v>3820</v>
      </c>
      <c r="C394" s="310">
        <v>72.260000000000005</v>
      </c>
      <c r="D394" s="253" t="s">
        <v>3105</v>
      </c>
      <c r="E394" s="311">
        <v>43559</v>
      </c>
      <c r="F394" s="311">
        <v>43559</v>
      </c>
    </row>
    <row r="395" spans="1:6" ht="25.5" hidden="1" x14ac:dyDescent="0.2">
      <c r="A395" s="253" t="s">
        <v>2717</v>
      </c>
      <c r="B395" s="309" t="s">
        <v>3820</v>
      </c>
      <c r="C395" s="310">
        <v>156.82</v>
      </c>
      <c r="D395" s="253" t="s">
        <v>3106</v>
      </c>
      <c r="E395" s="311">
        <v>43585</v>
      </c>
      <c r="F395" s="311">
        <v>43591</v>
      </c>
    </row>
    <row r="396" spans="1:6" x14ac:dyDescent="0.2">
      <c r="C396" s="302"/>
    </row>
    <row r="397" spans="1:6" ht="13.5" thickBot="1" x14ac:dyDescent="0.25">
      <c r="C397" s="302"/>
    </row>
    <row r="398" spans="1:6" s="213" customFormat="1" ht="13.5" thickBot="1" x14ac:dyDescent="0.25">
      <c r="A398" s="303" t="s">
        <v>22</v>
      </c>
      <c r="B398" s="304"/>
      <c r="C398" s="307">
        <f>SUM(C6:C397)</f>
        <v>8764955.5300000049</v>
      </c>
      <c r="D398" s="304"/>
      <c r="E398" s="305"/>
      <c r="F398" s="306"/>
    </row>
    <row r="400" spans="1:6" x14ac:dyDescent="0.2">
      <c r="A400" s="209" t="s">
        <v>4114</v>
      </c>
    </row>
    <row r="401" spans="1:6" x14ac:dyDescent="0.2">
      <c r="A401" s="209" t="s">
        <v>2717</v>
      </c>
      <c r="B401" s="209" t="s">
        <v>3820</v>
      </c>
      <c r="F401" s="325">
        <f>SUM(C394:C395)</f>
        <v>229.07999999999998</v>
      </c>
    </row>
    <row r="402" spans="1:6" x14ac:dyDescent="0.2">
      <c r="A402" s="330" t="s">
        <v>2716</v>
      </c>
      <c r="B402" s="330" t="s">
        <v>3819</v>
      </c>
      <c r="C402" s="331"/>
      <c r="D402" s="330"/>
      <c r="E402" s="332"/>
      <c r="F402" s="333">
        <f>SUM(C10:C392)</f>
        <v>8761196.0300000068</v>
      </c>
    </row>
    <row r="403" spans="1:6" x14ac:dyDescent="0.2">
      <c r="A403" s="209" t="s">
        <v>3821</v>
      </c>
      <c r="B403" s="209" t="s">
        <v>3822</v>
      </c>
      <c r="F403" s="325">
        <f>SUM(C6:C8)</f>
        <v>3530.42</v>
      </c>
    </row>
  </sheetData>
  <pageMargins left="0.70866141732283472" right="0.70866141732283472" top="0.74803149606299213" bottom="0.74803149606299213" header="0.31496062992125984" footer="0.31496062992125984"/>
  <pageSetup paperSize="9" scale="79" fitToHeight="100" orientation="portrait" r:id="rId1"/>
  <headerFooter>
    <oddFooter>&amp;CStrona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BJ2195"/>
  <sheetViews>
    <sheetView zoomScale="80" zoomScaleNormal="80" workbookViewId="0">
      <pane xSplit="25" ySplit="1" topLeftCell="Z1118" activePane="bottomRight" state="frozen"/>
      <selection pane="topRight" activeCell="Z1" sqref="Z1"/>
      <selection pane="bottomLeft" activeCell="A2" sqref="A2"/>
      <selection pane="bottomRight" activeCell="F1147" sqref="F1147"/>
    </sheetView>
  </sheetViews>
  <sheetFormatPr defaultColWidth="8.85546875" defaultRowHeight="12.75" x14ac:dyDescent="0.2"/>
  <cols>
    <col min="1" max="1" width="10.5703125" style="1" customWidth="1"/>
    <col min="2" max="2" width="33.5703125" style="1" customWidth="1"/>
    <col min="3" max="3" width="12.5703125" style="1" customWidth="1"/>
    <col min="4" max="4" width="6.7109375" style="1" customWidth="1"/>
    <col min="5" max="5" width="8.42578125" style="85" customWidth="1"/>
    <col min="6" max="6" width="16.42578125" style="119" customWidth="1"/>
    <col min="7" max="8" width="2.7109375" style="119" customWidth="1"/>
    <col min="9" max="9" width="10.7109375" style="87" customWidth="1"/>
    <col min="10" max="11" width="5" style="88" customWidth="1"/>
    <col min="12" max="12" width="10.7109375" style="89" customWidth="1"/>
    <col min="13" max="13" width="5.5703125" style="120" customWidth="1"/>
    <col min="14" max="14" width="9.140625" style="120" customWidth="1"/>
    <col min="15" max="16" width="6.7109375" style="88" customWidth="1"/>
    <col min="17" max="17" width="7.85546875" style="121" customWidth="1"/>
    <col min="18" max="20" width="5.7109375" style="88" customWidth="1"/>
    <col min="21" max="21" width="5.7109375" style="122" customWidth="1"/>
    <col min="22" max="22" width="5.28515625" style="123" customWidth="1"/>
    <col min="23" max="23" width="11.140625" style="124" customWidth="1"/>
    <col min="24" max="24" width="8" style="125" customWidth="1"/>
    <col min="25" max="25" width="11.42578125" style="126" customWidth="1"/>
    <col min="26" max="59" width="10.7109375" style="1" customWidth="1"/>
    <col min="60" max="60" width="4.28515625" style="1" customWidth="1"/>
    <col min="61" max="61" width="8.85546875" style="1" customWidth="1"/>
    <col min="62" max="62" width="9.85546875" style="1" bestFit="1" customWidth="1"/>
    <col min="63" max="16384" width="8.85546875" style="1"/>
  </cols>
  <sheetData>
    <row r="1" spans="1:61" s="47" customFormat="1" ht="94.15" customHeight="1" thickTop="1" thickBot="1" x14ac:dyDescent="0.3">
      <c r="A1" s="30" t="s">
        <v>1652</v>
      </c>
      <c r="B1" s="31" t="s">
        <v>1653</v>
      </c>
      <c r="C1" s="31" t="s">
        <v>1654</v>
      </c>
      <c r="D1" s="31" t="s">
        <v>1655</v>
      </c>
      <c r="E1" s="32" t="s">
        <v>1656</v>
      </c>
      <c r="F1" s="31" t="s">
        <v>1657</v>
      </c>
      <c r="G1" s="31" t="s">
        <v>1658</v>
      </c>
      <c r="H1" s="31" t="s">
        <v>1659</v>
      </c>
      <c r="I1" s="33" t="s">
        <v>1660</v>
      </c>
      <c r="J1" s="34" t="s">
        <v>123</v>
      </c>
      <c r="K1" s="34" t="s">
        <v>1661</v>
      </c>
      <c r="L1" s="35" t="s">
        <v>124</v>
      </c>
      <c r="M1" s="36" t="s">
        <v>1662</v>
      </c>
      <c r="N1" s="36" t="s">
        <v>1663</v>
      </c>
      <c r="O1" s="37" t="s">
        <v>1664</v>
      </c>
      <c r="P1" s="37" t="s">
        <v>1665</v>
      </c>
      <c r="Q1" s="38" t="s">
        <v>1666</v>
      </c>
      <c r="R1" s="39" t="s">
        <v>1667</v>
      </c>
      <c r="S1" s="39" t="s">
        <v>1668</v>
      </c>
      <c r="T1" s="39" t="s">
        <v>1669</v>
      </c>
      <c r="U1" s="30" t="s">
        <v>1670</v>
      </c>
      <c r="V1" s="40" t="s">
        <v>1671</v>
      </c>
      <c r="W1" s="41" t="s">
        <v>1672</v>
      </c>
      <c r="X1" s="42" t="s">
        <v>1673</v>
      </c>
      <c r="Y1" s="43" t="s">
        <v>1674</v>
      </c>
      <c r="Z1" s="44" t="str">
        <f t="shared" ref="Z1:BG1" si="0">"W."&amp;WEEKNUM(Z1815)&amp;",      "&amp;YEAR(Z1815)&amp;"-"&amp;MONTH(Z1815)&amp;"-"&amp;DAY(Z1815)</f>
        <v>W.19,      2019-5-9</v>
      </c>
      <c r="AA1" s="44" t="str">
        <f t="shared" si="0"/>
        <v>W.20,      2019-5-16</v>
      </c>
      <c r="AB1" s="44" t="str">
        <f t="shared" si="0"/>
        <v>W.21,      2019-5-23</v>
      </c>
      <c r="AC1" s="44" t="str">
        <f t="shared" si="0"/>
        <v>W.22,      2019-5-30</v>
      </c>
      <c r="AD1" s="44" t="str">
        <f t="shared" si="0"/>
        <v>W.23,      2019-6-6</v>
      </c>
      <c r="AE1" s="44" t="str">
        <f t="shared" si="0"/>
        <v>W.24,      2019-6-13</v>
      </c>
      <c r="AF1" s="44" t="str">
        <f t="shared" si="0"/>
        <v>W.25,      2019-6-20</v>
      </c>
      <c r="AG1" s="44" t="str">
        <f t="shared" si="0"/>
        <v>W.26,      2019-6-27</v>
      </c>
      <c r="AH1" s="44" t="str">
        <f t="shared" si="0"/>
        <v>W.27,      2019-7-4</v>
      </c>
      <c r="AI1" s="44" t="str">
        <f t="shared" si="0"/>
        <v>W.28,      2019-7-11</v>
      </c>
      <c r="AJ1" s="44" t="str">
        <f t="shared" si="0"/>
        <v>W.29,      2019-7-18</v>
      </c>
      <c r="AK1" s="44" t="str">
        <f t="shared" si="0"/>
        <v>W.30,      2019-7-25</v>
      </c>
      <c r="AL1" s="44" t="str">
        <f t="shared" si="0"/>
        <v>W.31,      2019-8-1</v>
      </c>
      <c r="AM1" s="44" t="str">
        <f t="shared" si="0"/>
        <v>W.32,      2019-8-8</v>
      </c>
      <c r="AN1" s="44" t="str">
        <f t="shared" si="0"/>
        <v>W.33,      2019-8-15</v>
      </c>
      <c r="AO1" s="44" t="str">
        <f t="shared" si="0"/>
        <v>W.34,      2019-8-22</v>
      </c>
      <c r="AP1" s="44" t="str">
        <f t="shared" si="0"/>
        <v>W.35,      2019-8-29</v>
      </c>
      <c r="AQ1" s="44" t="str">
        <f t="shared" si="0"/>
        <v>W.36,      2019-9-5</v>
      </c>
      <c r="AR1" s="44" t="str">
        <f t="shared" si="0"/>
        <v>W.37,      2019-9-12</v>
      </c>
      <c r="AS1" s="44" t="str">
        <f t="shared" si="0"/>
        <v>W.38,      2019-9-19</v>
      </c>
      <c r="AT1" s="44" t="str">
        <f t="shared" si="0"/>
        <v>W.39,      2019-9-26</v>
      </c>
      <c r="AU1" s="44" t="str">
        <f t="shared" si="0"/>
        <v>W.40,      2019-10-3</v>
      </c>
      <c r="AV1" s="44" t="str">
        <f t="shared" si="0"/>
        <v>W.41,      2019-10-10</v>
      </c>
      <c r="AW1" s="44" t="str">
        <f t="shared" si="0"/>
        <v>W.42,      2019-10-17</v>
      </c>
      <c r="AX1" s="44" t="str">
        <f t="shared" si="0"/>
        <v>W.43,      2019-10-24</v>
      </c>
      <c r="AY1" s="44" t="str">
        <f t="shared" si="0"/>
        <v>W.44,      2019-10-31</v>
      </c>
      <c r="AZ1" s="44" t="str">
        <f t="shared" si="0"/>
        <v>W.45,      2019-11-7</v>
      </c>
      <c r="BA1" s="44" t="str">
        <f t="shared" si="0"/>
        <v>W.46,      2019-11-14</v>
      </c>
      <c r="BB1" s="44" t="str">
        <f t="shared" si="0"/>
        <v>W.47,      2019-11-21</v>
      </c>
      <c r="BC1" s="44" t="str">
        <f t="shared" si="0"/>
        <v>W.48,      2019-11-28</v>
      </c>
      <c r="BD1" s="44" t="str">
        <f t="shared" si="0"/>
        <v>W.49,      2019-12-5</v>
      </c>
      <c r="BE1" s="44" t="str">
        <f t="shared" si="0"/>
        <v>W.50,      2019-12-12</v>
      </c>
      <c r="BF1" s="44" t="str">
        <f t="shared" si="0"/>
        <v>W.51,      2019-12-19</v>
      </c>
      <c r="BG1" s="44" t="str">
        <f t="shared" si="0"/>
        <v>W.52,      2019-12-26</v>
      </c>
      <c r="BH1" s="45" t="s">
        <v>1656</v>
      </c>
      <c r="BI1" s="46" t="s">
        <v>1675</v>
      </c>
    </row>
    <row r="2" spans="1:61" s="4" customFormat="1" ht="13.5" thickTop="1" x14ac:dyDescent="0.2">
      <c r="B2" s="4" t="s">
        <v>1676</v>
      </c>
      <c r="C2" s="4" t="s">
        <v>1677</v>
      </c>
      <c r="E2" s="48"/>
      <c r="F2" s="49"/>
      <c r="G2" s="50" t="s">
        <v>1678</v>
      </c>
      <c r="H2" s="50" t="s">
        <v>1678</v>
      </c>
      <c r="I2" s="51"/>
      <c r="J2" s="52">
        <v>0</v>
      </c>
      <c r="K2" s="52"/>
      <c r="L2" s="53"/>
      <c r="M2" s="54" t="str">
        <f>IF(L2="","-",WEEKDAY(L2,2))</f>
        <v>-</v>
      </c>
      <c r="N2" s="52">
        <f t="shared" ref="N2:N89" si="1">WEEKNUM(L2)</f>
        <v>0</v>
      </c>
      <c r="O2" s="55">
        <f t="shared" ref="O2:O65" ca="1" si="2">WEEKNUM(IF((L2)&lt;$A$1825,$A$1825,(L2)))</f>
        <v>28</v>
      </c>
      <c r="P2" s="55" t="str">
        <f t="shared" ref="P2:P65" ca="1" si="3">YEAR(IF((L2)&lt;$A$1825,$A$1825,(L2)))&amp;"."&amp;MONTH(IF((L2)&lt;$A$1825,$A$1825,(L2)))</f>
        <v>2019.7</v>
      </c>
      <c r="Q2" s="56">
        <f t="shared" ref="Q2:Q65" si="4">IF(U2="PLN",Y2/$A$1826,Y2)</f>
        <v>0</v>
      </c>
      <c r="R2" s="52" t="str">
        <f t="shared" ref="R2:R65" si="5">IF(L2=0,"",IFERROR(_xlfn.DAYS($A$1825,L2),""))</f>
        <v/>
      </c>
      <c r="S2" s="52"/>
      <c r="T2" s="52" t="str">
        <f t="shared" ref="T2:T68" si="6">IFERROR(IF(R2&gt;0,"OV",""),0)</f>
        <v>OV</v>
      </c>
      <c r="U2" s="57" t="s">
        <v>178</v>
      </c>
      <c r="V2" s="58">
        <f t="shared" ref="V2:V65" ca="1" si="7">SUM(Y2:BH2)-Y2*2</f>
        <v>0</v>
      </c>
      <c r="W2" s="59"/>
      <c r="X2" s="60"/>
      <c r="Y2" s="61"/>
      <c r="Z2" s="56">
        <f t="shared" ref="Z2:AI11" ca="1" si="8">IF($O2-WEEKNUM(Z$1815)=0,$Y2,0)</f>
        <v>0</v>
      </c>
      <c r="AA2" s="56">
        <f t="shared" ca="1" si="8"/>
        <v>0</v>
      </c>
      <c r="AB2" s="56">
        <f t="shared" ca="1" si="8"/>
        <v>0</v>
      </c>
      <c r="AC2" s="56">
        <f t="shared" ca="1" si="8"/>
        <v>0</v>
      </c>
      <c r="AD2" s="56">
        <f t="shared" ca="1" si="8"/>
        <v>0</v>
      </c>
      <c r="AE2" s="56">
        <f t="shared" ca="1" si="8"/>
        <v>0</v>
      </c>
      <c r="AF2" s="56">
        <f t="shared" ca="1" si="8"/>
        <v>0</v>
      </c>
      <c r="AG2" s="56">
        <f t="shared" ca="1" si="8"/>
        <v>0</v>
      </c>
      <c r="AH2" s="56">
        <f t="shared" ca="1" si="8"/>
        <v>0</v>
      </c>
      <c r="AI2" s="56">
        <f t="shared" ca="1" si="8"/>
        <v>0</v>
      </c>
      <c r="AJ2" s="56">
        <f t="shared" ref="AJ2:AS11" ca="1" si="9">IF($O2-WEEKNUM(AJ$1815)=0,$Y2,0)</f>
        <v>0</v>
      </c>
      <c r="AK2" s="56">
        <f t="shared" ca="1" si="9"/>
        <v>0</v>
      </c>
      <c r="AL2" s="56">
        <f t="shared" ca="1" si="9"/>
        <v>0</v>
      </c>
      <c r="AM2" s="56">
        <f t="shared" ca="1" si="9"/>
        <v>0</v>
      </c>
      <c r="AN2" s="56">
        <f t="shared" ca="1" si="9"/>
        <v>0</v>
      </c>
      <c r="AO2" s="56">
        <f t="shared" ca="1" si="9"/>
        <v>0</v>
      </c>
      <c r="AP2" s="56">
        <f t="shared" ca="1" si="9"/>
        <v>0</v>
      </c>
      <c r="AQ2" s="56">
        <f t="shared" ca="1" si="9"/>
        <v>0</v>
      </c>
      <c r="AR2" s="56">
        <f t="shared" ca="1" si="9"/>
        <v>0</v>
      </c>
      <c r="AS2" s="56">
        <f t="shared" ca="1" si="9"/>
        <v>0</v>
      </c>
      <c r="AT2" s="56">
        <f t="shared" ref="AT2:BG11" ca="1" si="10">IF($O2-WEEKNUM(AT$1815)=0,$Y2,0)</f>
        <v>0</v>
      </c>
      <c r="AU2" s="56">
        <f t="shared" ca="1" si="10"/>
        <v>0</v>
      </c>
      <c r="AV2" s="56">
        <f t="shared" ca="1" si="10"/>
        <v>0</v>
      </c>
      <c r="AW2" s="56">
        <f t="shared" ca="1" si="10"/>
        <v>0</v>
      </c>
      <c r="AX2" s="56">
        <f t="shared" ca="1" si="10"/>
        <v>0</v>
      </c>
      <c r="AY2" s="56">
        <f t="shared" ca="1" si="10"/>
        <v>0</v>
      </c>
      <c r="AZ2" s="56">
        <f t="shared" ca="1" si="10"/>
        <v>0</v>
      </c>
      <c r="BA2" s="56">
        <f t="shared" ca="1" si="10"/>
        <v>0</v>
      </c>
      <c r="BB2" s="56">
        <f t="shared" ca="1" si="10"/>
        <v>0</v>
      </c>
      <c r="BC2" s="56">
        <f t="shared" ca="1" si="10"/>
        <v>0</v>
      </c>
      <c r="BD2" s="56">
        <f t="shared" ca="1" si="10"/>
        <v>0</v>
      </c>
      <c r="BE2" s="56">
        <f t="shared" ca="1" si="10"/>
        <v>0</v>
      </c>
      <c r="BF2" s="56">
        <f t="shared" ca="1" si="10"/>
        <v>0</v>
      </c>
      <c r="BG2" s="56">
        <f t="shared" ca="1" si="10"/>
        <v>0</v>
      </c>
    </row>
    <row r="3" spans="1:61" s="4" customFormat="1" x14ac:dyDescent="0.2">
      <c r="B3" s="4" t="s">
        <v>1679</v>
      </c>
      <c r="C3" s="4" t="s">
        <v>1677</v>
      </c>
      <c r="E3" s="48"/>
      <c r="F3" s="49"/>
      <c r="G3" s="50" t="s">
        <v>1678</v>
      </c>
      <c r="H3" s="50" t="s">
        <v>1678</v>
      </c>
      <c r="I3" s="51"/>
      <c r="J3" s="52">
        <v>0</v>
      </c>
      <c r="K3" s="52"/>
      <c r="L3" s="53"/>
      <c r="M3" s="54" t="str">
        <f t="shared" ref="M3:M73" si="11">IF(L3="","-",WEEKDAY(L3,2))</f>
        <v>-</v>
      </c>
      <c r="N3" s="52">
        <f t="shared" si="1"/>
        <v>0</v>
      </c>
      <c r="O3" s="55">
        <f t="shared" ca="1" si="2"/>
        <v>28</v>
      </c>
      <c r="P3" s="55" t="str">
        <f t="shared" ca="1" si="3"/>
        <v>2019.7</v>
      </c>
      <c r="Q3" s="56">
        <f t="shared" si="4"/>
        <v>0</v>
      </c>
      <c r="R3" s="52" t="str">
        <f t="shared" si="5"/>
        <v/>
      </c>
      <c r="S3" s="52"/>
      <c r="T3" s="52" t="str">
        <f t="shared" si="6"/>
        <v>OV</v>
      </c>
      <c r="U3" s="57" t="s">
        <v>130</v>
      </c>
      <c r="V3" s="58">
        <f t="shared" ca="1" si="7"/>
        <v>0</v>
      </c>
      <c r="W3" s="59"/>
      <c r="X3" s="60"/>
      <c r="Y3" s="61"/>
      <c r="Z3" s="56">
        <f t="shared" ca="1" si="8"/>
        <v>0</v>
      </c>
      <c r="AA3" s="56">
        <f t="shared" ca="1" si="8"/>
        <v>0</v>
      </c>
      <c r="AB3" s="56">
        <f t="shared" ca="1" si="8"/>
        <v>0</v>
      </c>
      <c r="AC3" s="56">
        <f t="shared" ca="1" si="8"/>
        <v>0</v>
      </c>
      <c r="AD3" s="56">
        <f t="shared" ca="1" si="8"/>
        <v>0</v>
      </c>
      <c r="AE3" s="56">
        <f t="shared" ca="1" si="8"/>
        <v>0</v>
      </c>
      <c r="AF3" s="56">
        <f t="shared" ca="1" si="8"/>
        <v>0</v>
      </c>
      <c r="AG3" s="56">
        <f t="shared" ca="1" si="8"/>
        <v>0</v>
      </c>
      <c r="AH3" s="56">
        <f t="shared" ca="1" si="8"/>
        <v>0</v>
      </c>
      <c r="AI3" s="56">
        <f t="shared" ca="1" si="8"/>
        <v>0</v>
      </c>
      <c r="AJ3" s="56">
        <f t="shared" ca="1" si="9"/>
        <v>0</v>
      </c>
      <c r="AK3" s="56">
        <f t="shared" ca="1" si="9"/>
        <v>0</v>
      </c>
      <c r="AL3" s="56">
        <f t="shared" ca="1" si="9"/>
        <v>0</v>
      </c>
      <c r="AM3" s="56">
        <f t="shared" ca="1" si="9"/>
        <v>0</v>
      </c>
      <c r="AN3" s="56">
        <f t="shared" ca="1" si="9"/>
        <v>0</v>
      </c>
      <c r="AO3" s="56">
        <f t="shared" ca="1" si="9"/>
        <v>0</v>
      </c>
      <c r="AP3" s="56">
        <f t="shared" ca="1" si="9"/>
        <v>0</v>
      </c>
      <c r="AQ3" s="56">
        <f t="shared" ca="1" si="9"/>
        <v>0</v>
      </c>
      <c r="AR3" s="56">
        <f t="shared" ca="1" si="9"/>
        <v>0</v>
      </c>
      <c r="AS3" s="56">
        <f t="shared" ca="1" si="9"/>
        <v>0</v>
      </c>
      <c r="AT3" s="56">
        <f t="shared" ca="1" si="10"/>
        <v>0</v>
      </c>
      <c r="AU3" s="56">
        <f t="shared" ca="1" si="10"/>
        <v>0</v>
      </c>
      <c r="AV3" s="56">
        <f t="shared" ca="1" si="10"/>
        <v>0</v>
      </c>
      <c r="AW3" s="56">
        <f t="shared" ca="1" si="10"/>
        <v>0</v>
      </c>
      <c r="AX3" s="56">
        <f t="shared" ca="1" si="10"/>
        <v>0</v>
      </c>
      <c r="AY3" s="56">
        <f t="shared" ca="1" si="10"/>
        <v>0</v>
      </c>
      <c r="AZ3" s="56">
        <f t="shared" ca="1" si="10"/>
        <v>0</v>
      </c>
      <c r="BA3" s="56">
        <f t="shared" ca="1" si="10"/>
        <v>0</v>
      </c>
      <c r="BB3" s="56">
        <f t="shared" ca="1" si="10"/>
        <v>0</v>
      </c>
      <c r="BC3" s="56">
        <f t="shared" ca="1" si="10"/>
        <v>0</v>
      </c>
      <c r="BD3" s="56">
        <f t="shared" ca="1" si="10"/>
        <v>0</v>
      </c>
      <c r="BE3" s="56">
        <f t="shared" ca="1" si="10"/>
        <v>0</v>
      </c>
      <c r="BF3" s="56">
        <f t="shared" ca="1" si="10"/>
        <v>0</v>
      </c>
      <c r="BG3" s="56">
        <f t="shared" ca="1" si="10"/>
        <v>0</v>
      </c>
    </row>
    <row r="4" spans="1:61" s="4" customFormat="1" x14ac:dyDescent="0.2">
      <c r="A4" s="4" t="s">
        <v>845</v>
      </c>
      <c r="B4" s="4" t="s">
        <v>1680</v>
      </c>
      <c r="C4" s="4" t="s">
        <v>1681</v>
      </c>
      <c r="E4" s="62"/>
      <c r="F4" s="63"/>
      <c r="G4" s="50" t="s">
        <v>1682</v>
      </c>
      <c r="H4" s="50" t="s">
        <v>1682</v>
      </c>
      <c r="I4" s="51"/>
      <c r="J4" s="52">
        <v>14</v>
      </c>
      <c r="K4" s="52"/>
      <c r="L4" s="53"/>
      <c r="M4" s="54" t="str">
        <f t="shared" si="11"/>
        <v>-</v>
      </c>
      <c r="N4" s="52">
        <f t="shared" si="1"/>
        <v>0</v>
      </c>
      <c r="O4" s="55">
        <f t="shared" ca="1" si="2"/>
        <v>28</v>
      </c>
      <c r="P4" s="55" t="str">
        <f t="shared" ca="1" si="3"/>
        <v>2019.7</v>
      </c>
      <c r="Q4" s="56">
        <f t="shared" si="4"/>
        <v>0</v>
      </c>
      <c r="R4" s="52" t="str">
        <f t="shared" si="5"/>
        <v/>
      </c>
      <c r="S4" s="52"/>
      <c r="T4" s="52" t="str">
        <f t="shared" si="6"/>
        <v>OV</v>
      </c>
      <c r="U4" s="57" t="s">
        <v>178</v>
      </c>
      <c r="V4" s="58">
        <f t="shared" ca="1" si="7"/>
        <v>0</v>
      </c>
      <c r="W4" s="59"/>
      <c r="X4" s="60"/>
      <c r="Y4" s="61"/>
      <c r="Z4" s="56">
        <f t="shared" ca="1" si="8"/>
        <v>0</v>
      </c>
      <c r="AA4" s="56">
        <f t="shared" ca="1" si="8"/>
        <v>0</v>
      </c>
      <c r="AB4" s="56">
        <f t="shared" ca="1" si="8"/>
        <v>0</v>
      </c>
      <c r="AC4" s="56">
        <f t="shared" ca="1" si="8"/>
        <v>0</v>
      </c>
      <c r="AD4" s="56">
        <f t="shared" ca="1" si="8"/>
        <v>0</v>
      </c>
      <c r="AE4" s="56">
        <f t="shared" ca="1" si="8"/>
        <v>0</v>
      </c>
      <c r="AF4" s="56">
        <f t="shared" ca="1" si="8"/>
        <v>0</v>
      </c>
      <c r="AG4" s="56">
        <f t="shared" ca="1" si="8"/>
        <v>0</v>
      </c>
      <c r="AH4" s="56">
        <f t="shared" ca="1" si="8"/>
        <v>0</v>
      </c>
      <c r="AI4" s="56">
        <f t="shared" ca="1" si="8"/>
        <v>0</v>
      </c>
      <c r="AJ4" s="56">
        <f t="shared" ca="1" si="9"/>
        <v>0</v>
      </c>
      <c r="AK4" s="56">
        <f t="shared" ca="1" si="9"/>
        <v>0</v>
      </c>
      <c r="AL4" s="56">
        <f t="shared" ca="1" si="9"/>
        <v>0</v>
      </c>
      <c r="AM4" s="56">
        <f t="shared" ca="1" si="9"/>
        <v>0</v>
      </c>
      <c r="AN4" s="56">
        <f t="shared" ca="1" si="9"/>
        <v>0</v>
      </c>
      <c r="AO4" s="56">
        <f t="shared" ca="1" si="9"/>
        <v>0</v>
      </c>
      <c r="AP4" s="56">
        <f t="shared" ca="1" si="9"/>
        <v>0</v>
      </c>
      <c r="AQ4" s="56">
        <f t="shared" ca="1" si="9"/>
        <v>0</v>
      </c>
      <c r="AR4" s="56">
        <f t="shared" ca="1" si="9"/>
        <v>0</v>
      </c>
      <c r="AS4" s="56">
        <f t="shared" ca="1" si="9"/>
        <v>0</v>
      </c>
      <c r="AT4" s="56">
        <f t="shared" ca="1" si="10"/>
        <v>0</v>
      </c>
      <c r="AU4" s="56">
        <f t="shared" ca="1" si="10"/>
        <v>0</v>
      </c>
      <c r="AV4" s="56">
        <f t="shared" ca="1" si="10"/>
        <v>0</v>
      </c>
      <c r="AW4" s="56">
        <f t="shared" ca="1" si="10"/>
        <v>0</v>
      </c>
      <c r="AX4" s="56">
        <f t="shared" ca="1" si="10"/>
        <v>0</v>
      </c>
      <c r="AY4" s="56">
        <f t="shared" ca="1" si="10"/>
        <v>0</v>
      </c>
      <c r="AZ4" s="56">
        <f t="shared" ca="1" si="10"/>
        <v>0</v>
      </c>
      <c r="BA4" s="56">
        <f t="shared" ca="1" si="10"/>
        <v>0</v>
      </c>
      <c r="BB4" s="56">
        <f t="shared" ca="1" si="10"/>
        <v>0</v>
      </c>
      <c r="BC4" s="56">
        <f t="shared" ca="1" si="10"/>
        <v>0</v>
      </c>
      <c r="BD4" s="56">
        <f t="shared" ca="1" si="10"/>
        <v>0</v>
      </c>
      <c r="BE4" s="56">
        <f t="shared" ca="1" si="10"/>
        <v>0</v>
      </c>
      <c r="BF4" s="56">
        <f t="shared" ca="1" si="10"/>
        <v>0</v>
      </c>
      <c r="BG4" s="56">
        <f t="shared" ca="1" si="10"/>
        <v>0</v>
      </c>
    </row>
    <row r="5" spans="1:61" s="4" customFormat="1" x14ac:dyDescent="0.2">
      <c r="A5" s="4" t="s">
        <v>845</v>
      </c>
      <c r="B5" s="4" t="s">
        <v>1680</v>
      </c>
      <c r="C5" s="4" t="s">
        <v>1681</v>
      </c>
      <c r="E5" s="62"/>
      <c r="F5" s="63"/>
      <c r="G5" s="50" t="s">
        <v>1682</v>
      </c>
      <c r="H5" s="50" t="s">
        <v>1682</v>
      </c>
      <c r="I5" s="51"/>
      <c r="J5" s="52">
        <v>14</v>
      </c>
      <c r="K5" s="52"/>
      <c r="L5" s="53"/>
      <c r="M5" s="54" t="str">
        <f t="shared" si="11"/>
        <v>-</v>
      </c>
      <c r="N5" s="52">
        <f t="shared" si="1"/>
        <v>0</v>
      </c>
      <c r="O5" s="55">
        <f t="shared" ca="1" si="2"/>
        <v>28</v>
      </c>
      <c r="P5" s="55" t="str">
        <f t="shared" ca="1" si="3"/>
        <v>2019.7</v>
      </c>
      <c r="Q5" s="56">
        <f t="shared" si="4"/>
        <v>0</v>
      </c>
      <c r="R5" s="52" t="str">
        <f t="shared" si="5"/>
        <v/>
      </c>
      <c r="S5" s="52"/>
      <c r="T5" s="52" t="str">
        <f t="shared" si="6"/>
        <v>OV</v>
      </c>
      <c r="U5" s="57" t="s">
        <v>130</v>
      </c>
      <c r="V5" s="58">
        <f t="shared" ca="1" si="7"/>
        <v>0</v>
      </c>
      <c r="W5" s="59"/>
      <c r="X5" s="60"/>
      <c r="Y5" s="61"/>
      <c r="Z5" s="56">
        <f t="shared" ca="1" si="8"/>
        <v>0</v>
      </c>
      <c r="AA5" s="56">
        <f t="shared" ca="1" si="8"/>
        <v>0</v>
      </c>
      <c r="AB5" s="56">
        <f t="shared" ca="1" si="8"/>
        <v>0</v>
      </c>
      <c r="AC5" s="56">
        <f t="shared" ca="1" si="8"/>
        <v>0</v>
      </c>
      <c r="AD5" s="56">
        <f t="shared" ca="1" si="8"/>
        <v>0</v>
      </c>
      <c r="AE5" s="56">
        <f t="shared" ca="1" si="8"/>
        <v>0</v>
      </c>
      <c r="AF5" s="56">
        <f t="shared" ca="1" si="8"/>
        <v>0</v>
      </c>
      <c r="AG5" s="56">
        <f t="shared" ca="1" si="8"/>
        <v>0</v>
      </c>
      <c r="AH5" s="56">
        <f t="shared" ca="1" si="8"/>
        <v>0</v>
      </c>
      <c r="AI5" s="56">
        <f t="shared" ca="1" si="8"/>
        <v>0</v>
      </c>
      <c r="AJ5" s="56">
        <f t="shared" ca="1" si="9"/>
        <v>0</v>
      </c>
      <c r="AK5" s="56">
        <f t="shared" ca="1" si="9"/>
        <v>0</v>
      </c>
      <c r="AL5" s="56">
        <f t="shared" ca="1" si="9"/>
        <v>0</v>
      </c>
      <c r="AM5" s="56">
        <f t="shared" ca="1" si="9"/>
        <v>0</v>
      </c>
      <c r="AN5" s="56">
        <f t="shared" ca="1" si="9"/>
        <v>0</v>
      </c>
      <c r="AO5" s="56">
        <f t="shared" ca="1" si="9"/>
        <v>0</v>
      </c>
      <c r="AP5" s="56">
        <f t="shared" ca="1" si="9"/>
        <v>0</v>
      </c>
      <c r="AQ5" s="56">
        <f t="shared" ca="1" si="9"/>
        <v>0</v>
      </c>
      <c r="AR5" s="56">
        <f t="shared" ca="1" si="9"/>
        <v>0</v>
      </c>
      <c r="AS5" s="56">
        <f t="shared" ca="1" si="9"/>
        <v>0</v>
      </c>
      <c r="AT5" s="56">
        <f t="shared" ca="1" si="10"/>
        <v>0</v>
      </c>
      <c r="AU5" s="56">
        <f t="shared" ca="1" si="10"/>
        <v>0</v>
      </c>
      <c r="AV5" s="56">
        <f t="shared" ca="1" si="10"/>
        <v>0</v>
      </c>
      <c r="AW5" s="56">
        <f t="shared" ca="1" si="10"/>
        <v>0</v>
      </c>
      <c r="AX5" s="56">
        <f t="shared" ca="1" si="10"/>
        <v>0</v>
      </c>
      <c r="AY5" s="56">
        <f t="shared" ca="1" si="10"/>
        <v>0</v>
      </c>
      <c r="AZ5" s="56">
        <f t="shared" ca="1" si="10"/>
        <v>0</v>
      </c>
      <c r="BA5" s="56">
        <f t="shared" ca="1" si="10"/>
        <v>0</v>
      </c>
      <c r="BB5" s="56">
        <f t="shared" ca="1" si="10"/>
        <v>0</v>
      </c>
      <c r="BC5" s="56">
        <f t="shared" ca="1" si="10"/>
        <v>0</v>
      </c>
      <c r="BD5" s="56">
        <f t="shared" ca="1" si="10"/>
        <v>0</v>
      </c>
      <c r="BE5" s="56">
        <f t="shared" ca="1" si="10"/>
        <v>0</v>
      </c>
      <c r="BF5" s="56">
        <f t="shared" ca="1" si="10"/>
        <v>0</v>
      </c>
      <c r="BG5" s="56">
        <f t="shared" ca="1" si="10"/>
        <v>0</v>
      </c>
    </row>
    <row r="6" spans="1:61" s="4" customFormat="1" x14ac:dyDescent="0.2">
      <c r="A6" s="4" t="s">
        <v>1683</v>
      </c>
      <c r="B6" s="4" t="s">
        <v>4012</v>
      </c>
      <c r="C6" s="4" t="s">
        <v>1684</v>
      </c>
      <c r="E6" s="48"/>
      <c r="F6" s="63"/>
      <c r="G6" s="50" t="s">
        <v>1682</v>
      </c>
      <c r="H6" s="50" t="s">
        <v>1682</v>
      </c>
      <c r="I6" s="51"/>
      <c r="J6" s="52">
        <v>14</v>
      </c>
      <c r="K6" s="52"/>
      <c r="L6" s="53"/>
      <c r="M6" s="54" t="str">
        <f t="shared" si="11"/>
        <v>-</v>
      </c>
      <c r="N6" s="52">
        <f t="shared" si="1"/>
        <v>0</v>
      </c>
      <c r="O6" s="55">
        <f t="shared" ca="1" si="2"/>
        <v>28</v>
      </c>
      <c r="P6" s="55" t="str">
        <f t="shared" ca="1" si="3"/>
        <v>2019.7</v>
      </c>
      <c r="Q6" s="56">
        <f t="shared" si="4"/>
        <v>0</v>
      </c>
      <c r="R6" s="52" t="str">
        <f t="shared" si="5"/>
        <v/>
      </c>
      <c r="S6" s="52"/>
      <c r="T6" s="52" t="str">
        <f t="shared" si="6"/>
        <v>OV</v>
      </c>
      <c r="U6" s="57" t="s">
        <v>178</v>
      </c>
      <c r="V6" s="58">
        <f t="shared" ca="1" si="7"/>
        <v>0</v>
      </c>
      <c r="W6" s="59"/>
      <c r="X6" s="60"/>
      <c r="Y6" s="61"/>
      <c r="Z6" s="56">
        <f t="shared" ca="1" si="8"/>
        <v>0</v>
      </c>
      <c r="AA6" s="56">
        <f t="shared" ca="1" si="8"/>
        <v>0</v>
      </c>
      <c r="AB6" s="56">
        <f t="shared" ca="1" si="8"/>
        <v>0</v>
      </c>
      <c r="AC6" s="56">
        <f t="shared" ca="1" si="8"/>
        <v>0</v>
      </c>
      <c r="AD6" s="56">
        <f t="shared" ca="1" si="8"/>
        <v>0</v>
      </c>
      <c r="AE6" s="56">
        <f t="shared" ca="1" si="8"/>
        <v>0</v>
      </c>
      <c r="AF6" s="56">
        <f t="shared" ca="1" si="8"/>
        <v>0</v>
      </c>
      <c r="AG6" s="56">
        <f t="shared" ca="1" si="8"/>
        <v>0</v>
      </c>
      <c r="AH6" s="56">
        <f t="shared" ca="1" si="8"/>
        <v>0</v>
      </c>
      <c r="AI6" s="56">
        <f t="shared" ca="1" si="8"/>
        <v>0</v>
      </c>
      <c r="AJ6" s="56">
        <f t="shared" ca="1" si="9"/>
        <v>0</v>
      </c>
      <c r="AK6" s="56">
        <f t="shared" ca="1" si="9"/>
        <v>0</v>
      </c>
      <c r="AL6" s="56">
        <f t="shared" ca="1" si="9"/>
        <v>0</v>
      </c>
      <c r="AM6" s="56">
        <f t="shared" ca="1" si="9"/>
        <v>0</v>
      </c>
      <c r="AN6" s="56">
        <f t="shared" ca="1" si="9"/>
        <v>0</v>
      </c>
      <c r="AO6" s="56">
        <f t="shared" ca="1" si="9"/>
        <v>0</v>
      </c>
      <c r="AP6" s="56">
        <f t="shared" ca="1" si="9"/>
        <v>0</v>
      </c>
      <c r="AQ6" s="56">
        <f t="shared" ca="1" si="9"/>
        <v>0</v>
      </c>
      <c r="AR6" s="56">
        <f t="shared" ca="1" si="9"/>
        <v>0</v>
      </c>
      <c r="AS6" s="56">
        <f t="shared" ca="1" si="9"/>
        <v>0</v>
      </c>
      <c r="AT6" s="56">
        <f t="shared" ca="1" si="10"/>
        <v>0</v>
      </c>
      <c r="AU6" s="56">
        <f t="shared" ca="1" si="10"/>
        <v>0</v>
      </c>
      <c r="AV6" s="56">
        <f t="shared" ca="1" si="10"/>
        <v>0</v>
      </c>
      <c r="AW6" s="56">
        <f t="shared" ca="1" si="10"/>
        <v>0</v>
      </c>
      <c r="AX6" s="56">
        <f t="shared" ca="1" si="10"/>
        <v>0</v>
      </c>
      <c r="AY6" s="56">
        <f t="shared" ca="1" si="10"/>
        <v>0</v>
      </c>
      <c r="AZ6" s="56">
        <f t="shared" ca="1" si="10"/>
        <v>0</v>
      </c>
      <c r="BA6" s="56">
        <f t="shared" ca="1" si="10"/>
        <v>0</v>
      </c>
      <c r="BB6" s="56">
        <f t="shared" ca="1" si="10"/>
        <v>0</v>
      </c>
      <c r="BC6" s="56">
        <f t="shared" ca="1" si="10"/>
        <v>0</v>
      </c>
      <c r="BD6" s="56">
        <f t="shared" ca="1" si="10"/>
        <v>0</v>
      </c>
      <c r="BE6" s="56">
        <f t="shared" ca="1" si="10"/>
        <v>0</v>
      </c>
      <c r="BF6" s="56">
        <f t="shared" ca="1" si="10"/>
        <v>0</v>
      </c>
      <c r="BG6" s="56">
        <f t="shared" ca="1" si="10"/>
        <v>0</v>
      </c>
    </row>
    <row r="7" spans="1:61" s="4" customFormat="1" x14ac:dyDescent="0.2">
      <c r="A7" s="4" t="s">
        <v>1683</v>
      </c>
      <c r="B7" s="4" t="s">
        <v>4012</v>
      </c>
      <c r="C7" s="4" t="s">
        <v>1684</v>
      </c>
      <c r="E7" s="48"/>
      <c r="F7" s="63"/>
      <c r="G7" s="50" t="s">
        <v>1682</v>
      </c>
      <c r="H7" s="50" t="s">
        <v>1682</v>
      </c>
      <c r="I7" s="51"/>
      <c r="J7" s="52">
        <v>14</v>
      </c>
      <c r="K7" s="52"/>
      <c r="L7" s="53"/>
      <c r="M7" s="54" t="str">
        <f t="shared" si="11"/>
        <v>-</v>
      </c>
      <c r="N7" s="52">
        <f t="shared" si="1"/>
        <v>0</v>
      </c>
      <c r="O7" s="55">
        <f t="shared" ca="1" si="2"/>
        <v>28</v>
      </c>
      <c r="P7" s="55" t="str">
        <f t="shared" ca="1" si="3"/>
        <v>2019.7</v>
      </c>
      <c r="Q7" s="56">
        <f t="shared" si="4"/>
        <v>0</v>
      </c>
      <c r="R7" s="52" t="str">
        <f t="shared" si="5"/>
        <v/>
      </c>
      <c r="S7" s="52"/>
      <c r="T7" s="52" t="str">
        <f t="shared" si="6"/>
        <v>OV</v>
      </c>
      <c r="U7" s="57" t="s">
        <v>178</v>
      </c>
      <c r="V7" s="58">
        <f t="shared" ca="1" si="7"/>
        <v>0</v>
      </c>
      <c r="W7" s="59"/>
      <c r="X7" s="60"/>
      <c r="Y7" s="61"/>
      <c r="Z7" s="56">
        <f t="shared" ca="1" si="8"/>
        <v>0</v>
      </c>
      <c r="AA7" s="56">
        <f t="shared" ca="1" si="8"/>
        <v>0</v>
      </c>
      <c r="AB7" s="56">
        <f t="shared" ca="1" si="8"/>
        <v>0</v>
      </c>
      <c r="AC7" s="56">
        <f t="shared" ca="1" si="8"/>
        <v>0</v>
      </c>
      <c r="AD7" s="56">
        <f t="shared" ca="1" si="8"/>
        <v>0</v>
      </c>
      <c r="AE7" s="56">
        <f t="shared" ca="1" si="8"/>
        <v>0</v>
      </c>
      <c r="AF7" s="56">
        <f t="shared" ca="1" si="8"/>
        <v>0</v>
      </c>
      <c r="AG7" s="56">
        <f t="shared" ca="1" si="8"/>
        <v>0</v>
      </c>
      <c r="AH7" s="56">
        <f t="shared" ca="1" si="8"/>
        <v>0</v>
      </c>
      <c r="AI7" s="56">
        <f t="shared" ca="1" si="8"/>
        <v>0</v>
      </c>
      <c r="AJ7" s="56">
        <f t="shared" ca="1" si="9"/>
        <v>0</v>
      </c>
      <c r="AK7" s="56">
        <f t="shared" ca="1" si="9"/>
        <v>0</v>
      </c>
      <c r="AL7" s="56">
        <f t="shared" ca="1" si="9"/>
        <v>0</v>
      </c>
      <c r="AM7" s="56">
        <f t="shared" ca="1" si="9"/>
        <v>0</v>
      </c>
      <c r="AN7" s="56">
        <f t="shared" ca="1" si="9"/>
        <v>0</v>
      </c>
      <c r="AO7" s="56">
        <f t="shared" ca="1" si="9"/>
        <v>0</v>
      </c>
      <c r="AP7" s="56">
        <f t="shared" ca="1" si="9"/>
        <v>0</v>
      </c>
      <c r="AQ7" s="56">
        <f t="shared" ca="1" si="9"/>
        <v>0</v>
      </c>
      <c r="AR7" s="56">
        <f t="shared" ca="1" si="9"/>
        <v>0</v>
      </c>
      <c r="AS7" s="56">
        <f t="shared" ca="1" si="9"/>
        <v>0</v>
      </c>
      <c r="AT7" s="56">
        <f t="shared" ca="1" si="10"/>
        <v>0</v>
      </c>
      <c r="AU7" s="56">
        <f t="shared" ca="1" si="10"/>
        <v>0</v>
      </c>
      <c r="AV7" s="56">
        <f t="shared" ca="1" si="10"/>
        <v>0</v>
      </c>
      <c r="AW7" s="56">
        <f t="shared" ca="1" si="10"/>
        <v>0</v>
      </c>
      <c r="AX7" s="56">
        <f t="shared" ca="1" si="10"/>
        <v>0</v>
      </c>
      <c r="AY7" s="56">
        <f t="shared" ca="1" si="10"/>
        <v>0</v>
      </c>
      <c r="AZ7" s="56">
        <f t="shared" ca="1" si="10"/>
        <v>0</v>
      </c>
      <c r="BA7" s="56">
        <f t="shared" ca="1" si="10"/>
        <v>0</v>
      </c>
      <c r="BB7" s="56">
        <f t="shared" ca="1" si="10"/>
        <v>0</v>
      </c>
      <c r="BC7" s="56">
        <f t="shared" ca="1" si="10"/>
        <v>0</v>
      </c>
      <c r="BD7" s="56">
        <f t="shared" ca="1" si="10"/>
        <v>0</v>
      </c>
      <c r="BE7" s="56">
        <f t="shared" ca="1" si="10"/>
        <v>0</v>
      </c>
      <c r="BF7" s="56">
        <f t="shared" ca="1" si="10"/>
        <v>0</v>
      </c>
      <c r="BG7" s="56">
        <f t="shared" ca="1" si="10"/>
        <v>0</v>
      </c>
    </row>
    <row r="8" spans="1:61" s="4" customFormat="1" x14ac:dyDescent="0.2">
      <c r="A8" s="4" t="s">
        <v>1683</v>
      </c>
      <c r="B8" s="4" t="s">
        <v>4012</v>
      </c>
      <c r="C8" s="4" t="s">
        <v>1684</v>
      </c>
      <c r="E8" s="48"/>
      <c r="F8" s="63"/>
      <c r="G8" s="50" t="s">
        <v>1678</v>
      </c>
      <c r="H8" s="50" t="s">
        <v>1678</v>
      </c>
      <c r="I8" s="51"/>
      <c r="J8" s="52">
        <v>14</v>
      </c>
      <c r="K8" s="52"/>
      <c r="L8" s="53"/>
      <c r="M8" s="54" t="str">
        <f t="shared" si="11"/>
        <v>-</v>
      </c>
      <c r="N8" s="52">
        <f t="shared" si="1"/>
        <v>0</v>
      </c>
      <c r="O8" s="55">
        <f t="shared" ca="1" si="2"/>
        <v>28</v>
      </c>
      <c r="P8" s="55" t="str">
        <f t="shared" ca="1" si="3"/>
        <v>2019.7</v>
      </c>
      <c r="Q8" s="56">
        <f t="shared" si="4"/>
        <v>0</v>
      </c>
      <c r="R8" s="52" t="str">
        <f t="shared" si="5"/>
        <v/>
      </c>
      <c r="S8" s="52"/>
      <c r="T8" s="52" t="str">
        <f t="shared" si="6"/>
        <v>OV</v>
      </c>
      <c r="U8" s="57" t="s">
        <v>178</v>
      </c>
      <c r="V8" s="58">
        <f t="shared" ca="1" si="7"/>
        <v>0</v>
      </c>
      <c r="W8" s="59"/>
      <c r="X8" s="60"/>
      <c r="Y8" s="61"/>
      <c r="Z8" s="56">
        <f t="shared" ca="1" si="8"/>
        <v>0</v>
      </c>
      <c r="AA8" s="56">
        <f t="shared" ca="1" si="8"/>
        <v>0</v>
      </c>
      <c r="AB8" s="56">
        <f t="shared" ca="1" si="8"/>
        <v>0</v>
      </c>
      <c r="AC8" s="56">
        <f t="shared" ca="1" si="8"/>
        <v>0</v>
      </c>
      <c r="AD8" s="56">
        <f t="shared" ca="1" si="8"/>
        <v>0</v>
      </c>
      <c r="AE8" s="56">
        <f t="shared" ca="1" si="8"/>
        <v>0</v>
      </c>
      <c r="AF8" s="56">
        <f t="shared" ca="1" si="8"/>
        <v>0</v>
      </c>
      <c r="AG8" s="56">
        <f t="shared" ca="1" si="8"/>
        <v>0</v>
      </c>
      <c r="AH8" s="56">
        <f t="shared" ca="1" si="8"/>
        <v>0</v>
      </c>
      <c r="AI8" s="56">
        <f t="shared" ca="1" si="8"/>
        <v>0</v>
      </c>
      <c r="AJ8" s="56">
        <f t="shared" ca="1" si="9"/>
        <v>0</v>
      </c>
      <c r="AK8" s="56">
        <f t="shared" ca="1" si="9"/>
        <v>0</v>
      </c>
      <c r="AL8" s="56">
        <f t="shared" ca="1" si="9"/>
        <v>0</v>
      </c>
      <c r="AM8" s="56">
        <f t="shared" ca="1" si="9"/>
        <v>0</v>
      </c>
      <c r="AN8" s="56">
        <f t="shared" ca="1" si="9"/>
        <v>0</v>
      </c>
      <c r="AO8" s="56">
        <f t="shared" ca="1" si="9"/>
        <v>0</v>
      </c>
      <c r="AP8" s="56">
        <f t="shared" ca="1" si="9"/>
        <v>0</v>
      </c>
      <c r="AQ8" s="56">
        <f t="shared" ca="1" si="9"/>
        <v>0</v>
      </c>
      <c r="AR8" s="56">
        <f t="shared" ca="1" si="9"/>
        <v>0</v>
      </c>
      <c r="AS8" s="56">
        <f t="shared" ca="1" si="9"/>
        <v>0</v>
      </c>
      <c r="AT8" s="56">
        <f t="shared" ca="1" si="10"/>
        <v>0</v>
      </c>
      <c r="AU8" s="56">
        <f t="shared" ca="1" si="10"/>
        <v>0</v>
      </c>
      <c r="AV8" s="56">
        <f t="shared" ca="1" si="10"/>
        <v>0</v>
      </c>
      <c r="AW8" s="56">
        <f t="shared" ca="1" si="10"/>
        <v>0</v>
      </c>
      <c r="AX8" s="56">
        <f t="shared" ca="1" si="10"/>
        <v>0</v>
      </c>
      <c r="AY8" s="56">
        <f t="shared" ca="1" si="10"/>
        <v>0</v>
      </c>
      <c r="AZ8" s="56">
        <f t="shared" ca="1" si="10"/>
        <v>0</v>
      </c>
      <c r="BA8" s="56">
        <f t="shared" ca="1" si="10"/>
        <v>0</v>
      </c>
      <c r="BB8" s="56">
        <f t="shared" ca="1" si="10"/>
        <v>0</v>
      </c>
      <c r="BC8" s="56">
        <f t="shared" ca="1" si="10"/>
        <v>0</v>
      </c>
      <c r="BD8" s="56">
        <f t="shared" ca="1" si="10"/>
        <v>0</v>
      </c>
      <c r="BE8" s="56">
        <f t="shared" ca="1" si="10"/>
        <v>0</v>
      </c>
      <c r="BF8" s="56">
        <f t="shared" ca="1" si="10"/>
        <v>0</v>
      </c>
      <c r="BG8" s="56">
        <f t="shared" ca="1" si="10"/>
        <v>0</v>
      </c>
    </row>
    <row r="9" spans="1:61" s="4" customFormat="1" x14ac:dyDescent="0.2">
      <c r="A9" s="4" t="s">
        <v>1685</v>
      </c>
      <c r="B9" s="4" t="s">
        <v>1686</v>
      </c>
      <c r="C9" s="4" t="s">
        <v>1681</v>
      </c>
      <c r="E9" s="48"/>
      <c r="F9" s="63"/>
      <c r="G9" s="50" t="s">
        <v>1682</v>
      </c>
      <c r="H9" s="50" t="s">
        <v>1682</v>
      </c>
      <c r="I9" s="51"/>
      <c r="J9" s="52"/>
      <c r="K9" s="52"/>
      <c r="L9" s="53"/>
      <c r="M9" s="54" t="str">
        <f t="shared" si="11"/>
        <v>-</v>
      </c>
      <c r="N9" s="52">
        <f t="shared" si="1"/>
        <v>0</v>
      </c>
      <c r="O9" s="55">
        <f t="shared" ca="1" si="2"/>
        <v>28</v>
      </c>
      <c r="P9" s="55" t="str">
        <f t="shared" ca="1" si="3"/>
        <v>2019.7</v>
      </c>
      <c r="Q9" s="56">
        <f t="shared" si="4"/>
        <v>0</v>
      </c>
      <c r="R9" s="52" t="str">
        <f t="shared" si="5"/>
        <v/>
      </c>
      <c r="S9" s="52"/>
      <c r="T9" s="52" t="str">
        <f t="shared" si="6"/>
        <v>OV</v>
      </c>
      <c r="U9" s="57" t="s">
        <v>178</v>
      </c>
      <c r="V9" s="58">
        <f t="shared" ca="1" si="7"/>
        <v>0</v>
      </c>
      <c r="W9" s="59"/>
      <c r="X9" s="60"/>
      <c r="Y9" s="61"/>
      <c r="Z9" s="56">
        <f t="shared" ca="1" si="8"/>
        <v>0</v>
      </c>
      <c r="AA9" s="56">
        <f t="shared" ca="1" si="8"/>
        <v>0</v>
      </c>
      <c r="AB9" s="56">
        <f t="shared" ca="1" si="8"/>
        <v>0</v>
      </c>
      <c r="AC9" s="56">
        <f t="shared" ca="1" si="8"/>
        <v>0</v>
      </c>
      <c r="AD9" s="56">
        <f t="shared" ca="1" si="8"/>
        <v>0</v>
      </c>
      <c r="AE9" s="56">
        <f t="shared" ca="1" si="8"/>
        <v>0</v>
      </c>
      <c r="AF9" s="56">
        <f t="shared" ca="1" si="8"/>
        <v>0</v>
      </c>
      <c r="AG9" s="56">
        <f t="shared" ca="1" si="8"/>
        <v>0</v>
      </c>
      <c r="AH9" s="56">
        <f t="shared" ca="1" si="8"/>
        <v>0</v>
      </c>
      <c r="AI9" s="56">
        <f t="shared" ca="1" si="8"/>
        <v>0</v>
      </c>
      <c r="AJ9" s="56">
        <f t="shared" ca="1" si="9"/>
        <v>0</v>
      </c>
      <c r="AK9" s="56">
        <f t="shared" ca="1" si="9"/>
        <v>0</v>
      </c>
      <c r="AL9" s="56">
        <f t="shared" ca="1" si="9"/>
        <v>0</v>
      </c>
      <c r="AM9" s="56">
        <f t="shared" ca="1" si="9"/>
        <v>0</v>
      </c>
      <c r="AN9" s="56">
        <f t="shared" ca="1" si="9"/>
        <v>0</v>
      </c>
      <c r="AO9" s="56">
        <f t="shared" ca="1" si="9"/>
        <v>0</v>
      </c>
      <c r="AP9" s="56">
        <f t="shared" ca="1" si="9"/>
        <v>0</v>
      </c>
      <c r="AQ9" s="56">
        <f t="shared" ca="1" si="9"/>
        <v>0</v>
      </c>
      <c r="AR9" s="56">
        <f t="shared" ca="1" si="9"/>
        <v>0</v>
      </c>
      <c r="AS9" s="56">
        <f t="shared" ca="1" si="9"/>
        <v>0</v>
      </c>
      <c r="AT9" s="56">
        <f t="shared" ca="1" si="10"/>
        <v>0</v>
      </c>
      <c r="AU9" s="56">
        <f t="shared" ca="1" si="10"/>
        <v>0</v>
      </c>
      <c r="AV9" s="56">
        <f t="shared" ca="1" si="10"/>
        <v>0</v>
      </c>
      <c r="AW9" s="56">
        <f t="shared" ca="1" si="10"/>
        <v>0</v>
      </c>
      <c r="AX9" s="56">
        <f t="shared" ca="1" si="10"/>
        <v>0</v>
      </c>
      <c r="AY9" s="56">
        <f t="shared" ca="1" si="10"/>
        <v>0</v>
      </c>
      <c r="AZ9" s="56">
        <f t="shared" ca="1" si="10"/>
        <v>0</v>
      </c>
      <c r="BA9" s="56">
        <f t="shared" ca="1" si="10"/>
        <v>0</v>
      </c>
      <c r="BB9" s="56">
        <f t="shared" ca="1" si="10"/>
        <v>0</v>
      </c>
      <c r="BC9" s="56">
        <f t="shared" ca="1" si="10"/>
        <v>0</v>
      </c>
      <c r="BD9" s="56">
        <f t="shared" ca="1" si="10"/>
        <v>0</v>
      </c>
      <c r="BE9" s="56">
        <f t="shared" ca="1" si="10"/>
        <v>0</v>
      </c>
      <c r="BF9" s="56">
        <f t="shared" ca="1" si="10"/>
        <v>0</v>
      </c>
      <c r="BG9" s="56">
        <f t="shared" ca="1" si="10"/>
        <v>0</v>
      </c>
    </row>
    <row r="10" spans="1:61" s="4" customFormat="1" x14ac:dyDescent="0.2">
      <c r="B10" s="4" t="s">
        <v>1687</v>
      </c>
      <c r="C10" s="4" t="s">
        <v>1688</v>
      </c>
      <c r="E10" s="48"/>
      <c r="F10" s="63"/>
      <c r="G10" s="50" t="s">
        <v>1682</v>
      </c>
      <c r="H10" s="50" t="s">
        <v>1682</v>
      </c>
      <c r="I10" s="51"/>
      <c r="J10" s="52">
        <v>14</v>
      </c>
      <c r="K10" s="52"/>
      <c r="L10" s="53"/>
      <c r="M10" s="54" t="str">
        <f t="shared" si="11"/>
        <v>-</v>
      </c>
      <c r="N10" s="52">
        <f t="shared" si="1"/>
        <v>0</v>
      </c>
      <c r="O10" s="55">
        <f t="shared" ca="1" si="2"/>
        <v>28</v>
      </c>
      <c r="P10" s="55" t="str">
        <f t="shared" ca="1" si="3"/>
        <v>2019.7</v>
      </c>
      <c r="Q10" s="56">
        <f t="shared" si="4"/>
        <v>0</v>
      </c>
      <c r="R10" s="52" t="str">
        <f t="shared" si="5"/>
        <v/>
      </c>
      <c r="S10" s="52"/>
      <c r="T10" s="52" t="str">
        <f t="shared" si="6"/>
        <v>OV</v>
      </c>
      <c r="U10" s="57" t="s">
        <v>130</v>
      </c>
      <c r="V10" s="58">
        <f t="shared" ca="1" si="7"/>
        <v>0</v>
      </c>
      <c r="W10" s="64" t="s">
        <v>1689</v>
      </c>
      <c r="X10" s="60"/>
      <c r="Y10" s="61"/>
      <c r="Z10" s="56">
        <f t="shared" ca="1" si="8"/>
        <v>0</v>
      </c>
      <c r="AA10" s="56">
        <f t="shared" ca="1" si="8"/>
        <v>0</v>
      </c>
      <c r="AB10" s="56">
        <f t="shared" ca="1" si="8"/>
        <v>0</v>
      </c>
      <c r="AC10" s="56">
        <f t="shared" ca="1" si="8"/>
        <v>0</v>
      </c>
      <c r="AD10" s="56">
        <f t="shared" ca="1" si="8"/>
        <v>0</v>
      </c>
      <c r="AE10" s="56">
        <f t="shared" ca="1" si="8"/>
        <v>0</v>
      </c>
      <c r="AF10" s="56">
        <f t="shared" ca="1" si="8"/>
        <v>0</v>
      </c>
      <c r="AG10" s="56">
        <f t="shared" ca="1" si="8"/>
        <v>0</v>
      </c>
      <c r="AH10" s="56">
        <f t="shared" ca="1" si="8"/>
        <v>0</v>
      </c>
      <c r="AI10" s="56">
        <f t="shared" ca="1" si="8"/>
        <v>0</v>
      </c>
      <c r="AJ10" s="56">
        <f t="shared" ca="1" si="9"/>
        <v>0</v>
      </c>
      <c r="AK10" s="56">
        <f t="shared" ca="1" si="9"/>
        <v>0</v>
      </c>
      <c r="AL10" s="56">
        <f t="shared" ca="1" si="9"/>
        <v>0</v>
      </c>
      <c r="AM10" s="56">
        <f t="shared" ca="1" si="9"/>
        <v>0</v>
      </c>
      <c r="AN10" s="56">
        <f t="shared" ca="1" si="9"/>
        <v>0</v>
      </c>
      <c r="AO10" s="56">
        <f t="shared" ca="1" si="9"/>
        <v>0</v>
      </c>
      <c r="AP10" s="56">
        <f t="shared" ca="1" si="9"/>
        <v>0</v>
      </c>
      <c r="AQ10" s="56">
        <f t="shared" ca="1" si="9"/>
        <v>0</v>
      </c>
      <c r="AR10" s="56">
        <f t="shared" ca="1" si="9"/>
        <v>0</v>
      </c>
      <c r="AS10" s="56">
        <f t="shared" ca="1" si="9"/>
        <v>0</v>
      </c>
      <c r="AT10" s="56">
        <f t="shared" ca="1" si="10"/>
        <v>0</v>
      </c>
      <c r="AU10" s="56">
        <f t="shared" ca="1" si="10"/>
        <v>0</v>
      </c>
      <c r="AV10" s="56">
        <f t="shared" ca="1" si="10"/>
        <v>0</v>
      </c>
      <c r="AW10" s="56">
        <f t="shared" ca="1" si="10"/>
        <v>0</v>
      </c>
      <c r="AX10" s="56">
        <f t="shared" ca="1" si="10"/>
        <v>0</v>
      </c>
      <c r="AY10" s="56">
        <f t="shared" ca="1" si="10"/>
        <v>0</v>
      </c>
      <c r="AZ10" s="56">
        <f t="shared" ca="1" si="10"/>
        <v>0</v>
      </c>
      <c r="BA10" s="56">
        <f t="shared" ca="1" si="10"/>
        <v>0</v>
      </c>
      <c r="BB10" s="56">
        <f t="shared" ca="1" si="10"/>
        <v>0</v>
      </c>
      <c r="BC10" s="56">
        <f t="shared" ca="1" si="10"/>
        <v>0</v>
      </c>
      <c r="BD10" s="56">
        <f t="shared" ca="1" si="10"/>
        <v>0</v>
      </c>
      <c r="BE10" s="56">
        <f t="shared" ca="1" si="10"/>
        <v>0</v>
      </c>
      <c r="BF10" s="56">
        <f t="shared" ca="1" si="10"/>
        <v>0</v>
      </c>
      <c r="BG10" s="56">
        <f t="shared" ca="1" si="10"/>
        <v>0</v>
      </c>
    </row>
    <row r="11" spans="1:61" s="4" customFormat="1" x14ac:dyDescent="0.2">
      <c r="B11" s="4" t="s">
        <v>1687</v>
      </c>
      <c r="C11" s="4" t="s">
        <v>1688</v>
      </c>
      <c r="E11" s="48"/>
      <c r="F11" s="63"/>
      <c r="G11" s="50" t="s">
        <v>1682</v>
      </c>
      <c r="H11" s="50" t="s">
        <v>1682</v>
      </c>
      <c r="I11" s="51"/>
      <c r="J11" s="52">
        <v>14</v>
      </c>
      <c r="K11" s="52"/>
      <c r="L11" s="53"/>
      <c r="M11" s="54" t="str">
        <f t="shared" si="11"/>
        <v>-</v>
      </c>
      <c r="N11" s="52">
        <f t="shared" si="1"/>
        <v>0</v>
      </c>
      <c r="O11" s="55">
        <f t="shared" ca="1" si="2"/>
        <v>28</v>
      </c>
      <c r="P11" s="55" t="str">
        <f t="shared" ca="1" si="3"/>
        <v>2019.7</v>
      </c>
      <c r="Q11" s="56">
        <f t="shared" si="4"/>
        <v>0</v>
      </c>
      <c r="R11" s="52" t="str">
        <f t="shared" si="5"/>
        <v/>
      </c>
      <c r="S11" s="52"/>
      <c r="T11" s="52" t="str">
        <f t="shared" si="6"/>
        <v>OV</v>
      </c>
      <c r="U11" s="57" t="s">
        <v>130</v>
      </c>
      <c r="V11" s="58">
        <f t="shared" ca="1" si="7"/>
        <v>0</v>
      </c>
      <c r="W11" s="64" t="s">
        <v>1689</v>
      </c>
      <c r="X11" s="60"/>
      <c r="Y11" s="61"/>
      <c r="Z11" s="56">
        <f t="shared" ca="1" si="8"/>
        <v>0</v>
      </c>
      <c r="AA11" s="56">
        <f t="shared" ca="1" si="8"/>
        <v>0</v>
      </c>
      <c r="AB11" s="56">
        <f t="shared" ca="1" si="8"/>
        <v>0</v>
      </c>
      <c r="AC11" s="56">
        <f t="shared" ca="1" si="8"/>
        <v>0</v>
      </c>
      <c r="AD11" s="56">
        <f t="shared" ca="1" si="8"/>
        <v>0</v>
      </c>
      <c r="AE11" s="56">
        <f t="shared" ca="1" si="8"/>
        <v>0</v>
      </c>
      <c r="AF11" s="56">
        <f t="shared" ca="1" si="8"/>
        <v>0</v>
      </c>
      <c r="AG11" s="56">
        <f t="shared" ca="1" si="8"/>
        <v>0</v>
      </c>
      <c r="AH11" s="56">
        <f t="shared" ca="1" si="8"/>
        <v>0</v>
      </c>
      <c r="AI11" s="56">
        <f t="shared" ca="1" si="8"/>
        <v>0</v>
      </c>
      <c r="AJ11" s="56">
        <f t="shared" ca="1" si="9"/>
        <v>0</v>
      </c>
      <c r="AK11" s="56">
        <f t="shared" ca="1" si="9"/>
        <v>0</v>
      </c>
      <c r="AL11" s="56">
        <f t="shared" ca="1" si="9"/>
        <v>0</v>
      </c>
      <c r="AM11" s="56">
        <f t="shared" ca="1" si="9"/>
        <v>0</v>
      </c>
      <c r="AN11" s="56">
        <f t="shared" ca="1" si="9"/>
        <v>0</v>
      </c>
      <c r="AO11" s="56">
        <f t="shared" ca="1" si="9"/>
        <v>0</v>
      </c>
      <c r="AP11" s="56">
        <f t="shared" ca="1" si="9"/>
        <v>0</v>
      </c>
      <c r="AQ11" s="56">
        <f t="shared" ca="1" si="9"/>
        <v>0</v>
      </c>
      <c r="AR11" s="56">
        <f t="shared" ca="1" si="9"/>
        <v>0</v>
      </c>
      <c r="AS11" s="56">
        <f t="shared" ca="1" si="9"/>
        <v>0</v>
      </c>
      <c r="AT11" s="56">
        <f t="shared" ca="1" si="10"/>
        <v>0</v>
      </c>
      <c r="AU11" s="56">
        <f t="shared" ca="1" si="10"/>
        <v>0</v>
      </c>
      <c r="AV11" s="56">
        <f t="shared" ca="1" si="10"/>
        <v>0</v>
      </c>
      <c r="AW11" s="56">
        <f t="shared" ca="1" si="10"/>
        <v>0</v>
      </c>
      <c r="AX11" s="56">
        <f t="shared" ca="1" si="10"/>
        <v>0</v>
      </c>
      <c r="AY11" s="56">
        <f t="shared" ca="1" si="10"/>
        <v>0</v>
      </c>
      <c r="AZ11" s="56">
        <f t="shared" ca="1" si="10"/>
        <v>0</v>
      </c>
      <c r="BA11" s="56">
        <f t="shared" ca="1" si="10"/>
        <v>0</v>
      </c>
      <c r="BB11" s="56">
        <f t="shared" ca="1" si="10"/>
        <v>0</v>
      </c>
      <c r="BC11" s="56">
        <f t="shared" ca="1" si="10"/>
        <v>0</v>
      </c>
      <c r="BD11" s="56">
        <f t="shared" ca="1" si="10"/>
        <v>0</v>
      </c>
      <c r="BE11" s="56">
        <f t="shared" ca="1" si="10"/>
        <v>0</v>
      </c>
      <c r="BF11" s="56">
        <f t="shared" ca="1" si="10"/>
        <v>0</v>
      </c>
      <c r="BG11" s="56">
        <f t="shared" ca="1" si="10"/>
        <v>0</v>
      </c>
    </row>
    <row r="12" spans="1:61" s="4" customFormat="1" x14ac:dyDescent="0.2">
      <c r="A12" s="4" t="s">
        <v>198</v>
      </c>
      <c r="B12" s="4" t="s">
        <v>199</v>
      </c>
      <c r="C12" s="4" t="s">
        <v>1681</v>
      </c>
      <c r="E12" s="48"/>
      <c r="F12" s="63" t="s">
        <v>201</v>
      </c>
      <c r="G12" s="50" t="s">
        <v>1682</v>
      </c>
      <c r="H12" s="50" t="s">
        <v>1682</v>
      </c>
      <c r="I12" s="51">
        <v>43579</v>
      </c>
      <c r="J12" s="52">
        <v>14</v>
      </c>
      <c r="K12" s="52"/>
      <c r="L12" s="53">
        <v>43593</v>
      </c>
      <c r="M12" s="54">
        <f t="shared" si="11"/>
        <v>3</v>
      </c>
      <c r="N12" s="52">
        <f t="shared" si="1"/>
        <v>19</v>
      </c>
      <c r="O12" s="55">
        <f t="shared" ca="1" si="2"/>
        <v>28</v>
      </c>
      <c r="P12" s="55" t="str">
        <f t="shared" ca="1" si="3"/>
        <v>2019.7</v>
      </c>
      <c r="Q12" s="56">
        <f t="shared" si="4"/>
        <v>1415.93</v>
      </c>
      <c r="R12" s="52">
        <f t="shared" ca="1" si="5"/>
        <v>63</v>
      </c>
      <c r="S12" s="52"/>
      <c r="T12" s="52" t="str">
        <f t="shared" ca="1" si="6"/>
        <v>OV</v>
      </c>
      <c r="U12" s="57" t="s">
        <v>178</v>
      </c>
      <c r="V12" s="58">
        <f t="shared" ca="1" si="7"/>
        <v>0</v>
      </c>
      <c r="W12" s="59"/>
      <c r="X12" s="60"/>
      <c r="Y12" s="61">
        <v>1415.93</v>
      </c>
      <c r="Z12" s="56">
        <f t="shared" ref="Z12:AI21" ca="1" si="12">IF($O12-WEEKNUM(Z$1815)=0,$Y12,0)</f>
        <v>0</v>
      </c>
      <c r="AA12" s="56">
        <f t="shared" ca="1" si="12"/>
        <v>0</v>
      </c>
      <c r="AB12" s="56">
        <f t="shared" ca="1" si="12"/>
        <v>0</v>
      </c>
      <c r="AC12" s="56">
        <f t="shared" ca="1" si="12"/>
        <v>0</v>
      </c>
      <c r="AD12" s="56">
        <f t="shared" ca="1" si="12"/>
        <v>0</v>
      </c>
      <c r="AE12" s="56">
        <f t="shared" ca="1" si="12"/>
        <v>0</v>
      </c>
      <c r="AF12" s="56">
        <f t="shared" ca="1" si="12"/>
        <v>0</v>
      </c>
      <c r="AG12" s="56">
        <f t="shared" ca="1" si="12"/>
        <v>0</v>
      </c>
      <c r="AH12" s="56">
        <f t="shared" ca="1" si="12"/>
        <v>0</v>
      </c>
      <c r="AI12" s="56">
        <f t="shared" ca="1" si="12"/>
        <v>1415.93</v>
      </c>
      <c r="AJ12" s="56">
        <f t="shared" ref="AJ12:AS21" ca="1" si="13">IF($O12-WEEKNUM(AJ$1815)=0,$Y12,0)</f>
        <v>0</v>
      </c>
      <c r="AK12" s="56">
        <f t="shared" ca="1" si="13"/>
        <v>0</v>
      </c>
      <c r="AL12" s="56">
        <f t="shared" ca="1" si="13"/>
        <v>0</v>
      </c>
      <c r="AM12" s="56">
        <f t="shared" ca="1" si="13"/>
        <v>0</v>
      </c>
      <c r="AN12" s="56">
        <f t="shared" ca="1" si="13"/>
        <v>0</v>
      </c>
      <c r="AO12" s="56">
        <f t="shared" ca="1" si="13"/>
        <v>0</v>
      </c>
      <c r="AP12" s="56">
        <f t="shared" ca="1" si="13"/>
        <v>0</v>
      </c>
      <c r="AQ12" s="56">
        <f t="shared" ca="1" si="13"/>
        <v>0</v>
      </c>
      <c r="AR12" s="56">
        <f t="shared" ca="1" si="13"/>
        <v>0</v>
      </c>
      <c r="AS12" s="56">
        <f t="shared" ca="1" si="13"/>
        <v>0</v>
      </c>
      <c r="AT12" s="56">
        <f t="shared" ref="AT12:BG21" ca="1" si="14">IF($O12-WEEKNUM(AT$1815)=0,$Y12,0)</f>
        <v>0</v>
      </c>
      <c r="AU12" s="56">
        <f t="shared" ca="1" si="14"/>
        <v>0</v>
      </c>
      <c r="AV12" s="56">
        <f t="shared" ca="1" si="14"/>
        <v>0</v>
      </c>
      <c r="AW12" s="56">
        <f t="shared" ca="1" si="14"/>
        <v>0</v>
      </c>
      <c r="AX12" s="56">
        <f t="shared" ca="1" si="14"/>
        <v>0</v>
      </c>
      <c r="AY12" s="56">
        <f t="shared" ca="1" si="14"/>
        <v>0</v>
      </c>
      <c r="AZ12" s="56">
        <f t="shared" ca="1" si="14"/>
        <v>0</v>
      </c>
      <c r="BA12" s="56">
        <f t="shared" ca="1" si="14"/>
        <v>0</v>
      </c>
      <c r="BB12" s="56">
        <f t="shared" ca="1" si="14"/>
        <v>0</v>
      </c>
      <c r="BC12" s="56">
        <f t="shared" ca="1" si="14"/>
        <v>0</v>
      </c>
      <c r="BD12" s="56">
        <f t="shared" ca="1" si="14"/>
        <v>0</v>
      </c>
      <c r="BE12" s="56">
        <f t="shared" ca="1" si="14"/>
        <v>0</v>
      </c>
      <c r="BF12" s="56">
        <f t="shared" ca="1" si="14"/>
        <v>0</v>
      </c>
      <c r="BG12" s="56">
        <f t="shared" ca="1" si="14"/>
        <v>0</v>
      </c>
    </row>
    <row r="13" spans="1:61" s="4" customFormat="1" x14ac:dyDescent="0.2">
      <c r="A13" s="4" t="s">
        <v>198</v>
      </c>
      <c r="B13" s="4" t="s">
        <v>199</v>
      </c>
      <c r="C13" s="4" t="s">
        <v>1681</v>
      </c>
      <c r="E13" s="48"/>
      <c r="F13" s="63" t="s">
        <v>204</v>
      </c>
      <c r="G13" s="50" t="s">
        <v>1682</v>
      </c>
      <c r="H13" s="50" t="s">
        <v>1682</v>
      </c>
      <c r="I13" s="51"/>
      <c r="J13" s="52">
        <v>14</v>
      </c>
      <c r="K13" s="52"/>
      <c r="L13" s="53">
        <v>43598</v>
      </c>
      <c r="M13" s="54">
        <f t="shared" si="11"/>
        <v>1</v>
      </c>
      <c r="N13" s="52">
        <f>WEEKNUM(L13)</f>
        <v>20</v>
      </c>
      <c r="O13" s="55">
        <f t="shared" ca="1" si="2"/>
        <v>28</v>
      </c>
      <c r="P13" s="55" t="str">
        <f t="shared" ca="1" si="3"/>
        <v>2019.7</v>
      </c>
      <c r="Q13" s="56">
        <f t="shared" si="4"/>
        <v>1546.83</v>
      </c>
      <c r="R13" s="52">
        <f t="shared" ca="1" si="5"/>
        <v>58</v>
      </c>
      <c r="S13" s="52"/>
      <c r="T13" s="52" t="str">
        <f t="shared" ca="1" si="6"/>
        <v>OV</v>
      </c>
      <c r="U13" s="57" t="s">
        <v>178</v>
      </c>
      <c r="V13" s="58">
        <f t="shared" ca="1" si="7"/>
        <v>0</v>
      </c>
      <c r="W13" s="59"/>
      <c r="X13" s="60"/>
      <c r="Y13" s="61">
        <v>1546.83</v>
      </c>
      <c r="Z13" s="56">
        <f t="shared" ca="1" si="12"/>
        <v>0</v>
      </c>
      <c r="AA13" s="56">
        <f t="shared" ca="1" si="12"/>
        <v>0</v>
      </c>
      <c r="AB13" s="56">
        <f t="shared" ca="1" si="12"/>
        <v>0</v>
      </c>
      <c r="AC13" s="56">
        <f t="shared" ca="1" si="12"/>
        <v>0</v>
      </c>
      <c r="AD13" s="56">
        <f t="shared" ca="1" si="12"/>
        <v>0</v>
      </c>
      <c r="AE13" s="56">
        <f t="shared" ca="1" si="12"/>
        <v>0</v>
      </c>
      <c r="AF13" s="56">
        <f t="shared" ca="1" si="12"/>
        <v>0</v>
      </c>
      <c r="AG13" s="56">
        <f t="shared" ca="1" si="12"/>
        <v>0</v>
      </c>
      <c r="AH13" s="56">
        <f t="shared" ca="1" si="12"/>
        <v>0</v>
      </c>
      <c r="AI13" s="56">
        <f t="shared" ca="1" si="12"/>
        <v>1546.83</v>
      </c>
      <c r="AJ13" s="56">
        <f t="shared" ca="1" si="13"/>
        <v>0</v>
      </c>
      <c r="AK13" s="56">
        <f t="shared" ca="1" si="13"/>
        <v>0</v>
      </c>
      <c r="AL13" s="56">
        <f t="shared" ca="1" si="13"/>
        <v>0</v>
      </c>
      <c r="AM13" s="56">
        <f t="shared" ca="1" si="13"/>
        <v>0</v>
      </c>
      <c r="AN13" s="56">
        <f t="shared" ca="1" si="13"/>
        <v>0</v>
      </c>
      <c r="AO13" s="56">
        <f t="shared" ca="1" si="13"/>
        <v>0</v>
      </c>
      <c r="AP13" s="56">
        <f t="shared" ca="1" si="13"/>
        <v>0</v>
      </c>
      <c r="AQ13" s="56">
        <f t="shared" ca="1" si="13"/>
        <v>0</v>
      </c>
      <c r="AR13" s="56">
        <f t="shared" ca="1" si="13"/>
        <v>0</v>
      </c>
      <c r="AS13" s="56">
        <f t="shared" ca="1" si="13"/>
        <v>0</v>
      </c>
      <c r="AT13" s="56">
        <f t="shared" ca="1" si="14"/>
        <v>0</v>
      </c>
      <c r="AU13" s="56">
        <f t="shared" ca="1" si="14"/>
        <v>0</v>
      </c>
      <c r="AV13" s="56">
        <f t="shared" ca="1" si="14"/>
        <v>0</v>
      </c>
      <c r="AW13" s="56">
        <f t="shared" ca="1" si="14"/>
        <v>0</v>
      </c>
      <c r="AX13" s="56">
        <f t="shared" ca="1" si="14"/>
        <v>0</v>
      </c>
      <c r="AY13" s="56">
        <f t="shared" ca="1" si="14"/>
        <v>0</v>
      </c>
      <c r="AZ13" s="56">
        <f t="shared" ca="1" si="14"/>
        <v>0</v>
      </c>
      <c r="BA13" s="56">
        <f t="shared" ca="1" si="14"/>
        <v>0</v>
      </c>
      <c r="BB13" s="56">
        <f t="shared" ca="1" si="14"/>
        <v>0</v>
      </c>
      <c r="BC13" s="56">
        <f t="shared" ca="1" si="14"/>
        <v>0</v>
      </c>
      <c r="BD13" s="56">
        <f t="shared" ca="1" si="14"/>
        <v>0</v>
      </c>
      <c r="BE13" s="56">
        <f t="shared" ca="1" si="14"/>
        <v>0</v>
      </c>
      <c r="BF13" s="56">
        <f t="shared" ca="1" si="14"/>
        <v>0</v>
      </c>
      <c r="BG13" s="56">
        <f t="shared" ca="1" si="14"/>
        <v>0</v>
      </c>
    </row>
    <row r="14" spans="1:61" s="4" customFormat="1" x14ac:dyDescent="0.2">
      <c r="B14" s="4" t="s">
        <v>1690</v>
      </c>
      <c r="C14" s="4" t="s">
        <v>1691</v>
      </c>
      <c r="E14" s="48"/>
      <c r="F14" s="49"/>
      <c r="G14" s="50" t="s">
        <v>1682</v>
      </c>
      <c r="H14" s="50" t="s">
        <v>1682</v>
      </c>
      <c r="I14" s="51"/>
      <c r="J14" s="52">
        <v>21</v>
      </c>
      <c r="K14" s="52"/>
      <c r="L14" s="53"/>
      <c r="M14" s="54" t="str">
        <f t="shared" si="11"/>
        <v>-</v>
      </c>
      <c r="N14" s="52">
        <f t="shared" si="1"/>
        <v>0</v>
      </c>
      <c r="O14" s="55">
        <f t="shared" ca="1" si="2"/>
        <v>28</v>
      </c>
      <c r="P14" s="55" t="str">
        <f t="shared" ca="1" si="3"/>
        <v>2019.7</v>
      </c>
      <c r="Q14" s="56">
        <f t="shared" si="4"/>
        <v>0</v>
      </c>
      <c r="R14" s="52" t="str">
        <f t="shared" si="5"/>
        <v/>
      </c>
      <c r="S14" s="52"/>
      <c r="T14" s="52" t="str">
        <f t="shared" si="6"/>
        <v>OV</v>
      </c>
      <c r="U14" s="57" t="s">
        <v>130</v>
      </c>
      <c r="V14" s="58">
        <f t="shared" ca="1" si="7"/>
        <v>0</v>
      </c>
      <c r="W14" s="59"/>
      <c r="X14" s="60"/>
      <c r="Y14" s="61"/>
      <c r="Z14" s="56">
        <f t="shared" ca="1" si="12"/>
        <v>0</v>
      </c>
      <c r="AA14" s="56">
        <f t="shared" ca="1" si="12"/>
        <v>0</v>
      </c>
      <c r="AB14" s="56">
        <f t="shared" ca="1" si="12"/>
        <v>0</v>
      </c>
      <c r="AC14" s="56">
        <f t="shared" ca="1" si="12"/>
        <v>0</v>
      </c>
      <c r="AD14" s="56">
        <f t="shared" ca="1" si="12"/>
        <v>0</v>
      </c>
      <c r="AE14" s="56">
        <f t="shared" ca="1" si="12"/>
        <v>0</v>
      </c>
      <c r="AF14" s="56">
        <f t="shared" ca="1" si="12"/>
        <v>0</v>
      </c>
      <c r="AG14" s="56">
        <f t="shared" ca="1" si="12"/>
        <v>0</v>
      </c>
      <c r="AH14" s="56">
        <f t="shared" ca="1" si="12"/>
        <v>0</v>
      </c>
      <c r="AI14" s="56">
        <f t="shared" ca="1" si="12"/>
        <v>0</v>
      </c>
      <c r="AJ14" s="56">
        <f t="shared" ca="1" si="13"/>
        <v>0</v>
      </c>
      <c r="AK14" s="56">
        <f t="shared" ca="1" si="13"/>
        <v>0</v>
      </c>
      <c r="AL14" s="56">
        <f t="shared" ca="1" si="13"/>
        <v>0</v>
      </c>
      <c r="AM14" s="56">
        <f t="shared" ca="1" si="13"/>
        <v>0</v>
      </c>
      <c r="AN14" s="56">
        <f t="shared" ca="1" si="13"/>
        <v>0</v>
      </c>
      <c r="AO14" s="56">
        <f t="shared" ca="1" si="13"/>
        <v>0</v>
      </c>
      <c r="AP14" s="56">
        <f t="shared" ca="1" si="13"/>
        <v>0</v>
      </c>
      <c r="AQ14" s="56">
        <f t="shared" ca="1" si="13"/>
        <v>0</v>
      </c>
      <c r="AR14" s="56">
        <f t="shared" ca="1" si="13"/>
        <v>0</v>
      </c>
      <c r="AS14" s="56">
        <f t="shared" ca="1" si="13"/>
        <v>0</v>
      </c>
      <c r="AT14" s="56">
        <f t="shared" ca="1" si="14"/>
        <v>0</v>
      </c>
      <c r="AU14" s="56">
        <f t="shared" ca="1" si="14"/>
        <v>0</v>
      </c>
      <c r="AV14" s="56">
        <f t="shared" ca="1" si="14"/>
        <v>0</v>
      </c>
      <c r="AW14" s="56">
        <f t="shared" ca="1" si="14"/>
        <v>0</v>
      </c>
      <c r="AX14" s="56">
        <f t="shared" ca="1" si="14"/>
        <v>0</v>
      </c>
      <c r="AY14" s="56">
        <f t="shared" ca="1" si="14"/>
        <v>0</v>
      </c>
      <c r="AZ14" s="56">
        <f t="shared" ca="1" si="14"/>
        <v>0</v>
      </c>
      <c r="BA14" s="56">
        <f t="shared" ca="1" si="14"/>
        <v>0</v>
      </c>
      <c r="BB14" s="56">
        <f t="shared" ca="1" si="14"/>
        <v>0</v>
      </c>
      <c r="BC14" s="56">
        <f t="shared" ca="1" si="14"/>
        <v>0</v>
      </c>
      <c r="BD14" s="56">
        <f t="shared" ca="1" si="14"/>
        <v>0</v>
      </c>
      <c r="BE14" s="56">
        <f t="shared" ca="1" si="14"/>
        <v>0</v>
      </c>
      <c r="BF14" s="56">
        <f t="shared" ca="1" si="14"/>
        <v>0</v>
      </c>
      <c r="BG14" s="56">
        <f t="shared" ca="1" si="14"/>
        <v>0</v>
      </c>
    </row>
    <row r="15" spans="1:61" s="4" customFormat="1" x14ac:dyDescent="0.2">
      <c r="A15" s="4" t="s">
        <v>1692</v>
      </c>
      <c r="B15" s="4" t="s">
        <v>1693</v>
      </c>
      <c r="C15" s="4" t="s">
        <v>1688</v>
      </c>
      <c r="E15" s="48"/>
      <c r="F15" s="49"/>
      <c r="G15" s="50" t="s">
        <v>1682</v>
      </c>
      <c r="H15" s="50" t="s">
        <v>1682</v>
      </c>
      <c r="I15" s="51"/>
      <c r="J15" s="52"/>
      <c r="K15" s="52"/>
      <c r="L15" s="53"/>
      <c r="M15" s="54" t="str">
        <f t="shared" si="11"/>
        <v>-</v>
      </c>
      <c r="N15" s="52">
        <f t="shared" si="1"/>
        <v>0</v>
      </c>
      <c r="O15" s="55">
        <f t="shared" ca="1" si="2"/>
        <v>28</v>
      </c>
      <c r="P15" s="55" t="str">
        <f t="shared" ca="1" si="3"/>
        <v>2019.7</v>
      </c>
      <c r="Q15" s="56">
        <f t="shared" si="4"/>
        <v>0</v>
      </c>
      <c r="R15" s="52" t="str">
        <f t="shared" si="5"/>
        <v/>
      </c>
      <c r="S15" s="52"/>
      <c r="T15" s="52" t="str">
        <f t="shared" si="6"/>
        <v>OV</v>
      </c>
      <c r="U15" s="57" t="s">
        <v>130</v>
      </c>
      <c r="V15" s="58">
        <f t="shared" ca="1" si="7"/>
        <v>0</v>
      </c>
      <c r="W15" s="59"/>
      <c r="X15" s="60"/>
      <c r="Y15" s="61"/>
      <c r="Z15" s="56">
        <f t="shared" ca="1" si="12"/>
        <v>0</v>
      </c>
      <c r="AA15" s="56">
        <f t="shared" ca="1" si="12"/>
        <v>0</v>
      </c>
      <c r="AB15" s="56">
        <f t="shared" ca="1" si="12"/>
        <v>0</v>
      </c>
      <c r="AC15" s="56">
        <f t="shared" ca="1" si="12"/>
        <v>0</v>
      </c>
      <c r="AD15" s="56">
        <f t="shared" ca="1" si="12"/>
        <v>0</v>
      </c>
      <c r="AE15" s="56">
        <f t="shared" ca="1" si="12"/>
        <v>0</v>
      </c>
      <c r="AF15" s="56">
        <f t="shared" ca="1" si="12"/>
        <v>0</v>
      </c>
      <c r="AG15" s="56">
        <f t="shared" ca="1" si="12"/>
        <v>0</v>
      </c>
      <c r="AH15" s="56">
        <f t="shared" ca="1" si="12"/>
        <v>0</v>
      </c>
      <c r="AI15" s="56">
        <f t="shared" ca="1" si="12"/>
        <v>0</v>
      </c>
      <c r="AJ15" s="56">
        <f t="shared" ca="1" si="13"/>
        <v>0</v>
      </c>
      <c r="AK15" s="56">
        <f t="shared" ca="1" si="13"/>
        <v>0</v>
      </c>
      <c r="AL15" s="56">
        <f t="shared" ca="1" si="13"/>
        <v>0</v>
      </c>
      <c r="AM15" s="56">
        <f t="shared" ca="1" si="13"/>
        <v>0</v>
      </c>
      <c r="AN15" s="56">
        <f t="shared" ca="1" si="13"/>
        <v>0</v>
      </c>
      <c r="AO15" s="56">
        <f t="shared" ca="1" si="13"/>
        <v>0</v>
      </c>
      <c r="AP15" s="56">
        <f t="shared" ca="1" si="13"/>
        <v>0</v>
      </c>
      <c r="AQ15" s="56">
        <f t="shared" ca="1" si="13"/>
        <v>0</v>
      </c>
      <c r="AR15" s="56">
        <f t="shared" ca="1" si="13"/>
        <v>0</v>
      </c>
      <c r="AS15" s="56">
        <f t="shared" ca="1" si="13"/>
        <v>0</v>
      </c>
      <c r="AT15" s="56">
        <f t="shared" ca="1" si="14"/>
        <v>0</v>
      </c>
      <c r="AU15" s="56">
        <f t="shared" ca="1" si="14"/>
        <v>0</v>
      </c>
      <c r="AV15" s="56">
        <f t="shared" ca="1" si="14"/>
        <v>0</v>
      </c>
      <c r="AW15" s="56">
        <f t="shared" ca="1" si="14"/>
        <v>0</v>
      </c>
      <c r="AX15" s="56">
        <f t="shared" ca="1" si="14"/>
        <v>0</v>
      </c>
      <c r="AY15" s="56">
        <f t="shared" ca="1" si="14"/>
        <v>0</v>
      </c>
      <c r="AZ15" s="56">
        <f t="shared" ca="1" si="14"/>
        <v>0</v>
      </c>
      <c r="BA15" s="56">
        <f t="shared" ca="1" si="14"/>
        <v>0</v>
      </c>
      <c r="BB15" s="56">
        <f t="shared" ca="1" si="14"/>
        <v>0</v>
      </c>
      <c r="BC15" s="56">
        <f t="shared" ca="1" si="14"/>
        <v>0</v>
      </c>
      <c r="BD15" s="56">
        <f t="shared" ca="1" si="14"/>
        <v>0</v>
      </c>
      <c r="BE15" s="56">
        <f t="shared" ca="1" si="14"/>
        <v>0</v>
      </c>
      <c r="BF15" s="56">
        <f t="shared" ca="1" si="14"/>
        <v>0</v>
      </c>
      <c r="BG15" s="56">
        <f t="shared" ca="1" si="14"/>
        <v>0</v>
      </c>
    </row>
    <row r="16" spans="1:61" s="4" customFormat="1" x14ac:dyDescent="0.2">
      <c r="A16" s="4" t="s">
        <v>1694</v>
      </c>
      <c r="B16" s="4" t="s">
        <v>1693</v>
      </c>
      <c r="C16" s="4" t="s">
        <v>1688</v>
      </c>
      <c r="E16" s="48"/>
      <c r="F16" s="63"/>
      <c r="G16" s="50" t="s">
        <v>1682</v>
      </c>
      <c r="H16" s="50" t="s">
        <v>1682</v>
      </c>
      <c r="I16" s="51"/>
      <c r="J16" s="52"/>
      <c r="K16" s="52"/>
      <c r="L16" s="53"/>
      <c r="M16" s="54" t="str">
        <f t="shared" si="11"/>
        <v>-</v>
      </c>
      <c r="N16" s="52">
        <f t="shared" si="1"/>
        <v>0</v>
      </c>
      <c r="O16" s="55">
        <f t="shared" ca="1" si="2"/>
        <v>28</v>
      </c>
      <c r="P16" s="55" t="str">
        <f t="shared" ca="1" si="3"/>
        <v>2019.7</v>
      </c>
      <c r="Q16" s="56">
        <f t="shared" si="4"/>
        <v>0</v>
      </c>
      <c r="R16" s="52" t="str">
        <f t="shared" si="5"/>
        <v/>
      </c>
      <c r="S16" s="52"/>
      <c r="T16" s="52" t="str">
        <f t="shared" si="6"/>
        <v>OV</v>
      </c>
      <c r="U16" s="57" t="s">
        <v>130</v>
      </c>
      <c r="V16" s="58">
        <f t="shared" ca="1" si="7"/>
        <v>0</v>
      </c>
      <c r="W16" s="59"/>
      <c r="X16" s="60"/>
      <c r="Y16" s="61"/>
      <c r="Z16" s="56">
        <f t="shared" ca="1" si="12"/>
        <v>0</v>
      </c>
      <c r="AA16" s="56">
        <f t="shared" ca="1" si="12"/>
        <v>0</v>
      </c>
      <c r="AB16" s="56">
        <f t="shared" ca="1" si="12"/>
        <v>0</v>
      </c>
      <c r="AC16" s="56">
        <f t="shared" ca="1" si="12"/>
        <v>0</v>
      </c>
      <c r="AD16" s="56">
        <f t="shared" ca="1" si="12"/>
        <v>0</v>
      </c>
      <c r="AE16" s="56">
        <f t="shared" ca="1" si="12"/>
        <v>0</v>
      </c>
      <c r="AF16" s="56">
        <f t="shared" ca="1" si="12"/>
        <v>0</v>
      </c>
      <c r="AG16" s="56">
        <f t="shared" ca="1" si="12"/>
        <v>0</v>
      </c>
      <c r="AH16" s="56">
        <f t="shared" ca="1" si="12"/>
        <v>0</v>
      </c>
      <c r="AI16" s="56">
        <f t="shared" ca="1" si="12"/>
        <v>0</v>
      </c>
      <c r="AJ16" s="56">
        <f t="shared" ca="1" si="13"/>
        <v>0</v>
      </c>
      <c r="AK16" s="56">
        <f t="shared" ca="1" si="13"/>
        <v>0</v>
      </c>
      <c r="AL16" s="56">
        <f t="shared" ca="1" si="13"/>
        <v>0</v>
      </c>
      <c r="AM16" s="56">
        <f t="shared" ca="1" si="13"/>
        <v>0</v>
      </c>
      <c r="AN16" s="56">
        <f t="shared" ca="1" si="13"/>
        <v>0</v>
      </c>
      <c r="AO16" s="56">
        <f t="shared" ca="1" si="13"/>
        <v>0</v>
      </c>
      <c r="AP16" s="56">
        <f t="shared" ca="1" si="13"/>
        <v>0</v>
      </c>
      <c r="AQ16" s="56">
        <f t="shared" ca="1" si="13"/>
        <v>0</v>
      </c>
      <c r="AR16" s="56">
        <f t="shared" ca="1" si="13"/>
        <v>0</v>
      </c>
      <c r="AS16" s="56">
        <f t="shared" ca="1" si="13"/>
        <v>0</v>
      </c>
      <c r="AT16" s="56">
        <f t="shared" ca="1" si="14"/>
        <v>0</v>
      </c>
      <c r="AU16" s="56">
        <f t="shared" ca="1" si="14"/>
        <v>0</v>
      </c>
      <c r="AV16" s="56">
        <f t="shared" ca="1" si="14"/>
        <v>0</v>
      </c>
      <c r="AW16" s="56">
        <f t="shared" ca="1" si="14"/>
        <v>0</v>
      </c>
      <c r="AX16" s="56">
        <f t="shared" ca="1" si="14"/>
        <v>0</v>
      </c>
      <c r="AY16" s="56">
        <f t="shared" ca="1" si="14"/>
        <v>0</v>
      </c>
      <c r="AZ16" s="56">
        <f t="shared" ca="1" si="14"/>
        <v>0</v>
      </c>
      <c r="BA16" s="56">
        <f t="shared" ca="1" si="14"/>
        <v>0</v>
      </c>
      <c r="BB16" s="56">
        <f t="shared" ca="1" si="14"/>
        <v>0</v>
      </c>
      <c r="BC16" s="56">
        <f t="shared" ca="1" si="14"/>
        <v>0</v>
      </c>
      <c r="BD16" s="56">
        <f t="shared" ca="1" si="14"/>
        <v>0</v>
      </c>
      <c r="BE16" s="56">
        <f t="shared" ca="1" si="14"/>
        <v>0</v>
      </c>
      <c r="BF16" s="56">
        <f t="shared" ca="1" si="14"/>
        <v>0</v>
      </c>
      <c r="BG16" s="56">
        <f t="shared" ca="1" si="14"/>
        <v>0</v>
      </c>
    </row>
    <row r="17" spans="1:59" s="4" customFormat="1" x14ac:dyDescent="0.2">
      <c r="A17" s="4" t="s">
        <v>1059</v>
      </c>
      <c r="B17" s="4" t="s">
        <v>1695</v>
      </c>
      <c r="C17" s="4" t="s">
        <v>1688</v>
      </c>
      <c r="E17" s="62"/>
      <c r="F17" s="63" t="s">
        <v>1074</v>
      </c>
      <c r="G17" s="50" t="s">
        <v>1682</v>
      </c>
      <c r="H17" s="50" t="s">
        <v>1682</v>
      </c>
      <c r="I17" s="51"/>
      <c r="J17" s="52">
        <v>14</v>
      </c>
      <c r="K17" s="52"/>
      <c r="L17" s="53">
        <v>43595</v>
      </c>
      <c r="M17" s="54">
        <f t="shared" si="11"/>
        <v>5</v>
      </c>
      <c r="N17" s="52">
        <f t="shared" si="1"/>
        <v>19</v>
      </c>
      <c r="O17" s="55">
        <f t="shared" ca="1" si="2"/>
        <v>28</v>
      </c>
      <c r="P17" s="55" t="str">
        <f t="shared" ca="1" si="3"/>
        <v>2019.7</v>
      </c>
      <c r="Q17" s="56">
        <f t="shared" si="4"/>
        <v>37.339556592765462</v>
      </c>
      <c r="R17" s="52">
        <f t="shared" ca="1" si="5"/>
        <v>61</v>
      </c>
      <c r="S17" s="52"/>
      <c r="T17" s="52" t="str">
        <f t="shared" ca="1" si="6"/>
        <v>OV</v>
      </c>
      <c r="U17" s="57" t="s">
        <v>130</v>
      </c>
      <c r="V17" s="58">
        <f t="shared" ca="1" si="7"/>
        <v>0</v>
      </c>
      <c r="W17" s="64" t="s">
        <v>1696</v>
      </c>
      <c r="X17" s="60"/>
      <c r="Y17" s="61">
        <v>160</v>
      </c>
      <c r="Z17" s="56">
        <f t="shared" ca="1" si="12"/>
        <v>0</v>
      </c>
      <c r="AA17" s="56">
        <f t="shared" ca="1" si="12"/>
        <v>0</v>
      </c>
      <c r="AB17" s="56">
        <f t="shared" ca="1" si="12"/>
        <v>0</v>
      </c>
      <c r="AC17" s="56">
        <f t="shared" ca="1" si="12"/>
        <v>0</v>
      </c>
      <c r="AD17" s="56">
        <f t="shared" ca="1" si="12"/>
        <v>0</v>
      </c>
      <c r="AE17" s="56">
        <f t="shared" ca="1" si="12"/>
        <v>0</v>
      </c>
      <c r="AF17" s="56">
        <f t="shared" ca="1" si="12"/>
        <v>0</v>
      </c>
      <c r="AG17" s="56">
        <f t="shared" ca="1" si="12"/>
        <v>0</v>
      </c>
      <c r="AH17" s="56">
        <f t="shared" ca="1" si="12"/>
        <v>0</v>
      </c>
      <c r="AI17" s="56">
        <f t="shared" ca="1" si="12"/>
        <v>160</v>
      </c>
      <c r="AJ17" s="56">
        <f t="shared" ca="1" si="13"/>
        <v>0</v>
      </c>
      <c r="AK17" s="56">
        <f t="shared" ca="1" si="13"/>
        <v>0</v>
      </c>
      <c r="AL17" s="56">
        <f t="shared" ca="1" si="13"/>
        <v>0</v>
      </c>
      <c r="AM17" s="56">
        <f t="shared" ca="1" si="13"/>
        <v>0</v>
      </c>
      <c r="AN17" s="56">
        <f t="shared" ca="1" si="13"/>
        <v>0</v>
      </c>
      <c r="AO17" s="56">
        <f t="shared" ca="1" si="13"/>
        <v>0</v>
      </c>
      <c r="AP17" s="56">
        <f t="shared" ca="1" si="13"/>
        <v>0</v>
      </c>
      <c r="AQ17" s="56">
        <f t="shared" ca="1" si="13"/>
        <v>0</v>
      </c>
      <c r="AR17" s="56">
        <f t="shared" ca="1" si="13"/>
        <v>0</v>
      </c>
      <c r="AS17" s="56">
        <f t="shared" ca="1" si="13"/>
        <v>0</v>
      </c>
      <c r="AT17" s="56">
        <f t="shared" ca="1" si="14"/>
        <v>0</v>
      </c>
      <c r="AU17" s="56">
        <f t="shared" ca="1" si="14"/>
        <v>0</v>
      </c>
      <c r="AV17" s="56">
        <f t="shared" ca="1" si="14"/>
        <v>0</v>
      </c>
      <c r="AW17" s="56">
        <f t="shared" ca="1" si="14"/>
        <v>0</v>
      </c>
      <c r="AX17" s="56">
        <f t="shared" ca="1" si="14"/>
        <v>0</v>
      </c>
      <c r="AY17" s="56">
        <f t="shared" ca="1" si="14"/>
        <v>0</v>
      </c>
      <c r="AZ17" s="56">
        <f t="shared" ca="1" si="14"/>
        <v>0</v>
      </c>
      <c r="BA17" s="56">
        <f t="shared" ca="1" si="14"/>
        <v>0</v>
      </c>
      <c r="BB17" s="56">
        <f t="shared" ca="1" si="14"/>
        <v>0</v>
      </c>
      <c r="BC17" s="56">
        <f t="shared" ca="1" si="14"/>
        <v>0</v>
      </c>
      <c r="BD17" s="56">
        <f t="shared" ca="1" si="14"/>
        <v>0</v>
      </c>
      <c r="BE17" s="56">
        <f t="shared" ca="1" si="14"/>
        <v>0</v>
      </c>
      <c r="BF17" s="56">
        <f t="shared" ca="1" si="14"/>
        <v>0</v>
      </c>
      <c r="BG17" s="56">
        <f t="shared" ca="1" si="14"/>
        <v>0</v>
      </c>
    </row>
    <row r="18" spans="1:59" s="4" customFormat="1" x14ac:dyDescent="0.2">
      <c r="A18" s="4" t="s">
        <v>1059</v>
      </c>
      <c r="B18" s="4" t="s">
        <v>1695</v>
      </c>
      <c r="C18" s="4" t="s">
        <v>1688</v>
      </c>
      <c r="E18" s="62"/>
      <c r="F18" s="63" t="s">
        <v>1072</v>
      </c>
      <c r="G18" s="50" t="s">
        <v>1682</v>
      </c>
      <c r="H18" s="50" t="s">
        <v>1682</v>
      </c>
      <c r="I18" s="51"/>
      <c r="J18" s="52">
        <v>14</v>
      </c>
      <c r="K18" s="65"/>
      <c r="L18" s="53">
        <v>43594</v>
      </c>
      <c r="M18" s="54">
        <f t="shared" si="11"/>
        <v>4</v>
      </c>
      <c r="N18" s="52">
        <f t="shared" si="1"/>
        <v>19</v>
      </c>
      <c r="O18" s="55">
        <f t="shared" ca="1" si="2"/>
        <v>28</v>
      </c>
      <c r="P18" s="55" t="str">
        <f t="shared" ca="1" si="3"/>
        <v>2019.7</v>
      </c>
      <c r="Q18" s="56">
        <f t="shared" si="4"/>
        <v>37.339556592765462</v>
      </c>
      <c r="R18" s="52">
        <f t="shared" ca="1" si="5"/>
        <v>62</v>
      </c>
      <c r="S18" s="52"/>
      <c r="T18" s="52" t="str">
        <f t="shared" ca="1" si="6"/>
        <v>OV</v>
      </c>
      <c r="U18" s="57" t="s">
        <v>130</v>
      </c>
      <c r="V18" s="58">
        <f t="shared" ca="1" si="7"/>
        <v>0</v>
      </c>
      <c r="W18" s="64" t="s">
        <v>1696</v>
      </c>
      <c r="X18" s="60"/>
      <c r="Y18" s="61">
        <v>160</v>
      </c>
      <c r="Z18" s="56">
        <f t="shared" ca="1" si="12"/>
        <v>0</v>
      </c>
      <c r="AA18" s="56">
        <f t="shared" ca="1" si="12"/>
        <v>0</v>
      </c>
      <c r="AB18" s="56">
        <f t="shared" ca="1" si="12"/>
        <v>0</v>
      </c>
      <c r="AC18" s="56">
        <f t="shared" ca="1" si="12"/>
        <v>0</v>
      </c>
      <c r="AD18" s="56">
        <f t="shared" ca="1" si="12"/>
        <v>0</v>
      </c>
      <c r="AE18" s="56">
        <f t="shared" ca="1" si="12"/>
        <v>0</v>
      </c>
      <c r="AF18" s="56">
        <f t="shared" ca="1" si="12"/>
        <v>0</v>
      </c>
      <c r="AG18" s="56">
        <f t="shared" ca="1" si="12"/>
        <v>0</v>
      </c>
      <c r="AH18" s="56">
        <f t="shared" ca="1" si="12"/>
        <v>0</v>
      </c>
      <c r="AI18" s="56">
        <f t="shared" ca="1" si="12"/>
        <v>160</v>
      </c>
      <c r="AJ18" s="56">
        <f t="shared" ca="1" si="13"/>
        <v>0</v>
      </c>
      <c r="AK18" s="56">
        <f t="shared" ca="1" si="13"/>
        <v>0</v>
      </c>
      <c r="AL18" s="56">
        <f t="shared" ca="1" si="13"/>
        <v>0</v>
      </c>
      <c r="AM18" s="56">
        <f t="shared" ca="1" si="13"/>
        <v>0</v>
      </c>
      <c r="AN18" s="56">
        <f t="shared" ca="1" si="13"/>
        <v>0</v>
      </c>
      <c r="AO18" s="56">
        <f t="shared" ca="1" si="13"/>
        <v>0</v>
      </c>
      <c r="AP18" s="56">
        <f t="shared" ca="1" si="13"/>
        <v>0</v>
      </c>
      <c r="AQ18" s="56">
        <f t="shared" ca="1" si="13"/>
        <v>0</v>
      </c>
      <c r="AR18" s="56">
        <f t="shared" ca="1" si="13"/>
        <v>0</v>
      </c>
      <c r="AS18" s="56">
        <f t="shared" ca="1" si="13"/>
        <v>0</v>
      </c>
      <c r="AT18" s="56">
        <f t="shared" ca="1" si="14"/>
        <v>0</v>
      </c>
      <c r="AU18" s="56">
        <f t="shared" ca="1" si="14"/>
        <v>0</v>
      </c>
      <c r="AV18" s="56">
        <f t="shared" ca="1" si="14"/>
        <v>0</v>
      </c>
      <c r="AW18" s="56">
        <f t="shared" ca="1" si="14"/>
        <v>0</v>
      </c>
      <c r="AX18" s="56">
        <f t="shared" ca="1" si="14"/>
        <v>0</v>
      </c>
      <c r="AY18" s="56">
        <f t="shared" ca="1" si="14"/>
        <v>0</v>
      </c>
      <c r="AZ18" s="56">
        <f t="shared" ca="1" si="14"/>
        <v>0</v>
      </c>
      <c r="BA18" s="56">
        <f t="shared" ca="1" si="14"/>
        <v>0</v>
      </c>
      <c r="BB18" s="56">
        <f t="shared" ca="1" si="14"/>
        <v>0</v>
      </c>
      <c r="BC18" s="56">
        <f t="shared" ca="1" si="14"/>
        <v>0</v>
      </c>
      <c r="BD18" s="56">
        <f t="shared" ca="1" si="14"/>
        <v>0</v>
      </c>
      <c r="BE18" s="56">
        <f t="shared" ca="1" si="14"/>
        <v>0</v>
      </c>
      <c r="BF18" s="56">
        <f t="shared" ca="1" si="14"/>
        <v>0</v>
      </c>
      <c r="BG18" s="56">
        <f t="shared" ca="1" si="14"/>
        <v>0</v>
      </c>
    </row>
    <row r="19" spans="1:59" s="4" customFormat="1" x14ac:dyDescent="0.2">
      <c r="A19" s="4" t="s">
        <v>1059</v>
      </c>
      <c r="B19" s="4" t="s">
        <v>1695</v>
      </c>
      <c r="C19" s="4" t="s">
        <v>1688</v>
      </c>
      <c r="E19" s="62"/>
      <c r="F19" s="63" t="s">
        <v>1065</v>
      </c>
      <c r="G19" s="50" t="s">
        <v>1682</v>
      </c>
      <c r="H19" s="50" t="s">
        <v>1682</v>
      </c>
      <c r="I19" s="51"/>
      <c r="J19" s="52">
        <v>14</v>
      </c>
      <c r="K19" s="52"/>
      <c r="L19" s="53">
        <v>43580</v>
      </c>
      <c r="M19" s="54">
        <f t="shared" si="11"/>
        <v>4</v>
      </c>
      <c r="N19" s="52">
        <f t="shared" si="1"/>
        <v>17</v>
      </c>
      <c r="O19" s="55">
        <f t="shared" ca="1" si="2"/>
        <v>28</v>
      </c>
      <c r="P19" s="55" t="str">
        <f t="shared" ca="1" si="3"/>
        <v>2019.7</v>
      </c>
      <c r="Q19" s="56">
        <f t="shared" si="4"/>
        <v>37.339556592765462</v>
      </c>
      <c r="R19" s="52">
        <f t="shared" ca="1" si="5"/>
        <v>76</v>
      </c>
      <c r="S19" s="52"/>
      <c r="T19" s="52" t="str">
        <f t="shared" ca="1" si="6"/>
        <v>OV</v>
      </c>
      <c r="U19" s="57" t="s">
        <v>130</v>
      </c>
      <c r="V19" s="58">
        <f t="shared" ca="1" si="7"/>
        <v>0</v>
      </c>
      <c r="W19" s="64" t="s">
        <v>1696</v>
      </c>
      <c r="X19" s="60"/>
      <c r="Y19" s="61">
        <v>160</v>
      </c>
      <c r="Z19" s="56">
        <f t="shared" ca="1" si="12"/>
        <v>0</v>
      </c>
      <c r="AA19" s="56">
        <f t="shared" ca="1" si="12"/>
        <v>0</v>
      </c>
      <c r="AB19" s="56">
        <f t="shared" ca="1" si="12"/>
        <v>0</v>
      </c>
      <c r="AC19" s="56">
        <f t="shared" ca="1" si="12"/>
        <v>0</v>
      </c>
      <c r="AD19" s="56">
        <f t="shared" ca="1" si="12"/>
        <v>0</v>
      </c>
      <c r="AE19" s="56">
        <f t="shared" ca="1" si="12"/>
        <v>0</v>
      </c>
      <c r="AF19" s="56">
        <f t="shared" ca="1" si="12"/>
        <v>0</v>
      </c>
      <c r="AG19" s="56">
        <f t="shared" ca="1" si="12"/>
        <v>0</v>
      </c>
      <c r="AH19" s="56">
        <f t="shared" ca="1" si="12"/>
        <v>0</v>
      </c>
      <c r="AI19" s="56">
        <f t="shared" ca="1" si="12"/>
        <v>160</v>
      </c>
      <c r="AJ19" s="56">
        <f t="shared" ca="1" si="13"/>
        <v>0</v>
      </c>
      <c r="AK19" s="56">
        <f t="shared" ca="1" si="13"/>
        <v>0</v>
      </c>
      <c r="AL19" s="56">
        <f t="shared" ca="1" si="13"/>
        <v>0</v>
      </c>
      <c r="AM19" s="56">
        <f t="shared" ca="1" si="13"/>
        <v>0</v>
      </c>
      <c r="AN19" s="56">
        <f t="shared" ca="1" si="13"/>
        <v>0</v>
      </c>
      <c r="AO19" s="56">
        <f t="shared" ca="1" si="13"/>
        <v>0</v>
      </c>
      <c r="AP19" s="56">
        <f t="shared" ca="1" si="13"/>
        <v>0</v>
      </c>
      <c r="AQ19" s="56">
        <f t="shared" ca="1" si="13"/>
        <v>0</v>
      </c>
      <c r="AR19" s="56">
        <f t="shared" ca="1" si="13"/>
        <v>0</v>
      </c>
      <c r="AS19" s="56">
        <f t="shared" ca="1" si="13"/>
        <v>0</v>
      </c>
      <c r="AT19" s="56">
        <f t="shared" ca="1" si="14"/>
        <v>0</v>
      </c>
      <c r="AU19" s="56">
        <f t="shared" ca="1" si="14"/>
        <v>0</v>
      </c>
      <c r="AV19" s="56">
        <f t="shared" ca="1" si="14"/>
        <v>0</v>
      </c>
      <c r="AW19" s="56">
        <f t="shared" ca="1" si="14"/>
        <v>0</v>
      </c>
      <c r="AX19" s="56">
        <f t="shared" ca="1" si="14"/>
        <v>0</v>
      </c>
      <c r="AY19" s="56">
        <f t="shared" ca="1" si="14"/>
        <v>0</v>
      </c>
      <c r="AZ19" s="56">
        <f t="shared" ca="1" si="14"/>
        <v>0</v>
      </c>
      <c r="BA19" s="56">
        <f t="shared" ca="1" si="14"/>
        <v>0</v>
      </c>
      <c r="BB19" s="56">
        <f t="shared" ca="1" si="14"/>
        <v>0</v>
      </c>
      <c r="BC19" s="56">
        <f t="shared" ca="1" si="14"/>
        <v>0</v>
      </c>
      <c r="BD19" s="56">
        <f t="shared" ca="1" si="14"/>
        <v>0</v>
      </c>
      <c r="BE19" s="56">
        <f t="shared" ca="1" si="14"/>
        <v>0</v>
      </c>
      <c r="BF19" s="56">
        <f t="shared" ca="1" si="14"/>
        <v>0</v>
      </c>
      <c r="BG19" s="56">
        <f t="shared" ca="1" si="14"/>
        <v>0</v>
      </c>
    </row>
    <row r="20" spans="1:59" s="4" customFormat="1" x14ac:dyDescent="0.2">
      <c r="A20" s="4" t="s">
        <v>1059</v>
      </c>
      <c r="B20" s="4" t="s">
        <v>1695</v>
      </c>
      <c r="C20" s="4" t="s">
        <v>1688</v>
      </c>
      <c r="E20" s="62"/>
      <c r="F20" s="63" t="s">
        <v>1070</v>
      </c>
      <c r="G20" s="50" t="s">
        <v>1682</v>
      </c>
      <c r="H20" s="50" t="s">
        <v>1682</v>
      </c>
      <c r="I20" s="51"/>
      <c r="J20" s="52">
        <v>14</v>
      </c>
      <c r="K20" s="52"/>
      <c r="L20" s="53">
        <v>43587</v>
      </c>
      <c r="M20" s="54">
        <f t="shared" si="11"/>
        <v>4</v>
      </c>
      <c r="N20" s="52">
        <f t="shared" si="1"/>
        <v>18</v>
      </c>
      <c r="O20" s="55">
        <f t="shared" ca="1" si="2"/>
        <v>28</v>
      </c>
      <c r="P20" s="55" t="str">
        <f t="shared" ca="1" si="3"/>
        <v>2019.7</v>
      </c>
      <c r="Q20" s="56">
        <f t="shared" si="4"/>
        <v>35.00583430571762</v>
      </c>
      <c r="R20" s="52">
        <f t="shared" ca="1" si="5"/>
        <v>69</v>
      </c>
      <c r="S20" s="52"/>
      <c r="T20" s="52" t="str">
        <f t="shared" ca="1" si="6"/>
        <v>OV</v>
      </c>
      <c r="U20" s="57" t="s">
        <v>130</v>
      </c>
      <c r="V20" s="58">
        <f t="shared" ca="1" si="7"/>
        <v>0</v>
      </c>
      <c r="W20" s="64" t="s">
        <v>1696</v>
      </c>
      <c r="X20" s="60"/>
      <c r="Y20" s="61">
        <v>150</v>
      </c>
      <c r="Z20" s="56">
        <f t="shared" ca="1" si="12"/>
        <v>0</v>
      </c>
      <c r="AA20" s="56">
        <f t="shared" ca="1" si="12"/>
        <v>0</v>
      </c>
      <c r="AB20" s="56">
        <f t="shared" ca="1" si="12"/>
        <v>0</v>
      </c>
      <c r="AC20" s="56">
        <f t="shared" ca="1" si="12"/>
        <v>0</v>
      </c>
      <c r="AD20" s="56">
        <f t="shared" ca="1" si="12"/>
        <v>0</v>
      </c>
      <c r="AE20" s="56">
        <f t="shared" ca="1" si="12"/>
        <v>0</v>
      </c>
      <c r="AF20" s="56">
        <f t="shared" ca="1" si="12"/>
        <v>0</v>
      </c>
      <c r="AG20" s="56">
        <f t="shared" ca="1" si="12"/>
        <v>0</v>
      </c>
      <c r="AH20" s="56">
        <f t="shared" ca="1" si="12"/>
        <v>0</v>
      </c>
      <c r="AI20" s="56">
        <f t="shared" ca="1" si="12"/>
        <v>150</v>
      </c>
      <c r="AJ20" s="56">
        <f t="shared" ca="1" si="13"/>
        <v>0</v>
      </c>
      <c r="AK20" s="56">
        <f t="shared" ca="1" si="13"/>
        <v>0</v>
      </c>
      <c r="AL20" s="56">
        <f t="shared" ca="1" si="13"/>
        <v>0</v>
      </c>
      <c r="AM20" s="56">
        <f t="shared" ca="1" si="13"/>
        <v>0</v>
      </c>
      <c r="AN20" s="56">
        <f t="shared" ca="1" si="13"/>
        <v>0</v>
      </c>
      <c r="AO20" s="56">
        <f t="shared" ca="1" si="13"/>
        <v>0</v>
      </c>
      <c r="AP20" s="56">
        <f t="shared" ca="1" si="13"/>
        <v>0</v>
      </c>
      <c r="AQ20" s="56">
        <f t="shared" ca="1" si="13"/>
        <v>0</v>
      </c>
      <c r="AR20" s="56">
        <f t="shared" ca="1" si="13"/>
        <v>0</v>
      </c>
      <c r="AS20" s="56">
        <f t="shared" ca="1" si="13"/>
        <v>0</v>
      </c>
      <c r="AT20" s="56">
        <f t="shared" ca="1" si="14"/>
        <v>0</v>
      </c>
      <c r="AU20" s="56">
        <f t="shared" ca="1" si="14"/>
        <v>0</v>
      </c>
      <c r="AV20" s="56">
        <f t="shared" ca="1" si="14"/>
        <v>0</v>
      </c>
      <c r="AW20" s="56">
        <f t="shared" ca="1" si="14"/>
        <v>0</v>
      </c>
      <c r="AX20" s="56">
        <f t="shared" ca="1" si="14"/>
        <v>0</v>
      </c>
      <c r="AY20" s="56">
        <f t="shared" ca="1" si="14"/>
        <v>0</v>
      </c>
      <c r="AZ20" s="56">
        <f t="shared" ca="1" si="14"/>
        <v>0</v>
      </c>
      <c r="BA20" s="56">
        <f t="shared" ca="1" si="14"/>
        <v>0</v>
      </c>
      <c r="BB20" s="56">
        <f t="shared" ca="1" si="14"/>
        <v>0</v>
      </c>
      <c r="BC20" s="56">
        <f t="shared" ca="1" si="14"/>
        <v>0</v>
      </c>
      <c r="BD20" s="56">
        <f t="shared" ca="1" si="14"/>
        <v>0</v>
      </c>
      <c r="BE20" s="56">
        <f t="shared" ca="1" si="14"/>
        <v>0</v>
      </c>
      <c r="BF20" s="56">
        <f t="shared" ca="1" si="14"/>
        <v>0</v>
      </c>
      <c r="BG20" s="56">
        <f t="shared" ca="1" si="14"/>
        <v>0</v>
      </c>
    </row>
    <row r="21" spans="1:59" s="4" customFormat="1" x14ac:dyDescent="0.2">
      <c r="A21" s="4" t="s">
        <v>1059</v>
      </c>
      <c r="B21" s="4" t="s">
        <v>1695</v>
      </c>
      <c r="C21" s="4" t="s">
        <v>1688</v>
      </c>
      <c r="E21" s="62"/>
      <c r="F21" s="63" t="s">
        <v>1062</v>
      </c>
      <c r="G21" s="50" t="s">
        <v>1682</v>
      </c>
      <c r="H21" s="50" t="s">
        <v>1682</v>
      </c>
      <c r="I21" s="51"/>
      <c r="J21" s="52">
        <v>14</v>
      </c>
      <c r="K21" s="52"/>
      <c r="L21" s="53">
        <v>43580</v>
      </c>
      <c r="M21" s="54">
        <f t="shared" si="11"/>
        <v>4</v>
      </c>
      <c r="N21" s="52">
        <f t="shared" si="1"/>
        <v>17</v>
      </c>
      <c r="O21" s="55">
        <f t="shared" ca="1" si="2"/>
        <v>28</v>
      </c>
      <c r="P21" s="55" t="str">
        <f t="shared" ca="1" si="3"/>
        <v>2019.7</v>
      </c>
      <c r="Q21" s="56">
        <f t="shared" si="4"/>
        <v>37.339556592765462</v>
      </c>
      <c r="R21" s="52">
        <f t="shared" ca="1" si="5"/>
        <v>76</v>
      </c>
      <c r="S21" s="52"/>
      <c r="T21" s="52" t="str">
        <f t="shared" ca="1" si="6"/>
        <v>OV</v>
      </c>
      <c r="U21" s="57" t="s">
        <v>130</v>
      </c>
      <c r="V21" s="58">
        <f t="shared" ca="1" si="7"/>
        <v>0</v>
      </c>
      <c r="W21" s="64" t="s">
        <v>1696</v>
      </c>
      <c r="X21" s="60"/>
      <c r="Y21" s="61">
        <v>160</v>
      </c>
      <c r="Z21" s="56">
        <f t="shared" ca="1" si="12"/>
        <v>0</v>
      </c>
      <c r="AA21" s="56">
        <f t="shared" ca="1" si="12"/>
        <v>0</v>
      </c>
      <c r="AB21" s="56">
        <f t="shared" ca="1" si="12"/>
        <v>0</v>
      </c>
      <c r="AC21" s="56">
        <f t="shared" ca="1" si="12"/>
        <v>0</v>
      </c>
      <c r="AD21" s="56">
        <f t="shared" ca="1" si="12"/>
        <v>0</v>
      </c>
      <c r="AE21" s="56">
        <f t="shared" ca="1" si="12"/>
        <v>0</v>
      </c>
      <c r="AF21" s="56">
        <f t="shared" ca="1" si="12"/>
        <v>0</v>
      </c>
      <c r="AG21" s="56">
        <f t="shared" ca="1" si="12"/>
        <v>0</v>
      </c>
      <c r="AH21" s="56">
        <f t="shared" ca="1" si="12"/>
        <v>0</v>
      </c>
      <c r="AI21" s="56">
        <f t="shared" ca="1" si="12"/>
        <v>160</v>
      </c>
      <c r="AJ21" s="56">
        <f t="shared" ca="1" si="13"/>
        <v>0</v>
      </c>
      <c r="AK21" s="56">
        <f t="shared" ca="1" si="13"/>
        <v>0</v>
      </c>
      <c r="AL21" s="56">
        <f t="shared" ca="1" si="13"/>
        <v>0</v>
      </c>
      <c r="AM21" s="56">
        <f t="shared" ca="1" si="13"/>
        <v>0</v>
      </c>
      <c r="AN21" s="56">
        <f t="shared" ca="1" si="13"/>
        <v>0</v>
      </c>
      <c r="AO21" s="56">
        <f t="shared" ca="1" si="13"/>
        <v>0</v>
      </c>
      <c r="AP21" s="56">
        <f t="shared" ca="1" si="13"/>
        <v>0</v>
      </c>
      <c r="AQ21" s="56">
        <f t="shared" ca="1" si="13"/>
        <v>0</v>
      </c>
      <c r="AR21" s="56">
        <f t="shared" ca="1" si="13"/>
        <v>0</v>
      </c>
      <c r="AS21" s="56">
        <f t="shared" ca="1" si="13"/>
        <v>0</v>
      </c>
      <c r="AT21" s="56">
        <f t="shared" ca="1" si="14"/>
        <v>0</v>
      </c>
      <c r="AU21" s="56">
        <f t="shared" ca="1" si="14"/>
        <v>0</v>
      </c>
      <c r="AV21" s="56">
        <f t="shared" ca="1" si="14"/>
        <v>0</v>
      </c>
      <c r="AW21" s="56">
        <f t="shared" ca="1" si="14"/>
        <v>0</v>
      </c>
      <c r="AX21" s="56">
        <f t="shared" ca="1" si="14"/>
        <v>0</v>
      </c>
      <c r="AY21" s="56">
        <f t="shared" ca="1" si="14"/>
        <v>0</v>
      </c>
      <c r="AZ21" s="56">
        <f t="shared" ca="1" si="14"/>
        <v>0</v>
      </c>
      <c r="BA21" s="56">
        <f t="shared" ca="1" si="14"/>
        <v>0</v>
      </c>
      <c r="BB21" s="56">
        <f t="shared" ca="1" si="14"/>
        <v>0</v>
      </c>
      <c r="BC21" s="56">
        <f t="shared" ca="1" si="14"/>
        <v>0</v>
      </c>
      <c r="BD21" s="56">
        <f t="shared" ca="1" si="14"/>
        <v>0</v>
      </c>
      <c r="BE21" s="56">
        <f t="shared" ca="1" si="14"/>
        <v>0</v>
      </c>
      <c r="BF21" s="56">
        <f t="shared" ca="1" si="14"/>
        <v>0</v>
      </c>
      <c r="BG21" s="56">
        <f t="shared" ca="1" si="14"/>
        <v>0</v>
      </c>
    </row>
    <row r="22" spans="1:59" s="4" customFormat="1" x14ac:dyDescent="0.2">
      <c r="A22" s="4" t="s">
        <v>1059</v>
      </c>
      <c r="B22" s="4" t="s">
        <v>1695</v>
      </c>
      <c r="C22" s="4" t="s">
        <v>1688</v>
      </c>
      <c r="E22" s="62"/>
      <c r="F22" s="63" t="s">
        <v>1067</v>
      </c>
      <c r="G22" s="50" t="s">
        <v>1682</v>
      </c>
      <c r="H22" s="50" t="s">
        <v>1682</v>
      </c>
      <c r="I22" s="51"/>
      <c r="J22" s="52">
        <v>14</v>
      </c>
      <c r="K22" s="52"/>
      <c r="L22" s="53">
        <v>43586</v>
      </c>
      <c r="M22" s="54">
        <f t="shared" si="11"/>
        <v>3</v>
      </c>
      <c r="N22" s="52">
        <f t="shared" si="1"/>
        <v>18</v>
      </c>
      <c r="O22" s="55">
        <f t="shared" ca="1" si="2"/>
        <v>28</v>
      </c>
      <c r="P22" s="55" t="str">
        <f t="shared" ca="1" si="3"/>
        <v>2019.7</v>
      </c>
      <c r="Q22" s="56">
        <f t="shared" si="4"/>
        <v>37.339556592765462</v>
      </c>
      <c r="R22" s="52">
        <f t="shared" ca="1" si="5"/>
        <v>70</v>
      </c>
      <c r="S22" s="52"/>
      <c r="T22" s="52" t="str">
        <f t="shared" ca="1" si="6"/>
        <v>OV</v>
      </c>
      <c r="U22" s="57" t="s">
        <v>130</v>
      </c>
      <c r="V22" s="58">
        <f t="shared" ca="1" si="7"/>
        <v>0</v>
      </c>
      <c r="W22" s="64" t="s">
        <v>1696</v>
      </c>
      <c r="X22" s="60"/>
      <c r="Y22" s="61">
        <v>160</v>
      </c>
      <c r="Z22" s="56">
        <f t="shared" ref="Z22:AI31" ca="1" si="15">IF($O22-WEEKNUM(Z$1815)=0,$Y22,0)</f>
        <v>0</v>
      </c>
      <c r="AA22" s="56">
        <f t="shared" ca="1" si="15"/>
        <v>0</v>
      </c>
      <c r="AB22" s="56">
        <f t="shared" ca="1" si="15"/>
        <v>0</v>
      </c>
      <c r="AC22" s="56">
        <f t="shared" ca="1" si="15"/>
        <v>0</v>
      </c>
      <c r="AD22" s="56">
        <f t="shared" ca="1" si="15"/>
        <v>0</v>
      </c>
      <c r="AE22" s="56">
        <f t="shared" ca="1" si="15"/>
        <v>0</v>
      </c>
      <c r="AF22" s="56">
        <f t="shared" ca="1" si="15"/>
        <v>0</v>
      </c>
      <c r="AG22" s="56">
        <f t="shared" ca="1" si="15"/>
        <v>0</v>
      </c>
      <c r="AH22" s="56">
        <f t="shared" ca="1" si="15"/>
        <v>0</v>
      </c>
      <c r="AI22" s="56">
        <f t="shared" ca="1" si="15"/>
        <v>160</v>
      </c>
      <c r="AJ22" s="56">
        <f t="shared" ref="AJ22:AS31" ca="1" si="16">IF($O22-WEEKNUM(AJ$1815)=0,$Y22,0)</f>
        <v>0</v>
      </c>
      <c r="AK22" s="56">
        <f t="shared" ca="1" si="16"/>
        <v>0</v>
      </c>
      <c r="AL22" s="56">
        <f t="shared" ca="1" si="16"/>
        <v>0</v>
      </c>
      <c r="AM22" s="56">
        <f t="shared" ca="1" si="16"/>
        <v>0</v>
      </c>
      <c r="AN22" s="56">
        <f t="shared" ca="1" si="16"/>
        <v>0</v>
      </c>
      <c r="AO22" s="56">
        <f t="shared" ca="1" si="16"/>
        <v>0</v>
      </c>
      <c r="AP22" s="56">
        <f t="shared" ca="1" si="16"/>
        <v>0</v>
      </c>
      <c r="AQ22" s="56">
        <f t="shared" ca="1" si="16"/>
        <v>0</v>
      </c>
      <c r="AR22" s="56">
        <f t="shared" ca="1" si="16"/>
        <v>0</v>
      </c>
      <c r="AS22" s="56">
        <f t="shared" ca="1" si="16"/>
        <v>0</v>
      </c>
      <c r="AT22" s="56">
        <f t="shared" ref="AT22:BG31" ca="1" si="17">IF($O22-WEEKNUM(AT$1815)=0,$Y22,0)</f>
        <v>0</v>
      </c>
      <c r="AU22" s="56">
        <f t="shared" ca="1" si="17"/>
        <v>0</v>
      </c>
      <c r="AV22" s="56">
        <f t="shared" ca="1" si="17"/>
        <v>0</v>
      </c>
      <c r="AW22" s="56">
        <f t="shared" ca="1" si="17"/>
        <v>0</v>
      </c>
      <c r="AX22" s="56">
        <f t="shared" ca="1" si="17"/>
        <v>0</v>
      </c>
      <c r="AY22" s="56">
        <f t="shared" ca="1" si="17"/>
        <v>0</v>
      </c>
      <c r="AZ22" s="56">
        <f t="shared" ca="1" si="17"/>
        <v>0</v>
      </c>
      <c r="BA22" s="56">
        <f t="shared" ca="1" si="17"/>
        <v>0</v>
      </c>
      <c r="BB22" s="56">
        <f t="shared" ca="1" si="17"/>
        <v>0</v>
      </c>
      <c r="BC22" s="56">
        <f t="shared" ca="1" si="17"/>
        <v>0</v>
      </c>
      <c r="BD22" s="56">
        <f t="shared" ca="1" si="17"/>
        <v>0</v>
      </c>
      <c r="BE22" s="56">
        <f t="shared" ca="1" si="17"/>
        <v>0</v>
      </c>
      <c r="BF22" s="56">
        <f t="shared" ca="1" si="17"/>
        <v>0</v>
      </c>
      <c r="BG22" s="56">
        <f t="shared" ca="1" si="17"/>
        <v>0</v>
      </c>
    </row>
    <row r="23" spans="1:59" s="4" customFormat="1" x14ac:dyDescent="0.2">
      <c r="A23" s="4" t="s">
        <v>1059</v>
      </c>
      <c r="B23" s="4" t="s">
        <v>1695</v>
      </c>
      <c r="C23" s="4" t="s">
        <v>1688</v>
      </c>
      <c r="E23" s="62"/>
      <c r="F23" s="63" t="s">
        <v>1076</v>
      </c>
      <c r="G23" s="50" t="s">
        <v>1682</v>
      </c>
      <c r="H23" s="50" t="s">
        <v>1682</v>
      </c>
      <c r="I23" s="51"/>
      <c r="J23" s="52">
        <v>14</v>
      </c>
      <c r="K23" s="52"/>
      <c r="L23" s="53">
        <v>43598</v>
      </c>
      <c r="M23" s="54">
        <f t="shared" si="11"/>
        <v>1</v>
      </c>
      <c r="N23" s="52">
        <f t="shared" si="1"/>
        <v>20</v>
      </c>
      <c r="O23" s="55">
        <f t="shared" ca="1" si="2"/>
        <v>28</v>
      </c>
      <c r="P23" s="55" t="str">
        <f t="shared" ca="1" si="3"/>
        <v>2019.7</v>
      </c>
      <c r="Q23" s="56">
        <f t="shared" si="4"/>
        <v>37.339556592765462</v>
      </c>
      <c r="R23" s="52">
        <f t="shared" ca="1" si="5"/>
        <v>58</v>
      </c>
      <c r="S23" s="52"/>
      <c r="T23" s="52" t="str">
        <f t="shared" ca="1" si="6"/>
        <v>OV</v>
      </c>
      <c r="U23" s="57" t="s">
        <v>130</v>
      </c>
      <c r="V23" s="58">
        <f t="shared" ca="1" si="7"/>
        <v>0</v>
      </c>
      <c r="W23" s="64" t="s">
        <v>1696</v>
      </c>
      <c r="X23" s="60"/>
      <c r="Y23" s="61">
        <v>160</v>
      </c>
      <c r="Z23" s="56">
        <f t="shared" ca="1" si="15"/>
        <v>0</v>
      </c>
      <c r="AA23" s="56">
        <f t="shared" ca="1" si="15"/>
        <v>0</v>
      </c>
      <c r="AB23" s="56">
        <f t="shared" ca="1" si="15"/>
        <v>0</v>
      </c>
      <c r="AC23" s="56">
        <f t="shared" ca="1" si="15"/>
        <v>0</v>
      </c>
      <c r="AD23" s="56">
        <f t="shared" ca="1" si="15"/>
        <v>0</v>
      </c>
      <c r="AE23" s="56">
        <f t="shared" ca="1" si="15"/>
        <v>0</v>
      </c>
      <c r="AF23" s="56">
        <f t="shared" ca="1" si="15"/>
        <v>0</v>
      </c>
      <c r="AG23" s="56">
        <f t="shared" ca="1" si="15"/>
        <v>0</v>
      </c>
      <c r="AH23" s="56">
        <f t="shared" ca="1" si="15"/>
        <v>0</v>
      </c>
      <c r="AI23" s="56">
        <f t="shared" ca="1" si="15"/>
        <v>160</v>
      </c>
      <c r="AJ23" s="56">
        <f t="shared" ca="1" si="16"/>
        <v>0</v>
      </c>
      <c r="AK23" s="56">
        <f t="shared" ca="1" si="16"/>
        <v>0</v>
      </c>
      <c r="AL23" s="56">
        <f t="shared" ca="1" si="16"/>
        <v>0</v>
      </c>
      <c r="AM23" s="56">
        <f t="shared" ca="1" si="16"/>
        <v>0</v>
      </c>
      <c r="AN23" s="56">
        <f t="shared" ca="1" si="16"/>
        <v>0</v>
      </c>
      <c r="AO23" s="56">
        <f t="shared" ca="1" si="16"/>
        <v>0</v>
      </c>
      <c r="AP23" s="56">
        <f t="shared" ca="1" si="16"/>
        <v>0</v>
      </c>
      <c r="AQ23" s="56">
        <f t="shared" ca="1" si="16"/>
        <v>0</v>
      </c>
      <c r="AR23" s="56">
        <f t="shared" ca="1" si="16"/>
        <v>0</v>
      </c>
      <c r="AS23" s="56">
        <f t="shared" ca="1" si="16"/>
        <v>0</v>
      </c>
      <c r="AT23" s="56">
        <f t="shared" ca="1" si="17"/>
        <v>0</v>
      </c>
      <c r="AU23" s="56">
        <f t="shared" ca="1" si="17"/>
        <v>0</v>
      </c>
      <c r="AV23" s="56">
        <f t="shared" ca="1" si="17"/>
        <v>0</v>
      </c>
      <c r="AW23" s="56">
        <f t="shared" ca="1" si="17"/>
        <v>0</v>
      </c>
      <c r="AX23" s="56">
        <f t="shared" ca="1" si="17"/>
        <v>0</v>
      </c>
      <c r="AY23" s="56">
        <f t="shared" ca="1" si="17"/>
        <v>0</v>
      </c>
      <c r="AZ23" s="56">
        <f t="shared" ca="1" si="17"/>
        <v>0</v>
      </c>
      <c r="BA23" s="56">
        <f t="shared" ca="1" si="17"/>
        <v>0</v>
      </c>
      <c r="BB23" s="56">
        <f t="shared" ca="1" si="17"/>
        <v>0</v>
      </c>
      <c r="BC23" s="56">
        <f t="shared" ca="1" si="17"/>
        <v>0</v>
      </c>
      <c r="BD23" s="56">
        <f t="shared" ca="1" si="17"/>
        <v>0</v>
      </c>
      <c r="BE23" s="56">
        <f t="shared" ca="1" si="17"/>
        <v>0</v>
      </c>
      <c r="BF23" s="56">
        <f t="shared" ca="1" si="17"/>
        <v>0</v>
      </c>
      <c r="BG23" s="56">
        <f t="shared" ca="1" si="17"/>
        <v>0</v>
      </c>
    </row>
    <row r="24" spans="1:59" s="4" customFormat="1" x14ac:dyDescent="0.2">
      <c r="A24" s="4" t="s">
        <v>1059</v>
      </c>
      <c r="B24" s="4" t="s">
        <v>1695</v>
      </c>
      <c r="C24" s="4" t="s">
        <v>1688</v>
      </c>
      <c r="E24" s="62"/>
      <c r="F24" s="63" t="s">
        <v>1083</v>
      </c>
      <c r="G24" s="50" t="s">
        <v>1682</v>
      </c>
      <c r="H24" s="50" t="s">
        <v>1682</v>
      </c>
      <c r="I24" s="51"/>
      <c r="J24" s="52">
        <v>14</v>
      </c>
      <c r="K24" s="52"/>
      <c r="L24" s="53">
        <v>43601</v>
      </c>
      <c r="M24" s="54">
        <f t="shared" si="11"/>
        <v>4</v>
      </c>
      <c r="N24" s="52">
        <f t="shared" si="1"/>
        <v>20</v>
      </c>
      <c r="O24" s="55">
        <f t="shared" ca="1" si="2"/>
        <v>28</v>
      </c>
      <c r="P24" s="55" t="str">
        <f t="shared" ca="1" si="3"/>
        <v>2019.7</v>
      </c>
      <c r="Q24" s="56">
        <f t="shared" si="4"/>
        <v>37.339556592765462</v>
      </c>
      <c r="R24" s="52">
        <f t="shared" ca="1" si="5"/>
        <v>55</v>
      </c>
      <c r="S24" s="52"/>
      <c r="T24" s="52" t="str">
        <f t="shared" ca="1" si="6"/>
        <v>OV</v>
      </c>
      <c r="U24" s="57" t="s">
        <v>130</v>
      </c>
      <c r="V24" s="58">
        <f t="shared" ca="1" si="7"/>
        <v>0</v>
      </c>
      <c r="W24" s="64" t="s">
        <v>1696</v>
      </c>
      <c r="X24" s="60"/>
      <c r="Y24" s="61">
        <v>160</v>
      </c>
      <c r="Z24" s="56">
        <f t="shared" ca="1" si="15"/>
        <v>0</v>
      </c>
      <c r="AA24" s="56">
        <f t="shared" ca="1" si="15"/>
        <v>0</v>
      </c>
      <c r="AB24" s="56">
        <f t="shared" ca="1" si="15"/>
        <v>0</v>
      </c>
      <c r="AC24" s="56">
        <f t="shared" ca="1" si="15"/>
        <v>0</v>
      </c>
      <c r="AD24" s="56">
        <f t="shared" ca="1" si="15"/>
        <v>0</v>
      </c>
      <c r="AE24" s="56">
        <f t="shared" ca="1" si="15"/>
        <v>0</v>
      </c>
      <c r="AF24" s="56">
        <f t="shared" ca="1" si="15"/>
        <v>0</v>
      </c>
      <c r="AG24" s="56">
        <f t="shared" ca="1" si="15"/>
        <v>0</v>
      </c>
      <c r="AH24" s="56">
        <f t="shared" ca="1" si="15"/>
        <v>0</v>
      </c>
      <c r="AI24" s="56">
        <f t="shared" ca="1" si="15"/>
        <v>160</v>
      </c>
      <c r="AJ24" s="56">
        <f t="shared" ca="1" si="16"/>
        <v>0</v>
      </c>
      <c r="AK24" s="56">
        <f t="shared" ca="1" si="16"/>
        <v>0</v>
      </c>
      <c r="AL24" s="56">
        <f t="shared" ca="1" si="16"/>
        <v>0</v>
      </c>
      <c r="AM24" s="56">
        <f t="shared" ca="1" si="16"/>
        <v>0</v>
      </c>
      <c r="AN24" s="56">
        <f t="shared" ca="1" si="16"/>
        <v>0</v>
      </c>
      <c r="AO24" s="56">
        <f t="shared" ca="1" si="16"/>
        <v>0</v>
      </c>
      <c r="AP24" s="56">
        <f t="shared" ca="1" si="16"/>
        <v>0</v>
      </c>
      <c r="AQ24" s="56">
        <f t="shared" ca="1" si="16"/>
        <v>0</v>
      </c>
      <c r="AR24" s="56">
        <f t="shared" ca="1" si="16"/>
        <v>0</v>
      </c>
      <c r="AS24" s="56">
        <f t="shared" ca="1" si="16"/>
        <v>0</v>
      </c>
      <c r="AT24" s="56">
        <f t="shared" ca="1" si="17"/>
        <v>0</v>
      </c>
      <c r="AU24" s="56">
        <f t="shared" ca="1" si="17"/>
        <v>0</v>
      </c>
      <c r="AV24" s="56">
        <f t="shared" ca="1" si="17"/>
        <v>0</v>
      </c>
      <c r="AW24" s="56">
        <f t="shared" ca="1" si="17"/>
        <v>0</v>
      </c>
      <c r="AX24" s="56">
        <f t="shared" ca="1" si="17"/>
        <v>0</v>
      </c>
      <c r="AY24" s="56">
        <f t="shared" ca="1" si="17"/>
        <v>0</v>
      </c>
      <c r="AZ24" s="56">
        <f t="shared" ca="1" si="17"/>
        <v>0</v>
      </c>
      <c r="BA24" s="56">
        <f t="shared" ca="1" si="17"/>
        <v>0</v>
      </c>
      <c r="BB24" s="56">
        <f t="shared" ca="1" si="17"/>
        <v>0</v>
      </c>
      <c r="BC24" s="56">
        <f t="shared" ca="1" si="17"/>
        <v>0</v>
      </c>
      <c r="BD24" s="56">
        <f t="shared" ca="1" si="17"/>
        <v>0</v>
      </c>
      <c r="BE24" s="56">
        <f t="shared" ca="1" si="17"/>
        <v>0</v>
      </c>
      <c r="BF24" s="56">
        <f t="shared" ca="1" si="17"/>
        <v>0</v>
      </c>
      <c r="BG24" s="56">
        <f t="shared" ca="1" si="17"/>
        <v>0</v>
      </c>
    </row>
    <row r="25" spans="1:59" s="4" customFormat="1" x14ac:dyDescent="0.2">
      <c r="A25" s="4" t="s">
        <v>1059</v>
      </c>
      <c r="B25" s="4" t="s">
        <v>1695</v>
      </c>
      <c r="C25" s="4" t="s">
        <v>1688</v>
      </c>
      <c r="E25" s="62"/>
      <c r="F25" s="63" t="s">
        <v>1078</v>
      </c>
      <c r="G25" s="50" t="s">
        <v>1682</v>
      </c>
      <c r="H25" s="50" t="s">
        <v>1682</v>
      </c>
      <c r="I25" s="51"/>
      <c r="J25" s="52">
        <v>14</v>
      </c>
      <c r="K25" s="52"/>
      <c r="L25" s="53">
        <v>43599</v>
      </c>
      <c r="M25" s="54">
        <f t="shared" si="11"/>
        <v>2</v>
      </c>
      <c r="N25" s="52">
        <f t="shared" si="1"/>
        <v>20</v>
      </c>
      <c r="O25" s="55">
        <f t="shared" ca="1" si="2"/>
        <v>28</v>
      </c>
      <c r="P25" s="55" t="str">
        <f t="shared" ca="1" si="3"/>
        <v>2019.7</v>
      </c>
      <c r="Q25" s="56">
        <f t="shared" si="4"/>
        <v>60.676779463243875</v>
      </c>
      <c r="R25" s="52">
        <f t="shared" ca="1" si="5"/>
        <v>57</v>
      </c>
      <c r="S25" s="52"/>
      <c r="T25" s="52" t="str">
        <f t="shared" ca="1" si="6"/>
        <v>OV</v>
      </c>
      <c r="U25" s="57" t="s">
        <v>130</v>
      </c>
      <c r="V25" s="58">
        <f t="shared" ca="1" si="7"/>
        <v>0</v>
      </c>
      <c r="W25" s="64" t="s">
        <v>1696</v>
      </c>
      <c r="X25" s="60"/>
      <c r="Y25" s="61">
        <v>260</v>
      </c>
      <c r="Z25" s="56">
        <f t="shared" ca="1" si="15"/>
        <v>0</v>
      </c>
      <c r="AA25" s="56">
        <f t="shared" ca="1" si="15"/>
        <v>0</v>
      </c>
      <c r="AB25" s="56">
        <f t="shared" ca="1" si="15"/>
        <v>0</v>
      </c>
      <c r="AC25" s="56">
        <f t="shared" ca="1" si="15"/>
        <v>0</v>
      </c>
      <c r="AD25" s="56">
        <f t="shared" ca="1" si="15"/>
        <v>0</v>
      </c>
      <c r="AE25" s="56">
        <f t="shared" ca="1" si="15"/>
        <v>0</v>
      </c>
      <c r="AF25" s="56">
        <f t="shared" ca="1" si="15"/>
        <v>0</v>
      </c>
      <c r="AG25" s="56">
        <f t="shared" ca="1" si="15"/>
        <v>0</v>
      </c>
      <c r="AH25" s="56">
        <f t="shared" ca="1" si="15"/>
        <v>0</v>
      </c>
      <c r="AI25" s="56">
        <f t="shared" ca="1" si="15"/>
        <v>260</v>
      </c>
      <c r="AJ25" s="56">
        <f t="shared" ca="1" si="16"/>
        <v>0</v>
      </c>
      <c r="AK25" s="56">
        <f t="shared" ca="1" si="16"/>
        <v>0</v>
      </c>
      <c r="AL25" s="56">
        <f t="shared" ca="1" si="16"/>
        <v>0</v>
      </c>
      <c r="AM25" s="56">
        <f t="shared" ca="1" si="16"/>
        <v>0</v>
      </c>
      <c r="AN25" s="56">
        <f t="shared" ca="1" si="16"/>
        <v>0</v>
      </c>
      <c r="AO25" s="56">
        <f t="shared" ca="1" si="16"/>
        <v>0</v>
      </c>
      <c r="AP25" s="56">
        <f t="shared" ca="1" si="16"/>
        <v>0</v>
      </c>
      <c r="AQ25" s="56">
        <f t="shared" ca="1" si="16"/>
        <v>0</v>
      </c>
      <c r="AR25" s="56">
        <f t="shared" ca="1" si="16"/>
        <v>0</v>
      </c>
      <c r="AS25" s="56">
        <f t="shared" ca="1" si="16"/>
        <v>0</v>
      </c>
      <c r="AT25" s="56">
        <f t="shared" ca="1" si="17"/>
        <v>0</v>
      </c>
      <c r="AU25" s="56">
        <f t="shared" ca="1" si="17"/>
        <v>0</v>
      </c>
      <c r="AV25" s="56">
        <f t="shared" ca="1" si="17"/>
        <v>0</v>
      </c>
      <c r="AW25" s="56">
        <f t="shared" ca="1" si="17"/>
        <v>0</v>
      </c>
      <c r="AX25" s="56">
        <f t="shared" ca="1" si="17"/>
        <v>0</v>
      </c>
      <c r="AY25" s="56">
        <f t="shared" ca="1" si="17"/>
        <v>0</v>
      </c>
      <c r="AZ25" s="56">
        <f t="shared" ca="1" si="17"/>
        <v>0</v>
      </c>
      <c r="BA25" s="56">
        <f t="shared" ca="1" si="17"/>
        <v>0</v>
      </c>
      <c r="BB25" s="56">
        <f t="shared" ca="1" si="17"/>
        <v>0</v>
      </c>
      <c r="BC25" s="56">
        <f t="shared" ca="1" si="17"/>
        <v>0</v>
      </c>
      <c r="BD25" s="56">
        <f t="shared" ca="1" si="17"/>
        <v>0</v>
      </c>
      <c r="BE25" s="56">
        <f t="shared" ca="1" si="17"/>
        <v>0</v>
      </c>
      <c r="BF25" s="56">
        <f t="shared" ca="1" si="17"/>
        <v>0</v>
      </c>
      <c r="BG25" s="56">
        <f t="shared" ca="1" si="17"/>
        <v>0</v>
      </c>
    </row>
    <row r="26" spans="1:59" s="4" customFormat="1" x14ac:dyDescent="0.2">
      <c r="A26" s="4" t="s">
        <v>1059</v>
      </c>
      <c r="B26" s="4" t="s">
        <v>1695</v>
      </c>
      <c r="C26" s="4" t="s">
        <v>1688</v>
      </c>
      <c r="E26" s="62"/>
      <c r="F26" s="63" t="s">
        <v>1081</v>
      </c>
      <c r="G26" s="50" t="s">
        <v>1682</v>
      </c>
      <c r="H26" s="50" t="s">
        <v>1682</v>
      </c>
      <c r="I26" s="51"/>
      <c r="J26" s="52">
        <v>14</v>
      </c>
      <c r="K26" s="52"/>
      <c r="L26" s="53">
        <v>43599</v>
      </c>
      <c r="M26" s="54">
        <f t="shared" si="11"/>
        <v>2</v>
      </c>
      <c r="N26" s="52">
        <f t="shared" si="1"/>
        <v>20</v>
      </c>
      <c r="O26" s="55">
        <f t="shared" ca="1" si="2"/>
        <v>28</v>
      </c>
      <c r="P26" s="55" t="str">
        <f t="shared" ca="1" si="3"/>
        <v>2019.7</v>
      </c>
      <c r="Q26" s="56">
        <f t="shared" si="4"/>
        <v>37.339556592765462</v>
      </c>
      <c r="R26" s="52">
        <f t="shared" ca="1" si="5"/>
        <v>57</v>
      </c>
      <c r="S26" s="52"/>
      <c r="T26" s="52" t="str">
        <f t="shared" ca="1" si="6"/>
        <v>OV</v>
      </c>
      <c r="U26" s="57" t="s">
        <v>130</v>
      </c>
      <c r="V26" s="58">
        <f t="shared" ca="1" si="7"/>
        <v>0</v>
      </c>
      <c r="W26" s="64" t="s">
        <v>1696</v>
      </c>
      <c r="X26" s="60"/>
      <c r="Y26" s="61">
        <v>160</v>
      </c>
      <c r="Z26" s="56">
        <f t="shared" ca="1" si="15"/>
        <v>0</v>
      </c>
      <c r="AA26" s="56">
        <f t="shared" ca="1" si="15"/>
        <v>0</v>
      </c>
      <c r="AB26" s="56">
        <f t="shared" ca="1" si="15"/>
        <v>0</v>
      </c>
      <c r="AC26" s="56">
        <f t="shared" ca="1" si="15"/>
        <v>0</v>
      </c>
      <c r="AD26" s="56">
        <f t="shared" ca="1" si="15"/>
        <v>0</v>
      </c>
      <c r="AE26" s="56">
        <f t="shared" ca="1" si="15"/>
        <v>0</v>
      </c>
      <c r="AF26" s="56">
        <f t="shared" ca="1" si="15"/>
        <v>0</v>
      </c>
      <c r="AG26" s="56">
        <f t="shared" ca="1" si="15"/>
        <v>0</v>
      </c>
      <c r="AH26" s="56">
        <f t="shared" ca="1" si="15"/>
        <v>0</v>
      </c>
      <c r="AI26" s="56">
        <f t="shared" ca="1" si="15"/>
        <v>160</v>
      </c>
      <c r="AJ26" s="56">
        <f t="shared" ca="1" si="16"/>
        <v>0</v>
      </c>
      <c r="AK26" s="56">
        <f t="shared" ca="1" si="16"/>
        <v>0</v>
      </c>
      <c r="AL26" s="56">
        <f t="shared" ca="1" si="16"/>
        <v>0</v>
      </c>
      <c r="AM26" s="56">
        <f t="shared" ca="1" si="16"/>
        <v>0</v>
      </c>
      <c r="AN26" s="56">
        <f t="shared" ca="1" si="16"/>
        <v>0</v>
      </c>
      <c r="AO26" s="56">
        <f t="shared" ca="1" si="16"/>
        <v>0</v>
      </c>
      <c r="AP26" s="56">
        <f t="shared" ca="1" si="16"/>
        <v>0</v>
      </c>
      <c r="AQ26" s="56">
        <f t="shared" ca="1" si="16"/>
        <v>0</v>
      </c>
      <c r="AR26" s="56">
        <f t="shared" ca="1" si="16"/>
        <v>0</v>
      </c>
      <c r="AS26" s="56">
        <f t="shared" ca="1" si="16"/>
        <v>0</v>
      </c>
      <c r="AT26" s="56">
        <f t="shared" ca="1" si="17"/>
        <v>0</v>
      </c>
      <c r="AU26" s="56">
        <f t="shared" ca="1" si="17"/>
        <v>0</v>
      </c>
      <c r="AV26" s="56">
        <f t="shared" ca="1" si="17"/>
        <v>0</v>
      </c>
      <c r="AW26" s="56">
        <f t="shared" ca="1" si="17"/>
        <v>0</v>
      </c>
      <c r="AX26" s="56">
        <f t="shared" ca="1" si="17"/>
        <v>0</v>
      </c>
      <c r="AY26" s="56">
        <f t="shared" ca="1" si="17"/>
        <v>0</v>
      </c>
      <c r="AZ26" s="56">
        <f t="shared" ca="1" si="17"/>
        <v>0</v>
      </c>
      <c r="BA26" s="56">
        <f t="shared" ca="1" si="17"/>
        <v>0</v>
      </c>
      <c r="BB26" s="56">
        <f t="shared" ca="1" si="17"/>
        <v>0</v>
      </c>
      <c r="BC26" s="56">
        <f t="shared" ca="1" si="17"/>
        <v>0</v>
      </c>
      <c r="BD26" s="56">
        <f t="shared" ca="1" si="17"/>
        <v>0</v>
      </c>
      <c r="BE26" s="56">
        <f t="shared" ca="1" si="17"/>
        <v>0</v>
      </c>
      <c r="BF26" s="56">
        <f t="shared" ca="1" si="17"/>
        <v>0</v>
      </c>
      <c r="BG26" s="56">
        <f t="shared" ca="1" si="17"/>
        <v>0</v>
      </c>
    </row>
    <row r="27" spans="1:59" s="4" customFormat="1" x14ac:dyDescent="0.2">
      <c r="B27" s="4" t="s">
        <v>1697</v>
      </c>
      <c r="C27" s="4" t="s">
        <v>1681</v>
      </c>
      <c r="E27" s="48"/>
      <c r="F27" s="63"/>
      <c r="G27" s="50" t="s">
        <v>1682</v>
      </c>
      <c r="H27" s="50" t="s">
        <v>1682</v>
      </c>
      <c r="I27" s="51"/>
      <c r="J27" s="52">
        <v>14</v>
      </c>
      <c r="K27" s="52"/>
      <c r="L27" s="53"/>
      <c r="M27" s="54" t="str">
        <f t="shared" si="11"/>
        <v>-</v>
      </c>
      <c r="N27" s="52">
        <f t="shared" si="1"/>
        <v>0</v>
      </c>
      <c r="O27" s="55">
        <f t="shared" ca="1" si="2"/>
        <v>28</v>
      </c>
      <c r="P27" s="55" t="str">
        <f t="shared" ca="1" si="3"/>
        <v>2019.7</v>
      </c>
      <c r="Q27" s="56">
        <f t="shared" si="4"/>
        <v>0</v>
      </c>
      <c r="R27" s="52" t="str">
        <f t="shared" si="5"/>
        <v/>
      </c>
      <c r="S27" s="52"/>
      <c r="T27" s="52" t="str">
        <f t="shared" si="6"/>
        <v>OV</v>
      </c>
      <c r="U27" s="57" t="s">
        <v>130</v>
      </c>
      <c r="V27" s="58">
        <f t="shared" ca="1" si="7"/>
        <v>0</v>
      </c>
      <c r="W27" s="64" t="s">
        <v>1698</v>
      </c>
      <c r="X27" s="60"/>
      <c r="Y27" s="61"/>
      <c r="Z27" s="56">
        <f t="shared" ca="1" si="15"/>
        <v>0</v>
      </c>
      <c r="AA27" s="56">
        <f t="shared" ca="1" si="15"/>
        <v>0</v>
      </c>
      <c r="AB27" s="56">
        <f t="shared" ca="1" si="15"/>
        <v>0</v>
      </c>
      <c r="AC27" s="56">
        <f t="shared" ca="1" si="15"/>
        <v>0</v>
      </c>
      <c r="AD27" s="56">
        <f t="shared" ca="1" si="15"/>
        <v>0</v>
      </c>
      <c r="AE27" s="56">
        <f t="shared" ca="1" si="15"/>
        <v>0</v>
      </c>
      <c r="AF27" s="56">
        <f t="shared" ca="1" si="15"/>
        <v>0</v>
      </c>
      <c r="AG27" s="56">
        <f t="shared" ca="1" si="15"/>
        <v>0</v>
      </c>
      <c r="AH27" s="56">
        <f t="shared" ca="1" si="15"/>
        <v>0</v>
      </c>
      <c r="AI27" s="56">
        <f t="shared" ca="1" si="15"/>
        <v>0</v>
      </c>
      <c r="AJ27" s="56">
        <f t="shared" ca="1" si="16"/>
        <v>0</v>
      </c>
      <c r="AK27" s="56">
        <f t="shared" ca="1" si="16"/>
        <v>0</v>
      </c>
      <c r="AL27" s="56">
        <f t="shared" ca="1" si="16"/>
        <v>0</v>
      </c>
      <c r="AM27" s="56">
        <f t="shared" ca="1" si="16"/>
        <v>0</v>
      </c>
      <c r="AN27" s="56">
        <f t="shared" ca="1" si="16"/>
        <v>0</v>
      </c>
      <c r="AO27" s="56">
        <f t="shared" ca="1" si="16"/>
        <v>0</v>
      </c>
      <c r="AP27" s="56">
        <f t="shared" ca="1" si="16"/>
        <v>0</v>
      </c>
      <c r="AQ27" s="56">
        <f t="shared" ca="1" si="16"/>
        <v>0</v>
      </c>
      <c r="AR27" s="56">
        <f t="shared" ca="1" si="16"/>
        <v>0</v>
      </c>
      <c r="AS27" s="56">
        <f t="shared" ca="1" si="16"/>
        <v>0</v>
      </c>
      <c r="AT27" s="56">
        <f t="shared" ca="1" si="17"/>
        <v>0</v>
      </c>
      <c r="AU27" s="56">
        <f t="shared" ca="1" si="17"/>
        <v>0</v>
      </c>
      <c r="AV27" s="56">
        <f t="shared" ca="1" si="17"/>
        <v>0</v>
      </c>
      <c r="AW27" s="56">
        <f t="shared" ca="1" si="17"/>
        <v>0</v>
      </c>
      <c r="AX27" s="56">
        <f t="shared" ca="1" si="17"/>
        <v>0</v>
      </c>
      <c r="AY27" s="56">
        <f t="shared" ca="1" si="17"/>
        <v>0</v>
      </c>
      <c r="AZ27" s="56">
        <f t="shared" ca="1" si="17"/>
        <v>0</v>
      </c>
      <c r="BA27" s="56">
        <f t="shared" ca="1" si="17"/>
        <v>0</v>
      </c>
      <c r="BB27" s="56">
        <f t="shared" ca="1" si="17"/>
        <v>0</v>
      </c>
      <c r="BC27" s="56">
        <f t="shared" ca="1" si="17"/>
        <v>0</v>
      </c>
      <c r="BD27" s="56">
        <f t="shared" ca="1" si="17"/>
        <v>0</v>
      </c>
      <c r="BE27" s="56">
        <f t="shared" ca="1" si="17"/>
        <v>0</v>
      </c>
      <c r="BF27" s="56">
        <f t="shared" ca="1" si="17"/>
        <v>0</v>
      </c>
      <c r="BG27" s="56">
        <f t="shared" ca="1" si="17"/>
        <v>0</v>
      </c>
    </row>
    <row r="28" spans="1:59" s="4" customFormat="1" x14ac:dyDescent="0.2">
      <c r="B28" s="4" t="s">
        <v>1699</v>
      </c>
      <c r="C28" s="4" t="s">
        <v>1681</v>
      </c>
      <c r="E28" s="48"/>
      <c r="F28" s="49"/>
      <c r="G28" s="50" t="s">
        <v>1682</v>
      </c>
      <c r="H28" s="50" t="s">
        <v>1682</v>
      </c>
      <c r="I28" s="51"/>
      <c r="J28" s="52"/>
      <c r="K28" s="52"/>
      <c r="L28" s="53"/>
      <c r="M28" s="54" t="str">
        <f t="shared" si="11"/>
        <v>-</v>
      </c>
      <c r="N28" s="52">
        <f t="shared" si="1"/>
        <v>0</v>
      </c>
      <c r="O28" s="55">
        <f t="shared" ca="1" si="2"/>
        <v>28</v>
      </c>
      <c r="P28" s="55" t="str">
        <f t="shared" ca="1" si="3"/>
        <v>2019.7</v>
      </c>
      <c r="Q28" s="56">
        <f t="shared" si="4"/>
        <v>0</v>
      </c>
      <c r="R28" s="52" t="str">
        <f t="shared" si="5"/>
        <v/>
      </c>
      <c r="S28" s="52"/>
      <c r="T28" s="52" t="str">
        <f t="shared" si="6"/>
        <v>OV</v>
      </c>
      <c r="U28" s="57" t="s">
        <v>130</v>
      </c>
      <c r="V28" s="58">
        <f t="shared" ca="1" si="7"/>
        <v>0</v>
      </c>
      <c r="W28" s="59"/>
      <c r="X28" s="60"/>
      <c r="Y28" s="61"/>
      <c r="Z28" s="56">
        <f t="shared" ca="1" si="15"/>
        <v>0</v>
      </c>
      <c r="AA28" s="56">
        <f t="shared" ca="1" si="15"/>
        <v>0</v>
      </c>
      <c r="AB28" s="56">
        <f t="shared" ca="1" si="15"/>
        <v>0</v>
      </c>
      <c r="AC28" s="56">
        <f t="shared" ca="1" si="15"/>
        <v>0</v>
      </c>
      <c r="AD28" s="56">
        <f t="shared" ca="1" si="15"/>
        <v>0</v>
      </c>
      <c r="AE28" s="56">
        <f t="shared" ca="1" si="15"/>
        <v>0</v>
      </c>
      <c r="AF28" s="56">
        <f t="shared" ca="1" si="15"/>
        <v>0</v>
      </c>
      <c r="AG28" s="56">
        <f t="shared" ca="1" si="15"/>
        <v>0</v>
      </c>
      <c r="AH28" s="56">
        <f t="shared" ca="1" si="15"/>
        <v>0</v>
      </c>
      <c r="AI28" s="56">
        <f t="shared" ca="1" si="15"/>
        <v>0</v>
      </c>
      <c r="AJ28" s="56">
        <f t="shared" ca="1" si="16"/>
        <v>0</v>
      </c>
      <c r="AK28" s="56">
        <f t="shared" ca="1" si="16"/>
        <v>0</v>
      </c>
      <c r="AL28" s="56">
        <f t="shared" ca="1" si="16"/>
        <v>0</v>
      </c>
      <c r="AM28" s="56">
        <f t="shared" ca="1" si="16"/>
        <v>0</v>
      </c>
      <c r="AN28" s="56">
        <f t="shared" ca="1" si="16"/>
        <v>0</v>
      </c>
      <c r="AO28" s="56">
        <f t="shared" ca="1" si="16"/>
        <v>0</v>
      </c>
      <c r="AP28" s="56">
        <f t="shared" ca="1" si="16"/>
        <v>0</v>
      </c>
      <c r="AQ28" s="56">
        <f t="shared" ca="1" si="16"/>
        <v>0</v>
      </c>
      <c r="AR28" s="56">
        <f t="shared" ca="1" si="16"/>
        <v>0</v>
      </c>
      <c r="AS28" s="56">
        <f t="shared" ca="1" si="16"/>
        <v>0</v>
      </c>
      <c r="AT28" s="56">
        <f t="shared" ca="1" si="17"/>
        <v>0</v>
      </c>
      <c r="AU28" s="56">
        <f t="shared" ca="1" si="17"/>
        <v>0</v>
      </c>
      <c r="AV28" s="56">
        <f t="shared" ca="1" si="17"/>
        <v>0</v>
      </c>
      <c r="AW28" s="56">
        <f t="shared" ca="1" si="17"/>
        <v>0</v>
      </c>
      <c r="AX28" s="56">
        <f t="shared" ca="1" si="17"/>
        <v>0</v>
      </c>
      <c r="AY28" s="56">
        <f t="shared" ca="1" si="17"/>
        <v>0</v>
      </c>
      <c r="AZ28" s="56">
        <f t="shared" ca="1" si="17"/>
        <v>0</v>
      </c>
      <c r="BA28" s="56">
        <f t="shared" ca="1" si="17"/>
        <v>0</v>
      </c>
      <c r="BB28" s="56">
        <f t="shared" ca="1" si="17"/>
        <v>0</v>
      </c>
      <c r="BC28" s="56">
        <f t="shared" ca="1" si="17"/>
        <v>0</v>
      </c>
      <c r="BD28" s="56">
        <f t="shared" ca="1" si="17"/>
        <v>0</v>
      </c>
      <c r="BE28" s="56">
        <f t="shared" ca="1" si="17"/>
        <v>0</v>
      </c>
      <c r="BF28" s="56">
        <f t="shared" ca="1" si="17"/>
        <v>0</v>
      </c>
      <c r="BG28" s="56">
        <f t="shared" ca="1" si="17"/>
        <v>0</v>
      </c>
    </row>
    <row r="29" spans="1:59" s="4" customFormat="1" x14ac:dyDescent="0.2">
      <c r="A29" s="4" t="s">
        <v>698</v>
      </c>
      <c r="B29" s="4" t="s">
        <v>4027</v>
      </c>
      <c r="C29" s="4" t="s">
        <v>1684</v>
      </c>
      <c r="E29" s="66"/>
      <c r="F29" s="67" t="s">
        <v>701</v>
      </c>
      <c r="G29" s="50" t="s">
        <v>1682</v>
      </c>
      <c r="H29" s="50" t="s">
        <v>1682</v>
      </c>
      <c r="I29" s="51"/>
      <c r="J29" s="52">
        <v>30</v>
      </c>
      <c r="K29" s="52"/>
      <c r="L29" s="53">
        <v>43588</v>
      </c>
      <c r="M29" s="54">
        <f t="shared" si="11"/>
        <v>5</v>
      </c>
      <c r="N29" s="52">
        <f t="shared" si="1"/>
        <v>18</v>
      </c>
      <c r="O29" s="55">
        <f t="shared" ca="1" si="2"/>
        <v>28</v>
      </c>
      <c r="P29" s="55" t="str">
        <f t="shared" ca="1" si="3"/>
        <v>2019.7</v>
      </c>
      <c r="Q29" s="56">
        <f t="shared" si="4"/>
        <v>1360</v>
      </c>
      <c r="R29" s="52">
        <f t="shared" ca="1" si="5"/>
        <v>68</v>
      </c>
      <c r="S29" s="52"/>
      <c r="T29" s="52" t="str">
        <f t="shared" ca="1" si="6"/>
        <v>OV</v>
      </c>
      <c r="U29" s="57" t="s">
        <v>178</v>
      </c>
      <c r="V29" s="58">
        <f t="shared" ca="1" si="7"/>
        <v>0</v>
      </c>
      <c r="W29" s="59"/>
      <c r="X29" s="60"/>
      <c r="Y29" s="61">
        <v>1360</v>
      </c>
      <c r="Z29" s="56">
        <f t="shared" ca="1" si="15"/>
        <v>0</v>
      </c>
      <c r="AA29" s="56">
        <f t="shared" ca="1" si="15"/>
        <v>0</v>
      </c>
      <c r="AB29" s="56">
        <f t="shared" ca="1" si="15"/>
        <v>0</v>
      </c>
      <c r="AC29" s="56">
        <f t="shared" ca="1" si="15"/>
        <v>0</v>
      </c>
      <c r="AD29" s="56">
        <f t="shared" ca="1" si="15"/>
        <v>0</v>
      </c>
      <c r="AE29" s="56">
        <f t="shared" ca="1" si="15"/>
        <v>0</v>
      </c>
      <c r="AF29" s="56">
        <f t="shared" ca="1" si="15"/>
        <v>0</v>
      </c>
      <c r="AG29" s="56">
        <f t="shared" ca="1" si="15"/>
        <v>0</v>
      </c>
      <c r="AH29" s="56">
        <f t="shared" ca="1" si="15"/>
        <v>0</v>
      </c>
      <c r="AI29" s="56">
        <f t="shared" ca="1" si="15"/>
        <v>1360</v>
      </c>
      <c r="AJ29" s="56">
        <f t="shared" ca="1" si="16"/>
        <v>0</v>
      </c>
      <c r="AK29" s="56">
        <f t="shared" ca="1" si="16"/>
        <v>0</v>
      </c>
      <c r="AL29" s="56">
        <f t="shared" ca="1" si="16"/>
        <v>0</v>
      </c>
      <c r="AM29" s="56">
        <f t="shared" ca="1" si="16"/>
        <v>0</v>
      </c>
      <c r="AN29" s="56">
        <f t="shared" ca="1" si="16"/>
        <v>0</v>
      </c>
      <c r="AO29" s="56">
        <f t="shared" ca="1" si="16"/>
        <v>0</v>
      </c>
      <c r="AP29" s="56">
        <f t="shared" ca="1" si="16"/>
        <v>0</v>
      </c>
      <c r="AQ29" s="56">
        <f t="shared" ca="1" si="16"/>
        <v>0</v>
      </c>
      <c r="AR29" s="56">
        <f t="shared" ca="1" si="16"/>
        <v>0</v>
      </c>
      <c r="AS29" s="56">
        <f t="shared" ca="1" si="16"/>
        <v>0</v>
      </c>
      <c r="AT29" s="56">
        <f t="shared" ca="1" si="17"/>
        <v>0</v>
      </c>
      <c r="AU29" s="56">
        <f t="shared" ca="1" si="17"/>
        <v>0</v>
      </c>
      <c r="AV29" s="56">
        <f t="shared" ca="1" si="17"/>
        <v>0</v>
      </c>
      <c r="AW29" s="56">
        <f t="shared" ca="1" si="17"/>
        <v>0</v>
      </c>
      <c r="AX29" s="56">
        <f t="shared" ca="1" si="17"/>
        <v>0</v>
      </c>
      <c r="AY29" s="56">
        <f t="shared" ca="1" si="17"/>
        <v>0</v>
      </c>
      <c r="AZ29" s="56">
        <f t="shared" ca="1" si="17"/>
        <v>0</v>
      </c>
      <c r="BA29" s="56">
        <f t="shared" ca="1" si="17"/>
        <v>0</v>
      </c>
      <c r="BB29" s="56">
        <f t="shared" ca="1" si="17"/>
        <v>0</v>
      </c>
      <c r="BC29" s="56">
        <f t="shared" ca="1" si="17"/>
        <v>0</v>
      </c>
      <c r="BD29" s="56">
        <f t="shared" ca="1" si="17"/>
        <v>0</v>
      </c>
      <c r="BE29" s="56">
        <f t="shared" ca="1" si="17"/>
        <v>0</v>
      </c>
      <c r="BF29" s="56">
        <f t="shared" ca="1" si="17"/>
        <v>0</v>
      </c>
      <c r="BG29" s="56">
        <f t="shared" ca="1" si="17"/>
        <v>0</v>
      </c>
    </row>
    <row r="30" spans="1:59" s="4" customFormat="1" x14ac:dyDescent="0.2">
      <c r="A30" s="4" t="s">
        <v>698</v>
      </c>
      <c r="B30" s="4" t="s">
        <v>4027</v>
      </c>
      <c r="C30" s="4" t="s">
        <v>1684</v>
      </c>
      <c r="E30" s="66"/>
      <c r="F30" s="67" t="s">
        <v>703</v>
      </c>
      <c r="G30" s="50" t="s">
        <v>1682</v>
      </c>
      <c r="H30" s="50" t="s">
        <v>1682</v>
      </c>
      <c r="I30" s="51"/>
      <c r="J30" s="52">
        <v>30</v>
      </c>
      <c r="K30" s="52"/>
      <c r="L30" s="53">
        <v>43581</v>
      </c>
      <c r="M30" s="54">
        <f t="shared" si="11"/>
        <v>5</v>
      </c>
      <c r="N30" s="52">
        <f t="shared" si="1"/>
        <v>17</v>
      </c>
      <c r="O30" s="55">
        <f t="shared" ca="1" si="2"/>
        <v>28</v>
      </c>
      <c r="P30" s="55" t="str">
        <f t="shared" ca="1" si="3"/>
        <v>2019.7</v>
      </c>
      <c r="Q30" s="56">
        <f t="shared" si="4"/>
        <v>805</v>
      </c>
      <c r="R30" s="52">
        <f t="shared" ca="1" si="5"/>
        <v>75</v>
      </c>
      <c r="S30" s="52"/>
      <c r="T30" s="52" t="str">
        <f t="shared" ca="1" si="6"/>
        <v>OV</v>
      </c>
      <c r="U30" s="57" t="s">
        <v>178</v>
      </c>
      <c r="V30" s="58">
        <f t="shared" ca="1" si="7"/>
        <v>0</v>
      </c>
      <c r="W30" s="59"/>
      <c r="X30" s="60"/>
      <c r="Y30" s="61">
        <v>805</v>
      </c>
      <c r="Z30" s="56">
        <f t="shared" ca="1" si="15"/>
        <v>0</v>
      </c>
      <c r="AA30" s="56">
        <f t="shared" ca="1" si="15"/>
        <v>0</v>
      </c>
      <c r="AB30" s="56">
        <f t="shared" ca="1" si="15"/>
        <v>0</v>
      </c>
      <c r="AC30" s="56">
        <f t="shared" ca="1" si="15"/>
        <v>0</v>
      </c>
      <c r="AD30" s="56">
        <f t="shared" ca="1" si="15"/>
        <v>0</v>
      </c>
      <c r="AE30" s="56">
        <f t="shared" ca="1" si="15"/>
        <v>0</v>
      </c>
      <c r="AF30" s="56">
        <f t="shared" ca="1" si="15"/>
        <v>0</v>
      </c>
      <c r="AG30" s="56">
        <f t="shared" ca="1" si="15"/>
        <v>0</v>
      </c>
      <c r="AH30" s="56">
        <f t="shared" ca="1" si="15"/>
        <v>0</v>
      </c>
      <c r="AI30" s="56">
        <f t="shared" ca="1" si="15"/>
        <v>805</v>
      </c>
      <c r="AJ30" s="56">
        <f t="shared" ca="1" si="16"/>
        <v>0</v>
      </c>
      <c r="AK30" s="56">
        <f t="shared" ca="1" si="16"/>
        <v>0</v>
      </c>
      <c r="AL30" s="56">
        <f t="shared" ca="1" si="16"/>
        <v>0</v>
      </c>
      <c r="AM30" s="56">
        <f t="shared" ca="1" si="16"/>
        <v>0</v>
      </c>
      <c r="AN30" s="56">
        <f t="shared" ca="1" si="16"/>
        <v>0</v>
      </c>
      <c r="AO30" s="56">
        <f t="shared" ca="1" si="16"/>
        <v>0</v>
      </c>
      <c r="AP30" s="56">
        <f t="shared" ca="1" si="16"/>
        <v>0</v>
      </c>
      <c r="AQ30" s="56">
        <f t="shared" ca="1" si="16"/>
        <v>0</v>
      </c>
      <c r="AR30" s="56">
        <f t="shared" ca="1" si="16"/>
        <v>0</v>
      </c>
      <c r="AS30" s="56">
        <f t="shared" ca="1" si="16"/>
        <v>0</v>
      </c>
      <c r="AT30" s="56">
        <f t="shared" ca="1" si="17"/>
        <v>0</v>
      </c>
      <c r="AU30" s="56">
        <f t="shared" ca="1" si="17"/>
        <v>0</v>
      </c>
      <c r="AV30" s="56">
        <f t="shared" ca="1" si="17"/>
        <v>0</v>
      </c>
      <c r="AW30" s="56">
        <f t="shared" ca="1" si="17"/>
        <v>0</v>
      </c>
      <c r="AX30" s="56">
        <f t="shared" ca="1" si="17"/>
        <v>0</v>
      </c>
      <c r="AY30" s="56">
        <f t="shared" ca="1" si="17"/>
        <v>0</v>
      </c>
      <c r="AZ30" s="56">
        <f t="shared" ca="1" si="17"/>
        <v>0</v>
      </c>
      <c r="BA30" s="56">
        <f t="shared" ca="1" si="17"/>
        <v>0</v>
      </c>
      <c r="BB30" s="56">
        <f t="shared" ca="1" si="17"/>
        <v>0</v>
      </c>
      <c r="BC30" s="56">
        <f t="shared" ca="1" si="17"/>
        <v>0</v>
      </c>
      <c r="BD30" s="56">
        <f t="shared" ca="1" si="17"/>
        <v>0</v>
      </c>
      <c r="BE30" s="56">
        <f t="shared" ca="1" si="17"/>
        <v>0</v>
      </c>
      <c r="BF30" s="56">
        <f t="shared" ca="1" si="17"/>
        <v>0</v>
      </c>
      <c r="BG30" s="56">
        <f t="shared" ca="1" si="17"/>
        <v>0</v>
      </c>
    </row>
    <row r="31" spans="1:59" s="4" customFormat="1" x14ac:dyDescent="0.2">
      <c r="A31" s="4" t="s">
        <v>698</v>
      </c>
      <c r="B31" s="4" t="s">
        <v>4027</v>
      </c>
      <c r="C31" s="4" t="s">
        <v>1684</v>
      </c>
      <c r="E31" s="66"/>
      <c r="F31" s="67" t="s">
        <v>1701</v>
      </c>
      <c r="G31" s="50" t="s">
        <v>1682</v>
      </c>
      <c r="H31" s="50" t="s">
        <v>1682</v>
      </c>
      <c r="I31" s="51"/>
      <c r="J31" s="52">
        <v>30</v>
      </c>
      <c r="K31" s="52"/>
      <c r="L31" s="53">
        <v>43592</v>
      </c>
      <c r="M31" s="54">
        <f t="shared" si="11"/>
        <v>2</v>
      </c>
      <c r="N31" s="52">
        <f t="shared" si="1"/>
        <v>19</v>
      </c>
      <c r="O31" s="55">
        <f t="shared" ca="1" si="2"/>
        <v>28</v>
      </c>
      <c r="P31" s="55" t="str">
        <f t="shared" ca="1" si="3"/>
        <v>2019.7</v>
      </c>
      <c r="Q31" s="56">
        <f t="shared" si="4"/>
        <v>1360</v>
      </c>
      <c r="R31" s="52">
        <f t="shared" ca="1" si="5"/>
        <v>64</v>
      </c>
      <c r="S31" s="52"/>
      <c r="T31" s="52" t="str">
        <f t="shared" ca="1" si="6"/>
        <v>OV</v>
      </c>
      <c r="U31" s="57" t="s">
        <v>178</v>
      </c>
      <c r="V31" s="58">
        <f t="shared" ca="1" si="7"/>
        <v>0</v>
      </c>
      <c r="W31" s="59"/>
      <c r="X31" s="60"/>
      <c r="Y31" s="61">
        <v>1360</v>
      </c>
      <c r="Z31" s="56">
        <f t="shared" ca="1" si="15"/>
        <v>0</v>
      </c>
      <c r="AA31" s="56">
        <f t="shared" ca="1" si="15"/>
        <v>0</v>
      </c>
      <c r="AB31" s="56">
        <f t="shared" ca="1" si="15"/>
        <v>0</v>
      </c>
      <c r="AC31" s="56">
        <f t="shared" ca="1" si="15"/>
        <v>0</v>
      </c>
      <c r="AD31" s="56">
        <f t="shared" ca="1" si="15"/>
        <v>0</v>
      </c>
      <c r="AE31" s="56">
        <f t="shared" ca="1" si="15"/>
        <v>0</v>
      </c>
      <c r="AF31" s="56">
        <f t="shared" ca="1" si="15"/>
        <v>0</v>
      </c>
      <c r="AG31" s="56">
        <f t="shared" ca="1" si="15"/>
        <v>0</v>
      </c>
      <c r="AH31" s="56">
        <f t="shared" ca="1" si="15"/>
        <v>0</v>
      </c>
      <c r="AI31" s="56">
        <f t="shared" ca="1" si="15"/>
        <v>1360</v>
      </c>
      <c r="AJ31" s="56">
        <f t="shared" ca="1" si="16"/>
        <v>0</v>
      </c>
      <c r="AK31" s="56">
        <f t="shared" ca="1" si="16"/>
        <v>0</v>
      </c>
      <c r="AL31" s="56">
        <f t="shared" ca="1" si="16"/>
        <v>0</v>
      </c>
      <c r="AM31" s="56">
        <f t="shared" ca="1" si="16"/>
        <v>0</v>
      </c>
      <c r="AN31" s="56">
        <f t="shared" ca="1" si="16"/>
        <v>0</v>
      </c>
      <c r="AO31" s="56">
        <f t="shared" ca="1" si="16"/>
        <v>0</v>
      </c>
      <c r="AP31" s="56">
        <f t="shared" ca="1" si="16"/>
        <v>0</v>
      </c>
      <c r="AQ31" s="56">
        <f t="shared" ca="1" si="16"/>
        <v>0</v>
      </c>
      <c r="AR31" s="56">
        <f t="shared" ca="1" si="16"/>
        <v>0</v>
      </c>
      <c r="AS31" s="56">
        <f t="shared" ca="1" si="16"/>
        <v>0</v>
      </c>
      <c r="AT31" s="56">
        <f t="shared" ca="1" si="17"/>
        <v>0</v>
      </c>
      <c r="AU31" s="56">
        <f t="shared" ca="1" si="17"/>
        <v>0</v>
      </c>
      <c r="AV31" s="56">
        <f t="shared" ca="1" si="17"/>
        <v>0</v>
      </c>
      <c r="AW31" s="56">
        <f t="shared" ca="1" si="17"/>
        <v>0</v>
      </c>
      <c r="AX31" s="56">
        <f t="shared" ca="1" si="17"/>
        <v>0</v>
      </c>
      <c r="AY31" s="56">
        <f t="shared" ca="1" si="17"/>
        <v>0</v>
      </c>
      <c r="AZ31" s="56">
        <f t="shared" ca="1" si="17"/>
        <v>0</v>
      </c>
      <c r="BA31" s="56">
        <f t="shared" ca="1" si="17"/>
        <v>0</v>
      </c>
      <c r="BB31" s="56">
        <f t="shared" ca="1" si="17"/>
        <v>0</v>
      </c>
      <c r="BC31" s="56">
        <f t="shared" ca="1" si="17"/>
        <v>0</v>
      </c>
      <c r="BD31" s="56">
        <f t="shared" ca="1" si="17"/>
        <v>0</v>
      </c>
      <c r="BE31" s="56">
        <f t="shared" ca="1" si="17"/>
        <v>0</v>
      </c>
      <c r="BF31" s="56">
        <f t="shared" ca="1" si="17"/>
        <v>0</v>
      </c>
      <c r="BG31" s="56">
        <f t="shared" ca="1" si="17"/>
        <v>0</v>
      </c>
    </row>
    <row r="32" spans="1:59" s="4" customFormat="1" x14ac:dyDescent="0.2">
      <c r="A32" s="4" t="s">
        <v>1702</v>
      </c>
      <c r="B32" s="4" t="s">
        <v>4028</v>
      </c>
      <c r="C32" s="4" t="s">
        <v>1684</v>
      </c>
      <c r="E32" s="48"/>
      <c r="F32" s="63"/>
      <c r="G32" s="50" t="s">
        <v>1682</v>
      </c>
      <c r="H32" s="50" t="s">
        <v>1682</v>
      </c>
      <c r="I32" s="51"/>
      <c r="J32" s="52">
        <v>30</v>
      </c>
      <c r="K32" s="52"/>
      <c r="L32" s="53"/>
      <c r="M32" s="54" t="str">
        <f t="shared" si="11"/>
        <v>-</v>
      </c>
      <c r="N32" s="52">
        <f t="shared" si="1"/>
        <v>0</v>
      </c>
      <c r="O32" s="55">
        <f t="shared" ca="1" si="2"/>
        <v>28</v>
      </c>
      <c r="P32" s="55" t="str">
        <f t="shared" ca="1" si="3"/>
        <v>2019.7</v>
      </c>
      <c r="Q32" s="56">
        <f t="shared" si="4"/>
        <v>0</v>
      </c>
      <c r="R32" s="52" t="str">
        <f t="shared" si="5"/>
        <v/>
      </c>
      <c r="S32" s="52"/>
      <c r="T32" s="52" t="str">
        <f t="shared" si="6"/>
        <v>OV</v>
      </c>
      <c r="U32" s="57" t="s">
        <v>130</v>
      </c>
      <c r="V32" s="58">
        <f t="shared" ca="1" si="7"/>
        <v>0</v>
      </c>
      <c r="W32" s="64" t="s">
        <v>1703</v>
      </c>
      <c r="X32" s="60"/>
      <c r="Y32" s="61"/>
      <c r="Z32" s="56">
        <f t="shared" ref="Z32:AI41" ca="1" si="18">IF($O32-WEEKNUM(Z$1815)=0,$Y32,0)</f>
        <v>0</v>
      </c>
      <c r="AA32" s="56">
        <f t="shared" ca="1" si="18"/>
        <v>0</v>
      </c>
      <c r="AB32" s="56">
        <f t="shared" ca="1" si="18"/>
        <v>0</v>
      </c>
      <c r="AC32" s="56">
        <f t="shared" ca="1" si="18"/>
        <v>0</v>
      </c>
      <c r="AD32" s="56">
        <f t="shared" ca="1" si="18"/>
        <v>0</v>
      </c>
      <c r="AE32" s="56">
        <f t="shared" ca="1" si="18"/>
        <v>0</v>
      </c>
      <c r="AF32" s="56">
        <f t="shared" ca="1" si="18"/>
        <v>0</v>
      </c>
      <c r="AG32" s="56">
        <f t="shared" ca="1" si="18"/>
        <v>0</v>
      </c>
      <c r="AH32" s="56">
        <f t="shared" ca="1" si="18"/>
        <v>0</v>
      </c>
      <c r="AI32" s="56">
        <f t="shared" ca="1" si="18"/>
        <v>0</v>
      </c>
      <c r="AJ32" s="56">
        <f t="shared" ref="AJ32:AS41" ca="1" si="19">IF($O32-WEEKNUM(AJ$1815)=0,$Y32,0)</f>
        <v>0</v>
      </c>
      <c r="AK32" s="56">
        <f t="shared" ca="1" si="19"/>
        <v>0</v>
      </c>
      <c r="AL32" s="56">
        <f t="shared" ca="1" si="19"/>
        <v>0</v>
      </c>
      <c r="AM32" s="56">
        <f t="shared" ca="1" si="19"/>
        <v>0</v>
      </c>
      <c r="AN32" s="56">
        <f t="shared" ca="1" si="19"/>
        <v>0</v>
      </c>
      <c r="AO32" s="56">
        <f t="shared" ca="1" si="19"/>
        <v>0</v>
      </c>
      <c r="AP32" s="56">
        <f t="shared" ca="1" si="19"/>
        <v>0</v>
      </c>
      <c r="AQ32" s="56">
        <f t="shared" ca="1" si="19"/>
        <v>0</v>
      </c>
      <c r="AR32" s="56">
        <f t="shared" ca="1" si="19"/>
        <v>0</v>
      </c>
      <c r="AS32" s="56">
        <f t="shared" ca="1" si="19"/>
        <v>0</v>
      </c>
      <c r="AT32" s="56">
        <f t="shared" ref="AT32:BG41" ca="1" si="20">IF($O32-WEEKNUM(AT$1815)=0,$Y32,0)</f>
        <v>0</v>
      </c>
      <c r="AU32" s="56">
        <f t="shared" ca="1" si="20"/>
        <v>0</v>
      </c>
      <c r="AV32" s="56">
        <f t="shared" ca="1" si="20"/>
        <v>0</v>
      </c>
      <c r="AW32" s="56">
        <f t="shared" ca="1" si="20"/>
        <v>0</v>
      </c>
      <c r="AX32" s="56">
        <f t="shared" ca="1" si="20"/>
        <v>0</v>
      </c>
      <c r="AY32" s="56">
        <f t="shared" ca="1" si="20"/>
        <v>0</v>
      </c>
      <c r="AZ32" s="56">
        <f t="shared" ca="1" si="20"/>
        <v>0</v>
      </c>
      <c r="BA32" s="56">
        <f t="shared" ca="1" si="20"/>
        <v>0</v>
      </c>
      <c r="BB32" s="56">
        <f t="shared" ca="1" si="20"/>
        <v>0</v>
      </c>
      <c r="BC32" s="56">
        <f t="shared" ca="1" si="20"/>
        <v>0</v>
      </c>
      <c r="BD32" s="56">
        <f t="shared" ca="1" si="20"/>
        <v>0</v>
      </c>
      <c r="BE32" s="56">
        <f t="shared" ca="1" si="20"/>
        <v>0</v>
      </c>
      <c r="BF32" s="56">
        <f t="shared" ca="1" si="20"/>
        <v>0</v>
      </c>
      <c r="BG32" s="56">
        <f t="shared" ca="1" si="20"/>
        <v>0</v>
      </c>
    </row>
    <row r="33" spans="1:59" s="4" customFormat="1" x14ac:dyDescent="0.2">
      <c r="A33" s="4" t="s">
        <v>1702</v>
      </c>
      <c r="B33" s="4" t="s">
        <v>4028</v>
      </c>
      <c r="C33" s="4" t="s">
        <v>1684</v>
      </c>
      <c r="E33" s="48"/>
      <c r="F33" s="63"/>
      <c r="G33" s="50" t="s">
        <v>1682</v>
      </c>
      <c r="H33" s="50" t="s">
        <v>1682</v>
      </c>
      <c r="I33" s="51"/>
      <c r="J33" s="52">
        <v>30</v>
      </c>
      <c r="K33" s="52"/>
      <c r="L33" s="53"/>
      <c r="M33" s="54" t="str">
        <f t="shared" si="11"/>
        <v>-</v>
      </c>
      <c r="N33" s="52">
        <f t="shared" si="1"/>
        <v>0</v>
      </c>
      <c r="O33" s="55">
        <f t="shared" ca="1" si="2"/>
        <v>28</v>
      </c>
      <c r="P33" s="55" t="str">
        <f t="shared" ca="1" si="3"/>
        <v>2019.7</v>
      </c>
      <c r="Q33" s="56">
        <f t="shared" si="4"/>
        <v>0</v>
      </c>
      <c r="R33" s="52" t="str">
        <f t="shared" si="5"/>
        <v/>
      </c>
      <c r="S33" s="52"/>
      <c r="T33" s="52" t="str">
        <f t="shared" si="6"/>
        <v>OV</v>
      </c>
      <c r="U33" s="57" t="s">
        <v>130</v>
      </c>
      <c r="V33" s="58">
        <f t="shared" ca="1" si="7"/>
        <v>0</v>
      </c>
      <c r="W33" s="64" t="s">
        <v>1703</v>
      </c>
      <c r="X33" s="60"/>
      <c r="Y33" s="61"/>
      <c r="Z33" s="56">
        <f t="shared" ca="1" si="18"/>
        <v>0</v>
      </c>
      <c r="AA33" s="56">
        <f t="shared" ca="1" si="18"/>
        <v>0</v>
      </c>
      <c r="AB33" s="56">
        <f t="shared" ca="1" si="18"/>
        <v>0</v>
      </c>
      <c r="AC33" s="56">
        <f t="shared" ca="1" si="18"/>
        <v>0</v>
      </c>
      <c r="AD33" s="56">
        <f t="shared" ca="1" si="18"/>
        <v>0</v>
      </c>
      <c r="AE33" s="56">
        <f t="shared" ca="1" si="18"/>
        <v>0</v>
      </c>
      <c r="AF33" s="56">
        <f t="shared" ca="1" si="18"/>
        <v>0</v>
      </c>
      <c r="AG33" s="56">
        <f t="shared" ca="1" si="18"/>
        <v>0</v>
      </c>
      <c r="AH33" s="56">
        <f t="shared" ca="1" si="18"/>
        <v>0</v>
      </c>
      <c r="AI33" s="56">
        <f t="shared" ca="1" si="18"/>
        <v>0</v>
      </c>
      <c r="AJ33" s="56">
        <f t="shared" ca="1" si="19"/>
        <v>0</v>
      </c>
      <c r="AK33" s="56">
        <f t="shared" ca="1" si="19"/>
        <v>0</v>
      </c>
      <c r="AL33" s="56">
        <f t="shared" ca="1" si="19"/>
        <v>0</v>
      </c>
      <c r="AM33" s="56">
        <f t="shared" ca="1" si="19"/>
        <v>0</v>
      </c>
      <c r="AN33" s="56">
        <f t="shared" ca="1" si="19"/>
        <v>0</v>
      </c>
      <c r="AO33" s="56">
        <f t="shared" ca="1" si="19"/>
        <v>0</v>
      </c>
      <c r="AP33" s="56">
        <f t="shared" ca="1" si="19"/>
        <v>0</v>
      </c>
      <c r="AQ33" s="56">
        <f t="shared" ca="1" si="19"/>
        <v>0</v>
      </c>
      <c r="AR33" s="56">
        <f t="shared" ca="1" si="19"/>
        <v>0</v>
      </c>
      <c r="AS33" s="56">
        <f t="shared" ca="1" si="19"/>
        <v>0</v>
      </c>
      <c r="AT33" s="56">
        <f t="shared" ca="1" si="20"/>
        <v>0</v>
      </c>
      <c r="AU33" s="56">
        <f t="shared" ca="1" si="20"/>
        <v>0</v>
      </c>
      <c r="AV33" s="56">
        <f t="shared" ca="1" si="20"/>
        <v>0</v>
      </c>
      <c r="AW33" s="56">
        <f t="shared" ca="1" si="20"/>
        <v>0</v>
      </c>
      <c r="AX33" s="56">
        <f t="shared" ca="1" si="20"/>
        <v>0</v>
      </c>
      <c r="AY33" s="56">
        <f t="shared" ca="1" si="20"/>
        <v>0</v>
      </c>
      <c r="AZ33" s="56">
        <f t="shared" ca="1" si="20"/>
        <v>0</v>
      </c>
      <c r="BA33" s="56">
        <f t="shared" ca="1" si="20"/>
        <v>0</v>
      </c>
      <c r="BB33" s="56">
        <f t="shared" ca="1" si="20"/>
        <v>0</v>
      </c>
      <c r="BC33" s="56">
        <f t="shared" ca="1" si="20"/>
        <v>0</v>
      </c>
      <c r="BD33" s="56">
        <f t="shared" ca="1" si="20"/>
        <v>0</v>
      </c>
      <c r="BE33" s="56">
        <f t="shared" ca="1" si="20"/>
        <v>0</v>
      </c>
      <c r="BF33" s="56">
        <f t="shared" ca="1" si="20"/>
        <v>0</v>
      </c>
      <c r="BG33" s="56">
        <f t="shared" ca="1" si="20"/>
        <v>0</v>
      </c>
    </row>
    <row r="34" spans="1:59" s="4" customFormat="1" x14ac:dyDescent="0.2">
      <c r="A34" s="4" t="s">
        <v>1704</v>
      </c>
      <c r="B34" s="4" t="s">
        <v>4029</v>
      </c>
      <c r="C34" s="4" t="s">
        <v>1684</v>
      </c>
      <c r="E34" s="48"/>
      <c r="F34" s="63"/>
      <c r="G34" s="50" t="s">
        <v>1682</v>
      </c>
      <c r="H34" s="50" t="s">
        <v>1682</v>
      </c>
      <c r="I34" s="51"/>
      <c r="J34" s="52">
        <v>30</v>
      </c>
      <c r="K34" s="52"/>
      <c r="L34" s="53"/>
      <c r="M34" s="54" t="str">
        <f t="shared" si="11"/>
        <v>-</v>
      </c>
      <c r="N34" s="52">
        <f t="shared" si="1"/>
        <v>0</v>
      </c>
      <c r="O34" s="55">
        <f t="shared" ca="1" si="2"/>
        <v>28</v>
      </c>
      <c r="P34" s="55" t="str">
        <f t="shared" ca="1" si="3"/>
        <v>2019.7</v>
      </c>
      <c r="Q34" s="56">
        <f t="shared" si="4"/>
        <v>0</v>
      </c>
      <c r="R34" s="52" t="str">
        <f t="shared" si="5"/>
        <v/>
      </c>
      <c r="S34" s="52"/>
      <c r="T34" s="52" t="str">
        <f t="shared" si="6"/>
        <v>OV</v>
      </c>
      <c r="U34" s="57" t="s">
        <v>130</v>
      </c>
      <c r="V34" s="58">
        <f t="shared" ca="1" si="7"/>
        <v>0</v>
      </c>
      <c r="W34" s="64"/>
      <c r="X34" s="60"/>
      <c r="Y34" s="61"/>
      <c r="Z34" s="56">
        <f t="shared" ca="1" si="18"/>
        <v>0</v>
      </c>
      <c r="AA34" s="56">
        <f t="shared" ca="1" si="18"/>
        <v>0</v>
      </c>
      <c r="AB34" s="56">
        <f t="shared" ca="1" si="18"/>
        <v>0</v>
      </c>
      <c r="AC34" s="56">
        <f t="shared" ca="1" si="18"/>
        <v>0</v>
      </c>
      <c r="AD34" s="56">
        <f t="shared" ca="1" si="18"/>
        <v>0</v>
      </c>
      <c r="AE34" s="56">
        <f t="shared" ca="1" si="18"/>
        <v>0</v>
      </c>
      <c r="AF34" s="56">
        <f t="shared" ca="1" si="18"/>
        <v>0</v>
      </c>
      <c r="AG34" s="56">
        <f t="shared" ca="1" si="18"/>
        <v>0</v>
      </c>
      <c r="AH34" s="56">
        <f t="shared" ca="1" si="18"/>
        <v>0</v>
      </c>
      <c r="AI34" s="56">
        <f t="shared" ca="1" si="18"/>
        <v>0</v>
      </c>
      <c r="AJ34" s="56">
        <f t="shared" ca="1" si="19"/>
        <v>0</v>
      </c>
      <c r="AK34" s="56">
        <f t="shared" ca="1" si="19"/>
        <v>0</v>
      </c>
      <c r="AL34" s="56">
        <f t="shared" ca="1" si="19"/>
        <v>0</v>
      </c>
      <c r="AM34" s="56">
        <f t="shared" ca="1" si="19"/>
        <v>0</v>
      </c>
      <c r="AN34" s="56">
        <f t="shared" ca="1" si="19"/>
        <v>0</v>
      </c>
      <c r="AO34" s="56">
        <f t="shared" ca="1" si="19"/>
        <v>0</v>
      </c>
      <c r="AP34" s="56">
        <f t="shared" ca="1" si="19"/>
        <v>0</v>
      </c>
      <c r="AQ34" s="56">
        <f t="shared" ca="1" si="19"/>
        <v>0</v>
      </c>
      <c r="AR34" s="56">
        <f t="shared" ca="1" si="19"/>
        <v>0</v>
      </c>
      <c r="AS34" s="56">
        <f t="shared" ca="1" si="19"/>
        <v>0</v>
      </c>
      <c r="AT34" s="56">
        <f t="shared" ca="1" si="20"/>
        <v>0</v>
      </c>
      <c r="AU34" s="56">
        <f t="shared" ca="1" si="20"/>
        <v>0</v>
      </c>
      <c r="AV34" s="56">
        <f t="shared" ca="1" si="20"/>
        <v>0</v>
      </c>
      <c r="AW34" s="56">
        <f t="shared" ca="1" si="20"/>
        <v>0</v>
      </c>
      <c r="AX34" s="56">
        <f t="shared" ca="1" si="20"/>
        <v>0</v>
      </c>
      <c r="AY34" s="56">
        <f t="shared" ca="1" si="20"/>
        <v>0</v>
      </c>
      <c r="AZ34" s="56">
        <f t="shared" ca="1" si="20"/>
        <v>0</v>
      </c>
      <c r="BA34" s="56">
        <f t="shared" ca="1" si="20"/>
        <v>0</v>
      </c>
      <c r="BB34" s="56">
        <f t="shared" ca="1" si="20"/>
        <v>0</v>
      </c>
      <c r="BC34" s="56">
        <f t="shared" ca="1" si="20"/>
        <v>0</v>
      </c>
      <c r="BD34" s="56">
        <f t="shared" ca="1" si="20"/>
        <v>0</v>
      </c>
      <c r="BE34" s="56">
        <f t="shared" ca="1" si="20"/>
        <v>0</v>
      </c>
      <c r="BF34" s="56">
        <f t="shared" ca="1" si="20"/>
        <v>0</v>
      </c>
      <c r="BG34" s="56">
        <f t="shared" ca="1" si="20"/>
        <v>0</v>
      </c>
    </row>
    <row r="35" spans="1:59" s="4" customFormat="1" x14ac:dyDescent="0.2">
      <c r="A35" s="4" t="s">
        <v>1509</v>
      </c>
      <c r="B35" s="4" t="s">
        <v>1705</v>
      </c>
      <c r="C35" s="4" t="s">
        <v>1681</v>
      </c>
      <c r="E35" s="48"/>
      <c r="F35" s="63" t="s">
        <v>1706</v>
      </c>
      <c r="G35" s="50" t="s">
        <v>1682</v>
      </c>
      <c r="H35" s="50" t="s">
        <v>1682</v>
      </c>
      <c r="I35" s="51"/>
      <c r="J35" s="52">
        <v>30</v>
      </c>
      <c r="K35" s="52"/>
      <c r="L35" s="53">
        <v>43601</v>
      </c>
      <c r="M35" s="54">
        <f t="shared" si="11"/>
        <v>4</v>
      </c>
      <c r="N35" s="52">
        <f t="shared" si="1"/>
        <v>20</v>
      </c>
      <c r="O35" s="55">
        <f t="shared" ca="1" si="2"/>
        <v>28</v>
      </c>
      <c r="P35" s="55" t="str">
        <f t="shared" ca="1" si="3"/>
        <v>2019.7</v>
      </c>
      <c r="Q35" s="56">
        <f t="shared" si="4"/>
        <v>212.4247374562427</v>
      </c>
      <c r="R35" s="52">
        <f t="shared" ca="1" si="5"/>
        <v>55</v>
      </c>
      <c r="S35" s="52"/>
      <c r="T35" s="52" t="str">
        <f t="shared" ca="1" si="6"/>
        <v>OV</v>
      </c>
      <c r="U35" s="57" t="s">
        <v>130</v>
      </c>
      <c r="V35" s="58">
        <f t="shared" ca="1" si="7"/>
        <v>0</v>
      </c>
      <c r="W35" s="64" t="s">
        <v>1707</v>
      </c>
      <c r="X35" s="60">
        <v>170.21</v>
      </c>
      <c r="Y35" s="61">
        <v>910.24</v>
      </c>
      <c r="Z35" s="56">
        <f t="shared" ca="1" si="18"/>
        <v>0</v>
      </c>
      <c r="AA35" s="56">
        <f t="shared" ca="1" si="18"/>
        <v>0</v>
      </c>
      <c r="AB35" s="56">
        <f t="shared" ca="1" si="18"/>
        <v>0</v>
      </c>
      <c r="AC35" s="56">
        <f t="shared" ca="1" si="18"/>
        <v>0</v>
      </c>
      <c r="AD35" s="56">
        <f t="shared" ca="1" si="18"/>
        <v>0</v>
      </c>
      <c r="AE35" s="56">
        <f t="shared" ca="1" si="18"/>
        <v>0</v>
      </c>
      <c r="AF35" s="56">
        <f t="shared" ca="1" si="18"/>
        <v>0</v>
      </c>
      <c r="AG35" s="56">
        <f t="shared" ca="1" si="18"/>
        <v>0</v>
      </c>
      <c r="AH35" s="56">
        <f t="shared" ca="1" si="18"/>
        <v>0</v>
      </c>
      <c r="AI35" s="56">
        <f t="shared" ca="1" si="18"/>
        <v>910.24</v>
      </c>
      <c r="AJ35" s="56">
        <f t="shared" ca="1" si="19"/>
        <v>0</v>
      </c>
      <c r="AK35" s="56">
        <f t="shared" ca="1" si="19"/>
        <v>0</v>
      </c>
      <c r="AL35" s="56">
        <f t="shared" ca="1" si="19"/>
        <v>0</v>
      </c>
      <c r="AM35" s="56">
        <f t="shared" ca="1" si="19"/>
        <v>0</v>
      </c>
      <c r="AN35" s="56">
        <f t="shared" ca="1" si="19"/>
        <v>0</v>
      </c>
      <c r="AO35" s="56">
        <f t="shared" ca="1" si="19"/>
        <v>0</v>
      </c>
      <c r="AP35" s="56">
        <f t="shared" ca="1" si="19"/>
        <v>0</v>
      </c>
      <c r="AQ35" s="56">
        <f t="shared" ca="1" si="19"/>
        <v>0</v>
      </c>
      <c r="AR35" s="56">
        <f t="shared" ca="1" si="19"/>
        <v>0</v>
      </c>
      <c r="AS35" s="56">
        <f t="shared" ca="1" si="19"/>
        <v>0</v>
      </c>
      <c r="AT35" s="56">
        <f t="shared" ca="1" si="20"/>
        <v>0</v>
      </c>
      <c r="AU35" s="56">
        <f t="shared" ca="1" si="20"/>
        <v>0</v>
      </c>
      <c r="AV35" s="56">
        <f t="shared" ca="1" si="20"/>
        <v>0</v>
      </c>
      <c r="AW35" s="56">
        <f t="shared" ca="1" si="20"/>
        <v>0</v>
      </c>
      <c r="AX35" s="56">
        <f t="shared" ca="1" si="20"/>
        <v>0</v>
      </c>
      <c r="AY35" s="56">
        <f t="shared" ca="1" si="20"/>
        <v>0</v>
      </c>
      <c r="AZ35" s="56">
        <f t="shared" ca="1" si="20"/>
        <v>0</v>
      </c>
      <c r="BA35" s="56">
        <f t="shared" ca="1" si="20"/>
        <v>0</v>
      </c>
      <c r="BB35" s="56">
        <f t="shared" ca="1" si="20"/>
        <v>0</v>
      </c>
      <c r="BC35" s="56">
        <f t="shared" ca="1" si="20"/>
        <v>0</v>
      </c>
      <c r="BD35" s="56">
        <f t="shared" ca="1" si="20"/>
        <v>0</v>
      </c>
      <c r="BE35" s="56">
        <f t="shared" ca="1" si="20"/>
        <v>0</v>
      </c>
      <c r="BF35" s="56">
        <f t="shared" ca="1" si="20"/>
        <v>0</v>
      </c>
      <c r="BG35" s="56">
        <f t="shared" ca="1" si="20"/>
        <v>0</v>
      </c>
    </row>
    <row r="36" spans="1:59" s="4" customFormat="1" x14ac:dyDescent="0.2">
      <c r="A36" s="4" t="s">
        <v>1509</v>
      </c>
      <c r="B36" s="4" t="s">
        <v>1705</v>
      </c>
      <c r="C36" s="4" t="s">
        <v>1681</v>
      </c>
      <c r="E36" s="48"/>
      <c r="F36" s="63" t="s">
        <v>1708</v>
      </c>
      <c r="G36" s="50" t="s">
        <v>1682</v>
      </c>
      <c r="H36" s="50" t="s">
        <v>1682</v>
      </c>
      <c r="I36" s="51"/>
      <c r="J36" s="52">
        <v>30</v>
      </c>
      <c r="K36" s="52"/>
      <c r="L36" s="53">
        <v>43580</v>
      </c>
      <c r="M36" s="54">
        <f t="shared" si="11"/>
        <v>4</v>
      </c>
      <c r="N36" s="52">
        <f t="shared" si="1"/>
        <v>17</v>
      </c>
      <c r="O36" s="55">
        <f t="shared" ca="1" si="2"/>
        <v>28</v>
      </c>
      <c r="P36" s="55" t="str">
        <f t="shared" ca="1" si="3"/>
        <v>2019.7</v>
      </c>
      <c r="Q36" s="56">
        <f t="shared" si="4"/>
        <v>88.912485414235704</v>
      </c>
      <c r="R36" s="52">
        <f t="shared" ca="1" si="5"/>
        <v>76</v>
      </c>
      <c r="S36" s="52"/>
      <c r="T36" s="52" t="str">
        <f t="shared" ca="1" si="6"/>
        <v>OV</v>
      </c>
      <c r="U36" s="57" t="s">
        <v>130</v>
      </c>
      <c r="V36" s="58">
        <f t="shared" ca="1" si="7"/>
        <v>0</v>
      </c>
      <c r="W36" s="64" t="s">
        <v>1707</v>
      </c>
      <c r="X36" s="60">
        <v>71.239999999999995</v>
      </c>
      <c r="Y36" s="61">
        <v>380.99</v>
      </c>
      <c r="Z36" s="56">
        <f t="shared" ca="1" si="18"/>
        <v>0</v>
      </c>
      <c r="AA36" s="56">
        <f t="shared" ca="1" si="18"/>
        <v>0</v>
      </c>
      <c r="AB36" s="56">
        <f t="shared" ca="1" si="18"/>
        <v>0</v>
      </c>
      <c r="AC36" s="56">
        <f t="shared" ca="1" si="18"/>
        <v>0</v>
      </c>
      <c r="AD36" s="56">
        <f t="shared" ca="1" si="18"/>
        <v>0</v>
      </c>
      <c r="AE36" s="56">
        <f t="shared" ca="1" si="18"/>
        <v>0</v>
      </c>
      <c r="AF36" s="56">
        <f t="shared" ca="1" si="18"/>
        <v>0</v>
      </c>
      <c r="AG36" s="56">
        <f t="shared" ca="1" si="18"/>
        <v>0</v>
      </c>
      <c r="AH36" s="56">
        <f t="shared" ca="1" si="18"/>
        <v>0</v>
      </c>
      <c r="AI36" s="56">
        <f t="shared" ca="1" si="18"/>
        <v>380.99</v>
      </c>
      <c r="AJ36" s="56">
        <f t="shared" ca="1" si="19"/>
        <v>0</v>
      </c>
      <c r="AK36" s="56">
        <f t="shared" ca="1" si="19"/>
        <v>0</v>
      </c>
      <c r="AL36" s="56">
        <f t="shared" ca="1" si="19"/>
        <v>0</v>
      </c>
      <c r="AM36" s="56">
        <f t="shared" ca="1" si="19"/>
        <v>0</v>
      </c>
      <c r="AN36" s="56">
        <f t="shared" ca="1" si="19"/>
        <v>0</v>
      </c>
      <c r="AO36" s="56">
        <f t="shared" ca="1" si="19"/>
        <v>0</v>
      </c>
      <c r="AP36" s="56">
        <f t="shared" ca="1" si="19"/>
        <v>0</v>
      </c>
      <c r="AQ36" s="56">
        <f t="shared" ca="1" si="19"/>
        <v>0</v>
      </c>
      <c r="AR36" s="56">
        <f t="shared" ca="1" si="19"/>
        <v>0</v>
      </c>
      <c r="AS36" s="56">
        <f t="shared" ca="1" si="19"/>
        <v>0</v>
      </c>
      <c r="AT36" s="56">
        <f t="shared" ca="1" si="20"/>
        <v>0</v>
      </c>
      <c r="AU36" s="56">
        <f t="shared" ca="1" si="20"/>
        <v>0</v>
      </c>
      <c r="AV36" s="56">
        <f t="shared" ca="1" si="20"/>
        <v>0</v>
      </c>
      <c r="AW36" s="56">
        <f t="shared" ca="1" si="20"/>
        <v>0</v>
      </c>
      <c r="AX36" s="56">
        <f t="shared" ca="1" si="20"/>
        <v>0</v>
      </c>
      <c r="AY36" s="56">
        <f t="shared" ca="1" si="20"/>
        <v>0</v>
      </c>
      <c r="AZ36" s="56">
        <f t="shared" ca="1" si="20"/>
        <v>0</v>
      </c>
      <c r="BA36" s="56">
        <f t="shared" ca="1" si="20"/>
        <v>0</v>
      </c>
      <c r="BB36" s="56">
        <f t="shared" ca="1" si="20"/>
        <v>0</v>
      </c>
      <c r="BC36" s="56">
        <f t="shared" ca="1" si="20"/>
        <v>0</v>
      </c>
      <c r="BD36" s="56">
        <f t="shared" ca="1" si="20"/>
        <v>0</v>
      </c>
      <c r="BE36" s="56">
        <f t="shared" ca="1" si="20"/>
        <v>0</v>
      </c>
      <c r="BF36" s="56">
        <f t="shared" ca="1" si="20"/>
        <v>0</v>
      </c>
      <c r="BG36" s="56">
        <f t="shared" ca="1" si="20"/>
        <v>0</v>
      </c>
    </row>
    <row r="37" spans="1:59" s="4" customFormat="1" x14ac:dyDescent="0.2">
      <c r="A37" s="4" t="s">
        <v>1509</v>
      </c>
      <c r="B37" s="4" t="s">
        <v>1705</v>
      </c>
      <c r="C37" s="4" t="s">
        <v>1681</v>
      </c>
      <c r="E37" s="48"/>
      <c r="F37" s="63" t="s">
        <v>1709</v>
      </c>
      <c r="G37" s="50" t="s">
        <v>1682</v>
      </c>
      <c r="H37" s="50" t="s">
        <v>1682</v>
      </c>
      <c r="I37" s="51"/>
      <c r="J37" s="52">
        <v>30</v>
      </c>
      <c r="K37" s="52"/>
      <c r="L37" s="53">
        <v>43595</v>
      </c>
      <c r="M37" s="54">
        <f t="shared" si="11"/>
        <v>5</v>
      </c>
      <c r="N37" s="52">
        <f t="shared" si="1"/>
        <v>19</v>
      </c>
      <c r="O37" s="55">
        <f t="shared" ca="1" si="2"/>
        <v>28</v>
      </c>
      <c r="P37" s="55" t="str">
        <f t="shared" ca="1" si="3"/>
        <v>2019.7</v>
      </c>
      <c r="Q37" s="56">
        <f t="shared" si="4"/>
        <v>59.131855309218203</v>
      </c>
      <c r="R37" s="52">
        <f t="shared" ca="1" si="5"/>
        <v>61</v>
      </c>
      <c r="S37" s="52"/>
      <c r="T37" s="52" t="str">
        <f t="shared" ca="1" si="6"/>
        <v>OV</v>
      </c>
      <c r="U37" s="57" t="s">
        <v>130</v>
      </c>
      <c r="V37" s="58">
        <f t="shared" ca="1" si="7"/>
        <v>0</v>
      </c>
      <c r="W37" s="64" t="s">
        <v>1707</v>
      </c>
      <c r="X37" s="60">
        <v>47.38</v>
      </c>
      <c r="Y37" s="61">
        <v>253.38</v>
      </c>
      <c r="Z37" s="56">
        <f t="shared" ca="1" si="18"/>
        <v>0</v>
      </c>
      <c r="AA37" s="56">
        <f t="shared" ca="1" si="18"/>
        <v>0</v>
      </c>
      <c r="AB37" s="56">
        <f t="shared" ca="1" si="18"/>
        <v>0</v>
      </c>
      <c r="AC37" s="56">
        <f t="shared" ca="1" si="18"/>
        <v>0</v>
      </c>
      <c r="AD37" s="56">
        <f t="shared" ca="1" si="18"/>
        <v>0</v>
      </c>
      <c r="AE37" s="56">
        <f t="shared" ca="1" si="18"/>
        <v>0</v>
      </c>
      <c r="AF37" s="56">
        <f t="shared" ca="1" si="18"/>
        <v>0</v>
      </c>
      <c r="AG37" s="56">
        <f t="shared" ca="1" si="18"/>
        <v>0</v>
      </c>
      <c r="AH37" s="56">
        <f t="shared" ca="1" si="18"/>
        <v>0</v>
      </c>
      <c r="AI37" s="56">
        <f t="shared" ca="1" si="18"/>
        <v>253.38</v>
      </c>
      <c r="AJ37" s="56">
        <f t="shared" ca="1" si="19"/>
        <v>0</v>
      </c>
      <c r="AK37" s="56">
        <f t="shared" ca="1" si="19"/>
        <v>0</v>
      </c>
      <c r="AL37" s="56">
        <f t="shared" ca="1" si="19"/>
        <v>0</v>
      </c>
      <c r="AM37" s="56">
        <f t="shared" ca="1" si="19"/>
        <v>0</v>
      </c>
      <c r="AN37" s="56">
        <f t="shared" ca="1" si="19"/>
        <v>0</v>
      </c>
      <c r="AO37" s="56">
        <f t="shared" ca="1" si="19"/>
        <v>0</v>
      </c>
      <c r="AP37" s="56">
        <f t="shared" ca="1" si="19"/>
        <v>0</v>
      </c>
      <c r="AQ37" s="56">
        <f t="shared" ca="1" si="19"/>
        <v>0</v>
      </c>
      <c r="AR37" s="56">
        <f t="shared" ca="1" si="19"/>
        <v>0</v>
      </c>
      <c r="AS37" s="56">
        <f t="shared" ca="1" si="19"/>
        <v>0</v>
      </c>
      <c r="AT37" s="56">
        <f t="shared" ca="1" si="20"/>
        <v>0</v>
      </c>
      <c r="AU37" s="56">
        <f t="shared" ca="1" si="20"/>
        <v>0</v>
      </c>
      <c r="AV37" s="56">
        <f t="shared" ca="1" si="20"/>
        <v>0</v>
      </c>
      <c r="AW37" s="56">
        <f t="shared" ca="1" si="20"/>
        <v>0</v>
      </c>
      <c r="AX37" s="56">
        <f t="shared" ca="1" si="20"/>
        <v>0</v>
      </c>
      <c r="AY37" s="56">
        <f t="shared" ca="1" si="20"/>
        <v>0</v>
      </c>
      <c r="AZ37" s="56">
        <f t="shared" ca="1" si="20"/>
        <v>0</v>
      </c>
      <c r="BA37" s="56">
        <f t="shared" ca="1" si="20"/>
        <v>0</v>
      </c>
      <c r="BB37" s="56">
        <f t="shared" ca="1" si="20"/>
        <v>0</v>
      </c>
      <c r="BC37" s="56">
        <f t="shared" ca="1" si="20"/>
        <v>0</v>
      </c>
      <c r="BD37" s="56">
        <f t="shared" ca="1" si="20"/>
        <v>0</v>
      </c>
      <c r="BE37" s="56">
        <f t="shared" ca="1" si="20"/>
        <v>0</v>
      </c>
      <c r="BF37" s="56">
        <f t="shared" ca="1" si="20"/>
        <v>0</v>
      </c>
      <c r="BG37" s="56">
        <f t="shared" ca="1" si="20"/>
        <v>0</v>
      </c>
    </row>
    <row r="38" spans="1:59" s="4" customFormat="1" x14ac:dyDescent="0.2">
      <c r="A38" s="4" t="s">
        <v>1509</v>
      </c>
      <c r="B38" s="4" t="s">
        <v>1705</v>
      </c>
      <c r="C38" s="4" t="s">
        <v>1681</v>
      </c>
      <c r="E38" s="48"/>
      <c r="F38" s="63" t="s">
        <v>1710</v>
      </c>
      <c r="G38" s="50" t="s">
        <v>1682</v>
      </c>
      <c r="H38" s="50" t="s">
        <v>1682</v>
      </c>
      <c r="I38" s="51"/>
      <c r="J38" s="52">
        <v>30</v>
      </c>
      <c r="K38" s="52"/>
      <c r="L38" s="53">
        <v>43595</v>
      </c>
      <c r="M38" s="54">
        <f t="shared" si="11"/>
        <v>5</v>
      </c>
      <c r="N38" s="52">
        <f t="shared" si="1"/>
        <v>19</v>
      </c>
      <c r="O38" s="55">
        <f t="shared" ca="1" si="2"/>
        <v>28</v>
      </c>
      <c r="P38" s="55" t="str">
        <f t="shared" ca="1" si="3"/>
        <v>2019.7</v>
      </c>
      <c r="Q38" s="56">
        <f t="shared" si="4"/>
        <v>351.63360560093349</v>
      </c>
      <c r="R38" s="52">
        <f t="shared" ca="1" si="5"/>
        <v>61</v>
      </c>
      <c r="S38" s="52"/>
      <c r="T38" s="52" t="str">
        <f t="shared" ca="1" si="6"/>
        <v>OV</v>
      </c>
      <c r="U38" s="57" t="s">
        <v>130</v>
      </c>
      <c r="V38" s="58">
        <f t="shared" ca="1" si="7"/>
        <v>0</v>
      </c>
      <c r="W38" s="64" t="s">
        <v>1707</v>
      </c>
      <c r="X38" s="60">
        <v>281.75</v>
      </c>
      <c r="Y38" s="61">
        <v>1506.75</v>
      </c>
      <c r="Z38" s="56">
        <f t="shared" ca="1" si="18"/>
        <v>0</v>
      </c>
      <c r="AA38" s="56">
        <f t="shared" ca="1" si="18"/>
        <v>0</v>
      </c>
      <c r="AB38" s="56">
        <f t="shared" ca="1" si="18"/>
        <v>0</v>
      </c>
      <c r="AC38" s="56">
        <f t="shared" ca="1" si="18"/>
        <v>0</v>
      </c>
      <c r="AD38" s="56">
        <f t="shared" ca="1" si="18"/>
        <v>0</v>
      </c>
      <c r="AE38" s="56">
        <f t="shared" ca="1" si="18"/>
        <v>0</v>
      </c>
      <c r="AF38" s="56">
        <f t="shared" ca="1" si="18"/>
        <v>0</v>
      </c>
      <c r="AG38" s="56">
        <f t="shared" ca="1" si="18"/>
        <v>0</v>
      </c>
      <c r="AH38" s="56">
        <f t="shared" ca="1" si="18"/>
        <v>0</v>
      </c>
      <c r="AI38" s="56">
        <f t="shared" ca="1" si="18"/>
        <v>1506.75</v>
      </c>
      <c r="AJ38" s="56">
        <f t="shared" ca="1" si="19"/>
        <v>0</v>
      </c>
      <c r="AK38" s="56">
        <f t="shared" ca="1" si="19"/>
        <v>0</v>
      </c>
      <c r="AL38" s="56">
        <f t="shared" ca="1" si="19"/>
        <v>0</v>
      </c>
      <c r="AM38" s="56">
        <f t="shared" ca="1" si="19"/>
        <v>0</v>
      </c>
      <c r="AN38" s="56">
        <f t="shared" ca="1" si="19"/>
        <v>0</v>
      </c>
      <c r="AO38" s="56">
        <f t="shared" ca="1" si="19"/>
        <v>0</v>
      </c>
      <c r="AP38" s="56">
        <f t="shared" ca="1" si="19"/>
        <v>0</v>
      </c>
      <c r="AQ38" s="56">
        <f t="shared" ca="1" si="19"/>
        <v>0</v>
      </c>
      <c r="AR38" s="56">
        <f t="shared" ca="1" si="19"/>
        <v>0</v>
      </c>
      <c r="AS38" s="56">
        <f t="shared" ca="1" si="19"/>
        <v>0</v>
      </c>
      <c r="AT38" s="56">
        <f t="shared" ca="1" si="20"/>
        <v>0</v>
      </c>
      <c r="AU38" s="56">
        <f t="shared" ca="1" si="20"/>
        <v>0</v>
      </c>
      <c r="AV38" s="56">
        <f t="shared" ca="1" si="20"/>
        <v>0</v>
      </c>
      <c r="AW38" s="56">
        <f t="shared" ca="1" si="20"/>
        <v>0</v>
      </c>
      <c r="AX38" s="56">
        <f t="shared" ca="1" si="20"/>
        <v>0</v>
      </c>
      <c r="AY38" s="56">
        <f t="shared" ca="1" si="20"/>
        <v>0</v>
      </c>
      <c r="AZ38" s="56">
        <f t="shared" ca="1" si="20"/>
        <v>0</v>
      </c>
      <c r="BA38" s="56">
        <f t="shared" ca="1" si="20"/>
        <v>0</v>
      </c>
      <c r="BB38" s="56">
        <f t="shared" ca="1" si="20"/>
        <v>0</v>
      </c>
      <c r="BC38" s="56">
        <f t="shared" ca="1" si="20"/>
        <v>0</v>
      </c>
      <c r="BD38" s="56">
        <f t="shared" ca="1" si="20"/>
        <v>0</v>
      </c>
      <c r="BE38" s="56">
        <f t="shared" ca="1" si="20"/>
        <v>0</v>
      </c>
      <c r="BF38" s="56">
        <f t="shared" ca="1" si="20"/>
        <v>0</v>
      </c>
      <c r="BG38" s="56">
        <f t="shared" ca="1" si="20"/>
        <v>0</v>
      </c>
    </row>
    <row r="39" spans="1:59" s="4" customFormat="1" x14ac:dyDescent="0.2">
      <c r="A39" s="4" t="s">
        <v>1509</v>
      </c>
      <c r="B39" s="4" t="s">
        <v>1705</v>
      </c>
      <c r="C39" s="4" t="s">
        <v>1681</v>
      </c>
      <c r="E39" s="48"/>
      <c r="F39" s="63" t="s">
        <v>1711</v>
      </c>
      <c r="G39" s="50" t="s">
        <v>1682</v>
      </c>
      <c r="H39" s="50" t="s">
        <v>1682</v>
      </c>
      <c r="I39" s="51"/>
      <c r="J39" s="52">
        <v>30</v>
      </c>
      <c r="K39" s="52"/>
      <c r="L39" s="53">
        <v>43601</v>
      </c>
      <c r="M39" s="54">
        <f t="shared" si="11"/>
        <v>4</v>
      </c>
      <c r="N39" s="52">
        <f t="shared" si="1"/>
        <v>20</v>
      </c>
      <c r="O39" s="55">
        <f t="shared" ca="1" si="2"/>
        <v>28</v>
      </c>
      <c r="P39" s="55" t="str">
        <f t="shared" ca="1" si="3"/>
        <v>2019.7</v>
      </c>
      <c r="Q39" s="56">
        <f t="shared" si="4"/>
        <v>42.310385064177368</v>
      </c>
      <c r="R39" s="52">
        <f t="shared" ca="1" si="5"/>
        <v>55</v>
      </c>
      <c r="S39" s="52"/>
      <c r="T39" s="52" t="str">
        <f t="shared" ca="1" si="6"/>
        <v>OV</v>
      </c>
      <c r="U39" s="57" t="s">
        <v>130</v>
      </c>
      <c r="V39" s="58">
        <f t="shared" ca="1" si="7"/>
        <v>0</v>
      </c>
      <c r="W39" s="64" t="s">
        <v>1707</v>
      </c>
      <c r="X39" s="60">
        <v>33.9</v>
      </c>
      <c r="Y39" s="61">
        <v>181.3</v>
      </c>
      <c r="Z39" s="56">
        <f t="shared" ca="1" si="18"/>
        <v>0</v>
      </c>
      <c r="AA39" s="56">
        <f t="shared" ca="1" si="18"/>
        <v>0</v>
      </c>
      <c r="AB39" s="56">
        <f t="shared" ca="1" si="18"/>
        <v>0</v>
      </c>
      <c r="AC39" s="56">
        <f t="shared" ca="1" si="18"/>
        <v>0</v>
      </c>
      <c r="AD39" s="56">
        <f t="shared" ca="1" si="18"/>
        <v>0</v>
      </c>
      <c r="AE39" s="56">
        <f t="shared" ca="1" si="18"/>
        <v>0</v>
      </c>
      <c r="AF39" s="56">
        <f t="shared" ca="1" si="18"/>
        <v>0</v>
      </c>
      <c r="AG39" s="56">
        <f t="shared" ca="1" si="18"/>
        <v>0</v>
      </c>
      <c r="AH39" s="56">
        <f t="shared" ca="1" si="18"/>
        <v>0</v>
      </c>
      <c r="AI39" s="56">
        <f t="shared" ca="1" si="18"/>
        <v>181.3</v>
      </c>
      <c r="AJ39" s="56">
        <f t="shared" ca="1" si="19"/>
        <v>0</v>
      </c>
      <c r="AK39" s="56">
        <f t="shared" ca="1" si="19"/>
        <v>0</v>
      </c>
      <c r="AL39" s="56">
        <f t="shared" ca="1" si="19"/>
        <v>0</v>
      </c>
      <c r="AM39" s="56">
        <f t="shared" ca="1" si="19"/>
        <v>0</v>
      </c>
      <c r="AN39" s="56">
        <f t="shared" ca="1" si="19"/>
        <v>0</v>
      </c>
      <c r="AO39" s="56">
        <f t="shared" ca="1" si="19"/>
        <v>0</v>
      </c>
      <c r="AP39" s="56">
        <f t="shared" ca="1" si="19"/>
        <v>0</v>
      </c>
      <c r="AQ39" s="56">
        <f t="shared" ca="1" si="19"/>
        <v>0</v>
      </c>
      <c r="AR39" s="56">
        <f t="shared" ca="1" si="19"/>
        <v>0</v>
      </c>
      <c r="AS39" s="56">
        <f t="shared" ca="1" si="19"/>
        <v>0</v>
      </c>
      <c r="AT39" s="56">
        <f t="shared" ca="1" si="20"/>
        <v>0</v>
      </c>
      <c r="AU39" s="56">
        <f t="shared" ca="1" si="20"/>
        <v>0</v>
      </c>
      <c r="AV39" s="56">
        <f t="shared" ca="1" si="20"/>
        <v>0</v>
      </c>
      <c r="AW39" s="56">
        <f t="shared" ca="1" si="20"/>
        <v>0</v>
      </c>
      <c r="AX39" s="56">
        <f t="shared" ca="1" si="20"/>
        <v>0</v>
      </c>
      <c r="AY39" s="56">
        <f t="shared" ca="1" si="20"/>
        <v>0</v>
      </c>
      <c r="AZ39" s="56">
        <f t="shared" ca="1" si="20"/>
        <v>0</v>
      </c>
      <c r="BA39" s="56">
        <f t="shared" ca="1" si="20"/>
        <v>0</v>
      </c>
      <c r="BB39" s="56">
        <f t="shared" ca="1" si="20"/>
        <v>0</v>
      </c>
      <c r="BC39" s="56">
        <f t="shared" ca="1" si="20"/>
        <v>0</v>
      </c>
      <c r="BD39" s="56">
        <f t="shared" ca="1" si="20"/>
        <v>0</v>
      </c>
      <c r="BE39" s="56">
        <f t="shared" ca="1" si="20"/>
        <v>0</v>
      </c>
      <c r="BF39" s="56">
        <f t="shared" ca="1" si="20"/>
        <v>0</v>
      </c>
      <c r="BG39" s="56">
        <f t="shared" ca="1" si="20"/>
        <v>0</v>
      </c>
    </row>
    <row r="40" spans="1:59" s="4" customFormat="1" x14ac:dyDescent="0.2">
      <c r="A40" s="4" t="s">
        <v>1509</v>
      </c>
      <c r="B40" s="4" t="s">
        <v>1705</v>
      </c>
      <c r="C40" s="4" t="s">
        <v>1681</v>
      </c>
      <c r="E40" s="48"/>
      <c r="F40" s="63" t="s">
        <v>1712</v>
      </c>
      <c r="G40" s="50" t="s">
        <v>1682</v>
      </c>
      <c r="H40" s="50" t="s">
        <v>1682</v>
      </c>
      <c r="I40" s="51"/>
      <c r="J40" s="52">
        <v>30</v>
      </c>
      <c r="K40" s="52"/>
      <c r="L40" s="53">
        <v>43609</v>
      </c>
      <c r="M40" s="54">
        <f t="shared" si="11"/>
        <v>5</v>
      </c>
      <c r="N40" s="52">
        <f t="shared" si="1"/>
        <v>21</v>
      </c>
      <c r="O40" s="55">
        <f t="shared" ca="1" si="2"/>
        <v>28</v>
      </c>
      <c r="P40" s="55" t="str">
        <f t="shared" ca="1" si="3"/>
        <v>2019.7</v>
      </c>
      <c r="Q40" s="56">
        <f t="shared" si="4"/>
        <v>184.0840140023337</v>
      </c>
      <c r="R40" s="52">
        <f t="shared" ca="1" si="5"/>
        <v>47</v>
      </c>
      <c r="S40" s="52"/>
      <c r="T40" s="52" t="str">
        <f t="shared" ca="1" si="6"/>
        <v>OV</v>
      </c>
      <c r="U40" s="57" t="s">
        <v>130</v>
      </c>
      <c r="V40" s="58">
        <f t="shared" ca="1" si="7"/>
        <v>0</v>
      </c>
      <c r="W40" s="64" t="s">
        <v>1707</v>
      </c>
      <c r="X40" s="60">
        <v>147.5</v>
      </c>
      <c r="Y40" s="61">
        <v>788.8</v>
      </c>
      <c r="Z40" s="56">
        <f t="shared" ca="1" si="18"/>
        <v>0</v>
      </c>
      <c r="AA40" s="56">
        <f t="shared" ca="1" si="18"/>
        <v>0</v>
      </c>
      <c r="AB40" s="56">
        <f t="shared" ca="1" si="18"/>
        <v>0</v>
      </c>
      <c r="AC40" s="56">
        <f t="shared" ca="1" si="18"/>
        <v>0</v>
      </c>
      <c r="AD40" s="56">
        <f t="shared" ca="1" si="18"/>
        <v>0</v>
      </c>
      <c r="AE40" s="56">
        <f t="shared" ca="1" si="18"/>
        <v>0</v>
      </c>
      <c r="AF40" s="56">
        <f t="shared" ca="1" si="18"/>
        <v>0</v>
      </c>
      <c r="AG40" s="56">
        <f t="shared" ca="1" si="18"/>
        <v>0</v>
      </c>
      <c r="AH40" s="56">
        <f t="shared" ca="1" si="18"/>
        <v>0</v>
      </c>
      <c r="AI40" s="56">
        <f t="shared" ca="1" si="18"/>
        <v>788.8</v>
      </c>
      <c r="AJ40" s="56">
        <f t="shared" ca="1" si="19"/>
        <v>0</v>
      </c>
      <c r="AK40" s="56">
        <f t="shared" ca="1" si="19"/>
        <v>0</v>
      </c>
      <c r="AL40" s="56">
        <f t="shared" ca="1" si="19"/>
        <v>0</v>
      </c>
      <c r="AM40" s="56">
        <f t="shared" ca="1" si="19"/>
        <v>0</v>
      </c>
      <c r="AN40" s="56">
        <f t="shared" ca="1" si="19"/>
        <v>0</v>
      </c>
      <c r="AO40" s="56">
        <f t="shared" ca="1" si="19"/>
        <v>0</v>
      </c>
      <c r="AP40" s="56">
        <f t="shared" ca="1" si="19"/>
        <v>0</v>
      </c>
      <c r="AQ40" s="56">
        <f t="shared" ca="1" si="19"/>
        <v>0</v>
      </c>
      <c r="AR40" s="56">
        <f t="shared" ca="1" si="19"/>
        <v>0</v>
      </c>
      <c r="AS40" s="56">
        <f t="shared" ca="1" si="19"/>
        <v>0</v>
      </c>
      <c r="AT40" s="56">
        <f t="shared" ca="1" si="20"/>
        <v>0</v>
      </c>
      <c r="AU40" s="56">
        <f t="shared" ca="1" si="20"/>
        <v>0</v>
      </c>
      <c r="AV40" s="56">
        <f t="shared" ca="1" si="20"/>
        <v>0</v>
      </c>
      <c r="AW40" s="56">
        <f t="shared" ca="1" si="20"/>
        <v>0</v>
      </c>
      <c r="AX40" s="56">
        <f t="shared" ca="1" si="20"/>
        <v>0</v>
      </c>
      <c r="AY40" s="56">
        <f t="shared" ca="1" si="20"/>
        <v>0</v>
      </c>
      <c r="AZ40" s="56">
        <f t="shared" ca="1" si="20"/>
        <v>0</v>
      </c>
      <c r="BA40" s="56">
        <f t="shared" ca="1" si="20"/>
        <v>0</v>
      </c>
      <c r="BB40" s="56">
        <f t="shared" ca="1" si="20"/>
        <v>0</v>
      </c>
      <c r="BC40" s="56">
        <f t="shared" ca="1" si="20"/>
        <v>0</v>
      </c>
      <c r="BD40" s="56">
        <f t="shared" ca="1" si="20"/>
        <v>0</v>
      </c>
      <c r="BE40" s="56">
        <f t="shared" ca="1" si="20"/>
        <v>0</v>
      </c>
      <c r="BF40" s="56">
        <f t="shared" ca="1" si="20"/>
        <v>0</v>
      </c>
      <c r="BG40" s="56">
        <f t="shared" ca="1" si="20"/>
        <v>0</v>
      </c>
    </row>
    <row r="41" spans="1:59" s="4" customFormat="1" x14ac:dyDescent="0.2">
      <c r="A41" s="4" t="s">
        <v>1509</v>
      </c>
      <c r="B41" s="4" t="s">
        <v>1705</v>
      </c>
      <c r="C41" s="4" t="s">
        <v>1681</v>
      </c>
      <c r="E41" s="48"/>
      <c r="F41" s="63" t="s">
        <v>1713</v>
      </c>
      <c r="G41" s="50" t="s">
        <v>1682</v>
      </c>
      <c r="H41" s="50" t="s">
        <v>1682</v>
      </c>
      <c r="I41" s="51"/>
      <c r="J41" s="52">
        <v>30</v>
      </c>
      <c r="K41" s="52"/>
      <c r="L41" s="53">
        <v>43595</v>
      </c>
      <c r="M41" s="54">
        <f t="shared" si="11"/>
        <v>5</v>
      </c>
      <c r="N41" s="52">
        <f t="shared" si="1"/>
        <v>19</v>
      </c>
      <c r="O41" s="55">
        <f t="shared" ca="1" si="2"/>
        <v>28</v>
      </c>
      <c r="P41" s="55" t="str">
        <f t="shared" ca="1" si="3"/>
        <v>2019.7</v>
      </c>
      <c r="Q41" s="56">
        <f t="shared" si="4"/>
        <v>245.40956826137688</v>
      </c>
      <c r="R41" s="52">
        <f t="shared" ca="1" si="5"/>
        <v>61</v>
      </c>
      <c r="S41" s="52"/>
      <c r="T41" s="52" t="str">
        <f t="shared" ca="1" si="6"/>
        <v>OV</v>
      </c>
      <c r="U41" s="57" t="s">
        <v>130</v>
      </c>
      <c r="V41" s="58">
        <f t="shared" ca="1" si="7"/>
        <v>0</v>
      </c>
      <c r="W41" s="64" t="s">
        <v>1707</v>
      </c>
      <c r="X41" s="60">
        <v>196.64</v>
      </c>
      <c r="Y41" s="61">
        <v>1051.58</v>
      </c>
      <c r="Z41" s="56">
        <f t="shared" ca="1" si="18"/>
        <v>0</v>
      </c>
      <c r="AA41" s="56">
        <f t="shared" ca="1" si="18"/>
        <v>0</v>
      </c>
      <c r="AB41" s="56">
        <f t="shared" ca="1" si="18"/>
        <v>0</v>
      </c>
      <c r="AC41" s="56">
        <f t="shared" ca="1" si="18"/>
        <v>0</v>
      </c>
      <c r="AD41" s="56">
        <f t="shared" ca="1" si="18"/>
        <v>0</v>
      </c>
      <c r="AE41" s="56">
        <f t="shared" ca="1" si="18"/>
        <v>0</v>
      </c>
      <c r="AF41" s="56">
        <f t="shared" ca="1" si="18"/>
        <v>0</v>
      </c>
      <c r="AG41" s="56">
        <f t="shared" ca="1" si="18"/>
        <v>0</v>
      </c>
      <c r="AH41" s="56">
        <f t="shared" ca="1" si="18"/>
        <v>0</v>
      </c>
      <c r="AI41" s="56">
        <f t="shared" ca="1" si="18"/>
        <v>1051.58</v>
      </c>
      <c r="AJ41" s="56">
        <f t="shared" ca="1" si="19"/>
        <v>0</v>
      </c>
      <c r="AK41" s="56">
        <f t="shared" ca="1" si="19"/>
        <v>0</v>
      </c>
      <c r="AL41" s="56">
        <f t="shared" ca="1" si="19"/>
        <v>0</v>
      </c>
      <c r="AM41" s="56">
        <f t="shared" ca="1" si="19"/>
        <v>0</v>
      </c>
      <c r="AN41" s="56">
        <f t="shared" ca="1" si="19"/>
        <v>0</v>
      </c>
      <c r="AO41" s="56">
        <f t="shared" ca="1" si="19"/>
        <v>0</v>
      </c>
      <c r="AP41" s="56">
        <f t="shared" ca="1" si="19"/>
        <v>0</v>
      </c>
      <c r="AQ41" s="56">
        <f t="shared" ca="1" si="19"/>
        <v>0</v>
      </c>
      <c r="AR41" s="56">
        <f t="shared" ca="1" si="19"/>
        <v>0</v>
      </c>
      <c r="AS41" s="56">
        <f t="shared" ca="1" si="19"/>
        <v>0</v>
      </c>
      <c r="AT41" s="56">
        <f t="shared" ca="1" si="20"/>
        <v>0</v>
      </c>
      <c r="AU41" s="56">
        <f t="shared" ca="1" si="20"/>
        <v>0</v>
      </c>
      <c r="AV41" s="56">
        <f t="shared" ca="1" si="20"/>
        <v>0</v>
      </c>
      <c r="AW41" s="56">
        <f t="shared" ca="1" si="20"/>
        <v>0</v>
      </c>
      <c r="AX41" s="56">
        <f t="shared" ca="1" si="20"/>
        <v>0</v>
      </c>
      <c r="AY41" s="56">
        <f t="shared" ca="1" si="20"/>
        <v>0</v>
      </c>
      <c r="AZ41" s="56">
        <f t="shared" ca="1" si="20"/>
        <v>0</v>
      </c>
      <c r="BA41" s="56">
        <f t="shared" ca="1" si="20"/>
        <v>0</v>
      </c>
      <c r="BB41" s="56">
        <f t="shared" ca="1" si="20"/>
        <v>0</v>
      </c>
      <c r="BC41" s="56">
        <f t="shared" ca="1" si="20"/>
        <v>0</v>
      </c>
      <c r="BD41" s="56">
        <f t="shared" ca="1" si="20"/>
        <v>0</v>
      </c>
      <c r="BE41" s="56">
        <f t="shared" ca="1" si="20"/>
        <v>0</v>
      </c>
      <c r="BF41" s="56">
        <f t="shared" ca="1" si="20"/>
        <v>0</v>
      </c>
      <c r="BG41" s="56">
        <f t="shared" ca="1" si="20"/>
        <v>0</v>
      </c>
    </row>
    <row r="42" spans="1:59" s="4" customFormat="1" x14ac:dyDescent="0.2">
      <c r="A42" s="4" t="s">
        <v>1509</v>
      </c>
      <c r="B42" s="4" t="s">
        <v>1705</v>
      </c>
      <c r="C42" s="4" t="s">
        <v>1681</v>
      </c>
      <c r="E42" s="48"/>
      <c r="F42" s="63" t="s">
        <v>1714</v>
      </c>
      <c r="G42" s="50" t="s">
        <v>1682</v>
      </c>
      <c r="H42" s="50" t="s">
        <v>1682</v>
      </c>
      <c r="I42" s="51"/>
      <c r="J42" s="52">
        <v>30</v>
      </c>
      <c r="K42" s="52"/>
      <c r="L42" s="53">
        <v>43585</v>
      </c>
      <c r="M42" s="54">
        <f t="shared" si="11"/>
        <v>2</v>
      </c>
      <c r="N42" s="52">
        <f t="shared" si="1"/>
        <v>18</v>
      </c>
      <c r="O42" s="55">
        <f t="shared" ca="1" si="2"/>
        <v>28</v>
      </c>
      <c r="P42" s="55" t="str">
        <f t="shared" ca="1" si="3"/>
        <v>2019.7</v>
      </c>
      <c r="Q42" s="56">
        <f t="shared" si="4"/>
        <v>254.18203033838975</v>
      </c>
      <c r="R42" s="52">
        <f t="shared" ca="1" si="5"/>
        <v>71</v>
      </c>
      <c r="S42" s="52"/>
      <c r="T42" s="52" t="str">
        <f t="shared" ca="1" si="6"/>
        <v>OV</v>
      </c>
      <c r="U42" s="57" t="s">
        <v>130</v>
      </c>
      <c r="V42" s="58">
        <f t="shared" ca="1" si="7"/>
        <v>0</v>
      </c>
      <c r="W42" s="64" t="s">
        <v>1707</v>
      </c>
      <c r="X42" s="60">
        <v>203.67</v>
      </c>
      <c r="Y42" s="61">
        <v>1089.17</v>
      </c>
      <c r="Z42" s="56">
        <f t="shared" ref="Z42:AI51" ca="1" si="21">IF($O42-WEEKNUM(Z$1815)=0,$Y42,0)</f>
        <v>0</v>
      </c>
      <c r="AA42" s="56">
        <f t="shared" ca="1" si="21"/>
        <v>0</v>
      </c>
      <c r="AB42" s="56">
        <f t="shared" ca="1" si="21"/>
        <v>0</v>
      </c>
      <c r="AC42" s="56">
        <f t="shared" ca="1" si="21"/>
        <v>0</v>
      </c>
      <c r="AD42" s="56">
        <f t="shared" ca="1" si="21"/>
        <v>0</v>
      </c>
      <c r="AE42" s="56">
        <f t="shared" ca="1" si="21"/>
        <v>0</v>
      </c>
      <c r="AF42" s="56">
        <f t="shared" ca="1" si="21"/>
        <v>0</v>
      </c>
      <c r="AG42" s="56">
        <f t="shared" ca="1" si="21"/>
        <v>0</v>
      </c>
      <c r="AH42" s="56">
        <f t="shared" ca="1" si="21"/>
        <v>0</v>
      </c>
      <c r="AI42" s="56">
        <f t="shared" ca="1" si="21"/>
        <v>1089.17</v>
      </c>
      <c r="AJ42" s="56">
        <f t="shared" ref="AJ42:AS51" ca="1" si="22">IF($O42-WEEKNUM(AJ$1815)=0,$Y42,0)</f>
        <v>0</v>
      </c>
      <c r="AK42" s="56">
        <f t="shared" ca="1" si="22"/>
        <v>0</v>
      </c>
      <c r="AL42" s="56">
        <f t="shared" ca="1" si="22"/>
        <v>0</v>
      </c>
      <c r="AM42" s="56">
        <f t="shared" ca="1" si="22"/>
        <v>0</v>
      </c>
      <c r="AN42" s="56">
        <f t="shared" ca="1" si="22"/>
        <v>0</v>
      </c>
      <c r="AO42" s="56">
        <f t="shared" ca="1" si="22"/>
        <v>0</v>
      </c>
      <c r="AP42" s="56">
        <f t="shared" ca="1" si="22"/>
        <v>0</v>
      </c>
      <c r="AQ42" s="56">
        <f t="shared" ca="1" si="22"/>
        <v>0</v>
      </c>
      <c r="AR42" s="56">
        <f t="shared" ca="1" si="22"/>
        <v>0</v>
      </c>
      <c r="AS42" s="56">
        <f t="shared" ca="1" si="22"/>
        <v>0</v>
      </c>
      <c r="AT42" s="56">
        <f t="shared" ref="AT42:BG51" ca="1" si="23">IF($O42-WEEKNUM(AT$1815)=0,$Y42,0)</f>
        <v>0</v>
      </c>
      <c r="AU42" s="56">
        <f t="shared" ca="1" si="23"/>
        <v>0</v>
      </c>
      <c r="AV42" s="56">
        <f t="shared" ca="1" si="23"/>
        <v>0</v>
      </c>
      <c r="AW42" s="56">
        <f t="shared" ca="1" si="23"/>
        <v>0</v>
      </c>
      <c r="AX42" s="56">
        <f t="shared" ca="1" si="23"/>
        <v>0</v>
      </c>
      <c r="AY42" s="56">
        <f t="shared" ca="1" si="23"/>
        <v>0</v>
      </c>
      <c r="AZ42" s="56">
        <f t="shared" ca="1" si="23"/>
        <v>0</v>
      </c>
      <c r="BA42" s="56">
        <f t="shared" ca="1" si="23"/>
        <v>0</v>
      </c>
      <c r="BB42" s="56">
        <f t="shared" ca="1" si="23"/>
        <v>0</v>
      </c>
      <c r="BC42" s="56">
        <f t="shared" ca="1" si="23"/>
        <v>0</v>
      </c>
      <c r="BD42" s="56">
        <f t="shared" ca="1" si="23"/>
        <v>0</v>
      </c>
      <c r="BE42" s="56">
        <f t="shared" ca="1" si="23"/>
        <v>0</v>
      </c>
      <c r="BF42" s="56">
        <f t="shared" ca="1" si="23"/>
        <v>0</v>
      </c>
      <c r="BG42" s="56">
        <f t="shared" ca="1" si="23"/>
        <v>0</v>
      </c>
    </row>
    <row r="43" spans="1:59" s="4" customFormat="1" x14ac:dyDescent="0.2">
      <c r="A43" s="4" t="s">
        <v>1509</v>
      </c>
      <c r="B43" s="4" t="s">
        <v>1705</v>
      </c>
      <c r="C43" s="4" t="s">
        <v>1681</v>
      </c>
      <c r="E43" s="48"/>
      <c r="F43" s="63" t="s">
        <v>1715</v>
      </c>
      <c r="G43" s="50" t="s">
        <v>1682</v>
      </c>
      <c r="H43" s="50" t="s">
        <v>1682</v>
      </c>
      <c r="I43" s="51"/>
      <c r="J43" s="52">
        <v>30</v>
      </c>
      <c r="K43" s="52"/>
      <c r="L43" s="53">
        <v>43585</v>
      </c>
      <c r="M43" s="54">
        <f t="shared" si="11"/>
        <v>2</v>
      </c>
      <c r="N43" s="52">
        <f t="shared" si="1"/>
        <v>18</v>
      </c>
      <c r="O43" s="55">
        <f t="shared" ca="1" si="2"/>
        <v>28</v>
      </c>
      <c r="P43" s="55" t="str">
        <f t="shared" ca="1" si="3"/>
        <v>2019.7</v>
      </c>
      <c r="Q43" s="56">
        <f t="shared" si="4"/>
        <v>170.42707117852973</v>
      </c>
      <c r="R43" s="52">
        <f t="shared" ca="1" si="5"/>
        <v>71</v>
      </c>
      <c r="S43" s="52"/>
      <c r="T43" s="52" t="str">
        <f t="shared" ca="1" si="6"/>
        <v>OV</v>
      </c>
      <c r="U43" s="57" t="s">
        <v>130</v>
      </c>
      <c r="V43" s="58">
        <f t="shared" ca="1" si="7"/>
        <v>0</v>
      </c>
      <c r="W43" s="64" t="s">
        <v>1707</v>
      </c>
      <c r="X43" s="60">
        <v>136.56</v>
      </c>
      <c r="Y43" s="61">
        <v>730.28</v>
      </c>
      <c r="Z43" s="56">
        <f t="shared" ca="1" si="21"/>
        <v>0</v>
      </c>
      <c r="AA43" s="56">
        <f t="shared" ca="1" si="21"/>
        <v>0</v>
      </c>
      <c r="AB43" s="56">
        <f t="shared" ca="1" si="21"/>
        <v>0</v>
      </c>
      <c r="AC43" s="56">
        <f t="shared" ca="1" si="21"/>
        <v>0</v>
      </c>
      <c r="AD43" s="56">
        <f t="shared" ca="1" si="21"/>
        <v>0</v>
      </c>
      <c r="AE43" s="56">
        <f t="shared" ca="1" si="21"/>
        <v>0</v>
      </c>
      <c r="AF43" s="56">
        <f t="shared" ca="1" si="21"/>
        <v>0</v>
      </c>
      <c r="AG43" s="56">
        <f t="shared" ca="1" si="21"/>
        <v>0</v>
      </c>
      <c r="AH43" s="56">
        <f t="shared" ca="1" si="21"/>
        <v>0</v>
      </c>
      <c r="AI43" s="56">
        <f t="shared" ca="1" si="21"/>
        <v>730.28</v>
      </c>
      <c r="AJ43" s="56">
        <f t="shared" ca="1" si="22"/>
        <v>0</v>
      </c>
      <c r="AK43" s="56">
        <f t="shared" ca="1" si="22"/>
        <v>0</v>
      </c>
      <c r="AL43" s="56">
        <f t="shared" ca="1" si="22"/>
        <v>0</v>
      </c>
      <c r="AM43" s="56">
        <f t="shared" ca="1" si="22"/>
        <v>0</v>
      </c>
      <c r="AN43" s="56">
        <f t="shared" ca="1" si="22"/>
        <v>0</v>
      </c>
      <c r="AO43" s="56">
        <f t="shared" ca="1" si="22"/>
        <v>0</v>
      </c>
      <c r="AP43" s="56">
        <f t="shared" ca="1" si="22"/>
        <v>0</v>
      </c>
      <c r="AQ43" s="56">
        <f t="shared" ca="1" si="22"/>
        <v>0</v>
      </c>
      <c r="AR43" s="56">
        <f t="shared" ca="1" si="22"/>
        <v>0</v>
      </c>
      <c r="AS43" s="56">
        <f t="shared" ca="1" si="22"/>
        <v>0</v>
      </c>
      <c r="AT43" s="56">
        <f t="shared" ca="1" si="23"/>
        <v>0</v>
      </c>
      <c r="AU43" s="56">
        <f t="shared" ca="1" si="23"/>
        <v>0</v>
      </c>
      <c r="AV43" s="56">
        <f t="shared" ca="1" si="23"/>
        <v>0</v>
      </c>
      <c r="AW43" s="56">
        <f t="shared" ca="1" si="23"/>
        <v>0</v>
      </c>
      <c r="AX43" s="56">
        <f t="shared" ca="1" si="23"/>
        <v>0</v>
      </c>
      <c r="AY43" s="56">
        <f t="shared" ca="1" si="23"/>
        <v>0</v>
      </c>
      <c r="AZ43" s="56">
        <f t="shared" ca="1" si="23"/>
        <v>0</v>
      </c>
      <c r="BA43" s="56">
        <f t="shared" ca="1" si="23"/>
        <v>0</v>
      </c>
      <c r="BB43" s="56">
        <f t="shared" ca="1" si="23"/>
        <v>0</v>
      </c>
      <c r="BC43" s="56">
        <f t="shared" ca="1" si="23"/>
        <v>0</v>
      </c>
      <c r="BD43" s="56">
        <f t="shared" ca="1" si="23"/>
        <v>0</v>
      </c>
      <c r="BE43" s="56">
        <f t="shared" ca="1" si="23"/>
        <v>0</v>
      </c>
      <c r="BF43" s="56">
        <f t="shared" ca="1" si="23"/>
        <v>0</v>
      </c>
      <c r="BG43" s="56">
        <f t="shared" ca="1" si="23"/>
        <v>0</v>
      </c>
    </row>
    <row r="44" spans="1:59" s="4" customFormat="1" x14ac:dyDescent="0.2">
      <c r="A44" s="4" t="s">
        <v>1388</v>
      </c>
      <c r="B44" s="4" t="s">
        <v>1716</v>
      </c>
      <c r="C44" s="4" t="s">
        <v>1717</v>
      </c>
      <c r="E44" s="48"/>
      <c r="F44" s="63" t="s">
        <v>1718</v>
      </c>
      <c r="G44" s="50" t="s">
        <v>1682</v>
      </c>
      <c r="H44" s="50" t="s">
        <v>1682</v>
      </c>
      <c r="I44" s="51"/>
      <c r="J44" s="52">
        <v>14</v>
      </c>
      <c r="K44" s="52"/>
      <c r="L44" s="53">
        <v>43593</v>
      </c>
      <c r="M44" s="54">
        <f t="shared" si="11"/>
        <v>3</v>
      </c>
      <c r="N44" s="52">
        <f t="shared" si="1"/>
        <v>19</v>
      </c>
      <c r="O44" s="55">
        <f t="shared" ca="1" si="2"/>
        <v>28</v>
      </c>
      <c r="P44" s="55" t="str">
        <f t="shared" ca="1" si="3"/>
        <v>2019.7</v>
      </c>
      <c r="Q44" s="56">
        <f t="shared" si="4"/>
        <v>183.71061843640607</v>
      </c>
      <c r="R44" s="52">
        <f t="shared" ca="1" si="5"/>
        <v>63</v>
      </c>
      <c r="S44" s="52"/>
      <c r="T44" s="52" t="str">
        <f t="shared" ca="1" si="6"/>
        <v>OV</v>
      </c>
      <c r="U44" s="57" t="s">
        <v>130</v>
      </c>
      <c r="V44" s="58">
        <f t="shared" ca="1" si="7"/>
        <v>0</v>
      </c>
      <c r="W44" s="64" t="s">
        <v>1719</v>
      </c>
      <c r="X44" s="60">
        <v>147.19999999999999</v>
      </c>
      <c r="Y44" s="61">
        <v>787.2</v>
      </c>
      <c r="Z44" s="56">
        <f t="shared" ca="1" si="21"/>
        <v>0</v>
      </c>
      <c r="AA44" s="56">
        <f t="shared" ca="1" si="21"/>
        <v>0</v>
      </c>
      <c r="AB44" s="56">
        <f t="shared" ca="1" si="21"/>
        <v>0</v>
      </c>
      <c r="AC44" s="56">
        <f t="shared" ca="1" si="21"/>
        <v>0</v>
      </c>
      <c r="AD44" s="56">
        <f t="shared" ca="1" si="21"/>
        <v>0</v>
      </c>
      <c r="AE44" s="56">
        <f t="shared" ca="1" si="21"/>
        <v>0</v>
      </c>
      <c r="AF44" s="56">
        <f t="shared" ca="1" si="21"/>
        <v>0</v>
      </c>
      <c r="AG44" s="56">
        <f t="shared" ca="1" si="21"/>
        <v>0</v>
      </c>
      <c r="AH44" s="56">
        <f t="shared" ca="1" si="21"/>
        <v>0</v>
      </c>
      <c r="AI44" s="56">
        <f t="shared" ca="1" si="21"/>
        <v>787.2</v>
      </c>
      <c r="AJ44" s="56">
        <f t="shared" ca="1" si="22"/>
        <v>0</v>
      </c>
      <c r="AK44" s="56">
        <f t="shared" ca="1" si="22"/>
        <v>0</v>
      </c>
      <c r="AL44" s="56">
        <f t="shared" ca="1" si="22"/>
        <v>0</v>
      </c>
      <c r="AM44" s="56">
        <f t="shared" ca="1" si="22"/>
        <v>0</v>
      </c>
      <c r="AN44" s="56">
        <f t="shared" ca="1" si="22"/>
        <v>0</v>
      </c>
      <c r="AO44" s="56">
        <f t="shared" ca="1" si="22"/>
        <v>0</v>
      </c>
      <c r="AP44" s="56">
        <f t="shared" ca="1" si="22"/>
        <v>0</v>
      </c>
      <c r="AQ44" s="56">
        <f t="shared" ca="1" si="22"/>
        <v>0</v>
      </c>
      <c r="AR44" s="56">
        <f t="shared" ca="1" si="22"/>
        <v>0</v>
      </c>
      <c r="AS44" s="56">
        <f t="shared" ca="1" si="22"/>
        <v>0</v>
      </c>
      <c r="AT44" s="56">
        <f t="shared" ca="1" si="23"/>
        <v>0</v>
      </c>
      <c r="AU44" s="56">
        <f t="shared" ca="1" si="23"/>
        <v>0</v>
      </c>
      <c r="AV44" s="56">
        <f t="shared" ca="1" si="23"/>
        <v>0</v>
      </c>
      <c r="AW44" s="56">
        <f t="shared" ca="1" si="23"/>
        <v>0</v>
      </c>
      <c r="AX44" s="56">
        <f t="shared" ca="1" si="23"/>
        <v>0</v>
      </c>
      <c r="AY44" s="56">
        <f t="shared" ca="1" si="23"/>
        <v>0</v>
      </c>
      <c r="AZ44" s="56">
        <f t="shared" ca="1" si="23"/>
        <v>0</v>
      </c>
      <c r="BA44" s="56">
        <f t="shared" ca="1" si="23"/>
        <v>0</v>
      </c>
      <c r="BB44" s="56">
        <f t="shared" ca="1" si="23"/>
        <v>0</v>
      </c>
      <c r="BC44" s="56">
        <f t="shared" ca="1" si="23"/>
        <v>0</v>
      </c>
      <c r="BD44" s="56">
        <f t="shared" ca="1" si="23"/>
        <v>0</v>
      </c>
      <c r="BE44" s="56">
        <f t="shared" ca="1" si="23"/>
        <v>0</v>
      </c>
      <c r="BF44" s="56">
        <f t="shared" ca="1" si="23"/>
        <v>0</v>
      </c>
      <c r="BG44" s="56">
        <f t="shared" ca="1" si="23"/>
        <v>0</v>
      </c>
    </row>
    <row r="45" spans="1:59" s="4" customFormat="1" x14ac:dyDescent="0.2">
      <c r="A45" s="4" t="s">
        <v>1388</v>
      </c>
      <c r="B45" s="4" t="s">
        <v>1716</v>
      </c>
      <c r="C45" s="4" t="s">
        <v>1717</v>
      </c>
      <c r="E45" s="48"/>
      <c r="F45" s="63"/>
      <c r="G45" s="50" t="s">
        <v>1682</v>
      </c>
      <c r="H45" s="50" t="s">
        <v>1682</v>
      </c>
      <c r="I45" s="51"/>
      <c r="J45" s="52">
        <v>14</v>
      </c>
      <c r="K45" s="52"/>
      <c r="L45" s="68"/>
      <c r="M45" s="54" t="str">
        <f t="shared" si="11"/>
        <v>-</v>
      </c>
      <c r="N45" s="52">
        <f t="shared" si="1"/>
        <v>0</v>
      </c>
      <c r="O45" s="55">
        <f t="shared" ca="1" si="2"/>
        <v>28</v>
      </c>
      <c r="P45" s="55" t="str">
        <f t="shared" ca="1" si="3"/>
        <v>2019.7</v>
      </c>
      <c r="Q45" s="56">
        <f t="shared" si="4"/>
        <v>0</v>
      </c>
      <c r="R45" s="52" t="str">
        <f t="shared" si="5"/>
        <v/>
      </c>
      <c r="S45" s="52"/>
      <c r="T45" s="52" t="str">
        <f t="shared" si="6"/>
        <v>OV</v>
      </c>
      <c r="U45" s="57" t="s">
        <v>130</v>
      </c>
      <c r="V45" s="58">
        <f t="shared" ca="1" si="7"/>
        <v>0</v>
      </c>
      <c r="W45" s="64" t="s">
        <v>1719</v>
      </c>
      <c r="X45" s="60"/>
      <c r="Y45" s="61"/>
      <c r="Z45" s="56">
        <f t="shared" ca="1" si="21"/>
        <v>0</v>
      </c>
      <c r="AA45" s="56">
        <f t="shared" ca="1" si="21"/>
        <v>0</v>
      </c>
      <c r="AB45" s="56">
        <f t="shared" ca="1" si="21"/>
        <v>0</v>
      </c>
      <c r="AC45" s="56">
        <f t="shared" ca="1" si="21"/>
        <v>0</v>
      </c>
      <c r="AD45" s="56">
        <f t="shared" ca="1" si="21"/>
        <v>0</v>
      </c>
      <c r="AE45" s="56">
        <f t="shared" ca="1" si="21"/>
        <v>0</v>
      </c>
      <c r="AF45" s="56">
        <f t="shared" ca="1" si="21"/>
        <v>0</v>
      </c>
      <c r="AG45" s="56">
        <f t="shared" ca="1" si="21"/>
        <v>0</v>
      </c>
      <c r="AH45" s="56">
        <f t="shared" ca="1" si="21"/>
        <v>0</v>
      </c>
      <c r="AI45" s="56">
        <f t="shared" ca="1" si="21"/>
        <v>0</v>
      </c>
      <c r="AJ45" s="56">
        <f t="shared" ca="1" si="22"/>
        <v>0</v>
      </c>
      <c r="AK45" s="56">
        <f t="shared" ca="1" si="22"/>
        <v>0</v>
      </c>
      <c r="AL45" s="56">
        <f t="shared" ca="1" si="22"/>
        <v>0</v>
      </c>
      <c r="AM45" s="56">
        <f t="shared" ca="1" si="22"/>
        <v>0</v>
      </c>
      <c r="AN45" s="56">
        <f t="shared" ca="1" si="22"/>
        <v>0</v>
      </c>
      <c r="AO45" s="56">
        <f t="shared" ca="1" si="22"/>
        <v>0</v>
      </c>
      <c r="AP45" s="56">
        <f t="shared" ca="1" si="22"/>
        <v>0</v>
      </c>
      <c r="AQ45" s="56">
        <f t="shared" ca="1" si="22"/>
        <v>0</v>
      </c>
      <c r="AR45" s="56">
        <f t="shared" ca="1" si="22"/>
        <v>0</v>
      </c>
      <c r="AS45" s="56">
        <f t="shared" ca="1" si="22"/>
        <v>0</v>
      </c>
      <c r="AT45" s="56">
        <f t="shared" ca="1" si="23"/>
        <v>0</v>
      </c>
      <c r="AU45" s="56">
        <f t="shared" ca="1" si="23"/>
        <v>0</v>
      </c>
      <c r="AV45" s="56">
        <f t="shared" ca="1" si="23"/>
        <v>0</v>
      </c>
      <c r="AW45" s="56">
        <f t="shared" ca="1" si="23"/>
        <v>0</v>
      </c>
      <c r="AX45" s="56">
        <f t="shared" ca="1" si="23"/>
        <v>0</v>
      </c>
      <c r="AY45" s="56">
        <f t="shared" ca="1" si="23"/>
        <v>0</v>
      </c>
      <c r="AZ45" s="56">
        <f t="shared" ca="1" si="23"/>
        <v>0</v>
      </c>
      <c r="BA45" s="56">
        <f t="shared" ca="1" si="23"/>
        <v>0</v>
      </c>
      <c r="BB45" s="56">
        <f t="shared" ca="1" si="23"/>
        <v>0</v>
      </c>
      <c r="BC45" s="56">
        <f t="shared" ca="1" si="23"/>
        <v>0</v>
      </c>
      <c r="BD45" s="56">
        <f t="shared" ca="1" si="23"/>
        <v>0</v>
      </c>
      <c r="BE45" s="56">
        <f t="shared" ca="1" si="23"/>
        <v>0</v>
      </c>
      <c r="BF45" s="56">
        <f t="shared" ca="1" si="23"/>
        <v>0</v>
      </c>
      <c r="BG45" s="56">
        <f t="shared" ca="1" si="23"/>
        <v>0</v>
      </c>
    </row>
    <row r="46" spans="1:59" s="4" customFormat="1" x14ac:dyDescent="0.2">
      <c r="A46" s="4" t="s">
        <v>1388</v>
      </c>
      <c r="B46" s="4" t="s">
        <v>1716</v>
      </c>
      <c r="C46" s="4" t="s">
        <v>1717</v>
      </c>
      <c r="E46" s="48"/>
      <c r="F46" s="63"/>
      <c r="G46" s="50" t="s">
        <v>1682</v>
      </c>
      <c r="H46" s="50" t="s">
        <v>1682</v>
      </c>
      <c r="I46" s="51"/>
      <c r="J46" s="52">
        <v>14</v>
      </c>
      <c r="K46" s="52"/>
      <c r="L46" s="53"/>
      <c r="M46" s="54" t="str">
        <f t="shared" si="11"/>
        <v>-</v>
      </c>
      <c r="N46" s="52">
        <f t="shared" si="1"/>
        <v>0</v>
      </c>
      <c r="O46" s="55">
        <f t="shared" ca="1" si="2"/>
        <v>28</v>
      </c>
      <c r="P46" s="55" t="str">
        <f t="shared" ca="1" si="3"/>
        <v>2019.7</v>
      </c>
      <c r="Q46" s="56">
        <f t="shared" si="4"/>
        <v>0</v>
      </c>
      <c r="R46" s="52" t="str">
        <f t="shared" si="5"/>
        <v/>
      </c>
      <c r="S46" s="52"/>
      <c r="T46" s="52" t="str">
        <f t="shared" si="6"/>
        <v>OV</v>
      </c>
      <c r="U46" s="57" t="s">
        <v>130</v>
      </c>
      <c r="V46" s="58">
        <f t="shared" ca="1" si="7"/>
        <v>0</v>
      </c>
      <c r="W46" s="64" t="s">
        <v>1719</v>
      </c>
      <c r="X46" s="60"/>
      <c r="Y46" s="61"/>
      <c r="Z46" s="56">
        <f t="shared" ca="1" si="21"/>
        <v>0</v>
      </c>
      <c r="AA46" s="56">
        <f t="shared" ca="1" si="21"/>
        <v>0</v>
      </c>
      <c r="AB46" s="56">
        <f t="shared" ca="1" si="21"/>
        <v>0</v>
      </c>
      <c r="AC46" s="56">
        <f t="shared" ca="1" si="21"/>
        <v>0</v>
      </c>
      <c r="AD46" s="56">
        <f t="shared" ca="1" si="21"/>
        <v>0</v>
      </c>
      <c r="AE46" s="56">
        <f t="shared" ca="1" si="21"/>
        <v>0</v>
      </c>
      <c r="AF46" s="56">
        <f t="shared" ca="1" si="21"/>
        <v>0</v>
      </c>
      <c r="AG46" s="56">
        <f t="shared" ca="1" si="21"/>
        <v>0</v>
      </c>
      <c r="AH46" s="56">
        <f t="shared" ca="1" si="21"/>
        <v>0</v>
      </c>
      <c r="AI46" s="56">
        <f t="shared" ca="1" si="21"/>
        <v>0</v>
      </c>
      <c r="AJ46" s="56">
        <f t="shared" ca="1" si="22"/>
        <v>0</v>
      </c>
      <c r="AK46" s="56">
        <f t="shared" ca="1" si="22"/>
        <v>0</v>
      </c>
      <c r="AL46" s="56">
        <f t="shared" ca="1" si="22"/>
        <v>0</v>
      </c>
      <c r="AM46" s="56">
        <f t="shared" ca="1" si="22"/>
        <v>0</v>
      </c>
      <c r="AN46" s="56">
        <f t="shared" ca="1" si="22"/>
        <v>0</v>
      </c>
      <c r="AO46" s="56">
        <f t="shared" ca="1" si="22"/>
        <v>0</v>
      </c>
      <c r="AP46" s="56">
        <f t="shared" ca="1" si="22"/>
        <v>0</v>
      </c>
      <c r="AQ46" s="56">
        <f t="shared" ca="1" si="22"/>
        <v>0</v>
      </c>
      <c r="AR46" s="56">
        <f t="shared" ca="1" si="22"/>
        <v>0</v>
      </c>
      <c r="AS46" s="56">
        <f t="shared" ca="1" si="22"/>
        <v>0</v>
      </c>
      <c r="AT46" s="56">
        <f t="shared" ca="1" si="23"/>
        <v>0</v>
      </c>
      <c r="AU46" s="56">
        <f t="shared" ca="1" si="23"/>
        <v>0</v>
      </c>
      <c r="AV46" s="56">
        <f t="shared" ca="1" si="23"/>
        <v>0</v>
      </c>
      <c r="AW46" s="56">
        <f t="shared" ca="1" si="23"/>
        <v>0</v>
      </c>
      <c r="AX46" s="56">
        <f t="shared" ca="1" si="23"/>
        <v>0</v>
      </c>
      <c r="AY46" s="56">
        <f t="shared" ca="1" si="23"/>
        <v>0</v>
      </c>
      <c r="AZ46" s="56">
        <f t="shared" ca="1" si="23"/>
        <v>0</v>
      </c>
      <c r="BA46" s="56">
        <f t="shared" ca="1" si="23"/>
        <v>0</v>
      </c>
      <c r="BB46" s="56">
        <f t="shared" ca="1" si="23"/>
        <v>0</v>
      </c>
      <c r="BC46" s="56">
        <f t="shared" ca="1" si="23"/>
        <v>0</v>
      </c>
      <c r="BD46" s="56">
        <f t="shared" ca="1" si="23"/>
        <v>0</v>
      </c>
      <c r="BE46" s="56">
        <f t="shared" ca="1" si="23"/>
        <v>0</v>
      </c>
      <c r="BF46" s="56">
        <f t="shared" ca="1" si="23"/>
        <v>0</v>
      </c>
      <c r="BG46" s="56">
        <f t="shared" ca="1" si="23"/>
        <v>0</v>
      </c>
    </row>
    <row r="47" spans="1:59" s="4" customFormat="1" x14ac:dyDescent="0.2">
      <c r="A47" s="4" t="s">
        <v>1388</v>
      </c>
      <c r="B47" s="4" t="s">
        <v>1716</v>
      </c>
      <c r="C47" s="4" t="s">
        <v>1717</v>
      </c>
      <c r="E47" s="48"/>
      <c r="F47" s="63"/>
      <c r="G47" s="50" t="s">
        <v>1682</v>
      </c>
      <c r="H47" s="50" t="s">
        <v>1682</v>
      </c>
      <c r="I47" s="51"/>
      <c r="J47" s="52">
        <v>14</v>
      </c>
      <c r="K47" s="52"/>
      <c r="L47" s="53"/>
      <c r="M47" s="54" t="str">
        <f t="shared" si="11"/>
        <v>-</v>
      </c>
      <c r="N47" s="52">
        <f t="shared" si="1"/>
        <v>0</v>
      </c>
      <c r="O47" s="55">
        <f t="shared" ca="1" si="2"/>
        <v>28</v>
      </c>
      <c r="P47" s="55" t="str">
        <f t="shared" ca="1" si="3"/>
        <v>2019.7</v>
      </c>
      <c r="Q47" s="56">
        <f t="shared" si="4"/>
        <v>0</v>
      </c>
      <c r="R47" s="52" t="str">
        <f t="shared" si="5"/>
        <v/>
      </c>
      <c r="S47" s="52"/>
      <c r="T47" s="52" t="str">
        <f t="shared" si="6"/>
        <v>OV</v>
      </c>
      <c r="U47" s="57" t="s">
        <v>130</v>
      </c>
      <c r="V47" s="58">
        <f t="shared" ca="1" si="7"/>
        <v>0</v>
      </c>
      <c r="W47" s="64" t="s">
        <v>1719</v>
      </c>
      <c r="X47" s="60"/>
      <c r="Y47" s="61"/>
      <c r="Z47" s="56">
        <f t="shared" ca="1" si="21"/>
        <v>0</v>
      </c>
      <c r="AA47" s="56">
        <f t="shared" ca="1" si="21"/>
        <v>0</v>
      </c>
      <c r="AB47" s="56">
        <f t="shared" ca="1" si="21"/>
        <v>0</v>
      </c>
      <c r="AC47" s="56">
        <f t="shared" ca="1" si="21"/>
        <v>0</v>
      </c>
      <c r="AD47" s="56">
        <f t="shared" ca="1" si="21"/>
        <v>0</v>
      </c>
      <c r="AE47" s="56">
        <f t="shared" ca="1" si="21"/>
        <v>0</v>
      </c>
      <c r="AF47" s="56">
        <f t="shared" ca="1" si="21"/>
        <v>0</v>
      </c>
      <c r="AG47" s="56">
        <f t="shared" ca="1" si="21"/>
        <v>0</v>
      </c>
      <c r="AH47" s="56">
        <f t="shared" ca="1" si="21"/>
        <v>0</v>
      </c>
      <c r="AI47" s="56">
        <f t="shared" ca="1" si="21"/>
        <v>0</v>
      </c>
      <c r="AJ47" s="56">
        <f t="shared" ca="1" si="22"/>
        <v>0</v>
      </c>
      <c r="AK47" s="56">
        <f t="shared" ca="1" si="22"/>
        <v>0</v>
      </c>
      <c r="AL47" s="56">
        <f t="shared" ca="1" si="22"/>
        <v>0</v>
      </c>
      <c r="AM47" s="56">
        <f t="shared" ca="1" si="22"/>
        <v>0</v>
      </c>
      <c r="AN47" s="56">
        <f t="shared" ca="1" si="22"/>
        <v>0</v>
      </c>
      <c r="AO47" s="56">
        <f t="shared" ca="1" si="22"/>
        <v>0</v>
      </c>
      <c r="AP47" s="56">
        <f t="shared" ca="1" si="22"/>
        <v>0</v>
      </c>
      <c r="AQ47" s="56">
        <f t="shared" ca="1" si="22"/>
        <v>0</v>
      </c>
      <c r="AR47" s="56">
        <f t="shared" ca="1" si="22"/>
        <v>0</v>
      </c>
      <c r="AS47" s="56">
        <f t="shared" ca="1" si="22"/>
        <v>0</v>
      </c>
      <c r="AT47" s="56">
        <f t="shared" ca="1" si="23"/>
        <v>0</v>
      </c>
      <c r="AU47" s="56">
        <f t="shared" ca="1" si="23"/>
        <v>0</v>
      </c>
      <c r="AV47" s="56">
        <f t="shared" ca="1" si="23"/>
        <v>0</v>
      </c>
      <c r="AW47" s="56">
        <f t="shared" ca="1" si="23"/>
        <v>0</v>
      </c>
      <c r="AX47" s="56">
        <f t="shared" ca="1" si="23"/>
        <v>0</v>
      </c>
      <c r="AY47" s="56">
        <f t="shared" ca="1" si="23"/>
        <v>0</v>
      </c>
      <c r="AZ47" s="56">
        <f t="shared" ca="1" si="23"/>
        <v>0</v>
      </c>
      <c r="BA47" s="56">
        <f t="shared" ca="1" si="23"/>
        <v>0</v>
      </c>
      <c r="BB47" s="56">
        <f t="shared" ca="1" si="23"/>
        <v>0</v>
      </c>
      <c r="BC47" s="56">
        <f t="shared" ca="1" si="23"/>
        <v>0</v>
      </c>
      <c r="BD47" s="56">
        <f t="shared" ca="1" si="23"/>
        <v>0</v>
      </c>
      <c r="BE47" s="56">
        <f t="shared" ca="1" si="23"/>
        <v>0</v>
      </c>
      <c r="BF47" s="56">
        <f t="shared" ca="1" si="23"/>
        <v>0</v>
      </c>
      <c r="BG47" s="56">
        <f t="shared" ca="1" si="23"/>
        <v>0</v>
      </c>
    </row>
    <row r="48" spans="1:59" s="4" customFormat="1" x14ac:dyDescent="0.2">
      <c r="A48" s="4" t="s">
        <v>1388</v>
      </c>
      <c r="B48" s="4" t="s">
        <v>1716</v>
      </c>
      <c r="C48" s="4" t="s">
        <v>1717</v>
      </c>
      <c r="E48" s="48"/>
      <c r="F48" s="63" t="s">
        <v>1720</v>
      </c>
      <c r="G48" s="50" t="s">
        <v>1682</v>
      </c>
      <c r="H48" s="50" t="s">
        <v>1682</v>
      </c>
      <c r="I48" s="51"/>
      <c r="J48" s="52">
        <v>14</v>
      </c>
      <c r="K48" s="52"/>
      <c r="L48" s="53">
        <v>43580</v>
      </c>
      <c r="M48" s="54">
        <f t="shared" si="11"/>
        <v>4</v>
      </c>
      <c r="N48" s="52">
        <f t="shared" si="1"/>
        <v>17</v>
      </c>
      <c r="O48" s="55">
        <f t="shared" ca="1" si="2"/>
        <v>28</v>
      </c>
      <c r="P48" s="55" t="str">
        <f t="shared" ca="1" si="3"/>
        <v>2019.7</v>
      </c>
      <c r="Q48" s="56">
        <f t="shared" si="4"/>
        <v>28.704784130688449</v>
      </c>
      <c r="R48" s="52">
        <f t="shared" ca="1" si="5"/>
        <v>76</v>
      </c>
      <c r="S48" s="52"/>
      <c r="T48" s="52" t="str">
        <f t="shared" ca="1" si="6"/>
        <v>OV</v>
      </c>
      <c r="U48" s="57" t="s">
        <v>130</v>
      </c>
      <c r="V48" s="58">
        <f t="shared" ca="1" si="7"/>
        <v>0</v>
      </c>
      <c r="W48" s="64" t="s">
        <v>1719</v>
      </c>
      <c r="X48" s="60">
        <v>23</v>
      </c>
      <c r="Y48" s="61">
        <v>123</v>
      </c>
      <c r="Z48" s="56">
        <f t="shared" ca="1" si="21"/>
        <v>0</v>
      </c>
      <c r="AA48" s="56">
        <f t="shared" ca="1" si="21"/>
        <v>0</v>
      </c>
      <c r="AB48" s="56">
        <f t="shared" ca="1" si="21"/>
        <v>0</v>
      </c>
      <c r="AC48" s="56">
        <f t="shared" ca="1" si="21"/>
        <v>0</v>
      </c>
      <c r="AD48" s="56">
        <f t="shared" ca="1" si="21"/>
        <v>0</v>
      </c>
      <c r="AE48" s="56">
        <f t="shared" ca="1" si="21"/>
        <v>0</v>
      </c>
      <c r="AF48" s="56">
        <f t="shared" ca="1" si="21"/>
        <v>0</v>
      </c>
      <c r="AG48" s="56">
        <f t="shared" ca="1" si="21"/>
        <v>0</v>
      </c>
      <c r="AH48" s="56">
        <f t="shared" ca="1" si="21"/>
        <v>0</v>
      </c>
      <c r="AI48" s="56">
        <f t="shared" ca="1" si="21"/>
        <v>123</v>
      </c>
      <c r="AJ48" s="56">
        <f t="shared" ca="1" si="22"/>
        <v>0</v>
      </c>
      <c r="AK48" s="56">
        <f t="shared" ca="1" si="22"/>
        <v>0</v>
      </c>
      <c r="AL48" s="56">
        <f t="shared" ca="1" si="22"/>
        <v>0</v>
      </c>
      <c r="AM48" s="56">
        <f t="shared" ca="1" si="22"/>
        <v>0</v>
      </c>
      <c r="AN48" s="56">
        <f t="shared" ca="1" si="22"/>
        <v>0</v>
      </c>
      <c r="AO48" s="56">
        <f t="shared" ca="1" si="22"/>
        <v>0</v>
      </c>
      <c r="AP48" s="56">
        <f t="shared" ca="1" si="22"/>
        <v>0</v>
      </c>
      <c r="AQ48" s="56">
        <f t="shared" ca="1" si="22"/>
        <v>0</v>
      </c>
      <c r="AR48" s="56">
        <f t="shared" ca="1" si="22"/>
        <v>0</v>
      </c>
      <c r="AS48" s="56">
        <f t="shared" ca="1" si="22"/>
        <v>0</v>
      </c>
      <c r="AT48" s="56">
        <f t="shared" ca="1" si="23"/>
        <v>0</v>
      </c>
      <c r="AU48" s="56">
        <f t="shared" ca="1" si="23"/>
        <v>0</v>
      </c>
      <c r="AV48" s="56">
        <f t="shared" ca="1" si="23"/>
        <v>0</v>
      </c>
      <c r="AW48" s="56">
        <f t="shared" ca="1" si="23"/>
        <v>0</v>
      </c>
      <c r="AX48" s="56">
        <f t="shared" ca="1" si="23"/>
        <v>0</v>
      </c>
      <c r="AY48" s="56">
        <f t="shared" ca="1" si="23"/>
        <v>0</v>
      </c>
      <c r="AZ48" s="56">
        <f t="shared" ca="1" si="23"/>
        <v>0</v>
      </c>
      <c r="BA48" s="56">
        <f t="shared" ca="1" si="23"/>
        <v>0</v>
      </c>
      <c r="BB48" s="56">
        <f t="shared" ca="1" si="23"/>
        <v>0</v>
      </c>
      <c r="BC48" s="56">
        <f t="shared" ca="1" si="23"/>
        <v>0</v>
      </c>
      <c r="BD48" s="56">
        <f t="shared" ca="1" si="23"/>
        <v>0</v>
      </c>
      <c r="BE48" s="56">
        <f t="shared" ca="1" si="23"/>
        <v>0</v>
      </c>
      <c r="BF48" s="56">
        <f t="shared" ca="1" si="23"/>
        <v>0</v>
      </c>
      <c r="BG48" s="56">
        <f t="shared" ca="1" si="23"/>
        <v>0</v>
      </c>
    </row>
    <row r="49" spans="1:61" s="4" customFormat="1" x14ac:dyDescent="0.2">
      <c r="A49" s="4" t="s">
        <v>1388</v>
      </c>
      <c r="B49" s="4" t="s">
        <v>1716</v>
      </c>
      <c r="C49" s="4" t="s">
        <v>1717</v>
      </c>
      <c r="E49" s="48"/>
      <c r="F49" s="63" t="s">
        <v>1721</v>
      </c>
      <c r="G49" s="50" t="s">
        <v>1682</v>
      </c>
      <c r="H49" s="50" t="s">
        <v>1682</v>
      </c>
      <c r="I49" s="51"/>
      <c r="J49" s="52">
        <v>14</v>
      </c>
      <c r="K49" s="52"/>
      <c r="L49" s="68">
        <v>43580</v>
      </c>
      <c r="M49" s="54">
        <f t="shared" si="11"/>
        <v>4</v>
      </c>
      <c r="N49" s="52">
        <f t="shared" si="1"/>
        <v>17</v>
      </c>
      <c r="O49" s="55">
        <f t="shared" ca="1" si="2"/>
        <v>28</v>
      </c>
      <c r="P49" s="55" t="str">
        <f t="shared" ca="1" si="3"/>
        <v>2019.7</v>
      </c>
      <c r="Q49" s="56">
        <f t="shared" si="4"/>
        <v>27.988331388564763</v>
      </c>
      <c r="R49" s="52">
        <f t="shared" ca="1" si="5"/>
        <v>76</v>
      </c>
      <c r="S49" s="52"/>
      <c r="T49" s="52" t="str">
        <f t="shared" ca="1" si="6"/>
        <v>OV</v>
      </c>
      <c r="U49" s="57" t="s">
        <v>130</v>
      </c>
      <c r="V49" s="58">
        <f t="shared" ca="1" si="7"/>
        <v>0</v>
      </c>
      <c r="W49" s="64" t="s">
        <v>1719</v>
      </c>
      <c r="X49" s="60">
        <v>22.43</v>
      </c>
      <c r="Y49" s="61">
        <v>119.93</v>
      </c>
      <c r="Z49" s="56">
        <f t="shared" ca="1" si="21"/>
        <v>0</v>
      </c>
      <c r="AA49" s="56">
        <f t="shared" ca="1" si="21"/>
        <v>0</v>
      </c>
      <c r="AB49" s="56">
        <f t="shared" ca="1" si="21"/>
        <v>0</v>
      </c>
      <c r="AC49" s="56">
        <f t="shared" ca="1" si="21"/>
        <v>0</v>
      </c>
      <c r="AD49" s="56">
        <f t="shared" ca="1" si="21"/>
        <v>0</v>
      </c>
      <c r="AE49" s="56">
        <f t="shared" ca="1" si="21"/>
        <v>0</v>
      </c>
      <c r="AF49" s="56">
        <f t="shared" ca="1" si="21"/>
        <v>0</v>
      </c>
      <c r="AG49" s="56">
        <f t="shared" ca="1" si="21"/>
        <v>0</v>
      </c>
      <c r="AH49" s="56">
        <f t="shared" ca="1" si="21"/>
        <v>0</v>
      </c>
      <c r="AI49" s="56">
        <f t="shared" ca="1" si="21"/>
        <v>119.93</v>
      </c>
      <c r="AJ49" s="56">
        <f t="shared" ca="1" si="22"/>
        <v>0</v>
      </c>
      <c r="AK49" s="56">
        <f t="shared" ca="1" si="22"/>
        <v>0</v>
      </c>
      <c r="AL49" s="56">
        <f t="shared" ca="1" si="22"/>
        <v>0</v>
      </c>
      <c r="AM49" s="56">
        <f t="shared" ca="1" si="22"/>
        <v>0</v>
      </c>
      <c r="AN49" s="56">
        <f t="shared" ca="1" si="22"/>
        <v>0</v>
      </c>
      <c r="AO49" s="56">
        <f t="shared" ca="1" si="22"/>
        <v>0</v>
      </c>
      <c r="AP49" s="56">
        <f t="shared" ca="1" si="22"/>
        <v>0</v>
      </c>
      <c r="AQ49" s="56">
        <f t="shared" ca="1" si="22"/>
        <v>0</v>
      </c>
      <c r="AR49" s="56">
        <f t="shared" ca="1" si="22"/>
        <v>0</v>
      </c>
      <c r="AS49" s="56">
        <f t="shared" ca="1" si="22"/>
        <v>0</v>
      </c>
      <c r="AT49" s="56">
        <f t="shared" ca="1" si="23"/>
        <v>0</v>
      </c>
      <c r="AU49" s="56">
        <f t="shared" ca="1" si="23"/>
        <v>0</v>
      </c>
      <c r="AV49" s="56">
        <f t="shared" ca="1" si="23"/>
        <v>0</v>
      </c>
      <c r="AW49" s="56">
        <f t="shared" ca="1" si="23"/>
        <v>0</v>
      </c>
      <c r="AX49" s="56">
        <f t="shared" ca="1" si="23"/>
        <v>0</v>
      </c>
      <c r="AY49" s="56">
        <f t="shared" ca="1" si="23"/>
        <v>0</v>
      </c>
      <c r="AZ49" s="56">
        <f t="shared" ca="1" si="23"/>
        <v>0</v>
      </c>
      <c r="BA49" s="56">
        <f t="shared" ca="1" si="23"/>
        <v>0</v>
      </c>
      <c r="BB49" s="56">
        <f t="shared" ca="1" si="23"/>
        <v>0</v>
      </c>
      <c r="BC49" s="56">
        <f t="shared" ca="1" si="23"/>
        <v>0</v>
      </c>
      <c r="BD49" s="56">
        <f t="shared" ca="1" si="23"/>
        <v>0</v>
      </c>
      <c r="BE49" s="56">
        <f t="shared" ca="1" si="23"/>
        <v>0</v>
      </c>
      <c r="BF49" s="56">
        <f t="shared" ca="1" si="23"/>
        <v>0</v>
      </c>
      <c r="BG49" s="56">
        <f t="shared" ca="1" si="23"/>
        <v>0</v>
      </c>
    </row>
    <row r="50" spans="1:61" s="4" customFormat="1" x14ac:dyDescent="0.2">
      <c r="A50" s="4" t="s">
        <v>1388</v>
      </c>
      <c r="B50" s="4" t="s">
        <v>1716</v>
      </c>
      <c r="C50" s="4" t="s">
        <v>1717</v>
      </c>
      <c r="E50" s="48"/>
      <c r="F50" s="63"/>
      <c r="G50" s="50" t="s">
        <v>1682</v>
      </c>
      <c r="H50" s="50" t="s">
        <v>1682</v>
      </c>
      <c r="I50" s="51"/>
      <c r="J50" s="52">
        <v>14</v>
      </c>
      <c r="K50" s="52"/>
      <c r="L50" s="53"/>
      <c r="M50" s="54" t="str">
        <f t="shared" si="11"/>
        <v>-</v>
      </c>
      <c r="N50" s="52">
        <f t="shared" si="1"/>
        <v>0</v>
      </c>
      <c r="O50" s="55">
        <f t="shared" ca="1" si="2"/>
        <v>28</v>
      </c>
      <c r="P50" s="55" t="str">
        <f t="shared" ca="1" si="3"/>
        <v>2019.7</v>
      </c>
      <c r="Q50" s="56">
        <f t="shared" si="4"/>
        <v>0</v>
      </c>
      <c r="R50" s="52" t="str">
        <f t="shared" si="5"/>
        <v/>
      </c>
      <c r="S50" s="52"/>
      <c r="T50" s="52" t="str">
        <f t="shared" si="6"/>
        <v>OV</v>
      </c>
      <c r="U50" s="57" t="s">
        <v>130</v>
      </c>
      <c r="V50" s="58">
        <f t="shared" ca="1" si="7"/>
        <v>0</v>
      </c>
      <c r="W50" s="64" t="s">
        <v>1719</v>
      </c>
      <c r="X50" s="60"/>
      <c r="Y50" s="61"/>
      <c r="Z50" s="56">
        <f t="shared" ca="1" si="21"/>
        <v>0</v>
      </c>
      <c r="AA50" s="56">
        <f t="shared" ca="1" si="21"/>
        <v>0</v>
      </c>
      <c r="AB50" s="56">
        <f t="shared" ca="1" si="21"/>
        <v>0</v>
      </c>
      <c r="AC50" s="56">
        <f t="shared" ca="1" si="21"/>
        <v>0</v>
      </c>
      <c r="AD50" s="56">
        <f t="shared" ca="1" si="21"/>
        <v>0</v>
      </c>
      <c r="AE50" s="56">
        <f t="shared" ca="1" si="21"/>
        <v>0</v>
      </c>
      <c r="AF50" s="56">
        <f t="shared" ca="1" si="21"/>
        <v>0</v>
      </c>
      <c r="AG50" s="56">
        <f t="shared" ca="1" si="21"/>
        <v>0</v>
      </c>
      <c r="AH50" s="56">
        <f t="shared" ca="1" si="21"/>
        <v>0</v>
      </c>
      <c r="AI50" s="56">
        <f t="shared" ca="1" si="21"/>
        <v>0</v>
      </c>
      <c r="AJ50" s="56">
        <f t="shared" ca="1" si="22"/>
        <v>0</v>
      </c>
      <c r="AK50" s="56">
        <f t="shared" ca="1" si="22"/>
        <v>0</v>
      </c>
      <c r="AL50" s="56">
        <f t="shared" ca="1" si="22"/>
        <v>0</v>
      </c>
      <c r="AM50" s="56">
        <f t="shared" ca="1" si="22"/>
        <v>0</v>
      </c>
      <c r="AN50" s="56">
        <f t="shared" ca="1" si="22"/>
        <v>0</v>
      </c>
      <c r="AO50" s="56">
        <f t="shared" ca="1" si="22"/>
        <v>0</v>
      </c>
      <c r="AP50" s="56">
        <f t="shared" ca="1" si="22"/>
        <v>0</v>
      </c>
      <c r="AQ50" s="56">
        <f t="shared" ca="1" si="22"/>
        <v>0</v>
      </c>
      <c r="AR50" s="56">
        <f t="shared" ca="1" si="22"/>
        <v>0</v>
      </c>
      <c r="AS50" s="56">
        <f t="shared" ca="1" si="22"/>
        <v>0</v>
      </c>
      <c r="AT50" s="56">
        <f t="shared" ca="1" si="23"/>
        <v>0</v>
      </c>
      <c r="AU50" s="56">
        <f t="shared" ca="1" si="23"/>
        <v>0</v>
      </c>
      <c r="AV50" s="56">
        <f t="shared" ca="1" si="23"/>
        <v>0</v>
      </c>
      <c r="AW50" s="56">
        <f t="shared" ca="1" si="23"/>
        <v>0</v>
      </c>
      <c r="AX50" s="56">
        <f t="shared" ca="1" si="23"/>
        <v>0</v>
      </c>
      <c r="AY50" s="56">
        <f t="shared" ca="1" si="23"/>
        <v>0</v>
      </c>
      <c r="AZ50" s="56">
        <f t="shared" ca="1" si="23"/>
        <v>0</v>
      </c>
      <c r="BA50" s="56">
        <f t="shared" ca="1" si="23"/>
        <v>0</v>
      </c>
      <c r="BB50" s="56">
        <f t="shared" ca="1" si="23"/>
        <v>0</v>
      </c>
      <c r="BC50" s="56">
        <f t="shared" ca="1" si="23"/>
        <v>0</v>
      </c>
      <c r="BD50" s="56">
        <f t="shared" ca="1" si="23"/>
        <v>0</v>
      </c>
      <c r="BE50" s="56">
        <f t="shared" ca="1" si="23"/>
        <v>0</v>
      </c>
      <c r="BF50" s="56">
        <f t="shared" ca="1" si="23"/>
        <v>0</v>
      </c>
      <c r="BG50" s="56">
        <f t="shared" ca="1" si="23"/>
        <v>0</v>
      </c>
    </row>
    <row r="51" spans="1:61" s="4" customFormat="1" x14ac:dyDescent="0.2">
      <c r="A51" s="4" t="s">
        <v>1388</v>
      </c>
      <c r="B51" s="4" t="s">
        <v>1716</v>
      </c>
      <c r="C51" s="4" t="s">
        <v>1717</v>
      </c>
      <c r="E51" s="48"/>
      <c r="F51" s="63"/>
      <c r="G51" s="50" t="s">
        <v>1682</v>
      </c>
      <c r="H51" s="50" t="s">
        <v>1682</v>
      </c>
      <c r="I51" s="51"/>
      <c r="J51" s="52">
        <v>14</v>
      </c>
      <c r="K51" s="52"/>
      <c r="L51" s="53"/>
      <c r="M51" s="54" t="str">
        <f t="shared" si="11"/>
        <v>-</v>
      </c>
      <c r="N51" s="52">
        <f t="shared" si="1"/>
        <v>0</v>
      </c>
      <c r="O51" s="55">
        <f t="shared" ca="1" si="2"/>
        <v>28</v>
      </c>
      <c r="P51" s="55" t="str">
        <f t="shared" ca="1" si="3"/>
        <v>2019.7</v>
      </c>
      <c r="Q51" s="56">
        <f t="shared" si="4"/>
        <v>0</v>
      </c>
      <c r="R51" s="52" t="str">
        <f t="shared" si="5"/>
        <v/>
      </c>
      <c r="S51" s="52"/>
      <c r="T51" s="52" t="str">
        <f t="shared" si="6"/>
        <v>OV</v>
      </c>
      <c r="U51" s="57" t="s">
        <v>130</v>
      </c>
      <c r="V51" s="58">
        <f t="shared" ca="1" si="7"/>
        <v>0</v>
      </c>
      <c r="W51" s="64" t="s">
        <v>1719</v>
      </c>
      <c r="X51" s="60"/>
      <c r="Y51" s="61"/>
      <c r="Z51" s="56">
        <f t="shared" ca="1" si="21"/>
        <v>0</v>
      </c>
      <c r="AA51" s="56">
        <f t="shared" ca="1" si="21"/>
        <v>0</v>
      </c>
      <c r="AB51" s="56">
        <f t="shared" ca="1" si="21"/>
        <v>0</v>
      </c>
      <c r="AC51" s="56">
        <f t="shared" ca="1" si="21"/>
        <v>0</v>
      </c>
      <c r="AD51" s="56">
        <f t="shared" ca="1" si="21"/>
        <v>0</v>
      </c>
      <c r="AE51" s="56">
        <f t="shared" ca="1" si="21"/>
        <v>0</v>
      </c>
      <c r="AF51" s="56">
        <f t="shared" ca="1" si="21"/>
        <v>0</v>
      </c>
      <c r="AG51" s="56">
        <f t="shared" ca="1" si="21"/>
        <v>0</v>
      </c>
      <c r="AH51" s="56">
        <f t="shared" ca="1" si="21"/>
        <v>0</v>
      </c>
      <c r="AI51" s="56">
        <f t="shared" ca="1" si="21"/>
        <v>0</v>
      </c>
      <c r="AJ51" s="56">
        <f t="shared" ca="1" si="22"/>
        <v>0</v>
      </c>
      <c r="AK51" s="56">
        <f t="shared" ca="1" si="22"/>
        <v>0</v>
      </c>
      <c r="AL51" s="56">
        <f t="shared" ca="1" si="22"/>
        <v>0</v>
      </c>
      <c r="AM51" s="56">
        <f t="shared" ca="1" si="22"/>
        <v>0</v>
      </c>
      <c r="AN51" s="56">
        <f t="shared" ca="1" si="22"/>
        <v>0</v>
      </c>
      <c r="AO51" s="56">
        <f t="shared" ca="1" si="22"/>
        <v>0</v>
      </c>
      <c r="AP51" s="56">
        <f t="shared" ca="1" si="22"/>
        <v>0</v>
      </c>
      <c r="AQ51" s="56">
        <f t="shared" ca="1" si="22"/>
        <v>0</v>
      </c>
      <c r="AR51" s="56">
        <f t="shared" ca="1" si="22"/>
        <v>0</v>
      </c>
      <c r="AS51" s="56">
        <f t="shared" ca="1" si="22"/>
        <v>0</v>
      </c>
      <c r="AT51" s="56">
        <f t="shared" ca="1" si="23"/>
        <v>0</v>
      </c>
      <c r="AU51" s="56">
        <f t="shared" ca="1" si="23"/>
        <v>0</v>
      </c>
      <c r="AV51" s="56">
        <f t="shared" ca="1" si="23"/>
        <v>0</v>
      </c>
      <c r="AW51" s="56">
        <f t="shared" ca="1" si="23"/>
        <v>0</v>
      </c>
      <c r="AX51" s="56">
        <f t="shared" ca="1" si="23"/>
        <v>0</v>
      </c>
      <c r="AY51" s="56">
        <f t="shared" ca="1" si="23"/>
        <v>0</v>
      </c>
      <c r="AZ51" s="56">
        <f t="shared" ca="1" si="23"/>
        <v>0</v>
      </c>
      <c r="BA51" s="56">
        <f t="shared" ca="1" si="23"/>
        <v>0</v>
      </c>
      <c r="BB51" s="56">
        <f t="shared" ca="1" si="23"/>
        <v>0</v>
      </c>
      <c r="BC51" s="56">
        <f t="shared" ca="1" si="23"/>
        <v>0</v>
      </c>
      <c r="BD51" s="56">
        <f t="shared" ca="1" si="23"/>
        <v>0</v>
      </c>
      <c r="BE51" s="56">
        <f t="shared" ca="1" si="23"/>
        <v>0</v>
      </c>
      <c r="BF51" s="56">
        <f t="shared" ca="1" si="23"/>
        <v>0</v>
      </c>
      <c r="BG51" s="56">
        <f t="shared" ca="1" si="23"/>
        <v>0</v>
      </c>
    </row>
    <row r="52" spans="1:61" s="4" customFormat="1" x14ac:dyDescent="0.2">
      <c r="A52" s="4" t="s">
        <v>1388</v>
      </c>
      <c r="B52" s="4" t="s">
        <v>1716</v>
      </c>
      <c r="C52" s="4" t="s">
        <v>1717</v>
      </c>
      <c r="E52" s="48"/>
      <c r="F52" s="63"/>
      <c r="G52" s="50" t="s">
        <v>1682</v>
      </c>
      <c r="H52" s="50" t="s">
        <v>1682</v>
      </c>
      <c r="I52" s="51"/>
      <c r="J52" s="52">
        <v>14</v>
      </c>
      <c r="K52" s="52"/>
      <c r="L52" s="53"/>
      <c r="M52" s="54" t="str">
        <f t="shared" si="11"/>
        <v>-</v>
      </c>
      <c r="N52" s="52">
        <f t="shared" si="1"/>
        <v>0</v>
      </c>
      <c r="O52" s="55">
        <f t="shared" ca="1" si="2"/>
        <v>28</v>
      </c>
      <c r="P52" s="55" t="str">
        <f t="shared" ca="1" si="3"/>
        <v>2019.7</v>
      </c>
      <c r="Q52" s="56">
        <f t="shared" si="4"/>
        <v>0</v>
      </c>
      <c r="R52" s="52" t="str">
        <f t="shared" si="5"/>
        <v/>
      </c>
      <c r="S52" s="52"/>
      <c r="T52" s="52" t="str">
        <f t="shared" si="6"/>
        <v>OV</v>
      </c>
      <c r="U52" s="57" t="s">
        <v>130</v>
      </c>
      <c r="V52" s="58">
        <f t="shared" ca="1" si="7"/>
        <v>0</v>
      </c>
      <c r="W52" s="64" t="s">
        <v>1719</v>
      </c>
      <c r="X52" s="60"/>
      <c r="Y52" s="61"/>
      <c r="Z52" s="56">
        <f t="shared" ref="Z52:AI61" ca="1" si="24">IF($O52-WEEKNUM(Z$1815)=0,$Y52,0)</f>
        <v>0</v>
      </c>
      <c r="AA52" s="56">
        <f t="shared" ca="1" si="24"/>
        <v>0</v>
      </c>
      <c r="AB52" s="56">
        <f t="shared" ca="1" si="24"/>
        <v>0</v>
      </c>
      <c r="AC52" s="56">
        <f t="shared" ca="1" si="24"/>
        <v>0</v>
      </c>
      <c r="AD52" s="56">
        <f t="shared" ca="1" si="24"/>
        <v>0</v>
      </c>
      <c r="AE52" s="56">
        <f t="shared" ca="1" si="24"/>
        <v>0</v>
      </c>
      <c r="AF52" s="56">
        <f t="shared" ca="1" si="24"/>
        <v>0</v>
      </c>
      <c r="AG52" s="56">
        <f t="shared" ca="1" si="24"/>
        <v>0</v>
      </c>
      <c r="AH52" s="56">
        <f t="shared" ca="1" si="24"/>
        <v>0</v>
      </c>
      <c r="AI52" s="56">
        <f t="shared" ca="1" si="24"/>
        <v>0</v>
      </c>
      <c r="AJ52" s="56">
        <f t="shared" ref="AJ52:AS61" ca="1" si="25">IF($O52-WEEKNUM(AJ$1815)=0,$Y52,0)</f>
        <v>0</v>
      </c>
      <c r="AK52" s="56">
        <f t="shared" ca="1" si="25"/>
        <v>0</v>
      </c>
      <c r="AL52" s="56">
        <f t="shared" ca="1" si="25"/>
        <v>0</v>
      </c>
      <c r="AM52" s="56">
        <f t="shared" ca="1" si="25"/>
        <v>0</v>
      </c>
      <c r="AN52" s="56">
        <f t="shared" ca="1" si="25"/>
        <v>0</v>
      </c>
      <c r="AO52" s="56">
        <f t="shared" ca="1" si="25"/>
        <v>0</v>
      </c>
      <c r="AP52" s="56">
        <f t="shared" ca="1" si="25"/>
        <v>0</v>
      </c>
      <c r="AQ52" s="56">
        <f t="shared" ca="1" si="25"/>
        <v>0</v>
      </c>
      <c r="AR52" s="56">
        <f t="shared" ca="1" si="25"/>
        <v>0</v>
      </c>
      <c r="AS52" s="56">
        <f t="shared" ca="1" si="25"/>
        <v>0</v>
      </c>
      <c r="AT52" s="56">
        <f t="shared" ref="AT52:BG61" ca="1" si="26">IF($O52-WEEKNUM(AT$1815)=0,$Y52,0)</f>
        <v>0</v>
      </c>
      <c r="AU52" s="56">
        <f t="shared" ca="1" si="26"/>
        <v>0</v>
      </c>
      <c r="AV52" s="56">
        <f t="shared" ca="1" si="26"/>
        <v>0</v>
      </c>
      <c r="AW52" s="56">
        <f t="shared" ca="1" si="26"/>
        <v>0</v>
      </c>
      <c r="AX52" s="56">
        <f t="shared" ca="1" si="26"/>
        <v>0</v>
      </c>
      <c r="AY52" s="56">
        <f t="shared" ca="1" si="26"/>
        <v>0</v>
      </c>
      <c r="AZ52" s="56">
        <f t="shared" ca="1" si="26"/>
        <v>0</v>
      </c>
      <c r="BA52" s="56">
        <f t="shared" ca="1" si="26"/>
        <v>0</v>
      </c>
      <c r="BB52" s="56">
        <f t="shared" ca="1" si="26"/>
        <v>0</v>
      </c>
      <c r="BC52" s="56">
        <f t="shared" ca="1" si="26"/>
        <v>0</v>
      </c>
      <c r="BD52" s="56">
        <f t="shared" ca="1" si="26"/>
        <v>0</v>
      </c>
      <c r="BE52" s="56">
        <f t="shared" ca="1" si="26"/>
        <v>0</v>
      </c>
      <c r="BF52" s="56">
        <f t="shared" ca="1" si="26"/>
        <v>0</v>
      </c>
      <c r="BG52" s="56">
        <f t="shared" ca="1" si="26"/>
        <v>0</v>
      </c>
    </row>
    <row r="53" spans="1:61" s="4" customFormat="1" x14ac:dyDescent="0.2">
      <c r="A53" s="4" t="s">
        <v>1388</v>
      </c>
      <c r="B53" s="4" t="s">
        <v>1716</v>
      </c>
      <c r="C53" s="4" t="s">
        <v>1717</v>
      </c>
      <c r="E53" s="48"/>
      <c r="F53" s="63"/>
      <c r="G53" s="50" t="s">
        <v>1682</v>
      </c>
      <c r="H53" s="50" t="s">
        <v>1682</v>
      </c>
      <c r="I53" s="51"/>
      <c r="J53" s="52">
        <v>14</v>
      </c>
      <c r="K53" s="52"/>
      <c r="L53" s="68"/>
      <c r="M53" s="54" t="str">
        <f t="shared" si="11"/>
        <v>-</v>
      </c>
      <c r="N53" s="52">
        <f t="shared" si="1"/>
        <v>0</v>
      </c>
      <c r="O53" s="55">
        <f t="shared" ca="1" si="2"/>
        <v>28</v>
      </c>
      <c r="P53" s="55" t="str">
        <f t="shared" ca="1" si="3"/>
        <v>2019.7</v>
      </c>
      <c r="Q53" s="56">
        <f t="shared" si="4"/>
        <v>0</v>
      </c>
      <c r="R53" s="52" t="str">
        <f t="shared" si="5"/>
        <v/>
      </c>
      <c r="S53" s="52"/>
      <c r="T53" s="52" t="str">
        <f t="shared" si="6"/>
        <v>OV</v>
      </c>
      <c r="U53" s="57" t="s">
        <v>130</v>
      </c>
      <c r="V53" s="58">
        <f t="shared" ca="1" si="7"/>
        <v>0</v>
      </c>
      <c r="W53" s="64" t="s">
        <v>1719</v>
      </c>
      <c r="X53" s="60"/>
      <c r="Y53" s="61"/>
      <c r="Z53" s="56">
        <f t="shared" ca="1" si="24"/>
        <v>0</v>
      </c>
      <c r="AA53" s="56">
        <f t="shared" ca="1" si="24"/>
        <v>0</v>
      </c>
      <c r="AB53" s="56">
        <f t="shared" ca="1" si="24"/>
        <v>0</v>
      </c>
      <c r="AC53" s="56">
        <f t="shared" ca="1" si="24"/>
        <v>0</v>
      </c>
      <c r="AD53" s="56">
        <f t="shared" ca="1" si="24"/>
        <v>0</v>
      </c>
      <c r="AE53" s="56">
        <f t="shared" ca="1" si="24"/>
        <v>0</v>
      </c>
      <c r="AF53" s="56">
        <f t="shared" ca="1" si="24"/>
        <v>0</v>
      </c>
      <c r="AG53" s="56">
        <f t="shared" ca="1" si="24"/>
        <v>0</v>
      </c>
      <c r="AH53" s="56">
        <f t="shared" ca="1" si="24"/>
        <v>0</v>
      </c>
      <c r="AI53" s="56">
        <f t="shared" ca="1" si="24"/>
        <v>0</v>
      </c>
      <c r="AJ53" s="56">
        <f t="shared" ca="1" si="25"/>
        <v>0</v>
      </c>
      <c r="AK53" s="56">
        <f t="shared" ca="1" si="25"/>
        <v>0</v>
      </c>
      <c r="AL53" s="56">
        <f t="shared" ca="1" si="25"/>
        <v>0</v>
      </c>
      <c r="AM53" s="56">
        <f t="shared" ca="1" si="25"/>
        <v>0</v>
      </c>
      <c r="AN53" s="56">
        <f t="shared" ca="1" si="25"/>
        <v>0</v>
      </c>
      <c r="AO53" s="56">
        <f t="shared" ca="1" si="25"/>
        <v>0</v>
      </c>
      <c r="AP53" s="56">
        <f t="shared" ca="1" si="25"/>
        <v>0</v>
      </c>
      <c r="AQ53" s="56">
        <f t="shared" ca="1" si="25"/>
        <v>0</v>
      </c>
      <c r="AR53" s="56">
        <f t="shared" ca="1" si="25"/>
        <v>0</v>
      </c>
      <c r="AS53" s="56">
        <f t="shared" ca="1" si="25"/>
        <v>0</v>
      </c>
      <c r="AT53" s="56">
        <f t="shared" ca="1" si="26"/>
        <v>0</v>
      </c>
      <c r="AU53" s="56">
        <f t="shared" ca="1" si="26"/>
        <v>0</v>
      </c>
      <c r="AV53" s="56">
        <f t="shared" ca="1" si="26"/>
        <v>0</v>
      </c>
      <c r="AW53" s="56">
        <f t="shared" ca="1" si="26"/>
        <v>0</v>
      </c>
      <c r="AX53" s="56">
        <f t="shared" ca="1" si="26"/>
        <v>0</v>
      </c>
      <c r="AY53" s="56">
        <f t="shared" ca="1" si="26"/>
        <v>0</v>
      </c>
      <c r="AZ53" s="56">
        <f t="shared" ca="1" si="26"/>
        <v>0</v>
      </c>
      <c r="BA53" s="56">
        <f t="shared" ca="1" si="26"/>
        <v>0</v>
      </c>
      <c r="BB53" s="56">
        <f t="shared" ca="1" si="26"/>
        <v>0</v>
      </c>
      <c r="BC53" s="56">
        <f t="shared" ca="1" si="26"/>
        <v>0</v>
      </c>
      <c r="BD53" s="56">
        <f t="shared" ca="1" si="26"/>
        <v>0</v>
      </c>
      <c r="BE53" s="56">
        <f t="shared" ca="1" si="26"/>
        <v>0</v>
      </c>
      <c r="BF53" s="56">
        <f t="shared" ca="1" si="26"/>
        <v>0</v>
      </c>
      <c r="BG53" s="56">
        <f t="shared" ca="1" si="26"/>
        <v>0</v>
      </c>
    </row>
    <row r="54" spans="1:61" s="4" customFormat="1" x14ac:dyDescent="0.2">
      <c r="A54" s="4" t="s">
        <v>1388</v>
      </c>
      <c r="B54" s="4" t="s">
        <v>1716</v>
      </c>
      <c r="C54" s="4" t="s">
        <v>1717</v>
      </c>
      <c r="E54" s="48"/>
      <c r="F54" s="63"/>
      <c r="G54" s="50" t="s">
        <v>1682</v>
      </c>
      <c r="H54" s="50" t="s">
        <v>1682</v>
      </c>
      <c r="I54" s="51"/>
      <c r="J54" s="52">
        <v>14</v>
      </c>
      <c r="K54" s="52"/>
      <c r="L54" s="53"/>
      <c r="M54" s="54" t="str">
        <f t="shared" si="11"/>
        <v>-</v>
      </c>
      <c r="N54" s="52">
        <f t="shared" si="1"/>
        <v>0</v>
      </c>
      <c r="O54" s="55">
        <f t="shared" ca="1" si="2"/>
        <v>28</v>
      </c>
      <c r="P54" s="55" t="str">
        <f t="shared" ca="1" si="3"/>
        <v>2019.7</v>
      </c>
      <c r="Q54" s="56">
        <f t="shared" si="4"/>
        <v>0</v>
      </c>
      <c r="R54" s="52" t="str">
        <f t="shared" si="5"/>
        <v/>
      </c>
      <c r="S54" s="52"/>
      <c r="T54" s="52" t="str">
        <f t="shared" si="6"/>
        <v>OV</v>
      </c>
      <c r="U54" s="57" t="s">
        <v>130</v>
      </c>
      <c r="V54" s="58">
        <f t="shared" ca="1" si="7"/>
        <v>0</v>
      </c>
      <c r="W54" s="64" t="s">
        <v>1719</v>
      </c>
      <c r="X54" s="60"/>
      <c r="Y54" s="61"/>
      <c r="Z54" s="56">
        <f t="shared" ca="1" si="24"/>
        <v>0</v>
      </c>
      <c r="AA54" s="56">
        <f t="shared" ca="1" si="24"/>
        <v>0</v>
      </c>
      <c r="AB54" s="56">
        <f t="shared" ca="1" si="24"/>
        <v>0</v>
      </c>
      <c r="AC54" s="56">
        <f t="shared" ca="1" si="24"/>
        <v>0</v>
      </c>
      <c r="AD54" s="56">
        <f t="shared" ca="1" si="24"/>
        <v>0</v>
      </c>
      <c r="AE54" s="56">
        <f t="shared" ca="1" si="24"/>
        <v>0</v>
      </c>
      <c r="AF54" s="56">
        <f t="shared" ca="1" si="24"/>
        <v>0</v>
      </c>
      <c r="AG54" s="56">
        <f t="shared" ca="1" si="24"/>
        <v>0</v>
      </c>
      <c r="AH54" s="56">
        <f t="shared" ca="1" si="24"/>
        <v>0</v>
      </c>
      <c r="AI54" s="56">
        <f t="shared" ca="1" si="24"/>
        <v>0</v>
      </c>
      <c r="AJ54" s="56">
        <f t="shared" ca="1" si="25"/>
        <v>0</v>
      </c>
      <c r="AK54" s="56">
        <f t="shared" ca="1" si="25"/>
        <v>0</v>
      </c>
      <c r="AL54" s="56">
        <f t="shared" ca="1" si="25"/>
        <v>0</v>
      </c>
      <c r="AM54" s="56">
        <f t="shared" ca="1" si="25"/>
        <v>0</v>
      </c>
      <c r="AN54" s="56">
        <f t="shared" ca="1" si="25"/>
        <v>0</v>
      </c>
      <c r="AO54" s="56">
        <f t="shared" ca="1" si="25"/>
        <v>0</v>
      </c>
      <c r="AP54" s="56">
        <f t="shared" ca="1" si="25"/>
        <v>0</v>
      </c>
      <c r="AQ54" s="56">
        <f t="shared" ca="1" si="25"/>
        <v>0</v>
      </c>
      <c r="AR54" s="56">
        <f t="shared" ca="1" si="25"/>
        <v>0</v>
      </c>
      <c r="AS54" s="56">
        <f t="shared" ca="1" si="25"/>
        <v>0</v>
      </c>
      <c r="AT54" s="56">
        <f t="shared" ca="1" si="26"/>
        <v>0</v>
      </c>
      <c r="AU54" s="56">
        <f t="shared" ca="1" si="26"/>
        <v>0</v>
      </c>
      <c r="AV54" s="56">
        <f t="shared" ca="1" si="26"/>
        <v>0</v>
      </c>
      <c r="AW54" s="56">
        <f t="shared" ca="1" si="26"/>
        <v>0</v>
      </c>
      <c r="AX54" s="56">
        <f t="shared" ca="1" si="26"/>
        <v>0</v>
      </c>
      <c r="AY54" s="56">
        <f t="shared" ca="1" si="26"/>
        <v>0</v>
      </c>
      <c r="AZ54" s="56">
        <f t="shared" ca="1" si="26"/>
        <v>0</v>
      </c>
      <c r="BA54" s="56">
        <f t="shared" ca="1" si="26"/>
        <v>0</v>
      </c>
      <c r="BB54" s="56">
        <f t="shared" ca="1" si="26"/>
        <v>0</v>
      </c>
      <c r="BC54" s="56">
        <f t="shared" ca="1" si="26"/>
        <v>0</v>
      </c>
      <c r="BD54" s="56">
        <f t="shared" ca="1" si="26"/>
        <v>0</v>
      </c>
      <c r="BE54" s="56">
        <f t="shared" ca="1" si="26"/>
        <v>0</v>
      </c>
      <c r="BF54" s="56">
        <f t="shared" ca="1" si="26"/>
        <v>0</v>
      </c>
      <c r="BG54" s="56">
        <f t="shared" ca="1" si="26"/>
        <v>0</v>
      </c>
    </row>
    <row r="55" spans="1:61" s="4" customFormat="1" x14ac:dyDescent="0.2">
      <c r="A55" s="4" t="s">
        <v>1388</v>
      </c>
      <c r="B55" s="4" t="s">
        <v>1716</v>
      </c>
      <c r="C55" s="4" t="s">
        <v>1717</v>
      </c>
      <c r="E55" s="48"/>
      <c r="F55" s="63"/>
      <c r="G55" s="50" t="s">
        <v>1682</v>
      </c>
      <c r="H55" s="50" t="s">
        <v>1682</v>
      </c>
      <c r="I55" s="51"/>
      <c r="J55" s="52">
        <v>14</v>
      </c>
      <c r="K55" s="52"/>
      <c r="L55" s="53"/>
      <c r="M55" s="54" t="str">
        <f t="shared" si="11"/>
        <v>-</v>
      </c>
      <c r="N55" s="52">
        <f t="shared" si="1"/>
        <v>0</v>
      </c>
      <c r="O55" s="55">
        <f t="shared" ca="1" si="2"/>
        <v>28</v>
      </c>
      <c r="P55" s="55" t="str">
        <f t="shared" ca="1" si="3"/>
        <v>2019.7</v>
      </c>
      <c r="Q55" s="56">
        <f t="shared" si="4"/>
        <v>0</v>
      </c>
      <c r="R55" s="52" t="str">
        <f t="shared" si="5"/>
        <v/>
      </c>
      <c r="S55" s="52"/>
      <c r="T55" s="52" t="str">
        <f t="shared" si="6"/>
        <v>OV</v>
      </c>
      <c r="U55" s="57" t="s">
        <v>130</v>
      </c>
      <c r="V55" s="58">
        <f t="shared" ca="1" si="7"/>
        <v>0</v>
      </c>
      <c r="W55" s="64" t="s">
        <v>1719</v>
      </c>
      <c r="X55" s="60"/>
      <c r="Y55" s="61"/>
      <c r="Z55" s="56">
        <f t="shared" ca="1" si="24"/>
        <v>0</v>
      </c>
      <c r="AA55" s="56">
        <f t="shared" ca="1" si="24"/>
        <v>0</v>
      </c>
      <c r="AB55" s="56">
        <f t="shared" ca="1" si="24"/>
        <v>0</v>
      </c>
      <c r="AC55" s="56">
        <f t="shared" ca="1" si="24"/>
        <v>0</v>
      </c>
      <c r="AD55" s="56">
        <f t="shared" ca="1" si="24"/>
        <v>0</v>
      </c>
      <c r="AE55" s="56">
        <f t="shared" ca="1" si="24"/>
        <v>0</v>
      </c>
      <c r="AF55" s="56">
        <f t="shared" ca="1" si="24"/>
        <v>0</v>
      </c>
      <c r="AG55" s="56">
        <f t="shared" ca="1" si="24"/>
        <v>0</v>
      </c>
      <c r="AH55" s="56">
        <f t="shared" ca="1" si="24"/>
        <v>0</v>
      </c>
      <c r="AI55" s="56">
        <f t="shared" ca="1" si="24"/>
        <v>0</v>
      </c>
      <c r="AJ55" s="56">
        <f t="shared" ca="1" si="25"/>
        <v>0</v>
      </c>
      <c r="AK55" s="56">
        <f t="shared" ca="1" si="25"/>
        <v>0</v>
      </c>
      <c r="AL55" s="56">
        <f t="shared" ca="1" si="25"/>
        <v>0</v>
      </c>
      <c r="AM55" s="56">
        <f t="shared" ca="1" si="25"/>
        <v>0</v>
      </c>
      <c r="AN55" s="56">
        <f t="shared" ca="1" si="25"/>
        <v>0</v>
      </c>
      <c r="AO55" s="56">
        <f t="shared" ca="1" si="25"/>
        <v>0</v>
      </c>
      <c r="AP55" s="56">
        <f t="shared" ca="1" si="25"/>
        <v>0</v>
      </c>
      <c r="AQ55" s="56">
        <f t="shared" ca="1" si="25"/>
        <v>0</v>
      </c>
      <c r="AR55" s="56">
        <f t="shared" ca="1" si="25"/>
        <v>0</v>
      </c>
      <c r="AS55" s="56">
        <f t="shared" ca="1" si="25"/>
        <v>0</v>
      </c>
      <c r="AT55" s="56">
        <f t="shared" ca="1" si="26"/>
        <v>0</v>
      </c>
      <c r="AU55" s="56">
        <f t="shared" ca="1" si="26"/>
        <v>0</v>
      </c>
      <c r="AV55" s="56">
        <f t="shared" ca="1" si="26"/>
        <v>0</v>
      </c>
      <c r="AW55" s="56">
        <f t="shared" ca="1" si="26"/>
        <v>0</v>
      </c>
      <c r="AX55" s="56">
        <f t="shared" ca="1" si="26"/>
        <v>0</v>
      </c>
      <c r="AY55" s="56">
        <f t="shared" ca="1" si="26"/>
        <v>0</v>
      </c>
      <c r="AZ55" s="56">
        <f t="shared" ca="1" si="26"/>
        <v>0</v>
      </c>
      <c r="BA55" s="56">
        <f t="shared" ca="1" si="26"/>
        <v>0</v>
      </c>
      <c r="BB55" s="56">
        <f t="shared" ca="1" si="26"/>
        <v>0</v>
      </c>
      <c r="BC55" s="56">
        <f t="shared" ca="1" si="26"/>
        <v>0</v>
      </c>
      <c r="BD55" s="56">
        <f t="shared" ca="1" si="26"/>
        <v>0</v>
      </c>
      <c r="BE55" s="56">
        <f t="shared" ca="1" si="26"/>
        <v>0</v>
      </c>
      <c r="BF55" s="56">
        <f t="shared" ca="1" si="26"/>
        <v>0</v>
      </c>
      <c r="BG55" s="56">
        <f t="shared" ca="1" si="26"/>
        <v>0</v>
      </c>
    </row>
    <row r="56" spans="1:61" s="4" customFormat="1" x14ac:dyDescent="0.2">
      <c r="B56" s="4" t="s">
        <v>1722</v>
      </c>
      <c r="C56" s="4" t="s">
        <v>1681</v>
      </c>
      <c r="E56" s="48"/>
      <c r="F56" s="49"/>
      <c r="G56" s="50" t="s">
        <v>1682</v>
      </c>
      <c r="H56" s="50" t="s">
        <v>1682</v>
      </c>
      <c r="I56" s="51"/>
      <c r="J56" s="52">
        <v>14</v>
      </c>
      <c r="K56" s="52"/>
      <c r="L56" s="53"/>
      <c r="M56" s="54" t="str">
        <f t="shared" si="11"/>
        <v>-</v>
      </c>
      <c r="N56" s="52">
        <f t="shared" si="1"/>
        <v>0</v>
      </c>
      <c r="O56" s="55">
        <f t="shared" ca="1" si="2"/>
        <v>28</v>
      </c>
      <c r="P56" s="55" t="str">
        <f t="shared" ca="1" si="3"/>
        <v>2019.7</v>
      </c>
      <c r="Q56" s="56">
        <f t="shared" si="4"/>
        <v>0</v>
      </c>
      <c r="R56" s="52" t="str">
        <f t="shared" si="5"/>
        <v/>
      </c>
      <c r="S56" s="52"/>
      <c r="T56" s="52" t="str">
        <f t="shared" si="6"/>
        <v>OV</v>
      </c>
      <c r="U56" s="57" t="s">
        <v>130</v>
      </c>
      <c r="V56" s="58">
        <f t="shared" ca="1" si="7"/>
        <v>0</v>
      </c>
      <c r="W56" s="59"/>
      <c r="X56" s="60"/>
      <c r="Y56" s="61"/>
      <c r="Z56" s="56">
        <f t="shared" ca="1" si="24"/>
        <v>0</v>
      </c>
      <c r="AA56" s="56">
        <f t="shared" ca="1" si="24"/>
        <v>0</v>
      </c>
      <c r="AB56" s="56">
        <f t="shared" ca="1" si="24"/>
        <v>0</v>
      </c>
      <c r="AC56" s="56">
        <f t="shared" ca="1" si="24"/>
        <v>0</v>
      </c>
      <c r="AD56" s="56">
        <f t="shared" ca="1" si="24"/>
        <v>0</v>
      </c>
      <c r="AE56" s="56">
        <f t="shared" ca="1" si="24"/>
        <v>0</v>
      </c>
      <c r="AF56" s="56">
        <f t="shared" ca="1" si="24"/>
        <v>0</v>
      </c>
      <c r="AG56" s="56">
        <f t="shared" ca="1" si="24"/>
        <v>0</v>
      </c>
      <c r="AH56" s="56">
        <f t="shared" ca="1" si="24"/>
        <v>0</v>
      </c>
      <c r="AI56" s="56">
        <f t="shared" ca="1" si="24"/>
        <v>0</v>
      </c>
      <c r="AJ56" s="56">
        <f t="shared" ca="1" si="25"/>
        <v>0</v>
      </c>
      <c r="AK56" s="56">
        <f t="shared" ca="1" si="25"/>
        <v>0</v>
      </c>
      <c r="AL56" s="56">
        <f t="shared" ca="1" si="25"/>
        <v>0</v>
      </c>
      <c r="AM56" s="56">
        <f t="shared" ca="1" si="25"/>
        <v>0</v>
      </c>
      <c r="AN56" s="56">
        <f t="shared" ca="1" si="25"/>
        <v>0</v>
      </c>
      <c r="AO56" s="56">
        <f t="shared" ca="1" si="25"/>
        <v>0</v>
      </c>
      <c r="AP56" s="56">
        <f t="shared" ca="1" si="25"/>
        <v>0</v>
      </c>
      <c r="AQ56" s="56">
        <f t="shared" ca="1" si="25"/>
        <v>0</v>
      </c>
      <c r="AR56" s="56">
        <f t="shared" ca="1" si="25"/>
        <v>0</v>
      </c>
      <c r="AS56" s="56">
        <f t="shared" ca="1" si="25"/>
        <v>0</v>
      </c>
      <c r="AT56" s="56">
        <f t="shared" ca="1" si="26"/>
        <v>0</v>
      </c>
      <c r="AU56" s="56">
        <f t="shared" ca="1" si="26"/>
        <v>0</v>
      </c>
      <c r="AV56" s="56">
        <f t="shared" ca="1" si="26"/>
        <v>0</v>
      </c>
      <c r="AW56" s="56">
        <f t="shared" ca="1" si="26"/>
        <v>0</v>
      </c>
      <c r="AX56" s="56">
        <f t="shared" ca="1" si="26"/>
        <v>0</v>
      </c>
      <c r="AY56" s="56">
        <f t="shared" ca="1" si="26"/>
        <v>0</v>
      </c>
      <c r="AZ56" s="56">
        <f t="shared" ca="1" si="26"/>
        <v>0</v>
      </c>
      <c r="BA56" s="56">
        <f t="shared" ca="1" si="26"/>
        <v>0</v>
      </c>
      <c r="BB56" s="56">
        <f t="shared" ca="1" si="26"/>
        <v>0</v>
      </c>
      <c r="BC56" s="56">
        <f t="shared" ca="1" si="26"/>
        <v>0</v>
      </c>
      <c r="BD56" s="56">
        <f t="shared" ca="1" si="26"/>
        <v>0</v>
      </c>
      <c r="BE56" s="56">
        <f t="shared" ca="1" si="26"/>
        <v>0</v>
      </c>
      <c r="BF56" s="56">
        <f t="shared" ca="1" si="26"/>
        <v>0</v>
      </c>
      <c r="BG56" s="56">
        <f t="shared" ca="1" si="26"/>
        <v>0</v>
      </c>
    </row>
    <row r="57" spans="1:61" s="4" customFormat="1" x14ac:dyDescent="0.2">
      <c r="A57" s="4" t="s">
        <v>1723</v>
      </c>
      <c r="B57" s="4" t="s">
        <v>1724</v>
      </c>
      <c r="C57" s="4" t="s">
        <v>1681</v>
      </c>
      <c r="E57" s="48"/>
      <c r="F57" s="63"/>
      <c r="G57" s="50" t="s">
        <v>1682</v>
      </c>
      <c r="H57" s="50" t="s">
        <v>1682</v>
      </c>
      <c r="I57" s="51"/>
      <c r="J57" s="52">
        <v>14</v>
      </c>
      <c r="K57" s="52"/>
      <c r="L57" s="53"/>
      <c r="M57" s="54" t="str">
        <f t="shared" si="11"/>
        <v>-</v>
      </c>
      <c r="N57" s="52">
        <f>WEEKNUM(L57)</f>
        <v>0</v>
      </c>
      <c r="O57" s="55">
        <f t="shared" ca="1" si="2"/>
        <v>28</v>
      </c>
      <c r="P57" s="55" t="str">
        <f t="shared" ca="1" si="3"/>
        <v>2019.7</v>
      </c>
      <c r="Q57" s="56">
        <f t="shared" si="4"/>
        <v>0</v>
      </c>
      <c r="R57" s="52" t="str">
        <f t="shared" si="5"/>
        <v/>
      </c>
      <c r="S57" s="52"/>
      <c r="T57" s="52" t="str">
        <f t="shared" si="6"/>
        <v>OV</v>
      </c>
      <c r="U57" s="57" t="s">
        <v>130</v>
      </c>
      <c r="V57" s="58">
        <f t="shared" ca="1" si="7"/>
        <v>0</v>
      </c>
      <c r="W57" s="64" t="s">
        <v>1725</v>
      </c>
      <c r="X57" s="60"/>
      <c r="Y57" s="61"/>
      <c r="Z57" s="56">
        <f t="shared" ca="1" si="24"/>
        <v>0</v>
      </c>
      <c r="AA57" s="56">
        <f t="shared" ca="1" si="24"/>
        <v>0</v>
      </c>
      <c r="AB57" s="56">
        <f t="shared" ca="1" si="24"/>
        <v>0</v>
      </c>
      <c r="AC57" s="56">
        <f t="shared" ca="1" si="24"/>
        <v>0</v>
      </c>
      <c r="AD57" s="56">
        <f t="shared" ca="1" si="24"/>
        <v>0</v>
      </c>
      <c r="AE57" s="56">
        <f t="shared" ca="1" si="24"/>
        <v>0</v>
      </c>
      <c r="AF57" s="56">
        <f t="shared" ca="1" si="24"/>
        <v>0</v>
      </c>
      <c r="AG57" s="56">
        <f t="shared" ca="1" si="24"/>
        <v>0</v>
      </c>
      <c r="AH57" s="56">
        <f t="shared" ca="1" si="24"/>
        <v>0</v>
      </c>
      <c r="AI57" s="56">
        <f t="shared" ca="1" si="24"/>
        <v>0</v>
      </c>
      <c r="AJ57" s="56">
        <f t="shared" ca="1" si="25"/>
        <v>0</v>
      </c>
      <c r="AK57" s="56">
        <f t="shared" ca="1" si="25"/>
        <v>0</v>
      </c>
      <c r="AL57" s="56">
        <f t="shared" ca="1" si="25"/>
        <v>0</v>
      </c>
      <c r="AM57" s="56">
        <f t="shared" ca="1" si="25"/>
        <v>0</v>
      </c>
      <c r="AN57" s="56">
        <f t="shared" ca="1" si="25"/>
        <v>0</v>
      </c>
      <c r="AO57" s="56">
        <f t="shared" ca="1" si="25"/>
        <v>0</v>
      </c>
      <c r="AP57" s="56">
        <f t="shared" ca="1" si="25"/>
        <v>0</v>
      </c>
      <c r="AQ57" s="56">
        <f t="shared" ca="1" si="25"/>
        <v>0</v>
      </c>
      <c r="AR57" s="56">
        <f t="shared" ca="1" si="25"/>
        <v>0</v>
      </c>
      <c r="AS57" s="56">
        <f t="shared" ca="1" si="25"/>
        <v>0</v>
      </c>
      <c r="AT57" s="56">
        <f t="shared" ca="1" si="26"/>
        <v>0</v>
      </c>
      <c r="AU57" s="56">
        <f t="shared" ca="1" si="26"/>
        <v>0</v>
      </c>
      <c r="AV57" s="56">
        <f t="shared" ca="1" si="26"/>
        <v>0</v>
      </c>
      <c r="AW57" s="56">
        <f t="shared" ca="1" si="26"/>
        <v>0</v>
      </c>
      <c r="AX57" s="56">
        <f t="shared" ca="1" si="26"/>
        <v>0</v>
      </c>
      <c r="AY57" s="56">
        <f t="shared" ca="1" si="26"/>
        <v>0</v>
      </c>
      <c r="AZ57" s="56">
        <f t="shared" ca="1" si="26"/>
        <v>0</v>
      </c>
      <c r="BA57" s="56">
        <f t="shared" ca="1" si="26"/>
        <v>0</v>
      </c>
      <c r="BB57" s="56">
        <f t="shared" ca="1" si="26"/>
        <v>0</v>
      </c>
      <c r="BC57" s="56">
        <f t="shared" ca="1" si="26"/>
        <v>0</v>
      </c>
      <c r="BD57" s="56">
        <f t="shared" ca="1" si="26"/>
        <v>0</v>
      </c>
      <c r="BE57" s="56">
        <f t="shared" ca="1" si="26"/>
        <v>0</v>
      </c>
      <c r="BF57" s="56">
        <f t="shared" ca="1" si="26"/>
        <v>0</v>
      </c>
      <c r="BG57" s="56">
        <f t="shared" ca="1" si="26"/>
        <v>0</v>
      </c>
    </row>
    <row r="58" spans="1:61" s="4" customFormat="1" x14ac:dyDescent="0.2">
      <c r="A58" s="4" t="s">
        <v>1463</v>
      </c>
      <c r="B58" s="4" t="s">
        <v>1726</v>
      </c>
      <c r="C58" s="4" t="s">
        <v>1727</v>
      </c>
      <c r="E58" s="48"/>
      <c r="F58" s="63" t="s">
        <v>1466</v>
      </c>
      <c r="G58" s="50" t="s">
        <v>1682</v>
      </c>
      <c r="H58" s="50" t="s">
        <v>1682</v>
      </c>
      <c r="I58" s="51"/>
      <c r="J58" s="52">
        <v>14</v>
      </c>
      <c r="K58" s="52"/>
      <c r="L58" s="53">
        <v>43599</v>
      </c>
      <c r="M58" s="54">
        <f t="shared" si="11"/>
        <v>2</v>
      </c>
      <c r="N58" s="52">
        <f t="shared" si="1"/>
        <v>20</v>
      </c>
      <c r="O58" s="55">
        <f t="shared" ca="1" si="2"/>
        <v>28</v>
      </c>
      <c r="P58" s="55" t="str">
        <f t="shared" ca="1" si="3"/>
        <v>2019.7</v>
      </c>
      <c r="Q58" s="56">
        <f t="shared" si="4"/>
        <v>344.45740956826137</v>
      </c>
      <c r="R58" s="52">
        <f t="shared" ca="1" si="5"/>
        <v>57</v>
      </c>
      <c r="S58" s="52"/>
      <c r="T58" s="52" t="str">
        <f t="shared" ca="1" si="6"/>
        <v>OV</v>
      </c>
      <c r="U58" s="57" t="s">
        <v>130</v>
      </c>
      <c r="V58" s="58">
        <f t="shared" ca="1" si="7"/>
        <v>0</v>
      </c>
      <c r="W58" s="64" t="s">
        <v>1728</v>
      </c>
      <c r="X58" s="60">
        <v>276</v>
      </c>
      <c r="Y58" s="61">
        <v>1476</v>
      </c>
      <c r="Z58" s="56">
        <f t="shared" ca="1" si="24"/>
        <v>0</v>
      </c>
      <c r="AA58" s="56">
        <f t="shared" ca="1" si="24"/>
        <v>0</v>
      </c>
      <c r="AB58" s="56">
        <f t="shared" ca="1" si="24"/>
        <v>0</v>
      </c>
      <c r="AC58" s="56">
        <f t="shared" ca="1" si="24"/>
        <v>0</v>
      </c>
      <c r="AD58" s="56">
        <f t="shared" ca="1" si="24"/>
        <v>0</v>
      </c>
      <c r="AE58" s="56">
        <f t="shared" ca="1" si="24"/>
        <v>0</v>
      </c>
      <c r="AF58" s="56">
        <f t="shared" ca="1" si="24"/>
        <v>0</v>
      </c>
      <c r="AG58" s="56">
        <f t="shared" ca="1" si="24"/>
        <v>0</v>
      </c>
      <c r="AH58" s="56">
        <f t="shared" ca="1" si="24"/>
        <v>0</v>
      </c>
      <c r="AI58" s="56">
        <f t="shared" ca="1" si="24"/>
        <v>1476</v>
      </c>
      <c r="AJ58" s="56">
        <f t="shared" ca="1" si="25"/>
        <v>0</v>
      </c>
      <c r="AK58" s="56">
        <f t="shared" ca="1" si="25"/>
        <v>0</v>
      </c>
      <c r="AL58" s="56">
        <f t="shared" ca="1" si="25"/>
        <v>0</v>
      </c>
      <c r="AM58" s="56">
        <f t="shared" ca="1" si="25"/>
        <v>0</v>
      </c>
      <c r="AN58" s="56">
        <f t="shared" ca="1" si="25"/>
        <v>0</v>
      </c>
      <c r="AO58" s="56">
        <f t="shared" ca="1" si="25"/>
        <v>0</v>
      </c>
      <c r="AP58" s="56">
        <f t="shared" ca="1" si="25"/>
        <v>0</v>
      </c>
      <c r="AQ58" s="56">
        <f t="shared" ca="1" si="25"/>
        <v>0</v>
      </c>
      <c r="AR58" s="56">
        <f t="shared" ca="1" si="25"/>
        <v>0</v>
      </c>
      <c r="AS58" s="56">
        <f t="shared" ca="1" si="25"/>
        <v>0</v>
      </c>
      <c r="AT58" s="56">
        <f t="shared" ca="1" si="26"/>
        <v>0</v>
      </c>
      <c r="AU58" s="56">
        <f t="shared" ca="1" si="26"/>
        <v>0</v>
      </c>
      <c r="AV58" s="56">
        <f t="shared" ca="1" si="26"/>
        <v>0</v>
      </c>
      <c r="AW58" s="56">
        <f t="shared" ca="1" si="26"/>
        <v>0</v>
      </c>
      <c r="AX58" s="56">
        <f t="shared" ca="1" si="26"/>
        <v>0</v>
      </c>
      <c r="AY58" s="56">
        <f t="shared" ca="1" si="26"/>
        <v>0</v>
      </c>
      <c r="AZ58" s="56">
        <f t="shared" ca="1" si="26"/>
        <v>0</v>
      </c>
      <c r="BA58" s="56">
        <f t="shared" ca="1" si="26"/>
        <v>0</v>
      </c>
      <c r="BB58" s="56">
        <f t="shared" ca="1" si="26"/>
        <v>0</v>
      </c>
      <c r="BC58" s="56">
        <f t="shared" ca="1" si="26"/>
        <v>0</v>
      </c>
      <c r="BD58" s="56">
        <f t="shared" ca="1" si="26"/>
        <v>0</v>
      </c>
      <c r="BE58" s="56">
        <f t="shared" ca="1" si="26"/>
        <v>0</v>
      </c>
      <c r="BF58" s="56">
        <f t="shared" ca="1" si="26"/>
        <v>0</v>
      </c>
      <c r="BG58" s="56">
        <f t="shared" ca="1" si="26"/>
        <v>0</v>
      </c>
    </row>
    <row r="59" spans="1:61" s="4" customFormat="1" x14ac:dyDescent="0.2">
      <c r="A59" s="4" t="s">
        <v>1729</v>
      </c>
      <c r="B59" s="4" t="s">
        <v>1730</v>
      </c>
      <c r="C59" s="4" t="s">
        <v>1681</v>
      </c>
      <c r="E59" s="48"/>
      <c r="F59" s="63"/>
      <c r="G59" s="50" t="s">
        <v>1682</v>
      </c>
      <c r="H59" s="50" t="s">
        <v>1682</v>
      </c>
      <c r="I59" s="51"/>
      <c r="J59" s="52">
        <v>30</v>
      </c>
      <c r="K59" s="52"/>
      <c r="L59" s="53"/>
      <c r="M59" s="54" t="str">
        <f t="shared" si="11"/>
        <v>-</v>
      </c>
      <c r="N59" s="52">
        <f t="shared" si="1"/>
        <v>0</v>
      </c>
      <c r="O59" s="55">
        <f t="shared" ca="1" si="2"/>
        <v>28</v>
      </c>
      <c r="P59" s="55" t="str">
        <f t="shared" ca="1" si="3"/>
        <v>2019.7</v>
      </c>
      <c r="Q59" s="56">
        <f t="shared" si="4"/>
        <v>0</v>
      </c>
      <c r="R59" s="52" t="str">
        <f t="shared" si="5"/>
        <v/>
      </c>
      <c r="S59" s="52"/>
      <c r="T59" s="52" t="str">
        <f t="shared" si="6"/>
        <v>OV</v>
      </c>
      <c r="U59" s="57" t="s">
        <v>130</v>
      </c>
      <c r="V59" s="58">
        <f t="shared" ca="1" si="7"/>
        <v>0</v>
      </c>
      <c r="W59" s="64" t="s">
        <v>1731</v>
      </c>
      <c r="X59" s="60"/>
      <c r="Y59" s="61"/>
      <c r="Z59" s="56">
        <f t="shared" ca="1" si="24"/>
        <v>0</v>
      </c>
      <c r="AA59" s="56">
        <f t="shared" ca="1" si="24"/>
        <v>0</v>
      </c>
      <c r="AB59" s="56">
        <f t="shared" ca="1" si="24"/>
        <v>0</v>
      </c>
      <c r="AC59" s="56">
        <f t="shared" ca="1" si="24"/>
        <v>0</v>
      </c>
      <c r="AD59" s="56">
        <f t="shared" ca="1" si="24"/>
        <v>0</v>
      </c>
      <c r="AE59" s="56">
        <f t="shared" ca="1" si="24"/>
        <v>0</v>
      </c>
      <c r="AF59" s="56">
        <f t="shared" ca="1" si="24"/>
        <v>0</v>
      </c>
      <c r="AG59" s="56">
        <f t="shared" ca="1" si="24"/>
        <v>0</v>
      </c>
      <c r="AH59" s="56">
        <f t="shared" ca="1" si="24"/>
        <v>0</v>
      </c>
      <c r="AI59" s="56">
        <f t="shared" ca="1" si="24"/>
        <v>0</v>
      </c>
      <c r="AJ59" s="56">
        <f t="shared" ca="1" si="25"/>
        <v>0</v>
      </c>
      <c r="AK59" s="56">
        <f t="shared" ca="1" si="25"/>
        <v>0</v>
      </c>
      <c r="AL59" s="56">
        <f t="shared" ca="1" si="25"/>
        <v>0</v>
      </c>
      <c r="AM59" s="56">
        <f t="shared" ca="1" si="25"/>
        <v>0</v>
      </c>
      <c r="AN59" s="56">
        <f t="shared" ca="1" si="25"/>
        <v>0</v>
      </c>
      <c r="AO59" s="56">
        <f t="shared" ca="1" si="25"/>
        <v>0</v>
      </c>
      <c r="AP59" s="56">
        <f t="shared" ca="1" si="25"/>
        <v>0</v>
      </c>
      <c r="AQ59" s="56">
        <f t="shared" ca="1" si="25"/>
        <v>0</v>
      </c>
      <c r="AR59" s="56">
        <f t="shared" ca="1" si="25"/>
        <v>0</v>
      </c>
      <c r="AS59" s="56">
        <f t="shared" ca="1" si="25"/>
        <v>0</v>
      </c>
      <c r="AT59" s="56">
        <f t="shared" ca="1" si="26"/>
        <v>0</v>
      </c>
      <c r="AU59" s="56">
        <f t="shared" ca="1" si="26"/>
        <v>0</v>
      </c>
      <c r="AV59" s="56">
        <f t="shared" ca="1" si="26"/>
        <v>0</v>
      </c>
      <c r="AW59" s="56">
        <f t="shared" ca="1" si="26"/>
        <v>0</v>
      </c>
      <c r="AX59" s="56">
        <f t="shared" ca="1" si="26"/>
        <v>0</v>
      </c>
      <c r="AY59" s="56">
        <f t="shared" ca="1" si="26"/>
        <v>0</v>
      </c>
      <c r="AZ59" s="56">
        <f t="shared" ca="1" si="26"/>
        <v>0</v>
      </c>
      <c r="BA59" s="56">
        <f t="shared" ca="1" si="26"/>
        <v>0</v>
      </c>
      <c r="BB59" s="56">
        <f t="shared" ca="1" si="26"/>
        <v>0</v>
      </c>
      <c r="BC59" s="56">
        <f t="shared" ca="1" si="26"/>
        <v>0</v>
      </c>
      <c r="BD59" s="56">
        <f t="shared" ca="1" si="26"/>
        <v>0</v>
      </c>
      <c r="BE59" s="56">
        <f t="shared" ca="1" si="26"/>
        <v>0</v>
      </c>
      <c r="BF59" s="56">
        <f t="shared" ca="1" si="26"/>
        <v>0</v>
      </c>
      <c r="BG59" s="56">
        <f t="shared" ca="1" si="26"/>
        <v>0</v>
      </c>
    </row>
    <row r="60" spans="1:61" s="4" customFormat="1" x14ac:dyDescent="0.2">
      <c r="B60" s="4" t="s">
        <v>1732</v>
      </c>
      <c r="C60" s="4" t="s">
        <v>1733</v>
      </c>
      <c r="E60" s="48"/>
      <c r="F60" s="49"/>
      <c r="G60" s="50" t="s">
        <v>1682</v>
      </c>
      <c r="H60" s="50" t="s">
        <v>1682</v>
      </c>
      <c r="I60" s="51"/>
      <c r="J60" s="52"/>
      <c r="K60" s="52"/>
      <c r="L60" s="53"/>
      <c r="M60" s="54" t="str">
        <f t="shared" si="11"/>
        <v>-</v>
      </c>
      <c r="N60" s="52">
        <f t="shared" si="1"/>
        <v>0</v>
      </c>
      <c r="O60" s="55">
        <f t="shared" ca="1" si="2"/>
        <v>28</v>
      </c>
      <c r="P60" s="55" t="str">
        <f t="shared" ca="1" si="3"/>
        <v>2019.7</v>
      </c>
      <c r="Q60" s="56">
        <f t="shared" si="4"/>
        <v>0</v>
      </c>
      <c r="R60" s="52" t="str">
        <f t="shared" si="5"/>
        <v/>
      </c>
      <c r="S60" s="52"/>
      <c r="T60" s="52" t="str">
        <f t="shared" si="6"/>
        <v>OV</v>
      </c>
      <c r="U60" s="57" t="s">
        <v>130</v>
      </c>
      <c r="V60" s="58">
        <f t="shared" ca="1" si="7"/>
        <v>0</v>
      </c>
      <c r="W60" s="59"/>
      <c r="X60" s="60"/>
      <c r="Y60" s="61"/>
      <c r="Z60" s="56">
        <f t="shared" ca="1" si="24"/>
        <v>0</v>
      </c>
      <c r="AA60" s="56">
        <f t="shared" ca="1" si="24"/>
        <v>0</v>
      </c>
      <c r="AB60" s="56">
        <f t="shared" ca="1" si="24"/>
        <v>0</v>
      </c>
      <c r="AC60" s="56">
        <f t="shared" ca="1" si="24"/>
        <v>0</v>
      </c>
      <c r="AD60" s="56">
        <f t="shared" ca="1" si="24"/>
        <v>0</v>
      </c>
      <c r="AE60" s="56">
        <f t="shared" ca="1" si="24"/>
        <v>0</v>
      </c>
      <c r="AF60" s="56">
        <f t="shared" ca="1" si="24"/>
        <v>0</v>
      </c>
      <c r="AG60" s="56">
        <f t="shared" ca="1" si="24"/>
        <v>0</v>
      </c>
      <c r="AH60" s="56">
        <f t="shared" ca="1" si="24"/>
        <v>0</v>
      </c>
      <c r="AI60" s="56">
        <f t="shared" ca="1" si="24"/>
        <v>0</v>
      </c>
      <c r="AJ60" s="56">
        <f t="shared" ca="1" si="25"/>
        <v>0</v>
      </c>
      <c r="AK60" s="56">
        <f t="shared" ca="1" si="25"/>
        <v>0</v>
      </c>
      <c r="AL60" s="56">
        <f t="shared" ca="1" si="25"/>
        <v>0</v>
      </c>
      <c r="AM60" s="56">
        <f t="shared" ca="1" si="25"/>
        <v>0</v>
      </c>
      <c r="AN60" s="56">
        <f t="shared" ca="1" si="25"/>
        <v>0</v>
      </c>
      <c r="AO60" s="56">
        <f t="shared" ca="1" si="25"/>
        <v>0</v>
      </c>
      <c r="AP60" s="56">
        <f t="shared" ca="1" si="25"/>
        <v>0</v>
      </c>
      <c r="AQ60" s="56">
        <f t="shared" ca="1" si="25"/>
        <v>0</v>
      </c>
      <c r="AR60" s="56">
        <f t="shared" ca="1" si="25"/>
        <v>0</v>
      </c>
      <c r="AS60" s="56">
        <f t="shared" ca="1" si="25"/>
        <v>0</v>
      </c>
      <c r="AT60" s="56">
        <f t="shared" ca="1" si="26"/>
        <v>0</v>
      </c>
      <c r="AU60" s="56">
        <f t="shared" ca="1" si="26"/>
        <v>0</v>
      </c>
      <c r="AV60" s="56">
        <f t="shared" ca="1" si="26"/>
        <v>0</v>
      </c>
      <c r="AW60" s="56">
        <f t="shared" ca="1" si="26"/>
        <v>0</v>
      </c>
      <c r="AX60" s="56">
        <f t="shared" ca="1" si="26"/>
        <v>0</v>
      </c>
      <c r="AY60" s="56">
        <f t="shared" ca="1" si="26"/>
        <v>0</v>
      </c>
      <c r="AZ60" s="56">
        <f t="shared" ca="1" si="26"/>
        <v>0</v>
      </c>
      <c r="BA60" s="56">
        <f t="shared" ca="1" si="26"/>
        <v>0</v>
      </c>
      <c r="BB60" s="56">
        <f t="shared" ca="1" si="26"/>
        <v>0</v>
      </c>
      <c r="BC60" s="56">
        <f t="shared" ca="1" si="26"/>
        <v>0</v>
      </c>
      <c r="BD60" s="56">
        <f t="shared" ca="1" si="26"/>
        <v>0</v>
      </c>
      <c r="BE60" s="56">
        <f t="shared" ca="1" si="26"/>
        <v>0</v>
      </c>
      <c r="BF60" s="56">
        <f t="shared" ca="1" si="26"/>
        <v>0</v>
      </c>
      <c r="BG60" s="56">
        <f t="shared" ca="1" si="26"/>
        <v>0</v>
      </c>
    </row>
    <row r="61" spans="1:61" s="4" customFormat="1" x14ac:dyDescent="0.2">
      <c r="A61" s="4" t="s">
        <v>1350</v>
      </c>
      <c r="B61" s="4" t="s">
        <v>1734</v>
      </c>
      <c r="C61" s="4" t="s">
        <v>1681</v>
      </c>
      <c r="E61" s="48"/>
      <c r="F61" s="63" t="s">
        <v>1356</v>
      </c>
      <c r="G61" s="50" t="s">
        <v>1682</v>
      </c>
      <c r="H61" s="50" t="s">
        <v>1682</v>
      </c>
      <c r="I61" s="51"/>
      <c r="J61" s="52">
        <v>30</v>
      </c>
      <c r="K61" s="52"/>
      <c r="L61" s="53">
        <v>43580</v>
      </c>
      <c r="M61" s="54">
        <f t="shared" si="11"/>
        <v>4</v>
      </c>
      <c r="N61" s="52">
        <f t="shared" si="1"/>
        <v>17</v>
      </c>
      <c r="O61" s="55">
        <f t="shared" ca="1" si="2"/>
        <v>28</v>
      </c>
      <c r="P61" s="55" t="str">
        <f t="shared" ca="1" si="3"/>
        <v>2019.7</v>
      </c>
      <c r="Q61" s="56">
        <f t="shared" si="4"/>
        <v>10900</v>
      </c>
      <c r="R61" s="52">
        <f t="shared" ca="1" si="5"/>
        <v>76</v>
      </c>
      <c r="S61" s="52"/>
      <c r="T61" s="52" t="str">
        <f t="shared" ca="1" si="6"/>
        <v>OV</v>
      </c>
      <c r="U61" s="57" t="s">
        <v>178</v>
      </c>
      <c r="V61" s="58">
        <f t="shared" ca="1" si="7"/>
        <v>0</v>
      </c>
      <c r="W61" s="59"/>
      <c r="X61" s="60"/>
      <c r="Y61" s="61">
        <v>10900</v>
      </c>
      <c r="Z61" s="56">
        <f t="shared" ca="1" si="24"/>
        <v>0</v>
      </c>
      <c r="AA61" s="56">
        <f t="shared" ca="1" si="24"/>
        <v>0</v>
      </c>
      <c r="AB61" s="56">
        <f t="shared" ca="1" si="24"/>
        <v>0</v>
      </c>
      <c r="AC61" s="56">
        <f t="shared" ca="1" si="24"/>
        <v>0</v>
      </c>
      <c r="AD61" s="56">
        <f t="shared" ca="1" si="24"/>
        <v>0</v>
      </c>
      <c r="AE61" s="56">
        <f t="shared" ca="1" si="24"/>
        <v>0</v>
      </c>
      <c r="AF61" s="56">
        <f t="shared" ca="1" si="24"/>
        <v>0</v>
      </c>
      <c r="AG61" s="56">
        <f t="shared" ca="1" si="24"/>
        <v>0</v>
      </c>
      <c r="AH61" s="56">
        <f t="shared" ca="1" si="24"/>
        <v>0</v>
      </c>
      <c r="AI61" s="56">
        <f t="shared" ca="1" si="24"/>
        <v>10900</v>
      </c>
      <c r="AJ61" s="56">
        <f t="shared" ca="1" si="25"/>
        <v>0</v>
      </c>
      <c r="AK61" s="56">
        <f t="shared" ca="1" si="25"/>
        <v>0</v>
      </c>
      <c r="AL61" s="56">
        <f t="shared" ca="1" si="25"/>
        <v>0</v>
      </c>
      <c r="AM61" s="56">
        <f t="shared" ca="1" si="25"/>
        <v>0</v>
      </c>
      <c r="AN61" s="56">
        <f t="shared" ca="1" si="25"/>
        <v>0</v>
      </c>
      <c r="AO61" s="56">
        <f t="shared" ca="1" si="25"/>
        <v>0</v>
      </c>
      <c r="AP61" s="56">
        <f t="shared" ca="1" si="25"/>
        <v>0</v>
      </c>
      <c r="AQ61" s="56">
        <f t="shared" ca="1" si="25"/>
        <v>0</v>
      </c>
      <c r="AR61" s="56">
        <f t="shared" ca="1" si="25"/>
        <v>0</v>
      </c>
      <c r="AS61" s="56">
        <f t="shared" ca="1" si="25"/>
        <v>0</v>
      </c>
      <c r="AT61" s="56">
        <f t="shared" ca="1" si="26"/>
        <v>0</v>
      </c>
      <c r="AU61" s="56">
        <f t="shared" ca="1" si="26"/>
        <v>0</v>
      </c>
      <c r="AV61" s="56">
        <f t="shared" ca="1" si="26"/>
        <v>0</v>
      </c>
      <c r="AW61" s="56">
        <f t="shared" ca="1" si="26"/>
        <v>0</v>
      </c>
      <c r="AX61" s="56">
        <f t="shared" ca="1" si="26"/>
        <v>0</v>
      </c>
      <c r="AY61" s="56">
        <f t="shared" ca="1" si="26"/>
        <v>0</v>
      </c>
      <c r="AZ61" s="56">
        <f t="shared" ca="1" si="26"/>
        <v>0</v>
      </c>
      <c r="BA61" s="56">
        <f t="shared" ca="1" si="26"/>
        <v>0</v>
      </c>
      <c r="BB61" s="56">
        <f t="shared" ca="1" si="26"/>
        <v>0</v>
      </c>
      <c r="BC61" s="56">
        <f t="shared" ca="1" si="26"/>
        <v>0</v>
      </c>
      <c r="BD61" s="56">
        <f t="shared" ca="1" si="26"/>
        <v>0</v>
      </c>
      <c r="BE61" s="56">
        <f t="shared" ca="1" si="26"/>
        <v>0</v>
      </c>
      <c r="BF61" s="56">
        <f t="shared" ca="1" si="26"/>
        <v>0</v>
      </c>
      <c r="BG61" s="56">
        <f t="shared" ca="1" si="26"/>
        <v>0</v>
      </c>
    </row>
    <row r="62" spans="1:61" s="4" customFormat="1" x14ac:dyDescent="0.2">
      <c r="A62" s="4" t="s">
        <v>1350</v>
      </c>
      <c r="B62" s="4" t="s">
        <v>1734</v>
      </c>
      <c r="C62" s="4" t="s">
        <v>1681</v>
      </c>
      <c r="E62" s="48"/>
      <c r="F62" s="63" t="s">
        <v>1353</v>
      </c>
      <c r="G62" s="50" t="s">
        <v>1682</v>
      </c>
      <c r="H62" s="50" t="s">
        <v>1682</v>
      </c>
      <c r="I62" s="51"/>
      <c r="J62" s="52">
        <v>30</v>
      </c>
      <c r="K62" s="52"/>
      <c r="L62" s="53">
        <v>43586</v>
      </c>
      <c r="M62" s="54">
        <f t="shared" si="11"/>
        <v>3</v>
      </c>
      <c r="N62" s="52">
        <f t="shared" si="1"/>
        <v>18</v>
      </c>
      <c r="O62" s="55">
        <f t="shared" ca="1" si="2"/>
        <v>28</v>
      </c>
      <c r="P62" s="55" t="str">
        <f t="shared" ca="1" si="3"/>
        <v>2019.7</v>
      </c>
      <c r="Q62" s="56">
        <f t="shared" si="4"/>
        <v>9600</v>
      </c>
      <c r="R62" s="52">
        <f t="shared" ca="1" si="5"/>
        <v>70</v>
      </c>
      <c r="S62" s="52"/>
      <c r="T62" s="52" t="str">
        <f t="shared" ca="1" si="6"/>
        <v>OV</v>
      </c>
      <c r="U62" s="57" t="s">
        <v>178</v>
      </c>
      <c r="V62" s="58">
        <f t="shared" ca="1" si="7"/>
        <v>0</v>
      </c>
      <c r="W62" s="59"/>
      <c r="X62" s="60"/>
      <c r="Y62" s="61">
        <v>9600</v>
      </c>
      <c r="Z62" s="56">
        <f t="shared" ref="Z62:AI71" ca="1" si="27">IF($O62-WEEKNUM(Z$1815)=0,$Y62,0)</f>
        <v>0</v>
      </c>
      <c r="AA62" s="56">
        <f t="shared" ca="1" si="27"/>
        <v>0</v>
      </c>
      <c r="AB62" s="56">
        <f t="shared" ca="1" si="27"/>
        <v>0</v>
      </c>
      <c r="AC62" s="56">
        <f t="shared" ca="1" si="27"/>
        <v>0</v>
      </c>
      <c r="AD62" s="56">
        <f t="shared" ca="1" si="27"/>
        <v>0</v>
      </c>
      <c r="AE62" s="56">
        <f t="shared" ca="1" si="27"/>
        <v>0</v>
      </c>
      <c r="AF62" s="56">
        <f t="shared" ca="1" si="27"/>
        <v>0</v>
      </c>
      <c r="AG62" s="56">
        <f t="shared" ca="1" si="27"/>
        <v>0</v>
      </c>
      <c r="AH62" s="56">
        <f t="shared" ca="1" si="27"/>
        <v>0</v>
      </c>
      <c r="AI62" s="56">
        <f t="shared" ca="1" si="27"/>
        <v>9600</v>
      </c>
      <c r="AJ62" s="56">
        <f t="shared" ref="AJ62:AS71" ca="1" si="28">IF($O62-WEEKNUM(AJ$1815)=0,$Y62,0)</f>
        <v>0</v>
      </c>
      <c r="AK62" s="56">
        <f t="shared" ca="1" si="28"/>
        <v>0</v>
      </c>
      <c r="AL62" s="56">
        <f t="shared" ca="1" si="28"/>
        <v>0</v>
      </c>
      <c r="AM62" s="56">
        <f t="shared" ca="1" si="28"/>
        <v>0</v>
      </c>
      <c r="AN62" s="56">
        <f t="shared" ca="1" si="28"/>
        <v>0</v>
      </c>
      <c r="AO62" s="56">
        <f t="shared" ca="1" si="28"/>
        <v>0</v>
      </c>
      <c r="AP62" s="56">
        <f t="shared" ca="1" si="28"/>
        <v>0</v>
      </c>
      <c r="AQ62" s="56">
        <f t="shared" ca="1" si="28"/>
        <v>0</v>
      </c>
      <c r="AR62" s="56">
        <f t="shared" ca="1" si="28"/>
        <v>0</v>
      </c>
      <c r="AS62" s="56">
        <f t="shared" ca="1" si="28"/>
        <v>0</v>
      </c>
      <c r="AT62" s="56">
        <f t="shared" ref="AT62:BG71" ca="1" si="29">IF($O62-WEEKNUM(AT$1815)=0,$Y62,0)</f>
        <v>0</v>
      </c>
      <c r="AU62" s="56">
        <f t="shared" ca="1" si="29"/>
        <v>0</v>
      </c>
      <c r="AV62" s="56">
        <f t="shared" ca="1" si="29"/>
        <v>0</v>
      </c>
      <c r="AW62" s="56">
        <f t="shared" ca="1" si="29"/>
        <v>0</v>
      </c>
      <c r="AX62" s="56">
        <f t="shared" ca="1" si="29"/>
        <v>0</v>
      </c>
      <c r="AY62" s="56">
        <f t="shared" ca="1" si="29"/>
        <v>0</v>
      </c>
      <c r="AZ62" s="56">
        <f t="shared" ca="1" si="29"/>
        <v>0</v>
      </c>
      <c r="BA62" s="56">
        <f t="shared" ca="1" si="29"/>
        <v>0</v>
      </c>
      <c r="BB62" s="56">
        <f t="shared" ca="1" si="29"/>
        <v>0</v>
      </c>
      <c r="BC62" s="56">
        <f t="shared" ca="1" si="29"/>
        <v>0</v>
      </c>
      <c r="BD62" s="56">
        <f t="shared" ca="1" si="29"/>
        <v>0</v>
      </c>
      <c r="BE62" s="56">
        <f t="shared" ca="1" si="29"/>
        <v>0</v>
      </c>
      <c r="BF62" s="56">
        <f t="shared" ca="1" si="29"/>
        <v>0</v>
      </c>
      <c r="BG62" s="56">
        <f t="shared" ca="1" si="29"/>
        <v>0</v>
      </c>
    </row>
    <row r="63" spans="1:61" s="4" customFormat="1" x14ac:dyDescent="0.2">
      <c r="A63" s="4" t="s">
        <v>1350</v>
      </c>
      <c r="B63" s="4" t="s">
        <v>1734</v>
      </c>
      <c r="C63" s="4" t="s">
        <v>1681</v>
      </c>
      <c r="E63" s="48"/>
      <c r="F63" s="63"/>
      <c r="G63" s="50" t="s">
        <v>1682</v>
      </c>
      <c r="H63" s="50" t="s">
        <v>1682</v>
      </c>
      <c r="I63" s="51"/>
      <c r="J63" s="52">
        <v>30</v>
      </c>
      <c r="K63" s="52"/>
      <c r="L63" s="53"/>
      <c r="M63" s="54" t="str">
        <f t="shared" si="11"/>
        <v>-</v>
      </c>
      <c r="N63" s="52">
        <f t="shared" si="1"/>
        <v>0</v>
      </c>
      <c r="O63" s="55">
        <f t="shared" ca="1" si="2"/>
        <v>28</v>
      </c>
      <c r="P63" s="55" t="str">
        <f t="shared" ca="1" si="3"/>
        <v>2019.7</v>
      </c>
      <c r="Q63" s="56">
        <f t="shared" si="4"/>
        <v>0</v>
      </c>
      <c r="R63" s="52" t="str">
        <f t="shared" si="5"/>
        <v/>
      </c>
      <c r="S63" s="52"/>
      <c r="T63" s="52" t="str">
        <f t="shared" si="6"/>
        <v>OV</v>
      </c>
      <c r="U63" s="57" t="s">
        <v>178</v>
      </c>
      <c r="V63" s="58">
        <f t="shared" ca="1" si="7"/>
        <v>0</v>
      </c>
      <c r="W63" s="59"/>
      <c r="X63" s="60"/>
      <c r="Y63" s="61"/>
      <c r="Z63" s="56">
        <f t="shared" ca="1" si="27"/>
        <v>0</v>
      </c>
      <c r="AA63" s="56">
        <f t="shared" ca="1" si="27"/>
        <v>0</v>
      </c>
      <c r="AB63" s="56">
        <f t="shared" ca="1" si="27"/>
        <v>0</v>
      </c>
      <c r="AC63" s="56">
        <f t="shared" ca="1" si="27"/>
        <v>0</v>
      </c>
      <c r="AD63" s="56">
        <f t="shared" ca="1" si="27"/>
        <v>0</v>
      </c>
      <c r="AE63" s="56">
        <f t="shared" ca="1" si="27"/>
        <v>0</v>
      </c>
      <c r="AF63" s="56">
        <f t="shared" ca="1" si="27"/>
        <v>0</v>
      </c>
      <c r="AG63" s="56">
        <f t="shared" ca="1" si="27"/>
        <v>0</v>
      </c>
      <c r="AH63" s="56">
        <f t="shared" ca="1" si="27"/>
        <v>0</v>
      </c>
      <c r="AI63" s="56">
        <f t="shared" ca="1" si="27"/>
        <v>0</v>
      </c>
      <c r="AJ63" s="56">
        <f t="shared" ca="1" si="28"/>
        <v>0</v>
      </c>
      <c r="AK63" s="56">
        <f t="shared" ca="1" si="28"/>
        <v>0</v>
      </c>
      <c r="AL63" s="56">
        <f t="shared" ca="1" si="28"/>
        <v>0</v>
      </c>
      <c r="AM63" s="56">
        <f t="shared" ca="1" si="28"/>
        <v>0</v>
      </c>
      <c r="AN63" s="56">
        <f t="shared" ca="1" si="28"/>
        <v>0</v>
      </c>
      <c r="AO63" s="56">
        <f t="shared" ca="1" si="28"/>
        <v>0</v>
      </c>
      <c r="AP63" s="56">
        <f t="shared" ca="1" si="28"/>
        <v>0</v>
      </c>
      <c r="AQ63" s="56">
        <f t="shared" ca="1" si="28"/>
        <v>0</v>
      </c>
      <c r="AR63" s="56">
        <f t="shared" ca="1" si="28"/>
        <v>0</v>
      </c>
      <c r="AS63" s="56">
        <f t="shared" ca="1" si="28"/>
        <v>0</v>
      </c>
      <c r="AT63" s="56">
        <f t="shared" ca="1" si="29"/>
        <v>0</v>
      </c>
      <c r="AU63" s="56">
        <f t="shared" ca="1" si="29"/>
        <v>0</v>
      </c>
      <c r="AV63" s="56">
        <f t="shared" ca="1" si="29"/>
        <v>0</v>
      </c>
      <c r="AW63" s="56">
        <f t="shared" ca="1" si="29"/>
        <v>0</v>
      </c>
      <c r="AX63" s="56">
        <f t="shared" ca="1" si="29"/>
        <v>0</v>
      </c>
      <c r="AY63" s="56">
        <f t="shared" ca="1" si="29"/>
        <v>0</v>
      </c>
      <c r="AZ63" s="56">
        <f t="shared" ca="1" si="29"/>
        <v>0</v>
      </c>
      <c r="BA63" s="56">
        <f t="shared" ca="1" si="29"/>
        <v>0</v>
      </c>
      <c r="BB63" s="56">
        <f t="shared" ca="1" si="29"/>
        <v>0</v>
      </c>
      <c r="BC63" s="56">
        <f t="shared" ca="1" si="29"/>
        <v>0</v>
      </c>
      <c r="BD63" s="56">
        <f t="shared" ca="1" si="29"/>
        <v>0</v>
      </c>
      <c r="BE63" s="56">
        <f t="shared" ca="1" si="29"/>
        <v>0</v>
      </c>
      <c r="BF63" s="56">
        <f t="shared" ca="1" si="29"/>
        <v>0</v>
      </c>
      <c r="BG63" s="56">
        <f t="shared" ca="1" si="29"/>
        <v>0</v>
      </c>
    </row>
    <row r="64" spans="1:61" s="4" customFormat="1" x14ac:dyDescent="0.2">
      <c r="A64" s="4" t="s">
        <v>317</v>
      </c>
      <c r="B64" s="4" t="s">
        <v>4054</v>
      </c>
      <c r="C64" s="4" t="s">
        <v>1684</v>
      </c>
      <c r="E64" s="66"/>
      <c r="F64" s="67" t="s">
        <v>320</v>
      </c>
      <c r="G64" s="50" t="s">
        <v>1682</v>
      </c>
      <c r="H64" s="50" t="s">
        <v>1682</v>
      </c>
      <c r="I64" s="51"/>
      <c r="J64" s="52">
        <v>30</v>
      </c>
      <c r="K64" s="52"/>
      <c r="L64" s="53">
        <v>43581</v>
      </c>
      <c r="M64" s="54">
        <f t="shared" si="11"/>
        <v>5</v>
      </c>
      <c r="N64" s="52">
        <f t="shared" si="1"/>
        <v>17</v>
      </c>
      <c r="O64" s="55">
        <f t="shared" ca="1" si="2"/>
        <v>28</v>
      </c>
      <c r="P64" s="55" t="str">
        <f t="shared" ca="1" si="3"/>
        <v>2019.7</v>
      </c>
      <c r="Q64" s="56">
        <f t="shared" si="4"/>
        <v>1264.5</v>
      </c>
      <c r="R64" s="52">
        <f t="shared" ca="1" si="5"/>
        <v>75</v>
      </c>
      <c r="S64" s="52"/>
      <c r="T64" s="52" t="str">
        <f t="shared" ca="1" si="6"/>
        <v>OV</v>
      </c>
      <c r="U64" s="57" t="s">
        <v>178</v>
      </c>
      <c r="V64" s="58">
        <f t="shared" ca="1" si="7"/>
        <v>0</v>
      </c>
      <c r="W64" s="59"/>
      <c r="X64" s="60"/>
      <c r="Y64" s="61">
        <v>1264.5</v>
      </c>
      <c r="Z64" s="56">
        <f t="shared" ca="1" si="27"/>
        <v>0</v>
      </c>
      <c r="AA64" s="56">
        <f t="shared" ca="1" si="27"/>
        <v>0</v>
      </c>
      <c r="AB64" s="56">
        <f t="shared" ca="1" si="27"/>
        <v>0</v>
      </c>
      <c r="AC64" s="56">
        <f t="shared" ca="1" si="27"/>
        <v>0</v>
      </c>
      <c r="AD64" s="56">
        <f t="shared" ca="1" si="27"/>
        <v>0</v>
      </c>
      <c r="AE64" s="56">
        <f t="shared" ca="1" si="27"/>
        <v>0</v>
      </c>
      <c r="AF64" s="56">
        <f t="shared" ca="1" si="27"/>
        <v>0</v>
      </c>
      <c r="AG64" s="56">
        <f t="shared" ca="1" si="27"/>
        <v>0</v>
      </c>
      <c r="AH64" s="56">
        <f t="shared" ca="1" si="27"/>
        <v>0</v>
      </c>
      <c r="AI64" s="56">
        <f t="shared" ca="1" si="27"/>
        <v>1264.5</v>
      </c>
      <c r="AJ64" s="56">
        <f t="shared" ca="1" si="28"/>
        <v>0</v>
      </c>
      <c r="AK64" s="56">
        <f t="shared" ca="1" si="28"/>
        <v>0</v>
      </c>
      <c r="AL64" s="56">
        <f t="shared" ca="1" si="28"/>
        <v>0</v>
      </c>
      <c r="AM64" s="56">
        <f t="shared" ca="1" si="28"/>
        <v>0</v>
      </c>
      <c r="AN64" s="56">
        <f t="shared" ca="1" si="28"/>
        <v>0</v>
      </c>
      <c r="AO64" s="56">
        <f t="shared" ca="1" si="28"/>
        <v>0</v>
      </c>
      <c r="AP64" s="56">
        <f t="shared" ca="1" si="28"/>
        <v>0</v>
      </c>
      <c r="AQ64" s="56">
        <f t="shared" ca="1" si="28"/>
        <v>0</v>
      </c>
      <c r="AR64" s="56">
        <f t="shared" ca="1" si="28"/>
        <v>0</v>
      </c>
      <c r="AS64" s="56">
        <f t="shared" ca="1" si="28"/>
        <v>0</v>
      </c>
      <c r="AT64" s="56">
        <f t="shared" ca="1" si="29"/>
        <v>0</v>
      </c>
      <c r="AU64" s="56">
        <f t="shared" ca="1" si="29"/>
        <v>0</v>
      </c>
      <c r="AV64" s="56">
        <f t="shared" ca="1" si="29"/>
        <v>0</v>
      </c>
      <c r="AW64" s="56">
        <f t="shared" ca="1" si="29"/>
        <v>0</v>
      </c>
      <c r="AX64" s="56">
        <f t="shared" ca="1" si="29"/>
        <v>0</v>
      </c>
      <c r="AY64" s="56">
        <f t="shared" ca="1" si="29"/>
        <v>0</v>
      </c>
      <c r="AZ64" s="56">
        <f t="shared" ca="1" si="29"/>
        <v>0</v>
      </c>
      <c r="BA64" s="56">
        <f t="shared" ca="1" si="29"/>
        <v>0</v>
      </c>
      <c r="BB64" s="56">
        <f t="shared" ca="1" si="29"/>
        <v>0</v>
      </c>
      <c r="BC64" s="56">
        <f t="shared" ca="1" si="29"/>
        <v>0</v>
      </c>
      <c r="BD64" s="56">
        <f t="shared" ca="1" si="29"/>
        <v>0</v>
      </c>
      <c r="BE64" s="56">
        <f t="shared" ca="1" si="29"/>
        <v>0</v>
      </c>
      <c r="BF64" s="56">
        <f t="shared" ca="1" si="29"/>
        <v>0</v>
      </c>
      <c r="BG64" s="56">
        <f t="shared" ca="1" si="29"/>
        <v>0</v>
      </c>
      <c r="BH64" s="65"/>
      <c r="BI64" s="52"/>
    </row>
    <row r="65" spans="1:61" s="4" customFormat="1" x14ac:dyDescent="0.2">
      <c r="A65" s="4" t="s">
        <v>317</v>
      </c>
      <c r="B65" s="4" t="s">
        <v>4054</v>
      </c>
      <c r="C65" s="4" t="s">
        <v>1684</v>
      </c>
      <c r="E65" s="66"/>
      <c r="F65" s="67" t="s">
        <v>322</v>
      </c>
      <c r="G65" s="50" t="s">
        <v>1682</v>
      </c>
      <c r="H65" s="50" t="s">
        <v>1682</v>
      </c>
      <c r="I65" s="51"/>
      <c r="J65" s="52">
        <v>30</v>
      </c>
      <c r="K65" s="52"/>
      <c r="L65" s="53">
        <v>43595</v>
      </c>
      <c r="M65" s="54">
        <f t="shared" si="11"/>
        <v>5</v>
      </c>
      <c r="N65" s="52">
        <f t="shared" si="1"/>
        <v>19</v>
      </c>
      <c r="O65" s="55">
        <f t="shared" ca="1" si="2"/>
        <v>28</v>
      </c>
      <c r="P65" s="55" t="str">
        <f t="shared" ca="1" si="3"/>
        <v>2019.7</v>
      </c>
      <c r="Q65" s="56">
        <f t="shared" si="4"/>
        <v>1478.78</v>
      </c>
      <c r="R65" s="52">
        <f t="shared" ca="1" si="5"/>
        <v>61</v>
      </c>
      <c r="S65" s="52"/>
      <c r="T65" s="52" t="str">
        <f t="shared" ca="1" si="6"/>
        <v>OV</v>
      </c>
      <c r="U65" s="57" t="s">
        <v>178</v>
      </c>
      <c r="V65" s="58">
        <f t="shared" ca="1" si="7"/>
        <v>0</v>
      </c>
      <c r="W65" s="59"/>
      <c r="X65" s="60"/>
      <c r="Y65" s="61">
        <v>1478.78</v>
      </c>
      <c r="Z65" s="56">
        <f t="shared" ca="1" si="27"/>
        <v>0</v>
      </c>
      <c r="AA65" s="56">
        <f t="shared" ca="1" si="27"/>
        <v>0</v>
      </c>
      <c r="AB65" s="56">
        <f t="shared" ca="1" si="27"/>
        <v>0</v>
      </c>
      <c r="AC65" s="56">
        <f t="shared" ca="1" si="27"/>
        <v>0</v>
      </c>
      <c r="AD65" s="56">
        <f t="shared" ca="1" si="27"/>
        <v>0</v>
      </c>
      <c r="AE65" s="56">
        <f t="shared" ca="1" si="27"/>
        <v>0</v>
      </c>
      <c r="AF65" s="56">
        <f t="shared" ca="1" si="27"/>
        <v>0</v>
      </c>
      <c r="AG65" s="56">
        <f t="shared" ca="1" si="27"/>
        <v>0</v>
      </c>
      <c r="AH65" s="56">
        <f t="shared" ca="1" si="27"/>
        <v>0</v>
      </c>
      <c r="AI65" s="56">
        <f t="shared" ca="1" si="27"/>
        <v>1478.78</v>
      </c>
      <c r="AJ65" s="56">
        <f t="shared" ca="1" si="28"/>
        <v>0</v>
      </c>
      <c r="AK65" s="56">
        <f t="shared" ca="1" si="28"/>
        <v>0</v>
      </c>
      <c r="AL65" s="56">
        <f t="shared" ca="1" si="28"/>
        <v>0</v>
      </c>
      <c r="AM65" s="56">
        <f t="shared" ca="1" si="28"/>
        <v>0</v>
      </c>
      <c r="AN65" s="56">
        <f t="shared" ca="1" si="28"/>
        <v>0</v>
      </c>
      <c r="AO65" s="56">
        <f t="shared" ca="1" si="28"/>
        <v>0</v>
      </c>
      <c r="AP65" s="56">
        <f t="shared" ca="1" si="28"/>
        <v>0</v>
      </c>
      <c r="AQ65" s="56">
        <f t="shared" ca="1" si="28"/>
        <v>0</v>
      </c>
      <c r="AR65" s="56">
        <f t="shared" ca="1" si="28"/>
        <v>0</v>
      </c>
      <c r="AS65" s="56">
        <f t="shared" ca="1" si="28"/>
        <v>0</v>
      </c>
      <c r="AT65" s="56">
        <f t="shared" ca="1" si="29"/>
        <v>0</v>
      </c>
      <c r="AU65" s="56">
        <f t="shared" ca="1" si="29"/>
        <v>0</v>
      </c>
      <c r="AV65" s="56">
        <f t="shared" ca="1" si="29"/>
        <v>0</v>
      </c>
      <c r="AW65" s="56">
        <f t="shared" ca="1" si="29"/>
        <v>0</v>
      </c>
      <c r="AX65" s="56">
        <f t="shared" ca="1" si="29"/>
        <v>0</v>
      </c>
      <c r="AY65" s="56">
        <f t="shared" ca="1" si="29"/>
        <v>0</v>
      </c>
      <c r="AZ65" s="56">
        <f t="shared" ca="1" si="29"/>
        <v>0</v>
      </c>
      <c r="BA65" s="56">
        <f t="shared" ca="1" si="29"/>
        <v>0</v>
      </c>
      <c r="BB65" s="56">
        <f t="shared" ca="1" si="29"/>
        <v>0</v>
      </c>
      <c r="BC65" s="56">
        <f t="shared" ca="1" si="29"/>
        <v>0</v>
      </c>
      <c r="BD65" s="56">
        <f t="shared" ca="1" si="29"/>
        <v>0</v>
      </c>
      <c r="BE65" s="56">
        <f t="shared" ca="1" si="29"/>
        <v>0</v>
      </c>
      <c r="BF65" s="56">
        <f t="shared" ca="1" si="29"/>
        <v>0</v>
      </c>
      <c r="BG65" s="56">
        <f t="shared" ca="1" si="29"/>
        <v>0</v>
      </c>
      <c r="BH65" s="65"/>
      <c r="BI65" s="52"/>
    </row>
    <row r="66" spans="1:61" s="4" customFormat="1" x14ac:dyDescent="0.2">
      <c r="A66" s="4" t="s">
        <v>317</v>
      </c>
      <c r="B66" s="4" t="s">
        <v>4054</v>
      </c>
      <c r="C66" s="4" t="s">
        <v>1684</v>
      </c>
      <c r="E66" s="66"/>
      <c r="F66" s="67" t="s">
        <v>324</v>
      </c>
      <c r="G66" s="50" t="s">
        <v>1682</v>
      </c>
      <c r="H66" s="50" t="s">
        <v>1682</v>
      </c>
      <c r="I66" s="51"/>
      <c r="J66" s="52">
        <v>30</v>
      </c>
      <c r="K66" s="52"/>
      <c r="L66" s="53">
        <v>43613</v>
      </c>
      <c r="M66" s="54">
        <f t="shared" si="11"/>
        <v>2</v>
      </c>
      <c r="N66" s="52">
        <f t="shared" si="1"/>
        <v>22</v>
      </c>
      <c r="O66" s="55">
        <f t="shared" ref="O66:O129" ca="1" si="30">WEEKNUM(IF((L66)&lt;$A$1825,$A$1825,(L66)))</f>
        <v>28</v>
      </c>
      <c r="P66" s="55" t="str">
        <f t="shared" ref="P66:P129" ca="1" si="31">YEAR(IF((L66)&lt;$A$1825,$A$1825,(L66)))&amp;"."&amp;MONTH(IF((L66)&lt;$A$1825,$A$1825,(L66)))</f>
        <v>2019.7</v>
      </c>
      <c r="Q66" s="56">
        <f t="shared" ref="Q66:Q129" si="32">IF(U66="PLN",Y66/$A$1826,Y66)</f>
        <v>2446</v>
      </c>
      <c r="R66" s="52">
        <f t="shared" ref="R66:R129" ca="1" si="33">IF(L66=0,"",IFERROR(_xlfn.DAYS($A$1825,L66),""))</f>
        <v>43</v>
      </c>
      <c r="S66" s="52"/>
      <c r="T66" s="52" t="str">
        <f t="shared" ca="1" si="6"/>
        <v>OV</v>
      </c>
      <c r="U66" s="57" t="s">
        <v>178</v>
      </c>
      <c r="V66" s="58">
        <f t="shared" ref="V66:V129" ca="1" si="34">SUM(Y66:BH66)-Y66*2</f>
        <v>0</v>
      </c>
      <c r="W66" s="59"/>
      <c r="X66" s="60"/>
      <c r="Y66" s="61">
        <v>2446</v>
      </c>
      <c r="Z66" s="56">
        <f t="shared" ca="1" si="27"/>
        <v>0</v>
      </c>
      <c r="AA66" s="56">
        <f t="shared" ca="1" si="27"/>
        <v>0</v>
      </c>
      <c r="AB66" s="56">
        <f t="shared" ca="1" si="27"/>
        <v>0</v>
      </c>
      <c r="AC66" s="56">
        <f t="shared" ca="1" si="27"/>
        <v>0</v>
      </c>
      <c r="AD66" s="56">
        <f t="shared" ca="1" si="27"/>
        <v>0</v>
      </c>
      <c r="AE66" s="56">
        <f t="shared" ca="1" si="27"/>
        <v>0</v>
      </c>
      <c r="AF66" s="56">
        <f t="shared" ca="1" si="27"/>
        <v>0</v>
      </c>
      <c r="AG66" s="56">
        <f t="shared" ca="1" si="27"/>
        <v>0</v>
      </c>
      <c r="AH66" s="56">
        <f t="shared" ca="1" si="27"/>
        <v>0</v>
      </c>
      <c r="AI66" s="56">
        <f t="shared" ca="1" si="27"/>
        <v>2446</v>
      </c>
      <c r="AJ66" s="56">
        <f t="shared" ca="1" si="28"/>
        <v>0</v>
      </c>
      <c r="AK66" s="56">
        <f t="shared" ca="1" si="28"/>
        <v>0</v>
      </c>
      <c r="AL66" s="56">
        <f t="shared" ca="1" si="28"/>
        <v>0</v>
      </c>
      <c r="AM66" s="56">
        <f t="shared" ca="1" si="28"/>
        <v>0</v>
      </c>
      <c r="AN66" s="56">
        <f t="shared" ca="1" si="28"/>
        <v>0</v>
      </c>
      <c r="AO66" s="56">
        <f t="shared" ca="1" si="28"/>
        <v>0</v>
      </c>
      <c r="AP66" s="56">
        <f t="shared" ca="1" si="28"/>
        <v>0</v>
      </c>
      <c r="AQ66" s="56">
        <f t="shared" ca="1" si="28"/>
        <v>0</v>
      </c>
      <c r="AR66" s="56">
        <f t="shared" ca="1" si="28"/>
        <v>0</v>
      </c>
      <c r="AS66" s="56">
        <f t="shared" ca="1" si="28"/>
        <v>0</v>
      </c>
      <c r="AT66" s="56">
        <f t="shared" ca="1" si="29"/>
        <v>0</v>
      </c>
      <c r="AU66" s="56">
        <f t="shared" ca="1" si="29"/>
        <v>0</v>
      </c>
      <c r="AV66" s="56">
        <f t="shared" ca="1" si="29"/>
        <v>0</v>
      </c>
      <c r="AW66" s="56">
        <f t="shared" ca="1" si="29"/>
        <v>0</v>
      </c>
      <c r="AX66" s="56">
        <f t="shared" ca="1" si="29"/>
        <v>0</v>
      </c>
      <c r="AY66" s="56">
        <f t="shared" ca="1" si="29"/>
        <v>0</v>
      </c>
      <c r="AZ66" s="56">
        <f t="shared" ca="1" si="29"/>
        <v>0</v>
      </c>
      <c r="BA66" s="56">
        <f t="shared" ca="1" si="29"/>
        <v>0</v>
      </c>
      <c r="BB66" s="56">
        <f t="shared" ca="1" si="29"/>
        <v>0</v>
      </c>
      <c r="BC66" s="56">
        <f t="shared" ca="1" si="29"/>
        <v>0</v>
      </c>
      <c r="BD66" s="56">
        <f t="shared" ca="1" si="29"/>
        <v>0</v>
      </c>
      <c r="BE66" s="56">
        <f t="shared" ca="1" si="29"/>
        <v>0</v>
      </c>
      <c r="BF66" s="56">
        <f t="shared" ca="1" si="29"/>
        <v>0</v>
      </c>
      <c r="BG66" s="56">
        <f t="shared" ca="1" si="29"/>
        <v>0</v>
      </c>
      <c r="BH66" s="65"/>
      <c r="BI66" s="52"/>
    </row>
    <row r="67" spans="1:61" s="4" customFormat="1" x14ac:dyDescent="0.2">
      <c r="A67" s="4" t="s">
        <v>1736</v>
      </c>
      <c r="B67" s="4" t="s">
        <v>1737</v>
      </c>
      <c r="C67" s="4" t="s">
        <v>1681</v>
      </c>
      <c r="E67" s="48"/>
      <c r="F67" s="63"/>
      <c r="G67" s="50" t="s">
        <v>1682</v>
      </c>
      <c r="H67" s="50" t="s">
        <v>1682</v>
      </c>
      <c r="I67" s="51"/>
      <c r="J67" s="52"/>
      <c r="K67" s="52"/>
      <c r="L67" s="53"/>
      <c r="M67" s="54" t="str">
        <f t="shared" si="11"/>
        <v>-</v>
      </c>
      <c r="N67" s="52">
        <f t="shared" si="1"/>
        <v>0</v>
      </c>
      <c r="O67" s="55">
        <f t="shared" ca="1" si="30"/>
        <v>28</v>
      </c>
      <c r="P67" s="55" t="str">
        <f t="shared" ca="1" si="31"/>
        <v>2019.7</v>
      </c>
      <c r="Q67" s="56">
        <f t="shared" si="32"/>
        <v>0</v>
      </c>
      <c r="R67" s="52" t="str">
        <f t="shared" si="33"/>
        <v/>
      </c>
      <c r="S67" s="52"/>
      <c r="T67" s="52" t="str">
        <f t="shared" si="6"/>
        <v>OV</v>
      </c>
      <c r="U67" s="57" t="s">
        <v>130</v>
      </c>
      <c r="V67" s="58">
        <f t="shared" ca="1" si="34"/>
        <v>0</v>
      </c>
      <c r="W67" s="64" t="s">
        <v>1738</v>
      </c>
      <c r="X67" s="60"/>
      <c r="Y67" s="61"/>
      <c r="Z67" s="56">
        <f t="shared" ca="1" si="27"/>
        <v>0</v>
      </c>
      <c r="AA67" s="56">
        <f t="shared" ca="1" si="27"/>
        <v>0</v>
      </c>
      <c r="AB67" s="56">
        <f t="shared" ca="1" si="27"/>
        <v>0</v>
      </c>
      <c r="AC67" s="56">
        <f t="shared" ca="1" si="27"/>
        <v>0</v>
      </c>
      <c r="AD67" s="56">
        <f t="shared" ca="1" si="27"/>
        <v>0</v>
      </c>
      <c r="AE67" s="56">
        <f t="shared" ca="1" si="27"/>
        <v>0</v>
      </c>
      <c r="AF67" s="56">
        <f t="shared" ca="1" si="27"/>
        <v>0</v>
      </c>
      <c r="AG67" s="56">
        <f t="shared" ca="1" si="27"/>
        <v>0</v>
      </c>
      <c r="AH67" s="56">
        <f t="shared" ca="1" si="27"/>
        <v>0</v>
      </c>
      <c r="AI67" s="56">
        <f t="shared" ca="1" si="27"/>
        <v>0</v>
      </c>
      <c r="AJ67" s="56">
        <f t="shared" ca="1" si="28"/>
        <v>0</v>
      </c>
      <c r="AK67" s="56">
        <f t="shared" ca="1" si="28"/>
        <v>0</v>
      </c>
      <c r="AL67" s="56">
        <f t="shared" ca="1" si="28"/>
        <v>0</v>
      </c>
      <c r="AM67" s="56">
        <f t="shared" ca="1" si="28"/>
        <v>0</v>
      </c>
      <c r="AN67" s="56">
        <f t="shared" ca="1" si="28"/>
        <v>0</v>
      </c>
      <c r="AO67" s="56">
        <f t="shared" ca="1" si="28"/>
        <v>0</v>
      </c>
      <c r="AP67" s="56">
        <f t="shared" ca="1" si="28"/>
        <v>0</v>
      </c>
      <c r="AQ67" s="56">
        <f t="shared" ca="1" si="28"/>
        <v>0</v>
      </c>
      <c r="AR67" s="56">
        <f t="shared" ca="1" si="28"/>
        <v>0</v>
      </c>
      <c r="AS67" s="56">
        <f t="shared" ca="1" si="28"/>
        <v>0</v>
      </c>
      <c r="AT67" s="56">
        <f t="shared" ca="1" si="29"/>
        <v>0</v>
      </c>
      <c r="AU67" s="56">
        <f t="shared" ca="1" si="29"/>
        <v>0</v>
      </c>
      <c r="AV67" s="56">
        <f t="shared" ca="1" si="29"/>
        <v>0</v>
      </c>
      <c r="AW67" s="56">
        <f t="shared" ca="1" si="29"/>
        <v>0</v>
      </c>
      <c r="AX67" s="56">
        <f t="shared" ca="1" si="29"/>
        <v>0</v>
      </c>
      <c r="AY67" s="56">
        <f t="shared" ca="1" si="29"/>
        <v>0</v>
      </c>
      <c r="AZ67" s="56">
        <f t="shared" ca="1" si="29"/>
        <v>0</v>
      </c>
      <c r="BA67" s="56">
        <f t="shared" ca="1" si="29"/>
        <v>0</v>
      </c>
      <c r="BB67" s="56">
        <f t="shared" ca="1" si="29"/>
        <v>0</v>
      </c>
      <c r="BC67" s="56">
        <f t="shared" ca="1" si="29"/>
        <v>0</v>
      </c>
      <c r="BD67" s="56">
        <f t="shared" ca="1" si="29"/>
        <v>0</v>
      </c>
      <c r="BE67" s="56">
        <f t="shared" ca="1" si="29"/>
        <v>0</v>
      </c>
      <c r="BF67" s="56">
        <f t="shared" ca="1" si="29"/>
        <v>0</v>
      </c>
      <c r="BG67" s="56">
        <f t="shared" ca="1" si="29"/>
        <v>0</v>
      </c>
    </row>
    <row r="68" spans="1:61" s="4" customFormat="1" x14ac:dyDescent="0.2">
      <c r="A68" s="3" t="s">
        <v>1739</v>
      </c>
      <c r="B68" s="3" t="s">
        <v>1740</v>
      </c>
      <c r="C68" s="3" t="s">
        <v>1684</v>
      </c>
      <c r="D68" s="3"/>
      <c r="E68" s="69"/>
      <c r="F68" s="70"/>
      <c r="G68" s="50" t="s">
        <v>1682</v>
      </c>
      <c r="H68" s="50" t="s">
        <v>1682</v>
      </c>
      <c r="I68" s="71"/>
      <c r="J68" s="72">
        <v>30</v>
      </c>
      <c r="K68" s="72"/>
      <c r="L68" s="73"/>
      <c r="M68" s="54" t="str">
        <f t="shared" si="11"/>
        <v>-</v>
      </c>
      <c r="N68" s="52">
        <f t="shared" si="1"/>
        <v>0</v>
      </c>
      <c r="O68" s="55">
        <f t="shared" ca="1" si="30"/>
        <v>28</v>
      </c>
      <c r="P68" s="55" t="str">
        <f t="shared" ca="1" si="31"/>
        <v>2019.7</v>
      </c>
      <c r="Q68" s="56">
        <f t="shared" si="32"/>
        <v>0</v>
      </c>
      <c r="R68" s="52" t="str">
        <f t="shared" si="33"/>
        <v/>
      </c>
      <c r="S68" s="52"/>
      <c r="T68" s="52" t="str">
        <f t="shared" si="6"/>
        <v>OV</v>
      </c>
      <c r="U68" s="57" t="s">
        <v>130</v>
      </c>
      <c r="V68" s="58">
        <f t="shared" ca="1" si="34"/>
        <v>0</v>
      </c>
      <c r="W68" s="64" t="s">
        <v>1741</v>
      </c>
      <c r="X68" s="60"/>
      <c r="Y68" s="74"/>
      <c r="Z68" s="56">
        <f t="shared" ca="1" si="27"/>
        <v>0</v>
      </c>
      <c r="AA68" s="56">
        <f t="shared" ca="1" si="27"/>
        <v>0</v>
      </c>
      <c r="AB68" s="56">
        <f t="shared" ca="1" si="27"/>
        <v>0</v>
      </c>
      <c r="AC68" s="56">
        <f t="shared" ca="1" si="27"/>
        <v>0</v>
      </c>
      <c r="AD68" s="56">
        <f t="shared" ca="1" si="27"/>
        <v>0</v>
      </c>
      <c r="AE68" s="56">
        <f t="shared" ca="1" si="27"/>
        <v>0</v>
      </c>
      <c r="AF68" s="56">
        <f t="shared" ca="1" si="27"/>
        <v>0</v>
      </c>
      <c r="AG68" s="56">
        <f t="shared" ca="1" si="27"/>
        <v>0</v>
      </c>
      <c r="AH68" s="56">
        <f t="shared" ca="1" si="27"/>
        <v>0</v>
      </c>
      <c r="AI68" s="56">
        <f t="shared" ca="1" si="27"/>
        <v>0</v>
      </c>
      <c r="AJ68" s="56">
        <f t="shared" ca="1" si="28"/>
        <v>0</v>
      </c>
      <c r="AK68" s="56">
        <f t="shared" ca="1" si="28"/>
        <v>0</v>
      </c>
      <c r="AL68" s="56">
        <f t="shared" ca="1" si="28"/>
        <v>0</v>
      </c>
      <c r="AM68" s="56">
        <f t="shared" ca="1" si="28"/>
        <v>0</v>
      </c>
      <c r="AN68" s="56">
        <f t="shared" ca="1" si="28"/>
        <v>0</v>
      </c>
      <c r="AO68" s="56">
        <f t="shared" ca="1" si="28"/>
        <v>0</v>
      </c>
      <c r="AP68" s="56">
        <f t="shared" ca="1" si="28"/>
        <v>0</v>
      </c>
      <c r="AQ68" s="56">
        <f t="shared" ca="1" si="28"/>
        <v>0</v>
      </c>
      <c r="AR68" s="56">
        <f t="shared" ca="1" si="28"/>
        <v>0</v>
      </c>
      <c r="AS68" s="56">
        <f t="shared" ca="1" si="28"/>
        <v>0</v>
      </c>
      <c r="AT68" s="56">
        <f t="shared" ca="1" si="29"/>
        <v>0</v>
      </c>
      <c r="AU68" s="56">
        <f t="shared" ca="1" si="29"/>
        <v>0</v>
      </c>
      <c r="AV68" s="56">
        <f t="shared" ca="1" si="29"/>
        <v>0</v>
      </c>
      <c r="AW68" s="56">
        <f t="shared" ca="1" si="29"/>
        <v>0</v>
      </c>
      <c r="AX68" s="56">
        <f t="shared" ca="1" si="29"/>
        <v>0</v>
      </c>
      <c r="AY68" s="56">
        <f t="shared" ca="1" si="29"/>
        <v>0</v>
      </c>
      <c r="AZ68" s="56">
        <f t="shared" ca="1" si="29"/>
        <v>0</v>
      </c>
      <c r="BA68" s="56">
        <f t="shared" ca="1" si="29"/>
        <v>0</v>
      </c>
      <c r="BB68" s="56">
        <f t="shared" ca="1" si="29"/>
        <v>0</v>
      </c>
      <c r="BC68" s="56">
        <f t="shared" ca="1" si="29"/>
        <v>0</v>
      </c>
      <c r="BD68" s="56">
        <f t="shared" ca="1" si="29"/>
        <v>0</v>
      </c>
      <c r="BE68" s="56">
        <f t="shared" ca="1" si="29"/>
        <v>0</v>
      </c>
      <c r="BF68" s="56">
        <f t="shared" ca="1" si="29"/>
        <v>0</v>
      </c>
      <c r="BG68" s="56">
        <f t="shared" ca="1" si="29"/>
        <v>0</v>
      </c>
    </row>
    <row r="69" spans="1:61" s="4" customFormat="1" x14ac:dyDescent="0.2">
      <c r="A69" s="4" t="s">
        <v>529</v>
      </c>
      <c r="B69" s="4" t="s">
        <v>1742</v>
      </c>
      <c r="C69" s="4" t="s">
        <v>1681</v>
      </c>
      <c r="E69" s="66"/>
      <c r="F69" s="67" t="s">
        <v>538</v>
      </c>
      <c r="G69" s="50" t="s">
        <v>1682</v>
      </c>
      <c r="H69" s="50" t="s">
        <v>1682</v>
      </c>
      <c r="I69" s="51"/>
      <c r="J69" s="52">
        <v>30</v>
      </c>
      <c r="K69" s="52"/>
      <c r="L69" s="53">
        <v>43588</v>
      </c>
      <c r="M69" s="54">
        <f t="shared" si="11"/>
        <v>5</v>
      </c>
      <c r="N69" s="52">
        <f t="shared" si="1"/>
        <v>18</v>
      </c>
      <c r="O69" s="55">
        <f t="shared" ca="1" si="30"/>
        <v>28</v>
      </c>
      <c r="P69" s="55" t="str">
        <f t="shared" ca="1" si="31"/>
        <v>2019.7</v>
      </c>
      <c r="Q69" s="56">
        <f t="shared" si="32"/>
        <v>4474.6814469078172</v>
      </c>
      <c r="R69" s="52">
        <f t="shared" ca="1" si="33"/>
        <v>68</v>
      </c>
      <c r="S69" s="52"/>
      <c r="T69" s="52" t="str">
        <f t="shared" ref="T69:T137" ca="1" si="35">IFERROR(IF(R69&gt;0,"OV",""),0)</f>
        <v>OV</v>
      </c>
      <c r="U69" s="57" t="s">
        <v>130</v>
      </c>
      <c r="V69" s="58">
        <f t="shared" ca="1" si="34"/>
        <v>0</v>
      </c>
      <c r="W69" s="64" t="s">
        <v>1743</v>
      </c>
      <c r="X69" s="60">
        <v>3585.38</v>
      </c>
      <c r="Y69" s="61">
        <v>19174.009999999998</v>
      </c>
      <c r="Z69" s="56">
        <f t="shared" ca="1" si="27"/>
        <v>0</v>
      </c>
      <c r="AA69" s="56">
        <f t="shared" ca="1" si="27"/>
        <v>0</v>
      </c>
      <c r="AB69" s="56">
        <f t="shared" ca="1" si="27"/>
        <v>0</v>
      </c>
      <c r="AC69" s="56">
        <f t="shared" ca="1" si="27"/>
        <v>0</v>
      </c>
      <c r="AD69" s="56">
        <f t="shared" ca="1" si="27"/>
        <v>0</v>
      </c>
      <c r="AE69" s="56">
        <f t="shared" ca="1" si="27"/>
        <v>0</v>
      </c>
      <c r="AF69" s="56">
        <f t="shared" ca="1" si="27"/>
        <v>0</v>
      </c>
      <c r="AG69" s="56">
        <f t="shared" ca="1" si="27"/>
        <v>0</v>
      </c>
      <c r="AH69" s="56">
        <f t="shared" ca="1" si="27"/>
        <v>0</v>
      </c>
      <c r="AI69" s="56">
        <f t="shared" ca="1" si="27"/>
        <v>19174.009999999998</v>
      </c>
      <c r="AJ69" s="56">
        <f t="shared" ca="1" si="28"/>
        <v>0</v>
      </c>
      <c r="AK69" s="56">
        <f t="shared" ca="1" si="28"/>
        <v>0</v>
      </c>
      <c r="AL69" s="56">
        <f t="shared" ca="1" si="28"/>
        <v>0</v>
      </c>
      <c r="AM69" s="56">
        <f t="shared" ca="1" si="28"/>
        <v>0</v>
      </c>
      <c r="AN69" s="56">
        <f t="shared" ca="1" si="28"/>
        <v>0</v>
      </c>
      <c r="AO69" s="56">
        <f t="shared" ca="1" si="28"/>
        <v>0</v>
      </c>
      <c r="AP69" s="56">
        <f t="shared" ca="1" si="28"/>
        <v>0</v>
      </c>
      <c r="AQ69" s="56">
        <f t="shared" ca="1" si="28"/>
        <v>0</v>
      </c>
      <c r="AR69" s="56">
        <f t="shared" ca="1" si="28"/>
        <v>0</v>
      </c>
      <c r="AS69" s="56">
        <f t="shared" ca="1" si="28"/>
        <v>0</v>
      </c>
      <c r="AT69" s="56">
        <f t="shared" ca="1" si="29"/>
        <v>0</v>
      </c>
      <c r="AU69" s="56">
        <f t="shared" ca="1" si="29"/>
        <v>0</v>
      </c>
      <c r="AV69" s="56">
        <f t="shared" ca="1" si="29"/>
        <v>0</v>
      </c>
      <c r="AW69" s="56">
        <f t="shared" ca="1" si="29"/>
        <v>0</v>
      </c>
      <c r="AX69" s="56">
        <f t="shared" ca="1" si="29"/>
        <v>0</v>
      </c>
      <c r="AY69" s="56">
        <f t="shared" ca="1" si="29"/>
        <v>0</v>
      </c>
      <c r="AZ69" s="56">
        <f t="shared" ca="1" si="29"/>
        <v>0</v>
      </c>
      <c r="BA69" s="56">
        <f t="shared" ca="1" si="29"/>
        <v>0</v>
      </c>
      <c r="BB69" s="56">
        <f t="shared" ca="1" si="29"/>
        <v>0</v>
      </c>
      <c r="BC69" s="56">
        <f t="shared" ca="1" si="29"/>
        <v>0</v>
      </c>
      <c r="BD69" s="56">
        <f t="shared" ca="1" si="29"/>
        <v>0</v>
      </c>
      <c r="BE69" s="56">
        <f t="shared" ca="1" si="29"/>
        <v>0</v>
      </c>
      <c r="BF69" s="56">
        <f t="shared" ca="1" si="29"/>
        <v>0</v>
      </c>
      <c r="BG69" s="56">
        <f t="shared" ca="1" si="29"/>
        <v>0</v>
      </c>
    </row>
    <row r="70" spans="1:61" s="4" customFormat="1" x14ac:dyDescent="0.2">
      <c r="A70" s="4" t="s">
        <v>529</v>
      </c>
      <c r="B70" s="4" t="s">
        <v>1742</v>
      </c>
      <c r="C70" s="4" t="s">
        <v>1681</v>
      </c>
      <c r="E70" s="66"/>
      <c r="F70" s="67" t="s">
        <v>532</v>
      </c>
      <c r="G70" s="50" t="s">
        <v>1682</v>
      </c>
      <c r="H70" s="50" t="s">
        <v>1682</v>
      </c>
      <c r="I70" s="51"/>
      <c r="J70" s="52">
        <v>30</v>
      </c>
      <c r="K70" s="52"/>
      <c r="L70" s="53">
        <v>43574</v>
      </c>
      <c r="M70" s="54">
        <f t="shared" si="11"/>
        <v>5</v>
      </c>
      <c r="N70" s="52">
        <f t="shared" si="1"/>
        <v>16</v>
      </c>
      <c r="O70" s="55">
        <f t="shared" ca="1" si="30"/>
        <v>28</v>
      </c>
      <c r="P70" s="55" t="str">
        <f t="shared" ca="1" si="31"/>
        <v>2019.7</v>
      </c>
      <c r="Q70" s="56">
        <f t="shared" si="32"/>
        <v>3735.3955659276544</v>
      </c>
      <c r="R70" s="52">
        <f t="shared" ca="1" si="33"/>
        <v>82</v>
      </c>
      <c r="S70" s="52"/>
      <c r="T70" s="52" t="str">
        <f t="shared" ca="1" si="35"/>
        <v>OV</v>
      </c>
      <c r="U70" s="57" t="s">
        <v>130</v>
      </c>
      <c r="V70" s="58">
        <f t="shared" ca="1" si="34"/>
        <v>0</v>
      </c>
      <c r="W70" s="64" t="s">
        <v>1743</v>
      </c>
      <c r="X70" s="60">
        <v>2993.02</v>
      </c>
      <c r="Y70" s="61">
        <v>16006.17</v>
      </c>
      <c r="Z70" s="56">
        <f t="shared" ca="1" si="27"/>
        <v>0</v>
      </c>
      <c r="AA70" s="56">
        <f t="shared" ca="1" si="27"/>
        <v>0</v>
      </c>
      <c r="AB70" s="56">
        <f t="shared" ca="1" si="27"/>
        <v>0</v>
      </c>
      <c r="AC70" s="56">
        <f t="shared" ca="1" si="27"/>
        <v>0</v>
      </c>
      <c r="AD70" s="56">
        <f t="shared" ca="1" si="27"/>
        <v>0</v>
      </c>
      <c r="AE70" s="56">
        <f t="shared" ca="1" si="27"/>
        <v>0</v>
      </c>
      <c r="AF70" s="56">
        <f t="shared" ca="1" si="27"/>
        <v>0</v>
      </c>
      <c r="AG70" s="56">
        <f t="shared" ca="1" si="27"/>
        <v>0</v>
      </c>
      <c r="AH70" s="56">
        <f t="shared" ca="1" si="27"/>
        <v>0</v>
      </c>
      <c r="AI70" s="56">
        <f t="shared" ca="1" si="27"/>
        <v>16006.17</v>
      </c>
      <c r="AJ70" s="56">
        <f t="shared" ca="1" si="28"/>
        <v>0</v>
      </c>
      <c r="AK70" s="56">
        <f t="shared" ca="1" si="28"/>
        <v>0</v>
      </c>
      <c r="AL70" s="56">
        <f t="shared" ca="1" si="28"/>
        <v>0</v>
      </c>
      <c r="AM70" s="56">
        <f t="shared" ca="1" si="28"/>
        <v>0</v>
      </c>
      <c r="AN70" s="56">
        <f t="shared" ca="1" si="28"/>
        <v>0</v>
      </c>
      <c r="AO70" s="56">
        <f t="shared" ca="1" si="28"/>
        <v>0</v>
      </c>
      <c r="AP70" s="56">
        <f t="shared" ca="1" si="28"/>
        <v>0</v>
      </c>
      <c r="AQ70" s="56">
        <f t="shared" ca="1" si="28"/>
        <v>0</v>
      </c>
      <c r="AR70" s="56">
        <f t="shared" ca="1" si="28"/>
        <v>0</v>
      </c>
      <c r="AS70" s="56">
        <f t="shared" ca="1" si="28"/>
        <v>0</v>
      </c>
      <c r="AT70" s="56">
        <f t="shared" ca="1" si="29"/>
        <v>0</v>
      </c>
      <c r="AU70" s="56">
        <f t="shared" ca="1" si="29"/>
        <v>0</v>
      </c>
      <c r="AV70" s="56">
        <f t="shared" ca="1" si="29"/>
        <v>0</v>
      </c>
      <c r="AW70" s="56">
        <f t="shared" ca="1" si="29"/>
        <v>0</v>
      </c>
      <c r="AX70" s="56">
        <f t="shared" ca="1" si="29"/>
        <v>0</v>
      </c>
      <c r="AY70" s="56">
        <f t="shared" ca="1" si="29"/>
        <v>0</v>
      </c>
      <c r="AZ70" s="56">
        <f t="shared" ca="1" si="29"/>
        <v>0</v>
      </c>
      <c r="BA70" s="56">
        <f t="shared" ca="1" si="29"/>
        <v>0</v>
      </c>
      <c r="BB70" s="56">
        <f t="shared" ca="1" si="29"/>
        <v>0</v>
      </c>
      <c r="BC70" s="56">
        <f t="shared" ca="1" si="29"/>
        <v>0</v>
      </c>
      <c r="BD70" s="56">
        <f t="shared" ca="1" si="29"/>
        <v>0</v>
      </c>
      <c r="BE70" s="56">
        <f t="shared" ca="1" si="29"/>
        <v>0</v>
      </c>
      <c r="BF70" s="56">
        <f t="shared" ca="1" si="29"/>
        <v>0</v>
      </c>
      <c r="BG70" s="56">
        <f t="shared" ca="1" si="29"/>
        <v>0</v>
      </c>
    </row>
    <row r="71" spans="1:61" s="4" customFormat="1" x14ac:dyDescent="0.2">
      <c r="A71" s="4" t="s">
        <v>529</v>
      </c>
      <c r="B71" s="4" t="s">
        <v>1742</v>
      </c>
      <c r="C71" s="4" t="s">
        <v>1681</v>
      </c>
      <c r="E71" s="66"/>
      <c r="F71" s="67" t="s">
        <v>535</v>
      </c>
      <c r="G71" s="50" t="s">
        <v>1682</v>
      </c>
      <c r="H71" s="50" t="s">
        <v>1682</v>
      </c>
      <c r="I71" s="51"/>
      <c r="J71" s="52">
        <v>30</v>
      </c>
      <c r="K71" s="52"/>
      <c r="L71" s="53">
        <v>43579</v>
      </c>
      <c r="M71" s="54">
        <f t="shared" si="11"/>
        <v>3</v>
      </c>
      <c r="N71" s="52">
        <f t="shared" si="1"/>
        <v>17</v>
      </c>
      <c r="O71" s="55">
        <f t="shared" ca="1" si="30"/>
        <v>28</v>
      </c>
      <c r="P71" s="55" t="str">
        <f t="shared" ca="1" si="31"/>
        <v>2019.7</v>
      </c>
      <c r="Q71" s="56">
        <f t="shared" si="32"/>
        <v>677.43290548424739</v>
      </c>
      <c r="R71" s="52">
        <f t="shared" ca="1" si="33"/>
        <v>77</v>
      </c>
      <c r="S71" s="52"/>
      <c r="T71" s="52" t="str">
        <f t="shared" ca="1" si="35"/>
        <v>OV</v>
      </c>
      <c r="U71" s="57" t="s">
        <v>130</v>
      </c>
      <c r="V71" s="58">
        <f t="shared" ca="1" si="34"/>
        <v>0</v>
      </c>
      <c r="W71" s="64" t="s">
        <v>1743</v>
      </c>
      <c r="X71" s="60">
        <v>542.79999999999995</v>
      </c>
      <c r="Y71" s="61">
        <v>2902.8</v>
      </c>
      <c r="Z71" s="56">
        <f t="shared" ca="1" si="27"/>
        <v>0</v>
      </c>
      <c r="AA71" s="56">
        <f t="shared" ca="1" si="27"/>
        <v>0</v>
      </c>
      <c r="AB71" s="56">
        <f t="shared" ca="1" si="27"/>
        <v>0</v>
      </c>
      <c r="AC71" s="56">
        <f t="shared" ca="1" si="27"/>
        <v>0</v>
      </c>
      <c r="AD71" s="56">
        <f t="shared" ca="1" si="27"/>
        <v>0</v>
      </c>
      <c r="AE71" s="56">
        <f t="shared" ca="1" si="27"/>
        <v>0</v>
      </c>
      <c r="AF71" s="56">
        <f t="shared" ca="1" si="27"/>
        <v>0</v>
      </c>
      <c r="AG71" s="56">
        <f t="shared" ca="1" si="27"/>
        <v>0</v>
      </c>
      <c r="AH71" s="56">
        <f t="shared" ca="1" si="27"/>
        <v>0</v>
      </c>
      <c r="AI71" s="56">
        <f t="shared" ca="1" si="27"/>
        <v>2902.8</v>
      </c>
      <c r="AJ71" s="56">
        <f t="shared" ca="1" si="28"/>
        <v>0</v>
      </c>
      <c r="AK71" s="56">
        <f t="shared" ca="1" si="28"/>
        <v>0</v>
      </c>
      <c r="AL71" s="56">
        <f t="shared" ca="1" si="28"/>
        <v>0</v>
      </c>
      <c r="AM71" s="56">
        <f t="shared" ca="1" si="28"/>
        <v>0</v>
      </c>
      <c r="AN71" s="56">
        <f t="shared" ca="1" si="28"/>
        <v>0</v>
      </c>
      <c r="AO71" s="56">
        <f t="shared" ca="1" si="28"/>
        <v>0</v>
      </c>
      <c r="AP71" s="56">
        <f t="shared" ca="1" si="28"/>
        <v>0</v>
      </c>
      <c r="AQ71" s="56">
        <f t="shared" ca="1" si="28"/>
        <v>0</v>
      </c>
      <c r="AR71" s="56">
        <f t="shared" ca="1" si="28"/>
        <v>0</v>
      </c>
      <c r="AS71" s="56">
        <f t="shared" ca="1" si="28"/>
        <v>0</v>
      </c>
      <c r="AT71" s="56">
        <f t="shared" ca="1" si="29"/>
        <v>0</v>
      </c>
      <c r="AU71" s="56">
        <f t="shared" ca="1" si="29"/>
        <v>0</v>
      </c>
      <c r="AV71" s="56">
        <f t="shared" ca="1" si="29"/>
        <v>0</v>
      </c>
      <c r="AW71" s="56">
        <f t="shared" ca="1" si="29"/>
        <v>0</v>
      </c>
      <c r="AX71" s="56">
        <f t="shared" ca="1" si="29"/>
        <v>0</v>
      </c>
      <c r="AY71" s="56">
        <f t="shared" ca="1" si="29"/>
        <v>0</v>
      </c>
      <c r="AZ71" s="56">
        <f t="shared" ca="1" si="29"/>
        <v>0</v>
      </c>
      <c r="BA71" s="56">
        <f t="shared" ca="1" si="29"/>
        <v>0</v>
      </c>
      <c r="BB71" s="56">
        <f t="shared" ca="1" si="29"/>
        <v>0</v>
      </c>
      <c r="BC71" s="56">
        <f t="shared" ca="1" si="29"/>
        <v>0</v>
      </c>
      <c r="BD71" s="56">
        <f t="shared" ca="1" si="29"/>
        <v>0</v>
      </c>
      <c r="BE71" s="56">
        <f t="shared" ca="1" si="29"/>
        <v>0</v>
      </c>
      <c r="BF71" s="56">
        <f t="shared" ca="1" si="29"/>
        <v>0</v>
      </c>
      <c r="BG71" s="56">
        <f t="shared" ca="1" si="29"/>
        <v>0</v>
      </c>
    </row>
    <row r="72" spans="1:61" s="4" customFormat="1" x14ac:dyDescent="0.2">
      <c r="A72" s="4" t="s">
        <v>529</v>
      </c>
      <c r="B72" s="4" t="s">
        <v>1742</v>
      </c>
      <c r="C72" s="4" t="s">
        <v>1681</v>
      </c>
      <c r="E72" s="66"/>
      <c r="F72" s="67" t="s">
        <v>544</v>
      </c>
      <c r="G72" s="50" t="s">
        <v>1682</v>
      </c>
      <c r="H72" s="50" t="s">
        <v>1682</v>
      </c>
      <c r="I72" s="51"/>
      <c r="J72" s="52">
        <v>30</v>
      </c>
      <c r="K72" s="52"/>
      <c r="L72" s="53">
        <v>43595</v>
      </c>
      <c r="M72" s="54">
        <f t="shared" si="11"/>
        <v>5</v>
      </c>
      <c r="N72" s="52">
        <f t="shared" si="1"/>
        <v>19</v>
      </c>
      <c r="O72" s="55">
        <f t="shared" ca="1" si="30"/>
        <v>28</v>
      </c>
      <c r="P72" s="55" t="str">
        <f t="shared" ca="1" si="31"/>
        <v>2019.7</v>
      </c>
      <c r="Q72" s="56">
        <f t="shared" si="32"/>
        <v>650.88214702450409</v>
      </c>
      <c r="R72" s="52">
        <f t="shared" ca="1" si="33"/>
        <v>61</v>
      </c>
      <c r="S72" s="52"/>
      <c r="T72" s="52" t="str">
        <f t="shared" ca="1" si="35"/>
        <v>OV</v>
      </c>
      <c r="U72" s="57" t="s">
        <v>130</v>
      </c>
      <c r="V72" s="58">
        <f t="shared" ca="1" si="34"/>
        <v>0</v>
      </c>
      <c r="W72" s="64" t="s">
        <v>1743</v>
      </c>
      <c r="X72" s="60">
        <v>521.53</v>
      </c>
      <c r="Y72" s="61">
        <v>2789.03</v>
      </c>
      <c r="Z72" s="56">
        <f t="shared" ref="Z72:AI81" ca="1" si="36">IF($O72-WEEKNUM(Z$1815)=0,$Y72,0)</f>
        <v>0</v>
      </c>
      <c r="AA72" s="56">
        <f t="shared" ca="1" si="36"/>
        <v>0</v>
      </c>
      <c r="AB72" s="56">
        <f t="shared" ca="1" si="36"/>
        <v>0</v>
      </c>
      <c r="AC72" s="56">
        <f t="shared" ca="1" si="36"/>
        <v>0</v>
      </c>
      <c r="AD72" s="56">
        <f t="shared" ca="1" si="36"/>
        <v>0</v>
      </c>
      <c r="AE72" s="56">
        <f t="shared" ca="1" si="36"/>
        <v>0</v>
      </c>
      <c r="AF72" s="56">
        <f t="shared" ca="1" si="36"/>
        <v>0</v>
      </c>
      <c r="AG72" s="56">
        <f t="shared" ca="1" si="36"/>
        <v>0</v>
      </c>
      <c r="AH72" s="56">
        <f t="shared" ca="1" si="36"/>
        <v>0</v>
      </c>
      <c r="AI72" s="56">
        <f t="shared" ca="1" si="36"/>
        <v>2789.03</v>
      </c>
      <c r="AJ72" s="56">
        <f t="shared" ref="AJ72:AS81" ca="1" si="37">IF($O72-WEEKNUM(AJ$1815)=0,$Y72,0)</f>
        <v>0</v>
      </c>
      <c r="AK72" s="56">
        <f t="shared" ca="1" si="37"/>
        <v>0</v>
      </c>
      <c r="AL72" s="56">
        <f t="shared" ca="1" si="37"/>
        <v>0</v>
      </c>
      <c r="AM72" s="56">
        <f t="shared" ca="1" si="37"/>
        <v>0</v>
      </c>
      <c r="AN72" s="56">
        <f t="shared" ca="1" si="37"/>
        <v>0</v>
      </c>
      <c r="AO72" s="56">
        <f t="shared" ca="1" si="37"/>
        <v>0</v>
      </c>
      <c r="AP72" s="56">
        <f t="shared" ca="1" si="37"/>
        <v>0</v>
      </c>
      <c r="AQ72" s="56">
        <f t="shared" ca="1" si="37"/>
        <v>0</v>
      </c>
      <c r="AR72" s="56">
        <f t="shared" ca="1" si="37"/>
        <v>0</v>
      </c>
      <c r="AS72" s="56">
        <f t="shared" ca="1" si="37"/>
        <v>0</v>
      </c>
      <c r="AT72" s="56">
        <f t="shared" ref="AT72:BG81" ca="1" si="38">IF($O72-WEEKNUM(AT$1815)=0,$Y72,0)</f>
        <v>0</v>
      </c>
      <c r="AU72" s="56">
        <f t="shared" ca="1" si="38"/>
        <v>0</v>
      </c>
      <c r="AV72" s="56">
        <f t="shared" ca="1" si="38"/>
        <v>0</v>
      </c>
      <c r="AW72" s="56">
        <f t="shared" ca="1" si="38"/>
        <v>0</v>
      </c>
      <c r="AX72" s="56">
        <f t="shared" ca="1" si="38"/>
        <v>0</v>
      </c>
      <c r="AY72" s="56">
        <f t="shared" ca="1" si="38"/>
        <v>0</v>
      </c>
      <c r="AZ72" s="56">
        <f t="shared" ca="1" si="38"/>
        <v>0</v>
      </c>
      <c r="BA72" s="56">
        <f t="shared" ca="1" si="38"/>
        <v>0</v>
      </c>
      <c r="BB72" s="56">
        <f t="shared" ca="1" si="38"/>
        <v>0</v>
      </c>
      <c r="BC72" s="56">
        <f t="shared" ca="1" si="38"/>
        <v>0</v>
      </c>
      <c r="BD72" s="56">
        <f t="shared" ca="1" si="38"/>
        <v>0</v>
      </c>
      <c r="BE72" s="56">
        <f t="shared" ca="1" si="38"/>
        <v>0</v>
      </c>
      <c r="BF72" s="56">
        <f t="shared" ca="1" si="38"/>
        <v>0</v>
      </c>
      <c r="BG72" s="56">
        <f t="shared" ca="1" si="38"/>
        <v>0</v>
      </c>
    </row>
    <row r="73" spans="1:61" s="4" customFormat="1" x14ac:dyDescent="0.2">
      <c r="A73" s="4" t="s">
        <v>529</v>
      </c>
      <c r="B73" s="4" t="s">
        <v>1742</v>
      </c>
      <c r="C73" s="4" t="s">
        <v>1681</v>
      </c>
      <c r="E73" s="66"/>
      <c r="F73" s="67" t="s">
        <v>541</v>
      </c>
      <c r="G73" s="50" t="s">
        <v>1682</v>
      </c>
      <c r="H73" s="50" t="s">
        <v>1682</v>
      </c>
      <c r="I73" s="51"/>
      <c r="J73" s="52">
        <v>30</v>
      </c>
      <c r="K73" s="52"/>
      <c r="L73" s="53">
        <v>43595</v>
      </c>
      <c r="M73" s="54">
        <f t="shared" si="11"/>
        <v>5</v>
      </c>
      <c r="N73" s="52">
        <f t="shared" si="1"/>
        <v>19</v>
      </c>
      <c r="O73" s="55">
        <f t="shared" ca="1" si="30"/>
        <v>28</v>
      </c>
      <c r="P73" s="55" t="str">
        <f t="shared" ca="1" si="31"/>
        <v>2019.7</v>
      </c>
      <c r="Q73" s="56">
        <f t="shared" si="32"/>
        <v>756.97782963827308</v>
      </c>
      <c r="R73" s="52">
        <f t="shared" ca="1" si="33"/>
        <v>61</v>
      </c>
      <c r="S73" s="52"/>
      <c r="T73" s="52" t="str">
        <f t="shared" ca="1" si="35"/>
        <v>OV</v>
      </c>
      <c r="U73" s="57" t="s">
        <v>130</v>
      </c>
      <c r="V73" s="58">
        <f t="shared" ca="1" si="34"/>
        <v>0</v>
      </c>
      <c r="W73" s="64" t="s">
        <v>1743</v>
      </c>
      <c r="X73" s="60">
        <v>606.54</v>
      </c>
      <c r="Y73" s="61">
        <v>3243.65</v>
      </c>
      <c r="Z73" s="56">
        <f t="shared" ca="1" si="36"/>
        <v>0</v>
      </c>
      <c r="AA73" s="56">
        <f t="shared" ca="1" si="36"/>
        <v>0</v>
      </c>
      <c r="AB73" s="56">
        <f t="shared" ca="1" si="36"/>
        <v>0</v>
      </c>
      <c r="AC73" s="56">
        <f t="shared" ca="1" si="36"/>
        <v>0</v>
      </c>
      <c r="AD73" s="56">
        <f t="shared" ca="1" si="36"/>
        <v>0</v>
      </c>
      <c r="AE73" s="56">
        <f t="shared" ca="1" si="36"/>
        <v>0</v>
      </c>
      <c r="AF73" s="56">
        <f t="shared" ca="1" si="36"/>
        <v>0</v>
      </c>
      <c r="AG73" s="56">
        <f t="shared" ca="1" si="36"/>
        <v>0</v>
      </c>
      <c r="AH73" s="56">
        <f t="shared" ca="1" si="36"/>
        <v>0</v>
      </c>
      <c r="AI73" s="56">
        <f t="shared" ca="1" si="36"/>
        <v>3243.65</v>
      </c>
      <c r="AJ73" s="56">
        <f t="shared" ca="1" si="37"/>
        <v>0</v>
      </c>
      <c r="AK73" s="56">
        <f t="shared" ca="1" si="37"/>
        <v>0</v>
      </c>
      <c r="AL73" s="56">
        <f t="shared" ca="1" si="37"/>
        <v>0</v>
      </c>
      <c r="AM73" s="56">
        <f t="shared" ca="1" si="37"/>
        <v>0</v>
      </c>
      <c r="AN73" s="56">
        <f t="shared" ca="1" si="37"/>
        <v>0</v>
      </c>
      <c r="AO73" s="56">
        <f t="shared" ca="1" si="37"/>
        <v>0</v>
      </c>
      <c r="AP73" s="56">
        <f t="shared" ca="1" si="37"/>
        <v>0</v>
      </c>
      <c r="AQ73" s="56">
        <f t="shared" ca="1" si="37"/>
        <v>0</v>
      </c>
      <c r="AR73" s="56">
        <f t="shared" ca="1" si="37"/>
        <v>0</v>
      </c>
      <c r="AS73" s="56">
        <f t="shared" ca="1" si="37"/>
        <v>0</v>
      </c>
      <c r="AT73" s="56">
        <f t="shared" ca="1" si="38"/>
        <v>0</v>
      </c>
      <c r="AU73" s="56">
        <f t="shared" ca="1" si="38"/>
        <v>0</v>
      </c>
      <c r="AV73" s="56">
        <f t="shared" ca="1" si="38"/>
        <v>0</v>
      </c>
      <c r="AW73" s="56">
        <f t="shared" ca="1" si="38"/>
        <v>0</v>
      </c>
      <c r="AX73" s="56">
        <f t="shared" ca="1" si="38"/>
        <v>0</v>
      </c>
      <c r="AY73" s="56">
        <f t="shared" ca="1" si="38"/>
        <v>0</v>
      </c>
      <c r="AZ73" s="56">
        <f t="shared" ca="1" si="38"/>
        <v>0</v>
      </c>
      <c r="BA73" s="56">
        <f t="shared" ca="1" si="38"/>
        <v>0</v>
      </c>
      <c r="BB73" s="56">
        <f t="shared" ca="1" si="38"/>
        <v>0</v>
      </c>
      <c r="BC73" s="56">
        <f t="shared" ca="1" si="38"/>
        <v>0</v>
      </c>
      <c r="BD73" s="56">
        <f t="shared" ca="1" si="38"/>
        <v>0</v>
      </c>
      <c r="BE73" s="56">
        <f t="shared" ca="1" si="38"/>
        <v>0</v>
      </c>
      <c r="BF73" s="56">
        <f t="shared" ca="1" si="38"/>
        <v>0</v>
      </c>
      <c r="BG73" s="56">
        <f t="shared" ca="1" si="38"/>
        <v>0</v>
      </c>
    </row>
    <row r="74" spans="1:61" s="4" customFormat="1" x14ac:dyDescent="0.2">
      <c r="A74" s="4" t="s">
        <v>529</v>
      </c>
      <c r="B74" s="4" t="s">
        <v>1742</v>
      </c>
      <c r="C74" s="4" t="s">
        <v>1681</v>
      </c>
      <c r="E74" s="66"/>
      <c r="F74" s="67" t="s">
        <v>1744</v>
      </c>
      <c r="G74" s="50" t="s">
        <v>1682</v>
      </c>
      <c r="H74" s="50" t="s">
        <v>1682</v>
      </c>
      <c r="I74" s="51"/>
      <c r="J74" s="52">
        <v>30</v>
      </c>
      <c r="K74" s="52"/>
      <c r="L74" s="53">
        <v>43602</v>
      </c>
      <c r="M74" s="54">
        <f t="shared" ref="M74:M143" si="39">IF(L74="","-",WEEKDAY(L74,2))</f>
        <v>5</v>
      </c>
      <c r="N74" s="52">
        <f t="shared" si="1"/>
        <v>20</v>
      </c>
      <c r="O74" s="55">
        <f t="shared" ca="1" si="30"/>
        <v>28</v>
      </c>
      <c r="P74" s="55" t="str">
        <f t="shared" ca="1" si="31"/>
        <v>2019.7</v>
      </c>
      <c r="Q74" s="56">
        <f t="shared" si="32"/>
        <v>8605.5915985997653</v>
      </c>
      <c r="R74" s="52">
        <f t="shared" ca="1" si="33"/>
        <v>54</v>
      </c>
      <c r="S74" s="52"/>
      <c r="T74" s="52" t="str">
        <f t="shared" ca="1" si="35"/>
        <v>OV</v>
      </c>
      <c r="U74" s="57" t="s">
        <v>130</v>
      </c>
      <c r="V74" s="58">
        <f t="shared" ca="1" si="34"/>
        <v>0</v>
      </c>
      <c r="W74" s="64" t="s">
        <v>1743</v>
      </c>
      <c r="X74" s="60">
        <v>6895.32</v>
      </c>
      <c r="Y74" s="61">
        <v>36874.959999999999</v>
      </c>
      <c r="Z74" s="56">
        <f t="shared" ca="1" si="36"/>
        <v>0</v>
      </c>
      <c r="AA74" s="56">
        <f t="shared" ca="1" si="36"/>
        <v>0</v>
      </c>
      <c r="AB74" s="56">
        <f t="shared" ca="1" si="36"/>
        <v>0</v>
      </c>
      <c r="AC74" s="56">
        <f t="shared" ca="1" si="36"/>
        <v>0</v>
      </c>
      <c r="AD74" s="56">
        <f t="shared" ca="1" si="36"/>
        <v>0</v>
      </c>
      <c r="AE74" s="56">
        <f t="shared" ca="1" si="36"/>
        <v>0</v>
      </c>
      <c r="AF74" s="56">
        <f t="shared" ca="1" si="36"/>
        <v>0</v>
      </c>
      <c r="AG74" s="56">
        <f t="shared" ca="1" si="36"/>
        <v>0</v>
      </c>
      <c r="AH74" s="56">
        <f t="shared" ca="1" si="36"/>
        <v>0</v>
      </c>
      <c r="AI74" s="56">
        <f t="shared" ca="1" si="36"/>
        <v>36874.959999999999</v>
      </c>
      <c r="AJ74" s="56">
        <f t="shared" ca="1" si="37"/>
        <v>0</v>
      </c>
      <c r="AK74" s="56">
        <f t="shared" ca="1" si="37"/>
        <v>0</v>
      </c>
      <c r="AL74" s="56">
        <f t="shared" ca="1" si="37"/>
        <v>0</v>
      </c>
      <c r="AM74" s="56">
        <f t="shared" ca="1" si="37"/>
        <v>0</v>
      </c>
      <c r="AN74" s="56">
        <f t="shared" ca="1" si="37"/>
        <v>0</v>
      </c>
      <c r="AO74" s="56">
        <f t="shared" ca="1" si="37"/>
        <v>0</v>
      </c>
      <c r="AP74" s="56">
        <f t="shared" ca="1" si="37"/>
        <v>0</v>
      </c>
      <c r="AQ74" s="56">
        <f t="shared" ca="1" si="37"/>
        <v>0</v>
      </c>
      <c r="AR74" s="56">
        <f t="shared" ca="1" si="37"/>
        <v>0</v>
      </c>
      <c r="AS74" s="56">
        <f t="shared" ca="1" si="37"/>
        <v>0</v>
      </c>
      <c r="AT74" s="56">
        <f t="shared" ca="1" si="38"/>
        <v>0</v>
      </c>
      <c r="AU74" s="56">
        <f t="shared" ca="1" si="38"/>
        <v>0</v>
      </c>
      <c r="AV74" s="56">
        <f t="shared" ca="1" si="38"/>
        <v>0</v>
      </c>
      <c r="AW74" s="56">
        <f t="shared" ca="1" si="38"/>
        <v>0</v>
      </c>
      <c r="AX74" s="56">
        <f t="shared" ca="1" si="38"/>
        <v>0</v>
      </c>
      <c r="AY74" s="56">
        <f t="shared" ca="1" si="38"/>
        <v>0</v>
      </c>
      <c r="AZ74" s="56">
        <f t="shared" ca="1" si="38"/>
        <v>0</v>
      </c>
      <c r="BA74" s="56">
        <f t="shared" ca="1" si="38"/>
        <v>0</v>
      </c>
      <c r="BB74" s="56">
        <f t="shared" ca="1" si="38"/>
        <v>0</v>
      </c>
      <c r="BC74" s="56">
        <f t="shared" ca="1" si="38"/>
        <v>0</v>
      </c>
      <c r="BD74" s="56">
        <f t="shared" ca="1" si="38"/>
        <v>0</v>
      </c>
      <c r="BE74" s="56">
        <f t="shared" ca="1" si="38"/>
        <v>0</v>
      </c>
      <c r="BF74" s="56">
        <f t="shared" ca="1" si="38"/>
        <v>0</v>
      </c>
      <c r="BG74" s="56">
        <f t="shared" ca="1" si="38"/>
        <v>0</v>
      </c>
    </row>
    <row r="75" spans="1:61" s="4" customFormat="1" x14ac:dyDescent="0.2">
      <c r="A75" s="4" t="s">
        <v>529</v>
      </c>
      <c r="B75" s="4" t="s">
        <v>1742</v>
      </c>
      <c r="C75" s="4" t="s">
        <v>1681</v>
      </c>
      <c r="E75" s="66"/>
      <c r="F75" s="67" t="s">
        <v>551</v>
      </c>
      <c r="G75" s="50" t="s">
        <v>1682</v>
      </c>
      <c r="H75" s="50" t="s">
        <v>1682</v>
      </c>
      <c r="I75" s="51"/>
      <c r="J75" s="52">
        <v>30</v>
      </c>
      <c r="K75" s="52"/>
      <c r="L75" s="53">
        <v>43602</v>
      </c>
      <c r="M75" s="54">
        <f t="shared" si="39"/>
        <v>5</v>
      </c>
      <c r="N75" s="52">
        <f t="shared" si="1"/>
        <v>20</v>
      </c>
      <c r="O75" s="55">
        <f t="shared" ca="1" si="30"/>
        <v>28</v>
      </c>
      <c r="P75" s="55" t="str">
        <f t="shared" ca="1" si="31"/>
        <v>2019.7</v>
      </c>
      <c r="Q75" s="56">
        <f t="shared" si="32"/>
        <v>1404.1680280046673</v>
      </c>
      <c r="R75" s="52">
        <f t="shared" ca="1" si="33"/>
        <v>54</v>
      </c>
      <c r="S75" s="52"/>
      <c r="T75" s="52" t="str">
        <f t="shared" ca="1" si="35"/>
        <v>OV</v>
      </c>
      <c r="U75" s="57" t="s">
        <v>130</v>
      </c>
      <c r="V75" s="58">
        <f t="shared" ca="1" si="34"/>
        <v>0</v>
      </c>
      <c r="W75" s="64" t="s">
        <v>1743</v>
      </c>
      <c r="X75" s="60">
        <v>1125.0999999999999</v>
      </c>
      <c r="Y75" s="61">
        <v>6016.86</v>
      </c>
      <c r="Z75" s="56">
        <f t="shared" ca="1" si="36"/>
        <v>0</v>
      </c>
      <c r="AA75" s="56">
        <f t="shared" ca="1" si="36"/>
        <v>0</v>
      </c>
      <c r="AB75" s="56">
        <f t="shared" ca="1" si="36"/>
        <v>0</v>
      </c>
      <c r="AC75" s="56">
        <f t="shared" ca="1" si="36"/>
        <v>0</v>
      </c>
      <c r="AD75" s="56">
        <f t="shared" ca="1" si="36"/>
        <v>0</v>
      </c>
      <c r="AE75" s="56">
        <f t="shared" ca="1" si="36"/>
        <v>0</v>
      </c>
      <c r="AF75" s="56">
        <f t="shared" ca="1" si="36"/>
        <v>0</v>
      </c>
      <c r="AG75" s="56">
        <f t="shared" ca="1" si="36"/>
        <v>0</v>
      </c>
      <c r="AH75" s="56">
        <f t="shared" ca="1" si="36"/>
        <v>0</v>
      </c>
      <c r="AI75" s="56">
        <f t="shared" ca="1" si="36"/>
        <v>6016.86</v>
      </c>
      <c r="AJ75" s="56">
        <f t="shared" ca="1" si="37"/>
        <v>0</v>
      </c>
      <c r="AK75" s="56">
        <f t="shared" ca="1" si="37"/>
        <v>0</v>
      </c>
      <c r="AL75" s="56">
        <f t="shared" ca="1" si="37"/>
        <v>0</v>
      </c>
      <c r="AM75" s="56">
        <f t="shared" ca="1" si="37"/>
        <v>0</v>
      </c>
      <c r="AN75" s="56">
        <f t="shared" ca="1" si="37"/>
        <v>0</v>
      </c>
      <c r="AO75" s="56">
        <f t="shared" ca="1" si="37"/>
        <v>0</v>
      </c>
      <c r="AP75" s="56">
        <f t="shared" ca="1" si="37"/>
        <v>0</v>
      </c>
      <c r="AQ75" s="56">
        <f t="shared" ca="1" si="37"/>
        <v>0</v>
      </c>
      <c r="AR75" s="56">
        <f t="shared" ca="1" si="37"/>
        <v>0</v>
      </c>
      <c r="AS75" s="56">
        <f t="shared" ca="1" si="37"/>
        <v>0</v>
      </c>
      <c r="AT75" s="56">
        <f t="shared" ca="1" si="38"/>
        <v>0</v>
      </c>
      <c r="AU75" s="56">
        <f t="shared" ca="1" si="38"/>
        <v>0</v>
      </c>
      <c r="AV75" s="56">
        <f t="shared" ca="1" si="38"/>
        <v>0</v>
      </c>
      <c r="AW75" s="56">
        <f t="shared" ca="1" si="38"/>
        <v>0</v>
      </c>
      <c r="AX75" s="56">
        <f t="shared" ca="1" si="38"/>
        <v>0</v>
      </c>
      <c r="AY75" s="56">
        <f t="shared" ca="1" si="38"/>
        <v>0</v>
      </c>
      <c r="AZ75" s="56">
        <f t="shared" ca="1" si="38"/>
        <v>0</v>
      </c>
      <c r="BA75" s="56">
        <f t="shared" ca="1" si="38"/>
        <v>0</v>
      </c>
      <c r="BB75" s="56">
        <f t="shared" ca="1" si="38"/>
        <v>0</v>
      </c>
      <c r="BC75" s="56">
        <f t="shared" ca="1" si="38"/>
        <v>0</v>
      </c>
      <c r="BD75" s="56">
        <f t="shared" ca="1" si="38"/>
        <v>0</v>
      </c>
      <c r="BE75" s="56">
        <f t="shared" ca="1" si="38"/>
        <v>0</v>
      </c>
      <c r="BF75" s="56">
        <f t="shared" ca="1" si="38"/>
        <v>0</v>
      </c>
      <c r="BG75" s="56">
        <f t="shared" ca="1" si="38"/>
        <v>0</v>
      </c>
    </row>
    <row r="76" spans="1:61" s="4" customFormat="1" x14ac:dyDescent="0.2">
      <c r="A76" s="4" t="s">
        <v>529</v>
      </c>
      <c r="B76" s="4" t="s">
        <v>1742</v>
      </c>
      <c r="C76" s="4" t="s">
        <v>1681</v>
      </c>
      <c r="E76" s="66"/>
      <c r="F76" s="67" t="s">
        <v>549</v>
      </c>
      <c r="G76" s="50" t="s">
        <v>1682</v>
      </c>
      <c r="H76" s="50" t="s">
        <v>1682</v>
      </c>
      <c r="I76" s="51"/>
      <c r="J76" s="52">
        <v>30</v>
      </c>
      <c r="K76" s="52"/>
      <c r="L76" s="53">
        <v>43602</v>
      </c>
      <c r="M76" s="54">
        <f t="shared" si="39"/>
        <v>5</v>
      </c>
      <c r="N76" s="52">
        <f t="shared" si="1"/>
        <v>20</v>
      </c>
      <c r="O76" s="55">
        <f t="shared" ca="1" si="30"/>
        <v>28</v>
      </c>
      <c r="P76" s="55" t="str">
        <f t="shared" ca="1" si="31"/>
        <v>2019.7</v>
      </c>
      <c r="Q76" s="56">
        <f t="shared" si="32"/>
        <v>169.35822637106185</v>
      </c>
      <c r="R76" s="52">
        <f t="shared" ca="1" si="33"/>
        <v>54</v>
      </c>
      <c r="S76" s="52"/>
      <c r="T76" s="52" t="str">
        <f t="shared" ca="1" si="35"/>
        <v>OV</v>
      </c>
      <c r="U76" s="57" t="s">
        <v>130</v>
      </c>
      <c r="V76" s="58">
        <f t="shared" ca="1" si="34"/>
        <v>0</v>
      </c>
      <c r="W76" s="64" t="s">
        <v>1743</v>
      </c>
      <c r="X76" s="60">
        <v>135.69999999999999</v>
      </c>
      <c r="Y76" s="61">
        <v>725.7</v>
      </c>
      <c r="Z76" s="56">
        <f t="shared" ca="1" si="36"/>
        <v>0</v>
      </c>
      <c r="AA76" s="56">
        <f t="shared" ca="1" si="36"/>
        <v>0</v>
      </c>
      <c r="AB76" s="56">
        <f t="shared" ca="1" si="36"/>
        <v>0</v>
      </c>
      <c r="AC76" s="56">
        <f t="shared" ca="1" si="36"/>
        <v>0</v>
      </c>
      <c r="AD76" s="56">
        <f t="shared" ca="1" si="36"/>
        <v>0</v>
      </c>
      <c r="AE76" s="56">
        <f t="shared" ca="1" si="36"/>
        <v>0</v>
      </c>
      <c r="AF76" s="56">
        <f t="shared" ca="1" si="36"/>
        <v>0</v>
      </c>
      <c r="AG76" s="56">
        <f t="shared" ca="1" si="36"/>
        <v>0</v>
      </c>
      <c r="AH76" s="56">
        <f t="shared" ca="1" si="36"/>
        <v>0</v>
      </c>
      <c r="AI76" s="56">
        <f t="shared" ca="1" si="36"/>
        <v>725.7</v>
      </c>
      <c r="AJ76" s="56">
        <f t="shared" ca="1" si="37"/>
        <v>0</v>
      </c>
      <c r="AK76" s="56">
        <f t="shared" ca="1" si="37"/>
        <v>0</v>
      </c>
      <c r="AL76" s="56">
        <f t="shared" ca="1" si="37"/>
        <v>0</v>
      </c>
      <c r="AM76" s="56">
        <f t="shared" ca="1" si="37"/>
        <v>0</v>
      </c>
      <c r="AN76" s="56">
        <f t="shared" ca="1" si="37"/>
        <v>0</v>
      </c>
      <c r="AO76" s="56">
        <f t="shared" ca="1" si="37"/>
        <v>0</v>
      </c>
      <c r="AP76" s="56">
        <f t="shared" ca="1" si="37"/>
        <v>0</v>
      </c>
      <c r="AQ76" s="56">
        <f t="shared" ca="1" si="37"/>
        <v>0</v>
      </c>
      <c r="AR76" s="56">
        <f t="shared" ca="1" si="37"/>
        <v>0</v>
      </c>
      <c r="AS76" s="56">
        <f t="shared" ca="1" si="37"/>
        <v>0</v>
      </c>
      <c r="AT76" s="56">
        <f t="shared" ca="1" si="38"/>
        <v>0</v>
      </c>
      <c r="AU76" s="56">
        <f t="shared" ca="1" si="38"/>
        <v>0</v>
      </c>
      <c r="AV76" s="56">
        <f t="shared" ca="1" si="38"/>
        <v>0</v>
      </c>
      <c r="AW76" s="56">
        <f t="shared" ca="1" si="38"/>
        <v>0</v>
      </c>
      <c r="AX76" s="56">
        <f t="shared" ca="1" si="38"/>
        <v>0</v>
      </c>
      <c r="AY76" s="56">
        <f t="shared" ca="1" si="38"/>
        <v>0</v>
      </c>
      <c r="AZ76" s="56">
        <f t="shared" ca="1" si="38"/>
        <v>0</v>
      </c>
      <c r="BA76" s="56">
        <f t="shared" ca="1" si="38"/>
        <v>0</v>
      </c>
      <c r="BB76" s="56">
        <f t="shared" ca="1" si="38"/>
        <v>0</v>
      </c>
      <c r="BC76" s="56">
        <f t="shared" ca="1" si="38"/>
        <v>0</v>
      </c>
      <c r="BD76" s="56">
        <f t="shared" ca="1" si="38"/>
        <v>0</v>
      </c>
      <c r="BE76" s="56">
        <f t="shared" ca="1" si="38"/>
        <v>0</v>
      </c>
      <c r="BF76" s="56">
        <f t="shared" ca="1" si="38"/>
        <v>0</v>
      </c>
      <c r="BG76" s="56">
        <f t="shared" ca="1" si="38"/>
        <v>0</v>
      </c>
    </row>
    <row r="77" spans="1:61" s="4" customFormat="1" x14ac:dyDescent="0.2">
      <c r="A77" s="4" t="s">
        <v>529</v>
      </c>
      <c r="B77" s="4" t="s">
        <v>1742</v>
      </c>
      <c r="C77" s="4" t="s">
        <v>1681</v>
      </c>
      <c r="E77" s="66"/>
      <c r="F77" s="67" t="s">
        <v>547</v>
      </c>
      <c r="G77" s="50" t="s">
        <v>1682</v>
      </c>
      <c r="H77" s="50" t="s">
        <v>1682</v>
      </c>
      <c r="I77" s="51"/>
      <c r="J77" s="52">
        <v>30</v>
      </c>
      <c r="K77" s="52"/>
      <c r="L77" s="53">
        <v>43602</v>
      </c>
      <c r="M77" s="54">
        <f t="shared" si="39"/>
        <v>5</v>
      </c>
      <c r="N77" s="52">
        <f t="shared" si="1"/>
        <v>20</v>
      </c>
      <c r="O77" s="55">
        <f t="shared" ca="1" si="30"/>
        <v>28</v>
      </c>
      <c r="P77" s="55" t="str">
        <f t="shared" ca="1" si="31"/>
        <v>2019.7</v>
      </c>
      <c r="Q77" s="56">
        <f t="shared" si="32"/>
        <v>4796.8844807467913</v>
      </c>
      <c r="R77" s="52">
        <f t="shared" ca="1" si="33"/>
        <v>54</v>
      </c>
      <c r="S77" s="52"/>
      <c r="T77" s="52" t="str">
        <f t="shared" ca="1" si="35"/>
        <v>OV</v>
      </c>
      <c r="U77" s="57" t="s">
        <v>130</v>
      </c>
      <c r="V77" s="58">
        <f t="shared" ca="1" si="34"/>
        <v>0</v>
      </c>
      <c r="W77" s="64" t="s">
        <v>1743</v>
      </c>
      <c r="X77" s="60">
        <v>3843.55</v>
      </c>
      <c r="Y77" s="61">
        <v>20554.650000000001</v>
      </c>
      <c r="Z77" s="56">
        <f t="shared" ca="1" si="36"/>
        <v>0</v>
      </c>
      <c r="AA77" s="56">
        <f t="shared" ca="1" si="36"/>
        <v>0</v>
      </c>
      <c r="AB77" s="56">
        <f t="shared" ca="1" si="36"/>
        <v>0</v>
      </c>
      <c r="AC77" s="56">
        <f t="shared" ca="1" si="36"/>
        <v>0</v>
      </c>
      <c r="AD77" s="56">
        <f t="shared" ca="1" si="36"/>
        <v>0</v>
      </c>
      <c r="AE77" s="56">
        <f t="shared" ca="1" si="36"/>
        <v>0</v>
      </c>
      <c r="AF77" s="56">
        <f t="shared" ca="1" si="36"/>
        <v>0</v>
      </c>
      <c r="AG77" s="56">
        <f t="shared" ca="1" si="36"/>
        <v>0</v>
      </c>
      <c r="AH77" s="56">
        <f t="shared" ca="1" si="36"/>
        <v>0</v>
      </c>
      <c r="AI77" s="56">
        <f t="shared" ca="1" si="36"/>
        <v>20554.650000000001</v>
      </c>
      <c r="AJ77" s="56">
        <f t="shared" ca="1" si="37"/>
        <v>0</v>
      </c>
      <c r="AK77" s="56">
        <f t="shared" ca="1" si="37"/>
        <v>0</v>
      </c>
      <c r="AL77" s="56">
        <f t="shared" ca="1" si="37"/>
        <v>0</v>
      </c>
      <c r="AM77" s="56">
        <f t="shared" ca="1" si="37"/>
        <v>0</v>
      </c>
      <c r="AN77" s="56">
        <f t="shared" ca="1" si="37"/>
        <v>0</v>
      </c>
      <c r="AO77" s="56">
        <f t="shared" ca="1" si="37"/>
        <v>0</v>
      </c>
      <c r="AP77" s="56">
        <f t="shared" ca="1" si="37"/>
        <v>0</v>
      </c>
      <c r="AQ77" s="56">
        <f t="shared" ca="1" si="37"/>
        <v>0</v>
      </c>
      <c r="AR77" s="56">
        <f t="shared" ca="1" si="37"/>
        <v>0</v>
      </c>
      <c r="AS77" s="56">
        <f t="shared" ca="1" si="37"/>
        <v>0</v>
      </c>
      <c r="AT77" s="56">
        <f t="shared" ca="1" si="38"/>
        <v>0</v>
      </c>
      <c r="AU77" s="56">
        <f t="shared" ca="1" si="38"/>
        <v>0</v>
      </c>
      <c r="AV77" s="56">
        <f t="shared" ca="1" si="38"/>
        <v>0</v>
      </c>
      <c r="AW77" s="56">
        <f t="shared" ca="1" si="38"/>
        <v>0</v>
      </c>
      <c r="AX77" s="56">
        <f t="shared" ca="1" si="38"/>
        <v>0</v>
      </c>
      <c r="AY77" s="56">
        <f t="shared" ca="1" si="38"/>
        <v>0</v>
      </c>
      <c r="AZ77" s="56">
        <f t="shared" ca="1" si="38"/>
        <v>0</v>
      </c>
      <c r="BA77" s="56">
        <f t="shared" ca="1" si="38"/>
        <v>0</v>
      </c>
      <c r="BB77" s="56">
        <f t="shared" ca="1" si="38"/>
        <v>0</v>
      </c>
      <c r="BC77" s="56">
        <f t="shared" ca="1" si="38"/>
        <v>0</v>
      </c>
      <c r="BD77" s="56">
        <f t="shared" ca="1" si="38"/>
        <v>0</v>
      </c>
      <c r="BE77" s="56">
        <f t="shared" ca="1" si="38"/>
        <v>0</v>
      </c>
      <c r="BF77" s="56">
        <f t="shared" ca="1" si="38"/>
        <v>0</v>
      </c>
      <c r="BG77" s="56">
        <f t="shared" ca="1" si="38"/>
        <v>0</v>
      </c>
    </row>
    <row r="78" spans="1:61" s="4" customFormat="1" x14ac:dyDescent="0.2">
      <c r="A78" s="4" t="s">
        <v>529</v>
      </c>
      <c r="B78" s="4" t="s">
        <v>1742</v>
      </c>
      <c r="C78" s="4" t="s">
        <v>1681</v>
      </c>
      <c r="E78" s="66"/>
      <c r="F78" s="67" t="s">
        <v>555</v>
      </c>
      <c r="G78" s="50" t="s">
        <v>1682</v>
      </c>
      <c r="H78" s="50" t="s">
        <v>1682</v>
      </c>
      <c r="I78" s="51"/>
      <c r="J78" s="52">
        <v>30</v>
      </c>
      <c r="K78" s="52"/>
      <c r="L78" s="53">
        <v>43609</v>
      </c>
      <c r="M78" s="54">
        <f t="shared" si="39"/>
        <v>5</v>
      </c>
      <c r="N78" s="52">
        <f t="shared" si="1"/>
        <v>21</v>
      </c>
      <c r="O78" s="55">
        <f t="shared" ca="1" si="30"/>
        <v>28</v>
      </c>
      <c r="P78" s="55" t="str">
        <f t="shared" ca="1" si="31"/>
        <v>2019.7</v>
      </c>
      <c r="Q78" s="56">
        <f t="shared" si="32"/>
        <v>996.74445740956833</v>
      </c>
      <c r="R78" s="52">
        <f t="shared" ca="1" si="33"/>
        <v>47</v>
      </c>
      <c r="S78" s="52"/>
      <c r="T78" s="52" t="str">
        <f t="shared" ca="1" si="35"/>
        <v>OV</v>
      </c>
      <c r="U78" s="57" t="s">
        <v>130</v>
      </c>
      <c r="V78" s="58">
        <f t="shared" ca="1" si="34"/>
        <v>0</v>
      </c>
      <c r="W78" s="64" t="s">
        <v>1743</v>
      </c>
      <c r="X78" s="60">
        <v>798.65</v>
      </c>
      <c r="Y78" s="61">
        <v>4271.05</v>
      </c>
      <c r="Z78" s="56">
        <f t="shared" ca="1" si="36"/>
        <v>0</v>
      </c>
      <c r="AA78" s="56">
        <f t="shared" ca="1" si="36"/>
        <v>0</v>
      </c>
      <c r="AB78" s="56">
        <f t="shared" ca="1" si="36"/>
        <v>0</v>
      </c>
      <c r="AC78" s="56">
        <f t="shared" ca="1" si="36"/>
        <v>0</v>
      </c>
      <c r="AD78" s="56">
        <f t="shared" ca="1" si="36"/>
        <v>0</v>
      </c>
      <c r="AE78" s="56">
        <f t="shared" ca="1" si="36"/>
        <v>0</v>
      </c>
      <c r="AF78" s="56">
        <f t="shared" ca="1" si="36"/>
        <v>0</v>
      </c>
      <c r="AG78" s="56">
        <f t="shared" ca="1" si="36"/>
        <v>0</v>
      </c>
      <c r="AH78" s="56">
        <f t="shared" ca="1" si="36"/>
        <v>0</v>
      </c>
      <c r="AI78" s="56">
        <f t="shared" ca="1" si="36"/>
        <v>4271.05</v>
      </c>
      <c r="AJ78" s="56">
        <f t="shared" ca="1" si="37"/>
        <v>0</v>
      </c>
      <c r="AK78" s="56">
        <f t="shared" ca="1" si="37"/>
        <v>0</v>
      </c>
      <c r="AL78" s="56">
        <f t="shared" ca="1" si="37"/>
        <v>0</v>
      </c>
      <c r="AM78" s="56">
        <f t="shared" ca="1" si="37"/>
        <v>0</v>
      </c>
      <c r="AN78" s="56">
        <f t="shared" ca="1" si="37"/>
        <v>0</v>
      </c>
      <c r="AO78" s="56">
        <f t="shared" ca="1" si="37"/>
        <v>0</v>
      </c>
      <c r="AP78" s="56">
        <f t="shared" ca="1" si="37"/>
        <v>0</v>
      </c>
      <c r="AQ78" s="56">
        <f t="shared" ca="1" si="37"/>
        <v>0</v>
      </c>
      <c r="AR78" s="56">
        <f t="shared" ca="1" si="37"/>
        <v>0</v>
      </c>
      <c r="AS78" s="56">
        <f t="shared" ca="1" si="37"/>
        <v>0</v>
      </c>
      <c r="AT78" s="56">
        <f t="shared" ca="1" si="38"/>
        <v>0</v>
      </c>
      <c r="AU78" s="56">
        <f t="shared" ca="1" si="38"/>
        <v>0</v>
      </c>
      <c r="AV78" s="56">
        <f t="shared" ca="1" si="38"/>
        <v>0</v>
      </c>
      <c r="AW78" s="56">
        <f t="shared" ca="1" si="38"/>
        <v>0</v>
      </c>
      <c r="AX78" s="56">
        <f t="shared" ca="1" si="38"/>
        <v>0</v>
      </c>
      <c r="AY78" s="56">
        <f t="shared" ca="1" si="38"/>
        <v>0</v>
      </c>
      <c r="AZ78" s="56">
        <f t="shared" ca="1" si="38"/>
        <v>0</v>
      </c>
      <c r="BA78" s="56">
        <f t="shared" ca="1" si="38"/>
        <v>0</v>
      </c>
      <c r="BB78" s="56">
        <f t="shared" ca="1" si="38"/>
        <v>0</v>
      </c>
      <c r="BC78" s="56">
        <f t="shared" ca="1" si="38"/>
        <v>0</v>
      </c>
      <c r="BD78" s="56">
        <f t="shared" ca="1" si="38"/>
        <v>0</v>
      </c>
      <c r="BE78" s="56">
        <f t="shared" ca="1" si="38"/>
        <v>0</v>
      </c>
      <c r="BF78" s="56">
        <f t="shared" ca="1" si="38"/>
        <v>0</v>
      </c>
      <c r="BG78" s="56">
        <f t="shared" ca="1" si="38"/>
        <v>0</v>
      </c>
    </row>
    <row r="79" spans="1:61" s="4" customFormat="1" x14ac:dyDescent="0.2">
      <c r="A79" s="4" t="s">
        <v>1309</v>
      </c>
      <c r="B79" s="4" t="s">
        <v>4086</v>
      </c>
      <c r="C79" s="4" t="s">
        <v>1684</v>
      </c>
      <c r="E79" s="66"/>
      <c r="F79" s="67" t="s">
        <v>1746</v>
      </c>
      <c r="G79" s="50" t="s">
        <v>1682</v>
      </c>
      <c r="H79" s="50" t="s">
        <v>1682</v>
      </c>
      <c r="I79" s="51"/>
      <c r="J79" s="52">
        <v>30</v>
      </c>
      <c r="K79" s="52" t="s">
        <v>1747</v>
      </c>
      <c r="L79" s="53">
        <v>43602</v>
      </c>
      <c r="M79" s="54">
        <f t="shared" si="39"/>
        <v>5</v>
      </c>
      <c r="N79" s="52">
        <f t="shared" si="1"/>
        <v>20</v>
      </c>
      <c r="O79" s="55">
        <f t="shared" ca="1" si="30"/>
        <v>28</v>
      </c>
      <c r="P79" s="55" t="str">
        <f t="shared" ca="1" si="31"/>
        <v>2019.7</v>
      </c>
      <c r="Q79" s="56">
        <f t="shared" si="32"/>
        <v>13457.759626604433</v>
      </c>
      <c r="R79" s="52">
        <f t="shared" ca="1" si="33"/>
        <v>54</v>
      </c>
      <c r="S79" s="52"/>
      <c r="T79" s="52" t="str">
        <f t="shared" ca="1" si="35"/>
        <v>OV</v>
      </c>
      <c r="U79" s="57" t="s">
        <v>130</v>
      </c>
      <c r="V79" s="58">
        <f t="shared" ca="1" si="34"/>
        <v>0</v>
      </c>
      <c r="W79" s="64" t="s">
        <v>1748</v>
      </c>
      <c r="X79" s="60"/>
      <c r="Y79" s="61">
        <v>57666.5</v>
      </c>
      <c r="Z79" s="56">
        <f t="shared" ca="1" si="36"/>
        <v>0</v>
      </c>
      <c r="AA79" s="56">
        <f t="shared" ca="1" si="36"/>
        <v>0</v>
      </c>
      <c r="AB79" s="56">
        <f t="shared" ca="1" si="36"/>
        <v>0</v>
      </c>
      <c r="AC79" s="56">
        <f t="shared" ca="1" si="36"/>
        <v>0</v>
      </c>
      <c r="AD79" s="56">
        <f t="shared" ca="1" si="36"/>
        <v>0</v>
      </c>
      <c r="AE79" s="56">
        <f t="shared" ca="1" si="36"/>
        <v>0</v>
      </c>
      <c r="AF79" s="56">
        <f t="shared" ca="1" si="36"/>
        <v>0</v>
      </c>
      <c r="AG79" s="56">
        <f t="shared" ca="1" si="36"/>
        <v>0</v>
      </c>
      <c r="AH79" s="56">
        <f t="shared" ca="1" si="36"/>
        <v>0</v>
      </c>
      <c r="AI79" s="56">
        <f t="shared" ca="1" si="36"/>
        <v>57666.5</v>
      </c>
      <c r="AJ79" s="56">
        <f t="shared" ca="1" si="37"/>
        <v>0</v>
      </c>
      <c r="AK79" s="56">
        <f t="shared" ca="1" si="37"/>
        <v>0</v>
      </c>
      <c r="AL79" s="56">
        <f t="shared" ca="1" si="37"/>
        <v>0</v>
      </c>
      <c r="AM79" s="56">
        <f t="shared" ca="1" si="37"/>
        <v>0</v>
      </c>
      <c r="AN79" s="56">
        <f t="shared" ca="1" si="37"/>
        <v>0</v>
      </c>
      <c r="AO79" s="56">
        <f t="shared" ca="1" si="37"/>
        <v>0</v>
      </c>
      <c r="AP79" s="56">
        <f t="shared" ca="1" si="37"/>
        <v>0</v>
      </c>
      <c r="AQ79" s="56">
        <f t="shared" ca="1" si="37"/>
        <v>0</v>
      </c>
      <c r="AR79" s="56">
        <f t="shared" ca="1" si="37"/>
        <v>0</v>
      </c>
      <c r="AS79" s="56">
        <f t="shared" ca="1" si="37"/>
        <v>0</v>
      </c>
      <c r="AT79" s="56">
        <f t="shared" ca="1" si="38"/>
        <v>0</v>
      </c>
      <c r="AU79" s="56">
        <f t="shared" ca="1" si="38"/>
        <v>0</v>
      </c>
      <c r="AV79" s="56">
        <f t="shared" ca="1" si="38"/>
        <v>0</v>
      </c>
      <c r="AW79" s="56">
        <f t="shared" ca="1" si="38"/>
        <v>0</v>
      </c>
      <c r="AX79" s="56">
        <f t="shared" ca="1" si="38"/>
        <v>0</v>
      </c>
      <c r="AY79" s="56">
        <f t="shared" ca="1" si="38"/>
        <v>0</v>
      </c>
      <c r="AZ79" s="56">
        <f t="shared" ca="1" si="38"/>
        <v>0</v>
      </c>
      <c r="BA79" s="56">
        <f t="shared" ca="1" si="38"/>
        <v>0</v>
      </c>
      <c r="BB79" s="56">
        <f t="shared" ca="1" si="38"/>
        <v>0</v>
      </c>
      <c r="BC79" s="56">
        <f t="shared" ca="1" si="38"/>
        <v>0</v>
      </c>
      <c r="BD79" s="56">
        <f t="shared" ca="1" si="38"/>
        <v>0</v>
      </c>
      <c r="BE79" s="56">
        <f t="shared" ca="1" si="38"/>
        <v>0</v>
      </c>
      <c r="BF79" s="56">
        <f t="shared" ca="1" si="38"/>
        <v>0</v>
      </c>
      <c r="BG79" s="56">
        <f t="shared" ca="1" si="38"/>
        <v>0</v>
      </c>
    </row>
    <row r="80" spans="1:61" s="4" customFormat="1" x14ac:dyDescent="0.2">
      <c r="A80" s="4" t="s">
        <v>1309</v>
      </c>
      <c r="B80" s="4" t="s">
        <v>4086</v>
      </c>
      <c r="C80" s="4" t="s">
        <v>1684</v>
      </c>
      <c r="E80" s="66"/>
      <c r="F80" s="67"/>
      <c r="G80" s="50" t="s">
        <v>1682</v>
      </c>
      <c r="H80" s="50" t="s">
        <v>1682</v>
      </c>
      <c r="I80" s="51"/>
      <c r="J80" s="52">
        <v>30</v>
      </c>
      <c r="K80" s="52" t="s">
        <v>1747</v>
      </c>
      <c r="L80" s="53"/>
      <c r="M80" s="54" t="str">
        <f t="shared" si="39"/>
        <v>-</v>
      </c>
      <c r="N80" s="52">
        <f>WEEKNUM(L80)</f>
        <v>0</v>
      </c>
      <c r="O80" s="55">
        <f t="shared" ca="1" si="30"/>
        <v>28</v>
      </c>
      <c r="P80" s="55" t="str">
        <f t="shared" ca="1" si="31"/>
        <v>2019.7</v>
      </c>
      <c r="Q80" s="56">
        <f t="shared" si="32"/>
        <v>0</v>
      </c>
      <c r="R80" s="52" t="str">
        <f t="shared" si="33"/>
        <v/>
      </c>
      <c r="S80" s="52"/>
      <c r="T80" s="52" t="str">
        <f t="shared" si="35"/>
        <v>OV</v>
      </c>
      <c r="U80" s="57" t="s">
        <v>130</v>
      </c>
      <c r="V80" s="58">
        <f t="shared" ca="1" si="34"/>
        <v>0</v>
      </c>
      <c r="W80" s="64" t="s">
        <v>1748</v>
      </c>
      <c r="X80" s="60"/>
      <c r="Y80" s="61"/>
      <c r="Z80" s="56">
        <f t="shared" ca="1" si="36"/>
        <v>0</v>
      </c>
      <c r="AA80" s="56">
        <f t="shared" ca="1" si="36"/>
        <v>0</v>
      </c>
      <c r="AB80" s="56">
        <f t="shared" ca="1" si="36"/>
        <v>0</v>
      </c>
      <c r="AC80" s="56">
        <f t="shared" ca="1" si="36"/>
        <v>0</v>
      </c>
      <c r="AD80" s="56">
        <f t="shared" ca="1" si="36"/>
        <v>0</v>
      </c>
      <c r="AE80" s="56">
        <f t="shared" ca="1" si="36"/>
        <v>0</v>
      </c>
      <c r="AF80" s="56">
        <f t="shared" ca="1" si="36"/>
        <v>0</v>
      </c>
      <c r="AG80" s="56">
        <f t="shared" ca="1" si="36"/>
        <v>0</v>
      </c>
      <c r="AH80" s="56">
        <f t="shared" ca="1" si="36"/>
        <v>0</v>
      </c>
      <c r="AI80" s="56">
        <f t="shared" ca="1" si="36"/>
        <v>0</v>
      </c>
      <c r="AJ80" s="56">
        <f t="shared" ca="1" si="37"/>
        <v>0</v>
      </c>
      <c r="AK80" s="56">
        <f t="shared" ca="1" si="37"/>
        <v>0</v>
      </c>
      <c r="AL80" s="56">
        <f t="shared" ca="1" si="37"/>
        <v>0</v>
      </c>
      <c r="AM80" s="56">
        <f t="shared" ca="1" si="37"/>
        <v>0</v>
      </c>
      <c r="AN80" s="56">
        <f t="shared" ca="1" si="37"/>
        <v>0</v>
      </c>
      <c r="AO80" s="56">
        <f t="shared" ca="1" si="37"/>
        <v>0</v>
      </c>
      <c r="AP80" s="56">
        <f t="shared" ca="1" si="37"/>
        <v>0</v>
      </c>
      <c r="AQ80" s="56">
        <f t="shared" ca="1" si="37"/>
        <v>0</v>
      </c>
      <c r="AR80" s="56">
        <f t="shared" ca="1" si="37"/>
        <v>0</v>
      </c>
      <c r="AS80" s="56">
        <f t="shared" ca="1" si="37"/>
        <v>0</v>
      </c>
      <c r="AT80" s="56">
        <f t="shared" ca="1" si="38"/>
        <v>0</v>
      </c>
      <c r="AU80" s="56">
        <f t="shared" ca="1" si="38"/>
        <v>0</v>
      </c>
      <c r="AV80" s="56">
        <f t="shared" ca="1" si="38"/>
        <v>0</v>
      </c>
      <c r="AW80" s="56">
        <f t="shared" ca="1" si="38"/>
        <v>0</v>
      </c>
      <c r="AX80" s="56">
        <f t="shared" ca="1" si="38"/>
        <v>0</v>
      </c>
      <c r="AY80" s="56">
        <f t="shared" ca="1" si="38"/>
        <v>0</v>
      </c>
      <c r="AZ80" s="56">
        <f t="shared" ca="1" si="38"/>
        <v>0</v>
      </c>
      <c r="BA80" s="56">
        <f t="shared" ca="1" si="38"/>
        <v>0</v>
      </c>
      <c r="BB80" s="56">
        <f t="shared" ca="1" si="38"/>
        <v>0</v>
      </c>
      <c r="BC80" s="56">
        <f t="shared" ca="1" si="38"/>
        <v>0</v>
      </c>
      <c r="BD80" s="56">
        <f t="shared" ca="1" si="38"/>
        <v>0</v>
      </c>
      <c r="BE80" s="56">
        <f t="shared" ca="1" si="38"/>
        <v>0</v>
      </c>
      <c r="BF80" s="56">
        <f t="shared" ca="1" si="38"/>
        <v>0</v>
      </c>
      <c r="BG80" s="56">
        <f t="shared" ca="1" si="38"/>
        <v>0</v>
      </c>
    </row>
    <row r="81" spans="1:59" s="4" customFormat="1" x14ac:dyDescent="0.2">
      <c r="A81" s="4" t="s">
        <v>1749</v>
      </c>
      <c r="B81" s="4" t="s">
        <v>1750</v>
      </c>
      <c r="C81" s="4" t="s">
        <v>1681</v>
      </c>
      <c r="E81" s="66"/>
      <c r="F81" s="67"/>
      <c r="G81" s="50" t="s">
        <v>1682</v>
      </c>
      <c r="H81" s="50" t="s">
        <v>1682</v>
      </c>
      <c r="I81" s="51"/>
      <c r="J81" s="52">
        <v>14</v>
      </c>
      <c r="K81" s="52" t="s">
        <v>1747</v>
      </c>
      <c r="L81" s="53"/>
      <c r="M81" s="54" t="str">
        <f t="shared" si="39"/>
        <v>-</v>
      </c>
      <c r="N81" s="52">
        <f>WEEKNUM(L81)</f>
        <v>0</v>
      </c>
      <c r="O81" s="55">
        <f t="shared" ca="1" si="30"/>
        <v>28</v>
      </c>
      <c r="P81" s="55" t="str">
        <f t="shared" ca="1" si="31"/>
        <v>2019.7</v>
      </c>
      <c r="Q81" s="56">
        <f t="shared" si="32"/>
        <v>0</v>
      </c>
      <c r="R81" s="52" t="str">
        <f t="shared" si="33"/>
        <v/>
      </c>
      <c r="S81" s="52"/>
      <c r="T81" s="52" t="str">
        <f t="shared" si="35"/>
        <v>OV</v>
      </c>
      <c r="U81" s="57" t="s">
        <v>130</v>
      </c>
      <c r="V81" s="58">
        <f t="shared" ca="1" si="34"/>
        <v>0</v>
      </c>
      <c r="W81" s="64" t="s">
        <v>1751</v>
      </c>
      <c r="X81" s="60"/>
      <c r="Y81" s="61"/>
      <c r="Z81" s="56">
        <f t="shared" ca="1" si="36"/>
        <v>0</v>
      </c>
      <c r="AA81" s="56">
        <f t="shared" ca="1" si="36"/>
        <v>0</v>
      </c>
      <c r="AB81" s="56">
        <f t="shared" ca="1" si="36"/>
        <v>0</v>
      </c>
      <c r="AC81" s="56">
        <f t="shared" ca="1" si="36"/>
        <v>0</v>
      </c>
      <c r="AD81" s="56">
        <f t="shared" ca="1" si="36"/>
        <v>0</v>
      </c>
      <c r="AE81" s="56">
        <f t="shared" ca="1" si="36"/>
        <v>0</v>
      </c>
      <c r="AF81" s="56">
        <f t="shared" ca="1" si="36"/>
        <v>0</v>
      </c>
      <c r="AG81" s="56">
        <f t="shared" ca="1" si="36"/>
        <v>0</v>
      </c>
      <c r="AH81" s="56">
        <f t="shared" ca="1" si="36"/>
        <v>0</v>
      </c>
      <c r="AI81" s="56">
        <f t="shared" ca="1" si="36"/>
        <v>0</v>
      </c>
      <c r="AJ81" s="56">
        <f t="shared" ca="1" si="37"/>
        <v>0</v>
      </c>
      <c r="AK81" s="56">
        <f t="shared" ca="1" si="37"/>
        <v>0</v>
      </c>
      <c r="AL81" s="56">
        <f t="shared" ca="1" si="37"/>
        <v>0</v>
      </c>
      <c r="AM81" s="56">
        <f t="shared" ca="1" si="37"/>
        <v>0</v>
      </c>
      <c r="AN81" s="56">
        <f t="shared" ca="1" si="37"/>
        <v>0</v>
      </c>
      <c r="AO81" s="56">
        <f t="shared" ca="1" si="37"/>
        <v>0</v>
      </c>
      <c r="AP81" s="56">
        <f t="shared" ca="1" si="37"/>
        <v>0</v>
      </c>
      <c r="AQ81" s="56">
        <f t="shared" ca="1" si="37"/>
        <v>0</v>
      </c>
      <c r="AR81" s="56">
        <f t="shared" ca="1" si="37"/>
        <v>0</v>
      </c>
      <c r="AS81" s="56">
        <f t="shared" ca="1" si="37"/>
        <v>0</v>
      </c>
      <c r="AT81" s="56">
        <f t="shared" ca="1" si="38"/>
        <v>0</v>
      </c>
      <c r="AU81" s="56">
        <f t="shared" ca="1" si="38"/>
        <v>0</v>
      </c>
      <c r="AV81" s="56">
        <f t="shared" ca="1" si="38"/>
        <v>0</v>
      </c>
      <c r="AW81" s="56">
        <f t="shared" ca="1" si="38"/>
        <v>0</v>
      </c>
      <c r="AX81" s="56">
        <f t="shared" ca="1" si="38"/>
        <v>0</v>
      </c>
      <c r="AY81" s="56">
        <f t="shared" ca="1" si="38"/>
        <v>0</v>
      </c>
      <c r="AZ81" s="56">
        <f t="shared" ca="1" si="38"/>
        <v>0</v>
      </c>
      <c r="BA81" s="56">
        <f t="shared" ca="1" si="38"/>
        <v>0</v>
      </c>
      <c r="BB81" s="56">
        <f t="shared" ca="1" si="38"/>
        <v>0</v>
      </c>
      <c r="BC81" s="56">
        <f t="shared" ca="1" si="38"/>
        <v>0</v>
      </c>
      <c r="BD81" s="56">
        <f t="shared" ca="1" si="38"/>
        <v>0</v>
      </c>
      <c r="BE81" s="56">
        <f t="shared" ca="1" si="38"/>
        <v>0</v>
      </c>
      <c r="BF81" s="56">
        <f t="shared" ca="1" si="38"/>
        <v>0</v>
      </c>
      <c r="BG81" s="56">
        <f t="shared" ca="1" si="38"/>
        <v>0</v>
      </c>
    </row>
    <row r="82" spans="1:59" s="4" customFormat="1" x14ac:dyDescent="0.2">
      <c r="A82" s="4" t="s">
        <v>603</v>
      </c>
      <c r="B82" s="4" t="s">
        <v>4030</v>
      </c>
      <c r="C82" s="4" t="s">
        <v>1684</v>
      </c>
      <c r="E82" s="48"/>
      <c r="F82" s="63" t="s">
        <v>608</v>
      </c>
      <c r="G82" s="50" t="s">
        <v>1682</v>
      </c>
      <c r="H82" s="50" t="s">
        <v>1682</v>
      </c>
      <c r="I82" s="51"/>
      <c r="J82" s="52">
        <v>21</v>
      </c>
      <c r="K82" s="52"/>
      <c r="L82" s="68">
        <v>43578</v>
      </c>
      <c r="M82" s="54">
        <f t="shared" si="39"/>
        <v>2</v>
      </c>
      <c r="N82" s="52">
        <f>WEEKNUM(L82)</f>
        <v>17</v>
      </c>
      <c r="O82" s="55">
        <f t="shared" ca="1" si="30"/>
        <v>28</v>
      </c>
      <c r="P82" s="55" t="str">
        <f t="shared" ca="1" si="31"/>
        <v>2019.7</v>
      </c>
      <c r="Q82" s="56">
        <f t="shared" si="32"/>
        <v>2124.154025670945</v>
      </c>
      <c r="R82" s="52">
        <f t="shared" ca="1" si="33"/>
        <v>78</v>
      </c>
      <c r="S82" s="52"/>
      <c r="T82" s="52" t="str">
        <f t="shared" ca="1" si="35"/>
        <v>OV</v>
      </c>
      <c r="U82" s="57" t="s">
        <v>130</v>
      </c>
      <c r="V82" s="58">
        <f t="shared" ca="1" si="34"/>
        <v>0</v>
      </c>
      <c r="W82" s="64" t="s">
        <v>1753</v>
      </c>
      <c r="X82" s="60">
        <v>1702</v>
      </c>
      <c r="Y82" s="61">
        <v>9102</v>
      </c>
      <c r="Z82" s="56">
        <f t="shared" ref="Z82:AI91" ca="1" si="40">IF($O82-WEEKNUM(Z$1815)=0,$Y82,0)</f>
        <v>0</v>
      </c>
      <c r="AA82" s="56">
        <f t="shared" ca="1" si="40"/>
        <v>0</v>
      </c>
      <c r="AB82" s="56">
        <f t="shared" ca="1" si="40"/>
        <v>0</v>
      </c>
      <c r="AC82" s="56">
        <f t="shared" ca="1" si="40"/>
        <v>0</v>
      </c>
      <c r="AD82" s="56">
        <f t="shared" ca="1" si="40"/>
        <v>0</v>
      </c>
      <c r="AE82" s="56">
        <f t="shared" ca="1" si="40"/>
        <v>0</v>
      </c>
      <c r="AF82" s="56">
        <f t="shared" ca="1" si="40"/>
        <v>0</v>
      </c>
      <c r="AG82" s="56">
        <f t="shared" ca="1" si="40"/>
        <v>0</v>
      </c>
      <c r="AH82" s="56">
        <f t="shared" ca="1" si="40"/>
        <v>0</v>
      </c>
      <c r="AI82" s="56">
        <f t="shared" ca="1" si="40"/>
        <v>9102</v>
      </c>
      <c r="AJ82" s="56">
        <f t="shared" ref="AJ82:AS91" ca="1" si="41">IF($O82-WEEKNUM(AJ$1815)=0,$Y82,0)</f>
        <v>0</v>
      </c>
      <c r="AK82" s="56">
        <f t="shared" ca="1" si="41"/>
        <v>0</v>
      </c>
      <c r="AL82" s="56">
        <f t="shared" ca="1" si="41"/>
        <v>0</v>
      </c>
      <c r="AM82" s="56">
        <f t="shared" ca="1" si="41"/>
        <v>0</v>
      </c>
      <c r="AN82" s="56">
        <f t="shared" ca="1" si="41"/>
        <v>0</v>
      </c>
      <c r="AO82" s="56">
        <f t="shared" ca="1" si="41"/>
        <v>0</v>
      </c>
      <c r="AP82" s="56">
        <f t="shared" ca="1" si="41"/>
        <v>0</v>
      </c>
      <c r="AQ82" s="56">
        <f t="shared" ca="1" si="41"/>
        <v>0</v>
      </c>
      <c r="AR82" s="56">
        <f t="shared" ca="1" si="41"/>
        <v>0</v>
      </c>
      <c r="AS82" s="56">
        <f t="shared" ca="1" si="41"/>
        <v>0</v>
      </c>
      <c r="AT82" s="56">
        <f t="shared" ref="AT82:BG91" ca="1" si="42">IF($O82-WEEKNUM(AT$1815)=0,$Y82,0)</f>
        <v>0</v>
      </c>
      <c r="AU82" s="56">
        <f t="shared" ca="1" si="42"/>
        <v>0</v>
      </c>
      <c r="AV82" s="56">
        <f t="shared" ca="1" si="42"/>
        <v>0</v>
      </c>
      <c r="AW82" s="56">
        <f t="shared" ca="1" si="42"/>
        <v>0</v>
      </c>
      <c r="AX82" s="56">
        <f t="shared" ca="1" si="42"/>
        <v>0</v>
      </c>
      <c r="AY82" s="56">
        <f t="shared" ca="1" si="42"/>
        <v>0</v>
      </c>
      <c r="AZ82" s="56">
        <f t="shared" ca="1" si="42"/>
        <v>0</v>
      </c>
      <c r="BA82" s="56">
        <f t="shared" ca="1" si="42"/>
        <v>0</v>
      </c>
      <c r="BB82" s="56">
        <f t="shared" ca="1" si="42"/>
        <v>0</v>
      </c>
      <c r="BC82" s="56">
        <f t="shared" ca="1" si="42"/>
        <v>0</v>
      </c>
      <c r="BD82" s="56">
        <f t="shared" ca="1" si="42"/>
        <v>0</v>
      </c>
      <c r="BE82" s="56">
        <f t="shared" ca="1" si="42"/>
        <v>0</v>
      </c>
      <c r="BF82" s="56">
        <f t="shared" ca="1" si="42"/>
        <v>0</v>
      </c>
      <c r="BG82" s="56">
        <f t="shared" ca="1" si="42"/>
        <v>0</v>
      </c>
    </row>
    <row r="83" spans="1:59" s="4" customFormat="1" x14ac:dyDescent="0.2">
      <c r="A83" s="4" t="s">
        <v>603</v>
      </c>
      <c r="B83" s="4" t="s">
        <v>4030</v>
      </c>
      <c r="C83" s="4" t="s">
        <v>1684</v>
      </c>
      <c r="E83" s="48"/>
      <c r="F83" s="63" t="s">
        <v>610</v>
      </c>
      <c r="G83" s="50" t="s">
        <v>1682</v>
      </c>
      <c r="H83" s="50" t="s">
        <v>1682</v>
      </c>
      <c r="I83" s="51"/>
      <c r="J83" s="52">
        <v>21</v>
      </c>
      <c r="K83" s="52"/>
      <c r="L83" s="68">
        <v>43598</v>
      </c>
      <c r="M83" s="54">
        <f>IF(L83="","-",WEEKDAY(L83,2))</f>
        <v>1</v>
      </c>
      <c r="N83" s="52">
        <f>WEEKNUM(L83)</f>
        <v>20</v>
      </c>
      <c r="O83" s="55">
        <f t="shared" ca="1" si="30"/>
        <v>28</v>
      </c>
      <c r="P83" s="55" t="str">
        <f t="shared" ca="1" si="31"/>
        <v>2019.7</v>
      </c>
      <c r="Q83" s="56">
        <f t="shared" si="32"/>
        <v>1973.4539089848308</v>
      </c>
      <c r="R83" s="52">
        <f t="shared" ca="1" si="33"/>
        <v>58</v>
      </c>
      <c r="S83" s="52"/>
      <c r="T83" s="52" t="str">
        <f ca="1">IFERROR(IF(R83&gt;0,"OV",""),0)</f>
        <v>OV</v>
      </c>
      <c r="U83" s="57" t="s">
        <v>130</v>
      </c>
      <c r="V83" s="58">
        <f t="shared" ca="1" si="34"/>
        <v>0</v>
      </c>
      <c r="W83" s="64" t="s">
        <v>1753</v>
      </c>
      <c r="X83" s="60">
        <v>1581.25</v>
      </c>
      <c r="Y83" s="61">
        <v>8456.25</v>
      </c>
      <c r="Z83" s="56">
        <f t="shared" ca="1" si="40"/>
        <v>0</v>
      </c>
      <c r="AA83" s="56">
        <f t="shared" ca="1" si="40"/>
        <v>0</v>
      </c>
      <c r="AB83" s="56">
        <f t="shared" ca="1" si="40"/>
        <v>0</v>
      </c>
      <c r="AC83" s="56">
        <f t="shared" ca="1" si="40"/>
        <v>0</v>
      </c>
      <c r="AD83" s="56">
        <f t="shared" ca="1" si="40"/>
        <v>0</v>
      </c>
      <c r="AE83" s="56">
        <f t="shared" ca="1" si="40"/>
        <v>0</v>
      </c>
      <c r="AF83" s="56">
        <f t="shared" ca="1" si="40"/>
        <v>0</v>
      </c>
      <c r="AG83" s="56">
        <f t="shared" ca="1" si="40"/>
        <v>0</v>
      </c>
      <c r="AH83" s="56">
        <f t="shared" ca="1" si="40"/>
        <v>0</v>
      </c>
      <c r="AI83" s="56">
        <f t="shared" ca="1" si="40"/>
        <v>8456.25</v>
      </c>
      <c r="AJ83" s="56">
        <f t="shared" ca="1" si="41"/>
        <v>0</v>
      </c>
      <c r="AK83" s="56">
        <f t="shared" ca="1" si="41"/>
        <v>0</v>
      </c>
      <c r="AL83" s="56">
        <f t="shared" ca="1" si="41"/>
        <v>0</v>
      </c>
      <c r="AM83" s="56">
        <f t="shared" ca="1" si="41"/>
        <v>0</v>
      </c>
      <c r="AN83" s="56">
        <f t="shared" ca="1" si="41"/>
        <v>0</v>
      </c>
      <c r="AO83" s="56">
        <f t="shared" ca="1" si="41"/>
        <v>0</v>
      </c>
      <c r="AP83" s="56">
        <f t="shared" ca="1" si="41"/>
        <v>0</v>
      </c>
      <c r="AQ83" s="56">
        <f t="shared" ca="1" si="41"/>
        <v>0</v>
      </c>
      <c r="AR83" s="56">
        <f t="shared" ca="1" si="41"/>
        <v>0</v>
      </c>
      <c r="AS83" s="56">
        <f t="shared" ca="1" si="41"/>
        <v>0</v>
      </c>
      <c r="AT83" s="56">
        <f t="shared" ca="1" si="42"/>
        <v>0</v>
      </c>
      <c r="AU83" s="56">
        <f t="shared" ca="1" si="42"/>
        <v>0</v>
      </c>
      <c r="AV83" s="56">
        <f t="shared" ca="1" si="42"/>
        <v>0</v>
      </c>
      <c r="AW83" s="56">
        <f t="shared" ca="1" si="42"/>
        <v>0</v>
      </c>
      <c r="AX83" s="56">
        <f t="shared" ca="1" si="42"/>
        <v>0</v>
      </c>
      <c r="AY83" s="56">
        <f t="shared" ca="1" si="42"/>
        <v>0</v>
      </c>
      <c r="AZ83" s="56">
        <f t="shared" ca="1" si="42"/>
        <v>0</v>
      </c>
      <c r="BA83" s="56">
        <f t="shared" ca="1" si="42"/>
        <v>0</v>
      </c>
      <c r="BB83" s="56">
        <f t="shared" ca="1" si="42"/>
        <v>0</v>
      </c>
      <c r="BC83" s="56">
        <f t="shared" ca="1" si="42"/>
        <v>0</v>
      </c>
      <c r="BD83" s="56">
        <f t="shared" ca="1" si="42"/>
        <v>0</v>
      </c>
      <c r="BE83" s="56">
        <f t="shared" ca="1" si="42"/>
        <v>0</v>
      </c>
      <c r="BF83" s="56">
        <f t="shared" ca="1" si="42"/>
        <v>0</v>
      </c>
      <c r="BG83" s="56">
        <f t="shared" ca="1" si="42"/>
        <v>0</v>
      </c>
    </row>
    <row r="84" spans="1:59" s="4" customFormat="1" x14ac:dyDescent="0.2">
      <c r="A84" s="4" t="s">
        <v>603</v>
      </c>
      <c r="B84" s="4" t="s">
        <v>4030</v>
      </c>
      <c r="C84" s="4" t="s">
        <v>1684</v>
      </c>
      <c r="E84" s="48"/>
      <c r="F84" s="63"/>
      <c r="G84" s="50" t="s">
        <v>1682</v>
      </c>
      <c r="H84" s="50" t="s">
        <v>1682</v>
      </c>
      <c r="I84" s="51"/>
      <c r="J84" s="52">
        <v>21</v>
      </c>
      <c r="K84" s="52"/>
      <c r="L84" s="68"/>
      <c r="M84" s="54" t="str">
        <f>IF(L84="","-",WEEKDAY(L84,2))</f>
        <v>-</v>
      </c>
      <c r="N84" s="52">
        <f>WEEKNUM(L84)</f>
        <v>0</v>
      </c>
      <c r="O84" s="55">
        <f t="shared" ca="1" si="30"/>
        <v>28</v>
      </c>
      <c r="P84" s="55" t="str">
        <f t="shared" ca="1" si="31"/>
        <v>2019.7</v>
      </c>
      <c r="Q84" s="56">
        <f t="shared" si="32"/>
        <v>0</v>
      </c>
      <c r="R84" s="52" t="str">
        <f t="shared" si="33"/>
        <v/>
      </c>
      <c r="S84" s="52"/>
      <c r="T84" s="52" t="str">
        <f>IFERROR(IF(R84&gt;0,"OV",""),0)</f>
        <v>OV</v>
      </c>
      <c r="U84" s="57" t="s">
        <v>130</v>
      </c>
      <c r="V84" s="58">
        <f t="shared" ca="1" si="34"/>
        <v>0</v>
      </c>
      <c r="W84" s="64" t="s">
        <v>1753</v>
      </c>
      <c r="X84" s="60"/>
      <c r="Y84" s="61"/>
      <c r="Z84" s="56">
        <f t="shared" ca="1" si="40"/>
        <v>0</v>
      </c>
      <c r="AA84" s="56">
        <f t="shared" ca="1" si="40"/>
        <v>0</v>
      </c>
      <c r="AB84" s="56">
        <f t="shared" ca="1" si="40"/>
        <v>0</v>
      </c>
      <c r="AC84" s="56">
        <f t="shared" ca="1" si="40"/>
        <v>0</v>
      </c>
      <c r="AD84" s="56">
        <f t="shared" ca="1" si="40"/>
        <v>0</v>
      </c>
      <c r="AE84" s="56">
        <f t="shared" ca="1" si="40"/>
        <v>0</v>
      </c>
      <c r="AF84" s="56">
        <f t="shared" ca="1" si="40"/>
        <v>0</v>
      </c>
      <c r="AG84" s="56">
        <f t="shared" ca="1" si="40"/>
        <v>0</v>
      </c>
      <c r="AH84" s="56">
        <f t="shared" ca="1" si="40"/>
        <v>0</v>
      </c>
      <c r="AI84" s="56">
        <f t="shared" ca="1" si="40"/>
        <v>0</v>
      </c>
      <c r="AJ84" s="56">
        <f t="shared" ca="1" si="41"/>
        <v>0</v>
      </c>
      <c r="AK84" s="56">
        <f t="shared" ca="1" si="41"/>
        <v>0</v>
      </c>
      <c r="AL84" s="56">
        <f t="shared" ca="1" si="41"/>
        <v>0</v>
      </c>
      <c r="AM84" s="56">
        <f t="shared" ca="1" si="41"/>
        <v>0</v>
      </c>
      <c r="AN84" s="56">
        <f t="shared" ca="1" si="41"/>
        <v>0</v>
      </c>
      <c r="AO84" s="56">
        <f t="shared" ca="1" si="41"/>
        <v>0</v>
      </c>
      <c r="AP84" s="56">
        <f t="shared" ca="1" si="41"/>
        <v>0</v>
      </c>
      <c r="AQ84" s="56">
        <f t="shared" ca="1" si="41"/>
        <v>0</v>
      </c>
      <c r="AR84" s="56">
        <f t="shared" ca="1" si="41"/>
        <v>0</v>
      </c>
      <c r="AS84" s="56">
        <f t="shared" ca="1" si="41"/>
        <v>0</v>
      </c>
      <c r="AT84" s="56">
        <f t="shared" ca="1" si="42"/>
        <v>0</v>
      </c>
      <c r="AU84" s="56">
        <f t="shared" ca="1" si="42"/>
        <v>0</v>
      </c>
      <c r="AV84" s="56">
        <f t="shared" ca="1" si="42"/>
        <v>0</v>
      </c>
      <c r="AW84" s="56">
        <f t="shared" ca="1" si="42"/>
        <v>0</v>
      </c>
      <c r="AX84" s="56">
        <f t="shared" ca="1" si="42"/>
        <v>0</v>
      </c>
      <c r="AY84" s="56">
        <f t="shared" ca="1" si="42"/>
        <v>0</v>
      </c>
      <c r="AZ84" s="56">
        <f t="shared" ca="1" si="42"/>
        <v>0</v>
      </c>
      <c r="BA84" s="56">
        <f t="shared" ca="1" si="42"/>
        <v>0</v>
      </c>
      <c r="BB84" s="56">
        <f t="shared" ca="1" si="42"/>
        <v>0</v>
      </c>
      <c r="BC84" s="56">
        <f t="shared" ca="1" si="42"/>
        <v>0</v>
      </c>
      <c r="BD84" s="56">
        <f t="shared" ca="1" si="42"/>
        <v>0</v>
      </c>
      <c r="BE84" s="56">
        <f t="shared" ca="1" si="42"/>
        <v>0</v>
      </c>
      <c r="BF84" s="56">
        <f t="shared" ca="1" si="42"/>
        <v>0</v>
      </c>
      <c r="BG84" s="56">
        <f t="shared" ca="1" si="42"/>
        <v>0</v>
      </c>
    </row>
    <row r="85" spans="1:59" s="4" customFormat="1" x14ac:dyDescent="0.2">
      <c r="A85" s="4" t="s">
        <v>603</v>
      </c>
      <c r="B85" s="4" t="s">
        <v>4030</v>
      </c>
      <c r="C85" s="4" t="s">
        <v>1684</v>
      </c>
      <c r="E85" s="48"/>
      <c r="F85" s="63"/>
      <c r="G85" s="50" t="s">
        <v>1682</v>
      </c>
      <c r="H85" s="50" t="s">
        <v>1682</v>
      </c>
      <c r="I85" s="51"/>
      <c r="J85" s="52">
        <v>21</v>
      </c>
      <c r="K85" s="52"/>
      <c r="L85" s="68"/>
      <c r="M85" s="54" t="str">
        <f t="shared" si="39"/>
        <v>-</v>
      </c>
      <c r="N85" s="52">
        <f t="shared" si="1"/>
        <v>0</v>
      </c>
      <c r="O85" s="55">
        <f t="shared" ca="1" si="30"/>
        <v>28</v>
      </c>
      <c r="P85" s="55" t="str">
        <f t="shared" ca="1" si="31"/>
        <v>2019.7</v>
      </c>
      <c r="Q85" s="56">
        <f t="shared" si="32"/>
        <v>0</v>
      </c>
      <c r="R85" s="52" t="str">
        <f t="shared" si="33"/>
        <v/>
      </c>
      <c r="S85" s="52"/>
      <c r="T85" s="52" t="str">
        <f t="shared" si="35"/>
        <v>OV</v>
      </c>
      <c r="U85" s="57" t="s">
        <v>130</v>
      </c>
      <c r="V85" s="58">
        <f t="shared" ca="1" si="34"/>
        <v>0</v>
      </c>
      <c r="W85" s="64" t="s">
        <v>1753</v>
      </c>
      <c r="X85" s="60"/>
      <c r="Y85" s="61"/>
      <c r="Z85" s="56">
        <f t="shared" ca="1" si="40"/>
        <v>0</v>
      </c>
      <c r="AA85" s="56">
        <f t="shared" ca="1" si="40"/>
        <v>0</v>
      </c>
      <c r="AB85" s="56">
        <f t="shared" ca="1" si="40"/>
        <v>0</v>
      </c>
      <c r="AC85" s="56">
        <f t="shared" ca="1" si="40"/>
        <v>0</v>
      </c>
      <c r="AD85" s="56">
        <f t="shared" ca="1" si="40"/>
        <v>0</v>
      </c>
      <c r="AE85" s="56">
        <f t="shared" ca="1" si="40"/>
        <v>0</v>
      </c>
      <c r="AF85" s="56">
        <f t="shared" ca="1" si="40"/>
        <v>0</v>
      </c>
      <c r="AG85" s="56">
        <f t="shared" ca="1" si="40"/>
        <v>0</v>
      </c>
      <c r="AH85" s="56">
        <f t="shared" ca="1" si="40"/>
        <v>0</v>
      </c>
      <c r="AI85" s="56">
        <f t="shared" ca="1" si="40"/>
        <v>0</v>
      </c>
      <c r="AJ85" s="56">
        <f t="shared" ca="1" si="41"/>
        <v>0</v>
      </c>
      <c r="AK85" s="56">
        <f t="shared" ca="1" si="41"/>
        <v>0</v>
      </c>
      <c r="AL85" s="56">
        <f t="shared" ca="1" si="41"/>
        <v>0</v>
      </c>
      <c r="AM85" s="56">
        <f t="shared" ca="1" si="41"/>
        <v>0</v>
      </c>
      <c r="AN85" s="56">
        <f t="shared" ca="1" si="41"/>
        <v>0</v>
      </c>
      <c r="AO85" s="56">
        <f t="shared" ca="1" si="41"/>
        <v>0</v>
      </c>
      <c r="AP85" s="56">
        <f t="shared" ca="1" si="41"/>
        <v>0</v>
      </c>
      <c r="AQ85" s="56">
        <f t="shared" ca="1" si="41"/>
        <v>0</v>
      </c>
      <c r="AR85" s="56">
        <f t="shared" ca="1" si="41"/>
        <v>0</v>
      </c>
      <c r="AS85" s="56">
        <f t="shared" ca="1" si="41"/>
        <v>0</v>
      </c>
      <c r="AT85" s="56">
        <f t="shared" ca="1" si="42"/>
        <v>0</v>
      </c>
      <c r="AU85" s="56">
        <f t="shared" ca="1" si="42"/>
        <v>0</v>
      </c>
      <c r="AV85" s="56">
        <f t="shared" ca="1" si="42"/>
        <v>0</v>
      </c>
      <c r="AW85" s="56">
        <f t="shared" ca="1" si="42"/>
        <v>0</v>
      </c>
      <c r="AX85" s="56">
        <f t="shared" ca="1" si="42"/>
        <v>0</v>
      </c>
      <c r="AY85" s="56">
        <f t="shared" ca="1" si="42"/>
        <v>0</v>
      </c>
      <c r="AZ85" s="56">
        <f t="shared" ca="1" si="42"/>
        <v>0</v>
      </c>
      <c r="BA85" s="56">
        <f t="shared" ca="1" si="42"/>
        <v>0</v>
      </c>
      <c r="BB85" s="56">
        <f t="shared" ca="1" si="42"/>
        <v>0</v>
      </c>
      <c r="BC85" s="56">
        <f t="shared" ca="1" si="42"/>
        <v>0</v>
      </c>
      <c r="BD85" s="56">
        <f t="shared" ca="1" si="42"/>
        <v>0</v>
      </c>
      <c r="BE85" s="56">
        <f t="shared" ca="1" si="42"/>
        <v>0</v>
      </c>
      <c r="BF85" s="56">
        <f t="shared" ca="1" si="42"/>
        <v>0</v>
      </c>
      <c r="BG85" s="56">
        <f t="shared" ca="1" si="42"/>
        <v>0</v>
      </c>
    </row>
    <row r="86" spans="1:59" s="4" customFormat="1" x14ac:dyDescent="0.2">
      <c r="A86" s="4" t="s">
        <v>603</v>
      </c>
      <c r="B86" s="4" t="s">
        <v>4030</v>
      </c>
      <c r="C86" s="4" t="s">
        <v>1684</v>
      </c>
      <c r="E86" s="48"/>
      <c r="F86" s="63"/>
      <c r="G86" s="50" t="s">
        <v>1682</v>
      </c>
      <c r="H86" s="50" t="s">
        <v>1682</v>
      </c>
      <c r="I86" s="51"/>
      <c r="J86" s="52">
        <v>21</v>
      </c>
      <c r="K86" s="52"/>
      <c r="L86" s="68"/>
      <c r="M86" s="54" t="str">
        <f t="shared" si="39"/>
        <v>-</v>
      </c>
      <c r="N86" s="52">
        <f t="shared" si="1"/>
        <v>0</v>
      </c>
      <c r="O86" s="55">
        <f t="shared" ca="1" si="30"/>
        <v>28</v>
      </c>
      <c r="P86" s="55" t="str">
        <f t="shared" ca="1" si="31"/>
        <v>2019.7</v>
      </c>
      <c r="Q86" s="56">
        <f t="shared" si="32"/>
        <v>0</v>
      </c>
      <c r="R86" s="52" t="str">
        <f t="shared" si="33"/>
        <v/>
      </c>
      <c r="S86" s="52"/>
      <c r="T86" s="52" t="str">
        <f t="shared" si="35"/>
        <v>OV</v>
      </c>
      <c r="U86" s="57" t="s">
        <v>130</v>
      </c>
      <c r="V86" s="58">
        <f t="shared" ca="1" si="34"/>
        <v>0</v>
      </c>
      <c r="W86" s="64" t="s">
        <v>1753</v>
      </c>
      <c r="X86" s="60"/>
      <c r="Y86" s="61"/>
      <c r="Z86" s="56">
        <f t="shared" ca="1" si="40"/>
        <v>0</v>
      </c>
      <c r="AA86" s="56">
        <f t="shared" ca="1" si="40"/>
        <v>0</v>
      </c>
      <c r="AB86" s="56">
        <f t="shared" ca="1" si="40"/>
        <v>0</v>
      </c>
      <c r="AC86" s="56">
        <f t="shared" ca="1" si="40"/>
        <v>0</v>
      </c>
      <c r="AD86" s="56">
        <f t="shared" ca="1" si="40"/>
        <v>0</v>
      </c>
      <c r="AE86" s="56">
        <f t="shared" ca="1" si="40"/>
        <v>0</v>
      </c>
      <c r="AF86" s="56">
        <f t="shared" ca="1" si="40"/>
        <v>0</v>
      </c>
      <c r="AG86" s="56">
        <f t="shared" ca="1" si="40"/>
        <v>0</v>
      </c>
      <c r="AH86" s="56">
        <f t="shared" ca="1" si="40"/>
        <v>0</v>
      </c>
      <c r="AI86" s="56">
        <f t="shared" ca="1" si="40"/>
        <v>0</v>
      </c>
      <c r="AJ86" s="56">
        <f t="shared" ca="1" si="41"/>
        <v>0</v>
      </c>
      <c r="AK86" s="56">
        <f t="shared" ca="1" si="41"/>
        <v>0</v>
      </c>
      <c r="AL86" s="56">
        <f t="shared" ca="1" si="41"/>
        <v>0</v>
      </c>
      <c r="AM86" s="56">
        <f t="shared" ca="1" si="41"/>
        <v>0</v>
      </c>
      <c r="AN86" s="56">
        <f t="shared" ca="1" si="41"/>
        <v>0</v>
      </c>
      <c r="AO86" s="56">
        <f t="shared" ca="1" si="41"/>
        <v>0</v>
      </c>
      <c r="AP86" s="56">
        <f t="shared" ca="1" si="41"/>
        <v>0</v>
      </c>
      <c r="AQ86" s="56">
        <f t="shared" ca="1" si="41"/>
        <v>0</v>
      </c>
      <c r="AR86" s="56">
        <f t="shared" ca="1" si="41"/>
        <v>0</v>
      </c>
      <c r="AS86" s="56">
        <f t="shared" ca="1" si="41"/>
        <v>0</v>
      </c>
      <c r="AT86" s="56">
        <f t="shared" ca="1" si="42"/>
        <v>0</v>
      </c>
      <c r="AU86" s="56">
        <f t="shared" ca="1" si="42"/>
        <v>0</v>
      </c>
      <c r="AV86" s="56">
        <f t="shared" ca="1" si="42"/>
        <v>0</v>
      </c>
      <c r="AW86" s="56">
        <f t="shared" ca="1" si="42"/>
        <v>0</v>
      </c>
      <c r="AX86" s="56">
        <f t="shared" ca="1" si="42"/>
        <v>0</v>
      </c>
      <c r="AY86" s="56">
        <f t="shared" ca="1" si="42"/>
        <v>0</v>
      </c>
      <c r="AZ86" s="56">
        <f t="shared" ca="1" si="42"/>
        <v>0</v>
      </c>
      <c r="BA86" s="56">
        <f t="shared" ca="1" si="42"/>
        <v>0</v>
      </c>
      <c r="BB86" s="56">
        <f t="shared" ca="1" si="42"/>
        <v>0</v>
      </c>
      <c r="BC86" s="56">
        <f t="shared" ca="1" si="42"/>
        <v>0</v>
      </c>
      <c r="BD86" s="56">
        <f t="shared" ca="1" si="42"/>
        <v>0</v>
      </c>
      <c r="BE86" s="56">
        <f t="shared" ca="1" si="42"/>
        <v>0</v>
      </c>
      <c r="BF86" s="56">
        <f t="shared" ca="1" si="42"/>
        <v>0</v>
      </c>
      <c r="BG86" s="56">
        <f t="shared" ca="1" si="42"/>
        <v>0</v>
      </c>
    </row>
    <row r="87" spans="1:59" s="4" customFormat="1" x14ac:dyDescent="0.2">
      <c r="A87" s="4" t="s">
        <v>603</v>
      </c>
      <c r="B87" s="4" t="s">
        <v>4030</v>
      </c>
      <c r="C87" s="4" t="s">
        <v>1684</v>
      </c>
      <c r="E87" s="48"/>
      <c r="F87" s="63"/>
      <c r="G87" s="50" t="s">
        <v>1682</v>
      </c>
      <c r="H87" s="50" t="s">
        <v>1682</v>
      </c>
      <c r="I87" s="51"/>
      <c r="J87" s="52">
        <v>21</v>
      </c>
      <c r="K87" s="52"/>
      <c r="L87" s="68"/>
      <c r="M87" s="54" t="str">
        <f t="shared" si="39"/>
        <v>-</v>
      </c>
      <c r="N87" s="52">
        <f t="shared" si="1"/>
        <v>0</v>
      </c>
      <c r="O87" s="55">
        <f t="shared" ca="1" si="30"/>
        <v>28</v>
      </c>
      <c r="P87" s="55" t="str">
        <f t="shared" ca="1" si="31"/>
        <v>2019.7</v>
      </c>
      <c r="Q87" s="56">
        <f t="shared" si="32"/>
        <v>0</v>
      </c>
      <c r="R87" s="52" t="str">
        <f t="shared" si="33"/>
        <v/>
      </c>
      <c r="S87" s="52"/>
      <c r="T87" s="52" t="str">
        <f t="shared" si="35"/>
        <v>OV</v>
      </c>
      <c r="U87" s="57" t="s">
        <v>130</v>
      </c>
      <c r="V87" s="58">
        <f t="shared" ca="1" si="34"/>
        <v>0</v>
      </c>
      <c r="W87" s="64" t="s">
        <v>1753</v>
      </c>
      <c r="X87" s="60"/>
      <c r="Y87" s="61"/>
      <c r="Z87" s="56">
        <f t="shared" ca="1" si="40"/>
        <v>0</v>
      </c>
      <c r="AA87" s="56">
        <f t="shared" ca="1" si="40"/>
        <v>0</v>
      </c>
      <c r="AB87" s="56">
        <f t="shared" ca="1" si="40"/>
        <v>0</v>
      </c>
      <c r="AC87" s="56">
        <f t="shared" ca="1" si="40"/>
        <v>0</v>
      </c>
      <c r="AD87" s="56">
        <f t="shared" ca="1" si="40"/>
        <v>0</v>
      </c>
      <c r="AE87" s="56">
        <f t="shared" ca="1" si="40"/>
        <v>0</v>
      </c>
      <c r="AF87" s="56">
        <f t="shared" ca="1" si="40"/>
        <v>0</v>
      </c>
      <c r="AG87" s="56">
        <f t="shared" ca="1" si="40"/>
        <v>0</v>
      </c>
      <c r="AH87" s="56">
        <f t="shared" ca="1" si="40"/>
        <v>0</v>
      </c>
      <c r="AI87" s="56">
        <f t="shared" ca="1" si="40"/>
        <v>0</v>
      </c>
      <c r="AJ87" s="56">
        <f t="shared" ca="1" si="41"/>
        <v>0</v>
      </c>
      <c r="AK87" s="56">
        <f t="shared" ca="1" si="41"/>
        <v>0</v>
      </c>
      <c r="AL87" s="56">
        <f t="shared" ca="1" si="41"/>
        <v>0</v>
      </c>
      <c r="AM87" s="56">
        <f t="shared" ca="1" si="41"/>
        <v>0</v>
      </c>
      <c r="AN87" s="56">
        <f t="shared" ca="1" si="41"/>
        <v>0</v>
      </c>
      <c r="AO87" s="56">
        <f t="shared" ca="1" si="41"/>
        <v>0</v>
      </c>
      <c r="AP87" s="56">
        <f t="shared" ca="1" si="41"/>
        <v>0</v>
      </c>
      <c r="AQ87" s="56">
        <f t="shared" ca="1" si="41"/>
        <v>0</v>
      </c>
      <c r="AR87" s="56">
        <f t="shared" ca="1" si="41"/>
        <v>0</v>
      </c>
      <c r="AS87" s="56">
        <f t="shared" ca="1" si="41"/>
        <v>0</v>
      </c>
      <c r="AT87" s="56">
        <f t="shared" ca="1" si="42"/>
        <v>0</v>
      </c>
      <c r="AU87" s="56">
        <f t="shared" ca="1" si="42"/>
        <v>0</v>
      </c>
      <c r="AV87" s="56">
        <f t="shared" ca="1" si="42"/>
        <v>0</v>
      </c>
      <c r="AW87" s="56">
        <f t="shared" ca="1" si="42"/>
        <v>0</v>
      </c>
      <c r="AX87" s="56">
        <f t="shared" ca="1" si="42"/>
        <v>0</v>
      </c>
      <c r="AY87" s="56">
        <f t="shared" ca="1" si="42"/>
        <v>0</v>
      </c>
      <c r="AZ87" s="56">
        <f t="shared" ca="1" si="42"/>
        <v>0</v>
      </c>
      <c r="BA87" s="56">
        <f t="shared" ca="1" si="42"/>
        <v>0</v>
      </c>
      <c r="BB87" s="56">
        <f t="shared" ca="1" si="42"/>
        <v>0</v>
      </c>
      <c r="BC87" s="56">
        <f t="shared" ca="1" si="42"/>
        <v>0</v>
      </c>
      <c r="BD87" s="56">
        <f t="shared" ca="1" si="42"/>
        <v>0</v>
      </c>
      <c r="BE87" s="56">
        <f t="shared" ca="1" si="42"/>
        <v>0</v>
      </c>
      <c r="BF87" s="56">
        <f t="shared" ca="1" si="42"/>
        <v>0</v>
      </c>
      <c r="BG87" s="56">
        <f t="shared" ca="1" si="42"/>
        <v>0</v>
      </c>
    </row>
    <row r="88" spans="1:59" s="4" customFormat="1" x14ac:dyDescent="0.2">
      <c r="A88" s="4" t="s">
        <v>603</v>
      </c>
      <c r="B88" s="4" t="s">
        <v>4030</v>
      </c>
      <c r="C88" s="4" t="s">
        <v>1684</v>
      </c>
      <c r="E88" s="48"/>
      <c r="F88" s="63"/>
      <c r="G88" s="50" t="s">
        <v>1682</v>
      </c>
      <c r="H88" s="50" t="s">
        <v>1682</v>
      </c>
      <c r="I88" s="51"/>
      <c r="J88" s="52">
        <v>21</v>
      </c>
      <c r="K88" s="52"/>
      <c r="L88" s="68"/>
      <c r="M88" s="54" t="str">
        <f t="shared" si="39"/>
        <v>-</v>
      </c>
      <c r="N88" s="52">
        <f t="shared" si="1"/>
        <v>0</v>
      </c>
      <c r="O88" s="55">
        <f t="shared" ca="1" si="30"/>
        <v>28</v>
      </c>
      <c r="P88" s="55" t="str">
        <f t="shared" ca="1" si="31"/>
        <v>2019.7</v>
      </c>
      <c r="Q88" s="56">
        <f t="shared" si="32"/>
        <v>0</v>
      </c>
      <c r="R88" s="52" t="str">
        <f t="shared" si="33"/>
        <v/>
      </c>
      <c r="S88" s="52"/>
      <c r="T88" s="52" t="str">
        <f t="shared" si="35"/>
        <v>OV</v>
      </c>
      <c r="U88" s="57" t="s">
        <v>130</v>
      </c>
      <c r="V88" s="58">
        <f t="shared" ca="1" si="34"/>
        <v>0</v>
      </c>
      <c r="W88" s="64" t="s">
        <v>1753</v>
      </c>
      <c r="X88" s="60"/>
      <c r="Y88" s="61"/>
      <c r="Z88" s="56">
        <f t="shared" ca="1" si="40"/>
        <v>0</v>
      </c>
      <c r="AA88" s="56">
        <f t="shared" ca="1" si="40"/>
        <v>0</v>
      </c>
      <c r="AB88" s="56">
        <f t="shared" ca="1" si="40"/>
        <v>0</v>
      </c>
      <c r="AC88" s="56">
        <f t="shared" ca="1" si="40"/>
        <v>0</v>
      </c>
      <c r="AD88" s="56">
        <f t="shared" ca="1" si="40"/>
        <v>0</v>
      </c>
      <c r="AE88" s="56">
        <f t="shared" ca="1" si="40"/>
        <v>0</v>
      </c>
      <c r="AF88" s="56">
        <f t="shared" ca="1" si="40"/>
        <v>0</v>
      </c>
      <c r="AG88" s="56">
        <f t="shared" ca="1" si="40"/>
        <v>0</v>
      </c>
      <c r="AH88" s="56">
        <f t="shared" ca="1" si="40"/>
        <v>0</v>
      </c>
      <c r="AI88" s="56">
        <f t="shared" ca="1" si="40"/>
        <v>0</v>
      </c>
      <c r="AJ88" s="56">
        <f t="shared" ca="1" si="41"/>
        <v>0</v>
      </c>
      <c r="AK88" s="56">
        <f t="shared" ca="1" si="41"/>
        <v>0</v>
      </c>
      <c r="AL88" s="56">
        <f t="shared" ca="1" si="41"/>
        <v>0</v>
      </c>
      <c r="AM88" s="56">
        <f t="shared" ca="1" si="41"/>
        <v>0</v>
      </c>
      <c r="AN88" s="56">
        <f t="shared" ca="1" si="41"/>
        <v>0</v>
      </c>
      <c r="AO88" s="56">
        <f t="shared" ca="1" si="41"/>
        <v>0</v>
      </c>
      <c r="AP88" s="56">
        <f t="shared" ca="1" si="41"/>
        <v>0</v>
      </c>
      <c r="AQ88" s="56">
        <f t="shared" ca="1" si="41"/>
        <v>0</v>
      </c>
      <c r="AR88" s="56">
        <f t="shared" ca="1" si="41"/>
        <v>0</v>
      </c>
      <c r="AS88" s="56">
        <f t="shared" ca="1" si="41"/>
        <v>0</v>
      </c>
      <c r="AT88" s="56">
        <f t="shared" ca="1" si="42"/>
        <v>0</v>
      </c>
      <c r="AU88" s="56">
        <f t="shared" ca="1" si="42"/>
        <v>0</v>
      </c>
      <c r="AV88" s="56">
        <f t="shared" ca="1" si="42"/>
        <v>0</v>
      </c>
      <c r="AW88" s="56">
        <f t="shared" ca="1" si="42"/>
        <v>0</v>
      </c>
      <c r="AX88" s="56">
        <f t="shared" ca="1" si="42"/>
        <v>0</v>
      </c>
      <c r="AY88" s="56">
        <f t="shared" ca="1" si="42"/>
        <v>0</v>
      </c>
      <c r="AZ88" s="56">
        <f t="shared" ca="1" si="42"/>
        <v>0</v>
      </c>
      <c r="BA88" s="56">
        <f t="shared" ca="1" si="42"/>
        <v>0</v>
      </c>
      <c r="BB88" s="56">
        <f t="shared" ca="1" si="42"/>
        <v>0</v>
      </c>
      <c r="BC88" s="56">
        <f t="shared" ca="1" si="42"/>
        <v>0</v>
      </c>
      <c r="BD88" s="56">
        <f t="shared" ca="1" si="42"/>
        <v>0</v>
      </c>
      <c r="BE88" s="56">
        <f t="shared" ca="1" si="42"/>
        <v>0</v>
      </c>
      <c r="BF88" s="56">
        <f t="shared" ca="1" si="42"/>
        <v>0</v>
      </c>
      <c r="BG88" s="56">
        <f t="shared" ca="1" si="42"/>
        <v>0</v>
      </c>
    </row>
    <row r="89" spans="1:59" s="4" customFormat="1" x14ac:dyDescent="0.2">
      <c r="B89" s="4" t="s">
        <v>1754</v>
      </c>
      <c r="C89" s="4" t="s">
        <v>1691</v>
      </c>
      <c r="E89" s="48"/>
      <c r="F89" s="49"/>
      <c r="G89" s="50" t="s">
        <v>1682</v>
      </c>
      <c r="H89" s="50" t="s">
        <v>1682</v>
      </c>
      <c r="I89" s="51"/>
      <c r="J89" s="52">
        <v>30</v>
      </c>
      <c r="K89" s="52"/>
      <c r="L89" s="53"/>
      <c r="M89" s="54" t="str">
        <f t="shared" si="39"/>
        <v>-</v>
      </c>
      <c r="N89" s="52">
        <f t="shared" si="1"/>
        <v>0</v>
      </c>
      <c r="O89" s="55">
        <f t="shared" ca="1" si="30"/>
        <v>28</v>
      </c>
      <c r="P89" s="55" t="str">
        <f t="shared" ca="1" si="31"/>
        <v>2019.7</v>
      </c>
      <c r="Q89" s="56">
        <f t="shared" si="32"/>
        <v>0</v>
      </c>
      <c r="R89" s="52" t="str">
        <f t="shared" si="33"/>
        <v/>
      </c>
      <c r="S89" s="52"/>
      <c r="T89" s="52" t="str">
        <f t="shared" si="35"/>
        <v>OV</v>
      </c>
      <c r="U89" s="57" t="s">
        <v>178</v>
      </c>
      <c r="V89" s="58">
        <f t="shared" ca="1" si="34"/>
        <v>0</v>
      </c>
      <c r="W89" s="59"/>
      <c r="X89" s="60"/>
      <c r="Y89" s="61"/>
      <c r="Z89" s="56">
        <f t="shared" ca="1" si="40"/>
        <v>0</v>
      </c>
      <c r="AA89" s="56">
        <f t="shared" ca="1" si="40"/>
        <v>0</v>
      </c>
      <c r="AB89" s="56">
        <f t="shared" ca="1" si="40"/>
        <v>0</v>
      </c>
      <c r="AC89" s="56">
        <f t="shared" ca="1" si="40"/>
        <v>0</v>
      </c>
      <c r="AD89" s="56">
        <f t="shared" ca="1" si="40"/>
        <v>0</v>
      </c>
      <c r="AE89" s="56">
        <f t="shared" ca="1" si="40"/>
        <v>0</v>
      </c>
      <c r="AF89" s="56">
        <f t="shared" ca="1" si="40"/>
        <v>0</v>
      </c>
      <c r="AG89" s="56">
        <f t="shared" ca="1" si="40"/>
        <v>0</v>
      </c>
      <c r="AH89" s="56">
        <f t="shared" ca="1" si="40"/>
        <v>0</v>
      </c>
      <c r="AI89" s="56">
        <f t="shared" ca="1" si="40"/>
        <v>0</v>
      </c>
      <c r="AJ89" s="56">
        <f t="shared" ca="1" si="41"/>
        <v>0</v>
      </c>
      <c r="AK89" s="56">
        <f t="shared" ca="1" si="41"/>
        <v>0</v>
      </c>
      <c r="AL89" s="56">
        <f t="shared" ca="1" si="41"/>
        <v>0</v>
      </c>
      <c r="AM89" s="56">
        <f t="shared" ca="1" si="41"/>
        <v>0</v>
      </c>
      <c r="AN89" s="56">
        <f t="shared" ca="1" si="41"/>
        <v>0</v>
      </c>
      <c r="AO89" s="56">
        <f t="shared" ca="1" si="41"/>
        <v>0</v>
      </c>
      <c r="AP89" s="56">
        <f t="shared" ca="1" si="41"/>
        <v>0</v>
      </c>
      <c r="AQ89" s="56">
        <f t="shared" ca="1" si="41"/>
        <v>0</v>
      </c>
      <c r="AR89" s="56">
        <f t="shared" ca="1" si="41"/>
        <v>0</v>
      </c>
      <c r="AS89" s="56">
        <f t="shared" ca="1" si="41"/>
        <v>0</v>
      </c>
      <c r="AT89" s="56">
        <f t="shared" ca="1" si="42"/>
        <v>0</v>
      </c>
      <c r="AU89" s="56">
        <f t="shared" ca="1" si="42"/>
        <v>0</v>
      </c>
      <c r="AV89" s="56">
        <f t="shared" ca="1" si="42"/>
        <v>0</v>
      </c>
      <c r="AW89" s="56">
        <f t="shared" ca="1" si="42"/>
        <v>0</v>
      </c>
      <c r="AX89" s="56">
        <f t="shared" ca="1" si="42"/>
        <v>0</v>
      </c>
      <c r="AY89" s="56">
        <f t="shared" ca="1" si="42"/>
        <v>0</v>
      </c>
      <c r="AZ89" s="56">
        <f t="shared" ca="1" si="42"/>
        <v>0</v>
      </c>
      <c r="BA89" s="56">
        <f t="shared" ca="1" si="42"/>
        <v>0</v>
      </c>
      <c r="BB89" s="56">
        <f t="shared" ca="1" si="42"/>
        <v>0</v>
      </c>
      <c r="BC89" s="56">
        <f t="shared" ca="1" si="42"/>
        <v>0</v>
      </c>
      <c r="BD89" s="56">
        <f t="shared" ca="1" si="42"/>
        <v>0</v>
      </c>
      <c r="BE89" s="56">
        <f t="shared" ca="1" si="42"/>
        <v>0</v>
      </c>
      <c r="BF89" s="56">
        <f t="shared" ca="1" si="42"/>
        <v>0</v>
      </c>
      <c r="BG89" s="56">
        <f t="shared" ca="1" si="42"/>
        <v>0</v>
      </c>
    </row>
    <row r="90" spans="1:59" s="4" customFormat="1" x14ac:dyDescent="0.2">
      <c r="A90" s="4" t="s">
        <v>1755</v>
      </c>
      <c r="B90" s="4" t="s">
        <v>1756</v>
      </c>
      <c r="C90" s="4" t="s">
        <v>1681</v>
      </c>
      <c r="E90" s="48"/>
      <c r="F90" s="63"/>
      <c r="G90" s="50" t="s">
        <v>1682</v>
      </c>
      <c r="H90" s="50" t="s">
        <v>1682</v>
      </c>
      <c r="I90" s="51"/>
      <c r="J90" s="52">
        <v>30</v>
      </c>
      <c r="K90" s="52"/>
      <c r="L90" s="53"/>
      <c r="M90" s="54" t="str">
        <f t="shared" si="39"/>
        <v>-</v>
      </c>
      <c r="N90" s="52">
        <f t="shared" ref="N90:N155" si="43">WEEKNUM(L90)</f>
        <v>0</v>
      </c>
      <c r="O90" s="55">
        <f t="shared" ca="1" si="30"/>
        <v>28</v>
      </c>
      <c r="P90" s="55" t="str">
        <f t="shared" ca="1" si="31"/>
        <v>2019.7</v>
      </c>
      <c r="Q90" s="56">
        <f t="shared" si="32"/>
        <v>0</v>
      </c>
      <c r="R90" s="52" t="str">
        <f t="shared" si="33"/>
        <v/>
      </c>
      <c r="S90" s="52"/>
      <c r="T90" s="52" t="str">
        <f t="shared" si="35"/>
        <v>OV</v>
      </c>
      <c r="U90" s="57" t="s">
        <v>178</v>
      </c>
      <c r="V90" s="58">
        <f t="shared" ca="1" si="34"/>
        <v>0</v>
      </c>
      <c r="W90" s="59"/>
      <c r="X90" s="60"/>
      <c r="Y90" s="61"/>
      <c r="Z90" s="56">
        <f t="shared" ca="1" si="40"/>
        <v>0</v>
      </c>
      <c r="AA90" s="56">
        <f t="shared" ca="1" si="40"/>
        <v>0</v>
      </c>
      <c r="AB90" s="56">
        <f t="shared" ca="1" si="40"/>
        <v>0</v>
      </c>
      <c r="AC90" s="56">
        <f t="shared" ca="1" si="40"/>
        <v>0</v>
      </c>
      <c r="AD90" s="56">
        <f t="shared" ca="1" si="40"/>
        <v>0</v>
      </c>
      <c r="AE90" s="56">
        <f t="shared" ca="1" si="40"/>
        <v>0</v>
      </c>
      <c r="AF90" s="56">
        <f t="shared" ca="1" si="40"/>
        <v>0</v>
      </c>
      <c r="AG90" s="56">
        <f t="shared" ca="1" si="40"/>
        <v>0</v>
      </c>
      <c r="AH90" s="56">
        <f t="shared" ca="1" si="40"/>
        <v>0</v>
      </c>
      <c r="AI90" s="56">
        <f t="shared" ca="1" si="40"/>
        <v>0</v>
      </c>
      <c r="AJ90" s="56">
        <f t="shared" ca="1" si="41"/>
        <v>0</v>
      </c>
      <c r="AK90" s="56">
        <f t="shared" ca="1" si="41"/>
        <v>0</v>
      </c>
      <c r="AL90" s="56">
        <f t="shared" ca="1" si="41"/>
        <v>0</v>
      </c>
      <c r="AM90" s="56">
        <f t="shared" ca="1" si="41"/>
        <v>0</v>
      </c>
      <c r="AN90" s="56">
        <f t="shared" ca="1" si="41"/>
        <v>0</v>
      </c>
      <c r="AO90" s="56">
        <f t="shared" ca="1" si="41"/>
        <v>0</v>
      </c>
      <c r="AP90" s="56">
        <f t="shared" ca="1" si="41"/>
        <v>0</v>
      </c>
      <c r="AQ90" s="56">
        <f t="shared" ca="1" si="41"/>
        <v>0</v>
      </c>
      <c r="AR90" s="56">
        <f t="shared" ca="1" si="41"/>
        <v>0</v>
      </c>
      <c r="AS90" s="56">
        <f t="shared" ca="1" si="41"/>
        <v>0</v>
      </c>
      <c r="AT90" s="56">
        <f t="shared" ca="1" si="42"/>
        <v>0</v>
      </c>
      <c r="AU90" s="56">
        <f t="shared" ca="1" si="42"/>
        <v>0</v>
      </c>
      <c r="AV90" s="56">
        <f t="shared" ca="1" si="42"/>
        <v>0</v>
      </c>
      <c r="AW90" s="56">
        <f t="shared" ca="1" si="42"/>
        <v>0</v>
      </c>
      <c r="AX90" s="56">
        <f t="shared" ca="1" si="42"/>
        <v>0</v>
      </c>
      <c r="AY90" s="56">
        <f t="shared" ca="1" si="42"/>
        <v>0</v>
      </c>
      <c r="AZ90" s="56">
        <f t="shared" ca="1" si="42"/>
        <v>0</v>
      </c>
      <c r="BA90" s="56">
        <f t="shared" ca="1" si="42"/>
        <v>0</v>
      </c>
      <c r="BB90" s="56">
        <f t="shared" ca="1" si="42"/>
        <v>0</v>
      </c>
      <c r="BC90" s="56">
        <f t="shared" ca="1" si="42"/>
        <v>0</v>
      </c>
      <c r="BD90" s="56">
        <f t="shared" ca="1" si="42"/>
        <v>0</v>
      </c>
      <c r="BE90" s="56">
        <f t="shared" ca="1" si="42"/>
        <v>0</v>
      </c>
      <c r="BF90" s="56">
        <f t="shared" ca="1" si="42"/>
        <v>0</v>
      </c>
      <c r="BG90" s="56">
        <f t="shared" ca="1" si="42"/>
        <v>0</v>
      </c>
    </row>
    <row r="91" spans="1:59" s="4" customFormat="1" x14ac:dyDescent="0.2">
      <c r="A91" s="4" t="s">
        <v>426</v>
      </c>
      <c r="B91" s="4" t="s">
        <v>4031</v>
      </c>
      <c r="C91" s="4" t="s">
        <v>1684</v>
      </c>
      <c r="E91" s="62"/>
      <c r="F91" s="63" t="s">
        <v>437</v>
      </c>
      <c r="G91" s="50" t="s">
        <v>1682</v>
      </c>
      <c r="H91" s="50" t="s">
        <v>1682</v>
      </c>
      <c r="I91" s="51"/>
      <c r="J91" s="52">
        <v>30</v>
      </c>
      <c r="K91" s="52"/>
      <c r="L91" s="53">
        <v>43602</v>
      </c>
      <c r="M91" s="54">
        <f t="shared" si="39"/>
        <v>5</v>
      </c>
      <c r="N91" s="52">
        <f t="shared" si="43"/>
        <v>20</v>
      </c>
      <c r="O91" s="55">
        <f t="shared" ca="1" si="30"/>
        <v>28</v>
      </c>
      <c r="P91" s="55" t="str">
        <f t="shared" ca="1" si="31"/>
        <v>2019.7</v>
      </c>
      <c r="Q91" s="56">
        <f t="shared" si="32"/>
        <v>1971.3022170361728</v>
      </c>
      <c r="R91" s="52">
        <f t="shared" ca="1" si="33"/>
        <v>54</v>
      </c>
      <c r="S91" s="52"/>
      <c r="T91" s="52" t="str">
        <f t="shared" ca="1" si="35"/>
        <v>OV</v>
      </c>
      <c r="U91" s="57" t="s">
        <v>130</v>
      </c>
      <c r="V91" s="58">
        <f t="shared" ca="1" si="34"/>
        <v>0</v>
      </c>
      <c r="W91" s="64" t="s">
        <v>1758</v>
      </c>
      <c r="X91" s="60">
        <v>1579.53</v>
      </c>
      <c r="Y91" s="61">
        <v>8447.0300000000007</v>
      </c>
      <c r="Z91" s="56">
        <f t="shared" ca="1" si="40"/>
        <v>0</v>
      </c>
      <c r="AA91" s="56">
        <f t="shared" ca="1" si="40"/>
        <v>0</v>
      </c>
      <c r="AB91" s="56">
        <f t="shared" ca="1" si="40"/>
        <v>0</v>
      </c>
      <c r="AC91" s="56">
        <f t="shared" ca="1" si="40"/>
        <v>0</v>
      </c>
      <c r="AD91" s="56">
        <f t="shared" ca="1" si="40"/>
        <v>0</v>
      </c>
      <c r="AE91" s="56">
        <f t="shared" ca="1" si="40"/>
        <v>0</v>
      </c>
      <c r="AF91" s="56">
        <f t="shared" ca="1" si="40"/>
        <v>0</v>
      </c>
      <c r="AG91" s="56">
        <f t="shared" ca="1" si="40"/>
        <v>0</v>
      </c>
      <c r="AH91" s="56">
        <f t="shared" ca="1" si="40"/>
        <v>0</v>
      </c>
      <c r="AI91" s="56">
        <f t="shared" ca="1" si="40"/>
        <v>8447.0300000000007</v>
      </c>
      <c r="AJ91" s="56">
        <f t="shared" ca="1" si="41"/>
        <v>0</v>
      </c>
      <c r="AK91" s="56">
        <f t="shared" ca="1" si="41"/>
        <v>0</v>
      </c>
      <c r="AL91" s="56">
        <f t="shared" ca="1" si="41"/>
        <v>0</v>
      </c>
      <c r="AM91" s="56">
        <f t="shared" ca="1" si="41"/>
        <v>0</v>
      </c>
      <c r="AN91" s="56">
        <f t="shared" ca="1" si="41"/>
        <v>0</v>
      </c>
      <c r="AO91" s="56">
        <f t="shared" ca="1" si="41"/>
        <v>0</v>
      </c>
      <c r="AP91" s="56">
        <f t="shared" ca="1" si="41"/>
        <v>0</v>
      </c>
      <c r="AQ91" s="56">
        <f t="shared" ca="1" si="41"/>
        <v>0</v>
      </c>
      <c r="AR91" s="56">
        <f t="shared" ca="1" si="41"/>
        <v>0</v>
      </c>
      <c r="AS91" s="56">
        <f t="shared" ca="1" si="41"/>
        <v>0</v>
      </c>
      <c r="AT91" s="56">
        <f t="shared" ca="1" si="42"/>
        <v>0</v>
      </c>
      <c r="AU91" s="56">
        <f t="shared" ca="1" si="42"/>
        <v>0</v>
      </c>
      <c r="AV91" s="56">
        <f t="shared" ca="1" si="42"/>
        <v>0</v>
      </c>
      <c r="AW91" s="56">
        <f t="shared" ca="1" si="42"/>
        <v>0</v>
      </c>
      <c r="AX91" s="56">
        <f t="shared" ca="1" si="42"/>
        <v>0</v>
      </c>
      <c r="AY91" s="56">
        <f t="shared" ca="1" si="42"/>
        <v>0</v>
      </c>
      <c r="AZ91" s="56">
        <f t="shared" ca="1" si="42"/>
        <v>0</v>
      </c>
      <c r="BA91" s="56">
        <f t="shared" ca="1" si="42"/>
        <v>0</v>
      </c>
      <c r="BB91" s="56">
        <f t="shared" ca="1" si="42"/>
        <v>0</v>
      </c>
      <c r="BC91" s="56">
        <f t="shared" ca="1" si="42"/>
        <v>0</v>
      </c>
      <c r="BD91" s="56">
        <f t="shared" ca="1" si="42"/>
        <v>0</v>
      </c>
      <c r="BE91" s="56">
        <f t="shared" ca="1" si="42"/>
        <v>0</v>
      </c>
      <c r="BF91" s="56">
        <f t="shared" ca="1" si="42"/>
        <v>0</v>
      </c>
      <c r="BG91" s="56">
        <f t="shared" ca="1" si="42"/>
        <v>0</v>
      </c>
    </row>
    <row r="92" spans="1:59" s="4" customFormat="1" x14ac:dyDescent="0.2">
      <c r="A92" s="4" t="s">
        <v>426</v>
      </c>
      <c r="B92" s="4" t="s">
        <v>4031</v>
      </c>
      <c r="C92" s="4" t="s">
        <v>1684</v>
      </c>
      <c r="E92" s="62"/>
      <c r="F92" s="63" t="s">
        <v>433</v>
      </c>
      <c r="G92" s="50" t="s">
        <v>1682</v>
      </c>
      <c r="H92" s="50" t="s">
        <v>1682</v>
      </c>
      <c r="I92" s="51"/>
      <c r="J92" s="52">
        <v>30</v>
      </c>
      <c r="K92" s="52"/>
      <c r="L92" s="53">
        <v>43588</v>
      </c>
      <c r="M92" s="54">
        <f t="shared" si="39"/>
        <v>5</v>
      </c>
      <c r="N92" s="52">
        <f>WEEKNUM(L92)</f>
        <v>18</v>
      </c>
      <c r="O92" s="55">
        <f t="shared" ca="1" si="30"/>
        <v>28</v>
      </c>
      <c r="P92" s="55" t="str">
        <f t="shared" ca="1" si="31"/>
        <v>2019.7</v>
      </c>
      <c r="Q92" s="56">
        <f t="shared" si="32"/>
        <v>499.96032672112017</v>
      </c>
      <c r="R92" s="52">
        <f t="shared" ca="1" si="33"/>
        <v>68</v>
      </c>
      <c r="S92" s="52"/>
      <c r="T92" s="52" t="str">
        <f t="shared" ca="1" si="35"/>
        <v>OV</v>
      </c>
      <c r="U92" s="57" t="s">
        <v>130</v>
      </c>
      <c r="V92" s="58">
        <f t="shared" ca="1" si="34"/>
        <v>0</v>
      </c>
      <c r="W92" s="64" t="s">
        <v>1758</v>
      </c>
      <c r="X92" s="60">
        <v>400.6</v>
      </c>
      <c r="Y92" s="61">
        <v>2142.33</v>
      </c>
      <c r="Z92" s="56">
        <f t="shared" ref="Z92:AI101" ca="1" si="44">IF($O92-WEEKNUM(Z$1815)=0,$Y92,0)</f>
        <v>0</v>
      </c>
      <c r="AA92" s="56">
        <f t="shared" ca="1" si="44"/>
        <v>0</v>
      </c>
      <c r="AB92" s="56">
        <f t="shared" ca="1" si="44"/>
        <v>0</v>
      </c>
      <c r="AC92" s="56">
        <f t="shared" ca="1" si="44"/>
        <v>0</v>
      </c>
      <c r="AD92" s="56">
        <f t="shared" ca="1" si="44"/>
        <v>0</v>
      </c>
      <c r="AE92" s="56">
        <f t="shared" ca="1" si="44"/>
        <v>0</v>
      </c>
      <c r="AF92" s="56">
        <f t="shared" ca="1" si="44"/>
        <v>0</v>
      </c>
      <c r="AG92" s="56">
        <f t="shared" ca="1" si="44"/>
        <v>0</v>
      </c>
      <c r="AH92" s="56">
        <f t="shared" ca="1" si="44"/>
        <v>0</v>
      </c>
      <c r="AI92" s="56">
        <f t="shared" ca="1" si="44"/>
        <v>2142.33</v>
      </c>
      <c r="AJ92" s="56">
        <f t="shared" ref="AJ92:AS101" ca="1" si="45">IF($O92-WEEKNUM(AJ$1815)=0,$Y92,0)</f>
        <v>0</v>
      </c>
      <c r="AK92" s="56">
        <f t="shared" ca="1" si="45"/>
        <v>0</v>
      </c>
      <c r="AL92" s="56">
        <f t="shared" ca="1" si="45"/>
        <v>0</v>
      </c>
      <c r="AM92" s="56">
        <f t="shared" ca="1" si="45"/>
        <v>0</v>
      </c>
      <c r="AN92" s="56">
        <f t="shared" ca="1" si="45"/>
        <v>0</v>
      </c>
      <c r="AO92" s="56">
        <f t="shared" ca="1" si="45"/>
        <v>0</v>
      </c>
      <c r="AP92" s="56">
        <f t="shared" ca="1" si="45"/>
        <v>0</v>
      </c>
      <c r="AQ92" s="56">
        <f t="shared" ca="1" si="45"/>
        <v>0</v>
      </c>
      <c r="AR92" s="56">
        <f t="shared" ca="1" si="45"/>
        <v>0</v>
      </c>
      <c r="AS92" s="56">
        <f t="shared" ca="1" si="45"/>
        <v>0</v>
      </c>
      <c r="AT92" s="56">
        <f t="shared" ref="AT92:BG101" ca="1" si="46">IF($O92-WEEKNUM(AT$1815)=0,$Y92,0)</f>
        <v>0</v>
      </c>
      <c r="AU92" s="56">
        <f t="shared" ca="1" si="46"/>
        <v>0</v>
      </c>
      <c r="AV92" s="56">
        <f t="shared" ca="1" si="46"/>
        <v>0</v>
      </c>
      <c r="AW92" s="56">
        <f t="shared" ca="1" si="46"/>
        <v>0</v>
      </c>
      <c r="AX92" s="56">
        <f t="shared" ca="1" si="46"/>
        <v>0</v>
      </c>
      <c r="AY92" s="56">
        <f t="shared" ca="1" si="46"/>
        <v>0</v>
      </c>
      <c r="AZ92" s="56">
        <f t="shared" ca="1" si="46"/>
        <v>0</v>
      </c>
      <c r="BA92" s="56">
        <f t="shared" ca="1" si="46"/>
        <v>0</v>
      </c>
      <c r="BB92" s="56">
        <f t="shared" ca="1" si="46"/>
        <v>0</v>
      </c>
      <c r="BC92" s="56">
        <f t="shared" ca="1" si="46"/>
        <v>0</v>
      </c>
      <c r="BD92" s="56">
        <f t="shared" ca="1" si="46"/>
        <v>0</v>
      </c>
      <c r="BE92" s="56">
        <f t="shared" ca="1" si="46"/>
        <v>0</v>
      </c>
      <c r="BF92" s="56">
        <f t="shared" ca="1" si="46"/>
        <v>0</v>
      </c>
      <c r="BG92" s="56">
        <f t="shared" ca="1" si="46"/>
        <v>0</v>
      </c>
    </row>
    <row r="93" spans="1:59" s="4" customFormat="1" x14ac:dyDescent="0.2">
      <c r="A93" s="4" t="s">
        <v>426</v>
      </c>
      <c r="B93" s="4" t="s">
        <v>4031</v>
      </c>
      <c r="C93" s="4" t="s">
        <v>1684</v>
      </c>
      <c r="E93" s="62"/>
      <c r="F93" s="63" t="s">
        <v>431</v>
      </c>
      <c r="G93" s="50" t="s">
        <v>1682</v>
      </c>
      <c r="H93" s="50" t="s">
        <v>1682</v>
      </c>
      <c r="I93" s="51"/>
      <c r="J93" s="52">
        <v>30</v>
      </c>
      <c r="K93" s="52"/>
      <c r="L93" s="53">
        <v>43588</v>
      </c>
      <c r="M93" s="54">
        <f t="shared" si="39"/>
        <v>5</v>
      </c>
      <c r="N93" s="52">
        <f t="shared" si="43"/>
        <v>18</v>
      </c>
      <c r="O93" s="55">
        <f t="shared" ca="1" si="30"/>
        <v>28</v>
      </c>
      <c r="P93" s="55" t="str">
        <f t="shared" ca="1" si="31"/>
        <v>2019.7</v>
      </c>
      <c r="Q93" s="56">
        <f t="shared" si="32"/>
        <v>290.12835472578763</v>
      </c>
      <c r="R93" s="52">
        <f t="shared" ca="1" si="33"/>
        <v>68</v>
      </c>
      <c r="S93" s="52"/>
      <c r="T93" s="52" t="str">
        <f t="shared" ca="1" si="35"/>
        <v>OV</v>
      </c>
      <c r="U93" s="57" t="s">
        <v>130</v>
      </c>
      <c r="V93" s="58">
        <f t="shared" ca="1" si="34"/>
        <v>0</v>
      </c>
      <c r="W93" s="64" t="s">
        <v>1758</v>
      </c>
      <c r="X93" s="60"/>
      <c r="Y93" s="61">
        <v>1243.2</v>
      </c>
      <c r="Z93" s="56">
        <f t="shared" ca="1" si="44"/>
        <v>0</v>
      </c>
      <c r="AA93" s="56">
        <f t="shared" ca="1" si="44"/>
        <v>0</v>
      </c>
      <c r="AB93" s="56">
        <f t="shared" ca="1" si="44"/>
        <v>0</v>
      </c>
      <c r="AC93" s="56">
        <f t="shared" ca="1" si="44"/>
        <v>0</v>
      </c>
      <c r="AD93" s="56">
        <f t="shared" ca="1" si="44"/>
        <v>0</v>
      </c>
      <c r="AE93" s="56">
        <f t="shared" ca="1" si="44"/>
        <v>0</v>
      </c>
      <c r="AF93" s="56">
        <f t="shared" ca="1" si="44"/>
        <v>0</v>
      </c>
      <c r="AG93" s="56">
        <f t="shared" ca="1" si="44"/>
        <v>0</v>
      </c>
      <c r="AH93" s="56">
        <f t="shared" ca="1" si="44"/>
        <v>0</v>
      </c>
      <c r="AI93" s="56">
        <f t="shared" ca="1" si="44"/>
        <v>1243.2</v>
      </c>
      <c r="AJ93" s="56">
        <f t="shared" ca="1" si="45"/>
        <v>0</v>
      </c>
      <c r="AK93" s="56">
        <f t="shared" ca="1" si="45"/>
        <v>0</v>
      </c>
      <c r="AL93" s="56">
        <f t="shared" ca="1" si="45"/>
        <v>0</v>
      </c>
      <c r="AM93" s="56">
        <f t="shared" ca="1" si="45"/>
        <v>0</v>
      </c>
      <c r="AN93" s="56">
        <f t="shared" ca="1" si="45"/>
        <v>0</v>
      </c>
      <c r="AO93" s="56">
        <f t="shared" ca="1" si="45"/>
        <v>0</v>
      </c>
      <c r="AP93" s="56">
        <f t="shared" ca="1" si="45"/>
        <v>0</v>
      </c>
      <c r="AQ93" s="56">
        <f t="shared" ca="1" si="45"/>
        <v>0</v>
      </c>
      <c r="AR93" s="56">
        <f t="shared" ca="1" si="45"/>
        <v>0</v>
      </c>
      <c r="AS93" s="56">
        <f t="shared" ca="1" si="45"/>
        <v>0</v>
      </c>
      <c r="AT93" s="56">
        <f t="shared" ca="1" si="46"/>
        <v>0</v>
      </c>
      <c r="AU93" s="56">
        <f t="shared" ca="1" si="46"/>
        <v>0</v>
      </c>
      <c r="AV93" s="56">
        <f t="shared" ca="1" si="46"/>
        <v>0</v>
      </c>
      <c r="AW93" s="56">
        <f t="shared" ca="1" si="46"/>
        <v>0</v>
      </c>
      <c r="AX93" s="56">
        <f t="shared" ca="1" si="46"/>
        <v>0</v>
      </c>
      <c r="AY93" s="56">
        <f t="shared" ca="1" si="46"/>
        <v>0</v>
      </c>
      <c r="AZ93" s="56">
        <f t="shared" ca="1" si="46"/>
        <v>0</v>
      </c>
      <c r="BA93" s="56">
        <f t="shared" ca="1" si="46"/>
        <v>0</v>
      </c>
      <c r="BB93" s="56">
        <f t="shared" ca="1" si="46"/>
        <v>0</v>
      </c>
      <c r="BC93" s="56">
        <f t="shared" ca="1" si="46"/>
        <v>0</v>
      </c>
      <c r="BD93" s="56">
        <f t="shared" ca="1" si="46"/>
        <v>0</v>
      </c>
      <c r="BE93" s="56">
        <f t="shared" ca="1" si="46"/>
        <v>0</v>
      </c>
      <c r="BF93" s="56">
        <f t="shared" ca="1" si="46"/>
        <v>0</v>
      </c>
      <c r="BG93" s="56">
        <f t="shared" ca="1" si="46"/>
        <v>0</v>
      </c>
    </row>
    <row r="94" spans="1:59" s="4" customFormat="1" x14ac:dyDescent="0.2">
      <c r="A94" s="4" t="s">
        <v>426</v>
      </c>
      <c r="B94" s="4" t="s">
        <v>4031</v>
      </c>
      <c r="C94" s="4" t="s">
        <v>1684</v>
      </c>
      <c r="E94" s="62"/>
      <c r="F94" s="63" t="s">
        <v>435</v>
      </c>
      <c r="G94" s="50" t="s">
        <v>1682</v>
      </c>
      <c r="H94" s="50" t="s">
        <v>1682</v>
      </c>
      <c r="I94" s="51"/>
      <c r="J94" s="52">
        <v>30</v>
      </c>
      <c r="K94" s="52"/>
      <c r="L94" s="53">
        <v>43594</v>
      </c>
      <c r="M94" s="54">
        <f t="shared" si="39"/>
        <v>4</v>
      </c>
      <c r="N94" s="52">
        <f t="shared" si="43"/>
        <v>19</v>
      </c>
      <c r="O94" s="55">
        <f t="shared" ca="1" si="30"/>
        <v>28</v>
      </c>
      <c r="P94" s="55" t="str">
        <f t="shared" ca="1" si="31"/>
        <v>2019.7</v>
      </c>
      <c r="Q94" s="56">
        <f t="shared" si="32"/>
        <v>84.392065344224036</v>
      </c>
      <c r="R94" s="52">
        <f t="shared" ca="1" si="33"/>
        <v>62</v>
      </c>
      <c r="S94" s="52"/>
      <c r="T94" s="52" t="str">
        <f t="shared" ca="1" si="35"/>
        <v>OV</v>
      </c>
      <c r="U94" s="57" t="s">
        <v>130</v>
      </c>
      <c r="V94" s="58">
        <f t="shared" ca="1" si="34"/>
        <v>0</v>
      </c>
      <c r="W94" s="64" t="s">
        <v>1758</v>
      </c>
      <c r="X94" s="60">
        <v>67.62</v>
      </c>
      <c r="Y94" s="61">
        <v>361.62</v>
      </c>
      <c r="Z94" s="56">
        <f t="shared" ca="1" si="44"/>
        <v>0</v>
      </c>
      <c r="AA94" s="56">
        <f t="shared" ca="1" si="44"/>
        <v>0</v>
      </c>
      <c r="AB94" s="56">
        <f t="shared" ca="1" si="44"/>
        <v>0</v>
      </c>
      <c r="AC94" s="56">
        <f t="shared" ca="1" si="44"/>
        <v>0</v>
      </c>
      <c r="AD94" s="56">
        <f t="shared" ca="1" si="44"/>
        <v>0</v>
      </c>
      <c r="AE94" s="56">
        <f t="shared" ca="1" si="44"/>
        <v>0</v>
      </c>
      <c r="AF94" s="56">
        <f t="shared" ca="1" si="44"/>
        <v>0</v>
      </c>
      <c r="AG94" s="56">
        <f t="shared" ca="1" si="44"/>
        <v>0</v>
      </c>
      <c r="AH94" s="56">
        <f t="shared" ca="1" si="44"/>
        <v>0</v>
      </c>
      <c r="AI94" s="56">
        <f t="shared" ca="1" si="44"/>
        <v>361.62</v>
      </c>
      <c r="AJ94" s="56">
        <f t="shared" ca="1" si="45"/>
        <v>0</v>
      </c>
      <c r="AK94" s="56">
        <f t="shared" ca="1" si="45"/>
        <v>0</v>
      </c>
      <c r="AL94" s="56">
        <f t="shared" ca="1" si="45"/>
        <v>0</v>
      </c>
      <c r="AM94" s="56">
        <f t="shared" ca="1" si="45"/>
        <v>0</v>
      </c>
      <c r="AN94" s="56">
        <f t="shared" ca="1" si="45"/>
        <v>0</v>
      </c>
      <c r="AO94" s="56">
        <f t="shared" ca="1" si="45"/>
        <v>0</v>
      </c>
      <c r="AP94" s="56">
        <f t="shared" ca="1" si="45"/>
        <v>0</v>
      </c>
      <c r="AQ94" s="56">
        <f t="shared" ca="1" si="45"/>
        <v>0</v>
      </c>
      <c r="AR94" s="56">
        <f t="shared" ca="1" si="45"/>
        <v>0</v>
      </c>
      <c r="AS94" s="56">
        <f t="shared" ca="1" si="45"/>
        <v>0</v>
      </c>
      <c r="AT94" s="56">
        <f t="shared" ca="1" si="46"/>
        <v>0</v>
      </c>
      <c r="AU94" s="56">
        <f t="shared" ca="1" si="46"/>
        <v>0</v>
      </c>
      <c r="AV94" s="56">
        <f t="shared" ca="1" si="46"/>
        <v>0</v>
      </c>
      <c r="AW94" s="56">
        <f t="shared" ca="1" si="46"/>
        <v>0</v>
      </c>
      <c r="AX94" s="56">
        <f t="shared" ca="1" si="46"/>
        <v>0</v>
      </c>
      <c r="AY94" s="56">
        <f t="shared" ca="1" si="46"/>
        <v>0</v>
      </c>
      <c r="AZ94" s="56">
        <f t="shared" ca="1" si="46"/>
        <v>0</v>
      </c>
      <c r="BA94" s="56">
        <f t="shared" ca="1" si="46"/>
        <v>0</v>
      </c>
      <c r="BB94" s="56">
        <f t="shared" ca="1" si="46"/>
        <v>0</v>
      </c>
      <c r="BC94" s="56">
        <f t="shared" ca="1" si="46"/>
        <v>0</v>
      </c>
      <c r="BD94" s="56">
        <f t="shared" ca="1" si="46"/>
        <v>0</v>
      </c>
      <c r="BE94" s="56">
        <f t="shared" ca="1" si="46"/>
        <v>0</v>
      </c>
      <c r="BF94" s="56">
        <f t="shared" ca="1" si="46"/>
        <v>0</v>
      </c>
      <c r="BG94" s="56">
        <f t="shared" ca="1" si="46"/>
        <v>0</v>
      </c>
    </row>
    <row r="95" spans="1:59" s="4" customFormat="1" x14ac:dyDescent="0.2">
      <c r="A95" s="4" t="s">
        <v>426</v>
      </c>
      <c r="B95" s="4" t="s">
        <v>4031</v>
      </c>
      <c r="C95" s="4" t="s">
        <v>1684</v>
      </c>
      <c r="E95" s="62"/>
      <c r="F95" s="63" t="s">
        <v>439</v>
      </c>
      <c r="G95" s="50" t="s">
        <v>1682</v>
      </c>
      <c r="H95" s="50" t="s">
        <v>1682</v>
      </c>
      <c r="I95" s="51"/>
      <c r="J95" s="52">
        <v>30</v>
      </c>
      <c r="K95" s="52"/>
      <c r="L95" s="53">
        <v>43609</v>
      </c>
      <c r="M95" s="54">
        <f t="shared" si="39"/>
        <v>5</v>
      </c>
      <c r="N95" s="52">
        <f t="shared" si="43"/>
        <v>21</v>
      </c>
      <c r="O95" s="55">
        <f t="shared" ca="1" si="30"/>
        <v>28</v>
      </c>
      <c r="P95" s="55" t="str">
        <f t="shared" ca="1" si="31"/>
        <v>2019.7</v>
      </c>
      <c r="Q95" s="56">
        <f t="shared" si="32"/>
        <v>271.2602100350058</v>
      </c>
      <c r="R95" s="52">
        <f t="shared" ca="1" si="33"/>
        <v>47</v>
      </c>
      <c r="S95" s="52"/>
      <c r="T95" s="52" t="str">
        <f t="shared" ca="1" si="35"/>
        <v>OV</v>
      </c>
      <c r="U95" s="57" t="s">
        <v>130</v>
      </c>
      <c r="V95" s="58">
        <f t="shared" ca="1" si="34"/>
        <v>0</v>
      </c>
      <c r="W95" s="64" t="s">
        <v>1758</v>
      </c>
      <c r="X95" s="60">
        <v>217.35</v>
      </c>
      <c r="Y95" s="61">
        <v>1162.3499999999999</v>
      </c>
      <c r="Z95" s="56">
        <f t="shared" ca="1" si="44"/>
        <v>0</v>
      </c>
      <c r="AA95" s="56">
        <f t="shared" ca="1" si="44"/>
        <v>0</v>
      </c>
      <c r="AB95" s="56">
        <f t="shared" ca="1" si="44"/>
        <v>0</v>
      </c>
      <c r="AC95" s="56">
        <f t="shared" ca="1" si="44"/>
        <v>0</v>
      </c>
      <c r="AD95" s="56">
        <f t="shared" ca="1" si="44"/>
        <v>0</v>
      </c>
      <c r="AE95" s="56">
        <f t="shared" ca="1" si="44"/>
        <v>0</v>
      </c>
      <c r="AF95" s="56">
        <f t="shared" ca="1" si="44"/>
        <v>0</v>
      </c>
      <c r="AG95" s="56">
        <f t="shared" ca="1" si="44"/>
        <v>0</v>
      </c>
      <c r="AH95" s="56">
        <f t="shared" ca="1" si="44"/>
        <v>0</v>
      </c>
      <c r="AI95" s="56">
        <f t="shared" ca="1" si="44"/>
        <v>1162.3499999999999</v>
      </c>
      <c r="AJ95" s="56">
        <f t="shared" ca="1" si="45"/>
        <v>0</v>
      </c>
      <c r="AK95" s="56">
        <f t="shared" ca="1" si="45"/>
        <v>0</v>
      </c>
      <c r="AL95" s="56">
        <f t="shared" ca="1" si="45"/>
        <v>0</v>
      </c>
      <c r="AM95" s="56">
        <f t="shared" ca="1" si="45"/>
        <v>0</v>
      </c>
      <c r="AN95" s="56">
        <f t="shared" ca="1" si="45"/>
        <v>0</v>
      </c>
      <c r="AO95" s="56">
        <f t="shared" ca="1" si="45"/>
        <v>0</v>
      </c>
      <c r="AP95" s="56">
        <f t="shared" ca="1" si="45"/>
        <v>0</v>
      </c>
      <c r="AQ95" s="56">
        <f t="shared" ca="1" si="45"/>
        <v>0</v>
      </c>
      <c r="AR95" s="56">
        <f t="shared" ca="1" si="45"/>
        <v>0</v>
      </c>
      <c r="AS95" s="56">
        <f t="shared" ca="1" si="45"/>
        <v>0</v>
      </c>
      <c r="AT95" s="56">
        <f t="shared" ca="1" si="46"/>
        <v>0</v>
      </c>
      <c r="AU95" s="56">
        <f t="shared" ca="1" si="46"/>
        <v>0</v>
      </c>
      <c r="AV95" s="56">
        <f t="shared" ca="1" si="46"/>
        <v>0</v>
      </c>
      <c r="AW95" s="56">
        <f t="shared" ca="1" si="46"/>
        <v>0</v>
      </c>
      <c r="AX95" s="56">
        <f t="shared" ca="1" si="46"/>
        <v>0</v>
      </c>
      <c r="AY95" s="56">
        <f t="shared" ca="1" si="46"/>
        <v>0</v>
      </c>
      <c r="AZ95" s="56">
        <f t="shared" ca="1" si="46"/>
        <v>0</v>
      </c>
      <c r="BA95" s="56">
        <f t="shared" ca="1" si="46"/>
        <v>0</v>
      </c>
      <c r="BB95" s="56">
        <f t="shared" ca="1" si="46"/>
        <v>0</v>
      </c>
      <c r="BC95" s="56">
        <f t="shared" ca="1" si="46"/>
        <v>0</v>
      </c>
      <c r="BD95" s="56">
        <f t="shared" ca="1" si="46"/>
        <v>0</v>
      </c>
      <c r="BE95" s="56">
        <f t="shared" ca="1" si="46"/>
        <v>0</v>
      </c>
      <c r="BF95" s="56">
        <f t="shared" ca="1" si="46"/>
        <v>0</v>
      </c>
      <c r="BG95" s="56">
        <f t="shared" ca="1" si="46"/>
        <v>0</v>
      </c>
    </row>
    <row r="96" spans="1:59" s="4" customFormat="1" x14ac:dyDescent="0.2">
      <c r="A96" s="4" t="s">
        <v>426</v>
      </c>
      <c r="B96" s="4" t="s">
        <v>4031</v>
      </c>
      <c r="C96" s="4" t="s">
        <v>1684</v>
      </c>
      <c r="E96" s="62"/>
      <c r="F96" s="63" t="s">
        <v>442</v>
      </c>
      <c r="G96" s="50" t="s">
        <v>1682</v>
      </c>
      <c r="H96" s="50" t="s">
        <v>1682</v>
      </c>
      <c r="I96" s="51"/>
      <c r="J96" s="52">
        <v>30</v>
      </c>
      <c r="K96" s="52"/>
      <c r="L96" s="53">
        <v>43609</v>
      </c>
      <c r="M96" s="54">
        <f t="shared" si="39"/>
        <v>5</v>
      </c>
      <c r="N96" s="52">
        <f t="shared" si="43"/>
        <v>21</v>
      </c>
      <c r="O96" s="55">
        <f t="shared" ca="1" si="30"/>
        <v>28</v>
      </c>
      <c r="P96" s="55" t="str">
        <f t="shared" ca="1" si="31"/>
        <v>2019.7</v>
      </c>
      <c r="Q96" s="56">
        <f t="shared" si="32"/>
        <v>351.34655775962659</v>
      </c>
      <c r="R96" s="52">
        <f t="shared" ca="1" si="33"/>
        <v>47</v>
      </c>
      <c r="S96" s="52"/>
      <c r="T96" s="52" t="str">
        <f t="shared" ca="1" si="35"/>
        <v>OV</v>
      </c>
      <c r="U96" s="57" t="s">
        <v>130</v>
      </c>
      <c r="V96" s="58">
        <f t="shared" ca="1" si="34"/>
        <v>0</v>
      </c>
      <c r="W96" s="64" t="s">
        <v>1758</v>
      </c>
      <c r="X96" s="60">
        <v>281.52</v>
      </c>
      <c r="Y96" s="61">
        <v>1505.52</v>
      </c>
      <c r="Z96" s="56">
        <f t="shared" ca="1" si="44"/>
        <v>0</v>
      </c>
      <c r="AA96" s="56">
        <f t="shared" ca="1" si="44"/>
        <v>0</v>
      </c>
      <c r="AB96" s="56">
        <f t="shared" ca="1" si="44"/>
        <v>0</v>
      </c>
      <c r="AC96" s="56">
        <f t="shared" ca="1" si="44"/>
        <v>0</v>
      </c>
      <c r="AD96" s="56">
        <f t="shared" ca="1" si="44"/>
        <v>0</v>
      </c>
      <c r="AE96" s="56">
        <f t="shared" ca="1" si="44"/>
        <v>0</v>
      </c>
      <c r="AF96" s="56">
        <f t="shared" ca="1" si="44"/>
        <v>0</v>
      </c>
      <c r="AG96" s="56">
        <f t="shared" ca="1" si="44"/>
        <v>0</v>
      </c>
      <c r="AH96" s="56">
        <f t="shared" ca="1" si="44"/>
        <v>0</v>
      </c>
      <c r="AI96" s="56">
        <f t="shared" ca="1" si="44"/>
        <v>1505.52</v>
      </c>
      <c r="AJ96" s="56">
        <f t="shared" ca="1" si="45"/>
        <v>0</v>
      </c>
      <c r="AK96" s="56">
        <f t="shared" ca="1" si="45"/>
        <v>0</v>
      </c>
      <c r="AL96" s="56">
        <f t="shared" ca="1" si="45"/>
        <v>0</v>
      </c>
      <c r="AM96" s="56">
        <f t="shared" ca="1" si="45"/>
        <v>0</v>
      </c>
      <c r="AN96" s="56">
        <f t="shared" ca="1" si="45"/>
        <v>0</v>
      </c>
      <c r="AO96" s="56">
        <f t="shared" ca="1" si="45"/>
        <v>0</v>
      </c>
      <c r="AP96" s="56">
        <f t="shared" ca="1" si="45"/>
        <v>0</v>
      </c>
      <c r="AQ96" s="56">
        <f t="shared" ca="1" si="45"/>
        <v>0</v>
      </c>
      <c r="AR96" s="56">
        <f t="shared" ca="1" si="45"/>
        <v>0</v>
      </c>
      <c r="AS96" s="56">
        <f t="shared" ca="1" si="45"/>
        <v>0</v>
      </c>
      <c r="AT96" s="56">
        <f t="shared" ca="1" si="46"/>
        <v>0</v>
      </c>
      <c r="AU96" s="56">
        <f t="shared" ca="1" si="46"/>
        <v>0</v>
      </c>
      <c r="AV96" s="56">
        <f t="shared" ca="1" si="46"/>
        <v>0</v>
      </c>
      <c r="AW96" s="56">
        <f t="shared" ca="1" si="46"/>
        <v>0</v>
      </c>
      <c r="AX96" s="56">
        <f t="shared" ca="1" si="46"/>
        <v>0</v>
      </c>
      <c r="AY96" s="56">
        <f t="shared" ca="1" si="46"/>
        <v>0</v>
      </c>
      <c r="AZ96" s="56">
        <f t="shared" ca="1" si="46"/>
        <v>0</v>
      </c>
      <c r="BA96" s="56">
        <f t="shared" ca="1" si="46"/>
        <v>0</v>
      </c>
      <c r="BB96" s="56">
        <f t="shared" ca="1" si="46"/>
        <v>0</v>
      </c>
      <c r="BC96" s="56">
        <f t="shared" ca="1" si="46"/>
        <v>0</v>
      </c>
      <c r="BD96" s="56">
        <f t="shared" ca="1" si="46"/>
        <v>0</v>
      </c>
      <c r="BE96" s="56">
        <f t="shared" ca="1" si="46"/>
        <v>0</v>
      </c>
      <c r="BF96" s="56">
        <f t="shared" ca="1" si="46"/>
        <v>0</v>
      </c>
      <c r="BG96" s="56">
        <f t="shared" ca="1" si="46"/>
        <v>0</v>
      </c>
    </row>
    <row r="97" spans="1:59" s="4" customFormat="1" x14ac:dyDescent="0.2">
      <c r="A97" s="4" t="s">
        <v>426</v>
      </c>
      <c r="B97" s="4" t="s">
        <v>4031</v>
      </c>
      <c r="C97" s="4" t="s">
        <v>1684</v>
      </c>
      <c r="E97" s="62"/>
      <c r="F97" s="63"/>
      <c r="G97" s="50" t="s">
        <v>1682</v>
      </c>
      <c r="H97" s="50" t="s">
        <v>1682</v>
      </c>
      <c r="I97" s="51"/>
      <c r="J97" s="52">
        <v>30</v>
      </c>
      <c r="K97" s="52"/>
      <c r="L97" s="53"/>
      <c r="M97" s="54" t="str">
        <f t="shared" si="39"/>
        <v>-</v>
      </c>
      <c r="N97" s="52">
        <f t="shared" si="43"/>
        <v>0</v>
      </c>
      <c r="O97" s="55">
        <f t="shared" ca="1" si="30"/>
        <v>28</v>
      </c>
      <c r="P97" s="55" t="str">
        <f t="shared" ca="1" si="31"/>
        <v>2019.7</v>
      </c>
      <c r="Q97" s="56">
        <f t="shared" si="32"/>
        <v>0</v>
      </c>
      <c r="R97" s="52" t="str">
        <f t="shared" si="33"/>
        <v/>
      </c>
      <c r="S97" s="52"/>
      <c r="T97" s="52" t="str">
        <f t="shared" si="35"/>
        <v>OV</v>
      </c>
      <c r="U97" s="57" t="s">
        <v>130</v>
      </c>
      <c r="V97" s="58">
        <f t="shared" ca="1" si="34"/>
        <v>0</v>
      </c>
      <c r="W97" s="64" t="s">
        <v>1758</v>
      </c>
      <c r="X97" s="60"/>
      <c r="Y97" s="61"/>
      <c r="Z97" s="56">
        <f t="shared" ca="1" si="44"/>
        <v>0</v>
      </c>
      <c r="AA97" s="56">
        <f t="shared" ca="1" si="44"/>
        <v>0</v>
      </c>
      <c r="AB97" s="56">
        <f t="shared" ca="1" si="44"/>
        <v>0</v>
      </c>
      <c r="AC97" s="56">
        <f t="shared" ca="1" si="44"/>
        <v>0</v>
      </c>
      <c r="AD97" s="56">
        <f t="shared" ca="1" si="44"/>
        <v>0</v>
      </c>
      <c r="AE97" s="56">
        <f t="shared" ca="1" si="44"/>
        <v>0</v>
      </c>
      <c r="AF97" s="56">
        <f t="shared" ca="1" si="44"/>
        <v>0</v>
      </c>
      <c r="AG97" s="56">
        <f t="shared" ca="1" si="44"/>
        <v>0</v>
      </c>
      <c r="AH97" s="56">
        <f t="shared" ca="1" si="44"/>
        <v>0</v>
      </c>
      <c r="AI97" s="56">
        <f t="shared" ca="1" si="44"/>
        <v>0</v>
      </c>
      <c r="AJ97" s="56">
        <f t="shared" ca="1" si="45"/>
        <v>0</v>
      </c>
      <c r="AK97" s="56">
        <f t="shared" ca="1" si="45"/>
        <v>0</v>
      </c>
      <c r="AL97" s="56">
        <f t="shared" ca="1" si="45"/>
        <v>0</v>
      </c>
      <c r="AM97" s="56">
        <f t="shared" ca="1" si="45"/>
        <v>0</v>
      </c>
      <c r="AN97" s="56">
        <f t="shared" ca="1" si="45"/>
        <v>0</v>
      </c>
      <c r="AO97" s="56">
        <f t="shared" ca="1" si="45"/>
        <v>0</v>
      </c>
      <c r="AP97" s="56">
        <f t="shared" ca="1" si="45"/>
        <v>0</v>
      </c>
      <c r="AQ97" s="56">
        <f t="shared" ca="1" si="45"/>
        <v>0</v>
      </c>
      <c r="AR97" s="56">
        <f t="shared" ca="1" si="45"/>
        <v>0</v>
      </c>
      <c r="AS97" s="56">
        <f t="shared" ca="1" si="45"/>
        <v>0</v>
      </c>
      <c r="AT97" s="56">
        <f t="shared" ca="1" si="46"/>
        <v>0</v>
      </c>
      <c r="AU97" s="56">
        <f t="shared" ca="1" si="46"/>
        <v>0</v>
      </c>
      <c r="AV97" s="56">
        <f t="shared" ca="1" si="46"/>
        <v>0</v>
      </c>
      <c r="AW97" s="56">
        <f t="shared" ca="1" si="46"/>
        <v>0</v>
      </c>
      <c r="AX97" s="56">
        <f t="shared" ca="1" si="46"/>
        <v>0</v>
      </c>
      <c r="AY97" s="56">
        <f t="shared" ca="1" si="46"/>
        <v>0</v>
      </c>
      <c r="AZ97" s="56">
        <f t="shared" ca="1" si="46"/>
        <v>0</v>
      </c>
      <c r="BA97" s="56">
        <f t="shared" ca="1" si="46"/>
        <v>0</v>
      </c>
      <c r="BB97" s="56">
        <f t="shared" ca="1" si="46"/>
        <v>0</v>
      </c>
      <c r="BC97" s="56">
        <f t="shared" ca="1" si="46"/>
        <v>0</v>
      </c>
      <c r="BD97" s="56">
        <f t="shared" ca="1" si="46"/>
        <v>0</v>
      </c>
      <c r="BE97" s="56">
        <f t="shared" ca="1" si="46"/>
        <v>0</v>
      </c>
      <c r="BF97" s="56">
        <f t="shared" ca="1" si="46"/>
        <v>0</v>
      </c>
      <c r="BG97" s="56">
        <f t="shared" ca="1" si="46"/>
        <v>0</v>
      </c>
    </row>
    <row r="98" spans="1:59" s="4" customFormat="1" x14ac:dyDescent="0.2">
      <c r="A98" s="4" t="s">
        <v>426</v>
      </c>
      <c r="B98" s="4" t="s">
        <v>4031</v>
      </c>
      <c r="C98" s="4" t="s">
        <v>1684</v>
      </c>
      <c r="E98" s="62"/>
      <c r="F98" s="63" t="s">
        <v>1759</v>
      </c>
      <c r="G98" s="50" t="s">
        <v>1682</v>
      </c>
      <c r="H98" s="50" t="s">
        <v>1682</v>
      </c>
      <c r="I98" s="51"/>
      <c r="J98" s="52">
        <v>30</v>
      </c>
      <c r="K98" s="52"/>
      <c r="L98" s="53">
        <v>43595</v>
      </c>
      <c r="M98" s="54">
        <f t="shared" si="39"/>
        <v>5</v>
      </c>
      <c r="N98" s="52">
        <f>WEEKNUM(L98)</f>
        <v>19</v>
      </c>
      <c r="O98" s="55">
        <f t="shared" ca="1" si="30"/>
        <v>28</v>
      </c>
      <c r="P98" s="55" t="str">
        <f t="shared" ca="1" si="31"/>
        <v>2019.7</v>
      </c>
      <c r="Q98" s="56">
        <f t="shared" si="32"/>
        <v>550.95915985997669</v>
      </c>
      <c r="R98" s="52">
        <f t="shared" ca="1" si="33"/>
        <v>61</v>
      </c>
      <c r="S98" s="52"/>
      <c r="T98" s="52" t="str">
        <f t="shared" ca="1" si="35"/>
        <v>OV</v>
      </c>
      <c r="U98" s="57" t="s">
        <v>130</v>
      </c>
      <c r="V98" s="58">
        <f t="shared" ca="1" si="34"/>
        <v>0</v>
      </c>
      <c r="W98" s="64" t="s">
        <v>1758</v>
      </c>
      <c r="X98" s="60">
        <v>441.46</v>
      </c>
      <c r="Y98" s="61">
        <v>2360.86</v>
      </c>
      <c r="Z98" s="56">
        <f t="shared" ca="1" si="44"/>
        <v>0</v>
      </c>
      <c r="AA98" s="56">
        <f t="shared" ca="1" si="44"/>
        <v>0</v>
      </c>
      <c r="AB98" s="56">
        <f t="shared" ca="1" si="44"/>
        <v>0</v>
      </c>
      <c r="AC98" s="56">
        <f t="shared" ca="1" si="44"/>
        <v>0</v>
      </c>
      <c r="AD98" s="56">
        <f t="shared" ca="1" si="44"/>
        <v>0</v>
      </c>
      <c r="AE98" s="56">
        <f t="shared" ca="1" si="44"/>
        <v>0</v>
      </c>
      <c r="AF98" s="56">
        <f t="shared" ca="1" si="44"/>
        <v>0</v>
      </c>
      <c r="AG98" s="56">
        <f t="shared" ca="1" si="44"/>
        <v>0</v>
      </c>
      <c r="AH98" s="56">
        <f t="shared" ca="1" si="44"/>
        <v>0</v>
      </c>
      <c r="AI98" s="56">
        <f t="shared" ca="1" si="44"/>
        <v>2360.86</v>
      </c>
      <c r="AJ98" s="56">
        <f t="shared" ca="1" si="45"/>
        <v>0</v>
      </c>
      <c r="AK98" s="56">
        <f t="shared" ca="1" si="45"/>
        <v>0</v>
      </c>
      <c r="AL98" s="56">
        <f t="shared" ca="1" si="45"/>
        <v>0</v>
      </c>
      <c r="AM98" s="56">
        <f t="shared" ca="1" si="45"/>
        <v>0</v>
      </c>
      <c r="AN98" s="56">
        <f t="shared" ca="1" si="45"/>
        <v>0</v>
      </c>
      <c r="AO98" s="56">
        <f t="shared" ca="1" si="45"/>
        <v>0</v>
      </c>
      <c r="AP98" s="56">
        <f t="shared" ca="1" si="45"/>
        <v>0</v>
      </c>
      <c r="AQ98" s="56">
        <f t="shared" ca="1" si="45"/>
        <v>0</v>
      </c>
      <c r="AR98" s="56">
        <f t="shared" ca="1" si="45"/>
        <v>0</v>
      </c>
      <c r="AS98" s="56">
        <f t="shared" ca="1" si="45"/>
        <v>0</v>
      </c>
      <c r="AT98" s="56">
        <f t="shared" ca="1" si="46"/>
        <v>0</v>
      </c>
      <c r="AU98" s="56">
        <f t="shared" ca="1" si="46"/>
        <v>0</v>
      </c>
      <c r="AV98" s="56">
        <f t="shared" ca="1" si="46"/>
        <v>0</v>
      </c>
      <c r="AW98" s="56">
        <f t="shared" ca="1" si="46"/>
        <v>0</v>
      </c>
      <c r="AX98" s="56">
        <f t="shared" ca="1" si="46"/>
        <v>0</v>
      </c>
      <c r="AY98" s="56">
        <f t="shared" ca="1" si="46"/>
        <v>0</v>
      </c>
      <c r="AZ98" s="56">
        <f t="shared" ca="1" si="46"/>
        <v>0</v>
      </c>
      <c r="BA98" s="56">
        <f t="shared" ca="1" si="46"/>
        <v>0</v>
      </c>
      <c r="BB98" s="56">
        <f t="shared" ca="1" si="46"/>
        <v>0</v>
      </c>
      <c r="BC98" s="56">
        <f t="shared" ca="1" si="46"/>
        <v>0</v>
      </c>
      <c r="BD98" s="56">
        <f t="shared" ca="1" si="46"/>
        <v>0</v>
      </c>
      <c r="BE98" s="56">
        <f t="shared" ca="1" si="46"/>
        <v>0</v>
      </c>
      <c r="BF98" s="56">
        <f t="shared" ca="1" si="46"/>
        <v>0</v>
      </c>
      <c r="BG98" s="56">
        <f t="shared" ca="1" si="46"/>
        <v>0</v>
      </c>
    </row>
    <row r="99" spans="1:59" s="4" customFormat="1" x14ac:dyDescent="0.2">
      <c r="A99" s="4" t="s">
        <v>426</v>
      </c>
      <c r="B99" s="4" t="s">
        <v>4031</v>
      </c>
      <c r="C99" s="4" t="s">
        <v>1684</v>
      </c>
      <c r="E99" s="62"/>
      <c r="F99" s="63" t="s">
        <v>1760</v>
      </c>
      <c r="G99" s="50" t="s">
        <v>1682</v>
      </c>
      <c r="H99" s="50" t="s">
        <v>1682</v>
      </c>
      <c r="I99" s="51"/>
      <c r="J99" s="52">
        <v>30</v>
      </c>
      <c r="K99" s="52"/>
      <c r="L99" s="53">
        <v>43595</v>
      </c>
      <c r="M99" s="54">
        <f t="shared" si="39"/>
        <v>5</v>
      </c>
      <c r="N99" s="52">
        <f>WEEKNUM(L99)</f>
        <v>19</v>
      </c>
      <c r="O99" s="55">
        <f t="shared" ca="1" si="30"/>
        <v>28</v>
      </c>
      <c r="P99" s="55" t="str">
        <f t="shared" ca="1" si="31"/>
        <v>2019.7</v>
      </c>
      <c r="Q99" s="56">
        <f t="shared" si="32"/>
        <v>914.10501750291712</v>
      </c>
      <c r="R99" s="52">
        <f t="shared" ca="1" si="33"/>
        <v>61</v>
      </c>
      <c r="S99" s="52"/>
      <c r="T99" s="52" t="str">
        <f t="shared" ca="1" si="35"/>
        <v>OV</v>
      </c>
      <c r="U99" s="57" t="s">
        <v>130</v>
      </c>
      <c r="V99" s="58">
        <f t="shared" ca="1" si="34"/>
        <v>0</v>
      </c>
      <c r="W99" s="64" t="s">
        <v>1758</v>
      </c>
      <c r="X99" s="60">
        <v>732.44</v>
      </c>
      <c r="Y99" s="61">
        <v>3916.94</v>
      </c>
      <c r="Z99" s="56">
        <f t="shared" ca="1" si="44"/>
        <v>0</v>
      </c>
      <c r="AA99" s="56">
        <f t="shared" ca="1" si="44"/>
        <v>0</v>
      </c>
      <c r="AB99" s="56">
        <f t="shared" ca="1" si="44"/>
        <v>0</v>
      </c>
      <c r="AC99" s="56">
        <f t="shared" ca="1" si="44"/>
        <v>0</v>
      </c>
      <c r="AD99" s="56">
        <f t="shared" ca="1" si="44"/>
        <v>0</v>
      </c>
      <c r="AE99" s="56">
        <f t="shared" ca="1" si="44"/>
        <v>0</v>
      </c>
      <c r="AF99" s="56">
        <f t="shared" ca="1" si="44"/>
        <v>0</v>
      </c>
      <c r="AG99" s="56">
        <f t="shared" ca="1" si="44"/>
        <v>0</v>
      </c>
      <c r="AH99" s="56">
        <f t="shared" ca="1" si="44"/>
        <v>0</v>
      </c>
      <c r="AI99" s="56">
        <f t="shared" ca="1" si="44"/>
        <v>3916.94</v>
      </c>
      <c r="AJ99" s="56">
        <f t="shared" ca="1" si="45"/>
        <v>0</v>
      </c>
      <c r="AK99" s="56">
        <f t="shared" ca="1" si="45"/>
        <v>0</v>
      </c>
      <c r="AL99" s="56">
        <f t="shared" ca="1" si="45"/>
        <v>0</v>
      </c>
      <c r="AM99" s="56">
        <f t="shared" ca="1" si="45"/>
        <v>0</v>
      </c>
      <c r="AN99" s="56">
        <f t="shared" ca="1" si="45"/>
        <v>0</v>
      </c>
      <c r="AO99" s="56">
        <f t="shared" ca="1" si="45"/>
        <v>0</v>
      </c>
      <c r="AP99" s="56">
        <f t="shared" ca="1" si="45"/>
        <v>0</v>
      </c>
      <c r="AQ99" s="56">
        <f t="shared" ca="1" si="45"/>
        <v>0</v>
      </c>
      <c r="AR99" s="56">
        <f t="shared" ca="1" si="45"/>
        <v>0</v>
      </c>
      <c r="AS99" s="56">
        <f t="shared" ca="1" si="45"/>
        <v>0</v>
      </c>
      <c r="AT99" s="56">
        <f t="shared" ca="1" si="46"/>
        <v>0</v>
      </c>
      <c r="AU99" s="56">
        <f t="shared" ca="1" si="46"/>
        <v>0</v>
      </c>
      <c r="AV99" s="56">
        <f t="shared" ca="1" si="46"/>
        <v>0</v>
      </c>
      <c r="AW99" s="56">
        <f t="shared" ca="1" si="46"/>
        <v>0</v>
      </c>
      <c r="AX99" s="56">
        <f t="shared" ca="1" si="46"/>
        <v>0</v>
      </c>
      <c r="AY99" s="56">
        <f t="shared" ca="1" si="46"/>
        <v>0</v>
      </c>
      <c r="AZ99" s="56">
        <f t="shared" ca="1" si="46"/>
        <v>0</v>
      </c>
      <c r="BA99" s="56">
        <f t="shared" ca="1" si="46"/>
        <v>0</v>
      </c>
      <c r="BB99" s="56">
        <f t="shared" ca="1" si="46"/>
        <v>0</v>
      </c>
      <c r="BC99" s="56">
        <f t="shared" ca="1" si="46"/>
        <v>0</v>
      </c>
      <c r="BD99" s="56">
        <f t="shared" ca="1" si="46"/>
        <v>0</v>
      </c>
      <c r="BE99" s="56">
        <f t="shared" ca="1" si="46"/>
        <v>0</v>
      </c>
      <c r="BF99" s="56">
        <f t="shared" ca="1" si="46"/>
        <v>0</v>
      </c>
      <c r="BG99" s="56">
        <f t="shared" ca="1" si="46"/>
        <v>0</v>
      </c>
    </row>
    <row r="100" spans="1:59" s="4" customFormat="1" x14ac:dyDescent="0.2">
      <c r="A100" s="4" t="s">
        <v>426</v>
      </c>
      <c r="B100" s="4" t="s">
        <v>4031</v>
      </c>
      <c r="C100" s="4" t="s">
        <v>1684</v>
      </c>
      <c r="E100" s="62"/>
      <c r="F100" s="63"/>
      <c r="G100" s="50" t="s">
        <v>1682</v>
      </c>
      <c r="H100" s="50" t="s">
        <v>1682</v>
      </c>
      <c r="I100" s="51"/>
      <c r="J100" s="52">
        <v>30</v>
      </c>
      <c r="K100" s="52"/>
      <c r="L100" s="53"/>
      <c r="M100" s="54" t="str">
        <f t="shared" si="39"/>
        <v>-</v>
      </c>
      <c r="N100" s="52">
        <f>WEEKNUM(L100)</f>
        <v>0</v>
      </c>
      <c r="O100" s="55">
        <f t="shared" ca="1" si="30"/>
        <v>28</v>
      </c>
      <c r="P100" s="55" t="str">
        <f t="shared" ca="1" si="31"/>
        <v>2019.7</v>
      </c>
      <c r="Q100" s="56">
        <f t="shared" si="32"/>
        <v>0</v>
      </c>
      <c r="R100" s="52" t="str">
        <f t="shared" si="33"/>
        <v/>
      </c>
      <c r="S100" s="52"/>
      <c r="T100" s="52" t="str">
        <f t="shared" si="35"/>
        <v>OV</v>
      </c>
      <c r="U100" s="57" t="s">
        <v>130</v>
      </c>
      <c r="V100" s="58">
        <f t="shared" ca="1" si="34"/>
        <v>0</v>
      </c>
      <c r="W100" s="64" t="s">
        <v>1758</v>
      </c>
      <c r="X100" s="60"/>
      <c r="Y100" s="61"/>
      <c r="Z100" s="56">
        <f t="shared" ca="1" si="44"/>
        <v>0</v>
      </c>
      <c r="AA100" s="56">
        <f t="shared" ca="1" si="44"/>
        <v>0</v>
      </c>
      <c r="AB100" s="56">
        <f t="shared" ca="1" si="44"/>
        <v>0</v>
      </c>
      <c r="AC100" s="56">
        <f t="shared" ca="1" si="44"/>
        <v>0</v>
      </c>
      <c r="AD100" s="56">
        <f t="shared" ca="1" si="44"/>
        <v>0</v>
      </c>
      <c r="AE100" s="56">
        <f t="shared" ca="1" si="44"/>
        <v>0</v>
      </c>
      <c r="AF100" s="56">
        <f t="shared" ca="1" si="44"/>
        <v>0</v>
      </c>
      <c r="AG100" s="56">
        <f t="shared" ca="1" si="44"/>
        <v>0</v>
      </c>
      <c r="AH100" s="56">
        <f t="shared" ca="1" si="44"/>
        <v>0</v>
      </c>
      <c r="AI100" s="56">
        <f t="shared" ca="1" si="44"/>
        <v>0</v>
      </c>
      <c r="AJ100" s="56">
        <f t="shared" ca="1" si="45"/>
        <v>0</v>
      </c>
      <c r="AK100" s="56">
        <f t="shared" ca="1" si="45"/>
        <v>0</v>
      </c>
      <c r="AL100" s="56">
        <f t="shared" ca="1" si="45"/>
        <v>0</v>
      </c>
      <c r="AM100" s="56">
        <f t="shared" ca="1" si="45"/>
        <v>0</v>
      </c>
      <c r="AN100" s="56">
        <f t="shared" ca="1" si="45"/>
        <v>0</v>
      </c>
      <c r="AO100" s="56">
        <f t="shared" ca="1" si="45"/>
        <v>0</v>
      </c>
      <c r="AP100" s="56">
        <f t="shared" ca="1" si="45"/>
        <v>0</v>
      </c>
      <c r="AQ100" s="56">
        <f t="shared" ca="1" si="45"/>
        <v>0</v>
      </c>
      <c r="AR100" s="56">
        <f t="shared" ca="1" si="45"/>
        <v>0</v>
      </c>
      <c r="AS100" s="56">
        <f t="shared" ca="1" si="45"/>
        <v>0</v>
      </c>
      <c r="AT100" s="56">
        <f t="shared" ca="1" si="46"/>
        <v>0</v>
      </c>
      <c r="AU100" s="56">
        <f t="shared" ca="1" si="46"/>
        <v>0</v>
      </c>
      <c r="AV100" s="56">
        <f t="shared" ca="1" si="46"/>
        <v>0</v>
      </c>
      <c r="AW100" s="56">
        <f t="shared" ca="1" si="46"/>
        <v>0</v>
      </c>
      <c r="AX100" s="56">
        <f t="shared" ca="1" si="46"/>
        <v>0</v>
      </c>
      <c r="AY100" s="56">
        <f t="shared" ca="1" si="46"/>
        <v>0</v>
      </c>
      <c r="AZ100" s="56">
        <f t="shared" ca="1" si="46"/>
        <v>0</v>
      </c>
      <c r="BA100" s="56">
        <f t="shared" ca="1" si="46"/>
        <v>0</v>
      </c>
      <c r="BB100" s="56">
        <f t="shared" ca="1" si="46"/>
        <v>0</v>
      </c>
      <c r="BC100" s="56">
        <f t="shared" ca="1" si="46"/>
        <v>0</v>
      </c>
      <c r="BD100" s="56">
        <f t="shared" ca="1" si="46"/>
        <v>0</v>
      </c>
      <c r="BE100" s="56">
        <f t="shared" ca="1" si="46"/>
        <v>0</v>
      </c>
      <c r="BF100" s="56">
        <f t="shared" ca="1" si="46"/>
        <v>0</v>
      </c>
      <c r="BG100" s="56">
        <f t="shared" ca="1" si="46"/>
        <v>0</v>
      </c>
    </row>
    <row r="101" spans="1:59" s="4" customFormat="1" x14ac:dyDescent="0.2">
      <c r="A101" s="4" t="s">
        <v>426</v>
      </c>
      <c r="B101" s="4" t="s">
        <v>4031</v>
      </c>
      <c r="C101" s="4" t="s">
        <v>1684</v>
      </c>
      <c r="E101" s="62"/>
      <c r="F101" s="63"/>
      <c r="G101" s="50" t="s">
        <v>1682</v>
      </c>
      <c r="H101" s="50" t="s">
        <v>1682</v>
      </c>
      <c r="I101" s="51"/>
      <c r="J101" s="52">
        <v>30</v>
      </c>
      <c r="K101" s="52"/>
      <c r="L101" s="53"/>
      <c r="M101" s="54" t="str">
        <f t="shared" si="39"/>
        <v>-</v>
      </c>
      <c r="N101" s="52">
        <f>WEEKNUM(L101)</f>
        <v>0</v>
      </c>
      <c r="O101" s="55">
        <f t="shared" ca="1" si="30"/>
        <v>28</v>
      </c>
      <c r="P101" s="55" t="str">
        <f t="shared" ca="1" si="31"/>
        <v>2019.7</v>
      </c>
      <c r="Q101" s="56">
        <f t="shared" si="32"/>
        <v>0</v>
      </c>
      <c r="R101" s="52" t="str">
        <f t="shared" si="33"/>
        <v/>
      </c>
      <c r="S101" s="52"/>
      <c r="T101" s="52" t="str">
        <f t="shared" si="35"/>
        <v>OV</v>
      </c>
      <c r="U101" s="57" t="s">
        <v>130</v>
      </c>
      <c r="V101" s="58">
        <f t="shared" ca="1" si="34"/>
        <v>0</v>
      </c>
      <c r="W101" s="64" t="s">
        <v>1758</v>
      </c>
      <c r="X101" s="60"/>
      <c r="Y101" s="61"/>
      <c r="Z101" s="56">
        <f t="shared" ca="1" si="44"/>
        <v>0</v>
      </c>
      <c r="AA101" s="56">
        <f t="shared" ca="1" si="44"/>
        <v>0</v>
      </c>
      <c r="AB101" s="56">
        <f t="shared" ca="1" si="44"/>
        <v>0</v>
      </c>
      <c r="AC101" s="56">
        <f t="shared" ca="1" si="44"/>
        <v>0</v>
      </c>
      <c r="AD101" s="56">
        <f t="shared" ca="1" si="44"/>
        <v>0</v>
      </c>
      <c r="AE101" s="56">
        <f t="shared" ca="1" si="44"/>
        <v>0</v>
      </c>
      <c r="AF101" s="56">
        <f t="shared" ca="1" si="44"/>
        <v>0</v>
      </c>
      <c r="AG101" s="56">
        <f t="shared" ca="1" si="44"/>
        <v>0</v>
      </c>
      <c r="AH101" s="56">
        <f t="shared" ca="1" si="44"/>
        <v>0</v>
      </c>
      <c r="AI101" s="56">
        <f t="shared" ca="1" si="44"/>
        <v>0</v>
      </c>
      <c r="AJ101" s="56">
        <f t="shared" ca="1" si="45"/>
        <v>0</v>
      </c>
      <c r="AK101" s="56">
        <f t="shared" ca="1" si="45"/>
        <v>0</v>
      </c>
      <c r="AL101" s="56">
        <f t="shared" ca="1" si="45"/>
        <v>0</v>
      </c>
      <c r="AM101" s="56">
        <f t="shared" ca="1" si="45"/>
        <v>0</v>
      </c>
      <c r="AN101" s="56">
        <f t="shared" ca="1" si="45"/>
        <v>0</v>
      </c>
      <c r="AO101" s="56">
        <f t="shared" ca="1" si="45"/>
        <v>0</v>
      </c>
      <c r="AP101" s="56">
        <f t="shared" ca="1" si="45"/>
        <v>0</v>
      </c>
      <c r="AQ101" s="56">
        <f t="shared" ca="1" si="45"/>
        <v>0</v>
      </c>
      <c r="AR101" s="56">
        <f t="shared" ca="1" si="45"/>
        <v>0</v>
      </c>
      <c r="AS101" s="56">
        <f t="shared" ca="1" si="45"/>
        <v>0</v>
      </c>
      <c r="AT101" s="56">
        <f t="shared" ca="1" si="46"/>
        <v>0</v>
      </c>
      <c r="AU101" s="56">
        <f t="shared" ca="1" si="46"/>
        <v>0</v>
      </c>
      <c r="AV101" s="56">
        <f t="shared" ca="1" si="46"/>
        <v>0</v>
      </c>
      <c r="AW101" s="56">
        <f t="shared" ca="1" si="46"/>
        <v>0</v>
      </c>
      <c r="AX101" s="56">
        <f t="shared" ca="1" si="46"/>
        <v>0</v>
      </c>
      <c r="AY101" s="56">
        <f t="shared" ca="1" si="46"/>
        <v>0</v>
      </c>
      <c r="AZ101" s="56">
        <f t="shared" ca="1" si="46"/>
        <v>0</v>
      </c>
      <c r="BA101" s="56">
        <f t="shared" ca="1" si="46"/>
        <v>0</v>
      </c>
      <c r="BB101" s="56">
        <f t="shared" ca="1" si="46"/>
        <v>0</v>
      </c>
      <c r="BC101" s="56">
        <f t="shared" ca="1" si="46"/>
        <v>0</v>
      </c>
      <c r="BD101" s="56">
        <f t="shared" ca="1" si="46"/>
        <v>0</v>
      </c>
      <c r="BE101" s="56">
        <f t="shared" ca="1" si="46"/>
        <v>0</v>
      </c>
      <c r="BF101" s="56">
        <f t="shared" ca="1" si="46"/>
        <v>0</v>
      </c>
      <c r="BG101" s="56">
        <f t="shared" ca="1" si="46"/>
        <v>0</v>
      </c>
    </row>
    <row r="102" spans="1:59" s="4" customFormat="1" x14ac:dyDescent="0.2">
      <c r="A102" s="4" t="s">
        <v>426</v>
      </c>
      <c r="B102" s="4" t="s">
        <v>4031</v>
      </c>
      <c r="C102" s="4" t="s">
        <v>1684</v>
      </c>
      <c r="E102" s="62"/>
      <c r="F102" s="63"/>
      <c r="G102" s="50" t="s">
        <v>1682</v>
      </c>
      <c r="H102" s="50" t="s">
        <v>1682</v>
      </c>
      <c r="I102" s="51"/>
      <c r="J102" s="52">
        <v>30</v>
      </c>
      <c r="K102" s="52"/>
      <c r="L102" s="53"/>
      <c r="M102" s="54" t="str">
        <f t="shared" si="39"/>
        <v>-</v>
      </c>
      <c r="N102" s="52">
        <f>WEEKNUM(L102)</f>
        <v>0</v>
      </c>
      <c r="O102" s="55">
        <f t="shared" ca="1" si="30"/>
        <v>28</v>
      </c>
      <c r="P102" s="55" t="str">
        <f t="shared" ca="1" si="31"/>
        <v>2019.7</v>
      </c>
      <c r="Q102" s="56">
        <f t="shared" si="32"/>
        <v>0</v>
      </c>
      <c r="R102" s="52" t="str">
        <f t="shared" si="33"/>
        <v/>
      </c>
      <c r="S102" s="52"/>
      <c r="T102" s="52" t="str">
        <f t="shared" si="35"/>
        <v>OV</v>
      </c>
      <c r="U102" s="57" t="s">
        <v>130</v>
      </c>
      <c r="V102" s="58">
        <f t="shared" ca="1" si="34"/>
        <v>0</v>
      </c>
      <c r="W102" s="64" t="s">
        <v>1758</v>
      </c>
      <c r="X102" s="60"/>
      <c r="Y102" s="61"/>
      <c r="Z102" s="56">
        <f t="shared" ref="Z102:AI111" ca="1" si="47">IF($O102-WEEKNUM(Z$1815)=0,$Y102,0)</f>
        <v>0</v>
      </c>
      <c r="AA102" s="56">
        <f t="shared" ca="1" si="47"/>
        <v>0</v>
      </c>
      <c r="AB102" s="56">
        <f t="shared" ca="1" si="47"/>
        <v>0</v>
      </c>
      <c r="AC102" s="56">
        <f t="shared" ca="1" si="47"/>
        <v>0</v>
      </c>
      <c r="AD102" s="56">
        <f t="shared" ca="1" si="47"/>
        <v>0</v>
      </c>
      <c r="AE102" s="56">
        <f t="shared" ca="1" si="47"/>
        <v>0</v>
      </c>
      <c r="AF102" s="56">
        <f t="shared" ca="1" si="47"/>
        <v>0</v>
      </c>
      <c r="AG102" s="56">
        <f t="shared" ca="1" si="47"/>
        <v>0</v>
      </c>
      <c r="AH102" s="56">
        <f t="shared" ca="1" si="47"/>
        <v>0</v>
      </c>
      <c r="AI102" s="56">
        <f t="shared" ca="1" si="47"/>
        <v>0</v>
      </c>
      <c r="AJ102" s="56">
        <f t="shared" ref="AJ102:AS111" ca="1" si="48">IF($O102-WEEKNUM(AJ$1815)=0,$Y102,0)</f>
        <v>0</v>
      </c>
      <c r="AK102" s="56">
        <f t="shared" ca="1" si="48"/>
        <v>0</v>
      </c>
      <c r="AL102" s="56">
        <f t="shared" ca="1" si="48"/>
        <v>0</v>
      </c>
      <c r="AM102" s="56">
        <f t="shared" ca="1" si="48"/>
        <v>0</v>
      </c>
      <c r="AN102" s="56">
        <f t="shared" ca="1" si="48"/>
        <v>0</v>
      </c>
      <c r="AO102" s="56">
        <f t="shared" ca="1" si="48"/>
        <v>0</v>
      </c>
      <c r="AP102" s="56">
        <f t="shared" ca="1" si="48"/>
        <v>0</v>
      </c>
      <c r="AQ102" s="56">
        <f t="shared" ca="1" si="48"/>
        <v>0</v>
      </c>
      <c r="AR102" s="56">
        <f t="shared" ca="1" si="48"/>
        <v>0</v>
      </c>
      <c r="AS102" s="56">
        <f t="shared" ca="1" si="48"/>
        <v>0</v>
      </c>
      <c r="AT102" s="56">
        <f t="shared" ref="AT102:BG111" ca="1" si="49">IF($O102-WEEKNUM(AT$1815)=0,$Y102,0)</f>
        <v>0</v>
      </c>
      <c r="AU102" s="56">
        <f t="shared" ca="1" si="49"/>
        <v>0</v>
      </c>
      <c r="AV102" s="56">
        <f t="shared" ca="1" si="49"/>
        <v>0</v>
      </c>
      <c r="AW102" s="56">
        <f t="shared" ca="1" si="49"/>
        <v>0</v>
      </c>
      <c r="AX102" s="56">
        <f t="shared" ca="1" si="49"/>
        <v>0</v>
      </c>
      <c r="AY102" s="56">
        <f t="shared" ca="1" si="49"/>
        <v>0</v>
      </c>
      <c r="AZ102" s="56">
        <f t="shared" ca="1" si="49"/>
        <v>0</v>
      </c>
      <c r="BA102" s="56">
        <f t="shared" ca="1" si="49"/>
        <v>0</v>
      </c>
      <c r="BB102" s="56">
        <f t="shared" ca="1" si="49"/>
        <v>0</v>
      </c>
      <c r="BC102" s="56">
        <f t="shared" ca="1" si="49"/>
        <v>0</v>
      </c>
      <c r="BD102" s="56">
        <f t="shared" ca="1" si="49"/>
        <v>0</v>
      </c>
      <c r="BE102" s="56">
        <f t="shared" ca="1" si="49"/>
        <v>0</v>
      </c>
      <c r="BF102" s="56">
        <f t="shared" ca="1" si="49"/>
        <v>0</v>
      </c>
      <c r="BG102" s="56">
        <f t="shared" ca="1" si="49"/>
        <v>0</v>
      </c>
    </row>
    <row r="103" spans="1:59" s="4" customFormat="1" x14ac:dyDescent="0.2">
      <c r="A103" s="4" t="s">
        <v>1761</v>
      </c>
      <c r="B103" s="4" t="s">
        <v>4032</v>
      </c>
      <c r="C103" s="4" t="s">
        <v>1684</v>
      </c>
      <c r="E103" s="62"/>
      <c r="F103" s="63"/>
      <c r="G103" s="50" t="s">
        <v>1682</v>
      </c>
      <c r="H103" s="50" t="s">
        <v>1682</v>
      </c>
      <c r="I103" s="51"/>
      <c r="J103" s="52">
        <v>30</v>
      </c>
      <c r="K103" s="52"/>
      <c r="L103" s="53"/>
      <c r="M103" s="54" t="str">
        <f t="shared" si="39"/>
        <v>-</v>
      </c>
      <c r="N103" s="52">
        <f t="shared" si="43"/>
        <v>0</v>
      </c>
      <c r="O103" s="55">
        <f t="shared" ca="1" si="30"/>
        <v>28</v>
      </c>
      <c r="P103" s="55" t="str">
        <f t="shared" ca="1" si="31"/>
        <v>2019.7</v>
      </c>
      <c r="Q103" s="56">
        <f t="shared" si="32"/>
        <v>0</v>
      </c>
      <c r="R103" s="52" t="str">
        <f t="shared" si="33"/>
        <v/>
      </c>
      <c r="S103" s="52"/>
      <c r="T103" s="52" t="str">
        <f t="shared" si="35"/>
        <v>OV</v>
      </c>
      <c r="U103" s="57" t="s">
        <v>130</v>
      </c>
      <c r="V103" s="58">
        <f t="shared" ca="1" si="34"/>
        <v>0</v>
      </c>
      <c r="W103" s="64" t="s">
        <v>1762</v>
      </c>
      <c r="X103" s="60"/>
      <c r="Y103" s="61"/>
      <c r="Z103" s="56">
        <f t="shared" ca="1" si="47"/>
        <v>0</v>
      </c>
      <c r="AA103" s="56">
        <f t="shared" ca="1" si="47"/>
        <v>0</v>
      </c>
      <c r="AB103" s="56">
        <f t="shared" ca="1" si="47"/>
        <v>0</v>
      </c>
      <c r="AC103" s="56">
        <f t="shared" ca="1" si="47"/>
        <v>0</v>
      </c>
      <c r="AD103" s="56">
        <f t="shared" ca="1" si="47"/>
        <v>0</v>
      </c>
      <c r="AE103" s="56">
        <f t="shared" ca="1" si="47"/>
        <v>0</v>
      </c>
      <c r="AF103" s="56">
        <f t="shared" ca="1" si="47"/>
        <v>0</v>
      </c>
      <c r="AG103" s="56">
        <f t="shared" ca="1" si="47"/>
        <v>0</v>
      </c>
      <c r="AH103" s="56">
        <f t="shared" ca="1" si="47"/>
        <v>0</v>
      </c>
      <c r="AI103" s="56">
        <f t="shared" ca="1" si="47"/>
        <v>0</v>
      </c>
      <c r="AJ103" s="56">
        <f t="shared" ca="1" si="48"/>
        <v>0</v>
      </c>
      <c r="AK103" s="56">
        <f t="shared" ca="1" si="48"/>
        <v>0</v>
      </c>
      <c r="AL103" s="56">
        <f t="shared" ca="1" si="48"/>
        <v>0</v>
      </c>
      <c r="AM103" s="56">
        <f t="shared" ca="1" si="48"/>
        <v>0</v>
      </c>
      <c r="AN103" s="56">
        <f t="shared" ca="1" si="48"/>
        <v>0</v>
      </c>
      <c r="AO103" s="56">
        <f t="shared" ca="1" si="48"/>
        <v>0</v>
      </c>
      <c r="AP103" s="56">
        <f t="shared" ca="1" si="48"/>
        <v>0</v>
      </c>
      <c r="AQ103" s="56">
        <f t="shared" ca="1" si="48"/>
        <v>0</v>
      </c>
      <c r="AR103" s="56">
        <f t="shared" ca="1" si="48"/>
        <v>0</v>
      </c>
      <c r="AS103" s="56">
        <f t="shared" ca="1" si="48"/>
        <v>0</v>
      </c>
      <c r="AT103" s="56">
        <f t="shared" ca="1" si="49"/>
        <v>0</v>
      </c>
      <c r="AU103" s="56">
        <f t="shared" ca="1" si="49"/>
        <v>0</v>
      </c>
      <c r="AV103" s="56">
        <f t="shared" ca="1" si="49"/>
        <v>0</v>
      </c>
      <c r="AW103" s="56">
        <f t="shared" ca="1" si="49"/>
        <v>0</v>
      </c>
      <c r="AX103" s="56">
        <f t="shared" ca="1" si="49"/>
        <v>0</v>
      </c>
      <c r="AY103" s="56">
        <f t="shared" ca="1" si="49"/>
        <v>0</v>
      </c>
      <c r="AZ103" s="56">
        <f t="shared" ca="1" si="49"/>
        <v>0</v>
      </c>
      <c r="BA103" s="56">
        <f t="shared" ca="1" si="49"/>
        <v>0</v>
      </c>
      <c r="BB103" s="56">
        <f t="shared" ca="1" si="49"/>
        <v>0</v>
      </c>
      <c r="BC103" s="56">
        <f t="shared" ca="1" si="49"/>
        <v>0</v>
      </c>
      <c r="BD103" s="56">
        <f t="shared" ca="1" si="49"/>
        <v>0</v>
      </c>
      <c r="BE103" s="56">
        <f t="shared" ca="1" si="49"/>
        <v>0</v>
      </c>
      <c r="BF103" s="56">
        <f t="shared" ca="1" si="49"/>
        <v>0</v>
      </c>
      <c r="BG103" s="56">
        <f t="shared" ca="1" si="49"/>
        <v>0</v>
      </c>
    </row>
    <row r="104" spans="1:59" s="4" customFormat="1" x14ac:dyDescent="0.2">
      <c r="A104" s="4" t="s">
        <v>1761</v>
      </c>
      <c r="B104" s="4" t="s">
        <v>4032</v>
      </c>
      <c r="C104" s="4" t="s">
        <v>1684</v>
      </c>
      <c r="E104" s="62"/>
      <c r="F104" s="63"/>
      <c r="G104" s="50" t="s">
        <v>1682</v>
      </c>
      <c r="H104" s="50" t="s">
        <v>1682</v>
      </c>
      <c r="I104" s="51"/>
      <c r="J104" s="52">
        <v>30</v>
      </c>
      <c r="K104" s="52"/>
      <c r="L104" s="53"/>
      <c r="M104" s="54" t="str">
        <f t="shared" si="39"/>
        <v>-</v>
      </c>
      <c r="N104" s="52">
        <f t="shared" si="43"/>
        <v>0</v>
      </c>
      <c r="O104" s="55">
        <f t="shared" ca="1" si="30"/>
        <v>28</v>
      </c>
      <c r="P104" s="55" t="str">
        <f t="shared" ca="1" si="31"/>
        <v>2019.7</v>
      </c>
      <c r="Q104" s="56">
        <f t="shared" si="32"/>
        <v>0</v>
      </c>
      <c r="R104" s="52" t="str">
        <f t="shared" si="33"/>
        <v/>
      </c>
      <c r="S104" s="52"/>
      <c r="T104" s="52" t="str">
        <f t="shared" si="35"/>
        <v>OV</v>
      </c>
      <c r="U104" s="57" t="s">
        <v>130</v>
      </c>
      <c r="V104" s="58">
        <f t="shared" ca="1" si="34"/>
        <v>0</v>
      </c>
      <c r="W104" s="64" t="s">
        <v>1762</v>
      </c>
      <c r="X104" s="60"/>
      <c r="Y104" s="61"/>
      <c r="Z104" s="56">
        <f t="shared" ca="1" si="47"/>
        <v>0</v>
      </c>
      <c r="AA104" s="56">
        <f t="shared" ca="1" si="47"/>
        <v>0</v>
      </c>
      <c r="AB104" s="56">
        <f t="shared" ca="1" si="47"/>
        <v>0</v>
      </c>
      <c r="AC104" s="56">
        <f t="shared" ca="1" si="47"/>
        <v>0</v>
      </c>
      <c r="AD104" s="56">
        <f t="shared" ca="1" si="47"/>
        <v>0</v>
      </c>
      <c r="AE104" s="56">
        <f t="shared" ca="1" si="47"/>
        <v>0</v>
      </c>
      <c r="AF104" s="56">
        <f t="shared" ca="1" si="47"/>
        <v>0</v>
      </c>
      <c r="AG104" s="56">
        <f t="shared" ca="1" si="47"/>
        <v>0</v>
      </c>
      <c r="AH104" s="56">
        <f t="shared" ca="1" si="47"/>
        <v>0</v>
      </c>
      <c r="AI104" s="56">
        <f t="shared" ca="1" si="47"/>
        <v>0</v>
      </c>
      <c r="AJ104" s="56">
        <f t="shared" ca="1" si="48"/>
        <v>0</v>
      </c>
      <c r="AK104" s="56">
        <f t="shared" ca="1" si="48"/>
        <v>0</v>
      </c>
      <c r="AL104" s="56">
        <f t="shared" ca="1" si="48"/>
        <v>0</v>
      </c>
      <c r="AM104" s="56">
        <f t="shared" ca="1" si="48"/>
        <v>0</v>
      </c>
      <c r="AN104" s="56">
        <f t="shared" ca="1" si="48"/>
        <v>0</v>
      </c>
      <c r="AO104" s="56">
        <f t="shared" ca="1" si="48"/>
        <v>0</v>
      </c>
      <c r="AP104" s="56">
        <f t="shared" ca="1" si="48"/>
        <v>0</v>
      </c>
      <c r="AQ104" s="56">
        <f t="shared" ca="1" si="48"/>
        <v>0</v>
      </c>
      <c r="AR104" s="56">
        <f t="shared" ca="1" si="48"/>
        <v>0</v>
      </c>
      <c r="AS104" s="56">
        <f t="shared" ca="1" si="48"/>
        <v>0</v>
      </c>
      <c r="AT104" s="56">
        <f t="shared" ca="1" si="49"/>
        <v>0</v>
      </c>
      <c r="AU104" s="56">
        <f t="shared" ca="1" si="49"/>
        <v>0</v>
      </c>
      <c r="AV104" s="56">
        <f t="shared" ca="1" si="49"/>
        <v>0</v>
      </c>
      <c r="AW104" s="56">
        <f t="shared" ca="1" si="49"/>
        <v>0</v>
      </c>
      <c r="AX104" s="56">
        <f t="shared" ca="1" si="49"/>
        <v>0</v>
      </c>
      <c r="AY104" s="56">
        <f t="shared" ca="1" si="49"/>
        <v>0</v>
      </c>
      <c r="AZ104" s="56">
        <f t="shared" ca="1" si="49"/>
        <v>0</v>
      </c>
      <c r="BA104" s="56">
        <f t="shared" ca="1" si="49"/>
        <v>0</v>
      </c>
      <c r="BB104" s="56">
        <f t="shared" ca="1" si="49"/>
        <v>0</v>
      </c>
      <c r="BC104" s="56">
        <f t="shared" ca="1" si="49"/>
        <v>0</v>
      </c>
      <c r="BD104" s="56">
        <f t="shared" ca="1" si="49"/>
        <v>0</v>
      </c>
      <c r="BE104" s="56">
        <f t="shared" ca="1" si="49"/>
        <v>0</v>
      </c>
      <c r="BF104" s="56">
        <f t="shared" ca="1" si="49"/>
        <v>0</v>
      </c>
      <c r="BG104" s="56">
        <f t="shared" ca="1" si="49"/>
        <v>0</v>
      </c>
    </row>
    <row r="105" spans="1:59" s="4" customFormat="1" x14ac:dyDescent="0.2">
      <c r="A105" s="4" t="s">
        <v>1763</v>
      </c>
      <c r="B105" s="4" t="s">
        <v>1764</v>
      </c>
      <c r="C105" s="4" t="s">
        <v>1681</v>
      </c>
      <c r="E105" s="48"/>
      <c r="F105" s="63"/>
      <c r="G105" s="50" t="s">
        <v>1682</v>
      </c>
      <c r="H105" s="50" t="s">
        <v>1682</v>
      </c>
      <c r="I105" s="51"/>
      <c r="J105" s="52">
        <v>30</v>
      </c>
      <c r="K105" s="52"/>
      <c r="L105" s="53"/>
      <c r="M105" s="54" t="str">
        <f t="shared" si="39"/>
        <v>-</v>
      </c>
      <c r="N105" s="52">
        <f t="shared" si="43"/>
        <v>0</v>
      </c>
      <c r="O105" s="55">
        <f t="shared" ca="1" si="30"/>
        <v>28</v>
      </c>
      <c r="P105" s="55" t="str">
        <f t="shared" ca="1" si="31"/>
        <v>2019.7</v>
      </c>
      <c r="Q105" s="56">
        <f t="shared" si="32"/>
        <v>0</v>
      </c>
      <c r="R105" s="52" t="str">
        <f t="shared" si="33"/>
        <v/>
      </c>
      <c r="S105" s="52"/>
      <c r="T105" s="52" t="str">
        <f t="shared" si="35"/>
        <v>OV</v>
      </c>
      <c r="U105" s="57" t="s">
        <v>130</v>
      </c>
      <c r="V105" s="58">
        <f t="shared" ca="1" si="34"/>
        <v>0</v>
      </c>
      <c r="W105" s="64" t="s">
        <v>1765</v>
      </c>
      <c r="X105" s="60"/>
      <c r="Y105" s="61"/>
      <c r="Z105" s="56">
        <f t="shared" ca="1" si="47"/>
        <v>0</v>
      </c>
      <c r="AA105" s="56">
        <f t="shared" ca="1" si="47"/>
        <v>0</v>
      </c>
      <c r="AB105" s="56">
        <f t="shared" ca="1" si="47"/>
        <v>0</v>
      </c>
      <c r="AC105" s="56">
        <f t="shared" ca="1" si="47"/>
        <v>0</v>
      </c>
      <c r="AD105" s="56">
        <f t="shared" ca="1" si="47"/>
        <v>0</v>
      </c>
      <c r="AE105" s="56">
        <f t="shared" ca="1" si="47"/>
        <v>0</v>
      </c>
      <c r="AF105" s="56">
        <f t="shared" ca="1" si="47"/>
        <v>0</v>
      </c>
      <c r="AG105" s="56">
        <f t="shared" ca="1" si="47"/>
        <v>0</v>
      </c>
      <c r="AH105" s="56">
        <f t="shared" ca="1" si="47"/>
        <v>0</v>
      </c>
      <c r="AI105" s="56">
        <f t="shared" ca="1" si="47"/>
        <v>0</v>
      </c>
      <c r="AJ105" s="56">
        <f t="shared" ca="1" si="48"/>
        <v>0</v>
      </c>
      <c r="AK105" s="56">
        <f t="shared" ca="1" si="48"/>
        <v>0</v>
      </c>
      <c r="AL105" s="56">
        <f t="shared" ca="1" si="48"/>
        <v>0</v>
      </c>
      <c r="AM105" s="56">
        <f t="shared" ca="1" si="48"/>
        <v>0</v>
      </c>
      <c r="AN105" s="56">
        <f t="shared" ca="1" si="48"/>
        <v>0</v>
      </c>
      <c r="AO105" s="56">
        <f t="shared" ca="1" si="48"/>
        <v>0</v>
      </c>
      <c r="AP105" s="56">
        <f t="shared" ca="1" si="48"/>
        <v>0</v>
      </c>
      <c r="AQ105" s="56">
        <f t="shared" ca="1" si="48"/>
        <v>0</v>
      </c>
      <c r="AR105" s="56">
        <f t="shared" ca="1" si="48"/>
        <v>0</v>
      </c>
      <c r="AS105" s="56">
        <f t="shared" ca="1" si="48"/>
        <v>0</v>
      </c>
      <c r="AT105" s="56">
        <f t="shared" ca="1" si="49"/>
        <v>0</v>
      </c>
      <c r="AU105" s="56">
        <f t="shared" ca="1" si="49"/>
        <v>0</v>
      </c>
      <c r="AV105" s="56">
        <f t="shared" ca="1" si="49"/>
        <v>0</v>
      </c>
      <c r="AW105" s="56">
        <f t="shared" ca="1" si="49"/>
        <v>0</v>
      </c>
      <c r="AX105" s="56">
        <f t="shared" ca="1" si="49"/>
        <v>0</v>
      </c>
      <c r="AY105" s="56">
        <f t="shared" ca="1" si="49"/>
        <v>0</v>
      </c>
      <c r="AZ105" s="56">
        <f t="shared" ca="1" si="49"/>
        <v>0</v>
      </c>
      <c r="BA105" s="56">
        <f t="shared" ca="1" si="49"/>
        <v>0</v>
      </c>
      <c r="BB105" s="56">
        <f t="shared" ca="1" si="49"/>
        <v>0</v>
      </c>
      <c r="BC105" s="56">
        <f t="shared" ca="1" si="49"/>
        <v>0</v>
      </c>
      <c r="BD105" s="56">
        <f t="shared" ca="1" si="49"/>
        <v>0</v>
      </c>
      <c r="BE105" s="56">
        <f t="shared" ca="1" si="49"/>
        <v>0</v>
      </c>
      <c r="BF105" s="56">
        <f t="shared" ca="1" si="49"/>
        <v>0</v>
      </c>
      <c r="BG105" s="56">
        <f t="shared" ca="1" si="49"/>
        <v>0</v>
      </c>
    </row>
    <row r="106" spans="1:59" s="4" customFormat="1" x14ac:dyDescent="0.2">
      <c r="B106" s="4" t="s">
        <v>1766</v>
      </c>
      <c r="C106" s="4" t="s">
        <v>1681</v>
      </c>
      <c r="E106" s="48"/>
      <c r="F106" s="49"/>
      <c r="G106" s="50" t="s">
        <v>1682</v>
      </c>
      <c r="H106" s="50" t="s">
        <v>1682</v>
      </c>
      <c r="I106" s="51"/>
      <c r="J106" s="52"/>
      <c r="K106" s="52"/>
      <c r="L106" s="53"/>
      <c r="M106" s="54" t="str">
        <f t="shared" si="39"/>
        <v>-</v>
      </c>
      <c r="N106" s="52">
        <f t="shared" si="43"/>
        <v>0</v>
      </c>
      <c r="O106" s="55">
        <f t="shared" ca="1" si="30"/>
        <v>28</v>
      </c>
      <c r="P106" s="55" t="str">
        <f t="shared" ca="1" si="31"/>
        <v>2019.7</v>
      </c>
      <c r="Q106" s="56">
        <f t="shared" si="32"/>
        <v>0</v>
      </c>
      <c r="R106" s="52" t="str">
        <f t="shared" si="33"/>
        <v/>
      </c>
      <c r="S106" s="52"/>
      <c r="T106" s="52" t="str">
        <f t="shared" si="35"/>
        <v>OV</v>
      </c>
      <c r="U106" s="57" t="s">
        <v>178</v>
      </c>
      <c r="V106" s="58">
        <f t="shared" ca="1" si="34"/>
        <v>0</v>
      </c>
      <c r="W106" s="59"/>
      <c r="X106" s="60"/>
      <c r="Y106" s="61"/>
      <c r="Z106" s="56">
        <f t="shared" ca="1" si="47"/>
        <v>0</v>
      </c>
      <c r="AA106" s="56">
        <f t="shared" ca="1" si="47"/>
        <v>0</v>
      </c>
      <c r="AB106" s="56">
        <f t="shared" ca="1" si="47"/>
        <v>0</v>
      </c>
      <c r="AC106" s="56">
        <f t="shared" ca="1" si="47"/>
        <v>0</v>
      </c>
      <c r="AD106" s="56">
        <f t="shared" ca="1" si="47"/>
        <v>0</v>
      </c>
      <c r="AE106" s="56">
        <f t="shared" ca="1" si="47"/>
        <v>0</v>
      </c>
      <c r="AF106" s="56">
        <f t="shared" ca="1" si="47"/>
        <v>0</v>
      </c>
      <c r="AG106" s="56">
        <f t="shared" ca="1" si="47"/>
        <v>0</v>
      </c>
      <c r="AH106" s="56">
        <f t="shared" ca="1" si="47"/>
        <v>0</v>
      </c>
      <c r="AI106" s="56">
        <f t="shared" ca="1" si="47"/>
        <v>0</v>
      </c>
      <c r="AJ106" s="56">
        <f t="shared" ca="1" si="48"/>
        <v>0</v>
      </c>
      <c r="AK106" s="56">
        <f t="shared" ca="1" si="48"/>
        <v>0</v>
      </c>
      <c r="AL106" s="56">
        <f t="shared" ca="1" si="48"/>
        <v>0</v>
      </c>
      <c r="AM106" s="56">
        <f t="shared" ca="1" si="48"/>
        <v>0</v>
      </c>
      <c r="AN106" s="56">
        <f t="shared" ca="1" si="48"/>
        <v>0</v>
      </c>
      <c r="AO106" s="56">
        <f t="shared" ca="1" si="48"/>
        <v>0</v>
      </c>
      <c r="AP106" s="56">
        <f t="shared" ca="1" si="48"/>
        <v>0</v>
      </c>
      <c r="AQ106" s="56">
        <f t="shared" ca="1" si="48"/>
        <v>0</v>
      </c>
      <c r="AR106" s="56">
        <f t="shared" ca="1" si="48"/>
        <v>0</v>
      </c>
      <c r="AS106" s="56">
        <f t="shared" ca="1" si="48"/>
        <v>0</v>
      </c>
      <c r="AT106" s="56">
        <f t="shared" ca="1" si="49"/>
        <v>0</v>
      </c>
      <c r="AU106" s="56">
        <f t="shared" ca="1" si="49"/>
        <v>0</v>
      </c>
      <c r="AV106" s="56">
        <f t="shared" ca="1" si="49"/>
        <v>0</v>
      </c>
      <c r="AW106" s="56">
        <f t="shared" ca="1" si="49"/>
        <v>0</v>
      </c>
      <c r="AX106" s="56">
        <f t="shared" ca="1" si="49"/>
        <v>0</v>
      </c>
      <c r="AY106" s="56">
        <f t="shared" ca="1" si="49"/>
        <v>0</v>
      </c>
      <c r="AZ106" s="56">
        <f t="shared" ca="1" si="49"/>
        <v>0</v>
      </c>
      <c r="BA106" s="56">
        <f t="shared" ca="1" si="49"/>
        <v>0</v>
      </c>
      <c r="BB106" s="56">
        <f t="shared" ca="1" si="49"/>
        <v>0</v>
      </c>
      <c r="BC106" s="56">
        <f t="shared" ca="1" si="49"/>
        <v>0</v>
      </c>
      <c r="BD106" s="56">
        <f t="shared" ca="1" si="49"/>
        <v>0</v>
      </c>
      <c r="BE106" s="56">
        <f t="shared" ca="1" si="49"/>
        <v>0</v>
      </c>
      <c r="BF106" s="56">
        <f t="shared" ca="1" si="49"/>
        <v>0</v>
      </c>
      <c r="BG106" s="56">
        <f t="shared" ca="1" si="49"/>
        <v>0</v>
      </c>
    </row>
    <row r="107" spans="1:59" s="4" customFormat="1" x14ac:dyDescent="0.2">
      <c r="A107" s="4" t="s">
        <v>1767</v>
      </c>
      <c r="B107" s="4" t="s">
        <v>1768</v>
      </c>
      <c r="C107" s="4" t="s">
        <v>1681</v>
      </c>
      <c r="E107" s="75"/>
      <c r="F107" s="67"/>
      <c r="G107" s="50" t="s">
        <v>1682</v>
      </c>
      <c r="H107" s="50" t="s">
        <v>1682</v>
      </c>
      <c r="I107" s="51"/>
      <c r="J107" s="52">
        <v>30</v>
      </c>
      <c r="K107" s="52"/>
      <c r="L107" s="53"/>
      <c r="M107" s="54" t="str">
        <f t="shared" si="39"/>
        <v>-</v>
      </c>
      <c r="N107" s="52">
        <f t="shared" si="43"/>
        <v>0</v>
      </c>
      <c r="O107" s="55">
        <f t="shared" ca="1" si="30"/>
        <v>28</v>
      </c>
      <c r="P107" s="55" t="str">
        <f t="shared" ca="1" si="31"/>
        <v>2019.7</v>
      </c>
      <c r="Q107" s="56">
        <f t="shared" si="32"/>
        <v>0</v>
      </c>
      <c r="R107" s="52" t="str">
        <f t="shared" si="33"/>
        <v/>
      </c>
      <c r="S107" s="52"/>
      <c r="T107" s="52" t="str">
        <f t="shared" si="35"/>
        <v>OV</v>
      </c>
      <c r="U107" s="57" t="s">
        <v>130</v>
      </c>
      <c r="V107" s="58">
        <f t="shared" ca="1" si="34"/>
        <v>0</v>
      </c>
      <c r="W107" s="64" t="s">
        <v>1769</v>
      </c>
      <c r="X107" s="60"/>
      <c r="Y107" s="61"/>
      <c r="Z107" s="56">
        <f t="shared" ca="1" si="47"/>
        <v>0</v>
      </c>
      <c r="AA107" s="56">
        <f t="shared" ca="1" si="47"/>
        <v>0</v>
      </c>
      <c r="AB107" s="56">
        <f t="shared" ca="1" si="47"/>
        <v>0</v>
      </c>
      <c r="AC107" s="56">
        <f t="shared" ca="1" si="47"/>
        <v>0</v>
      </c>
      <c r="AD107" s="56">
        <f t="shared" ca="1" si="47"/>
        <v>0</v>
      </c>
      <c r="AE107" s="56">
        <f t="shared" ca="1" si="47"/>
        <v>0</v>
      </c>
      <c r="AF107" s="56">
        <f t="shared" ca="1" si="47"/>
        <v>0</v>
      </c>
      <c r="AG107" s="56">
        <f t="shared" ca="1" si="47"/>
        <v>0</v>
      </c>
      <c r="AH107" s="56">
        <f t="shared" ca="1" si="47"/>
        <v>0</v>
      </c>
      <c r="AI107" s="56">
        <f t="shared" ca="1" si="47"/>
        <v>0</v>
      </c>
      <c r="AJ107" s="56">
        <f t="shared" ca="1" si="48"/>
        <v>0</v>
      </c>
      <c r="AK107" s="56">
        <f t="shared" ca="1" si="48"/>
        <v>0</v>
      </c>
      <c r="AL107" s="56">
        <f t="shared" ca="1" si="48"/>
        <v>0</v>
      </c>
      <c r="AM107" s="56">
        <f t="shared" ca="1" si="48"/>
        <v>0</v>
      </c>
      <c r="AN107" s="56">
        <f t="shared" ca="1" si="48"/>
        <v>0</v>
      </c>
      <c r="AO107" s="56">
        <f t="shared" ca="1" si="48"/>
        <v>0</v>
      </c>
      <c r="AP107" s="56">
        <f t="shared" ca="1" si="48"/>
        <v>0</v>
      </c>
      <c r="AQ107" s="56">
        <f t="shared" ca="1" si="48"/>
        <v>0</v>
      </c>
      <c r="AR107" s="56">
        <f t="shared" ca="1" si="48"/>
        <v>0</v>
      </c>
      <c r="AS107" s="56">
        <f t="shared" ca="1" si="48"/>
        <v>0</v>
      </c>
      <c r="AT107" s="56">
        <f t="shared" ca="1" si="49"/>
        <v>0</v>
      </c>
      <c r="AU107" s="56">
        <f t="shared" ca="1" si="49"/>
        <v>0</v>
      </c>
      <c r="AV107" s="56">
        <f t="shared" ca="1" si="49"/>
        <v>0</v>
      </c>
      <c r="AW107" s="56">
        <f t="shared" ca="1" si="49"/>
        <v>0</v>
      </c>
      <c r="AX107" s="56">
        <f t="shared" ca="1" si="49"/>
        <v>0</v>
      </c>
      <c r="AY107" s="56">
        <f t="shared" ca="1" si="49"/>
        <v>0</v>
      </c>
      <c r="AZ107" s="56">
        <f t="shared" ca="1" si="49"/>
        <v>0</v>
      </c>
      <c r="BA107" s="56">
        <f t="shared" ca="1" si="49"/>
        <v>0</v>
      </c>
      <c r="BB107" s="56">
        <f t="shared" ca="1" si="49"/>
        <v>0</v>
      </c>
      <c r="BC107" s="56">
        <f t="shared" ca="1" si="49"/>
        <v>0</v>
      </c>
      <c r="BD107" s="56">
        <f t="shared" ca="1" si="49"/>
        <v>0</v>
      </c>
      <c r="BE107" s="56">
        <f t="shared" ca="1" si="49"/>
        <v>0</v>
      </c>
      <c r="BF107" s="56">
        <f t="shared" ca="1" si="49"/>
        <v>0</v>
      </c>
      <c r="BG107" s="56">
        <f t="shared" ca="1" si="49"/>
        <v>0</v>
      </c>
    </row>
    <row r="108" spans="1:59" s="4" customFormat="1" x14ac:dyDescent="0.2">
      <c r="A108" s="4" t="s">
        <v>714</v>
      </c>
      <c r="B108" s="4" t="s">
        <v>1770</v>
      </c>
      <c r="C108" s="4" t="s">
        <v>1717</v>
      </c>
      <c r="E108" s="75"/>
      <c r="F108" s="67" t="s">
        <v>726</v>
      </c>
      <c r="G108" s="50" t="s">
        <v>1682</v>
      </c>
      <c r="H108" s="50" t="s">
        <v>1682</v>
      </c>
      <c r="I108" s="51"/>
      <c r="J108" s="52">
        <v>30</v>
      </c>
      <c r="K108" s="52"/>
      <c r="L108" s="53">
        <v>43607</v>
      </c>
      <c r="M108" s="54">
        <f t="shared" si="39"/>
        <v>3</v>
      </c>
      <c r="N108" s="52">
        <f t="shared" si="43"/>
        <v>21</v>
      </c>
      <c r="O108" s="55">
        <f t="shared" ca="1" si="30"/>
        <v>28</v>
      </c>
      <c r="P108" s="55" t="str">
        <f t="shared" ca="1" si="31"/>
        <v>2019.7</v>
      </c>
      <c r="Q108" s="56">
        <f t="shared" si="32"/>
        <v>487.12018669778291</v>
      </c>
      <c r="R108" s="52">
        <f t="shared" ca="1" si="33"/>
        <v>49</v>
      </c>
      <c r="S108" s="52"/>
      <c r="T108" s="52" t="str">
        <f t="shared" ca="1" si="35"/>
        <v>OV</v>
      </c>
      <c r="U108" s="57" t="s">
        <v>130</v>
      </c>
      <c r="V108" s="58">
        <f t="shared" ca="1" si="34"/>
        <v>0</v>
      </c>
      <c r="W108" s="64" t="s">
        <v>1771</v>
      </c>
      <c r="X108" s="60">
        <v>390.31</v>
      </c>
      <c r="Y108" s="61">
        <v>2087.31</v>
      </c>
      <c r="Z108" s="56">
        <f t="shared" ca="1" si="47"/>
        <v>0</v>
      </c>
      <c r="AA108" s="56">
        <f t="shared" ca="1" si="47"/>
        <v>0</v>
      </c>
      <c r="AB108" s="56">
        <f t="shared" ca="1" si="47"/>
        <v>0</v>
      </c>
      <c r="AC108" s="56">
        <f t="shared" ca="1" si="47"/>
        <v>0</v>
      </c>
      <c r="AD108" s="56">
        <f t="shared" ca="1" si="47"/>
        <v>0</v>
      </c>
      <c r="AE108" s="56">
        <f t="shared" ca="1" si="47"/>
        <v>0</v>
      </c>
      <c r="AF108" s="56">
        <f t="shared" ca="1" si="47"/>
        <v>0</v>
      </c>
      <c r="AG108" s="56">
        <f t="shared" ca="1" si="47"/>
        <v>0</v>
      </c>
      <c r="AH108" s="56">
        <f t="shared" ca="1" si="47"/>
        <v>0</v>
      </c>
      <c r="AI108" s="56">
        <f t="shared" ca="1" si="47"/>
        <v>2087.31</v>
      </c>
      <c r="AJ108" s="56">
        <f t="shared" ca="1" si="48"/>
        <v>0</v>
      </c>
      <c r="AK108" s="56">
        <f t="shared" ca="1" si="48"/>
        <v>0</v>
      </c>
      <c r="AL108" s="56">
        <f t="shared" ca="1" si="48"/>
        <v>0</v>
      </c>
      <c r="AM108" s="56">
        <f t="shared" ca="1" si="48"/>
        <v>0</v>
      </c>
      <c r="AN108" s="56">
        <f t="shared" ca="1" si="48"/>
        <v>0</v>
      </c>
      <c r="AO108" s="56">
        <f t="shared" ca="1" si="48"/>
        <v>0</v>
      </c>
      <c r="AP108" s="56">
        <f t="shared" ca="1" si="48"/>
        <v>0</v>
      </c>
      <c r="AQ108" s="56">
        <f t="shared" ca="1" si="48"/>
        <v>0</v>
      </c>
      <c r="AR108" s="56">
        <f t="shared" ca="1" si="48"/>
        <v>0</v>
      </c>
      <c r="AS108" s="56">
        <f t="shared" ca="1" si="48"/>
        <v>0</v>
      </c>
      <c r="AT108" s="56">
        <f t="shared" ca="1" si="49"/>
        <v>0</v>
      </c>
      <c r="AU108" s="56">
        <f t="shared" ca="1" si="49"/>
        <v>0</v>
      </c>
      <c r="AV108" s="56">
        <f t="shared" ca="1" si="49"/>
        <v>0</v>
      </c>
      <c r="AW108" s="56">
        <f t="shared" ca="1" si="49"/>
        <v>0</v>
      </c>
      <c r="AX108" s="56">
        <f t="shared" ca="1" si="49"/>
        <v>0</v>
      </c>
      <c r="AY108" s="56">
        <f t="shared" ca="1" si="49"/>
        <v>0</v>
      </c>
      <c r="AZ108" s="56">
        <f t="shared" ca="1" si="49"/>
        <v>0</v>
      </c>
      <c r="BA108" s="56">
        <f t="shared" ca="1" si="49"/>
        <v>0</v>
      </c>
      <c r="BB108" s="56">
        <f t="shared" ca="1" si="49"/>
        <v>0</v>
      </c>
      <c r="BC108" s="56">
        <f t="shared" ca="1" si="49"/>
        <v>0</v>
      </c>
      <c r="BD108" s="56">
        <f t="shared" ca="1" si="49"/>
        <v>0</v>
      </c>
      <c r="BE108" s="56">
        <f t="shared" ca="1" si="49"/>
        <v>0</v>
      </c>
      <c r="BF108" s="56">
        <f t="shared" ca="1" si="49"/>
        <v>0</v>
      </c>
      <c r="BG108" s="56">
        <f t="shared" ca="1" si="49"/>
        <v>0</v>
      </c>
    </row>
    <row r="109" spans="1:59" s="4" customFormat="1" x14ac:dyDescent="0.2">
      <c r="A109" s="4" t="s">
        <v>714</v>
      </c>
      <c r="B109" s="4" t="s">
        <v>1770</v>
      </c>
      <c r="C109" s="4" t="s">
        <v>1717</v>
      </c>
      <c r="E109" s="75"/>
      <c r="F109" s="67" t="s">
        <v>723</v>
      </c>
      <c r="G109" s="50" t="s">
        <v>1682</v>
      </c>
      <c r="H109" s="50" t="s">
        <v>1682</v>
      </c>
      <c r="I109" s="51"/>
      <c r="J109" s="52">
        <v>30</v>
      </c>
      <c r="K109" s="52"/>
      <c r="L109" s="53">
        <v>43588</v>
      </c>
      <c r="M109" s="54">
        <f t="shared" si="39"/>
        <v>5</v>
      </c>
      <c r="N109" s="52">
        <f t="shared" si="43"/>
        <v>18</v>
      </c>
      <c r="O109" s="55">
        <f t="shared" ca="1" si="30"/>
        <v>28</v>
      </c>
      <c r="P109" s="55" t="str">
        <f t="shared" ca="1" si="31"/>
        <v>2019.7</v>
      </c>
      <c r="Q109" s="56">
        <f t="shared" si="32"/>
        <v>823.82730455075841</v>
      </c>
      <c r="R109" s="52">
        <f t="shared" ca="1" si="33"/>
        <v>68</v>
      </c>
      <c r="S109" s="52"/>
      <c r="T109" s="52" t="str">
        <f t="shared" ca="1" si="35"/>
        <v>OV</v>
      </c>
      <c r="U109" s="57" t="s">
        <v>130</v>
      </c>
      <c r="V109" s="58">
        <f t="shared" ca="1" si="34"/>
        <v>0</v>
      </c>
      <c r="W109" s="64" t="s">
        <v>1771</v>
      </c>
      <c r="X109" s="60">
        <v>660.1</v>
      </c>
      <c r="Y109" s="61">
        <v>3530.1</v>
      </c>
      <c r="Z109" s="56">
        <f t="shared" ca="1" si="47"/>
        <v>0</v>
      </c>
      <c r="AA109" s="56">
        <f t="shared" ca="1" si="47"/>
        <v>0</v>
      </c>
      <c r="AB109" s="56">
        <f t="shared" ca="1" si="47"/>
        <v>0</v>
      </c>
      <c r="AC109" s="56">
        <f t="shared" ca="1" si="47"/>
        <v>0</v>
      </c>
      <c r="AD109" s="56">
        <f t="shared" ca="1" si="47"/>
        <v>0</v>
      </c>
      <c r="AE109" s="56">
        <f t="shared" ca="1" si="47"/>
        <v>0</v>
      </c>
      <c r="AF109" s="56">
        <f t="shared" ca="1" si="47"/>
        <v>0</v>
      </c>
      <c r="AG109" s="56">
        <f t="shared" ca="1" si="47"/>
        <v>0</v>
      </c>
      <c r="AH109" s="56">
        <f t="shared" ca="1" si="47"/>
        <v>0</v>
      </c>
      <c r="AI109" s="56">
        <f t="shared" ca="1" si="47"/>
        <v>3530.1</v>
      </c>
      <c r="AJ109" s="56">
        <f t="shared" ca="1" si="48"/>
        <v>0</v>
      </c>
      <c r="AK109" s="56">
        <f t="shared" ca="1" si="48"/>
        <v>0</v>
      </c>
      <c r="AL109" s="56">
        <f t="shared" ca="1" si="48"/>
        <v>0</v>
      </c>
      <c r="AM109" s="56">
        <f t="shared" ca="1" si="48"/>
        <v>0</v>
      </c>
      <c r="AN109" s="56">
        <f t="shared" ca="1" si="48"/>
        <v>0</v>
      </c>
      <c r="AO109" s="56">
        <f t="shared" ca="1" si="48"/>
        <v>0</v>
      </c>
      <c r="AP109" s="56">
        <f t="shared" ca="1" si="48"/>
        <v>0</v>
      </c>
      <c r="AQ109" s="56">
        <f t="shared" ca="1" si="48"/>
        <v>0</v>
      </c>
      <c r="AR109" s="56">
        <f t="shared" ca="1" si="48"/>
        <v>0</v>
      </c>
      <c r="AS109" s="56">
        <f t="shared" ca="1" si="48"/>
        <v>0</v>
      </c>
      <c r="AT109" s="56">
        <f t="shared" ca="1" si="49"/>
        <v>0</v>
      </c>
      <c r="AU109" s="56">
        <f t="shared" ca="1" si="49"/>
        <v>0</v>
      </c>
      <c r="AV109" s="56">
        <f t="shared" ca="1" si="49"/>
        <v>0</v>
      </c>
      <c r="AW109" s="56">
        <f t="shared" ca="1" si="49"/>
        <v>0</v>
      </c>
      <c r="AX109" s="56">
        <f t="shared" ca="1" si="49"/>
        <v>0</v>
      </c>
      <c r="AY109" s="56">
        <f t="shared" ca="1" si="49"/>
        <v>0</v>
      </c>
      <c r="AZ109" s="56">
        <f t="shared" ca="1" si="49"/>
        <v>0</v>
      </c>
      <c r="BA109" s="56">
        <f t="shared" ca="1" si="49"/>
        <v>0</v>
      </c>
      <c r="BB109" s="56">
        <f t="shared" ca="1" si="49"/>
        <v>0</v>
      </c>
      <c r="BC109" s="56">
        <f t="shared" ca="1" si="49"/>
        <v>0</v>
      </c>
      <c r="BD109" s="56">
        <f t="shared" ca="1" si="49"/>
        <v>0</v>
      </c>
      <c r="BE109" s="56">
        <f t="shared" ca="1" si="49"/>
        <v>0</v>
      </c>
      <c r="BF109" s="56">
        <f t="shared" ca="1" si="49"/>
        <v>0</v>
      </c>
      <c r="BG109" s="56">
        <f t="shared" ca="1" si="49"/>
        <v>0</v>
      </c>
    </row>
    <row r="110" spans="1:59" s="4" customFormat="1" x14ac:dyDescent="0.2">
      <c r="A110" s="4" t="s">
        <v>714</v>
      </c>
      <c r="B110" s="4" t="s">
        <v>1770</v>
      </c>
      <c r="C110" s="4" t="s">
        <v>1717</v>
      </c>
      <c r="E110" s="75"/>
      <c r="F110" s="67"/>
      <c r="G110" s="50" t="s">
        <v>1682</v>
      </c>
      <c r="H110" s="50" t="s">
        <v>1682</v>
      </c>
      <c r="I110" s="51"/>
      <c r="J110" s="52">
        <v>30</v>
      </c>
      <c r="K110" s="52"/>
      <c r="L110" s="53"/>
      <c r="M110" s="54" t="str">
        <f>IF(L110="","-",WEEKDAY(L110,2))</f>
        <v>-</v>
      </c>
      <c r="N110" s="52">
        <f>WEEKNUM(L110)</f>
        <v>0</v>
      </c>
      <c r="O110" s="55">
        <f t="shared" ca="1" si="30"/>
        <v>28</v>
      </c>
      <c r="P110" s="55" t="str">
        <f t="shared" ca="1" si="31"/>
        <v>2019.7</v>
      </c>
      <c r="Q110" s="56">
        <f t="shared" si="32"/>
        <v>0</v>
      </c>
      <c r="R110" s="52" t="str">
        <f t="shared" si="33"/>
        <v/>
      </c>
      <c r="S110" s="52"/>
      <c r="T110" s="52" t="str">
        <f t="shared" si="35"/>
        <v>OV</v>
      </c>
      <c r="U110" s="57" t="s">
        <v>130</v>
      </c>
      <c r="V110" s="58">
        <f t="shared" ca="1" si="34"/>
        <v>0</v>
      </c>
      <c r="W110" s="64" t="s">
        <v>1771</v>
      </c>
      <c r="X110" s="60"/>
      <c r="Y110" s="61"/>
      <c r="Z110" s="56">
        <f t="shared" ca="1" si="47"/>
        <v>0</v>
      </c>
      <c r="AA110" s="56">
        <f t="shared" ca="1" si="47"/>
        <v>0</v>
      </c>
      <c r="AB110" s="56">
        <f t="shared" ca="1" si="47"/>
        <v>0</v>
      </c>
      <c r="AC110" s="56">
        <f t="shared" ca="1" si="47"/>
        <v>0</v>
      </c>
      <c r="AD110" s="56">
        <f t="shared" ca="1" si="47"/>
        <v>0</v>
      </c>
      <c r="AE110" s="56">
        <f t="shared" ca="1" si="47"/>
        <v>0</v>
      </c>
      <c r="AF110" s="56">
        <f t="shared" ca="1" si="47"/>
        <v>0</v>
      </c>
      <c r="AG110" s="56">
        <f t="shared" ca="1" si="47"/>
        <v>0</v>
      </c>
      <c r="AH110" s="56">
        <f t="shared" ca="1" si="47"/>
        <v>0</v>
      </c>
      <c r="AI110" s="56">
        <f t="shared" ca="1" si="47"/>
        <v>0</v>
      </c>
      <c r="AJ110" s="56">
        <f t="shared" ca="1" si="48"/>
        <v>0</v>
      </c>
      <c r="AK110" s="56">
        <f t="shared" ca="1" si="48"/>
        <v>0</v>
      </c>
      <c r="AL110" s="56">
        <f t="shared" ca="1" si="48"/>
        <v>0</v>
      </c>
      <c r="AM110" s="56">
        <f t="shared" ca="1" si="48"/>
        <v>0</v>
      </c>
      <c r="AN110" s="56">
        <f t="shared" ca="1" si="48"/>
        <v>0</v>
      </c>
      <c r="AO110" s="56">
        <f t="shared" ca="1" si="48"/>
        <v>0</v>
      </c>
      <c r="AP110" s="56">
        <f t="shared" ca="1" si="48"/>
        <v>0</v>
      </c>
      <c r="AQ110" s="56">
        <f t="shared" ca="1" si="48"/>
        <v>0</v>
      </c>
      <c r="AR110" s="56">
        <f t="shared" ca="1" si="48"/>
        <v>0</v>
      </c>
      <c r="AS110" s="56">
        <f t="shared" ca="1" si="48"/>
        <v>0</v>
      </c>
      <c r="AT110" s="56">
        <f t="shared" ca="1" si="49"/>
        <v>0</v>
      </c>
      <c r="AU110" s="56">
        <f t="shared" ca="1" si="49"/>
        <v>0</v>
      </c>
      <c r="AV110" s="56">
        <f t="shared" ca="1" si="49"/>
        <v>0</v>
      </c>
      <c r="AW110" s="56">
        <f t="shared" ca="1" si="49"/>
        <v>0</v>
      </c>
      <c r="AX110" s="56">
        <f t="shared" ca="1" si="49"/>
        <v>0</v>
      </c>
      <c r="AY110" s="56">
        <f t="shared" ca="1" si="49"/>
        <v>0</v>
      </c>
      <c r="AZ110" s="56">
        <f t="shared" ca="1" si="49"/>
        <v>0</v>
      </c>
      <c r="BA110" s="56">
        <f t="shared" ca="1" si="49"/>
        <v>0</v>
      </c>
      <c r="BB110" s="56">
        <f t="shared" ca="1" si="49"/>
        <v>0</v>
      </c>
      <c r="BC110" s="56">
        <f t="shared" ca="1" si="49"/>
        <v>0</v>
      </c>
      <c r="BD110" s="56">
        <f t="shared" ca="1" si="49"/>
        <v>0</v>
      </c>
      <c r="BE110" s="56">
        <f t="shared" ca="1" si="49"/>
        <v>0</v>
      </c>
      <c r="BF110" s="56">
        <f t="shared" ca="1" si="49"/>
        <v>0</v>
      </c>
      <c r="BG110" s="56">
        <f t="shared" ca="1" si="49"/>
        <v>0</v>
      </c>
    </row>
    <row r="111" spans="1:59" s="4" customFormat="1" x14ac:dyDescent="0.2">
      <c r="A111" s="4" t="s">
        <v>714</v>
      </c>
      <c r="B111" s="4" t="s">
        <v>1770</v>
      </c>
      <c r="C111" s="4" t="s">
        <v>1717</v>
      </c>
      <c r="E111" s="75"/>
      <c r="F111" s="67"/>
      <c r="G111" s="50" t="s">
        <v>1682</v>
      </c>
      <c r="H111" s="50" t="s">
        <v>1682</v>
      </c>
      <c r="I111" s="51"/>
      <c r="J111" s="52">
        <v>30</v>
      </c>
      <c r="K111" s="52"/>
      <c r="L111" s="53"/>
      <c r="M111" s="54" t="str">
        <f>IF(L111="","-",WEEKDAY(L111,2))</f>
        <v>-</v>
      </c>
      <c r="N111" s="52">
        <f>WEEKNUM(L111)</f>
        <v>0</v>
      </c>
      <c r="O111" s="55">
        <f t="shared" ca="1" si="30"/>
        <v>28</v>
      </c>
      <c r="P111" s="55" t="str">
        <f t="shared" ca="1" si="31"/>
        <v>2019.7</v>
      </c>
      <c r="Q111" s="56">
        <f t="shared" si="32"/>
        <v>0</v>
      </c>
      <c r="R111" s="52" t="str">
        <f t="shared" si="33"/>
        <v/>
      </c>
      <c r="S111" s="52"/>
      <c r="T111" s="52" t="str">
        <f t="shared" si="35"/>
        <v>OV</v>
      </c>
      <c r="U111" s="57" t="s">
        <v>130</v>
      </c>
      <c r="V111" s="58">
        <f t="shared" ca="1" si="34"/>
        <v>0</v>
      </c>
      <c r="W111" s="64" t="s">
        <v>1771</v>
      </c>
      <c r="X111" s="60"/>
      <c r="Y111" s="61"/>
      <c r="Z111" s="56">
        <f t="shared" ca="1" si="47"/>
        <v>0</v>
      </c>
      <c r="AA111" s="56">
        <f t="shared" ca="1" si="47"/>
        <v>0</v>
      </c>
      <c r="AB111" s="56">
        <f t="shared" ca="1" si="47"/>
        <v>0</v>
      </c>
      <c r="AC111" s="56">
        <f t="shared" ca="1" si="47"/>
        <v>0</v>
      </c>
      <c r="AD111" s="56">
        <f t="shared" ca="1" si="47"/>
        <v>0</v>
      </c>
      <c r="AE111" s="56">
        <f t="shared" ca="1" si="47"/>
        <v>0</v>
      </c>
      <c r="AF111" s="56">
        <f t="shared" ca="1" si="47"/>
        <v>0</v>
      </c>
      <c r="AG111" s="56">
        <f t="shared" ca="1" si="47"/>
        <v>0</v>
      </c>
      <c r="AH111" s="56">
        <f t="shared" ca="1" si="47"/>
        <v>0</v>
      </c>
      <c r="AI111" s="56">
        <f t="shared" ca="1" si="47"/>
        <v>0</v>
      </c>
      <c r="AJ111" s="56">
        <f t="shared" ca="1" si="48"/>
        <v>0</v>
      </c>
      <c r="AK111" s="56">
        <f t="shared" ca="1" si="48"/>
        <v>0</v>
      </c>
      <c r="AL111" s="56">
        <f t="shared" ca="1" si="48"/>
        <v>0</v>
      </c>
      <c r="AM111" s="56">
        <f t="shared" ca="1" si="48"/>
        <v>0</v>
      </c>
      <c r="AN111" s="56">
        <f t="shared" ca="1" si="48"/>
        <v>0</v>
      </c>
      <c r="AO111" s="56">
        <f t="shared" ca="1" si="48"/>
        <v>0</v>
      </c>
      <c r="AP111" s="56">
        <f t="shared" ca="1" si="48"/>
        <v>0</v>
      </c>
      <c r="AQ111" s="56">
        <f t="shared" ca="1" si="48"/>
        <v>0</v>
      </c>
      <c r="AR111" s="56">
        <f t="shared" ca="1" si="48"/>
        <v>0</v>
      </c>
      <c r="AS111" s="56">
        <f t="shared" ca="1" si="48"/>
        <v>0</v>
      </c>
      <c r="AT111" s="56">
        <f t="shared" ca="1" si="49"/>
        <v>0</v>
      </c>
      <c r="AU111" s="56">
        <f t="shared" ca="1" si="49"/>
        <v>0</v>
      </c>
      <c r="AV111" s="56">
        <f t="shared" ca="1" si="49"/>
        <v>0</v>
      </c>
      <c r="AW111" s="56">
        <f t="shared" ca="1" si="49"/>
        <v>0</v>
      </c>
      <c r="AX111" s="56">
        <f t="shared" ca="1" si="49"/>
        <v>0</v>
      </c>
      <c r="AY111" s="56">
        <f t="shared" ca="1" si="49"/>
        <v>0</v>
      </c>
      <c r="AZ111" s="56">
        <f t="shared" ca="1" si="49"/>
        <v>0</v>
      </c>
      <c r="BA111" s="56">
        <f t="shared" ca="1" si="49"/>
        <v>0</v>
      </c>
      <c r="BB111" s="56">
        <f t="shared" ca="1" si="49"/>
        <v>0</v>
      </c>
      <c r="BC111" s="56">
        <f t="shared" ca="1" si="49"/>
        <v>0</v>
      </c>
      <c r="BD111" s="56">
        <f t="shared" ca="1" si="49"/>
        <v>0</v>
      </c>
      <c r="BE111" s="56">
        <f t="shared" ca="1" si="49"/>
        <v>0</v>
      </c>
      <c r="BF111" s="56">
        <f t="shared" ca="1" si="49"/>
        <v>0</v>
      </c>
      <c r="BG111" s="56">
        <f t="shared" ca="1" si="49"/>
        <v>0</v>
      </c>
    </row>
    <row r="112" spans="1:59" s="4" customFormat="1" x14ac:dyDescent="0.2">
      <c r="A112" s="4" t="s">
        <v>1772</v>
      </c>
      <c r="B112" s="4" t="s">
        <v>1773</v>
      </c>
      <c r="C112" s="4" t="s">
        <v>1681</v>
      </c>
      <c r="E112" s="75"/>
      <c r="F112" s="67"/>
      <c r="G112" s="50" t="s">
        <v>1682</v>
      </c>
      <c r="H112" s="50" t="s">
        <v>1682</v>
      </c>
      <c r="I112" s="51"/>
      <c r="J112" s="52">
        <v>30</v>
      </c>
      <c r="K112" s="52"/>
      <c r="L112" s="53"/>
      <c r="M112" s="54" t="str">
        <f t="shared" si="39"/>
        <v>-</v>
      </c>
      <c r="N112" s="52">
        <f t="shared" si="43"/>
        <v>0</v>
      </c>
      <c r="O112" s="55">
        <f t="shared" ca="1" si="30"/>
        <v>28</v>
      </c>
      <c r="P112" s="55" t="str">
        <f t="shared" ca="1" si="31"/>
        <v>2019.7</v>
      </c>
      <c r="Q112" s="56">
        <f t="shared" si="32"/>
        <v>0</v>
      </c>
      <c r="R112" s="52" t="str">
        <f t="shared" si="33"/>
        <v/>
      </c>
      <c r="S112" s="52"/>
      <c r="T112" s="52" t="str">
        <f t="shared" si="35"/>
        <v>OV</v>
      </c>
      <c r="U112" s="57" t="s">
        <v>130</v>
      </c>
      <c r="V112" s="58">
        <f t="shared" ca="1" si="34"/>
        <v>0</v>
      </c>
      <c r="W112" s="64" t="s">
        <v>1774</v>
      </c>
      <c r="X112" s="60"/>
      <c r="Y112" s="61"/>
      <c r="Z112" s="56">
        <f t="shared" ref="Z112:AI121" ca="1" si="50">IF($O112-WEEKNUM(Z$1815)=0,$Y112,0)</f>
        <v>0</v>
      </c>
      <c r="AA112" s="56">
        <f t="shared" ca="1" si="50"/>
        <v>0</v>
      </c>
      <c r="AB112" s="56">
        <f t="shared" ca="1" si="50"/>
        <v>0</v>
      </c>
      <c r="AC112" s="56">
        <f t="shared" ca="1" si="50"/>
        <v>0</v>
      </c>
      <c r="AD112" s="56">
        <f t="shared" ca="1" si="50"/>
        <v>0</v>
      </c>
      <c r="AE112" s="56">
        <f t="shared" ca="1" si="50"/>
        <v>0</v>
      </c>
      <c r="AF112" s="56">
        <f t="shared" ca="1" si="50"/>
        <v>0</v>
      </c>
      <c r="AG112" s="56">
        <f t="shared" ca="1" si="50"/>
        <v>0</v>
      </c>
      <c r="AH112" s="56">
        <f t="shared" ca="1" si="50"/>
        <v>0</v>
      </c>
      <c r="AI112" s="56">
        <f t="shared" ca="1" si="50"/>
        <v>0</v>
      </c>
      <c r="AJ112" s="56">
        <f t="shared" ref="AJ112:AS121" ca="1" si="51">IF($O112-WEEKNUM(AJ$1815)=0,$Y112,0)</f>
        <v>0</v>
      </c>
      <c r="AK112" s="56">
        <f t="shared" ca="1" si="51"/>
        <v>0</v>
      </c>
      <c r="AL112" s="56">
        <f t="shared" ca="1" si="51"/>
        <v>0</v>
      </c>
      <c r="AM112" s="56">
        <f t="shared" ca="1" si="51"/>
        <v>0</v>
      </c>
      <c r="AN112" s="56">
        <f t="shared" ca="1" si="51"/>
        <v>0</v>
      </c>
      <c r="AO112" s="56">
        <f t="shared" ca="1" si="51"/>
        <v>0</v>
      </c>
      <c r="AP112" s="56">
        <f t="shared" ca="1" si="51"/>
        <v>0</v>
      </c>
      <c r="AQ112" s="56">
        <f t="shared" ca="1" si="51"/>
        <v>0</v>
      </c>
      <c r="AR112" s="56">
        <f t="shared" ca="1" si="51"/>
        <v>0</v>
      </c>
      <c r="AS112" s="56">
        <f t="shared" ca="1" si="51"/>
        <v>0</v>
      </c>
      <c r="AT112" s="56">
        <f t="shared" ref="AT112:BG121" ca="1" si="52">IF($O112-WEEKNUM(AT$1815)=0,$Y112,0)</f>
        <v>0</v>
      </c>
      <c r="AU112" s="56">
        <f t="shared" ca="1" si="52"/>
        <v>0</v>
      </c>
      <c r="AV112" s="56">
        <f t="shared" ca="1" si="52"/>
        <v>0</v>
      </c>
      <c r="AW112" s="56">
        <f t="shared" ca="1" si="52"/>
        <v>0</v>
      </c>
      <c r="AX112" s="56">
        <f t="shared" ca="1" si="52"/>
        <v>0</v>
      </c>
      <c r="AY112" s="56">
        <f t="shared" ca="1" si="52"/>
        <v>0</v>
      </c>
      <c r="AZ112" s="56">
        <f t="shared" ca="1" si="52"/>
        <v>0</v>
      </c>
      <c r="BA112" s="56">
        <f t="shared" ca="1" si="52"/>
        <v>0</v>
      </c>
      <c r="BB112" s="56">
        <f t="shared" ca="1" si="52"/>
        <v>0</v>
      </c>
      <c r="BC112" s="56">
        <f t="shared" ca="1" si="52"/>
        <v>0</v>
      </c>
      <c r="BD112" s="56">
        <f t="shared" ca="1" si="52"/>
        <v>0</v>
      </c>
      <c r="BE112" s="56">
        <f t="shared" ca="1" si="52"/>
        <v>0</v>
      </c>
      <c r="BF112" s="56">
        <f t="shared" ca="1" si="52"/>
        <v>0</v>
      </c>
      <c r="BG112" s="56">
        <f t="shared" ca="1" si="52"/>
        <v>0</v>
      </c>
    </row>
    <row r="113" spans="1:59" s="4" customFormat="1" x14ac:dyDescent="0.2">
      <c r="A113" s="4" t="s">
        <v>1775</v>
      </c>
      <c r="B113" s="4" t="s">
        <v>1776</v>
      </c>
      <c r="C113" s="4" t="s">
        <v>1681</v>
      </c>
      <c r="E113" s="75"/>
      <c r="F113" s="67"/>
      <c r="G113" s="50" t="s">
        <v>1682</v>
      </c>
      <c r="H113" s="50" t="s">
        <v>1682</v>
      </c>
      <c r="I113" s="51"/>
      <c r="J113" s="52">
        <v>30</v>
      </c>
      <c r="K113" s="52"/>
      <c r="L113" s="53"/>
      <c r="M113" s="54" t="str">
        <f t="shared" si="39"/>
        <v>-</v>
      </c>
      <c r="N113" s="52">
        <f t="shared" si="43"/>
        <v>0</v>
      </c>
      <c r="O113" s="55">
        <f t="shared" ca="1" si="30"/>
        <v>28</v>
      </c>
      <c r="P113" s="55" t="str">
        <f t="shared" ca="1" si="31"/>
        <v>2019.7</v>
      </c>
      <c r="Q113" s="56">
        <f t="shared" si="32"/>
        <v>0</v>
      </c>
      <c r="R113" s="52" t="str">
        <f t="shared" si="33"/>
        <v/>
      </c>
      <c r="S113" s="52"/>
      <c r="T113" s="52" t="str">
        <f t="shared" si="35"/>
        <v>OV</v>
      </c>
      <c r="U113" s="57" t="s">
        <v>178</v>
      </c>
      <c r="V113" s="58">
        <f t="shared" ca="1" si="34"/>
        <v>0</v>
      </c>
      <c r="W113" s="59"/>
      <c r="X113" s="60"/>
      <c r="Y113" s="61"/>
      <c r="Z113" s="56">
        <f t="shared" ca="1" si="50"/>
        <v>0</v>
      </c>
      <c r="AA113" s="56">
        <f t="shared" ca="1" si="50"/>
        <v>0</v>
      </c>
      <c r="AB113" s="56">
        <f t="shared" ca="1" si="50"/>
        <v>0</v>
      </c>
      <c r="AC113" s="56">
        <f t="shared" ca="1" si="50"/>
        <v>0</v>
      </c>
      <c r="AD113" s="56">
        <f t="shared" ca="1" si="50"/>
        <v>0</v>
      </c>
      <c r="AE113" s="56">
        <f t="shared" ca="1" si="50"/>
        <v>0</v>
      </c>
      <c r="AF113" s="56">
        <f t="shared" ca="1" si="50"/>
        <v>0</v>
      </c>
      <c r="AG113" s="56">
        <f t="shared" ca="1" si="50"/>
        <v>0</v>
      </c>
      <c r="AH113" s="56">
        <f t="shared" ca="1" si="50"/>
        <v>0</v>
      </c>
      <c r="AI113" s="56">
        <f t="shared" ca="1" si="50"/>
        <v>0</v>
      </c>
      <c r="AJ113" s="56">
        <f t="shared" ca="1" si="51"/>
        <v>0</v>
      </c>
      <c r="AK113" s="56">
        <f t="shared" ca="1" si="51"/>
        <v>0</v>
      </c>
      <c r="AL113" s="56">
        <f t="shared" ca="1" si="51"/>
        <v>0</v>
      </c>
      <c r="AM113" s="56">
        <f t="shared" ca="1" si="51"/>
        <v>0</v>
      </c>
      <c r="AN113" s="56">
        <f t="shared" ca="1" si="51"/>
        <v>0</v>
      </c>
      <c r="AO113" s="56">
        <f t="shared" ca="1" si="51"/>
        <v>0</v>
      </c>
      <c r="AP113" s="56">
        <f t="shared" ca="1" si="51"/>
        <v>0</v>
      </c>
      <c r="AQ113" s="56">
        <f t="shared" ca="1" si="51"/>
        <v>0</v>
      </c>
      <c r="AR113" s="56">
        <f t="shared" ca="1" si="51"/>
        <v>0</v>
      </c>
      <c r="AS113" s="56">
        <f t="shared" ca="1" si="51"/>
        <v>0</v>
      </c>
      <c r="AT113" s="56">
        <f t="shared" ca="1" si="52"/>
        <v>0</v>
      </c>
      <c r="AU113" s="56">
        <f t="shared" ca="1" si="52"/>
        <v>0</v>
      </c>
      <c r="AV113" s="56">
        <f t="shared" ca="1" si="52"/>
        <v>0</v>
      </c>
      <c r="AW113" s="56">
        <f t="shared" ca="1" si="52"/>
        <v>0</v>
      </c>
      <c r="AX113" s="56">
        <f t="shared" ca="1" si="52"/>
        <v>0</v>
      </c>
      <c r="AY113" s="56">
        <f t="shared" ca="1" si="52"/>
        <v>0</v>
      </c>
      <c r="AZ113" s="56">
        <f t="shared" ca="1" si="52"/>
        <v>0</v>
      </c>
      <c r="BA113" s="56">
        <f t="shared" ca="1" si="52"/>
        <v>0</v>
      </c>
      <c r="BB113" s="56">
        <f t="shared" ca="1" si="52"/>
        <v>0</v>
      </c>
      <c r="BC113" s="56">
        <f t="shared" ca="1" si="52"/>
        <v>0</v>
      </c>
      <c r="BD113" s="56">
        <f t="shared" ca="1" si="52"/>
        <v>0</v>
      </c>
      <c r="BE113" s="56">
        <f t="shared" ca="1" si="52"/>
        <v>0</v>
      </c>
      <c r="BF113" s="56">
        <f t="shared" ca="1" si="52"/>
        <v>0</v>
      </c>
      <c r="BG113" s="56">
        <f t="shared" ca="1" si="52"/>
        <v>0</v>
      </c>
    </row>
    <row r="114" spans="1:59" s="4" customFormat="1" x14ac:dyDescent="0.2">
      <c r="B114" s="4" t="s">
        <v>1777</v>
      </c>
      <c r="C114" s="4" t="s">
        <v>1688</v>
      </c>
      <c r="E114" s="62"/>
      <c r="F114" s="63"/>
      <c r="G114" s="50" t="s">
        <v>1682</v>
      </c>
      <c r="H114" s="50" t="s">
        <v>1682</v>
      </c>
      <c r="I114" s="51"/>
      <c r="J114" s="76">
        <v>30</v>
      </c>
      <c r="K114" s="76"/>
      <c r="L114" s="53"/>
      <c r="M114" s="54" t="str">
        <f t="shared" si="39"/>
        <v>-</v>
      </c>
      <c r="N114" s="52">
        <f t="shared" si="43"/>
        <v>0</v>
      </c>
      <c r="O114" s="55">
        <f t="shared" ca="1" si="30"/>
        <v>28</v>
      </c>
      <c r="P114" s="55" t="str">
        <f t="shared" ca="1" si="31"/>
        <v>2019.7</v>
      </c>
      <c r="Q114" s="56">
        <f t="shared" si="32"/>
        <v>0</v>
      </c>
      <c r="R114" s="52" t="str">
        <f t="shared" si="33"/>
        <v/>
      </c>
      <c r="S114" s="52"/>
      <c r="T114" s="52" t="str">
        <f t="shared" si="35"/>
        <v>OV</v>
      </c>
      <c r="U114" s="57" t="s">
        <v>130</v>
      </c>
      <c r="V114" s="58">
        <f t="shared" ca="1" si="34"/>
        <v>0</v>
      </c>
      <c r="W114" s="64"/>
      <c r="X114" s="60"/>
      <c r="Y114" s="61"/>
      <c r="Z114" s="56">
        <f t="shared" ca="1" si="50"/>
        <v>0</v>
      </c>
      <c r="AA114" s="56">
        <f t="shared" ca="1" si="50"/>
        <v>0</v>
      </c>
      <c r="AB114" s="56">
        <f t="shared" ca="1" si="50"/>
        <v>0</v>
      </c>
      <c r="AC114" s="56">
        <f t="shared" ca="1" si="50"/>
        <v>0</v>
      </c>
      <c r="AD114" s="56">
        <f t="shared" ca="1" si="50"/>
        <v>0</v>
      </c>
      <c r="AE114" s="56">
        <f t="shared" ca="1" si="50"/>
        <v>0</v>
      </c>
      <c r="AF114" s="56">
        <f t="shared" ca="1" si="50"/>
        <v>0</v>
      </c>
      <c r="AG114" s="56">
        <f t="shared" ca="1" si="50"/>
        <v>0</v>
      </c>
      <c r="AH114" s="56">
        <f t="shared" ca="1" si="50"/>
        <v>0</v>
      </c>
      <c r="AI114" s="56">
        <f t="shared" ca="1" si="50"/>
        <v>0</v>
      </c>
      <c r="AJ114" s="56">
        <f t="shared" ca="1" si="51"/>
        <v>0</v>
      </c>
      <c r="AK114" s="56">
        <f t="shared" ca="1" si="51"/>
        <v>0</v>
      </c>
      <c r="AL114" s="56">
        <f t="shared" ca="1" si="51"/>
        <v>0</v>
      </c>
      <c r="AM114" s="56">
        <f t="shared" ca="1" si="51"/>
        <v>0</v>
      </c>
      <c r="AN114" s="56">
        <f t="shared" ca="1" si="51"/>
        <v>0</v>
      </c>
      <c r="AO114" s="56">
        <f t="shared" ca="1" si="51"/>
        <v>0</v>
      </c>
      <c r="AP114" s="56">
        <f t="shared" ca="1" si="51"/>
        <v>0</v>
      </c>
      <c r="AQ114" s="56">
        <f t="shared" ca="1" si="51"/>
        <v>0</v>
      </c>
      <c r="AR114" s="56">
        <f t="shared" ca="1" si="51"/>
        <v>0</v>
      </c>
      <c r="AS114" s="56">
        <f t="shared" ca="1" si="51"/>
        <v>0</v>
      </c>
      <c r="AT114" s="56">
        <f t="shared" ca="1" si="52"/>
        <v>0</v>
      </c>
      <c r="AU114" s="56">
        <f t="shared" ca="1" si="52"/>
        <v>0</v>
      </c>
      <c r="AV114" s="56">
        <f t="shared" ca="1" si="52"/>
        <v>0</v>
      </c>
      <c r="AW114" s="56">
        <f t="shared" ca="1" si="52"/>
        <v>0</v>
      </c>
      <c r="AX114" s="56">
        <f t="shared" ca="1" si="52"/>
        <v>0</v>
      </c>
      <c r="AY114" s="56">
        <f t="shared" ca="1" si="52"/>
        <v>0</v>
      </c>
      <c r="AZ114" s="56">
        <f t="shared" ca="1" si="52"/>
        <v>0</v>
      </c>
      <c r="BA114" s="56">
        <f t="shared" ca="1" si="52"/>
        <v>0</v>
      </c>
      <c r="BB114" s="56">
        <f t="shared" ca="1" si="52"/>
        <v>0</v>
      </c>
      <c r="BC114" s="56">
        <f t="shared" ca="1" si="52"/>
        <v>0</v>
      </c>
      <c r="BD114" s="56">
        <f t="shared" ca="1" si="52"/>
        <v>0</v>
      </c>
      <c r="BE114" s="56">
        <f t="shared" ca="1" si="52"/>
        <v>0</v>
      </c>
      <c r="BF114" s="56">
        <f t="shared" ca="1" si="52"/>
        <v>0</v>
      </c>
      <c r="BG114" s="56">
        <f t="shared" ca="1" si="52"/>
        <v>0</v>
      </c>
    </row>
    <row r="115" spans="1:59" s="4" customFormat="1" x14ac:dyDescent="0.2">
      <c r="A115" s="4" t="s">
        <v>836</v>
      </c>
      <c r="B115" s="4" t="s">
        <v>1778</v>
      </c>
      <c r="C115" s="4" t="s">
        <v>1681</v>
      </c>
      <c r="E115" s="62"/>
      <c r="F115" s="77" t="s">
        <v>1779</v>
      </c>
      <c r="G115" s="50" t="s">
        <v>1682</v>
      </c>
      <c r="H115" s="50" t="s">
        <v>1682</v>
      </c>
      <c r="I115" s="51"/>
      <c r="J115" s="76">
        <v>30</v>
      </c>
      <c r="K115" s="76"/>
      <c r="L115" s="53">
        <v>43579</v>
      </c>
      <c r="M115" s="54">
        <f t="shared" si="39"/>
        <v>3</v>
      </c>
      <c r="N115" s="52">
        <f t="shared" si="43"/>
        <v>17</v>
      </c>
      <c r="O115" s="55">
        <f t="shared" ca="1" si="30"/>
        <v>28</v>
      </c>
      <c r="P115" s="55" t="str">
        <f t="shared" ca="1" si="31"/>
        <v>2019.7</v>
      </c>
      <c r="Q115" s="56">
        <f t="shared" si="32"/>
        <v>-2066.744457409568</v>
      </c>
      <c r="R115" s="52">
        <f t="shared" ca="1" si="33"/>
        <v>77</v>
      </c>
      <c r="S115" s="52"/>
      <c r="T115" s="52" t="str">
        <f t="shared" ca="1" si="35"/>
        <v>OV</v>
      </c>
      <c r="U115" s="57" t="s">
        <v>130</v>
      </c>
      <c r="V115" s="58">
        <f t="shared" ca="1" si="34"/>
        <v>0</v>
      </c>
      <c r="W115" s="64" t="s">
        <v>1780</v>
      </c>
      <c r="X115" s="60"/>
      <c r="Y115" s="78">
        <f>-8974.08+118.08</f>
        <v>-8856</v>
      </c>
      <c r="Z115" s="56">
        <f t="shared" ca="1" si="50"/>
        <v>0</v>
      </c>
      <c r="AA115" s="56">
        <f t="shared" ca="1" si="50"/>
        <v>0</v>
      </c>
      <c r="AB115" s="56">
        <f t="shared" ca="1" si="50"/>
        <v>0</v>
      </c>
      <c r="AC115" s="56">
        <f t="shared" ca="1" si="50"/>
        <v>0</v>
      </c>
      <c r="AD115" s="56">
        <f t="shared" ca="1" si="50"/>
        <v>0</v>
      </c>
      <c r="AE115" s="56">
        <f t="shared" ca="1" si="50"/>
        <v>0</v>
      </c>
      <c r="AF115" s="56">
        <f t="shared" ca="1" si="50"/>
        <v>0</v>
      </c>
      <c r="AG115" s="56">
        <f t="shared" ca="1" si="50"/>
        <v>0</v>
      </c>
      <c r="AH115" s="56">
        <f t="shared" ca="1" si="50"/>
        <v>0</v>
      </c>
      <c r="AI115" s="56">
        <f t="shared" ca="1" si="50"/>
        <v>-8856</v>
      </c>
      <c r="AJ115" s="56">
        <f t="shared" ca="1" si="51"/>
        <v>0</v>
      </c>
      <c r="AK115" s="56">
        <f t="shared" ca="1" si="51"/>
        <v>0</v>
      </c>
      <c r="AL115" s="56">
        <f t="shared" ca="1" si="51"/>
        <v>0</v>
      </c>
      <c r="AM115" s="56">
        <f t="shared" ca="1" si="51"/>
        <v>0</v>
      </c>
      <c r="AN115" s="56">
        <f t="shared" ca="1" si="51"/>
        <v>0</v>
      </c>
      <c r="AO115" s="56">
        <f t="shared" ca="1" si="51"/>
        <v>0</v>
      </c>
      <c r="AP115" s="56">
        <f t="shared" ca="1" si="51"/>
        <v>0</v>
      </c>
      <c r="AQ115" s="56">
        <f t="shared" ca="1" si="51"/>
        <v>0</v>
      </c>
      <c r="AR115" s="56">
        <f t="shared" ca="1" si="51"/>
        <v>0</v>
      </c>
      <c r="AS115" s="56">
        <f t="shared" ca="1" si="51"/>
        <v>0</v>
      </c>
      <c r="AT115" s="56">
        <f t="shared" ca="1" si="52"/>
        <v>0</v>
      </c>
      <c r="AU115" s="56">
        <f t="shared" ca="1" si="52"/>
        <v>0</v>
      </c>
      <c r="AV115" s="56">
        <f t="shared" ca="1" si="52"/>
        <v>0</v>
      </c>
      <c r="AW115" s="56">
        <f t="shared" ca="1" si="52"/>
        <v>0</v>
      </c>
      <c r="AX115" s="56">
        <f t="shared" ca="1" si="52"/>
        <v>0</v>
      </c>
      <c r="AY115" s="56">
        <f t="shared" ca="1" si="52"/>
        <v>0</v>
      </c>
      <c r="AZ115" s="56">
        <f t="shared" ca="1" si="52"/>
        <v>0</v>
      </c>
      <c r="BA115" s="56">
        <f t="shared" ca="1" si="52"/>
        <v>0</v>
      </c>
      <c r="BB115" s="56">
        <f t="shared" ca="1" si="52"/>
        <v>0</v>
      </c>
      <c r="BC115" s="56">
        <f t="shared" ca="1" si="52"/>
        <v>0</v>
      </c>
      <c r="BD115" s="56">
        <f t="shared" ca="1" si="52"/>
        <v>0</v>
      </c>
      <c r="BE115" s="56">
        <f t="shared" ca="1" si="52"/>
        <v>0</v>
      </c>
      <c r="BF115" s="56">
        <f t="shared" ca="1" si="52"/>
        <v>0</v>
      </c>
      <c r="BG115" s="56">
        <f t="shared" ca="1" si="52"/>
        <v>0</v>
      </c>
    </row>
    <row r="116" spans="1:59" s="4" customFormat="1" x14ac:dyDescent="0.2">
      <c r="A116" s="4" t="s">
        <v>836</v>
      </c>
      <c r="B116" s="4" t="s">
        <v>1778</v>
      </c>
      <c r="C116" s="4" t="s">
        <v>1681</v>
      </c>
      <c r="E116" s="62"/>
      <c r="F116" s="63"/>
      <c r="G116" s="50" t="s">
        <v>1682</v>
      </c>
      <c r="H116" s="50" t="s">
        <v>1682</v>
      </c>
      <c r="I116" s="51"/>
      <c r="J116" s="76">
        <v>30</v>
      </c>
      <c r="K116" s="76"/>
      <c r="L116" s="53"/>
      <c r="M116" s="54" t="str">
        <f t="shared" si="39"/>
        <v>-</v>
      </c>
      <c r="N116" s="52">
        <f t="shared" si="43"/>
        <v>0</v>
      </c>
      <c r="O116" s="55">
        <f t="shared" ca="1" si="30"/>
        <v>28</v>
      </c>
      <c r="P116" s="55" t="str">
        <f t="shared" ca="1" si="31"/>
        <v>2019.7</v>
      </c>
      <c r="Q116" s="56">
        <f t="shared" si="32"/>
        <v>0</v>
      </c>
      <c r="R116" s="52" t="str">
        <f t="shared" si="33"/>
        <v/>
      </c>
      <c r="S116" s="52"/>
      <c r="T116" s="52" t="str">
        <f t="shared" si="35"/>
        <v>OV</v>
      </c>
      <c r="U116" s="57" t="s">
        <v>130</v>
      </c>
      <c r="V116" s="58">
        <f t="shared" ca="1" si="34"/>
        <v>0</v>
      </c>
      <c r="W116" s="64" t="s">
        <v>1780</v>
      </c>
      <c r="X116" s="60"/>
      <c r="Y116" s="61"/>
      <c r="Z116" s="56">
        <f t="shared" ca="1" si="50"/>
        <v>0</v>
      </c>
      <c r="AA116" s="56">
        <f t="shared" ca="1" si="50"/>
        <v>0</v>
      </c>
      <c r="AB116" s="56">
        <f t="shared" ca="1" si="50"/>
        <v>0</v>
      </c>
      <c r="AC116" s="56">
        <f t="shared" ca="1" si="50"/>
        <v>0</v>
      </c>
      <c r="AD116" s="56">
        <f t="shared" ca="1" si="50"/>
        <v>0</v>
      </c>
      <c r="AE116" s="56">
        <f t="shared" ca="1" si="50"/>
        <v>0</v>
      </c>
      <c r="AF116" s="56">
        <f t="shared" ca="1" si="50"/>
        <v>0</v>
      </c>
      <c r="AG116" s="56">
        <f t="shared" ca="1" si="50"/>
        <v>0</v>
      </c>
      <c r="AH116" s="56">
        <f t="shared" ca="1" si="50"/>
        <v>0</v>
      </c>
      <c r="AI116" s="56">
        <f t="shared" ca="1" si="50"/>
        <v>0</v>
      </c>
      <c r="AJ116" s="56">
        <f t="shared" ca="1" si="51"/>
        <v>0</v>
      </c>
      <c r="AK116" s="56">
        <f t="shared" ca="1" si="51"/>
        <v>0</v>
      </c>
      <c r="AL116" s="56">
        <f t="shared" ca="1" si="51"/>
        <v>0</v>
      </c>
      <c r="AM116" s="56">
        <f t="shared" ca="1" si="51"/>
        <v>0</v>
      </c>
      <c r="AN116" s="56">
        <f t="shared" ca="1" si="51"/>
        <v>0</v>
      </c>
      <c r="AO116" s="56">
        <f t="shared" ca="1" si="51"/>
        <v>0</v>
      </c>
      <c r="AP116" s="56">
        <f t="shared" ca="1" si="51"/>
        <v>0</v>
      </c>
      <c r="AQ116" s="56">
        <f t="shared" ca="1" si="51"/>
        <v>0</v>
      </c>
      <c r="AR116" s="56">
        <f t="shared" ca="1" si="51"/>
        <v>0</v>
      </c>
      <c r="AS116" s="56">
        <f t="shared" ca="1" si="51"/>
        <v>0</v>
      </c>
      <c r="AT116" s="56">
        <f t="shared" ca="1" si="52"/>
        <v>0</v>
      </c>
      <c r="AU116" s="56">
        <f t="shared" ca="1" si="52"/>
        <v>0</v>
      </c>
      <c r="AV116" s="56">
        <f t="shared" ca="1" si="52"/>
        <v>0</v>
      </c>
      <c r="AW116" s="56">
        <f t="shared" ca="1" si="52"/>
        <v>0</v>
      </c>
      <c r="AX116" s="56">
        <f t="shared" ca="1" si="52"/>
        <v>0</v>
      </c>
      <c r="AY116" s="56">
        <f t="shared" ca="1" si="52"/>
        <v>0</v>
      </c>
      <c r="AZ116" s="56">
        <f t="shared" ca="1" si="52"/>
        <v>0</v>
      </c>
      <c r="BA116" s="56">
        <f t="shared" ca="1" si="52"/>
        <v>0</v>
      </c>
      <c r="BB116" s="56">
        <f t="shared" ca="1" si="52"/>
        <v>0</v>
      </c>
      <c r="BC116" s="56">
        <f t="shared" ca="1" si="52"/>
        <v>0</v>
      </c>
      <c r="BD116" s="56">
        <f t="shared" ca="1" si="52"/>
        <v>0</v>
      </c>
      <c r="BE116" s="56">
        <f t="shared" ca="1" si="52"/>
        <v>0</v>
      </c>
      <c r="BF116" s="56">
        <f t="shared" ca="1" si="52"/>
        <v>0</v>
      </c>
      <c r="BG116" s="56">
        <f t="shared" ca="1" si="52"/>
        <v>0</v>
      </c>
    </row>
    <row r="117" spans="1:59" s="4" customFormat="1" x14ac:dyDescent="0.2">
      <c r="A117" s="4" t="s">
        <v>836</v>
      </c>
      <c r="B117" s="4" t="s">
        <v>1778</v>
      </c>
      <c r="C117" s="4" t="s">
        <v>1684</v>
      </c>
      <c r="E117" s="62"/>
      <c r="F117" s="63"/>
      <c r="G117" s="50" t="s">
        <v>1682</v>
      </c>
      <c r="H117" s="50" t="s">
        <v>1682</v>
      </c>
      <c r="I117" s="51"/>
      <c r="J117" s="76">
        <v>14</v>
      </c>
      <c r="K117" s="76"/>
      <c r="L117" s="53"/>
      <c r="M117" s="54" t="str">
        <f t="shared" si="39"/>
        <v>-</v>
      </c>
      <c r="N117" s="52">
        <f t="shared" si="43"/>
        <v>0</v>
      </c>
      <c r="O117" s="55">
        <f t="shared" ca="1" si="30"/>
        <v>28</v>
      </c>
      <c r="P117" s="55" t="str">
        <f t="shared" ca="1" si="31"/>
        <v>2019.7</v>
      </c>
      <c r="Q117" s="56">
        <f t="shared" si="32"/>
        <v>0</v>
      </c>
      <c r="R117" s="52" t="str">
        <f t="shared" si="33"/>
        <v/>
      </c>
      <c r="S117" s="52"/>
      <c r="T117" s="52" t="str">
        <f t="shared" si="35"/>
        <v>OV</v>
      </c>
      <c r="U117" s="57" t="s">
        <v>130</v>
      </c>
      <c r="V117" s="58">
        <f t="shared" ca="1" si="34"/>
        <v>0</v>
      </c>
      <c r="W117" s="64" t="s">
        <v>1780</v>
      </c>
      <c r="X117" s="60"/>
      <c r="Y117" s="61"/>
      <c r="Z117" s="56">
        <f t="shared" ca="1" si="50"/>
        <v>0</v>
      </c>
      <c r="AA117" s="56">
        <f t="shared" ca="1" si="50"/>
        <v>0</v>
      </c>
      <c r="AB117" s="56">
        <f t="shared" ca="1" si="50"/>
        <v>0</v>
      </c>
      <c r="AC117" s="56">
        <f t="shared" ca="1" si="50"/>
        <v>0</v>
      </c>
      <c r="AD117" s="56">
        <f t="shared" ca="1" si="50"/>
        <v>0</v>
      </c>
      <c r="AE117" s="56">
        <f t="shared" ca="1" si="50"/>
        <v>0</v>
      </c>
      <c r="AF117" s="56">
        <f t="shared" ca="1" si="50"/>
        <v>0</v>
      </c>
      <c r="AG117" s="56">
        <f t="shared" ca="1" si="50"/>
        <v>0</v>
      </c>
      <c r="AH117" s="56">
        <f t="shared" ca="1" si="50"/>
        <v>0</v>
      </c>
      <c r="AI117" s="56">
        <f t="shared" ca="1" si="50"/>
        <v>0</v>
      </c>
      <c r="AJ117" s="56">
        <f t="shared" ca="1" si="51"/>
        <v>0</v>
      </c>
      <c r="AK117" s="56">
        <f t="shared" ca="1" si="51"/>
        <v>0</v>
      </c>
      <c r="AL117" s="56">
        <f t="shared" ca="1" si="51"/>
        <v>0</v>
      </c>
      <c r="AM117" s="56">
        <f t="shared" ca="1" si="51"/>
        <v>0</v>
      </c>
      <c r="AN117" s="56">
        <f t="shared" ca="1" si="51"/>
        <v>0</v>
      </c>
      <c r="AO117" s="56">
        <f t="shared" ca="1" si="51"/>
        <v>0</v>
      </c>
      <c r="AP117" s="56">
        <f t="shared" ca="1" si="51"/>
        <v>0</v>
      </c>
      <c r="AQ117" s="56">
        <f t="shared" ca="1" si="51"/>
        <v>0</v>
      </c>
      <c r="AR117" s="56">
        <f t="shared" ca="1" si="51"/>
        <v>0</v>
      </c>
      <c r="AS117" s="56">
        <f t="shared" ca="1" si="51"/>
        <v>0</v>
      </c>
      <c r="AT117" s="56">
        <f t="shared" ca="1" si="52"/>
        <v>0</v>
      </c>
      <c r="AU117" s="56">
        <f t="shared" ca="1" si="52"/>
        <v>0</v>
      </c>
      <c r="AV117" s="56">
        <f t="shared" ca="1" si="52"/>
        <v>0</v>
      </c>
      <c r="AW117" s="56">
        <f t="shared" ca="1" si="52"/>
        <v>0</v>
      </c>
      <c r="AX117" s="56">
        <f t="shared" ca="1" si="52"/>
        <v>0</v>
      </c>
      <c r="AY117" s="56">
        <f t="shared" ca="1" si="52"/>
        <v>0</v>
      </c>
      <c r="AZ117" s="56">
        <f t="shared" ca="1" si="52"/>
        <v>0</v>
      </c>
      <c r="BA117" s="56">
        <f t="shared" ca="1" si="52"/>
        <v>0</v>
      </c>
      <c r="BB117" s="56">
        <f t="shared" ca="1" si="52"/>
        <v>0</v>
      </c>
      <c r="BC117" s="56">
        <f t="shared" ca="1" si="52"/>
        <v>0</v>
      </c>
      <c r="BD117" s="56">
        <f t="shared" ca="1" si="52"/>
        <v>0</v>
      </c>
      <c r="BE117" s="56">
        <f t="shared" ca="1" si="52"/>
        <v>0</v>
      </c>
      <c r="BF117" s="56">
        <f t="shared" ca="1" si="52"/>
        <v>0</v>
      </c>
      <c r="BG117" s="56">
        <f t="shared" ca="1" si="52"/>
        <v>0</v>
      </c>
    </row>
    <row r="118" spans="1:59" s="4" customFormat="1" x14ac:dyDescent="0.2">
      <c r="A118" s="4" t="s">
        <v>836</v>
      </c>
      <c r="B118" s="4" t="s">
        <v>1778</v>
      </c>
      <c r="C118" s="4" t="s">
        <v>1684</v>
      </c>
      <c r="E118" s="62"/>
      <c r="F118" s="63" t="s">
        <v>841</v>
      </c>
      <c r="G118" s="50" t="s">
        <v>1682</v>
      </c>
      <c r="H118" s="50" t="s">
        <v>1682</v>
      </c>
      <c r="I118" s="51"/>
      <c r="J118" s="76">
        <v>14</v>
      </c>
      <c r="K118" s="76"/>
      <c r="L118" s="53">
        <v>43595</v>
      </c>
      <c r="M118" s="54">
        <f t="shared" si="39"/>
        <v>5</v>
      </c>
      <c r="N118" s="52">
        <f t="shared" si="43"/>
        <v>19</v>
      </c>
      <c r="O118" s="55">
        <f t="shared" ca="1" si="30"/>
        <v>28</v>
      </c>
      <c r="P118" s="55" t="str">
        <f t="shared" ca="1" si="31"/>
        <v>2019.7</v>
      </c>
      <c r="Q118" s="56">
        <f t="shared" si="32"/>
        <v>3961.2602100350059</v>
      </c>
      <c r="R118" s="52">
        <f t="shared" ca="1" si="33"/>
        <v>61</v>
      </c>
      <c r="S118" s="52"/>
      <c r="T118" s="52" t="str">
        <f t="shared" ca="1" si="35"/>
        <v>OV</v>
      </c>
      <c r="U118" s="57" t="s">
        <v>130</v>
      </c>
      <c r="V118" s="58">
        <f t="shared" ca="1" si="34"/>
        <v>0</v>
      </c>
      <c r="W118" s="64" t="s">
        <v>1780</v>
      </c>
      <c r="X118" s="60">
        <v>3174</v>
      </c>
      <c r="Y118" s="61">
        <v>16974</v>
      </c>
      <c r="Z118" s="56">
        <f t="shared" ca="1" si="50"/>
        <v>0</v>
      </c>
      <c r="AA118" s="56">
        <f t="shared" ca="1" si="50"/>
        <v>0</v>
      </c>
      <c r="AB118" s="56">
        <f t="shared" ca="1" si="50"/>
        <v>0</v>
      </c>
      <c r="AC118" s="56">
        <f t="shared" ca="1" si="50"/>
        <v>0</v>
      </c>
      <c r="AD118" s="56">
        <f t="shared" ca="1" si="50"/>
        <v>0</v>
      </c>
      <c r="AE118" s="56">
        <f t="shared" ca="1" si="50"/>
        <v>0</v>
      </c>
      <c r="AF118" s="56">
        <f t="shared" ca="1" si="50"/>
        <v>0</v>
      </c>
      <c r="AG118" s="56">
        <f t="shared" ca="1" si="50"/>
        <v>0</v>
      </c>
      <c r="AH118" s="56">
        <f t="shared" ca="1" si="50"/>
        <v>0</v>
      </c>
      <c r="AI118" s="56">
        <f t="shared" ca="1" si="50"/>
        <v>16974</v>
      </c>
      <c r="AJ118" s="56">
        <f t="shared" ca="1" si="51"/>
        <v>0</v>
      </c>
      <c r="AK118" s="56">
        <f t="shared" ca="1" si="51"/>
        <v>0</v>
      </c>
      <c r="AL118" s="56">
        <f t="shared" ca="1" si="51"/>
        <v>0</v>
      </c>
      <c r="AM118" s="56">
        <f t="shared" ca="1" si="51"/>
        <v>0</v>
      </c>
      <c r="AN118" s="56">
        <f t="shared" ca="1" si="51"/>
        <v>0</v>
      </c>
      <c r="AO118" s="56">
        <f t="shared" ca="1" si="51"/>
        <v>0</v>
      </c>
      <c r="AP118" s="56">
        <f t="shared" ca="1" si="51"/>
        <v>0</v>
      </c>
      <c r="AQ118" s="56">
        <f t="shared" ca="1" si="51"/>
        <v>0</v>
      </c>
      <c r="AR118" s="56">
        <f t="shared" ca="1" si="51"/>
        <v>0</v>
      </c>
      <c r="AS118" s="56">
        <f t="shared" ca="1" si="51"/>
        <v>0</v>
      </c>
      <c r="AT118" s="56">
        <f t="shared" ca="1" si="52"/>
        <v>0</v>
      </c>
      <c r="AU118" s="56">
        <f t="shared" ca="1" si="52"/>
        <v>0</v>
      </c>
      <c r="AV118" s="56">
        <f t="shared" ca="1" si="52"/>
        <v>0</v>
      </c>
      <c r="AW118" s="56">
        <f t="shared" ca="1" si="52"/>
        <v>0</v>
      </c>
      <c r="AX118" s="56">
        <f t="shared" ca="1" si="52"/>
        <v>0</v>
      </c>
      <c r="AY118" s="56">
        <f t="shared" ca="1" si="52"/>
        <v>0</v>
      </c>
      <c r="AZ118" s="56">
        <f t="shared" ca="1" si="52"/>
        <v>0</v>
      </c>
      <c r="BA118" s="56">
        <f t="shared" ca="1" si="52"/>
        <v>0</v>
      </c>
      <c r="BB118" s="56">
        <f t="shared" ca="1" si="52"/>
        <v>0</v>
      </c>
      <c r="BC118" s="56">
        <f t="shared" ca="1" si="52"/>
        <v>0</v>
      </c>
      <c r="BD118" s="56">
        <f t="shared" ca="1" si="52"/>
        <v>0</v>
      </c>
      <c r="BE118" s="56">
        <f t="shared" ca="1" si="52"/>
        <v>0</v>
      </c>
      <c r="BF118" s="56">
        <f t="shared" ca="1" si="52"/>
        <v>0</v>
      </c>
      <c r="BG118" s="56">
        <f t="shared" ca="1" si="52"/>
        <v>0</v>
      </c>
    </row>
    <row r="119" spans="1:59" s="4" customFormat="1" x14ac:dyDescent="0.2">
      <c r="A119" s="4" t="s">
        <v>836</v>
      </c>
      <c r="B119" s="4" t="s">
        <v>1778</v>
      </c>
      <c r="C119" s="4" t="s">
        <v>1684</v>
      </c>
      <c r="E119" s="62"/>
      <c r="F119" s="63" t="s">
        <v>838</v>
      </c>
      <c r="G119" s="50" t="s">
        <v>1682</v>
      </c>
      <c r="H119" s="50" t="s">
        <v>1682</v>
      </c>
      <c r="I119" s="51"/>
      <c r="J119" s="76">
        <v>14</v>
      </c>
      <c r="K119" s="76"/>
      <c r="L119" s="53">
        <v>43581</v>
      </c>
      <c r="M119" s="54">
        <f t="shared" si="39"/>
        <v>5</v>
      </c>
      <c r="N119" s="52">
        <f t="shared" si="43"/>
        <v>17</v>
      </c>
      <c r="O119" s="55">
        <f t="shared" ca="1" si="30"/>
        <v>28</v>
      </c>
      <c r="P119" s="55" t="str">
        <f t="shared" ca="1" si="31"/>
        <v>2019.7</v>
      </c>
      <c r="Q119" s="56">
        <f t="shared" si="32"/>
        <v>1779.6966161026837</v>
      </c>
      <c r="R119" s="52">
        <f t="shared" ca="1" si="33"/>
        <v>75</v>
      </c>
      <c r="S119" s="52"/>
      <c r="T119" s="52" t="str">
        <f t="shared" ca="1" si="35"/>
        <v>OV</v>
      </c>
      <c r="U119" s="57" t="s">
        <v>130</v>
      </c>
      <c r="V119" s="58">
        <f t="shared" ca="1" si="34"/>
        <v>0</v>
      </c>
      <c r="W119" s="64" t="s">
        <v>1780</v>
      </c>
      <c r="X119" s="60">
        <v>1426</v>
      </c>
      <c r="Y119" s="61">
        <v>7626</v>
      </c>
      <c r="Z119" s="56">
        <f t="shared" ca="1" si="50"/>
        <v>0</v>
      </c>
      <c r="AA119" s="56">
        <f t="shared" ca="1" si="50"/>
        <v>0</v>
      </c>
      <c r="AB119" s="56">
        <f t="shared" ca="1" si="50"/>
        <v>0</v>
      </c>
      <c r="AC119" s="56">
        <f t="shared" ca="1" si="50"/>
        <v>0</v>
      </c>
      <c r="AD119" s="56">
        <f t="shared" ca="1" si="50"/>
        <v>0</v>
      </c>
      <c r="AE119" s="56">
        <f t="shared" ca="1" si="50"/>
        <v>0</v>
      </c>
      <c r="AF119" s="56">
        <f t="shared" ca="1" si="50"/>
        <v>0</v>
      </c>
      <c r="AG119" s="56">
        <f t="shared" ca="1" si="50"/>
        <v>0</v>
      </c>
      <c r="AH119" s="56">
        <f t="shared" ca="1" si="50"/>
        <v>0</v>
      </c>
      <c r="AI119" s="56">
        <f t="shared" ca="1" si="50"/>
        <v>7626</v>
      </c>
      <c r="AJ119" s="56">
        <f t="shared" ca="1" si="51"/>
        <v>0</v>
      </c>
      <c r="AK119" s="56">
        <f t="shared" ca="1" si="51"/>
        <v>0</v>
      </c>
      <c r="AL119" s="56">
        <f t="shared" ca="1" si="51"/>
        <v>0</v>
      </c>
      <c r="AM119" s="56">
        <f t="shared" ca="1" si="51"/>
        <v>0</v>
      </c>
      <c r="AN119" s="56">
        <f t="shared" ca="1" si="51"/>
        <v>0</v>
      </c>
      <c r="AO119" s="56">
        <f t="shared" ca="1" si="51"/>
        <v>0</v>
      </c>
      <c r="AP119" s="56">
        <f t="shared" ca="1" si="51"/>
        <v>0</v>
      </c>
      <c r="AQ119" s="56">
        <f t="shared" ca="1" si="51"/>
        <v>0</v>
      </c>
      <c r="AR119" s="56">
        <f t="shared" ca="1" si="51"/>
        <v>0</v>
      </c>
      <c r="AS119" s="56">
        <f t="shared" ca="1" si="51"/>
        <v>0</v>
      </c>
      <c r="AT119" s="56">
        <f t="shared" ca="1" si="52"/>
        <v>0</v>
      </c>
      <c r="AU119" s="56">
        <f t="shared" ca="1" si="52"/>
        <v>0</v>
      </c>
      <c r="AV119" s="56">
        <f t="shared" ca="1" si="52"/>
        <v>0</v>
      </c>
      <c r="AW119" s="56">
        <f t="shared" ca="1" si="52"/>
        <v>0</v>
      </c>
      <c r="AX119" s="56">
        <f t="shared" ca="1" si="52"/>
        <v>0</v>
      </c>
      <c r="AY119" s="56">
        <f t="shared" ca="1" si="52"/>
        <v>0</v>
      </c>
      <c r="AZ119" s="56">
        <f t="shared" ca="1" si="52"/>
        <v>0</v>
      </c>
      <c r="BA119" s="56">
        <f t="shared" ca="1" si="52"/>
        <v>0</v>
      </c>
      <c r="BB119" s="56">
        <f t="shared" ca="1" si="52"/>
        <v>0</v>
      </c>
      <c r="BC119" s="56">
        <f t="shared" ca="1" si="52"/>
        <v>0</v>
      </c>
      <c r="BD119" s="56">
        <f t="shared" ca="1" si="52"/>
        <v>0</v>
      </c>
      <c r="BE119" s="56">
        <f t="shared" ca="1" si="52"/>
        <v>0</v>
      </c>
      <c r="BF119" s="56">
        <f t="shared" ca="1" si="52"/>
        <v>0</v>
      </c>
      <c r="BG119" s="56">
        <f t="shared" ca="1" si="52"/>
        <v>0</v>
      </c>
    </row>
    <row r="120" spans="1:59" s="4" customFormat="1" x14ac:dyDescent="0.2">
      <c r="A120" s="4" t="s">
        <v>836</v>
      </c>
      <c r="B120" s="4" t="s">
        <v>1778</v>
      </c>
      <c r="C120" s="4" t="s">
        <v>1684</v>
      </c>
      <c r="E120" s="62"/>
      <c r="F120" s="63"/>
      <c r="G120" s="50" t="s">
        <v>1682</v>
      </c>
      <c r="H120" s="50" t="s">
        <v>1682</v>
      </c>
      <c r="I120" s="51"/>
      <c r="J120" s="76">
        <v>14</v>
      </c>
      <c r="K120" s="76"/>
      <c r="L120" s="53"/>
      <c r="M120" s="54" t="str">
        <f t="shared" si="39"/>
        <v>-</v>
      </c>
      <c r="N120" s="52">
        <f t="shared" si="43"/>
        <v>0</v>
      </c>
      <c r="O120" s="55">
        <f t="shared" ca="1" si="30"/>
        <v>28</v>
      </c>
      <c r="P120" s="55" t="str">
        <f t="shared" ca="1" si="31"/>
        <v>2019.7</v>
      </c>
      <c r="Q120" s="56">
        <f t="shared" si="32"/>
        <v>0</v>
      </c>
      <c r="R120" s="52" t="str">
        <f t="shared" si="33"/>
        <v/>
      </c>
      <c r="S120" s="52"/>
      <c r="T120" s="52" t="str">
        <f t="shared" si="35"/>
        <v>OV</v>
      </c>
      <c r="U120" s="57" t="s">
        <v>130</v>
      </c>
      <c r="V120" s="58">
        <f t="shared" ca="1" si="34"/>
        <v>0</v>
      </c>
      <c r="W120" s="64" t="s">
        <v>1780</v>
      </c>
      <c r="X120" s="60"/>
      <c r="Y120" s="61"/>
      <c r="Z120" s="56">
        <f t="shared" ca="1" si="50"/>
        <v>0</v>
      </c>
      <c r="AA120" s="56">
        <f t="shared" ca="1" si="50"/>
        <v>0</v>
      </c>
      <c r="AB120" s="56">
        <f t="shared" ca="1" si="50"/>
        <v>0</v>
      </c>
      <c r="AC120" s="56">
        <f t="shared" ca="1" si="50"/>
        <v>0</v>
      </c>
      <c r="AD120" s="56">
        <f t="shared" ca="1" si="50"/>
        <v>0</v>
      </c>
      <c r="AE120" s="56">
        <f t="shared" ca="1" si="50"/>
        <v>0</v>
      </c>
      <c r="AF120" s="56">
        <f t="shared" ca="1" si="50"/>
        <v>0</v>
      </c>
      <c r="AG120" s="56">
        <f t="shared" ca="1" si="50"/>
        <v>0</v>
      </c>
      <c r="AH120" s="56">
        <f t="shared" ca="1" si="50"/>
        <v>0</v>
      </c>
      <c r="AI120" s="56">
        <f t="shared" ca="1" si="50"/>
        <v>0</v>
      </c>
      <c r="AJ120" s="56">
        <f t="shared" ca="1" si="51"/>
        <v>0</v>
      </c>
      <c r="AK120" s="56">
        <f t="shared" ca="1" si="51"/>
        <v>0</v>
      </c>
      <c r="AL120" s="56">
        <f t="shared" ca="1" si="51"/>
        <v>0</v>
      </c>
      <c r="AM120" s="56">
        <f t="shared" ca="1" si="51"/>
        <v>0</v>
      </c>
      <c r="AN120" s="56">
        <f t="shared" ca="1" si="51"/>
        <v>0</v>
      </c>
      <c r="AO120" s="56">
        <f t="shared" ca="1" si="51"/>
        <v>0</v>
      </c>
      <c r="AP120" s="56">
        <f t="shared" ca="1" si="51"/>
        <v>0</v>
      </c>
      <c r="AQ120" s="56">
        <f t="shared" ca="1" si="51"/>
        <v>0</v>
      </c>
      <c r="AR120" s="56">
        <f t="shared" ca="1" si="51"/>
        <v>0</v>
      </c>
      <c r="AS120" s="56">
        <f t="shared" ca="1" si="51"/>
        <v>0</v>
      </c>
      <c r="AT120" s="56">
        <f t="shared" ca="1" si="52"/>
        <v>0</v>
      </c>
      <c r="AU120" s="56">
        <f t="shared" ca="1" si="52"/>
        <v>0</v>
      </c>
      <c r="AV120" s="56">
        <f t="shared" ca="1" si="52"/>
        <v>0</v>
      </c>
      <c r="AW120" s="56">
        <f t="shared" ca="1" si="52"/>
        <v>0</v>
      </c>
      <c r="AX120" s="56">
        <f t="shared" ca="1" si="52"/>
        <v>0</v>
      </c>
      <c r="AY120" s="56">
        <f t="shared" ca="1" si="52"/>
        <v>0</v>
      </c>
      <c r="AZ120" s="56">
        <f t="shared" ca="1" si="52"/>
        <v>0</v>
      </c>
      <c r="BA120" s="56">
        <f t="shared" ca="1" si="52"/>
        <v>0</v>
      </c>
      <c r="BB120" s="56">
        <f t="shared" ca="1" si="52"/>
        <v>0</v>
      </c>
      <c r="BC120" s="56">
        <f t="shared" ca="1" si="52"/>
        <v>0</v>
      </c>
      <c r="BD120" s="56">
        <f t="shared" ca="1" si="52"/>
        <v>0</v>
      </c>
      <c r="BE120" s="56">
        <f t="shared" ca="1" si="52"/>
        <v>0</v>
      </c>
      <c r="BF120" s="56">
        <f t="shared" ca="1" si="52"/>
        <v>0</v>
      </c>
      <c r="BG120" s="56">
        <f t="shared" ca="1" si="52"/>
        <v>0</v>
      </c>
    </row>
    <row r="121" spans="1:59" s="4" customFormat="1" x14ac:dyDescent="0.2">
      <c r="A121" s="4" t="s">
        <v>836</v>
      </c>
      <c r="B121" s="4" t="s">
        <v>1778</v>
      </c>
      <c r="C121" s="4" t="s">
        <v>1684</v>
      </c>
      <c r="E121" s="62"/>
      <c r="F121" s="63" t="s">
        <v>839</v>
      </c>
      <c r="G121" s="50" t="s">
        <v>1682</v>
      </c>
      <c r="H121" s="50" t="s">
        <v>1682</v>
      </c>
      <c r="I121" s="51"/>
      <c r="J121" s="76">
        <v>30</v>
      </c>
      <c r="K121" s="76"/>
      <c r="L121" s="53">
        <v>43577</v>
      </c>
      <c r="M121" s="54">
        <f t="shared" si="39"/>
        <v>1</v>
      </c>
      <c r="N121" s="52">
        <f t="shared" si="43"/>
        <v>17</v>
      </c>
      <c r="O121" s="55">
        <f t="shared" ca="1" si="30"/>
        <v>28</v>
      </c>
      <c r="P121" s="55" t="str">
        <f t="shared" ca="1" si="31"/>
        <v>2019.7</v>
      </c>
      <c r="Q121" s="56">
        <f t="shared" si="32"/>
        <v>1184.933488914819</v>
      </c>
      <c r="R121" s="52">
        <f t="shared" ca="1" si="33"/>
        <v>79</v>
      </c>
      <c r="S121" s="52"/>
      <c r="T121" s="52" t="str">
        <f t="shared" ca="1" si="35"/>
        <v>OV</v>
      </c>
      <c r="U121" s="57" t="s">
        <v>130</v>
      </c>
      <c r="V121" s="58">
        <f t="shared" ca="1" si="34"/>
        <v>0</v>
      </c>
      <c r="W121" s="64" t="s">
        <v>1780</v>
      </c>
      <c r="X121" s="60">
        <v>949.44</v>
      </c>
      <c r="Y121" s="61">
        <v>5077.4399999999996</v>
      </c>
      <c r="Z121" s="56">
        <f t="shared" ca="1" si="50"/>
        <v>0</v>
      </c>
      <c r="AA121" s="56">
        <f t="shared" ca="1" si="50"/>
        <v>0</v>
      </c>
      <c r="AB121" s="56">
        <f t="shared" ca="1" si="50"/>
        <v>0</v>
      </c>
      <c r="AC121" s="56">
        <f t="shared" ca="1" si="50"/>
        <v>0</v>
      </c>
      <c r="AD121" s="56">
        <f t="shared" ca="1" si="50"/>
        <v>0</v>
      </c>
      <c r="AE121" s="56">
        <f t="shared" ca="1" si="50"/>
        <v>0</v>
      </c>
      <c r="AF121" s="56">
        <f t="shared" ca="1" si="50"/>
        <v>0</v>
      </c>
      <c r="AG121" s="56">
        <f t="shared" ca="1" si="50"/>
        <v>0</v>
      </c>
      <c r="AH121" s="56">
        <f t="shared" ca="1" si="50"/>
        <v>0</v>
      </c>
      <c r="AI121" s="56">
        <f t="shared" ca="1" si="50"/>
        <v>5077.4399999999996</v>
      </c>
      <c r="AJ121" s="56">
        <f t="shared" ca="1" si="51"/>
        <v>0</v>
      </c>
      <c r="AK121" s="56">
        <f t="shared" ca="1" si="51"/>
        <v>0</v>
      </c>
      <c r="AL121" s="56">
        <f t="shared" ca="1" si="51"/>
        <v>0</v>
      </c>
      <c r="AM121" s="56">
        <f t="shared" ca="1" si="51"/>
        <v>0</v>
      </c>
      <c r="AN121" s="56">
        <f t="shared" ca="1" si="51"/>
        <v>0</v>
      </c>
      <c r="AO121" s="56">
        <f t="shared" ca="1" si="51"/>
        <v>0</v>
      </c>
      <c r="AP121" s="56">
        <f t="shared" ca="1" si="51"/>
        <v>0</v>
      </c>
      <c r="AQ121" s="56">
        <f t="shared" ca="1" si="51"/>
        <v>0</v>
      </c>
      <c r="AR121" s="56">
        <f t="shared" ca="1" si="51"/>
        <v>0</v>
      </c>
      <c r="AS121" s="56">
        <f t="shared" ca="1" si="51"/>
        <v>0</v>
      </c>
      <c r="AT121" s="56">
        <f t="shared" ca="1" si="52"/>
        <v>0</v>
      </c>
      <c r="AU121" s="56">
        <f t="shared" ca="1" si="52"/>
        <v>0</v>
      </c>
      <c r="AV121" s="56">
        <f t="shared" ca="1" si="52"/>
        <v>0</v>
      </c>
      <c r="AW121" s="56">
        <f t="shared" ca="1" si="52"/>
        <v>0</v>
      </c>
      <c r="AX121" s="56">
        <f t="shared" ca="1" si="52"/>
        <v>0</v>
      </c>
      <c r="AY121" s="56">
        <f t="shared" ca="1" si="52"/>
        <v>0</v>
      </c>
      <c r="AZ121" s="56">
        <f t="shared" ca="1" si="52"/>
        <v>0</v>
      </c>
      <c r="BA121" s="56">
        <f t="shared" ca="1" si="52"/>
        <v>0</v>
      </c>
      <c r="BB121" s="56">
        <f t="shared" ca="1" si="52"/>
        <v>0</v>
      </c>
      <c r="BC121" s="56">
        <f t="shared" ca="1" si="52"/>
        <v>0</v>
      </c>
      <c r="BD121" s="56">
        <f t="shared" ca="1" si="52"/>
        <v>0</v>
      </c>
      <c r="BE121" s="56">
        <f t="shared" ca="1" si="52"/>
        <v>0</v>
      </c>
      <c r="BF121" s="56">
        <f t="shared" ca="1" si="52"/>
        <v>0</v>
      </c>
      <c r="BG121" s="56">
        <f t="shared" ca="1" si="52"/>
        <v>0</v>
      </c>
    </row>
    <row r="122" spans="1:59" s="4" customFormat="1" x14ac:dyDescent="0.2">
      <c r="A122" s="4" t="s">
        <v>836</v>
      </c>
      <c r="B122" s="4" t="s">
        <v>1778</v>
      </c>
      <c r="C122" s="4" t="s">
        <v>1684</v>
      </c>
      <c r="E122" s="62"/>
      <c r="F122" s="63"/>
      <c r="G122" s="50" t="s">
        <v>1682</v>
      </c>
      <c r="H122" s="50" t="s">
        <v>1682</v>
      </c>
      <c r="I122" s="51"/>
      <c r="J122" s="76">
        <v>30</v>
      </c>
      <c r="K122" s="76"/>
      <c r="L122" s="53"/>
      <c r="M122" s="54" t="str">
        <f t="shared" si="39"/>
        <v>-</v>
      </c>
      <c r="N122" s="52">
        <f t="shared" si="43"/>
        <v>0</v>
      </c>
      <c r="O122" s="55">
        <f t="shared" ca="1" si="30"/>
        <v>28</v>
      </c>
      <c r="P122" s="55" t="str">
        <f t="shared" ca="1" si="31"/>
        <v>2019.7</v>
      </c>
      <c r="Q122" s="56">
        <f t="shared" si="32"/>
        <v>0</v>
      </c>
      <c r="R122" s="52" t="str">
        <f t="shared" si="33"/>
        <v/>
      </c>
      <c r="S122" s="52"/>
      <c r="T122" s="52" t="str">
        <f t="shared" si="35"/>
        <v>OV</v>
      </c>
      <c r="U122" s="57" t="s">
        <v>130</v>
      </c>
      <c r="V122" s="58">
        <f t="shared" ca="1" si="34"/>
        <v>0</v>
      </c>
      <c r="W122" s="64" t="s">
        <v>1780</v>
      </c>
      <c r="X122" s="60"/>
      <c r="Y122" s="61"/>
      <c r="Z122" s="56">
        <f t="shared" ref="Z122:AI131" ca="1" si="53">IF($O122-WEEKNUM(Z$1815)=0,$Y122,0)</f>
        <v>0</v>
      </c>
      <c r="AA122" s="56">
        <f t="shared" ca="1" si="53"/>
        <v>0</v>
      </c>
      <c r="AB122" s="56">
        <f t="shared" ca="1" si="53"/>
        <v>0</v>
      </c>
      <c r="AC122" s="56">
        <f t="shared" ca="1" si="53"/>
        <v>0</v>
      </c>
      <c r="AD122" s="56">
        <f t="shared" ca="1" si="53"/>
        <v>0</v>
      </c>
      <c r="AE122" s="56">
        <f t="shared" ca="1" si="53"/>
        <v>0</v>
      </c>
      <c r="AF122" s="56">
        <f t="shared" ca="1" si="53"/>
        <v>0</v>
      </c>
      <c r="AG122" s="56">
        <f t="shared" ca="1" si="53"/>
        <v>0</v>
      </c>
      <c r="AH122" s="56">
        <f t="shared" ca="1" si="53"/>
        <v>0</v>
      </c>
      <c r="AI122" s="56">
        <f t="shared" ca="1" si="53"/>
        <v>0</v>
      </c>
      <c r="AJ122" s="56">
        <f t="shared" ref="AJ122:AS131" ca="1" si="54">IF($O122-WEEKNUM(AJ$1815)=0,$Y122,0)</f>
        <v>0</v>
      </c>
      <c r="AK122" s="56">
        <f t="shared" ca="1" si="54"/>
        <v>0</v>
      </c>
      <c r="AL122" s="56">
        <f t="shared" ca="1" si="54"/>
        <v>0</v>
      </c>
      <c r="AM122" s="56">
        <f t="shared" ca="1" si="54"/>
        <v>0</v>
      </c>
      <c r="AN122" s="56">
        <f t="shared" ca="1" si="54"/>
        <v>0</v>
      </c>
      <c r="AO122" s="56">
        <f t="shared" ca="1" si="54"/>
        <v>0</v>
      </c>
      <c r="AP122" s="56">
        <f t="shared" ca="1" si="54"/>
        <v>0</v>
      </c>
      <c r="AQ122" s="56">
        <f t="shared" ca="1" si="54"/>
        <v>0</v>
      </c>
      <c r="AR122" s="56">
        <f t="shared" ca="1" si="54"/>
        <v>0</v>
      </c>
      <c r="AS122" s="56">
        <f t="shared" ca="1" si="54"/>
        <v>0</v>
      </c>
      <c r="AT122" s="56">
        <f t="shared" ref="AT122:BG131" ca="1" si="55">IF($O122-WEEKNUM(AT$1815)=0,$Y122,0)</f>
        <v>0</v>
      </c>
      <c r="AU122" s="56">
        <f t="shared" ca="1" si="55"/>
        <v>0</v>
      </c>
      <c r="AV122" s="56">
        <f t="shared" ca="1" si="55"/>
        <v>0</v>
      </c>
      <c r="AW122" s="56">
        <f t="shared" ca="1" si="55"/>
        <v>0</v>
      </c>
      <c r="AX122" s="56">
        <f t="shared" ca="1" si="55"/>
        <v>0</v>
      </c>
      <c r="AY122" s="56">
        <f t="shared" ca="1" si="55"/>
        <v>0</v>
      </c>
      <c r="AZ122" s="56">
        <f t="shared" ca="1" si="55"/>
        <v>0</v>
      </c>
      <c r="BA122" s="56">
        <f t="shared" ca="1" si="55"/>
        <v>0</v>
      </c>
      <c r="BB122" s="56">
        <f t="shared" ca="1" si="55"/>
        <v>0</v>
      </c>
      <c r="BC122" s="56">
        <f t="shared" ca="1" si="55"/>
        <v>0</v>
      </c>
      <c r="BD122" s="56">
        <f t="shared" ca="1" si="55"/>
        <v>0</v>
      </c>
      <c r="BE122" s="56">
        <f t="shared" ca="1" si="55"/>
        <v>0</v>
      </c>
      <c r="BF122" s="56">
        <f t="shared" ca="1" si="55"/>
        <v>0</v>
      </c>
      <c r="BG122" s="56">
        <f t="shared" ca="1" si="55"/>
        <v>0</v>
      </c>
    </row>
    <row r="123" spans="1:59" s="4" customFormat="1" x14ac:dyDescent="0.2">
      <c r="A123" s="4" t="s">
        <v>1781</v>
      </c>
      <c r="B123" s="4" t="s">
        <v>1782</v>
      </c>
      <c r="C123" s="4" t="s">
        <v>1783</v>
      </c>
      <c r="E123" s="62"/>
      <c r="F123" s="63"/>
      <c r="G123" s="50" t="s">
        <v>1682</v>
      </c>
      <c r="H123" s="50" t="s">
        <v>1682</v>
      </c>
      <c r="I123" s="51"/>
      <c r="J123" s="76">
        <v>10</v>
      </c>
      <c r="K123" s="76"/>
      <c r="L123" s="53"/>
      <c r="M123" s="54" t="str">
        <f t="shared" si="39"/>
        <v>-</v>
      </c>
      <c r="N123" s="52">
        <f t="shared" si="43"/>
        <v>0</v>
      </c>
      <c r="O123" s="55">
        <f t="shared" ca="1" si="30"/>
        <v>28</v>
      </c>
      <c r="P123" s="55" t="str">
        <f t="shared" ca="1" si="31"/>
        <v>2019.7</v>
      </c>
      <c r="Q123" s="56">
        <f t="shared" si="32"/>
        <v>0</v>
      </c>
      <c r="R123" s="52" t="str">
        <f t="shared" si="33"/>
        <v/>
      </c>
      <c r="S123" s="52"/>
      <c r="T123" s="52" t="str">
        <f t="shared" si="35"/>
        <v>OV</v>
      </c>
      <c r="U123" s="57" t="s">
        <v>130</v>
      </c>
      <c r="V123" s="58">
        <f t="shared" ca="1" si="34"/>
        <v>0</v>
      </c>
      <c r="W123" s="64" t="s">
        <v>1784</v>
      </c>
      <c r="X123" s="60"/>
      <c r="Y123" s="61"/>
      <c r="Z123" s="56">
        <f t="shared" ca="1" si="53"/>
        <v>0</v>
      </c>
      <c r="AA123" s="56">
        <f t="shared" ca="1" si="53"/>
        <v>0</v>
      </c>
      <c r="AB123" s="56">
        <f t="shared" ca="1" si="53"/>
        <v>0</v>
      </c>
      <c r="AC123" s="56">
        <f t="shared" ca="1" si="53"/>
        <v>0</v>
      </c>
      <c r="AD123" s="56">
        <f t="shared" ca="1" si="53"/>
        <v>0</v>
      </c>
      <c r="AE123" s="56">
        <f t="shared" ca="1" si="53"/>
        <v>0</v>
      </c>
      <c r="AF123" s="56">
        <f t="shared" ca="1" si="53"/>
        <v>0</v>
      </c>
      <c r="AG123" s="56">
        <f t="shared" ca="1" si="53"/>
        <v>0</v>
      </c>
      <c r="AH123" s="56">
        <f t="shared" ca="1" si="53"/>
        <v>0</v>
      </c>
      <c r="AI123" s="56">
        <f t="shared" ca="1" si="53"/>
        <v>0</v>
      </c>
      <c r="AJ123" s="56">
        <f t="shared" ca="1" si="54"/>
        <v>0</v>
      </c>
      <c r="AK123" s="56">
        <f t="shared" ca="1" si="54"/>
        <v>0</v>
      </c>
      <c r="AL123" s="56">
        <f t="shared" ca="1" si="54"/>
        <v>0</v>
      </c>
      <c r="AM123" s="56">
        <f t="shared" ca="1" si="54"/>
        <v>0</v>
      </c>
      <c r="AN123" s="56">
        <f t="shared" ca="1" si="54"/>
        <v>0</v>
      </c>
      <c r="AO123" s="56">
        <f t="shared" ca="1" si="54"/>
        <v>0</v>
      </c>
      <c r="AP123" s="56">
        <f t="shared" ca="1" si="54"/>
        <v>0</v>
      </c>
      <c r="AQ123" s="56">
        <f t="shared" ca="1" si="54"/>
        <v>0</v>
      </c>
      <c r="AR123" s="56">
        <f t="shared" ca="1" si="54"/>
        <v>0</v>
      </c>
      <c r="AS123" s="56">
        <f t="shared" ca="1" si="54"/>
        <v>0</v>
      </c>
      <c r="AT123" s="56">
        <f t="shared" ca="1" si="55"/>
        <v>0</v>
      </c>
      <c r="AU123" s="56">
        <f t="shared" ca="1" si="55"/>
        <v>0</v>
      </c>
      <c r="AV123" s="56">
        <f t="shared" ca="1" si="55"/>
        <v>0</v>
      </c>
      <c r="AW123" s="56">
        <f t="shared" ca="1" si="55"/>
        <v>0</v>
      </c>
      <c r="AX123" s="56">
        <f t="shared" ca="1" si="55"/>
        <v>0</v>
      </c>
      <c r="AY123" s="56">
        <f t="shared" ca="1" si="55"/>
        <v>0</v>
      </c>
      <c r="AZ123" s="56">
        <f t="shared" ca="1" si="55"/>
        <v>0</v>
      </c>
      <c r="BA123" s="56">
        <f t="shared" ca="1" si="55"/>
        <v>0</v>
      </c>
      <c r="BB123" s="56">
        <f t="shared" ca="1" si="55"/>
        <v>0</v>
      </c>
      <c r="BC123" s="56">
        <f t="shared" ca="1" si="55"/>
        <v>0</v>
      </c>
      <c r="BD123" s="56">
        <f t="shared" ca="1" si="55"/>
        <v>0</v>
      </c>
      <c r="BE123" s="56">
        <f t="shared" ca="1" si="55"/>
        <v>0</v>
      </c>
      <c r="BF123" s="56">
        <f t="shared" ca="1" si="55"/>
        <v>0</v>
      </c>
      <c r="BG123" s="56">
        <f t="shared" ca="1" si="55"/>
        <v>0</v>
      </c>
    </row>
    <row r="124" spans="1:59" s="4" customFormat="1" x14ac:dyDescent="0.2">
      <c r="A124" s="4" t="s">
        <v>1785</v>
      </c>
      <c r="B124" s="4" t="s">
        <v>1786</v>
      </c>
      <c r="C124" s="4" t="s">
        <v>1688</v>
      </c>
      <c r="E124" s="66"/>
      <c r="F124" s="67"/>
      <c r="G124" s="50" t="s">
        <v>1682</v>
      </c>
      <c r="H124" s="50" t="s">
        <v>1682</v>
      </c>
      <c r="I124" s="51"/>
      <c r="J124" s="52">
        <v>30</v>
      </c>
      <c r="K124" s="52"/>
      <c r="L124" s="53"/>
      <c r="M124" s="54" t="str">
        <f t="shared" si="39"/>
        <v>-</v>
      </c>
      <c r="N124" s="52">
        <f t="shared" si="43"/>
        <v>0</v>
      </c>
      <c r="O124" s="55">
        <f t="shared" ca="1" si="30"/>
        <v>28</v>
      </c>
      <c r="P124" s="55" t="str">
        <f t="shared" ca="1" si="31"/>
        <v>2019.7</v>
      </c>
      <c r="Q124" s="56">
        <f t="shared" si="32"/>
        <v>0</v>
      </c>
      <c r="R124" s="52" t="str">
        <f t="shared" si="33"/>
        <v/>
      </c>
      <c r="S124" s="52"/>
      <c r="T124" s="52" t="str">
        <f t="shared" si="35"/>
        <v>OV</v>
      </c>
      <c r="U124" s="57" t="s">
        <v>130</v>
      </c>
      <c r="V124" s="58">
        <f t="shared" ca="1" si="34"/>
        <v>0</v>
      </c>
      <c r="W124" s="64" t="s">
        <v>1787</v>
      </c>
      <c r="X124" s="60"/>
      <c r="Y124" s="61"/>
      <c r="Z124" s="56">
        <f t="shared" ca="1" si="53"/>
        <v>0</v>
      </c>
      <c r="AA124" s="56">
        <f t="shared" ca="1" si="53"/>
        <v>0</v>
      </c>
      <c r="AB124" s="56">
        <f t="shared" ca="1" si="53"/>
        <v>0</v>
      </c>
      <c r="AC124" s="56">
        <f t="shared" ca="1" si="53"/>
        <v>0</v>
      </c>
      <c r="AD124" s="56">
        <f t="shared" ca="1" si="53"/>
        <v>0</v>
      </c>
      <c r="AE124" s="56">
        <f t="shared" ca="1" si="53"/>
        <v>0</v>
      </c>
      <c r="AF124" s="56">
        <f t="shared" ca="1" si="53"/>
        <v>0</v>
      </c>
      <c r="AG124" s="56">
        <f t="shared" ca="1" si="53"/>
        <v>0</v>
      </c>
      <c r="AH124" s="56">
        <f t="shared" ca="1" si="53"/>
        <v>0</v>
      </c>
      <c r="AI124" s="56">
        <f t="shared" ca="1" si="53"/>
        <v>0</v>
      </c>
      <c r="AJ124" s="56">
        <f t="shared" ca="1" si="54"/>
        <v>0</v>
      </c>
      <c r="AK124" s="56">
        <f t="shared" ca="1" si="54"/>
        <v>0</v>
      </c>
      <c r="AL124" s="56">
        <f t="shared" ca="1" si="54"/>
        <v>0</v>
      </c>
      <c r="AM124" s="56">
        <f t="shared" ca="1" si="54"/>
        <v>0</v>
      </c>
      <c r="AN124" s="56">
        <f t="shared" ca="1" si="54"/>
        <v>0</v>
      </c>
      <c r="AO124" s="56">
        <f t="shared" ca="1" si="54"/>
        <v>0</v>
      </c>
      <c r="AP124" s="56">
        <f t="shared" ca="1" si="54"/>
        <v>0</v>
      </c>
      <c r="AQ124" s="56">
        <f t="shared" ca="1" si="54"/>
        <v>0</v>
      </c>
      <c r="AR124" s="56">
        <f t="shared" ca="1" si="54"/>
        <v>0</v>
      </c>
      <c r="AS124" s="56">
        <f t="shared" ca="1" si="54"/>
        <v>0</v>
      </c>
      <c r="AT124" s="56">
        <f t="shared" ca="1" si="55"/>
        <v>0</v>
      </c>
      <c r="AU124" s="56">
        <f t="shared" ca="1" si="55"/>
        <v>0</v>
      </c>
      <c r="AV124" s="56">
        <f t="shared" ca="1" si="55"/>
        <v>0</v>
      </c>
      <c r="AW124" s="56">
        <f t="shared" ca="1" si="55"/>
        <v>0</v>
      </c>
      <c r="AX124" s="56">
        <f t="shared" ca="1" si="55"/>
        <v>0</v>
      </c>
      <c r="AY124" s="56">
        <f t="shared" ca="1" si="55"/>
        <v>0</v>
      </c>
      <c r="AZ124" s="56">
        <f t="shared" ca="1" si="55"/>
        <v>0</v>
      </c>
      <c r="BA124" s="56">
        <f t="shared" ca="1" si="55"/>
        <v>0</v>
      </c>
      <c r="BB124" s="56">
        <f t="shared" ca="1" si="55"/>
        <v>0</v>
      </c>
      <c r="BC124" s="56">
        <f t="shared" ca="1" si="55"/>
        <v>0</v>
      </c>
      <c r="BD124" s="56">
        <f t="shared" ca="1" si="55"/>
        <v>0</v>
      </c>
      <c r="BE124" s="56">
        <f t="shared" ca="1" si="55"/>
        <v>0</v>
      </c>
      <c r="BF124" s="56">
        <f t="shared" ca="1" si="55"/>
        <v>0</v>
      </c>
      <c r="BG124" s="56">
        <f t="shared" ca="1" si="55"/>
        <v>0</v>
      </c>
    </row>
    <row r="125" spans="1:59" s="4" customFormat="1" x14ac:dyDescent="0.2">
      <c r="B125" s="4" t="s">
        <v>1788</v>
      </c>
      <c r="C125" s="4" t="s">
        <v>1681</v>
      </c>
      <c r="E125" s="66"/>
      <c r="F125" s="79"/>
      <c r="G125" s="50" t="s">
        <v>1682</v>
      </c>
      <c r="H125" s="50" t="s">
        <v>1682</v>
      </c>
      <c r="I125" s="51"/>
      <c r="J125" s="52"/>
      <c r="K125" s="52"/>
      <c r="L125" s="53"/>
      <c r="M125" s="54" t="str">
        <f t="shared" si="39"/>
        <v>-</v>
      </c>
      <c r="N125" s="52">
        <f t="shared" si="43"/>
        <v>0</v>
      </c>
      <c r="O125" s="55">
        <f t="shared" ca="1" si="30"/>
        <v>28</v>
      </c>
      <c r="P125" s="55" t="str">
        <f t="shared" ca="1" si="31"/>
        <v>2019.7</v>
      </c>
      <c r="Q125" s="56">
        <f t="shared" si="32"/>
        <v>0</v>
      </c>
      <c r="R125" s="52" t="str">
        <f t="shared" si="33"/>
        <v/>
      </c>
      <c r="S125" s="52"/>
      <c r="T125" s="52" t="str">
        <f t="shared" si="35"/>
        <v>OV</v>
      </c>
      <c r="U125" s="57" t="s">
        <v>130</v>
      </c>
      <c r="V125" s="58">
        <f t="shared" ca="1" si="34"/>
        <v>0</v>
      </c>
      <c r="W125" s="59"/>
      <c r="X125" s="60"/>
      <c r="Y125" s="61"/>
      <c r="Z125" s="56">
        <f t="shared" ca="1" si="53"/>
        <v>0</v>
      </c>
      <c r="AA125" s="56">
        <f t="shared" ca="1" si="53"/>
        <v>0</v>
      </c>
      <c r="AB125" s="56">
        <f t="shared" ca="1" si="53"/>
        <v>0</v>
      </c>
      <c r="AC125" s="56">
        <f t="shared" ca="1" si="53"/>
        <v>0</v>
      </c>
      <c r="AD125" s="56">
        <f t="shared" ca="1" si="53"/>
        <v>0</v>
      </c>
      <c r="AE125" s="56">
        <f t="shared" ca="1" si="53"/>
        <v>0</v>
      </c>
      <c r="AF125" s="56">
        <f t="shared" ca="1" si="53"/>
        <v>0</v>
      </c>
      <c r="AG125" s="56">
        <f t="shared" ca="1" si="53"/>
        <v>0</v>
      </c>
      <c r="AH125" s="56">
        <f t="shared" ca="1" si="53"/>
        <v>0</v>
      </c>
      <c r="AI125" s="56">
        <f t="shared" ca="1" si="53"/>
        <v>0</v>
      </c>
      <c r="AJ125" s="56">
        <f t="shared" ca="1" si="54"/>
        <v>0</v>
      </c>
      <c r="AK125" s="56">
        <f t="shared" ca="1" si="54"/>
        <v>0</v>
      </c>
      <c r="AL125" s="56">
        <f t="shared" ca="1" si="54"/>
        <v>0</v>
      </c>
      <c r="AM125" s="56">
        <f t="shared" ca="1" si="54"/>
        <v>0</v>
      </c>
      <c r="AN125" s="56">
        <f t="shared" ca="1" si="54"/>
        <v>0</v>
      </c>
      <c r="AO125" s="56">
        <f t="shared" ca="1" si="54"/>
        <v>0</v>
      </c>
      <c r="AP125" s="56">
        <f t="shared" ca="1" si="54"/>
        <v>0</v>
      </c>
      <c r="AQ125" s="56">
        <f t="shared" ca="1" si="54"/>
        <v>0</v>
      </c>
      <c r="AR125" s="56">
        <f t="shared" ca="1" si="54"/>
        <v>0</v>
      </c>
      <c r="AS125" s="56">
        <f t="shared" ca="1" si="54"/>
        <v>0</v>
      </c>
      <c r="AT125" s="56">
        <f t="shared" ca="1" si="55"/>
        <v>0</v>
      </c>
      <c r="AU125" s="56">
        <f t="shared" ca="1" si="55"/>
        <v>0</v>
      </c>
      <c r="AV125" s="56">
        <f t="shared" ca="1" si="55"/>
        <v>0</v>
      </c>
      <c r="AW125" s="56">
        <f t="shared" ca="1" si="55"/>
        <v>0</v>
      </c>
      <c r="AX125" s="56">
        <f t="shared" ca="1" si="55"/>
        <v>0</v>
      </c>
      <c r="AY125" s="56">
        <f t="shared" ca="1" si="55"/>
        <v>0</v>
      </c>
      <c r="AZ125" s="56">
        <f t="shared" ca="1" si="55"/>
        <v>0</v>
      </c>
      <c r="BA125" s="56">
        <f t="shared" ca="1" si="55"/>
        <v>0</v>
      </c>
      <c r="BB125" s="56">
        <f t="shared" ca="1" si="55"/>
        <v>0</v>
      </c>
      <c r="BC125" s="56">
        <f t="shared" ca="1" si="55"/>
        <v>0</v>
      </c>
      <c r="BD125" s="56">
        <f t="shared" ca="1" si="55"/>
        <v>0</v>
      </c>
      <c r="BE125" s="56">
        <f t="shared" ca="1" si="55"/>
        <v>0</v>
      </c>
      <c r="BF125" s="56">
        <f t="shared" ca="1" si="55"/>
        <v>0</v>
      </c>
      <c r="BG125" s="56">
        <f t="shared" ca="1" si="55"/>
        <v>0</v>
      </c>
    </row>
    <row r="126" spans="1:59" s="4" customFormat="1" x14ac:dyDescent="0.2">
      <c r="B126" s="4" t="s">
        <v>1789</v>
      </c>
      <c r="C126" s="4" t="s">
        <v>1691</v>
      </c>
      <c r="E126" s="66"/>
      <c r="F126" s="79"/>
      <c r="G126" s="50" t="s">
        <v>1682</v>
      </c>
      <c r="H126" s="50" t="s">
        <v>1682</v>
      </c>
      <c r="I126" s="51"/>
      <c r="J126" s="52">
        <v>21</v>
      </c>
      <c r="K126" s="52"/>
      <c r="L126" s="53"/>
      <c r="M126" s="54" t="str">
        <f t="shared" si="39"/>
        <v>-</v>
      </c>
      <c r="N126" s="52">
        <f t="shared" si="43"/>
        <v>0</v>
      </c>
      <c r="O126" s="55">
        <f t="shared" ca="1" si="30"/>
        <v>28</v>
      </c>
      <c r="P126" s="55" t="str">
        <f t="shared" ca="1" si="31"/>
        <v>2019.7</v>
      </c>
      <c r="Q126" s="56">
        <f t="shared" si="32"/>
        <v>0</v>
      </c>
      <c r="R126" s="52" t="str">
        <f t="shared" si="33"/>
        <v/>
      </c>
      <c r="S126" s="52"/>
      <c r="T126" s="52" t="str">
        <f t="shared" si="35"/>
        <v>OV</v>
      </c>
      <c r="U126" s="57" t="s">
        <v>130</v>
      </c>
      <c r="V126" s="58">
        <f t="shared" ca="1" si="34"/>
        <v>0</v>
      </c>
      <c r="W126" s="59"/>
      <c r="X126" s="60"/>
      <c r="Y126" s="61"/>
      <c r="Z126" s="56">
        <f t="shared" ca="1" si="53"/>
        <v>0</v>
      </c>
      <c r="AA126" s="56">
        <f t="shared" ca="1" si="53"/>
        <v>0</v>
      </c>
      <c r="AB126" s="56">
        <f t="shared" ca="1" si="53"/>
        <v>0</v>
      </c>
      <c r="AC126" s="56">
        <f t="shared" ca="1" si="53"/>
        <v>0</v>
      </c>
      <c r="AD126" s="56">
        <f t="shared" ca="1" si="53"/>
        <v>0</v>
      </c>
      <c r="AE126" s="56">
        <f t="shared" ca="1" si="53"/>
        <v>0</v>
      </c>
      <c r="AF126" s="56">
        <f t="shared" ca="1" si="53"/>
        <v>0</v>
      </c>
      <c r="AG126" s="56">
        <f t="shared" ca="1" si="53"/>
        <v>0</v>
      </c>
      <c r="AH126" s="56">
        <f t="shared" ca="1" si="53"/>
        <v>0</v>
      </c>
      <c r="AI126" s="56">
        <f t="shared" ca="1" si="53"/>
        <v>0</v>
      </c>
      <c r="AJ126" s="56">
        <f t="shared" ca="1" si="54"/>
        <v>0</v>
      </c>
      <c r="AK126" s="56">
        <f t="shared" ca="1" si="54"/>
        <v>0</v>
      </c>
      <c r="AL126" s="56">
        <f t="shared" ca="1" si="54"/>
        <v>0</v>
      </c>
      <c r="AM126" s="56">
        <f t="shared" ca="1" si="54"/>
        <v>0</v>
      </c>
      <c r="AN126" s="56">
        <f t="shared" ca="1" si="54"/>
        <v>0</v>
      </c>
      <c r="AO126" s="56">
        <f t="shared" ca="1" si="54"/>
        <v>0</v>
      </c>
      <c r="AP126" s="56">
        <f t="shared" ca="1" si="54"/>
        <v>0</v>
      </c>
      <c r="AQ126" s="56">
        <f t="shared" ca="1" si="54"/>
        <v>0</v>
      </c>
      <c r="AR126" s="56">
        <f t="shared" ca="1" si="54"/>
        <v>0</v>
      </c>
      <c r="AS126" s="56">
        <f t="shared" ca="1" si="54"/>
        <v>0</v>
      </c>
      <c r="AT126" s="56">
        <f t="shared" ca="1" si="55"/>
        <v>0</v>
      </c>
      <c r="AU126" s="56">
        <f t="shared" ca="1" si="55"/>
        <v>0</v>
      </c>
      <c r="AV126" s="56">
        <f t="shared" ca="1" si="55"/>
        <v>0</v>
      </c>
      <c r="AW126" s="56">
        <f t="shared" ca="1" si="55"/>
        <v>0</v>
      </c>
      <c r="AX126" s="56">
        <f t="shared" ca="1" si="55"/>
        <v>0</v>
      </c>
      <c r="AY126" s="56">
        <f t="shared" ca="1" si="55"/>
        <v>0</v>
      </c>
      <c r="AZ126" s="56">
        <f t="shared" ca="1" si="55"/>
        <v>0</v>
      </c>
      <c r="BA126" s="56">
        <f t="shared" ca="1" si="55"/>
        <v>0</v>
      </c>
      <c r="BB126" s="56">
        <f t="shared" ca="1" si="55"/>
        <v>0</v>
      </c>
      <c r="BC126" s="56">
        <f t="shared" ca="1" si="55"/>
        <v>0</v>
      </c>
      <c r="BD126" s="56">
        <f t="shared" ca="1" si="55"/>
        <v>0</v>
      </c>
      <c r="BE126" s="56">
        <f t="shared" ca="1" si="55"/>
        <v>0</v>
      </c>
      <c r="BF126" s="56">
        <f t="shared" ca="1" si="55"/>
        <v>0</v>
      </c>
      <c r="BG126" s="56">
        <f t="shared" ca="1" si="55"/>
        <v>0</v>
      </c>
    </row>
    <row r="127" spans="1:59" s="4" customFormat="1" x14ac:dyDescent="0.2">
      <c r="A127" s="3" t="s">
        <v>336</v>
      </c>
      <c r="B127" s="3" t="s">
        <v>4055</v>
      </c>
      <c r="C127" s="3" t="s">
        <v>1684</v>
      </c>
      <c r="D127" s="3"/>
      <c r="E127" s="69"/>
      <c r="F127" s="70" t="s">
        <v>347</v>
      </c>
      <c r="G127" s="50" t="s">
        <v>1682</v>
      </c>
      <c r="H127" s="50" t="s">
        <v>1682</v>
      </c>
      <c r="I127" s="71">
        <v>43567</v>
      </c>
      <c r="J127" s="72">
        <v>60</v>
      </c>
      <c r="K127" s="72"/>
      <c r="L127" s="80">
        <v>43627</v>
      </c>
      <c r="M127" s="54">
        <f t="shared" si="39"/>
        <v>2</v>
      </c>
      <c r="N127" s="52">
        <f t="shared" si="43"/>
        <v>24</v>
      </c>
      <c r="O127" s="55">
        <f t="shared" ca="1" si="30"/>
        <v>28</v>
      </c>
      <c r="P127" s="55" t="str">
        <f t="shared" ca="1" si="31"/>
        <v>2019.7</v>
      </c>
      <c r="Q127" s="56">
        <f t="shared" si="32"/>
        <v>15276.6</v>
      </c>
      <c r="R127" s="52">
        <f t="shared" ca="1" si="33"/>
        <v>29</v>
      </c>
      <c r="S127" s="52"/>
      <c r="T127" s="52" t="str">
        <f t="shared" ca="1" si="35"/>
        <v>OV</v>
      </c>
      <c r="U127" s="57" t="s">
        <v>178</v>
      </c>
      <c r="V127" s="58">
        <f t="shared" ca="1" si="34"/>
        <v>0</v>
      </c>
      <c r="W127" s="59"/>
      <c r="X127" s="60"/>
      <c r="Y127" s="74">
        <v>15276.6</v>
      </c>
      <c r="Z127" s="56">
        <f t="shared" ca="1" si="53"/>
        <v>0</v>
      </c>
      <c r="AA127" s="56">
        <f t="shared" ca="1" si="53"/>
        <v>0</v>
      </c>
      <c r="AB127" s="56">
        <f t="shared" ca="1" si="53"/>
        <v>0</v>
      </c>
      <c r="AC127" s="56">
        <f t="shared" ca="1" si="53"/>
        <v>0</v>
      </c>
      <c r="AD127" s="56">
        <f t="shared" ca="1" si="53"/>
        <v>0</v>
      </c>
      <c r="AE127" s="56">
        <f t="shared" ca="1" si="53"/>
        <v>0</v>
      </c>
      <c r="AF127" s="56">
        <f t="shared" ca="1" si="53"/>
        <v>0</v>
      </c>
      <c r="AG127" s="56">
        <f t="shared" ca="1" si="53"/>
        <v>0</v>
      </c>
      <c r="AH127" s="56">
        <f t="shared" ca="1" si="53"/>
        <v>0</v>
      </c>
      <c r="AI127" s="56">
        <f t="shared" ca="1" si="53"/>
        <v>15276.6</v>
      </c>
      <c r="AJ127" s="56">
        <f t="shared" ca="1" si="54"/>
        <v>0</v>
      </c>
      <c r="AK127" s="56">
        <f t="shared" ca="1" si="54"/>
        <v>0</v>
      </c>
      <c r="AL127" s="56">
        <f t="shared" ca="1" si="54"/>
        <v>0</v>
      </c>
      <c r="AM127" s="56">
        <f t="shared" ca="1" si="54"/>
        <v>0</v>
      </c>
      <c r="AN127" s="56">
        <f t="shared" ca="1" si="54"/>
        <v>0</v>
      </c>
      <c r="AO127" s="56">
        <f t="shared" ca="1" si="54"/>
        <v>0</v>
      </c>
      <c r="AP127" s="56">
        <f t="shared" ca="1" si="54"/>
        <v>0</v>
      </c>
      <c r="AQ127" s="56">
        <f t="shared" ca="1" si="54"/>
        <v>0</v>
      </c>
      <c r="AR127" s="56">
        <f t="shared" ca="1" si="54"/>
        <v>0</v>
      </c>
      <c r="AS127" s="56">
        <f t="shared" ca="1" si="54"/>
        <v>0</v>
      </c>
      <c r="AT127" s="56">
        <f t="shared" ca="1" si="55"/>
        <v>0</v>
      </c>
      <c r="AU127" s="56">
        <f t="shared" ca="1" si="55"/>
        <v>0</v>
      </c>
      <c r="AV127" s="56">
        <f t="shared" ca="1" si="55"/>
        <v>0</v>
      </c>
      <c r="AW127" s="56">
        <f t="shared" ca="1" si="55"/>
        <v>0</v>
      </c>
      <c r="AX127" s="56">
        <f t="shared" ca="1" si="55"/>
        <v>0</v>
      </c>
      <c r="AY127" s="56">
        <f t="shared" ca="1" si="55"/>
        <v>0</v>
      </c>
      <c r="AZ127" s="56">
        <f t="shared" ca="1" si="55"/>
        <v>0</v>
      </c>
      <c r="BA127" s="56">
        <f t="shared" ca="1" si="55"/>
        <v>0</v>
      </c>
      <c r="BB127" s="56">
        <f t="shared" ca="1" si="55"/>
        <v>0</v>
      </c>
      <c r="BC127" s="56">
        <f t="shared" ca="1" si="55"/>
        <v>0</v>
      </c>
      <c r="BD127" s="56">
        <f t="shared" ca="1" si="55"/>
        <v>0</v>
      </c>
      <c r="BE127" s="56">
        <f t="shared" ca="1" si="55"/>
        <v>0</v>
      </c>
      <c r="BF127" s="56">
        <f t="shared" ca="1" si="55"/>
        <v>0</v>
      </c>
      <c r="BG127" s="56">
        <f t="shared" ca="1" si="55"/>
        <v>0</v>
      </c>
    </row>
    <row r="128" spans="1:59" s="4" customFormat="1" x14ac:dyDescent="0.2">
      <c r="A128" s="3" t="s">
        <v>336</v>
      </c>
      <c r="B128" s="3" t="s">
        <v>4055</v>
      </c>
      <c r="C128" s="3" t="s">
        <v>1684</v>
      </c>
      <c r="D128" s="3"/>
      <c r="E128" s="69"/>
      <c r="F128" s="70" t="s">
        <v>339</v>
      </c>
      <c r="G128" s="50" t="s">
        <v>1682</v>
      </c>
      <c r="H128" s="50" t="s">
        <v>1682</v>
      </c>
      <c r="I128" s="71">
        <v>43516</v>
      </c>
      <c r="J128" s="72">
        <v>60</v>
      </c>
      <c r="K128" s="72"/>
      <c r="L128" s="80">
        <v>43574</v>
      </c>
      <c r="M128" s="54">
        <f t="shared" si="39"/>
        <v>5</v>
      </c>
      <c r="N128" s="52">
        <f t="shared" si="43"/>
        <v>16</v>
      </c>
      <c r="O128" s="55">
        <f t="shared" ca="1" si="30"/>
        <v>28</v>
      </c>
      <c r="P128" s="55" t="str">
        <f t="shared" ca="1" si="31"/>
        <v>2019.7</v>
      </c>
      <c r="Q128" s="56">
        <f t="shared" si="32"/>
        <v>6463.92</v>
      </c>
      <c r="R128" s="52">
        <f t="shared" ca="1" si="33"/>
        <v>82</v>
      </c>
      <c r="S128" s="52"/>
      <c r="T128" s="52" t="str">
        <f t="shared" ca="1" si="35"/>
        <v>OV</v>
      </c>
      <c r="U128" s="57" t="s">
        <v>178</v>
      </c>
      <c r="V128" s="58">
        <f t="shared" ca="1" si="34"/>
        <v>0</v>
      </c>
      <c r="W128" s="59"/>
      <c r="X128" s="60"/>
      <c r="Y128" s="74">
        <v>6463.92</v>
      </c>
      <c r="Z128" s="56">
        <f t="shared" ca="1" si="53"/>
        <v>0</v>
      </c>
      <c r="AA128" s="56">
        <f t="shared" ca="1" si="53"/>
        <v>0</v>
      </c>
      <c r="AB128" s="56">
        <f t="shared" ca="1" si="53"/>
        <v>0</v>
      </c>
      <c r="AC128" s="56">
        <f t="shared" ca="1" si="53"/>
        <v>0</v>
      </c>
      <c r="AD128" s="56">
        <f t="shared" ca="1" si="53"/>
        <v>0</v>
      </c>
      <c r="AE128" s="56">
        <f t="shared" ca="1" si="53"/>
        <v>0</v>
      </c>
      <c r="AF128" s="56">
        <f t="shared" ca="1" si="53"/>
        <v>0</v>
      </c>
      <c r="AG128" s="56">
        <f t="shared" ca="1" si="53"/>
        <v>0</v>
      </c>
      <c r="AH128" s="56">
        <f t="shared" ca="1" si="53"/>
        <v>0</v>
      </c>
      <c r="AI128" s="56">
        <f t="shared" ca="1" si="53"/>
        <v>6463.92</v>
      </c>
      <c r="AJ128" s="56">
        <f t="shared" ca="1" si="54"/>
        <v>0</v>
      </c>
      <c r="AK128" s="56">
        <f t="shared" ca="1" si="54"/>
        <v>0</v>
      </c>
      <c r="AL128" s="56">
        <f t="shared" ca="1" si="54"/>
        <v>0</v>
      </c>
      <c r="AM128" s="56">
        <f t="shared" ca="1" si="54"/>
        <v>0</v>
      </c>
      <c r="AN128" s="56">
        <f t="shared" ca="1" si="54"/>
        <v>0</v>
      </c>
      <c r="AO128" s="56">
        <f t="shared" ca="1" si="54"/>
        <v>0</v>
      </c>
      <c r="AP128" s="56">
        <f t="shared" ca="1" si="54"/>
        <v>0</v>
      </c>
      <c r="AQ128" s="56">
        <f t="shared" ca="1" si="54"/>
        <v>0</v>
      </c>
      <c r="AR128" s="56">
        <f t="shared" ca="1" si="54"/>
        <v>0</v>
      </c>
      <c r="AS128" s="56">
        <f t="shared" ca="1" si="54"/>
        <v>0</v>
      </c>
      <c r="AT128" s="56">
        <f t="shared" ca="1" si="55"/>
        <v>0</v>
      </c>
      <c r="AU128" s="56">
        <f t="shared" ca="1" si="55"/>
        <v>0</v>
      </c>
      <c r="AV128" s="56">
        <f t="shared" ca="1" si="55"/>
        <v>0</v>
      </c>
      <c r="AW128" s="56">
        <f t="shared" ca="1" si="55"/>
        <v>0</v>
      </c>
      <c r="AX128" s="56">
        <f t="shared" ca="1" si="55"/>
        <v>0</v>
      </c>
      <c r="AY128" s="56">
        <f t="shared" ca="1" si="55"/>
        <v>0</v>
      </c>
      <c r="AZ128" s="56">
        <f t="shared" ca="1" si="55"/>
        <v>0</v>
      </c>
      <c r="BA128" s="56">
        <f t="shared" ca="1" si="55"/>
        <v>0</v>
      </c>
      <c r="BB128" s="56">
        <f t="shared" ca="1" si="55"/>
        <v>0</v>
      </c>
      <c r="BC128" s="56">
        <f t="shared" ca="1" si="55"/>
        <v>0</v>
      </c>
      <c r="BD128" s="56">
        <f t="shared" ca="1" si="55"/>
        <v>0</v>
      </c>
      <c r="BE128" s="56">
        <f t="shared" ca="1" si="55"/>
        <v>0</v>
      </c>
      <c r="BF128" s="56">
        <f t="shared" ca="1" si="55"/>
        <v>0</v>
      </c>
      <c r="BG128" s="56">
        <f t="shared" ca="1" si="55"/>
        <v>0</v>
      </c>
    </row>
    <row r="129" spans="1:60" s="4" customFormat="1" x14ac:dyDescent="0.2">
      <c r="A129" s="3" t="s">
        <v>336</v>
      </c>
      <c r="B129" s="3" t="s">
        <v>4055</v>
      </c>
      <c r="C129" s="3" t="s">
        <v>1684</v>
      </c>
      <c r="D129" s="3"/>
      <c r="E129" s="69"/>
      <c r="F129" s="70" t="s">
        <v>341</v>
      </c>
      <c r="G129" s="50" t="s">
        <v>1682</v>
      </c>
      <c r="H129" s="50" t="s">
        <v>1682</v>
      </c>
      <c r="I129" s="71">
        <v>43524</v>
      </c>
      <c r="J129" s="72">
        <v>60</v>
      </c>
      <c r="K129" s="72"/>
      <c r="L129" s="80">
        <v>43584</v>
      </c>
      <c r="M129" s="54">
        <f t="shared" si="39"/>
        <v>1</v>
      </c>
      <c r="N129" s="52">
        <f t="shared" si="43"/>
        <v>18</v>
      </c>
      <c r="O129" s="55">
        <f t="shared" ca="1" si="30"/>
        <v>28</v>
      </c>
      <c r="P129" s="55" t="str">
        <f t="shared" ca="1" si="31"/>
        <v>2019.7</v>
      </c>
      <c r="Q129" s="56">
        <f t="shared" si="32"/>
        <v>8121.3</v>
      </c>
      <c r="R129" s="52">
        <f t="shared" ca="1" si="33"/>
        <v>72</v>
      </c>
      <c r="S129" s="52"/>
      <c r="T129" s="52" t="str">
        <f t="shared" ca="1" si="35"/>
        <v>OV</v>
      </c>
      <c r="U129" s="57" t="s">
        <v>178</v>
      </c>
      <c r="V129" s="58">
        <f t="shared" ca="1" si="34"/>
        <v>0</v>
      </c>
      <c r="W129" s="59"/>
      <c r="X129" s="60"/>
      <c r="Y129" s="74">
        <v>8121.3</v>
      </c>
      <c r="Z129" s="56">
        <f t="shared" ca="1" si="53"/>
        <v>0</v>
      </c>
      <c r="AA129" s="56">
        <f t="shared" ca="1" si="53"/>
        <v>0</v>
      </c>
      <c r="AB129" s="56">
        <f t="shared" ca="1" si="53"/>
        <v>0</v>
      </c>
      <c r="AC129" s="56">
        <f t="shared" ca="1" si="53"/>
        <v>0</v>
      </c>
      <c r="AD129" s="56">
        <f t="shared" ca="1" si="53"/>
        <v>0</v>
      </c>
      <c r="AE129" s="56">
        <f t="shared" ca="1" si="53"/>
        <v>0</v>
      </c>
      <c r="AF129" s="56">
        <f t="shared" ca="1" si="53"/>
        <v>0</v>
      </c>
      <c r="AG129" s="56">
        <f t="shared" ca="1" si="53"/>
        <v>0</v>
      </c>
      <c r="AH129" s="56">
        <f t="shared" ca="1" si="53"/>
        <v>0</v>
      </c>
      <c r="AI129" s="56">
        <f t="shared" ca="1" si="53"/>
        <v>8121.3</v>
      </c>
      <c r="AJ129" s="56">
        <f t="shared" ca="1" si="54"/>
        <v>0</v>
      </c>
      <c r="AK129" s="56">
        <f t="shared" ca="1" si="54"/>
        <v>0</v>
      </c>
      <c r="AL129" s="56">
        <f t="shared" ca="1" si="54"/>
        <v>0</v>
      </c>
      <c r="AM129" s="56">
        <f t="shared" ca="1" si="54"/>
        <v>0</v>
      </c>
      <c r="AN129" s="56">
        <f t="shared" ca="1" si="54"/>
        <v>0</v>
      </c>
      <c r="AO129" s="56">
        <f t="shared" ca="1" si="54"/>
        <v>0</v>
      </c>
      <c r="AP129" s="56">
        <f t="shared" ca="1" si="54"/>
        <v>0</v>
      </c>
      <c r="AQ129" s="56">
        <f t="shared" ca="1" si="54"/>
        <v>0</v>
      </c>
      <c r="AR129" s="56">
        <f t="shared" ca="1" si="54"/>
        <v>0</v>
      </c>
      <c r="AS129" s="56">
        <f t="shared" ca="1" si="54"/>
        <v>0</v>
      </c>
      <c r="AT129" s="56">
        <f t="shared" ca="1" si="55"/>
        <v>0</v>
      </c>
      <c r="AU129" s="56">
        <f t="shared" ca="1" si="55"/>
        <v>0</v>
      </c>
      <c r="AV129" s="56">
        <f t="shared" ca="1" si="55"/>
        <v>0</v>
      </c>
      <c r="AW129" s="56">
        <f t="shared" ca="1" si="55"/>
        <v>0</v>
      </c>
      <c r="AX129" s="56">
        <f t="shared" ca="1" si="55"/>
        <v>0</v>
      </c>
      <c r="AY129" s="56">
        <f t="shared" ca="1" si="55"/>
        <v>0</v>
      </c>
      <c r="AZ129" s="56">
        <f t="shared" ca="1" si="55"/>
        <v>0</v>
      </c>
      <c r="BA129" s="56">
        <f t="shared" ca="1" si="55"/>
        <v>0</v>
      </c>
      <c r="BB129" s="56">
        <f t="shared" ca="1" si="55"/>
        <v>0</v>
      </c>
      <c r="BC129" s="56">
        <f t="shared" ca="1" si="55"/>
        <v>0</v>
      </c>
      <c r="BD129" s="56">
        <f t="shared" ca="1" si="55"/>
        <v>0</v>
      </c>
      <c r="BE129" s="56">
        <f t="shared" ca="1" si="55"/>
        <v>0</v>
      </c>
      <c r="BF129" s="56">
        <f t="shared" ca="1" si="55"/>
        <v>0</v>
      </c>
      <c r="BG129" s="56">
        <f t="shared" ca="1" si="55"/>
        <v>0</v>
      </c>
    </row>
    <row r="130" spans="1:60" s="4" customFormat="1" x14ac:dyDescent="0.2">
      <c r="A130" s="3" t="s">
        <v>336</v>
      </c>
      <c r="B130" s="3" t="s">
        <v>4055</v>
      </c>
      <c r="C130" s="3" t="s">
        <v>1684</v>
      </c>
      <c r="D130" s="3"/>
      <c r="E130" s="69"/>
      <c r="F130" s="70" t="s">
        <v>343</v>
      </c>
      <c r="G130" s="50" t="s">
        <v>1682</v>
      </c>
      <c r="H130" s="50" t="s">
        <v>1682</v>
      </c>
      <c r="I130" s="71">
        <v>43538</v>
      </c>
      <c r="J130" s="72">
        <v>60</v>
      </c>
      <c r="K130" s="72"/>
      <c r="L130" s="80">
        <v>43598</v>
      </c>
      <c r="M130" s="54">
        <f t="shared" si="39"/>
        <v>1</v>
      </c>
      <c r="N130" s="52">
        <f t="shared" si="43"/>
        <v>20</v>
      </c>
      <c r="O130" s="55">
        <f t="shared" ref="O130:O193" ca="1" si="56">WEEKNUM(IF((L130)&lt;$A$1825,$A$1825,(L130)))</f>
        <v>28</v>
      </c>
      <c r="P130" s="55" t="str">
        <f t="shared" ref="P130:P193" ca="1" si="57">YEAR(IF((L130)&lt;$A$1825,$A$1825,(L130)))&amp;"."&amp;MONTH(IF((L130)&lt;$A$1825,$A$1825,(L130)))</f>
        <v>2019.7</v>
      </c>
      <c r="Q130" s="56">
        <f t="shared" ref="Q130:Q193" si="58">IF(U130="PLN",Y130/$A$1826,Y130)</f>
        <v>12527.64</v>
      </c>
      <c r="R130" s="52">
        <f t="shared" ref="R130:R193" ca="1" si="59">IF(L130=0,"",IFERROR(_xlfn.DAYS($A$1825,L130),""))</f>
        <v>58</v>
      </c>
      <c r="S130" s="52"/>
      <c r="T130" s="52" t="str">
        <f t="shared" ca="1" si="35"/>
        <v>OV</v>
      </c>
      <c r="U130" s="57" t="s">
        <v>178</v>
      </c>
      <c r="V130" s="58">
        <f t="shared" ref="V130:V193" ca="1" si="60">SUM(Y130:BH130)-Y130*2</f>
        <v>0</v>
      </c>
      <c r="W130" s="59"/>
      <c r="X130" s="60"/>
      <c r="Y130" s="74">
        <v>12527.64</v>
      </c>
      <c r="Z130" s="56">
        <f t="shared" ca="1" si="53"/>
        <v>0</v>
      </c>
      <c r="AA130" s="56">
        <f t="shared" ca="1" si="53"/>
        <v>0</v>
      </c>
      <c r="AB130" s="56">
        <f t="shared" ca="1" si="53"/>
        <v>0</v>
      </c>
      <c r="AC130" s="56">
        <f t="shared" ca="1" si="53"/>
        <v>0</v>
      </c>
      <c r="AD130" s="56">
        <f t="shared" ca="1" si="53"/>
        <v>0</v>
      </c>
      <c r="AE130" s="56">
        <f t="shared" ca="1" si="53"/>
        <v>0</v>
      </c>
      <c r="AF130" s="56">
        <f t="shared" ca="1" si="53"/>
        <v>0</v>
      </c>
      <c r="AG130" s="56">
        <f t="shared" ca="1" si="53"/>
        <v>0</v>
      </c>
      <c r="AH130" s="56">
        <f t="shared" ca="1" si="53"/>
        <v>0</v>
      </c>
      <c r="AI130" s="56">
        <f t="shared" ca="1" si="53"/>
        <v>12527.64</v>
      </c>
      <c r="AJ130" s="56">
        <f t="shared" ca="1" si="54"/>
        <v>0</v>
      </c>
      <c r="AK130" s="56">
        <f t="shared" ca="1" si="54"/>
        <v>0</v>
      </c>
      <c r="AL130" s="56">
        <f t="shared" ca="1" si="54"/>
        <v>0</v>
      </c>
      <c r="AM130" s="56">
        <f t="shared" ca="1" si="54"/>
        <v>0</v>
      </c>
      <c r="AN130" s="56">
        <f t="shared" ca="1" si="54"/>
        <v>0</v>
      </c>
      <c r="AO130" s="56">
        <f t="shared" ca="1" si="54"/>
        <v>0</v>
      </c>
      <c r="AP130" s="56">
        <f t="shared" ca="1" si="54"/>
        <v>0</v>
      </c>
      <c r="AQ130" s="56">
        <f t="shared" ca="1" si="54"/>
        <v>0</v>
      </c>
      <c r="AR130" s="56">
        <f t="shared" ca="1" si="54"/>
        <v>0</v>
      </c>
      <c r="AS130" s="56">
        <f t="shared" ca="1" si="54"/>
        <v>0</v>
      </c>
      <c r="AT130" s="56">
        <f t="shared" ca="1" si="55"/>
        <v>0</v>
      </c>
      <c r="AU130" s="56">
        <f t="shared" ca="1" si="55"/>
        <v>0</v>
      </c>
      <c r="AV130" s="56">
        <f t="shared" ca="1" si="55"/>
        <v>0</v>
      </c>
      <c r="AW130" s="56">
        <f t="shared" ca="1" si="55"/>
        <v>0</v>
      </c>
      <c r="AX130" s="56">
        <f t="shared" ca="1" si="55"/>
        <v>0</v>
      </c>
      <c r="AY130" s="56">
        <f t="shared" ca="1" si="55"/>
        <v>0</v>
      </c>
      <c r="AZ130" s="56">
        <f t="shared" ca="1" si="55"/>
        <v>0</v>
      </c>
      <c r="BA130" s="56">
        <f t="shared" ca="1" si="55"/>
        <v>0</v>
      </c>
      <c r="BB130" s="56">
        <f t="shared" ca="1" si="55"/>
        <v>0</v>
      </c>
      <c r="BC130" s="56">
        <f t="shared" ca="1" si="55"/>
        <v>0</v>
      </c>
      <c r="BD130" s="56">
        <f t="shared" ca="1" si="55"/>
        <v>0</v>
      </c>
      <c r="BE130" s="56">
        <f t="shared" ca="1" si="55"/>
        <v>0</v>
      </c>
      <c r="BF130" s="56">
        <f t="shared" ca="1" si="55"/>
        <v>0</v>
      </c>
      <c r="BG130" s="56">
        <f t="shared" ca="1" si="55"/>
        <v>0</v>
      </c>
    </row>
    <row r="131" spans="1:60" s="4" customFormat="1" x14ac:dyDescent="0.2">
      <c r="A131" s="3" t="s">
        <v>336</v>
      </c>
      <c r="B131" s="3" t="s">
        <v>4055</v>
      </c>
      <c r="C131" s="3" t="s">
        <v>1684</v>
      </c>
      <c r="D131" s="3"/>
      <c r="E131" s="69"/>
      <c r="F131" s="70" t="s">
        <v>345</v>
      </c>
      <c r="G131" s="50" t="s">
        <v>1682</v>
      </c>
      <c r="H131" s="50" t="s">
        <v>1682</v>
      </c>
      <c r="I131" s="71">
        <v>43539</v>
      </c>
      <c r="J131" s="72">
        <v>60</v>
      </c>
      <c r="K131" s="72"/>
      <c r="L131" s="80">
        <v>43599</v>
      </c>
      <c r="M131" s="54">
        <f t="shared" si="39"/>
        <v>2</v>
      </c>
      <c r="N131" s="52">
        <f t="shared" si="43"/>
        <v>20</v>
      </c>
      <c r="O131" s="55">
        <f t="shared" ca="1" si="56"/>
        <v>28</v>
      </c>
      <c r="P131" s="55" t="str">
        <f t="shared" ca="1" si="57"/>
        <v>2019.7</v>
      </c>
      <c r="Q131" s="56">
        <f t="shared" si="58"/>
        <v>765</v>
      </c>
      <c r="R131" s="52">
        <f t="shared" ca="1" si="59"/>
        <v>57</v>
      </c>
      <c r="S131" s="52"/>
      <c r="T131" s="52" t="str">
        <f t="shared" ca="1" si="35"/>
        <v>OV</v>
      </c>
      <c r="U131" s="57" t="s">
        <v>178</v>
      </c>
      <c r="V131" s="58">
        <f t="shared" ca="1" si="60"/>
        <v>0</v>
      </c>
      <c r="W131" s="59"/>
      <c r="X131" s="60"/>
      <c r="Y131" s="74">
        <v>765</v>
      </c>
      <c r="Z131" s="56">
        <f t="shared" ca="1" si="53"/>
        <v>0</v>
      </c>
      <c r="AA131" s="56">
        <f t="shared" ca="1" si="53"/>
        <v>0</v>
      </c>
      <c r="AB131" s="56">
        <f t="shared" ca="1" si="53"/>
        <v>0</v>
      </c>
      <c r="AC131" s="56">
        <f t="shared" ca="1" si="53"/>
        <v>0</v>
      </c>
      <c r="AD131" s="56">
        <f t="shared" ca="1" si="53"/>
        <v>0</v>
      </c>
      <c r="AE131" s="56">
        <f t="shared" ca="1" si="53"/>
        <v>0</v>
      </c>
      <c r="AF131" s="56">
        <f t="shared" ca="1" si="53"/>
        <v>0</v>
      </c>
      <c r="AG131" s="56">
        <f t="shared" ca="1" si="53"/>
        <v>0</v>
      </c>
      <c r="AH131" s="56">
        <f t="shared" ca="1" si="53"/>
        <v>0</v>
      </c>
      <c r="AI131" s="56">
        <f t="shared" ca="1" si="53"/>
        <v>765</v>
      </c>
      <c r="AJ131" s="56">
        <f t="shared" ca="1" si="54"/>
        <v>0</v>
      </c>
      <c r="AK131" s="56">
        <f t="shared" ca="1" si="54"/>
        <v>0</v>
      </c>
      <c r="AL131" s="56">
        <f t="shared" ca="1" si="54"/>
        <v>0</v>
      </c>
      <c r="AM131" s="56">
        <f t="shared" ca="1" si="54"/>
        <v>0</v>
      </c>
      <c r="AN131" s="56">
        <f t="shared" ca="1" si="54"/>
        <v>0</v>
      </c>
      <c r="AO131" s="56">
        <f t="shared" ca="1" si="54"/>
        <v>0</v>
      </c>
      <c r="AP131" s="56">
        <f t="shared" ca="1" si="54"/>
        <v>0</v>
      </c>
      <c r="AQ131" s="56">
        <f t="shared" ca="1" si="54"/>
        <v>0</v>
      </c>
      <c r="AR131" s="56">
        <f t="shared" ca="1" si="54"/>
        <v>0</v>
      </c>
      <c r="AS131" s="56">
        <f t="shared" ca="1" si="54"/>
        <v>0</v>
      </c>
      <c r="AT131" s="56">
        <f t="shared" ca="1" si="55"/>
        <v>0</v>
      </c>
      <c r="AU131" s="56">
        <f t="shared" ca="1" si="55"/>
        <v>0</v>
      </c>
      <c r="AV131" s="56">
        <f t="shared" ca="1" si="55"/>
        <v>0</v>
      </c>
      <c r="AW131" s="56">
        <f t="shared" ca="1" si="55"/>
        <v>0</v>
      </c>
      <c r="AX131" s="56">
        <f t="shared" ca="1" si="55"/>
        <v>0</v>
      </c>
      <c r="AY131" s="56">
        <f t="shared" ca="1" si="55"/>
        <v>0</v>
      </c>
      <c r="AZ131" s="56">
        <f t="shared" ca="1" si="55"/>
        <v>0</v>
      </c>
      <c r="BA131" s="56">
        <f t="shared" ca="1" si="55"/>
        <v>0</v>
      </c>
      <c r="BB131" s="56">
        <f t="shared" ca="1" si="55"/>
        <v>0</v>
      </c>
      <c r="BC131" s="56">
        <f t="shared" ca="1" si="55"/>
        <v>0</v>
      </c>
      <c r="BD131" s="56">
        <f t="shared" ca="1" si="55"/>
        <v>0</v>
      </c>
      <c r="BE131" s="56">
        <f t="shared" ca="1" si="55"/>
        <v>0</v>
      </c>
      <c r="BF131" s="56">
        <f t="shared" ca="1" si="55"/>
        <v>0</v>
      </c>
      <c r="BG131" s="56">
        <f t="shared" ca="1" si="55"/>
        <v>0</v>
      </c>
    </row>
    <row r="132" spans="1:60" s="4" customFormat="1" x14ac:dyDescent="0.2">
      <c r="A132" s="3" t="s">
        <v>336</v>
      </c>
      <c r="B132" s="3" t="s">
        <v>4055</v>
      </c>
      <c r="C132" s="3" t="s">
        <v>1684</v>
      </c>
      <c r="D132" s="3"/>
      <c r="E132" s="69"/>
      <c r="F132" s="70" t="s">
        <v>1791</v>
      </c>
      <c r="G132" s="50" t="s">
        <v>1682</v>
      </c>
      <c r="H132" s="50" t="s">
        <v>1682</v>
      </c>
      <c r="I132" s="71"/>
      <c r="J132" s="72">
        <v>60</v>
      </c>
      <c r="K132" s="72"/>
      <c r="L132" s="80"/>
      <c r="M132" s="54" t="str">
        <f t="shared" si="39"/>
        <v>-</v>
      </c>
      <c r="N132" s="52">
        <f t="shared" si="43"/>
        <v>0</v>
      </c>
      <c r="O132" s="55">
        <f t="shared" ca="1" si="56"/>
        <v>28</v>
      </c>
      <c r="P132" s="55" t="str">
        <f t="shared" ca="1" si="57"/>
        <v>2019.7</v>
      </c>
      <c r="Q132" s="56">
        <f t="shared" si="58"/>
        <v>0</v>
      </c>
      <c r="R132" s="52" t="str">
        <f t="shared" si="59"/>
        <v/>
      </c>
      <c r="S132" s="52"/>
      <c r="T132" s="52" t="str">
        <f t="shared" si="35"/>
        <v>OV</v>
      </c>
      <c r="U132" s="57" t="s">
        <v>178</v>
      </c>
      <c r="V132" s="58">
        <f t="shared" ca="1" si="60"/>
        <v>0</v>
      </c>
      <c r="W132" s="59"/>
      <c r="X132" s="60"/>
      <c r="Y132" s="74"/>
      <c r="Z132" s="56">
        <f t="shared" ref="Z132:AI141" ca="1" si="61">IF($O132-WEEKNUM(Z$1815)=0,$Y132,0)</f>
        <v>0</v>
      </c>
      <c r="AA132" s="56">
        <f t="shared" ca="1" si="61"/>
        <v>0</v>
      </c>
      <c r="AB132" s="56">
        <f t="shared" ca="1" si="61"/>
        <v>0</v>
      </c>
      <c r="AC132" s="56">
        <f t="shared" ca="1" si="61"/>
        <v>0</v>
      </c>
      <c r="AD132" s="56">
        <f t="shared" ca="1" si="61"/>
        <v>0</v>
      </c>
      <c r="AE132" s="56">
        <f t="shared" ca="1" si="61"/>
        <v>0</v>
      </c>
      <c r="AF132" s="56">
        <f t="shared" ca="1" si="61"/>
        <v>0</v>
      </c>
      <c r="AG132" s="56">
        <f t="shared" ca="1" si="61"/>
        <v>0</v>
      </c>
      <c r="AH132" s="56">
        <f t="shared" ca="1" si="61"/>
        <v>0</v>
      </c>
      <c r="AI132" s="56">
        <f t="shared" ca="1" si="61"/>
        <v>0</v>
      </c>
      <c r="AJ132" s="56">
        <f t="shared" ref="AJ132:AS141" ca="1" si="62">IF($O132-WEEKNUM(AJ$1815)=0,$Y132,0)</f>
        <v>0</v>
      </c>
      <c r="AK132" s="56">
        <f t="shared" ca="1" si="62"/>
        <v>0</v>
      </c>
      <c r="AL132" s="56">
        <f t="shared" ca="1" si="62"/>
        <v>0</v>
      </c>
      <c r="AM132" s="56">
        <f t="shared" ca="1" si="62"/>
        <v>0</v>
      </c>
      <c r="AN132" s="56">
        <f t="shared" ca="1" si="62"/>
        <v>0</v>
      </c>
      <c r="AO132" s="56">
        <f t="shared" ca="1" si="62"/>
        <v>0</v>
      </c>
      <c r="AP132" s="56">
        <f t="shared" ca="1" si="62"/>
        <v>0</v>
      </c>
      <c r="AQ132" s="56">
        <f t="shared" ca="1" si="62"/>
        <v>0</v>
      </c>
      <c r="AR132" s="56">
        <f t="shared" ca="1" si="62"/>
        <v>0</v>
      </c>
      <c r="AS132" s="56">
        <f t="shared" ca="1" si="62"/>
        <v>0</v>
      </c>
      <c r="AT132" s="56">
        <f t="shared" ref="AT132:BG141" ca="1" si="63">IF($O132-WEEKNUM(AT$1815)=0,$Y132,0)</f>
        <v>0</v>
      </c>
      <c r="AU132" s="56">
        <f t="shared" ca="1" si="63"/>
        <v>0</v>
      </c>
      <c r="AV132" s="56">
        <f t="shared" ca="1" si="63"/>
        <v>0</v>
      </c>
      <c r="AW132" s="56">
        <f t="shared" ca="1" si="63"/>
        <v>0</v>
      </c>
      <c r="AX132" s="56">
        <f t="shared" ca="1" si="63"/>
        <v>0</v>
      </c>
      <c r="AY132" s="56">
        <f t="shared" ca="1" si="63"/>
        <v>0</v>
      </c>
      <c r="AZ132" s="56">
        <f t="shared" ca="1" si="63"/>
        <v>0</v>
      </c>
      <c r="BA132" s="56">
        <f t="shared" ca="1" si="63"/>
        <v>0</v>
      </c>
      <c r="BB132" s="56">
        <f t="shared" ca="1" si="63"/>
        <v>0</v>
      </c>
      <c r="BC132" s="56">
        <f t="shared" ca="1" si="63"/>
        <v>0</v>
      </c>
      <c r="BD132" s="56">
        <f t="shared" ca="1" si="63"/>
        <v>0</v>
      </c>
      <c r="BE132" s="56">
        <f t="shared" ca="1" si="63"/>
        <v>0</v>
      </c>
      <c r="BF132" s="56">
        <f t="shared" ca="1" si="63"/>
        <v>0</v>
      </c>
      <c r="BG132" s="56">
        <f t="shared" ca="1" si="63"/>
        <v>0</v>
      </c>
    </row>
    <row r="133" spans="1:60" s="4" customFormat="1" x14ac:dyDescent="0.2">
      <c r="A133" s="3" t="s">
        <v>336</v>
      </c>
      <c r="B133" s="3" t="s">
        <v>4055</v>
      </c>
      <c r="C133" s="3" t="s">
        <v>1684</v>
      </c>
      <c r="D133" s="3"/>
      <c r="E133" s="69"/>
      <c r="F133" s="70"/>
      <c r="G133" s="50" t="s">
        <v>1682</v>
      </c>
      <c r="H133" s="50" t="s">
        <v>1682</v>
      </c>
      <c r="I133" s="71"/>
      <c r="J133" s="72">
        <v>60</v>
      </c>
      <c r="K133" s="72"/>
      <c r="L133" s="80"/>
      <c r="M133" s="54" t="str">
        <f t="shared" si="39"/>
        <v>-</v>
      </c>
      <c r="N133" s="52">
        <f t="shared" si="43"/>
        <v>0</v>
      </c>
      <c r="O133" s="55">
        <f t="shared" ca="1" si="56"/>
        <v>28</v>
      </c>
      <c r="P133" s="55" t="str">
        <f t="shared" ca="1" si="57"/>
        <v>2019.7</v>
      </c>
      <c r="Q133" s="56">
        <f t="shared" si="58"/>
        <v>0</v>
      </c>
      <c r="R133" s="52" t="str">
        <f t="shared" si="59"/>
        <v/>
      </c>
      <c r="S133" s="52"/>
      <c r="T133" s="52" t="str">
        <f t="shared" si="35"/>
        <v>OV</v>
      </c>
      <c r="U133" s="57" t="s">
        <v>178</v>
      </c>
      <c r="V133" s="58">
        <f t="shared" ca="1" si="60"/>
        <v>0</v>
      </c>
      <c r="W133" s="59"/>
      <c r="X133" s="60"/>
      <c r="Y133" s="74"/>
      <c r="Z133" s="56">
        <f t="shared" ca="1" si="61"/>
        <v>0</v>
      </c>
      <c r="AA133" s="56">
        <f t="shared" ca="1" si="61"/>
        <v>0</v>
      </c>
      <c r="AB133" s="56">
        <f t="shared" ca="1" si="61"/>
        <v>0</v>
      </c>
      <c r="AC133" s="56">
        <f t="shared" ca="1" si="61"/>
        <v>0</v>
      </c>
      <c r="AD133" s="56">
        <f t="shared" ca="1" si="61"/>
        <v>0</v>
      </c>
      <c r="AE133" s="56">
        <f t="shared" ca="1" si="61"/>
        <v>0</v>
      </c>
      <c r="AF133" s="56">
        <f t="shared" ca="1" si="61"/>
        <v>0</v>
      </c>
      <c r="AG133" s="56">
        <f t="shared" ca="1" si="61"/>
        <v>0</v>
      </c>
      <c r="AH133" s="56">
        <f t="shared" ca="1" si="61"/>
        <v>0</v>
      </c>
      <c r="AI133" s="56">
        <f t="shared" ca="1" si="61"/>
        <v>0</v>
      </c>
      <c r="AJ133" s="56">
        <f t="shared" ca="1" si="62"/>
        <v>0</v>
      </c>
      <c r="AK133" s="56">
        <f t="shared" ca="1" si="62"/>
        <v>0</v>
      </c>
      <c r="AL133" s="56">
        <f t="shared" ca="1" si="62"/>
        <v>0</v>
      </c>
      <c r="AM133" s="56">
        <f t="shared" ca="1" si="62"/>
        <v>0</v>
      </c>
      <c r="AN133" s="56">
        <f t="shared" ca="1" si="62"/>
        <v>0</v>
      </c>
      <c r="AO133" s="56">
        <f t="shared" ca="1" si="62"/>
        <v>0</v>
      </c>
      <c r="AP133" s="56">
        <f t="shared" ca="1" si="62"/>
        <v>0</v>
      </c>
      <c r="AQ133" s="56">
        <f t="shared" ca="1" si="62"/>
        <v>0</v>
      </c>
      <c r="AR133" s="56">
        <f t="shared" ca="1" si="62"/>
        <v>0</v>
      </c>
      <c r="AS133" s="56">
        <f t="shared" ca="1" si="62"/>
        <v>0</v>
      </c>
      <c r="AT133" s="56">
        <f t="shared" ca="1" si="63"/>
        <v>0</v>
      </c>
      <c r="AU133" s="56">
        <f t="shared" ca="1" si="63"/>
        <v>0</v>
      </c>
      <c r="AV133" s="56">
        <f t="shared" ca="1" si="63"/>
        <v>0</v>
      </c>
      <c r="AW133" s="56">
        <f t="shared" ca="1" si="63"/>
        <v>0</v>
      </c>
      <c r="AX133" s="56">
        <f t="shared" ca="1" si="63"/>
        <v>0</v>
      </c>
      <c r="AY133" s="56">
        <f t="shared" ca="1" si="63"/>
        <v>0</v>
      </c>
      <c r="AZ133" s="56">
        <f t="shared" ca="1" si="63"/>
        <v>0</v>
      </c>
      <c r="BA133" s="56">
        <f t="shared" ca="1" si="63"/>
        <v>0</v>
      </c>
      <c r="BB133" s="56">
        <f t="shared" ca="1" si="63"/>
        <v>0</v>
      </c>
      <c r="BC133" s="56">
        <f t="shared" ca="1" si="63"/>
        <v>0</v>
      </c>
      <c r="BD133" s="56">
        <f t="shared" ca="1" si="63"/>
        <v>0</v>
      </c>
      <c r="BE133" s="56">
        <f t="shared" ca="1" si="63"/>
        <v>0</v>
      </c>
      <c r="BF133" s="56">
        <f t="shared" ca="1" si="63"/>
        <v>0</v>
      </c>
      <c r="BG133" s="56">
        <f t="shared" ca="1" si="63"/>
        <v>0</v>
      </c>
    </row>
    <row r="134" spans="1:60" s="4" customFormat="1" x14ac:dyDescent="0.2">
      <c r="A134" s="3" t="s">
        <v>206</v>
      </c>
      <c r="B134" s="3" t="s">
        <v>4075</v>
      </c>
      <c r="C134" s="3" t="s">
        <v>1684</v>
      </c>
      <c r="D134" s="3"/>
      <c r="E134" s="69"/>
      <c r="F134" s="70"/>
      <c r="G134" s="50" t="s">
        <v>1682</v>
      </c>
      <c r="H134" s="50" t="s">
        <v>1682</v>
      </c>
      <c r="I134" s="71"/>
      <c r="J134" s="72">
        <v>30</v>
      </c>
      <c r="K134" s="72"/>
      <c r="L134" s="80"/>
      <c r="M134" s="54" t="str">
        <f t="shared" si="39"/>
        <v>-</v>
      </c>
      <c r="N134" s="52">
        <f t="shared" si="43"/>
        <v>0</v>
      </c>
      <c r="O134" s="55">
        <f t="shared" ca="1" si="56"/>
        <v>28</v>
      </c>
      <c r="P134" s="55" t="str">
        <f t="shared" ca="1" si="57"/>
        <v>2019.7</v>
      </c>
      <c r="Q134" s="56">
        <f t="shared" si="58"/>
        <v>0</v>
      </c>
      <c r="R134" s="52" t="str">
        <f t="shared" si="59"/>
        <v/>
      </c>
      <c r="S134" s="52"/>
      <c r="T134" s="52" t="str">
        <f t="shared" si="35"/>
        <v>OV</v>
      </c>
      <c r="U134" s="57" t="s">
        <v>178</v>
      </c>
      <c r="V134" s="58">
        <f t="shared" ca="1" si="60"/>
        <v>0</v>
      </c>
      <c r="W134" s="59"/>
      <c r="X134" s="60"/>
      <c r="Y134" s="74"/>
      <c r="Z134" s="56">
        <f t="shared" ca="1" si="61"/>
        <v>0</v>
      </c>
      <c r="AA134" s="56">
        <f t="shared" ca="1" si="61"/>
        <v>0</v>
      </c>
      <c r="AB134" s="56">
        <f t="shared" ca="1" si="61"/>
        <v>0</v>
      </c>
      <c r="AC134" s="56">
        <f t="shared" ca="1" si="61"/>
        <v>0</v>
      </c>
      <c r="AD134" s="56">
        <f t="shared" ca="1" si="61"/>
        <v>0</v>
      </c>
      <c r="AE134" s="56">
        <f t="shared" ca="1" si="61"/>
        <v>0</v>
      </c>
      <c r="AF134" s="56">
        <f t="shared" ca="1" si="61"/>
        <v>0</v>
      </c>
      <c r="AG134" s="56">
        <f t="shared" ca="1" si="61"/>
        <v>0</v>
      </c>
      <c r="AH134" s="56">
        <f t="shared" ca="1" si="61"/>
        <v>0</v>
      </c>
      <c r="AI134" s="56">
        <f t="shared" ca="1" si="61"/>
        <v>0</v>
      </c>
      <c r="AJ134" s="56">
        <f t="shared" ca="1" si="62"/>
        <v>0</v>
      </c>
      <c r="AK134" s="56">
        <f t="shared" ca="1" si="62"/>
        <v>0</v>
      </c>
      <c r="AL134" s="56">
        <f t="shared" ca="1" si="62"/>
        <v>0</v>
      </c>
      <c r="AM134" s="56">
        <f t="shared" ca="1" si="62"/>
        <v>0</v>
      </c>
      <c r="AN134" s="56">
        <f t="shared" ca="1" si="62"/>
        <v>0</v>
      </c>
      <c r="AO134" s="56">
        <f t="shared" ca="1" si="62"/>
        <v>0</v>
      </c>
      <c r="AP134" s="56">
        <f t="shared" ca="1" si="62"/>
        <v>0</v>
      </c>
      <c r="AQ134" s="56">
        <f t="shared" ca="1" si="62"/>
        <v>0</v>
      </c>
      <c r="AR134" s="56">
        <f t="shared" ca="1" si="62"/>
        <v>0</v>
      </c>
      <c r="AS134" s="56">
        <f t="shared" ca="1" si="62"/>
        <v>0</v>
      </c>
      <c r="AT134" s="56">
        <f t="shared" ca="1" si="63"/>
        <v>0</v>
      </c>
      <c r="AU134" s="56">
        <f t="shared" ca="1" si="63"/>
        <v>0</v>
      </c>
      <c r="AV134" s="56">
        <f t="shared" ca="1" si="63"/>
        <v>0</v>
      </c>
      <c r="AW134" s="56">
        <f t="shared" ca="1" si="63"/>
        <v>0</v>
      </c>
      <c r="AX134" s="56">
        <f t="shared" ca="1" si="63"/>
        <v>0</v>
      </c>
      <c r="AY134" s="56">
        <f t="shared" ca="1" si="63"/>
        <v>0</v>
      </c>
      <c r="AZ134" s="56">
        <f t="shared" ca="1" si="63"/>
        <v>0</v>
      </c>
      <c r="BA134" s="56">
        <f t="shared" ca="1" si="63"/>
        <v>0</v>
      </c>
      <c r="BB134" s="56">
        <f t="shared" ca="1" si="63"/>
        <v>0</v>
      </c>
      <c r="BC134" s="56">
        <f t="shared" ca="1" si="63"/>
        <v>0</v>
      </c>
      <c r="BD134" s="56">
        <f t="shared" ca="1" si="63"/>
        <v>0</v>
      </c>
      <c r="BE134" s="56">
        <f t="shared" ca="1" si="63"/>
        <v>0</v>
      </c>
      <c r="BF134" s="56">
        <f t="shared" ca="1" si="63"/>
        <v>0</v>
      </c>
      <c r="BG134" s="56">
        <f t="shared" ca="1" si="63"/>
        <v>0</v>
      </c>
    </row>
    <row r="135" spans="1:60" s="4" customFormat="1" x14ac:dyDescent="0.2">
      <c r="A135" s="3" t="s">
        <v>206</v>
      </c>
      <c r="B135" s="3" t="s">
        <v>4075</v>
      </c>
      <c r="C135" s="3" t="s">
        <v>1684</v>
      </c>
      <c r="D135" s="3"/>
      <c r="E135" s="69"/>
      <c r="F135" s="70"/>
      <c r="G135" s="50" t="s">
        <v>1682</v>
      </c>
      <c r="H135" s="50" t="s">
        <v>1682</v>
      </c>
      <c r="I135" s="71"/>
      <c r="J135" s="72">
        <v>30</v>
      </c>
      <c r="K135" s="72"/>
      <c r="L135" s="80"/>
      <c r="M135" s="54" t="str">
        <f t="shared" si="39"/>
        <v>-</v>
      </c>
      <c r="N135" s="52">
        <f t="shared" si="43"/>
        <v>0</v>
      </c>
      <c r="O135" s="55">
        <f t="shared" ca="1" si="56"/>
        <v>28</v>
      </c>
      <c r="P135" s="55" t="str">
        <f t="shared" ca="1" si="57"/>
        <v>2019.7</v>
      </c>
      <c r="Q135" s="56">
        <f t="shared" si="58"/>
        <v>0</v>
      </c>
      <c r="R135" s="52" t="str">
        <f t="shared" si="59"/>
        <v/>
      </c>
      <c r="S135" s="52"/>
      <c r="T135" s="52" t="str">
        <f t="shared" si="35"/>
        <v>OV</v>
      </c>
      <c r="U135" s="57" t="s">
        <v>178</v>
      </c>
      <c r="V135" s="58">
        <f t="shared" ca="1" si="60"/>
        <v>0</v>
      </c>
      <c r="W135" s="59"/>
      <c r="X135" s="60"/>
      <c r="Y135" s="74"/>
      <c r="Z135" s="56">
        <f t="shared" ca="1" si="61"/>
        <v>0</v>
      </c>
      <c r="AA135" s="56">
        <f t="shared" ca="1" si="61"/>
        <v>0</v>
      </c>
      <c r="AB135" s="56">
        <f t="shared" ca="1" si="61"/>
        <v>0</v>
      </c>
      <c r="AC135" s="56">
        <f t="shared" ca="1" si="61"/>
        <v>0</v>
      </c>
      <c r="AD135" s="56">
        <f t="shared" ca="1" si="61"/>
        <v>0</v>
      </c>
      <c r="AE135" s="56">
        <f t="shared" ca="1" si="61"/>
        <v>0</v>
      </c>
      <c r="AF135" s="56">
        <f t="shared" ca="1" si="61"/>
        <v>0</v>
      </c>
      <c r="AG135" s="56">
        <f t="shared" ca="1" si="61"/>
        <v>0</v>
      </c>
      <c r="AH135" s="56">
        <f t="shared" ca="1" si="61"/>
        <v>0</v>
      </c>
      <c r="AI135" s="56">
        <f t="shared" ca="1" si="61"/>
        <v>0</v>
      </c>
      <c r="AJ135" s="56">
        <f t="shared" ca="1" si="62"/>
        <v>0</v>
      </c>
      <c r="AK135" s="56">
        <f t="shared" ca="1" si="62"/>
        <v>0</v>
      </c>
      <c r="AL135" s="56">
        <f t="shared" ca="1" si="62"/>
        <v>0</v>
      </c>
      <c r="AM135" s="56">
        <f t="shared" ca="1" si="62"/>
        <v>0</v>
      </c>
      <c r="AN135" s="56">
        <f t="shared" ca="1" si="62"/>
        <v>0</v>
      </c>
      <c r="AO135" s="56">
        <f t="shared" ca="1" si="62"/>
        <v>0</v>
      </c>
      <c r="AP135" s="56">
        <f t="shared" ca="1" si="62"/>
        <v>0</v>
      </c>
      <c r="AQ135" s="56">
        <f t="shared" ca="1" si="62"/>
        <v>0</v>
      </c>
      <c r="AR135" s="56">
        <f t="shared" ca="1" si="62"/>
        <v>0</v>
      </c>
      <c r="AS135" s="56">
        <f t="shared" ca="1" si="62"/>
        <v>0</v>
      </c>
      <c r="AT135" s="56">
        <f t="shared" ca="1" si="63"/>
        <v>0</v>
      </c>
      <c r="AU135" s="56">
        <f t="shared" ca="1" si="63"/>
        <v>0</v>
      </c>
      <c r="AV135" s="56">
        <f t="shared" ca="1" si="63"/>
        <v>0</v>
      </c>
      <c r="AW135" s="56">
        <f t="shared" ca="1" si="63"/>
        <v>0</v>
      </c>
      <c r="AX135" s="56">
        <f t="shared" ca="1" si="63"/>
        <v>0</v>
      </c>
      <c r="AY135" s="56">
        <f t="shared" ca="1" si="63"/>
        <v>0</v>
      </c>
      <c r="AZ135" s="56">
        <f t="shared" ca="1" si="63"/>
        <v>0</v>
      </c>
      <c r="BA135" s="56">
        <f t="shared" ca="1" si="63"/>
        <v>0</v>
      </c>
      <c r="BB135" s="56">
        <f t="shared" ca="1" si="63"/>
        <v>0</v>
      </c>
      <c r="BC135" s="56">
        <f t="shared" ca="1" si="63"/>
        <v>0</v>
      </c>
      <c r="BD135" s="56">
        <f t="shared" ca="1" si="63"/>
        <v>0</v>
      </c>
      <c r="BE135" s="56">
        <f t="shared" ca="1" si="63"/>
        <v>0</v>
      </c>
      <c r="BF135" s="56">
        <f t="shared" ca="1" si="63"/>
        <v>0</v>
      </c>
      <c r="BG135" s="56">
        <f t="shared" ca="1" si="63"/>
        <v>0</v>
      </c>
    </row>
    <row r="136" spans="1:60" s="4" customFormat="1" x14ac:dyDescent="0.2">
      <c r="A136" s="3" t="s">
        <v>206</v>
      </c>
      <c r="B136" s="3" t="s">
        <v>4075</v>
      </c>
      <c r="C136" s="3" t="s">
        <v>1684</v>
      </c>
      <c r="D136" s="3"/>
      <c r="E136" s="69"/>
      <c r="F136" s="70"/>
      <c r="G136" s="50" t="s">
        <v>1682</v>
      </c>
      <c r="H136" s="50" t="s">
        <v>1682</v>
      </c>
      <c r="I136" s="71"/>
      <c r="J136" s="72">
        <v>30</v>
      </c>
      <c r="K136" s="72"/>
      <c r="L136" s="80"/>
      <c r="M136" s="54" t="str">
        <f t="shared" si="39"/>
        <v>-</v>
      </c>
      <c r="N136" s="52">
        <f t="shared" si="43"/>
        <v>0</v>
      </c>
      <c r="O136" s="55">
        <f t="shared" ca="1" si="56"/>
        <v>28</v>
      </c>
      <c r="P136" s="55" t="str">
        <f t="shared" ca="1" si="57"/>
        <v>2019.7</v>
      </c>
      <c r="Q136" s="56">
        <f t="shared" si="58"/>
        <v>0</v>
      </c>
      <c r="R136" s="52" t="str">
        <f t="shared" si="59"/>
        <v/>
      </c>
      <c r="S136" s="52"/>
      <c r="T136" s="52" t="str">
        <f t="shared" si="35"/>
        <v>OV</v>
      </c>
      <c r="U136" s="57" t="s">
        <v>178</v>
      </c>
      <c r="V136" s="58">
        <f t="shared" ca="1" si="60"/>
        <v>0</v>
      </c>
      <c r="W136" s="59"/>
      <c r="X136" s="60"/>
      <c r="Y136" s="74"/>
      <c r="Z136" s="56">
        <f t="shared" ca="1" si="61"/>
        <v>0</v>
      </c>
      <c r="AA136" s="56">
        <f t="shared" ca="1" si="61"/>
        <v>0</v>
      </c>
      <c r="AB136" s="56">
        <f t="shared" ca="1" si="61"/>
        <v>0</v>
      </c>
      <c r="AC136" s="56">
        <f t="shared" ca="1" si="61"/>
        <v>0</v>
      </c>
      <c r="AD136" s="56">
        <f t="shared" ca="1" si="61"/>
        <v>0</v>
      </c>
      <c r="AE136" s="56">
        <f t="shared" ca="1" si="61"/>
        <v>0</v>
      </c>
      <c r="AF136" s="56">
        <f t="shared" ca="1" si="61"/>
        <v>0</v>
      </c>
      <c r="AG136" s="56">
        <f t="shared" ca="1" si="61"/>
        <v>0</v>
      </c>
      <c r="AH136" s="56">
        <f t="shared" ca="1" si="61"/>
        <v>0</v>
      </c>
      <c r="AI136" s="56">
        <f t="shared" ca="1" si="61"/>
        <v>0</v>
      </c>
      <c r="AJ136" s="56">
        <f t="shared" ca="1" si="62"/>
        <v>0</v>
      </c>
      <c r="AK136" s="56">
        <f t="shared" ca="1" si="62"/>
        <v>0</v>
      </c>
      <c r="AL136" s="56">
        <f t="shared" ca="1" si="62"/>
        <v>0</v>
      </c>
      <c r="AM136" s="56">
        <f t="shared" ca="1" si="62"/>
        <v>0</v>
      </c>
      <c r="AN136" s="56">
        <f t="shared" ca="1" si="62"/>
        <v>0</v>
      </c>
      <c r="AO136" s="56">
        <f t="shared" ca="1" si="62"/>
        <v>0</v>
      </c>
      <c r="AP136" s="56">
        <f t="shared" ca="1" si="62"/>
        <v>0</v>
      </c>
      <c r="AQ136" s="56">
        <f t="shared" ca="1" si="62"/>
        <v>0</v>
      </c>
      <c r="AR136" s="56">
        <f t="shared" ca="1" si="62"/>
        <v>0</v>
      </c>
      <c r="AS136" s="56">
        <f t="shared" ca="1" si="62"/>
        <v>0</v>
      </c>
      <c r="AT136" s="56">
        <f t="shared" ca="1" si="63"/>
        <v>0</v>
      </c>
      <c r="AU136" s="56">
        <f t="shared" ca="1" si="63"/>
        <v>0</v>
      </c>
      <c r="AV136" s="56">
        <f t="shared" ca="1" si="63"/>
        <v>0</v>
      </c>
      <c r="AW136" s="56">
        <f t="shared" ca="1" si="63"/>
        <v>0</v>
      </c>
      <c r="AX136" s="56">
        <f t="shared" ca="1" si="63"/>
        <v>0</v>
      </c>
      <c r="AY136" s="56">
        <f t="shared" ca="1" si="63"/>
        <v>0</v>
      </c>
      <c r="AZ136" s="56">
        <f t="shared" ca="1" si="63"/>
        <v>0</v>
      </c>
      <c r="BA136" s="56">
        <f t="shared" ca="1" si="63"/>
        <v>0</v>
      </c>
      <c r="BB136" s="56">
        <f t="shared" ca="1" si="63"/>
        <v>0</v>
      </c>
      <c r="BC136" s="56">
        <f t="shared" ca="1" si="63"/>
        <v>0</v>
      </c>
      <c r="BD136" s="56">
        <f t="shared" ca="1" si="63"/>
        <v>0</v>
      </c>
      <c r="BE136" s="56">
        <f t="shared" ca="1" si="63"/>
        <v>0</v>
      </c>
      <c r="BF136" s="56">
        <f t="shared" ca="1" si="63"/>
        <v>0</v>
      </c>
      <c r="BG136" s="56">
        <f t="shared" ca="1" si="63"/>
        <v>0</v>
      </c>
    </row>
    <row r="137" spans="1:60" s="4" customFormat="1" x14ac:dyDescent="0.2">
      <c r="A137" s="4" t="s">
        <v>912</v>
      </c>
      <c r="B137" s="4" t="s">
        <v>1793</v>
      </c>
      <c r="C137" s="4" t="s">
        <v>1681</v>
      </c>
      <c r="E137" s="48" t="s">
        <v>1794</v>
      </c>
      <c r="F137" s="63" t="s">
        <v>915</v>
      </c>
      <c r="G137" s="50" t="s">
        <v>1682</v>
      </c>
      <c r="H137" s="50" t="s">
        <v>1682</v>
      </c>
      <c r="I137" s="51"/>
      <c r="J137" s="52">
        <v>30</v>
      </c>
      <c r="K137" s="52"/>
      <c r="L137" s="53">
        <v>43574</v>
      </c>
      <c r="M137" s="54">
        <f t="shared" si="39"/>
        <v>5</v>
      </c>
      <c r="N137" s="52">
        <f t="shared" si="43"/>
        <v>16</v>
      </c>
      <c r="O137" s="55">
        <f t="shared" ca="1" si="56"/>
        <v>28</v>
      </c>
      <c r="P137" s="55" t="str">
        <f t="shared" ca="1" si="57"/>
        <v>2019.7</v>
      </c>
      <c r="Q137" s="56">
        <f t="shared" si="58"/>
        <v>5957.0688448074679</v>
      </c>
      <c r="R137" s="52">
        <f t="shared" ca="1" si="59"/>
        <v>82</v>
      </c>
      <c r="S137" s="52"/>
      <c r="T137" s="52" t="str">
        <f t="shared" ca="1" si="35"/>
        <v>OV</v>
      </c>
      <c r="U137" s="57" t="s">
        <v>130</v>
      </c>
      <c r="V137" s="58">
        <f t="shared" ca="1" si="60"/>
        <v>0</v>
      </c>
      <c r="W137" s="64" t="s">
        <v>1795</v>
      </c>
      <c r="X137" s="60">
        <v>4773.16</v>
      </c>
      <c r="Y137" s="61">
        <v>25526.04</v>
      </c>
      <c r="Z137" s="56">
        <f t="shared" ca="1" si="61"/>
        <v>0</v>
      </c>
      <c r="AA137" s="56">
        <f t="shared" ca="1" si="61"/>
        <v>0</v>
      </c>
      <c r="AB137" s="56">
        <f t="shared" ca="1" si="61"/>
        <v>0</v>
      </c>
      <c r="AC137" s="56">
        <f t="shared" ca="1" si="61"/>
        <v>0</v>
      </c>
      <c r="AD137" s="56">
        <f t="shared" ca="1" si="61"/>
        <v>0</v>
      </c>
      <c r="AE137" s="56">
        <f t="shared" ca="1" si="61"/>
        <v>0</v>
      </c>
      <c r="AF137" s="56">
        <f t="shared" ca="1" si="61"/>
        <v>0</v>
      </c>
      <c r="AG137" s="56">
        <f t="shared" ca="1" si="61"/>
        <v>0</v>
      </c>
      <c r="AH137" s="56">
        <f t="shared" ca="1" si="61"/>
        <v>0</v>
      </c>
      <c r="AI137" s="56">
        <f t="shared" ca="1" si="61"/>
        <v>25526.04</v>
      </c>
      <c r="AJ137" s="56">
        <f t="shared" ca="1" si="62"/>
        <v>0</v>
      </c>
      <c r="AK137" s="56">
        <f t="shared" ca="1" si="62"/>
        <v>0</v>
      </c>
      <c r="AL137" s="56">
        <f t="shared" ca="1" si="62"/>
        <v>0</v>
      </c>
      <c r="AM137" s="56">
        <f t="shared" ca="1" si="62"/>
        <v>0</v>
      </c>
      <c r="AN137" s="56">
        <f t="shared" ca="1" si="62"/>
        <v>0</v>
      </c>
      <c r="AO137" s="56">
        <f t="shared" ca="1" si="62"/>
        <v>0</v>
      </c>
      <c r="AP137" s="56">
        <f t="shared" ca="1" si="62"/>
        <v>0</v>
      </c>
      <c r="AQ137" s="56">
        <f t="shared" ca="1" si="62"/>
        <v>0</v>
      </c>
      <c r="AR137" s="56">
        <f t="shared" ca="1" si="62"/>
        <v>0</v>
      </c>
      <c r="AS137" s="56">
        <f t="shared" ca="1" si="62"/>
        <v>0</v>
      </c>
      <c r="AT137" s="56">
        <f t="shared" ca="1" si="63"/>
        <v>0</v>
      </c>
      <c r="AU137" s="56">
        <f t="shared" ca="1" si="63"/>
        <v>0</v>
      </c>
      <c r="AV137" s="56">
        <f t="shared" ca="1" si="63"/>
        <v>0</v>
      </c>
      <c r="AW137" s="56">
        <f t="shared" ca="1" si="63"/>
        <v>0</v>
      </c>
      <c r="AX137" s="56">
        <f t="shared" ca="1" si="63"/>
        <v>0</v>
      </c>
      <c r="AY137" s="56">
        <f t="shared" ca="1" si="63"/>
        <v>0</v>
      </c>
      <c r="AZ137" s="56">
        <f t="shared" ca="1" si="63"/>
        <v>0</v>
      </c>
      <c r="BA137" s="56">
        <f t="shared" ca="1" si="63"/>
        <v>0</v>
      </c>
      <c r="BB137" s="56">
        <f t="shared" ca="1" si="63"/>
        <v>0</v>
      </c>
      <c r="BC137" s="56">
        <f t="shared" ca="1" si="63"/>
        <v>0</v>
      </c>
      <c r="BD137" s="56">
        <f t="shared" ca="1" si="63"/>
        <v>0</v>
      </c>
      <c r="BE137" s="56">
        <f t="shared" ca="1" si="63"/>
        <v>0</v>
      </c>
      <c r="BF137" s="56">
        <f t="shared" ca="1" si="63"/>
        <v>0</v>
      </c>
      <c r="BG137" s="56">
        <f t="shared" ca="1" si="63"/>
        <v>0</v>
      </c>
    </row>
    <row r="138" spans="1:60" s="4" customFormat="1" x14ac:dyDescent="0.2">
      <c r="A138" s="4" t="s">
        <v>912</v>
      </c>
      <c r="B138" s="4" t="s">
        <v>1793</v>
      </c>
      <c r="C138" s="4" t="s">
        <v>1681</v>
      </c>
      <c r="E138" s="48" t="s">
        <v>1794</v>
      </c>
      <c r="F138" s="63" t="s">
        <v>918</v>
      </c>
      <c r="G138" s="50" t="s">
        <v>1682</v>
      </c>
      <c r="H138" s="50" t="s">
        <v>1682</v>
      </c>
      <c r="I138" s="51"/>
      <c r="J138" s="52">
        <v>30</v>
      </c>
      <c r="K138" s="52"/>
      <c r="L138" s="53">
        <v>43602</v>
      </c>
      <c r="M138" s="54">
        <f t="shared" si="39"/>
        <v>5</v>
      </c>
      <c r="N138" s="52">
        <f t="shared" si="43"/>
        <v>20</v>
      </c>
      <c r="O138" s="55">
        <f t="shared" ca="1" si="56"/>
        <v>28</v>
      </c>
      <c r="P138" s="55" t="str">
        <f t="shared" ca="1" si="57"/>
        <v>2019.7</v>
      </c>
      <c r="Q138" s="56">
        <f t="shared" si="58"/>
        <v>5831.2042007001164</v>
      </c>
      <c r="R138" s="52">
        <f t="shared" ca="1" si="59"/>
        <v>54</v>
      </c>
      <c r="S138" s="52"/>
      <c r="T138" s="52" t="str">
        <f t="shared" ref="T138:T208" ca="1" si="64">IFERROR(IF(R138&gt;0,"OV",""),0)</f>
        <v>OV</v>
      </c>
      <c r="U138" s="57" t="s">
        <v>130</v>
      </c>
      <c r="V138" s="58">
        <f t="shared" ca="1" si="60"/>
        <v>0</v>
      </c>
      <c r="W138" s="64" t="s">
        <v>1795</v>
      </c>
      <c r="X138" s="60">
        <v>4672.3100000000004</v>
      </c>
      <c r="Y138" s="61">
        <v>24986.71</v>
      </c>
      <c r="Z138" s="56">
        <f t="shared" ca="1" si="61"/>
        <v>0</v>
      </c>
      <c r="AA138" s="56">
        <f t="shared" ca="1" si="61"/>
        <v>0</v>
      </c>
      <c r="AB138" s="56">
        <f t="shared" ca="1" si="61"/>
        <v>0</v>
      </c>
      <c r="AC138" s="56">
        <f t="shared" ca="1" si="61"/>
        <v>0</v>
      </c>
      <c r="AD138" s="56">
        <f t="shared" ca="1" si="61"/>
        <v>0</v>
      </c>
      <c r="AE138" s="56">
        <f t="shared" ca="1" si="61"/>
        <v>0</v>
      </c>
      <c r="AF138" s="56">
        <f t="shared" ca="1" si="61"/>
        <v>0</v>
      </c>
      <c r="AG138" s="56">
        <f t="shared" ca="1" si="61"/>
        <v>0</v>
      </c>
      <c r="AH138" s="56">
        <f t="shared" ca="1" si="61"/>
        <v>0</v>
      </c>
      <c r="AI138" s="56">
        <f t="shared" ca="1" si="61"/>
        <v>24986.71</v>
      </c>
      <c r="AJ138" s="56">
        <f t="shared" ca="1" si="62"/>
        <v>0</v>
      </c>
      <c r="AK138" s="56">
        <f t="shared" ca="1" si="62"/>
        <v>0</v>
      </c>
      <c r="AL138" s="56">
        <f t="shared" ca="1" si="62"/>
        <v>0</v>
      </c>
      <c r="AM138" s="56">
        <f t="shared" ca="1" si="62"/>
        <v>0</v>
      </c>
      <c r="AN138" s="56">
        <f t="shared" ca="1" si="62"/>
        <v>0</v>
      </c>
      <c r="AO138" s="56">
        <f t="shared" ca="1" si="62"/>
        <v>0</v>
      </c>
      <c r="AP138" s="56">
        <f t="shared" ca="1" si="62"/>
        <v>0</v>
      </c>
      <c r="AQ138" s="56">
        <f t="shared" ca="1" si="62"/>
        <v>0</v>
      </c>
      <c r="AR138" s="56">
        <f t="shared" ca="1" si="62"/>
        <v>0</v>
      </c>
      <c r="AS138" s="56">
        <f t="shared" ca="1" si="62"/>
        <v>0</v>
      </c>
      <c r="AT138" s="56">
        <f t="shared" ca="1" si="63"/>
        <v>0</v>
      </c>
      <c r="AU138" s="56">
        <f t="shared" ca="1" si="63"/>
        <v>0</v>
      </c>
      <c r="AV138" s="56">
        <f t="shared" ca="1" si="63"/>
        <v>0</v>
      </c>
      <c r="AW138" s="56">
        <f t="shared" ca="1" si="63"/>
        <v>0</v>
      </c>
      <c r="AX138" s="56">
        <f t="shared" ca="1" si="63"/>
        <v>0</v>
      </c>
      <c r="AY138" s="56">
        <f t="shared" ca="1" si="63"/>
        <v>0</v>
      </c>
      <c r="AZ138" s="56">
        <f t="shared" ca="1" si="63"/>
        <v>0</v>
      </c>
      <c r="BA138" s="56">
        <f t="shared" ca="1" si="63"/>
        <v>0</v>
      </c>
      <c r="BB138" s="56">
        <f t="shared" ca="1" si="63"/>
        <v>0</v>
      </c>
      <c r="BC138" s="56">
        <f t="shared" ca="1" si="63"/>
        <v>0</v>
      </c>
      <c r="BD138" s="56">
        <f t="shared" ca="1" si="63"/>
        <v>0</v>
      </c>
      <c r="BE138" s="56">
        <f t="shared" ca="1" si="63"/>
        <v>0</v>
      </c>
      <c r="BF138" s="56">
        <f t="shared" ca="1" si="63"/>
        <v>0</v>
      </c>
      <c r="BG138" s="56">
        <f t="shared" ca="1" si="63"/>
        <v>0</v>
      </c>
    </row>
    <row r="139" spans="1:60" s="4" customFormat="1" x14ac:dyDescent="0.2">
      <c r="A139" s="4" t="s">
        <v>912</v>
      </c>
      <c r="B139" s="4" t="s">
        <v>1793</v>
      </c>
      <c r="C139" s="4" t="s">
        <v>1681</v>
      </c>
      <c r="E139" s="48"/>
      <c r="F139" s="63"/>
      <c r="G139" s="50" t="s">
        <v>1682</v>
      </c>
      <c r="H139" s="50" t="s">
        <v>1682</v>
      </c>
      <c r="I139" s="51"/>
      <c r="J139" s="52">
        <v>30</v>
      </c>
      <c r="K139" s="52"/>
      <c r="L139" s="53"/>
      <c r="M139" s="54" t="str">
        <f t="shared" si="39"/>
        <v>-</v>
      </c>
      <c r="N139" s="52">
        <f t="shared" si="43"/>
        <v>0</v>
      </c>
      <c r="O139" s="55">
        <f t="shared" ca="1" si="56"/>
        <v>28</v>
      </c>
      <c r="P139" s="55" t="str">
        <f t="shared" ca="1" si="57"/>
        <v>2019.7</v>
      </c>
      <c r="Q139" s="56">
        <f t="shared" si="58"/>
        <v>0</v>
      </c>
      <c r="R139" s="52" t="str">
        <f t="shared" si="59"/>
        <v/>
      </c>
      <c r="S139" s="52"/>
      <c r="T139" s="52" t="str">
        <f t="shared" si="64"/>
        <v>OV</v>
      </c>
      <c r="U139" s="57" t="s">
        <v>130</v>
      </c>
      <c r="V139" s="58">
        <f t="shared" ca="1" si="60"/>
        <v>0</v>
      </c>
      <c r="W139" s="64" t="s">
        <v>1795</v>
      </c>
      <c r="X139" s="60"/>
      <c r="Y139" s="61"/>
      <c r="Z139" s="56">
        <f t="shared" ca="1" si="61"/>
        <v>0</v>
      </c>
      <c r="AA139" s="56">
        <f t="shared" ca="1" si="61"/>
        <v>0</v>
      </c>
      <c r="AB139" s="56">
        <f t="shared" ca="1" si="61"/>
        <v>0</v>
      </c>
      <c r="AC139" s="56">
        <f t="shared" ca="1" si="61"/>
        <v>0</v>
      </c>
      <c r="AD139" s="56">
        <f t="shared" ca="1" si="61"/>
        <v>0</v>
      </c>
      <c r="AE139" s="56">
        <f t="shared" ca="1" si="61"/>
        <v>0</v>
      </c>
      <c r="AF139" s="56">
        <f t="shared" ca="1" si="61"/>
        <v>0</v>
      </c>
      <c r="AG139" s="56">
        <f t="shared" ca="1" si="61"/>
        <v>0</v>
      </c>
      <c r="AH139" s="56">
        <f t="shared" ca="1" si="61"/>
        <v>0</v>
      </c>
      <c r="AI139" s="56">
        <f t="shared" ca="1" si="61"/>
        <v>0</v>
      </c>
      <c r="AJ139" s="56">
        <f t="shared" ca="1" si="62"/>
        <v>0</v>
      </c>
      <c r="AK139" s="56">
        <f t="shared" ca="1" si="62"/>
        <v>0</v>
      </c>
      <c r="AL139" s="56">
        <f t="shared" ca="1" si="62"/>
        <v>0</v>
      </c>
      <c r="AM139" s="56">
        <f t="shared" ca="1" si="62"/>
        <v>0</v>
      </c>
      <c r="AN139" s="56">
        <f t="shared" ca="1" si="62"/>
        <v>0</v>
      </c>
      <c r="AO139" s="56">
        <f t="shared" ca="1" si="62"/>
        <v>0</v>
      </c>
      <c r="AP139" s="56">
        <f t="shared" ca="1" si="62"/>
        <v>0</v>
      </c>
      <c r="AQ139" s="56">
        <f t="shared" ca="1" si="62"/>
        <v>0</v>
      </c>
      <c r="AR139" s="56">
        <f t="shared" ca="1" si="62"/>
        <v>0</v>
      </c>
      <c r="AS139" s="56">
        <f t="shared" ca="1" si="62"/>
        <v>0</v>
      </c>
      <c r="AT139" s="56">
        <f t="shared" ca="1" si="63"/>
        <v>0</v>
      </c>
      <c r="AU139" s="56">
        <f t="shared" ca="1" si="63"/>
        <v>0</v>
      </c>
      <c r="AV139" s="56">
        <f t="shared" ca="1" si="63"/>
        <v>0</v>
      </c>
      <c r="AW139" s="56">
        <f t="shared" ca="1" si="63"/>
        <v>0</v>
      </c>
      <c r="AX139" s="56">
        <f t="shared" ca="1" si="63"/>
        <v>0</v>
      </c>
      <c r="AY139" s="56">
        <f t="shared" ca="1" si="63"/>
        <v>0</v>
      </c>
      <c r="AZ139" s="56">
        <f t="shared" ca="1" si="63"/>
        <v>0</v>
      </c>
      <c r="BA139" s="56">
        <f t="shared" ca="1" si="63"/>
        <v>0</v>
      </c>
      <c r="BB139" s="56">
        <f t="shared" ca="1" si="63"/>
        <v>0</v>
      </c>
      <c r="BC139" s="56">
        <f t="shared" ca="1" si="63"/>
        <v>0</v>
      </c>
      <c r="BD139" s="56">
        <f t="shared" ca="1" si="63"/>
        <v>0</v>
      </c>
      <c r="BE139" s="56">
        <f t="shared" ca="1" si="63"/>
        <v>0</v>
      </c>
      <c r="BF139" s="56">
        <f t="shared" ca="1" si="63"/>
        <v>0</v>
      </c>
      <c r="BG139" s="56">
        <f t="shared" ca="1" si="63"/>
        <v>0</v>
      </c>
    </row>
    <row r="140" spans="1:60" s="4" customFormat="1" x14ac:dyDescent="0.2">
      <c r="A140" s="4" t="s">
        <v>912</v>
      </c>
      <c r="B140" s="4" t="s">
        <v>1793</v>
      </c>
      <c r="C140" s="4" t="s">
        <v>1681</v>
      </c>
      <c r="E140" s="48"/>
      <c r="F140" s="63"/>
      <c r="G140" s="50" t="s">
        <v>1682</v>
      </c>
      <c r="H140" s="50" t="s">
        <v>1682</v>
      </c>
      <c r="I140" s="51"/>
      <c r="J140" s="52">
        <v>30</v>
      </c>
      <c r="K140" s="52"/>
      <c r="L140" s="53"/>
      <c r="M140" s="54" t="str">
        <f t="shared" si="39"/>
        <v>-</v>
      </c>
      <c r="N140" s="52">
        <f t="shared" si="43"/>
        <v>0</v>
      </c>
      <c r="O140" s="55">
        <f t="shared" ca="1" si="56"/>
        <v>28</v>
      </c>
      <c r="P140" s="55" t="str">
        <f t="shared" ca="1" si="57"/>
        <v>2019.7</v>
      </c>
      <c r="Q140" s="56">
        <f t="shared" si="58"/>
        <v>0</v>
      </c>
      <c r="R140" s="52" t="str">
        <f t="shared" si="59"/>
        <v/>
      </c>
      <c r="S140" s="52"/>
      <c r="T140" s="52" t="str">
        <f t="shared" si="64"/>
        <v>OV</v>
      </c>
      <c r="U140" s="57" t="s">
        <v>130</v>
      </c>
      <c r="V140" s="58">
        <f t="shared" ca="1" si="60"/>
        <v>0</v>
      </c>
      <c r="W140" s="64" t="s">
        <v>1795</v>
      </c>
      <c r="X140" s="60"/>
      <c r="Y140" s="61"/>
      <c r="Z140" s="56">
        <f t="shared" ca="1" si="61"/>
        <v>0</v>
      </c>
      <c r="AA140" s="56">
        <f t="shared" ca="1" si="61"/>
        <v>0</v>
      </c>
      <c r="AB140" s="56">
        <f t="shared" ca="1" si="61"/>
        <v>0</v>
      </c>
      <c r="AC140" s="56">
        <f t="shared" ca="1" si="61"/>
        <v>0</v>
      </c>
      <c r="AD140" s="56">
        <f t="shared" ca="1" si="61"/>
        <v>0</v>
      </c>
      <c r="AE140" s="56">
        <f t="shared" ca="1" si="61"/>
        <v>0</v>
      </c>
      <c r="AF140" s="56">
        <f t="shared" ca="1" si="61"/>
        <v>0</v>
      </c>
      <c r="AG140" s="56">
        <f t="shared" ca="1" si="61"/>
        <v>0</v>
      </c>
      <c r="AH140" s="56">
        <f t="shared" ca="1" si="61"/>
        <v>0</v>
      </c>
      <c r="AI140" s="56">
        <f t="shared" ca="1" si="61"/>
        <v>0</v>
      </c>
      <c r="AJ140" s="56">
        <f t="shared" ca="1" si="62"/>
        <v>0</v>
      </c>
      <c r="AK140" s="56">
        <f t="shared" ca="1" si="62"/>
        <v>0</v>
      </c>
      <c r="AL140" s="56">
        <f t="shared" ca="1" si="62"/>
        <v>0</v>
      </c>
      <c r="AM140" s="56">
        <f t="shared" ca="1" si="62"/>
        <v>0</v>
      </c>
      <c r="AN140" s="56">
        <f t="shared" ca="1" si="62"/>
        <v>0</v>
      </c>
      <c r="AO140" s="56">
        <f t="shared" ca="1" si="62"/>
        <v>0</v>
      </c>
      <c r="AP140" s="56">
        <f t="shared" ca="1" si="62"/>
        <v>0</v>
      </c>
      <c r="AQ140" s="56">
        <f t="shared" ca="1" si="62"/>
        <v>0</v>
      </c>
      <c r="AR140" s="56">
        <f t="shared" ca="1" si="62"/>
        <v>0</v>
      </c>
      <c r="AS140" s="56">
        <f t="shared" ca="1" si="62"/>
        <v>0</v>
      </c>
      <c r="AT140" s="56">
        <f t="shared" ca="1" si="63"/>
        <v>0</v>
      </c>
      <c r="AU140" s="56">
        <f t="shared" ca="1" si="63"/>
        <v>0</v>
      </c>
      <c r="AV140" s="56">
        <f t="shared" ca="1" si="63"/>
        <v>0</v>
      </c>
      <c r="AW140" s="56">
        <f t="shared" ca="1" si="63"/>
        <v>0</v>
      </c>
      <c r="AX140" s="56">
        <f t="shared" ca="1" si="63"/>
        <v>0</v>
      </c>
      <c r="AY140" s="56">
        <f t="shared" ca="1" si="63"/>
        <v>0</v>
      </c>
      <c r="AZ140" s="56">
        <f t="shared" ca="1" si="63"/>
        <v>0</v>
      </c>
      <c r="BA140" s="56">
        <f t="shared" ca="1" si="63"/>
        <v>0</v>
      </c>
      <c r="BB140" s="56">
        <f t="shared" ca="1" si="63"/>
        <v>0</v>
      </c>
      <c r="BC140" s="56">
        <f t="shared" ca="1" si="63"/>
        <v>0</v>
      </c>
      <c r="BD140" s="56">
        <f t="shared" ca="1" si="63"/>
        <v>0</v>
      </c>
      <c r="BE140" s="56">
        <f t="shared" ca="1" si="63"/>
        <v>0</v>
      </c>
      <c r="BF140" s="56">
        <f t="shared" ca="1" si="63"/>
        <v>0</v>
      </c>
      <c r="BG140" s="56">
        <f t="shared" ca="1" si="63"/>
        <v>0</v>
      </c>
    </row>
    <row r="141" spans="1:60" s="4" customFormat="1" x14ac:dyDescent="0.2">
      <c r="A141" s="4" t="s">
        <v>882</v>
      </c>
      <c r="B141" s="4" t="s">
        <v>1796</v>
      </c>
      <c r="C141" s="4" t="s">
        <v>1717</v>
      </c>
      <c r="E141" s="75"/>
      <c r="F141" s="67" t="s">
        <v>1797</v>
      </c>
      <c r="G141" s="50" t="s">
        <v>1682</v>
      </c>
      <c r="H141" s="50" t="s">
        <v>1682</v>
      </c>
      <c r="I141" s="51"/>
      <c r="J141" s="52">
        <v>30</v>
      </c>
      <c r="K141" s="52"/>
      <c r="L141" s="53">
        <v>43608</v>
      </c>
      <c r="M141" s="54">
        <f t="shared" si="39"/>
        <v>4</v>
      </c>
      <c r="N141" s="52">
        <f t="shared" si="43"/>
        <v>21</v>
      </c>
      <c r="O141" s="55">
        <f t="shared" ca="1" si="56"/>
        <v>28</v>
      </c>
      <c r="P141" s="55" t="str">
        <f t="shared" ca="1" si="57"/>
        <v>2019.7</v>
      </c>
      <c r="Q141" s="56">
        <f t="shared" si="58"/>
        <v>167.29054842473747</v>
      </c>
      <c r="R141" s="52">
        <f t="shared" ca="1" si="59"/>
        <v>48</v>
      </c>
      <c r="S141" s="52"/>
      <c r="T141" s="52" t="str">
        <f t="shared" ca="1" si="64"/>
        <v>OV</v>
      </c>
      <c r="U141" s="57" t="s">
        <v>130</v>
      </c>
      <c r="V141" s="58">
        <f t="shared" ca="1" si="60"/>
        <v>0</v>
      </c>
      <c r="W141" s="64" t="s">
        <v>1798</v>
      </c>
      <c r="X141" s="60">
        <v>134.04</v>
      </c>
      <c r="Y141" s="61">
        <v>716.84</v>
      </c>
      <c r="Z141" s="56">
        <f t="shared" ca="1" si="61"/>
        <v>0</v>
      </c>
      <c r="AA141" s="56">
        <f t="shared" ca="1" si="61"/>
        <v>0</v>
      </c>
      <c r="AB141" s="56">
        <f t="shared" ca="1" si="61"/>
        <v>0</v>
      </c>
      <c r="AC141" s="56">
        <f t="shared" ca="1" si="61"/>
        <v>0</v>
      </c>
      <c r="AD141" s="56">
        <f t="shared" ca="1" si="61"/>
        <v>0</v>
      </c>
      <c r="AE141" s="56">
        <f t="shared" ca="1" si="61"/>
        <v>0</v>
      </c>
      <c r="AF141" s="56">
        <f t="shared" ca="1" si="61"/>
        <v>0</v>
      </c>
      <c r="AG141" s="56">
        <f t="shared" ca="1" si="61"/>
        <v>0</v>
      </c>
      <c r="AH141" s="56">
        <f t="shared" ca="1" si="61"/>
        <v>0</v>
      </c>
      <c r="AI141" s="56">
        <f t="shared" ca="1" si="61"/>
        <v>716.84</v>
      </c>
      <c r="AJ141" s="56">
        <f t="shared" ca="1" si="62"/>
        <v>0</v>
      </c>
      <c r="AK141" s="56">
        <f t="shared" ca="1" si="62"/>
        <v>0</v>
      </c>
      <c r="AL141" s="56">
        <f t="shared" ca="1" si="62"/>
        <v>0</v>
      </c>
      <c r="AM141" s="56">
        <f t="shared" ca="1" si="62"/>
        <v>0</v>
      </c>
      <c r="AN141" s="56">
        <f t="shared" ca="1" si="62"/>
        <v>0</v>
      </c>
      <c r="AO141" s="56">
        <f t="shared" ca="1" si="62"/>
        <v>0</v>
      </c>
      <c r="AP141" s="56">
        <f t="shared" ca="1" si="62"/>
        <v>0</v>
      </c>
      <c r="AQ141" s="56">
        <f t="shared" ca="1" si="62"/>
        <v>0</v>
      </c>
      <c r="AR141" s="56">
        <f t="shared" ca="1" si="62"/>
        <v>0</v>
      </c>
      <c r="AS141" s="56">
        <f t="shared" ca="1" si="62"/>
        <v>0</v>
      </c>
      <c r="AT141" s="56">
        <f t="shared" ca="1" si="63"/>
        <v>0</v>
      </c>
      <c r="AU141" s="56">
        <f t="shared" ca="1" si="63"/>
        <v>0</v>
      </c>
      <c r="AV141" s="56">
        <f t="shared" ca="1" si="63"/>
        <v>0</v>
      </c>
      <c r="AW141" s="56">
        <f t="shared" ca="1" si="63"/>
        <v>0</v>
      </c>
      <c r="AX141" s="56">
        <f t="shared" ca="1" si="63"/>
        <v>0</v>
      </c>
      <c r="AY141" s="56">
        <f t="shared" ca="1" si="63"/>
        <v>0</v>
      </c>
      <c r="AZ141" s="56">
        <f t="shared" ca="1" si="63"/>
        <v>0</v>
      </c>
      <c r="BA141" s="56">
        <f t="shared" ca="1" si="63"/>
        <v>0</v>
      </c>
      <c r="BB141" s="56">
        <f t="shared" ca="1" si="63"/>
        <v>0</v>
      </c>
      <c r="BC141" s="56">
        <f t="shared" ca="1" si="63"/>
        <v>0</v>
      </c>
      <c r="BD141" s="56">
        <f t="shared" ca="1" si="63"/>
        <v>0</v>
      </c>
      <c r="BE141" s="56">
        <f t="shared" ca="1" si="63"/>
        <v>0</v>
      </c>
      <c r="BF141" s="56">
        <f t="shared" ca="1" si="63"/>
        <v>0</v>
      </c>
      <c r="BG141" s="56">
        <f t="shared" ca="1" si="63"/>
        <v>0</v>
      </c>
      <c r="BH141" s="1"/>
    </row>
    <row r="142" spans="1:60" s="4" customFormat="1" x14ac:dyDescent="0.2">
      <c r="A142" s="4" t="s">
        <v>882</v>
      </c>
      <c r="B142" s="4" t="s">
        <v>1796</v>
      </c>
      <c r="C142" s="4" t="s">
        <v>1717</v>
      </c>
      <c r="E142" s="75"/>
      <c r="F142" s="67" t="s">
        <v>1799</v>
      </c>
      <c r="G142" s="50" t="s">
        <v>1682</v>
      </c>
      <c r="H142" s="50" t="s">
        <v>1682</v>
      </c>
      <c r="I142" s="51"/>
      <c r="J142" s="52">
        <v>30</v>
      </c>
      <c r="K142" s="52"/>
      <c r="L142" s="53">
        <v>43602</v>
      </c>
      <c r="M142" s="54">
        <f t="shared" si="39"/>
        <v>5</v>
      </c>
      <c r="N142" s="52">
        <f t="shared" si="43"/>
        <v>20</v>
      </c>
      <c r="O142" s="55">
        <f t="shared" ca="1" si="56"/>
        <v>28</v>
      </c>
      <c r="P142" s="55" t="str">
        <f t="shared" ca="1" si="57"/>
        <v>2019.7</v>
      </c>
      <c r="Q142" s="56">
        <f t="shared" si="58"/>
        <v>659.37689614935812</v>
      </c>
      <c r="R142" s="52">
        <f t="shared" ca="1" si="59"/>
        <v>54</v>
      </c>
      <c r="S142" s="52"/>
      <c r="T142" s="52" t="str">
        <f t="shared" ca="1" si="64"/>
        <v>OV</v>
      </c>
      <c r="U142" s="57" t="s">
        <v>130</v>
      </c>
      <c r="V142" s="58">
        <f t="shared" ca="1" si="60"/>
        <v>0</v>
      </c>
      <c r="W142" s="64" t="s">
        <v>1798</v>
      </c>
      <c r="X142" s="60">
        <v>528.33000000000004</v>
      </c>
      <c r="Y142" s="61">
        <v>2825.43</v>
      </c>
      <c r="Z142" s="56">
        <f t="shared" ref="Z142:AI151" ca="1" si="65">IF($O142-WEEKNUM(Z$1815)=0,$Y142,0)</f>
        <v>0</v>
      </c>
      <c r="AA142" s="56">
        <f t="shared" ca="1" si="65"/>
        <v>0</v>
      </c>
      <c r="AB142" s="56">
        <f t="shared" ca="1" si="65"/>
        <v>0</v>
      </c>
      <c r="AC142" s="56">
        <f t="shared" ca="1" si="65"/>
        <v>0</v>
      </c>
      <c r="AD142" s="56">
        <f t="shared" ca="1" si="65"/>
        <v>0</v>
      </c>
      <c r="AE142" s="56">
        <f t="shared" ca="1" si="65"/>
        <v>0</v>
      </c>
      <c r="AF142" s="56">
        <f t="shared" ca="1" si="65"/>
        <v>0</v>
      </c>
      <c r="AG142" s="56">
        <f t="shared" ca="1" si="65"/>
        <v>0</v>
      </c>
      <c r="AH142" s="56">
        <f t="shared" ca="1" si="65"/>
        <v>0</v>
      </c>
      <c r="AI142" s="56">
        <f t="shared" ca="1" si="65"/>
        <v>2825.43</v>
      </c>
      <c r="AJ142" s="56">
        <f t="shared" ref="AJ142:AS151" ca="1" si="66">IF($O142-WEEKNUM(AJ$1815)=0,$Y142,0)</f>
        <v>0</v>
      </c>
      <c r="AK142" s="56">
        <f t="shared" ca="1" si="66"/>
        <v>0</v>
      </c>
      <c r="AL142" s="56">
        <f t="shared" ca="1" si="66"/>
        <v>0</v>
      </c>
      <c r="AM142" s="56">
        <f t="shared" ca="1" si="66"/>
        <v>0</v>
      </c>
      <c r="AN142" s="56">
        <f t="shared" ca="1" si="66"/>
        <v>0</v>
      </c>
      <c r="AO142" s="56">
        <f t="shared" ca="1" si="66"/>
        <v>0</v>
      </c>
      <c r="AP142" s="56">
        <f t="shared" ca="1" si="66"/>
        <v>0</v>
      </c>
      <c r="AQ142" s="56">
        <f t="shared" ca="1" si="66"/>
        <v>0</v>
      </c>
      <c r="AR142" s="56">
        <f t="shared" ca="1" si="66"/>
        <v>0</v>
      </c>
      <c r="AS142" s="56">
        <f t="shared" ca="1" si="66"/>
        <v>0</v>
      </c>
      <c r="AT142" s="56">
        <f t="shared" ref="AT142:BG151" ca="1" si="67">IF($O142-WEEKNUM(AT$1815)=0,$Y142,0)</f>
        <v>0</v>
      </c>
      <c r="AU142" s="56">
        <f t="shared" ca="1" si="67"/>
        <v>0</v>
      </c>
      <c r="AV142" s="56">
        <f t="shared" ca="1" si="67"/>
        <v>0</v>
      </c>
      <c r="AW142" s="56">
        <f t="shared" ca="1" si="67"/>
        <v>0</v>
      </c>
      <c r="AX142" s="56">
        <f t="shared" ca="1" si="67"/>
        <v>0</v>
      </c>
      <c r="AY142" s="56">
        <f t="shared" ca="1" si="67"/>
        <v>0</v>
      </c>
      <c r="AZ142" s="56">
        <f t="shared" ca="1" si="67"/>
        <v>0</v>
      </c>
      <c r="BA142" s="56">
        <f t="shared" ca="1" si="67"/>
        <v>0</v>
      </c>
      <c r="BB142" s="56">
        <f t="shared" ca="1" si="67"/>
        <v>0</v>
      </c>
      <c r="BC142" s="56">
        <f t="shared" ca="1" si="67"/>
        <v>0</v>
      </c>
      <c r="BD142" s="56">
        <f t="shared" ca="1" si="67"/>
        <v>0</v>
      </c>
      <c r="BE142" s="56">
        <f t="shared" ca="1" si="67"/>
        <v>0</v>
      </c>
      <c r="BF142" s="56">
        <f t="shared" ca="1" si="67"/>
        <v>0</v>
      </c>
      <c r="BG142" s="56">
        <f t="shared" ca="1" si="67"/>
        <v>0</v>
      </c>
      <c r="BH142" s="1"/>
    </row>
    <row r="143" spans="1:60" s="4" customFormat="1" x14ac:dyDescent="0.2">
      <c r="A143" s="4" t="s">
        <v>882</v>
      </c>
      <c r="B143" s="4" t="s">
        <v>1796</v>
      </c>
      <c r="C143" s="4" t="s">
        <v>1717</v>
      </c>
      <c r="E143" s="75"/>
      <c r="F143" s="67" t="s">
        <v>1800</v>
      </c>
      <c r="G143" s="50" t="s">
        <v>1682</v>
      </c>
      <c r="H143" s="50" t="s">
        <v>1682</v>
      </c>
      <c r="I143" s="51"/>
      <c r="J143" s="52">
        <v>30</v>
      </c>
      <c r="K143" s="52"/>
      <c r="L143" s="53">
        <v>43581</v>
      </c>
      <c r="M143" s="54">
        <f t="shared" si="39"/>
        <v>5</v>
      </c>
      <c r="N143" s="52">
        <f t="shared" si="43"/>
        <v>17</v>
      </c>
      <c r="O143" s="55">
        <f t="shared" ca="1" si="56"/>
        <v>28</v>
      </c>
      <c r="P143" s="55" t="str">
        <f t="shared" ca="1" si="57"/>
        <v>2019.7</v>
      </c>
      <c r="Q143" s="56">
        <f t="shared" si="58"/>
        <v>142.08868144690783</v>
      </c>
      <c r="R143" s="52">
        <f t="shared" ca="1" si="59"/>
        <v>75</v>
      </c>
      <c r="S143" s="52"/>
      <c r="T143" s="52" t="str">
        <f t="shared" ca="1" si="64"/>
        <v>OV</v>
      </c>
      <c r="U143" s="57" t="s">
        <v>130</v>
      </c>
      <c r="V143" s="58">
        <f t="shared" ca="1" si="60"/>
        <v>0</v>
      </c>
      <c r="W143" s="64" t="s">
        <v>1798</v>
      </c>
      <c r="X143" s="60">
        <v>113.85</v>
      </c>
      <c r="Y143" s="61">
        <v>608.85</v>
      </c>
      <c r="Z143" s="56">
        <f t="shared" ca="1" si="65"/>
        <v>0</v>
      </c>
      <c r="AA143" s="56">
        <f t="shared" ca="1" si="65"/>
        <v>0</v>
      </c>
      <c r="AB143" s="56">
        <f t="shared" ca="1" si="65"/>
        <v>0</v>
      </c>
      <c r="AC143" s="56">
        <f t="shared" ca="1" si="65"/>
        <v>0</v>
      </c>
      <c r="AD143" s="56">
        <f t="shared" ca="1" si="65"/>
        <v>0</v>
      </c>
      <c r="AE143" s="56">
        <f t="shared" ca="1" si="65"/>
        <v>0</v>
      </c>
      <c r="AF143" s="56">
        <f t="shared" ca="1" si="65"/>
        <v>0</v>
      </c>
      <c r="AG143" s="56">
        <f t="shared" ca="1" si="65"/>
        <v>0</v>
      </c>
      <c r="AH143" s="56">
        <f t="shared" ca="1" si="65"/>
        <v>0</v>
      </c>
      <c r="AI143" s="56">
        <f t="shared" ca="1" si="65"/>
        <v>608.85</v>
      </c>
      <c r="AJ143" s="56">
        <f t="shared" ca="1" si="66"/>
        <v>0</v>
      </c>
      <c r="AK143" s="56">
        <f t="shared" ca="1" si="66"/>
        <v>0</v>
      </c>
      <c r="AL143" s="56">
        <f t="shared" ca="1" si="66"/>
        <v>0</v>
      </c>
      <c r="AM143" s="56">
        <f t="shared" ca="1" si="66"/>
        <v>0</v>
      </c>
      <c r="AN143" s="56">
        <f t="shared" ca="1" si="66"/>
        <v>0</v>
      </c>
      <c r="AO143" s="56">
        <f t="shared" ca="1" si="66"/>
        <v>0</v>
      </c>
      <c r="AP143" s="56">
        <f t="shared" ca="1" si="66"/>
        <v>0</v>
      </c>
      <c r="AQ143" s="56">
        <f t="shared" ca="1" si="66"/>
        <v>0</v>
      </c>
      <c r="AR143" s="56">
        <f t="shared" ca="1" si="66"/>
        <v>0</v>
      </c>
      <c r="AS143" s="56">
        <f t="shared" ca="1" si="66"/>
        <v>0</v>
      </c>
      <c r="AT143" s="56">
        <f t="shared" ca="1" si="67"/>
        <v>0</v>
      </c>
      <c r="AU143" s="56">
        <f t="shared" ca="1" si="67"/>
        <v>0</v>
      </c>
      <c r="AV143" s="56">
        <f t="shared" ca="1" si="67"/>
        <v>0</v>
      </c>
      <c r="AW143" s="56">
        <f t="shared" ca="1" si="67"/>
        <v>0</v>
      </c>
      <c r="AX143" s="56">
        <f t="shared" ca="1" si="67"/>
        <v>0</v>
      </c>
      <c r="AY143" s="56">
        <f t="shared" ca="1" si="67"/>
        <v>0</v>
      </c>
      <c r="AZ143" s="56">
        <f t="shared" ca="1" si="67"/>
        <v>0</v>
      </c>
      <c r="BA143" s="56">
        <f t="shared" ca="1" si="67"/>
        <v>0</v>
      </c>
      <c r="BB143" s="56">
        <f t="shared" ca="1" si="67"/>
        <v>0</v>
      </c>
      <c r="BC143" s="56">
        <f t="shared" ca="1" si="67"/>
        <v>0</v>
      </c>
      <c r="BD143" s="56">
        <f t="shared" ca="1" si="67"/>
        <v>0</v>
      </c>
      <c r="BE143" s="56">
        <f t="shared" ca="1" si="67"/>
        <v>0</v>
      </c>
      <c r="BF143" s="56">
        <f t="shared" ca="1" si="67"/>
        <v>0</v>
      </c>
      <c r="BG143" s="56">
        <f t="shared" ca="1" si="67"/>
        <v>0</v>
      </c>
      <c r="BH143" s="1"/>
    </row>
    <row r="144" spans="1:60" s="4" customFormat="1" x14ac:dyDescent="0.2">
      <c r="A144" s="4" t="s">
        <v>882</v>
      </c>
      <c r="B144" s="4" t="s">
        <v>1796</v>
      </c>
      <c r="C144" s="4" t="s">
        <v>1717</v>
      </c>
      <c r="E144" s="75"/>
      <c r="F144" s="67" t="s">
        <v>1801</v>
      </c>
      <c r="G144" s="50" t="s">
        <v>1682</v>
      </c>
      <c r="H144" s="50" t="s">
        <v>1682</v>
      </c>
      <c r="I144" s="51"/>
      <c r="J144" s="52">
        <v>30</v>
      </c>
      <c r="K144" s="52"/>
      <c r="L144" s="53">
        <v>43586</v>
      </c>
      <c r="M144" s="54">
        <f t="shared" ref="M144:M216" si="68">IF(L144="","-",WEEKDAY(L144,2))</f>
        <v>3</v>
      </c>
      <c r="N144" s="52">
        <f t="shared" si="43"/>
        <v>18</v>
      </c>
      <c r="O144" s="55">
        <f t="shared" ca="1" si="56"/>
        <v>28</v>
      </c>
      <c r="P144" s="55" t="str">
        <f t="shared" ca="1" si="57"/>
        <v>2019.7</v>
      </c>
      <c r="Q144" s="56">
        <f t="shared" si="58"/>
        <v>110.51341890315052</v>
      </c>
      <c r="R144" s="52">
        <f t="shared" ca="1" si="59"/>
        <v>70</v>
      </c>
      <c r="S144" s="52"/>
      <c r="T144" s="52" t="str">
        <f t="shared" ca="1" si="64"/>
        <v>OV</v>
      </c>
      <c r="U144" s="57" t="s">
        <v>130</v>
      </c>
      <c r="V144" s="58">
        <f t="shared" ca="1" si="60"/>
        <v>0</v>
      </c>
      <c r="W144" s="64" t="s">
        <v>1798</v>
      </c>
      <c r="X144" s="60">
        <v>88.55</v>
      </c>
      <c r="Y144" s="61">
        <v>473.55</v>
      </c>
      <c r="Z144" s="56">
        <f t="shared" ca="1" si="65"/>
        <v>0</v>
      </c>
      <c r="AA144" s="56">
        <f t="shared" ca="1" si="65"/>
        <v>0</v>
      </c>
      <c r="AB144" s="56">
        <f t="shared" ca="1" si="65"/>
        <v>0</v>
      </c>
      <c r="AC144" s="56">
        <f t="shared" ca="1" si="65"/>
        <v>0</v>
      </c>
      <c r="AD144" s="56">
        <f t="shared" ca="1" si="65"/>
        <v>0</v>
      </c>
      <c r="AE144" s="56">
        <f t="shared" ca="1" si="65"/>
        <v>0</v>
      </c>
      <c r="AF144" s="56">
        <f t="shared" ca="1" si="65"/>
        <v>0</v>
      </c>
      <c r="AG144" s="56">
        <f t="shared" ca="1" si="65"/>
        <v>0</v>
      </c>
      <c r="AH144" s="56">
        <f t="shared" ca="1" si="65"/>
        <v>0</v>
      </c>
      <c r="AI144" s="56">
        <f t="shared" ca="1" si="65"/>
        <v>473.55</v>
      </c>
      <c r="AJ144" s="56">
        <f t="shared" ca="1" si="66"/>
        <v>0</v>
      </c>
      <c r="AK144" s="56">
        <f t="shared" ca="1" si="66"/>
        <v>0</v>
      </c>
      <c r="AL144" s="56">
        <f t="shared" ca="1" si="66"/>
        <v>0</v>
      </c>
      <c r="AM144" s="56">
        <f t="shared" ca="1" si="66"/>
        <v>0</v>
      </c>
      <c r="AN144" s="56">
        <f t="shared" ca="1" si="66"/>
        <v>0</v>
      </c>
      <c r="AO144" s="56">
        <f t="shared" ca="1" si="66"/>
        <v>0</v>
      </c>
      <c r="AP144" s="56">
        <f t="shared" ca="1" si="66"/>
        <v>0</v>
      </c>
      <c r="AQ144" s="56">
        <f t="shared" ca="1" si="66"/>
        <v>0</v>
      </c>
      <c r="AR144" s="56">
        <f t="shared" ca="1" si="66"/>
        <v>0</v>
      </c>
      <c r="AS144" s="56">
        <f t="shared" ca="1" si="66"/>
        <v>0</v>
      </c>
      <c r="AT144" s="56">
        <f t="shared" ca="1" si="67"/>
        <v>0</v>
      </c>
      <c r="AU144" s="56">
        <f t="shared" ca="1" si="67"/>
        <v>0</v>
      </c>
      <c r="AV144" s="56">
        <f t="shared" ca="1" si="67"/>
        <v>0</v>
      </c>
      <c r="AW144" s="56">
        <f t="shared" ca="1" si="67"/>
        <v>0</v>
      </c>
      <c r="AX144" s="56">
        <f t="shared" ca="1" si="67"/>
        <v>0</v>
      </c>
      <c r="AY144" s="56">
        <f t="shared" ca="1" si="67"/>
        <v>0</v>
      </c>
      <c r="AZ144" s="56">
        <f t="shared" ca="1" si="67"/>
        <v>0</v>
      </c>
      <c r="BA144" s="56">
        <f t="shared" ca="1" si="67"/>
        <v>0</v>
      </c>
      <c r="BB144" s="56">
        <f t="shared" ca="1" si="67"/>
        <v>0</v>
      </c>
      <c r="BC144" s="56">
        <f t="shared" ca="1" si="67"/>
        <v>0</v>
      </c>
      <c r="BD144" s="56">
        <f t="shared" ca="1" si="67"/>
        <v>0</v>
      </c>
      <c r="BE144" s="56">
        <f t="shared" ca="1" si="67"/>
        <v>0</v>
      </c>
      <c r="BF144" s="56">
        <f t="shared" ca="1" si="67"/>
        <v>0</v>
      </c>
      <c r="BG144" s="56">
        <f t="shared" ca="1" si="67"/>
        <v>0</v>
      </c>
      <c r="BH144" s="1"/>
    </row>
    <row r="145" spans="1:60" s="4" customFormat="1" x14ac:dyDescent="0.2">
      <c r="A145" s="4" t="s">
        <v>882</v>
      </c>
      <c r="B145" s="4" t="s">
        <v>1796</v>
      </c>
      <c r="C145" s="4" t="s">
        <v>1717</v>
      </c>
      <c r="E145" s="75"/>
      <c r="F145" s="67"/>
      <c r="G145" s="50" t="s">
        <v>1682</v>
      </c>
      <c r="H145" s="50" t="s">
        <v>1682</v>
      </c>
      <c r="I145" s="51"/>
      <c r="J145" s="52">
        <v>30</v>
      </c>
      <c r="K145" s="52"/>
      <c r="L145" s="53"/>
      <c r="M145" s="54" t="str">
        <f t="shared" si="68"/>
        <v>-</v>
      </c>
      <c r="N145" s="52">
        <f t="shared" si="43"/>
        <v>0</v>
      </c>
      <c r="O145" s="55">
        <f t="shared" ca="1" si="56"/>
        <v>28</v>
      </c>
      <c r="P145" s="55" t="str">
        <f t="shared" ca="1" si="57"/>
        <v>2019.7</v>
      </c>
      <c r="Q145" s="56">
        <f t="shared" si="58"/>
        <v>0</v>
      </c>
      <c r="R145" s="52" t="str">
        <f t="shared" si="59"/>
        <v/>
      </c>
      <c r="S145" s="52"/>
      <c r="T145" s="52" t="str">
        <f t="shared" si="64"/>
        <v>OV</v>
      </c>
      <c r="U145" s="57" t="s">
        <v>130</v>
      </c>
      <c r="V145" s="58">
        <f t="shared" ca="1" si="60"/>
        <v>0</v>
      </c>
      <c r="W145" s="64" t="s">
        <v>1798</v>
      </c>
      <c r="X145" s="60"/>
      <c r="Y145" s="61"/>
      <c r="Z145" s="56">
        <f t="shared" ca="1" si="65"/>
        <v>0</v>
      </c>
      <c r="AA145" s="56">
        <f t="shared" ca="1" si="65"/>
        <v>0</v>
      </c>
      <c r="AB145" s="56">
        <f t="shared" ca="1" si="65"/>
        <v>0</v>
      </c>
      <c r="AC145" s="56">
        <f t="shared" ca="1" si="65"/>
        <v>0</v>
      </c>
      <c r="AD145" s="56">
        <f t="shared" ca="1" si="65"/>
        <v>0</v>
      </c>
      <c r="AE145" s="56">
        <f t="shared" ca="1" si="65"/>
        <v>0</v>
      </c>
      <c r="AF145" s="56">
        <f t="shared" ca="1" si="65"/>
        <v>0</v>
      </c>
      <c r="AG145" s="56">
        <f t="shared" ca="1" si="65"/>
        <v>0</v>
      </c>
      <c r="AH145" s="56">
        <f t="shared" ca="1" si="65"/>
        <v>0</v>
      </c>
      <c r="AI145" s="56">
        <f t="shared" ca="1" si="65"/>
        <v>0</v>
      </c>
      <c r="AJ145" s="56">
        <f t="shared" ca="1" si="66"/>
        <v>0</v>
      </c>
      <c r="AK145" s="56">
        <f t="shared" ca="1" si="66"/>
        <v>0</v>
      </c>
      <c r="AL145" s="56">
        <f t="shared" ca="1" si="66"/>
        <v>0</v>
      </c>
      <c r="AM145" s="56">
        <f t="shared" ca="1" si="66"/>
        <v>0</v>
      </c>
      <c r="AN145" s="56">
        <f t="shared" ca="1" si="66"/>
        <v>0</v>
      </c>
      <c r="AO145" s="56">
        <f t="shared" ca="1" si="66"/>
        <v>0</v>
      </c>
      <c r="AP145" s="56">
        <f t="shared" ca="1" si="66"/>
        <v>0</v>
      </c>
      <c r="AQ145" s="56">
        <f t="shared" ca="1" si="66"/>
        <v>0</v>
      </c>
      <c r="AR145" s="56">
        <f t="shared" ca="1" si="66"/>
        <v>0</v>
      </c>
      <c r="AS145" s="56">
        <f t="shared" ca="1" si="66"/>
        <v>0</v>
      </c>
      <c r="AT145" s="56">
        <f t="shared" ca="1" si="67"/>
        <v>0</v>
      </c>
      <c r="AU145" s="56">
        <f t="shared" ca="1" si="67"/>
        <v>0</v>
      </c>
      <c r="AV145" s="56">
        <f t="shared" ca="1" si="67"/>
        <v>0</v>
      </c>
      <c r="AW145" s="56">
        <f t="shared" ca="1" si="67"/>
        <v>0</v>
      </c>
      <c r="AX145" s="56">
        <f t="shared" ca="1" si="67"/>
        <v>0</v>
      </c>
      <c r="AY145" s="56">
        <f t="shared" ca="1" si="67"/>
        <v>0</v>
      </c>
      <c r="AZ145" s="56">
        <f t="shared" ca="1" si="67"/>
        <v>0</v>
      </c>
      <c r="BA145" s="56">
        <f t="shared" ca="1" si="67"/>
        <v>0</v>
      </c>
      <c r="BB145" s="56">
        <f t="shared" ca="1" si="67"/>
        <v>0</v>
      </c>
      <c r="BC145" s="56">
        <f t="shared" ca="1" si="67"/>
        <v>0</v>
      </c>
      <c r="BD145" s="56">
        <f t="shared" ca="1" si="67"/>
        <v>0</v>
      </c>
      <c r="BE145" s="56">
        <f t="shared" ca="1" si="67"/>
        <v>0</v>
      </c>
      <c r="BF145" s="56">
        <f t="shared" ca="1" si="67"/>
        <v>0</v>
      </c>
      <c r="BG145" s="56">
        <f t="shared" ca="1" si="67"/>
        <v>0</v>
      </c>
      <c r="BH145" s="1"/>
    </row>
    <row r="146" spans="1:60" s="4" customFormat="1" x14ac:dyDescent="0.2">
      <c r="A146" s="4" t="s">
        <v>882</v>
      </c>
      <c r="B146" s="4" t="s">
        <v>1796</v>
      </c>
      <c r="C146" s="4" t="s">
        <v>1717</v>
      </c>
      <c r="E146" s="75"/>
      <c r="F146" s="67"/>
      <c r="G146" s="50" t="s">
        <v>1682</v>
      </c>
      <c r="H146" s="50" t="s">
        <v>1682</v>
      </c>
      <c r="I146" s="51"/>
      <c r="J146" s="52">
        <v>30</v>
      </c>
      <c r="K146" s="52"/>
      <c r="L146" s="53"/>
      <c r="M146" s="54" t="str">
        <f t="shared" si="68"/>
        <v>-</v>
      </c>
      <c r="N146" s="52">
        <f t="shared" si="43"/>
        <v>0</v>
      </c>
      <c r="O146" s="55">
        <f t="shared" ca="1" si="56"/>
        <v>28</v>
      </c>
      <c r="P146" s="55" t="str">
        <f t="shared" ca="1" si="57"/>
        <v>2019.7</v>
      </c>
      <c r="Q146" s="56">
        <f t="shared" si="58"/>
        <v>0</v>
      </c>
      <c r="R146" s="52" t="str">
        <f t="shared" si="59"/>
        <v/>
      </c>
      <c r="S146" s="52"/>
      <c r="T146" s="52" t="str">
        <f t="shared" si="64"/>
        <v>OV</v>
      </c>
      <c r="U146" s="57" t="s">
        <v>130</v>
      </c>
      <c r="V146" s="58">
        <f t="shared" ca="1" si="60"/>
        <v>0</v>
      </c>
      <c r="W146" s="64" t="s">
        <v>1798</v>
      </c>
      <c r="X146" s="60"/>
      <c r="Y146" s="61"/>
      <c r="Z146" s="56">
        <f t="shared" ca="1" si="65"/>
        <v>0</v>
      </c>
      <c r="AA146" s="56">
        <f t="shared" ca="1" si="65"/>
        <v>0</v>
      </c>
      <c r="AB146" s="56">
        <f t="shared" ca="1" si="65"/>
        <v>0</v>
      </c>
      <c r="AC146" s="56">
        <f t="shared" ca="1" si="65"/>
        <v>0</v>
      </c>
      <c r="AD146" s="56">
        <f t="shared" ca="1" si="65"/>
        <v>0</v>
      </c>
      <c r="AE146" s="56">
        <f t="shared" ca="1" si="65"/>
        <v>0</v>
      </c>
      <c r="AF146" s="56">
        <f t="shared" ca="1" si="65"/>
        <v>0</v>
      </c>
      <c r="AG146" s="56">
        <f t="shared" ca="1" si="65"/>
        <v>0</v>
      </c>
      <c r="AH146" s="56">
        <f t="shared" ca="1" si="65"/>
        <v>0</v>
      </c>
      <c r="AI146" s="56">
        <f t="shared" ca="1" si="65"/>
        <v>0</v>
      </c>
      <c r="AJ146" s="56">
        <f t="shared" ca="1" si="66"/>
        <v>0</v>
      </c>
      <c r="AK146" s="56">
        <f t="shared" ca="1" si="66"/>
        <v>0</v>
      </c>
      <c r="AL146" s="56">
        <f t="shared" ca="1" si="66"/>
        <v>0</v>
      </c>
      <c r="AM146" s="56">
        <f t="shared" ca="1" si="66"/>
        <v>0</v>
      </c>
      <c r="AN146" s="56">
        <f t="shared" ca="1" si="66"/>
        <v>0</v>
      </c>
      <c r="AO146" s="56">
        <f t="shared" ca="1" si="66"/>
        <v>0</v>
      </c>
      <c r="AP146" s="56">
        <f t="shared" ca="1" si="66"/>
        <v>0</v>
      </c>
      <c r="AQ146" s="56">
        <f t="shared" ca="1" si="66"/>
        <v>0</v>
      </c>
      <c r="AR146" s="56">
        <f t="shared" ca="1" si="66"/>
        <v>0</v>
      </c>
      <c r="AS146" s="56">
        <f t="shared" ca="1" si="66"/>
        <v>0</v>
      </c>
      <c r="AT146" s="56">
        <f t="shared" ca="1" si="67"/>
        <v>0</v>
      </c>
      <c r="AU146" s="56">
        <f t="shared" ca="1" si="67"/>
        <v>0</v>
      </c>
      <c r="AV146" s="56">
        <f t="shared" ca="1" si="67"/>
        <v>0</v>
      </c>
      <c r="AW146" s="56">
        <f t="shared" ca="1" si="67"/>
        <v>0</v>
      </c>
      <c r="AX146" s="56">
        <f t="shared" ca="1" si="67"/>
        <v>0</v>
      </c>
      <c r="AY146" s="56">
        <f t="shared" ca="1" si="67"/>
        <v>0</v>
      </c>
      <c r="AZ146" s="56">
        <f t="shared" ca="1" si="67"/>
        <v>0</v>
      </c>
      <c r="BA146" s="56">
        <f t="shared" ca="1" si="67"/>
        <v>0</v>
      </c>
      <c r="BB146" s="56">
        <f t="shared" ca="1" si="67"/>
        <v>0</v>
      </c>
      <c r="BC146" s="56">
        <f t="shared" ca="1" si="67"/>
        <v>0</v>
      </c>
      <c r="BD146" s="56">
        <f t="shared" ca="1" si="67"/>
        <v>0</v>
      </c>
      <c r="BE146" s="56">
        <f t="shared" ca="1" si="67"/>
        <v>0</v>
      </c>
      <c r="BF146" s="56">
        <f t="shared" ca="1" si="67"/>
        <v>0</v>
      </c>
      <c r="BG146" s="56">
        <f t="shared" ca="1" si="67"/>
        <v>0</v>
      </c>
      <c r="BH146" s="1"/>
    </row>
    <row r="147" spans="1:60" s="4" customFormat="1" x14ac:dyDescent="0.2">
      <c r="A147" s="4" t="s">
        <v>882</v>
      </c>
      <c r="B147" s="4" t="s">
        <v>1796</v>
      </c>
      <c r="C147" s="4" t="s">
        <v>1717</v>
      </c>
      <c r="E147" s="75"/>
      <c r="F147" s="67" t="s">
        <v>1802</v>
      </c>
      <c r="G147" s="50" t="s">
        <v>1682</v>
      </c>
      <c r="H147" s="50" t="s">
        <v>1682</v>
      </c>
      <c r="I147" s="51"/>
      <c r="J147" s="52">
        <v>30</v>
      </c>
      <c r="K147" s="52"/>
      <c r="L147" s="53">
        <v>43588</v>
      </c>
      <c r="M147" s="54">
        <f>IF(L147="","-",WEEKDAY(L147,2))</f>
        <v>5</v>
      </c>
      <c r="N147" s="52">
        <f>WEEKNUM(L147)</f>
        <v>18</v>
      </c>
      <c r="O147" s="55">
        <f t="shared" ca="1" si="56"/>
        <v>28</v>
      </c>
      <c r="P147" s="55" t="str">
        <f t="shared" ca="1" si="57"/>
        <v>2019.7</v>
      </c>
      <c r="Q147" s="56">
        <f t="shared" si="58"/>
        <v>66.021003500583419</v>
      </c>
      <c r="R147" s="52">
        <f t="shared" ca="1" si="59"/>
        <v>68</v>
      </c>
      <c r="S147" s="52"/>
      <c r="T147" s="52" t="str">
        <f t="shared" ca="1" si="64"/>
        <v>OV</v>
      </c>
      <c r="U147" s="57" t="s">
        <v>130</v>
      </c>
      <c r="V147" s="58">
        <f t="shared" ca="1" si="60"/>
        <v>0</v>
      </c>
      <c r="W147" s="64" t="s">
        <v>1798</v>
      </c>
      <c r="X147" s="60">
        <v>52.9</v>
      </c>
      <c r="Y147" s="61">
        <v>282.89999999999998</v>
      </c>
      <c r="Z147" s="56">
        <f t="shared" ca="1" si="65"/>
        <v>0</v>
      </c>
      <c r="AA147" s="56">
        <f t="shared" ca="1" si="65"/>
        <v>0</v>
      </c>
      <c r="AB147" s="56">
        <f t="shared" ca="1" si="65"/>
        <v>0</v>
      </c>
      <c r="AC147" s="56">
        <f t="shared" ca="1" si="65"/>
        <v>0</v>
      </c>
      <c r="AD147" s="56">
        <f t="shared" ca="1" si="65"/>
        <v>0</v>
      </c>
      <c r="AE147" s="56">
        <f t="shared" ca="1" si="65"/>
        <v>0</v>
      </c>
      <c r="AF147" s="56">
        <f t="shared" ca="1" si="65"/>
        <v>0</v>
      </c>
      <c r="AG147" s="56">
        <f t="shared" ca="1" si="65"/>
        <v>0</v>
      </c>
      <c r="AH147" s="56">
        <f t="shared" ca="1" si="65"/>
        <v>0</v>
      </c>
      <c r="AI147" s="56">
        <f t="shared" ca="1" si="65"/>
        <v>282.89999999999998</v>
      </c>
      <c r="AJ147" s="56">
        <f t="shared" ca="1" si="66"/>
        <v>0</v>
      </c>
      <c r="AK147" s="56">
        <f t="shared" ca="1" si="66"/>
        <v>0</v>
      </c>
      <c r="AL147" s="56">
        <f t="shared" ca="1" si="66"/>
        <v>0</v>
      </c>
      <c r="AM147" s="56">
        <f t="shared" ca="1" si="66"/>
        <v>0</v>
      </c>
      <c r="AN147" s="56">
        <f t="shared" ca="1" si="66"/>
        <v>0</v>
      </c>
      <c r="AO147" s="56">
        <f t="shared" ca="1" si="66"/>
        <v>0</v>
      </c>
      <c r="AP147" s="56">
        <f t="shared" ca="1" si="66"/>
        <v>0</v>
      </c>
      <c r="AQ147" s="56">
        <f t="shared" ca="1" si="66"/>
        <v>0</v>
      </c>
      <c r="AR147" s="56">
        <f t="shared" ca="1" si="66"/>
        <v>0</v>
      </c>
      <c r="AS147" s="56">
        <f t="shared" ca="1" si="66"/>
        <v>0</v>
      </c>
      <c r="AT147" s="56">
        <f t="shared" ca="1" si="67"/>
        <v>0</v>
      </c>
      <c r="AU147" s="56">
        <f t="shared" ca="1" si="67"/>
        <v>0</v>
      </c>
      <c r="AV147" s="56">
        <f t="shared" ca="1" si="67"/>
        <v>0</v>
      </c>
      <c r="AW147" s="56">
        <f t="shared" ca="1" si="67"/>
        <v>0</v>
      </c>
      <c r="AX147" s="56">
        <f t="shared" ca="1" si="67"/>
        <v>0</v>
      </c>
      <c r="AY147" s="56">
        <f t="shared" ca="1" si="67"/>
        <v>0</v>
      </c>
      <c r="AZ147" s="56">
        <f t="shared" ca="1" si="67"/>
        <v>0</v>
      </c>
      <c r="BA147" s="56">
        <f t="shared" ca="1" si="67"/>
        <v>0</v>
      </c>
      <c r="BB147" s="56">
        <f t="shared" ca="1" si="67"/>
        <v>0</v>
      </c>
      <c r="BC147" s="56">
        <f t="shared" ca="1" si="67"/>
        <v>0</v>
      </c>
      <c r="BD147" s="56">
        <f t="shared" ca="1" si="67"/>
        <v>0</v>
      </c>
      <c r="BE147" s="56">
        <f t="shared" ca="1" si="67"/>
        <v>0</v>
      </c>
      <c r="BF147" s="56">
        <f t="shared" ca="1" si="67"/>
        <v>0</v>
      </c>
      <c r="BG147" s="56">
        <f t="shared" ca="1" si="67"/>
        <v>0</v>
      </c>
      <c r="BH147" s="1"/>
    </row>
    <row r="148" spans="1:60" s="4" customFormat="1" x14ac:dyDescent="0.2">
      <c r="A148" s="4" t="s">
        <v>882</v>
      </c>
      <c r="B148" s="4" t="s">
        <v>1796</v>
      </c>
      <c r="C148" s="4" t="s">
        <v>1717</v>
      </c>
      <c r="E148" s="75"/>
      <c r="F148" s="67" t="s">
        <v>1803</v>
      </c>
      <c r="G148" s="50" t="s">
        <v>1682</v>
      </c>
      <c r="H148" s="50" t="s">
        <v>1682</v>
      </c>
      <c r="I148" s="51"/>
      <c r="J148" s="52">
        <v>30</v>
      </c>
      <c r="K148" s="52"/>
      <c r="L148" s="53">
        <v>43595</v>
      </c>
      <c r="M148" s="54">
        <f>IF(L148="","-",WEEKDAY(L148,2))</f>
        <v>5</v>
      </c>
      <c r="N148" s="52">
        <f>WEEKNUM(L148)</f>
        <v>19</v>
      </c>
      <c r="O148" s="55">
        <f t="shared" ca="1" si="56"/>
        <v>28</v>
      </c>
      <c r="P148" s="55" t="str">
        <f t="shared" ca="1" si="57"/>
        <v>2019.7</v>
      </c>
      <c r="Q148" s="56">
        <f t="shared" si="58"/>
        <v>101.27187864644107</v>
      </c>
      <c r="R148" s="52">
        <f t="shared" ca="1" si="59"/>
        <v>61</v>
      </c>
      <c r="S148" s="52"/>
      <c r="T148" s="52" t="str">
        <f t="shared" ca="1" si="64"/>
        <v>OV</v>
      </c>
      <c r="U148" s="57" t="s">
        <v>130</v>
      </c>
      <c r="V148" s="58">
        <f t="shared" ca="1" si="60"/>
        <v>0</v>
      </c>
      <c r="W148" s="64" t="s">
        <v>1798</v>
      </c>
      <c r="X148" s="60">
        <v>81.150000000000006</v>
      </c>
      <c r="Y148" s="61">
        <v>433.95</v>
      </c>
      <c r="Z148" s="56">
        <f t="shared" ca="1" si="65"/>
        <v>0</v>
      </c>
      <c r="AA148" s="56">
        <f t="shared" ca="1" si="65"/>
        <v>0</v>
      </c>
      <c r="AB148" s="56">
        <f t="shared" ca="1" si="65"/>
        <v>0</v>
      </c>
      <c r="AC148" s="56">
        <f t="shared" ca="1" si="65"/>
        <v>0</v>
      </c>
      <c r="AD148" s="56">
        <f t="shared" ca="1" si="65"/>
        <v>0</v>
      </c>
      <c r="AE148" s="56">
        <f t="shared" ca="1" si="65"/>
        <v>0</v>
      </c>
      <c r="AF148" s="56">
        <f t="shared" ca="1" si="65"/>
        <v>0</v>
      </c>
      <c r="AG148" s="56">
        <f t="shared" ca="1" si="65"/>
        <v>0</v>
      </c>
      <c r="AH148" s="56">
        <f t="shared" ca="1" si="65"/>
        <v>0</v>
      </c>
      <c r="AI148" s="56">
        <f t="shared" ca="1" si="65"/>
        <v>433.95</v>
      </c>
      <c r="AJ148" s="56">
        <f t="shared" ca="1" si="66"/>
        <v>0</v>
      </c>
      <c r="AK148" s="56">
        <f t="shared" ca="1" si="66"/>
        <v>0</v>
      </c>
      <c r="AL148" s="56">
        <f t="shared" ca="1" si="66"/>
        <v>0</v>
      </c>
      <c r="AM148" s="56">
        <f t="shared" ca="1" si="66"/>
        <v>0</v>
      </c>
      <c r="AN148" s="56">
        <f t="shared" ca="1" si="66"/>
        <v>0</v>
      </c>
      <c r="AO148" s="56">
        <f t="shared" ca="1" si="66"/>
        <v>0</v>
      </c>
      <c r="AP148" s="56">
        <f t="shared" ca="1" si="66"/>
        <v>0</v>
      </c>
      <c r="AQ148" s="56">
        <f t="shared" ca="1" si="66"/>
        <v>0</v>
      </c>
      <c r="AR148" s="56">
        <f t="shared" ca="1" si="66"/>
        <v>0</v>
      </c>
      <c r="AS148" s="56">
        <f t="shared" ca="1" si="66"/>
        <v>0</v>
      </c>
      <c r="AT148" s="56">
        <f t="shared" ca="1" si="67"/>
        <v>0</v>
      </c>
      <c r="AU148" s="56">
        <f t="shared" ca="1" si="67"/>
        <v>0</v>
      </c>
      <c r="AV148" s="56">
        <f t="shared" ca="1" si="67"/>
        <v>0</v>
      </c>
      <c r="AW148" s="56">
        <f t="shared" ca="1" si="67"/>
        <v>0</v>
      </c>
      <c r="AX148" s="56">
        <f t="shared" ca="1" si="67"/>
        <v>0</v>
      </c>
      <c r="AY148" s="56">
        <f t="shared" ca="1" si="67"/>
        <v>0</v>
      </c>
      <c r="AZ148" s="56">
        <f t="shared" ca="1" si="67"/>
        <v>0</v>
      </c>
      <c r="BA148" s="56">
        <f t="shared" ca="1" si="67"/>
        <v>0</v>
      </c>
      <c r="BB148" s="56">
        <f t="shared" ca="1" si="67"/>
        <v>0</v>
      </c>
      <c r="BC148" s="56">
        <f t="shared" ca="1" si="67"/>
        <v>0</v>
      </c>
      <c r="BD148" s="56">
        <f t="shared" ca="1" si="67"/>
        <v>0</v>
      </c>
      <c r="BE148" s="56">
        <f t="shared" ca="1" si="67"/>
        <v>0</v>
      </c>
      <c r="BF148" s="56">
        <f t="shared" ca="1" si="67"/>
        <v>0</v>
      </c>
      <c r="BG148" s="56">
        <f t="shared" ca="1" si="67"/>
        <v>0</v>
      </c>
      <c r="BH148" s="1"/>
    </row>
    <row r="149" spans="1:60" s="4" customFormat="1" x14ac:dyDescent="0.2">
      <c r="A149" s="4" t="s">
        <v>1804</v>
      </c>
      <c r="B149" s="4" t="s">
        <v>1805</v>
      </c>
      <c r="C149" s="4" t="s">
        <v>1681</v>
      </c>
      <c r="E149" s="75"/>
      <c r="F149" s="67"/>
      <c r="G149" s="50" t="s">
        <v>1682</v>
      </c>
      <c r="H149" s="50" t="s">
        <v>1682</v>
      </c>
      <c r="I149" s="51"/>
      <c r="J149" s="52"/>
      <c r="K149" s="52"/>
      <c r="L149" s="53"/>
      <c r="M149" s="54" t="str">
        <f t="shared" si="68"/>
        <v>-</v>
      </c>
      <c r="N149" s="52">
        <f t="shared" si="43"/>
        <v>0</v>
      </c>
      <c r="O149" s="55">
        <f t="shared" ca="1" si="56"/>
        <v>28</v>
      </c>
      <c r="P149" s="55" t="str">
        <f t="shared" ca="1" si="57"/>
        <v>2019.7</v>
      </c>
      <c r="Q149" s="56">
        <f t="shared" si="58"/>
        <v>0</v>
      </c>
      <c r="R149" s="52" t="str">
        <f t="shared" si="59"/>
        <v/>
      </c>
      <c r="S149" s="52"/>
      <c r="T149" s="52" t="str">
        <f t="shared" si="64"/>
        <v>OV</v>
      </c>
      <c r="U149" s="57" t="s">
        <v>130</v>
      </c>
      <c r="V149" s="58">
        <f t="shared" ca="1" si="60"/>
        <v>0</v>
      </c>
      <c r="W149" s="64"/>
      <c r="X149" s="60"/>
      <c r="Y149" s="61"/>
      <c r="Z149" s="56">
        <f t="shared" ca="1" si="65"/>
        <v>0</v>
      </c>
      <c r="AA149" s="56">
        <f t="shared" ca="1" si="65"/>
        <v>0</v>
      </c>
      <c r="AB149" s="56">
        <f t="shared" ca="1" si="65"/>
        <v>0</v>
      </c>
      <c r="AC149" s="56">
        <f t="shared" ca="1" si="65"/>
        <v>0</v>
      </c>
      <c r="AD149" s="56">
        <f t="shared" ca="1" si="65"/>
        <v>0</v>
      </c>
      <c r="AE149" s="56">
        <f t="shared" ca="1" si="65"/>
        <v>0</v>
      </c>
      <c r="AF149" s="56">
        <f t="shared" ca="1" si="65"/>
        <v>0</v>
      </c>
      <c r="AG149" s="56">
        <f t="shared" ca="1" si="65"/>
        <v>0</v>
      </c>
      <c r="AH149" s="56">
        <f t="shared" ca="1" si="65"/>
        <v>0</v>
      </c>
      <c r="AI149" s="56">
        <f t="shared" ca="1" si="65"/>
        <v>0</v>
      </c>
      <c r="AJ149" s="56">
        <f t="shared" ca="1" si="66"/>
        <v>0</v>
      </c>
      <c r="AK149" s="56">
        <f t="shared" ca="1" si="66"/>
        <v>0</v>
      </c>
      <c r="AL149" s="56">
        <f t="shared" ca="1" si="66"/>
        <v>0</v>
      </c>
      <c r="AM149" s="56">
        <f t="shared" ca="1" si="66"/>
        <v>0</v>
      </c>
      <c r="AN149" s="56">
        <f t="shared" ca="1" si="66"/>
        <v>0</v>
      </c>
      <c r="AO149" s="56">
        <f t="shared" ca="1" si="66"/>
        <v>0</v>
      </c>
      <c r="AP149" s="56">
        <f t="shared" ca="1" si="66"/>
        <v>0</v>
      </c>
      <c r="AQ149" s="56">
        <f t="shared" ca="1" si="66"/>
        <v>0</v>
      </c>
      <c r="AR149" s="56">
        <f t="shared" ca="1" si="66"/>
        <v>0</v>
      </c>
      <c r="AS149" s="56">
        <f t="shared" ca="1" si="66"/>
        <v>0</v>
      </c>
      <c r="AT149" s="56">
        <f t="shared" ca="1" si="67"/>
        <v>0</v>
      </c>
      <c r="AU149" s="56">
        <f t="shared" ca="1" si="67"/>
        <v>0</v>
      </c>
      <c r="AV149" s="56">
        <f t="shared" ca="1" si="67"/>
        <v>0</v>
      </c>
      <c r="AW149" s="56">
        <f t="shared" ca="1" si="67"/>
        <v>0</v>
      </c>
      <c r="AX149" s="56">
        <f t="shared" ca="1" si="67"/>
        <v>0</v>
      </c>
      <c r="AY149" s="56">
        <f t="shared" ca="1" si="67"/>
        <v>0</v>
      </c>
      <c r="AZ149" s="56">
        <f t="shared" ca="1" si="67"/>
        <v>0</v>
      </c>
      <c r="BA149" s="56">
        <f t="shared" ca="1" si="67"/>
        <v>0</v>
      </c>
      <c r="BB149" s="56">
        <f t="shared" ca="1" si="67"/>
        <v>0</v>
      </c>
      <c r="BC149" s="56">
        <f t="shared" ca="1" si="67"/>
        <v>0</v>
      </c>
      <c r="BD149" s="56">
        <f t="shared" ca="1" si="67"/>
        <v>0</v>
      </c>
      <c r="BE149" s="56">
        <f t="shared" ca="1" si="67"/>
        <v>0</v>
      </c>
      <c r="BF149" s="56">
        <f t="shared" ca="1" si="67"/>
        <v>0</v>
      </c>
      <c r="BG149" s="56">
        <f t="shared" ca="1" si="67"/>
        <v>0</v>
      </c>
      <c r="BH149" s="1"/>
    </row>
    <row r="150" spans="1:60" s="4" customFormat="1" x14ac:dyDescent="0.2">
      <c r="A150" s="4" t="s">
        <v>850</v>
      </c>
      <c r="B150" s="4" t="s">
        <v>1806</v>
      </c>
      <c r="C150" s="4" t="s">
        <v>1783</v>
      </c>
      <c r="E150" s="75"/>
      <c r="F150" s="67" t="s">
        <v>856</v>
      </c>
      <c r="G150" s="50" t="s">
        <v>1682</v>
      </c>
      <c r="H150" s="50" t="s">
        <v>1682</v>
      </c>
      <c r="I150" s="51"/>
      <c r="J150" s="52">
        <v>21</v>
      </c>
      <c r="K150" s="52"/>
      <c r="L150" s="53">
        <v>43595</v>
      </c>
      <c r="M150" s="54">
        <f t="shared" si="68"/>
        <v>5</v>
      </c>
      <c r="N150" s="52">
        <f t="shared" si="43"/>
        <v>19</v>
      </c>
      <c r="O150" s="55">
        <f t="shared" ca="1" si="56"/>
        <v>28</v>
      </c>
      <c r="P150" s="55" t="str">
        <f t="shared" ca="1" si="57"/>
        <v>2019.7</v>
      </c>
      <c r="Q150" s="56">
        <f t="shared" si="58"/>
        <v>975.96266044340723</v>
      </c>
      <c r="R150" s="52">
        <f t="shared" ca="1" si="59"/>
        <v>61</v>
      </c>
      <c r="S150" s="52"/>
      <c r="T150" s="52" t="str">
        <f t="shared" ca="1" si="64"/>
        <v>OV</v>
      </c>
      <c r="U150" s="57" t="s">
        <v>130</v>
      </c>
      <c r="V150" s="58">
        <f t="shared" ca="1" si="60"/>
        <v>0</v>
      </c>
      <c r="W150" s="64" t="s">
        <v>1807</v>
      </c>
      <c r="X150" s="60">
        <v>782</v>
      </c>
      <c r="Y150" s="61">
        <v>4182</v>
      </c>
      <c r="Z150" s="56">
        <f t="shared" ca="1" si="65"/>
        <v>0</v>
      </c>
      <c r="AA150" s="56">
        <f t="shared" ca="1" si="65"/>
        <v>0</v>
      </c>
      <c r="AB150" s="56">
        <f t="shared" ca="1" si="65"/>
        <v>0</v>
      </c>
      <c r="AC150" s="56">
        <f t="shared" ca="1" si="65"/>
        <v>0</v>
      </c>
      <c r="AD150" s="56">
        <f t="shared" ca="1" si="65"/>
        <v>0</v>
      </c>
      <c r="AE150" s="56">
        <f t="shared" ca="1" si="65"/>
        <v>0</v>
      </c>
      <c r="AF150" s="56">
        <f t="shared" ca="1" si="65"/>
        <v>0</v>
      </c>
      <c r="AG150" s="56">
        <f t="shared" ca="1" si="65"/>
        <v>0</v>
      </c>
      <c r="AH150" s="56">
        <f t="shared" ca="1" si="65"/>
        <v>0</v>
      </c>
      <c r="AI150" s="56">
        <f t="shared" ca="1" si="65"/>
        <v>4182</v>
      </c>
      <c r="AJ150" s="56">
        <f t="shared" ca="1" si="66"/>
        <v>0</v>
      </c>
      <c r="AK150" s="56">
        <f t="shared" ca="1" si="66"/>
        <v>0</v>
      </c>
      <c r="AL150" s="56">
        <f t="shared" ca="1" si="66"/>
        <v>0</v>
      </c>
      <c r="AM150" s="56">
        <f t="shared" ca="1" si="66"/>
        <v>0</v>
      </c>
      <c r="AN150" s="56">
        <f t="shared" ca="1" si="66"/>
        <v>0</v>
      </c>
      <c r="AO150" s="56">
        <f t="shared" ca="1" si="66"/>
        <v>0</v>
      </c>
      <c r="AP150" s="56">
        <f t="shared" ca="1" si="66"/>
        <v>0</v>
      </c>
      <c r="AQ150" s="56">
        <f t="shared" ca="1" si="66"/>
        <v>0</v>
      </c>
      <c r="AR150" s="56">
        <f t="shared" ca="1" si="66"/>
        <v>0</v>
      </c>
      <c r="AS150" s="56">
        <f t="shared" ca="1" si="66"/>
        <v>0</v>
      </c>
      <c r="AT150" s="56">
        <f t="shared" ca="1" si="67"/>
        <v>0</v>
      </c>
      <c r="AU150" s="56">
        <f t="shared" ca="1" si="67"/>
        <v>0</v>
      </c>
      <c r="AV150" s="56">
        <f t="shared" ca="1" si="67"/>
        <v>0</v>
      </c>
      <c r="AW150" s="56">
        <f t="shared" ca="1" si="67"/>
        <v>0</v>
      </c>
      <c r="AX150" s="56">
        <f t="shared" ca="1" si="67"/>
        <v>0</v>
      </c>
      <c r="AY150" s="56">
        <f t="shared" ca="1" si="67"/>
        <v>0</v>
      </c>
      <c r="AZ150" s="56">
        <f t="shared" ca="1" si="67"/>
        <v>0</v>
      </c>
      <c r="BA150" s="56">
        <f t="shared" ca="1" si="67"/>
        <v>0</v>
      </c>
      <c r="BB150" s="56">
        <f t="shared" ca="1" si="67"/>
        <v>0</v>
      </c>
      <c r="BC150" s="56">
        <f t="shared" ca="1" si="67"/>
        <v>0</v>
      </c>
      <c r="BD150" s="56">
        <f t="shared" ca="1" si="67"/>
        <v>0</v>
      </c>
      <c r="BE150" s="56">
        <f t="shared" ca="1" si="67"/>
        <v>0</v>
      </c>
      <c r="BF150" s="56">
        <f t="shared" ca="1" si="67"/>
        <v>0</v>
      </c>
      <c r="BG150" s="56">
        <f t="shared" ca="1" si="67"/>
        <v>0</v>
      </c>
      <c r="BH150" s="1"/>
    </row>
    <row r="151" spans="1:60" s="4" customFormat="1" x14ac:dyDescent="0.2">
      <c r="A151" s="4" t="s">
        <v>850</v>
      </c>
      <c r="B151" s="4" t="s">
        <v>1806</v>
      </c>
      <c r="C151" s="4" t="s">
        <v>1783</v>
      </c>
      <c r="E151" s="75"/>
      <c r="F151" s="67" t="s">
        <v>853</v>
      </c>
      <c r="G151" s="50" t="s">
        <v>1682</v>
      </c>
      <c r="H151" s="50" t="s">
        <v>1682</v>
      </c>
      <c r="I151" s="51"/>
      <c r="J151" s="52">
        <v>21</v>
      </c>
      <c r="K151" s="52"/>
      <c r="L151" s="53">
        <v>43581</v>
      </c>
      <c r="M151" s="54">
        <f t="shared" si="68"/>
        <v>5</v>
      </c>
      <c r="N151" s="52">
        <f t="shared" si="43"/>
        <v>17</v>
      </c>
      <c r="O151" s="55">
        <f t="shared" ca="1" si="56"/>
        <v>28</v>
      </c>
      <c r="P151" s="55" t="str">
        <f t="shared" ca="1" si="57"/>
        <v>2019.7</v>
      </c>
      <c r="Q151" s="56">
        <f t="shared" si="58"/>
        <v>1418.0163360560093</v>
      </c>
      <c r="R151" s="52">
        <f t="shared" ca="1" si="59"/>
        <v>75</v>
      </c>
      <c r="S151" s="52"/>
      <c r="T151" s="52" t="str">
        <f t="shared" ca="1" si="64"/>
        <v>OV</v>
      </c>
      <c r="U151" s="57" t="s">
        <v>130</v>
      </c>
      <c r="V151" s="58">
        <f t="shared" ca="1" si="60"/>
        <v>0</v>
      </c>
      <c r="W151" s="64" t="s">
        <v>1808</v>
      </c>
      <c r="X151" s="60">
        <v>1136.2</v>
      </c>
      <c r="Y151" s="61">
        <v>6076.2</v>
      </c>
      <c r="Z151" s="56">
        <f t="shared" ca="1" si="65"/>
        <v>0</v>
      </c>
      <c r="AA151" s="56">
        <f t="shared" ca="1" si="65"/>
        <v>0</v>
      </c>
      <c r="AB151" s="56">
        <f t="shared" ca="1" si="65"/>
        <v>0</v>
      </c>
      <c r="AC151" s="56">
        <f t="shared" ca="1" si="65"/>
        <v>0</v>
      </c>
      <c r="AD151" s="56">
        <f t="shared" ca="1" si="65"/>
        <v>0</v>
      </c>
      <c r="AE151" s="56">
        <f t="shared" ca="1" si="65"/>
        <v>0</v>
      </c>
      <c r="AF151" s="56">
        <f t="shared" ca="1" si="65"/>
        <v>0</v>
      </c>
      <c r="AG151" s="56">
        <f t="shared" ca="1" si="65"/>
        <v>0</v>
      </c>
      <c r="AH151" s="56">
        <f t="shared" ca="1" si="65"/>
        <v>0</v>
      </c>
      <c r="AI151" s="56">
        <f t="shared" ca="1" si="65"/>
        <v>6076.2</v>
      </c>
      <c r="AJ151" s="56">
        <f t="shared" ca="1" si="66"/>
        <v>0</v>
      </c>
      <c r="AK151" s="56">
        <f t="shared" ca="1" si="66"/>
        <v>0</v>
      </c>
      <c r="AL151" s="56">
        <f t="shared" ca="1" si="66"/>
        <v>0</v>
      </c>
      <c r="AM151" s="56">
        <f t="shared" ca="1" si="66"/>
        <v>0</v>
      </c>
      <c r="AN151" s="56">
        <f t="shared" ca="1" si="66"/>
        <v>0</v>
      </c>
      <c r="AO151" s="56">
        <f t="shared" ca="1" si="66"/>
        <v>0</v>
      </c>
      <c r="AP151" s="56">
        <f t="shared" ca="1" si="66"/>
        <v>0</v>
      </c>
      <c r="AQ151" s="56">
        <f t="shared" ca="1" si="66"/>
        <v>0</v>
      </c>
      <c r="AR151" s="56">
        <f t="shared" ca="1" si="66"/>
        <v>0</v>
      </c>
      <c r="AS151" s="56">
        <f t="shared" ca="1" si="66"/>
        <v>0</v>
      </c>
      <c r="AT151" s="56">
        <f t="shared" ca="1" si="67"/>
        <v>0</v>
      </c>
      <c r="AU151" s="56">
        <f t="shared" ca="1" si="67"/>
        <v>0</v>
      </c>
      <c r="AV151" s="56">
        <f t="shared" ca="1" si="67"/>
        <v>0</v>
      </c>
      <c r="AW151" s="56">
        <f t="shared" ca="1" si="67"/>
        <v>0</v>
      </c>
      <c r="AX151" s="56">
        <f t="shared" ca="1" si="67"/>
        <v>0</v>
      </c>
      <c r="AY151" s="56">
        <f t="shared" ca="1" si="67"/>
        <v>0</v>
      </c>
      <c r="AZ151" s="56">
        <f t="shared" ca="1" si="67"/>
        <v>0</v>
      </c>
      <c r="BA151" s="56">
        <f t="shared" ca="1" si="67"/>
        <v>0</v>
      </c>
      <c r="BB151" s="56">
        <f t="shared" ca="1" si="67"/>
        <v>0</v>
      </c>
      <c r="BC151" s="56">
        <f t="shared" ca="1" si="67"/>
        <v>0</v>
      </c>
      <c r="BD151" s="56">
        <f t="shared" ca="1" si="67"/>
        <v>0</v>
      </c>
      <c r="BE151" s="56">
        <f t="shared" ca="1" si="67"/>
        <v>0</v>
      </c>
      <c r="BF151" s="56">
        <f t="shared" ca="1" si="67"/>
        <v>0</v>
      </c>
      <c r="BG151" s="56">
        <f t="shared" ca="1" si="67"/>
        <v>0</v>
      </c>
      <c r="BH151" s="1"/>
    </row>
    <row r="152" spans="1:60" s="4" customFormat="1" x14ac:dyDescent="0.2">
      <c r="A152" s="4" t="s">
        <v>850</v>
      </c>
      <c r="B152" s="4" t="s">
        <v>1806</v>
      </c>
      <c r="C152" s="4" t="s">
        <v>1783</v>
      </c>
      <c r="E152" s="75"/>
      <c r="F152" s="67"/>
      <c r="G152" s="50" t="s">
        <v>1682</v>
      </c>
      <c r="H152" s="50" t="s">
        <v>1682</v>
      </c>
      <c r="I152" s="51"/>
      <c r="J152" s="52">
        <v>21</v>
      </c>
      <c r="K152" s="52"/>
      <c r="L152" s="53"/>
      <c r="M152" s="54" t="str">
        <f t="shared" si="68"/>
        <v>-</v>
      </c>
      <c r="N152" s="52">
        <f t="shared" si="43"/>
        <v>0</v>
      </c>
      <c r="O152" s="55">
        <f t="shared" ca="1" si="56"/>
        <v>28</v>
      </c>
      <c r="P152" s="55" t="str">
        <f t="shared" ca="1" si="57"/>
        <v>2019.7</v>
      </c>
      <c r="Q152" s="56">
        <f t="shared" si="58"/>
        <v>0</v>
      </c>
      <c r="R152" s="52" t="str">
        <f t="shared" si="59"/>
        <v/>
      </c>
      <c r="S152" s="52"/>
      <c r="T152" s="52" t="str">
        <f t="shared" si="64"/>
        <v>OV</v>
      </c>
      <c r="U152" s="57" t="s">
        <v>130</v>
      </c>
      <c r="V152" s="58">
        <f t="shared" ca="1" si="60"/>
        <v>0</v>
      </c>
      <c r="W152" s="64" t="s">
        <v>1808</v>
      </c>
      <c r="X152" s="60"/>
      <c r="Y152" s="61"/>
      <c r="Z152" s="56">
        <f t="shared" ref="Z152:AI161" ca="1" si="69">IF($O152-WEEKNUM(Z$1815)=0,$Y152,0)</f>
        <v>0</v>
      </c>
      <c r="AA152" s="56">
        <f t="shared" ca="1" si="69"/>
        <v>0</v>
      </c>
      <c r="AB152" s="56">
        <f t="shared" ca="1" si="69"/>
        <v>0</v>
      </c>
      <c r="AC152" s="56">
        <f t="shared" ca="1" si="69"/>
        <v>0</v>
      </c>
      <c r="AD152" s="56">
        <f t="shared" ca="1" si="69"/>
        <v>0</v>
      </c>
      <c r="AE152" s="56">
        <f t="shared" ca="1" si="69"/>
        <v>0</v>
      </c>
      <c r="AF152" s="56">
        <f t="shared" ca="1" si="69"/>
        <v>0</v>
      </c>
      <c r="AG152" s="56">
        <f t="shared" ca="1" si="69"/>
        <v>0</v>
      </c>
      <c r="AH152" s="56">
        <f t="shared" ca="1" si="69"/>
        <v>0</v>
      </c>
      <c r="AI152" s="56">
        <f t="shared" ca="1" si="69"/>
        <v>0</v>
      </c>
      <c r="AJ152" s="56">
        <f t="shared" ref="AJ152:AS161" ca="1" si="70">IF($O152-WEEKNUM(AJ$1815)=0,$Y152,0)</f>
        <v>0</v>
      </c>
      <c r="AK152" s="56">
        <f t="shared" ca="1" si="70"/>
        <v>0</v>
      </c>
      <c r="AL152" s="56">
        <f t="shared" ca="1" si="70"/>
        <v>0</v>
      </c>
      <c r="AM152" s="56">
        <f t="shared" ca="1" si="70"/>
        <v>0</v>
      </c>
      <c r="AN152" s="56">
        <f t="shared" ca="1" si="70"/>
        <v>0</v>
      </c>
      <c r="AO152" s="56">
        <f t="shared" ca="1" si="70"/>
        <v>0</v>
      </c>
      <c r="AP152" s="56">
        <f t="shared" ca="1" si="70"/>
        <v>0</v>
      </c>
      <c r="AQ152" s="56">
        <f t="shared" ca="1" si="70"/>
        <v>0</v>
      </c>
      <c r="AR152" s="56">
        <f t="shared" ca="1" si="70"/>
        <v>0</v>
      </c>
      <c r="AS152" s="56">
        <f t="shared" ca="1" si="70"/>
        <v>0</v>
      </c>
      <c r="AT152" s="56">
        <f t="shared" ref="AT152:BG161" ca="1" si="71">IF($O152-WEEKNUM(AT$1815)=0,$Y152,0)</f>
        <v>0</v>
      </c>
      <c r="AU152" s="56">
        <f t="shared" ca="1" si="71"/>
        <v>0</v>
      </c>
      <c r="AV152" s="56">
        <f t="shared" ca="1" si="71"/>
        <v>0</v>
      </c>
      <c r="AW152" s="56">
        <f t="shared" ca="1" si="71"/>
        <v>0</v>
      </c>
      <c r="AX152" s="56">
        <f t="shared" ca="1" si="71"/>
        <v>0</v>
      </c>
      <c r="AY152" s="56">
        <f t="shared" ca="1" si="71"/>
        <v>0</v>
      </c>
      <c r="AZ152" s="56">
        <f t="shared" ca="1" si="71"/>
        <v>0</v>
      </c>
      <c r="BA152" s="56">
        <f t="shared" ca="1" si="71"/>
        <v>0</v>
      </c>
      <c r="BB152" s="56">
        <f t="shared" ca="1" si="71"/>
        <v>0</v>
      </c>
      <c r="BC152" s="56">
        <f t="shared" ca="1" si="71"/>
        <v>0</v>
      </c>
      <c r="BD152" s="56">
        <f t="shared" ca="1" si="71"/>
        <v>0</v>
      </c>
      <c r="BE152" s="56">
        <f t="shared" ca="1" si="71"/>
        <v>0</v>
      </c>
      <c r="BF152" s="56">
        <f t="shared" ca="1" si="71"/>
        <v>0</v>
      </c>
      <c r="BG152" s="56">
        <f t="shared" ca="1" si="71"/>
        <v>0</v>
      </c>
      <c r="BH152" s="1"/>
    </row>
    <row r="153" spans="1:60" s="4" customFormat="1" x14ac:dyDescent="0.2">
      <c r="A153" s="4" t="s">
        <v>850</v>
      </c>
      <c r="B153" s="4" t="s">
        <v>1806</v>
      </c>
      <c r="C153" s="4" t="s">
        <v>1783</v>
      </c>
      <c r="E153" s="75"/>
      <c r="F153" s="67"/>
      <c r="G153" s="50" t="s">
        <v>1682</v>
      </c>
      <c r="H153" s="50" t="s">
        <v>1682</v>
      </c>
      <c r="I153" s="51"/>
      <c r="J153" s="52">
        <v>21</v>
      </c>
      <c r="K153" s="52"/>
      <c r="L153" s="53"/>
      <c r="M153" s="54" t="str">
        <f t="shared" si="68"/>
        <v>-</v>
      </c>
      <c r="N153" s="52">
        <f t="shared" si="43"/>
        <v>0</v>
      </c>
      <c r="O153" s="55">
        <f t="shared" ca="1" si="56"/>
        <v>28</v>
      </c>
      <c r="P153" s="55" t="str">
        <f t="shared" ca="1" si="57"/>
        <v>2019.7</v>
      </c>
      <c r="Q153" s="56">
        <f t="shared" si="58"/>
        <v>0</v>
      </c>
      <c r="R153" s="52" t="str">
        <f t="shared" si="59"/>
        <v/>
      </c>
      <c r="S153" s="52"/>
      <c r="T153" s="52" t="str">
        <f t="shared" si="64"/>
        <v>OV</v>
      </c>
      <c r="U153" s="57" t="s">
        <v>130</v>
      </c>
      <c r="V153" s="58">
        <f t="shared" ca="1" si="60"/>
        <v>0</v>
      </c>
      <c r="W153" s="64" t="s">
        <v>1808</v>
      </c>
      <c r="X153" s="60"/>
      <c r="Y153" s="61"/>
      <c r="Z153" s="56">
        <f t="shared" ca="1" si="69"/>
        <v>0</v>
      </c>
      <c r="AA153" s="56">
        <f t="shared" ca="1" si="69"/>
        <v>0</v>
      </c>
      <c r="AB153" s="56">
        <f t="shared" ca="1" si="69"/>
        <v>0</v>
      </c>
      <c r="AC153" s="56">
        <f t="shared" ca="1" si="69"/>
        <v>0</v>
      </c>
      <c r="AD153" s="56">
        <f t="shared" ca="1" si="69"/>
        <v>0</v>
      </c>
      <c r="AE153" s="56">
        <f t="shared" ca="1" si="69"/>
        <v>0</v>
      </c>
      <c r="AF153" s="56">
        <f t="shared" ca="1" si="69"/>
        <v>0</v>
      </c>
      <c r="AG153" s="56">
        <f t="shared" ca="1" si="69"/>
        <v>0</v>
      </c>
      <c r="AH153" s="56">
        <f t="shared" ca="1" si="69"/>
        <v>0</v>
      </c>
      <c r="AI153" s="56">
        <f t="shared" ca="1" si="69"/>
        <v>0</v>
      </c>
      <c r="AJ153" s="56">
        <f t="shared" ca="1" si="70"/>
        <v>0</v>
      </c>
      <c r="AK153" s="56">
        <f t="shared" ca="1" si="70"/>
        <v>0</v>
      </c>
      <c r="AL153" s="56">
        <f t="shared" ca="1" si="70"/>
        <v>0</v>
      </c>
      <c r="AM153" s="56">
        <f t="shared" ca="1" si="70"/>
        <v>0</v>
      </c>
      <c r="AN153" s="56">
        <f t="shared" ca="1" si="70"/>
        <v>0</v>
      </c>
      <c r="AO153" s="56">
        <f t="shared" ca="1" si="70"/>
        <v>0</v>
      </c>
      <c r="AP153" s="56">
        <f t="shared" ca="1" si="70"/>
        <v>0</v>
      </c>
      <c r="AQ153" s="56">
        <f t="shared" ca="1" si="70"/>
        <v>0</v>
      </c>
      <c r="AR153" s="56">
        <f t="shared" ca="1" si="70"/>
        <v>0</v>
      </c>
      <c r="AS153" s="56">
        <f t="shared" ca="1" si="70"/>
        <v>0</v>
      </c>
      <c r="AT153" s="56">
        <f t="shared" ca="1" si="71"/>
        <v>0</v>
      </c>
      <c r="AU153" s="56">
        <f t="shared" ca="1" si="71"/>
        <v>0</v>
      </c>
      <c r="AV153" s="56">
        <f t="shared" ca="1" si="71"/>
        <v>0</v>
      </c>
      <c r="AW153" s="56">
        <f t="shared" ca="1" si="71"/>
        <v>0</v>
      </c>
      <c r="AX153" s="56">
        <f t="shared" ca="1" si="71"/>
        <v>0</v>
      </c>
      <c r="AY153" s="56">
        <f t="shared" ca="1" si="71"/>
        <v>0</v>
      </c>
      <c r="AZ153" s="56">
        <f t="shared" ca="1" si="71"/>
        <v>0</v>
      </c>
      <c r="BA153" s="56">
        <f t="shared" ca="1" si="71"/>
        <v>0</v>
      </c>
      <c r="BB153" s="56">
        <f t="shared" ca="1" si="71"/>
        <v>0</v>
      </c>
      <c r="BC153" s="56">
        <f t="shared" ca="1" si="71"/>
        <v>0</v>
      </c>
      <c r="BD153" s="56">
        <f t="shared" ca="1" si="71"/>
        <v>0</v>
      </c>
      <c r="BE153" s="56">
        <f t="shared" ca="1" si="71"/>
        <v>0</v>
      </c>
      <c r="BF153" s="56">
        <f t="shared" ca="1" si="71"/>
        <v>0</v>
      </c>
      <c r="BG153" s="56">
        <f t="shared" ca="1" si="71"/>
        <v>0</v>
      </c>
      <c r="BH153" s="1"/>
    </row>
    <row r="154" spans="1:60" s="4" customFormat="1" x14ac:dyDescent="0.2">
      <c r="A154" s="4" t="s">
        <v>850</v>
      </c>
      <c r="B154" s="4" t="s">
        <v>1806</v>
      </c>
      <c r="C154" s="4" t="s">
        <v>1783</v>
      </c>
      <c r="E154" s="75"/>
      <c r="F154" s="67"/>
      <c r="G154" s="50" t="s">
        <v>1682</v>
      </c>
      <c r="H154" s="50" t="s">
        <v>1682</v>
      </c>
      <c r="I154" s="51"/>
      <c r="J154" s="52">
        <v>21</v>
      </c>
      <c r="K154" s="52"/>
      <c r="L154" s="53"/>
      <c r="M154" s="54" t="str">
        <f t="shared" si="68"/>
        <v>-</v>
      </c>
      <c r="N154" s="52">
        <f t="shared" si="43"/>
        <v>0</v>
      </c>
      <c r="O154" s="55">
        <f t="shared" ca="1" si="56"/>
        <v>28</v>
      </c>
      <c r="P154" s="55" t="str">
        <f t="shared" ca="1" si="57"/>
        <v>2019.7</v>
      </c>
      <c r="Q154" s="56">
        <f t="shared" si="58"/>
        <v>0</v>
      </c>
      <c r="R154" s="52" t="str">
        <f t="shared" si="59"/>
        <v/>
      </c>
      <c r="S154" s="52"/>
      <c r="T154" s="52" t="str">
        <f t="shared" si="64"/>
        <v>OV</v>
      </c>
      <c r="U154" s="57" t="s">
        <v>130</v>
      </c>
      <c r="V154" s="58">
        <f t="shared" ca="1" si="60"/>
        <v>0</v>
      </c>
      <c r="W154" s="64" t="s">
        <v>1808</v>
      </c>
      <c r="X154" s="60"/>
      <c r="Y154" s="61"/>
      <c r="Z154" s="56">
        <f t="shared" ca="1" si="69"/>
        <v>0</v>
      </c>
      <c r="AA154" s="56">
        <f t="shared" ca="1" si="69"/>
        <v>0</v>
      </c>
      <c r="AB154" s="56">
        <f t="shared" ca="1" si="69"/>
        <v>0</v>
      </c>
      <c r="AC154" s="56">
        <f t="shared" ca="1" si="69"/>
        <v>0</v>
      </c>
      <c r="AD154" s="56">
        <f t="shared" ca="1" si="69"/>
        <v>0</v>
      </c>
      <c r="AE154" s="56">
        <f t="shared" ca="1" si="69"/>
        <v>0</v>
      </c>
      <c r="AF154" s="56">
        <f t="shared" ca="1" si="69"/>
        <v>0</v>
      </c>
      <c r="AG154" s="56">
        <f t="shared" ca="1" si="69"/>
        <v>0</v>
      </c>
      <c r="AH154" s="56">
        <f t="shared" ca="1" si="69"/>
        <v>0</v>
      </c>
      <c r="AI154" s="56">
        <f t="shared" ca="1" si="69"/>
        <v>0</v>
      </c>
      <c r="AJ154" s="56">
        <f t="shared" ca="1" si="70"/>
        <v>0</v>
      </c>
      <c r="AK154" s="56">
        <f t="shared" ca="1" si="70"/>
        <v>0</v>
      </c>
      <c r="AL154" s="56">
        <f t="shared" ca="1" si="70"/>
        <v>0</v>
      </c>
      <c r="AM154" s="56">
        <f t="shared" ca="1" si="70"/>
        <v>0</v>
      </c>
      <c r="AN154" s="56">
        <f t="shared" ca="1" si="70"/>
        <v>0</v>
      </c>
      <c r="AO154" s="56">
        <f t="shared" ca="1" si="70"/>
        <v>0</v>
      </c>
      <c r="AP154" s="56">
        <f t="shared" ca="1" si="70"/>
        <v>0</v>
      </c>
      <c r="AQ154" s="56">
        <f t="shared" ca="1" si="70"/>
        <v>0</v>
      </c>
      <c r="AR154" s="56">
        <f t="shared" ca="1" si="70"/>
        <v>0</v>
      </c>
      <c r="AS154" s="56">
        <f t="shared" ca="1" si="70"/>
        <v>0</v>
      </c>
      <c r="AT154" s="56">
        <f t="shared" ca="1" si="71"/>
        <v>0</v>
      </c>
      <c r="AU154" s="56">
        <f t="shared" ca="1" si="71"/>
        <v>0</v>
      </c>
      <c r="AV154" s="56">
        <f t="shared" ca="1" si="71"/>
        <v>0</v>
      </c>
      <c r="AW154" s="56">
        <f t="shared" ca="1" si="71"/>
        <v>0</v>
      </c>
      <c r="AX154" s="56">
        <f t="shared" ca="1" si="71"/>
        <v>0</v>
      </c>
      <c r="AY154" s="56">
        <f t="shared" ca="1" si="71"/>
        <v>0</v>
      </c>
      <c r="AZ154" s="56">
        <f t="shared" ca="1" si="71"/>
        <v>0</v>
      </c>
      <c r="BA154" s="56">
        <f t="shared" ca="1" si="71"/>
        <v>0</v>
      </c>
      <c r="BB154" s="56">
        <f t="shared" ca="1" si="71"/>
        <v>0</v>
      </c>
      <c r="BC154" s="56">
        <f t="shared" ca="1" si="71"/>
        <v>0</v>
      </c>
      <c r="BD154" s="56">
        <f t="shared" ca="1" si="71"/>
        <v>0</v>
      </c>
      <c r="BE154" s="56">
        <f t="shared" ca="1" si="71"/>
        <v>0</v>
      </c>
      <c r="BF154" s="56">
        <f t="shared" ca="1" si="71"/>
        <v>0</v>
      </c>
      <c r="BG154" s="56">
        <f t="shared" ca="1" si="71"/>
        <v>0</v>
      </c>
      <c r="BH154" s="1"/>
    </row>
    <row r="155" spans="1:60" s="4" customFormat="1" x14ac:dyDescent="0.2">
      <c r="A155" s="4" t="s">
        <v>850</v>
      </c>
      <c r="B155" s="4" t="s">
        <v>1806</v>
      </c>
      <c r="C155" s="4" t="s">
        <v>1783</v>
      </c>
      <c r="E155" s="75"/>
      <c r="F155" s="67"/>
      <c r="G155" s="50" t="s">
        <v>1682</v>
      </c>
      <c r="H155" s="50" t="s">
        <v>1682</v>
      </c>
      <c r="I155" s="51"/>
      <c r="J155" s="52">
        <v>21</v>
      </c>
      <c r="K155" s="52"/>
      <c r="L155" s="53"/>
      <c r="M155" s="54" t="str">
        <f t="shared" si="68"/>
        <v>-</v>
      </c>
      <c r="N155" s="52">
        <f t="shared" si="43"/>
        <v>0</v>
      </c>
      <c r="O155" s="55">
        <f t="shared" ca="1" si="56"/>
        <v>28</v>
      </c>
      <c r="P155" s="55" t="str">
        <f t="shared" ca="1" si="57"/>
        <v>2019.7</v>
      </c>
      <c r="Q155" s="56">
        <f t="shared" si="58"/>
        <v>0</v>
      </c>
      <c r="R155" s="52" t="str">
        <f t="shared" si="59"/>
        <v/>
      </c>
      <c r="S155" s="52"/>
      <c r="T155" s="52" t="str">
        <f t="shared" si="64"/>
        <v>OV</v>
      </c>
      <c r="U155" s="57" t="s">
        <v>130</v>
      </c>
      <c r="V155" s="58">
        <f t="shared" ca="1" si="60"/>
        <v>0</v>
      </c>
      <c r="W155" s="64" t="s">
        <v>1808</v>
      </c>
      <c r="X155" s="60"/>
      <c r="Y155" s="61"/>
      <c r="Z155" s="56">
        <f t="shared" ca="1" si="69"/>
        <v>0</v>
      </c>
      <c r="AA155" s="56">
        <f t="shared" ca="1" si="69"/>
        <v>0</v>
      </c>
      <c r="AB155" s="56">
        <f t="shared" ca="1" si="69"/>
        <v>0</v>
      </c>
      <c r="AC155" s="56">
        <f t="shared" ca="1" si="69"/>
        <v>0</v>
      </c>
      <c r="AD155" s="56">
        <f t="shared" ca="1" si="69"/>
        <v>0</v>
      </c>
      <c r="AE155" s="56">
        <f t="shared" ca="1" si="69"/>
        <v>0</v>
      </c>
      <c r="AF155" s="56">
        <f t="shared" ca="1" si="69"/>
        <v>0</v>
      </c>
      <c r="AG155" s="56">
        <f t="shared" ca="1" si="69"/>
        <v>0</v>
      </c>
      <c r="AH155" s="56">
        <f t="shared" ca="1" si="69"/>
        <v>0</v>
      </c>
      <c r="AI155" s="56">
        <f t="shared" ca="1" si="69"/>
        <v>0</v>
      </c>
      <c r="AJ155" s="56">
        <f t="shared" ca="1" si="70"/>
        <v>0</v>
      </c>
      <c r="AK155" s="56">
        <f t="shared" ca="1" si="70"/>
        <v>0</v>
      </c>
      <c r="AL155" s="56">
        <f t="shared" ca="1" si="70"/>
        <v>0</v>
      </c>
      <c r="AM155" s="56">
        <f t="shared" ca="1" si="70"/>
        <v>0</v>
      </c>
      <c r="AN155" s="56">
        <f t="shared" ca="1" si="70"/>
        <v>0</v>
      </c>
      <c r="AO155" s="56">
        <f t="shared" ca="1" si="70"/>
        <v>0</v>
      </c>
      <c r="AP155" s="56">
        <f t="shared" ca="1" si="70"/>
        <v>0</v>
      </c>
      <c r="AQ155" s="56">
        <f t="shared" ca="1" si="70"/>
        <v>0</v>
      </c>
      <c r="AR155" s="56">
        <f t="shared" ca="1" si="70"/>
        <v>0</v>
      </c>
      <c r="AS155" s="56">
        <f t="shared" ca="1" si="70"/>
        <v>0</v>
      </c>
      <c r="AT155" s="56">
        <f t="shared" ca="1" si="71"/>
        <v>0</v>
      </c>
      <c r="AU155" s="56">
        <f t="shared" ca="1" si="71"/>
        <v>0</v>
      </c>
      <c r="AV155" s="56">
        <f t="shared" ca="1" si="71"/>
        <v>0</v>
      </c>
      <c r="AW155" s="56">
        <f t="shared" ca="1" si="71"/>
        <v>0</v>
      </c>
      <c r="AX155" s="56">
        <f t="shared" ca="1" si="71"/>
        <v>0</v>
      </c>
      <c r="AY155" s="56">
        <f t="shared" ca="1" si="71"/>
        <v>0</v>
      </c>
      <c r="AZ155" s="56">
        <f t="shared" ca="1" si="71"/>
        <v>0</v>
      </c>
      <c r="BA155" s="56">
        <f t="shared" ca="1" si="71"/>
        <v>0</v>
      </c>
      <c r="BB155" s="56">
        <f t="shared" ca="1" si="71"/>
        <v>0</v>
      </c>
      <c r="BC155" s="56">
        <f t="shared" ca="1" si="71"/>
        <v>0</v>
      </c>
      <c r="BD155" s="56">
        <f t="shared" ca="1" si="71"/>
        <v>0</v>
      </c>
      <c r="BE155" s="56">
        <f t="shared" ca="1" si="71"/>
        <v>0</v>
      </c>
      <c r="BF155" s="56">
        <f t="shared" ca="1" si="71"/>
        <v>0</v>
      </c>
      <c r="BG155" s="56">
        <f t="shared" ca="1" si="71"/>
        <v>0</v>
      </c>
      <c r="BH155" s="1"/>
    </row>
    <row r="156" spans="1:60" s="4" customFormat="1" x14ac:dyDescent="0.2">
      <c r="B156" s="4" t="s">
        <v>1809</v>
      </c>
      <c r="C156" s="4" t="s">
        <v>1681</v>
      </c>
      <c r="E156" s="66"/>
      <c r="F156" s="67"/>
      <c r="G156" s="50" t="s">
        <v>1682</v>
      </c>
      <c r="H156" s="50" t="s">
        <v>1682</v>
      </c>
      <c r="I156" s="51"/>
      <c r="J156" s="52">
        <v>21</v>
      </c>
      <c r="K156" s="52"/>
      <c r="L156" s="53"/>
      <c r="M156" s="54" t="str">
        <f t="shared" si="68"/>
        <v>-</v>
      </c>
      <c r="N156" s="52">
        <f t="shared" ref="N156:N236" si="72">WEEKNUM(L156)</f>
        <v>0</v>
      </c>
      <c r="O156" s="55">
        <f t="shared" ca="1" si="56"/>
        <v>28</v>
      </c>
      <c r="P156" s="55" t="str">
        <f t="shared" ca="1" si="57"/>
        <v>2019.7</v>
      </c>
      <c r="Q156" s="56">
        <f t="shared" si="58"/>
        <v>0</v>
      </c>
      <c r="R156" s="52" t="str">
        <f t="shared" si="59"/>
        <v/>
      </c>
      <c r="S156" s="52"/>
      <c r="T156" s="52" t="str">
        <f t="shared" si="64"/>
        <v>OV</v>
      </c>
      <c r="U156" s="57" t="s">
        <v>130</v>
      </c>
      <c r="V156" s="58">
        <f t="shared" ca="1" si="60"/>
        <v>0</v>
      </c>
      <c r="W156" s="64" t="s">
        <v>1810</v>
      </c>
      <c r="X156" s="60"/>
      <c r="Y156" s="61"/>
      <c r="Z156" s="56">
        <f t="shared" ca="1" si="69"/>
        <v>0</v>
      </c>
      <c r="AA156" s="56">
        <f t="shared" ca="1" si="69"/>
        <v>0</v>
      </c>
      <c r="AB156" s="56">
        <f t="shared" ca="1" si="69"/>
        <v>0</v>
      </c>
      <c r="AC156" s="56">
        <f t="shared" ca="1" si="69"/>
        <v>0</v>
      </c>
      <c r="AD156" s="56">
        <f t="shared" ca="1" si="69"/>
        <v>0</v>
      </c>
      <c r="AE156" s="56">
        <f t="shared" ca="1" si="69"/>
        <v>0</v>
      </c>
      <c r="AF156" s="56">
        <f t="shared" ca="1" si="69"/>
        <v>0</v>
      </c>
      <c r="AG156" s="56">
        <f t="shared" ca="1" si="69"/>
        <v>0</v>
      </c>
      <c r="AH156" s="56">
        <f t="shared" ca="1" si="69"/>
        <v>0</v>
      </c>
      <c r="AI156" s="56">
        <f t="shared" ca="1" si="69"/>
        <v>0</v>
      </c>
      <c r="AJ156" s="56">
        <f t="shared" ca="1" si="70"/>
        <v>0</v>
      </c>
      <c r="AK156" s="56">
        <f t="shared" ca="1" si="70"/>
        <v>0</v>
      </c>
      <c r="AL156" s="56">
        <f t="shared" ca="1" si="70"/>
        <v>0</v>
      </c>
      <c r="AM156" s="56">
        <f t="shared" ca="1" si="70"/>
        <v>0</v>
      </c>
      <c r="AN156" s="56">
        <f t="shared" ca="1" si="70"/>
        <v>0</v>
      </c>
      <c r="AO156" s="56">
        <f t="shared" ca="1" si="70"/>
        <v>0</v>
      </c>
      <c r="AP156" s="56">
        <f t="shared" ca="1" si="70"/>
        <v>0</v>
      </c>
      <c r="AQ156" s="56">
        <f t="shared" ca="1" si="70"/>
        <v>0</v>
      </c>
      <c r="AR156" s="56">
        <f t="shared" ca="1" si="70"/>
        <v>0</v>
      </c>
      <c r="AS156" s="56">
        <f t="shared" ca="1" si="70"/>
        <v>0</v>
      </c>
      <c r="AT156" s="56">
        <f t="shared" ca="1" si="71"/>
        <v>0</v>
      </c>
      <c r="AU156" s="56">
        <f t="shared" ca="1" si="71"/>
        <v>0</v>
      </c>
      <c r="AV156" s="56">
        <f t="shared" ca="1" si="71"/>
        <v>0</v>
      </c>
      <c r="AW156" s="56">
        <f t="shared" ca="1" si="71"/>
        <v>0</v>
      </c>
      <c r="AX156" s="56">
        <f t="shared" ca="1" si="71"/>
        <v>0</v>
      </c>
      <c r="AY156" s="56">
        <f t="shared" ca="1" si="71"/>
        <v>0</v>
      </c>
      <c r="AZ156" s="56">
        <f t="shared" ca="1" si="71"/>
        <v>0</v>
      </c>
      <c r="BA156" s="56">
        <f t="shared" ca="1" si="71"/>
        <v>0</v>
      </c>
      <c r="BB156" s="56">
        <f t="shared" ca="1" si="71"/>
        <v>0</v>
      </c>
      <c r="BC156" s="56">
        <f t="shared" ca="1" si="71"/>
        <v>0</v>
      </c>
      <c r="BD156" s="56">
        <f t="shared" ca="1" si="71"/>
        <v>0</v>
      </c>
      <c r="BE156" s="56">
        <f t="shared" ca="1" si="71"/>
        <v>0</v>
      </c>
      <c r="BF156" s="56">
        <f t="shared" ca="1" si="71"/>
        <v>0</v>
      </c>
      <c r="BG156" s="56">
        <f t="shared" ca="1" si="71"/>
        <v>0</v>
      </c>
    </row>
    <row r="157" spans="1:60" s="4" customFormat="1" x14ac:dyDescent="0.2">
      <c r="A157" s="4" t="s">
        <v>1811</v>
      </c>
      <c r="B157" s="4" t="s">
        <v>4056</v>
      </c>
      <c r="C157" s="4" t="s">
        <v>1684</v>
      </c>
      <c r="E157" s="66"/>
      <c r="F157" s="79" t="s">
        <v>1678</v>
      </c>
      <c r="G157" s="50" t="s">
        <v>1678</v>
      </c>
      <c r="H157" s="50" t="s">
        <v>1678</v>
      </c>
      <c r="I157" s="51"/>
      <c r="J157" s="52">
        <v>21</v>
      </c>
      <c r="K157" s="52"/>
      <c r="L157" s="53"/>
      <c r="M157" s="54" t="str">
        <f t="shared" si="68"/>
        <v>-</v>
      </c>
      <c r="N157" s="52">
        <f t="shared" si="72"/>
        <v>0</v>
      </c>
      <c r="O157" s="55">
        <f t="shared" ca="1" si="56"/>
        <v>28</v>
      </c>
      <c r="P157" s="55" t="str">
        <f t="shared" ca="1" si="57"/>
        <v>2019.7</v>
      </c>
      <c r="Q157" s="56">
        <f t="shared" si="58"/>
        <v>0</v>
      </c>
      <c r="R157" s="52" t="str">
        <f t="shared" si="59"/>
        <v/>
      </c>
      <c r="S157" s="52"/>
      <c r="T157" s="52" t="str">
        <f t="shared" si="64"/>
        <v>OV</v>
      </c>
      <c r="U157" s="57" t="s">
        <v>178</v>
      </c>
      <c r="V157" s="58">
        <f t="shared" ca="1" si="60"/>
        <v>0</v>
      </c>
      <c r="W157" s="59"/>
      <c r="X157" s="60"/>
      <c r="Y157" s="61"/>
      <c r="Z157" s="56">
        <f t="shared" ca="1" si="69"/>
        <v>0</v>
      </c>
      <c r="AA157" s="56">
        <f t="shared" ca="1" si="69"/>
        <v>0</v>
      </c>
      <c r="AB157" s="56">
        <f t="shared" ca="1" si="69"/>
        <v>0</v>
      </c>
      <c r="AC157" s="56">
        <f t="shared" ca="1" si="69"/>
        <v>0</v>
      </c>
      <c r="AD157" s="56">
        <f t="shared" ca="1" si="69"/>
        <v>0</v>
      </c>
      <c r="AE157" s="56">
        <f t="shared" ca="1" si="69"/>
        <v>0</v>
      </c>
      <c r="AF157" s="56">
        <f t="shared" ca="1" si="69"/>
        <v>0</v>
      </c>
      <c r="AG157" s="56">
        <f t="shared" ca="1" si="69"/>
        <v>0</v>
      </c>
      <c r="AH157" s="56">
        <f t="shared" ca="1" si="69"/>
        <v>0</v>
      </c>
      <c r="AI157" s="56">
        <f t="shared" ca="1" si="69"/>
        <v>0</v>
      </c>
      <c r="AJ157" s="56">
        <f t="shared" ca="1" si="70"/>
        <v>0</v>
      </c>
      <c r="AK157" s="56">
        <f t="shared" ca="1" si="70"/>
        <v>0</v>
      </c>
      <c r="AL157" s="56">
        <f t="shared" ca="1" si="70"/>
        <v>0</v>
      </c>
      <c r="AM157" s="56">
        <f t="shared" ca="1" si="70"/>
        <v>0</v>
      </c>
      <c r="AN157" s="56">
        <f t="shared" ca="1" si="70"/>
        <v>0</v>
      </c>
      <c r="AO157" s="56">
        <f t="shared" ca="1" si="70"/>
        <v>0</v>
      </c>
      <c r="AP157" s="56">
        <f t="shared" ca="1" si="70"/>
        <v>0</v>
      </c>
      <c r="AQ157" s="56">
        <f t="shared" ca="1" si="70"/>
        <v>0</v>
      </c>
      <c r="AR157" s="56">
        <f t="shared" ca="1" si="70"/>
        <v>0</v>
      </c>
      <c r="AS157" s="56">
        <f t="shared" ca="1" si="70"/>
        <v>0</v>
      </c>
      <c r="AT157" s="56">
        <f t="shared" ca="1" si="71"/>
        <v>0</v>
      </c>
      <c r="AU157" s="56">
        <f t="shared" ca="1" si="71"/>
        <v>0</v>
      </c>
      <c r="AV157" s="56">
        <f t="shared" ca="1" si="71"/>
        <v>0</v>
      </c>
      <c r="AW157" s="56">
        <f t="shared" ca="1" si="71"/>
        <v>0</v>
      </c>
      <c r="AX157" s="56">
        <f t="shared" ca="1" si="71"/>
        <v>0</v>
      </c>
      <c r="AY157" s="56">
        <f t="shared" ca="1" si="71"/>
        <v>0</v>
      </c>
      <c r="AZ157" s="56">
        <f t="shared" ca="1" si="71"/>
        <v>0</v>
      </c>
      <c r="BA157" s="56">
        <f t="shared" ca="1" si="71"/>
        <v>0</v>
      </c>
      <c r="BB157" s="56">
        <f t="shared" ca="1" si="71"/>
        <v>0</v>
      </c>
      <c r="BC157" s="56">
        <f t="shared" ca="1" si="71"/>
        <v>0</v>
      </c>
      <c r="BD157" s="56">
        <f t="shared" ca="1" si="71"/>
        <v>0</v>
      </c>
      <c r="BE157" s="56">
        <f t="shared" ca="1" si="71"/>
        <v>0</v>
      </c>
      <c r="BF157" s="56">
        <f t="shared" ca="1" si="71"/>
        <v>0</v>
      </c>
      <c r="BG157" s="56">
        <f t="shared" ca="1" si="71"/>
        <v>0</v>
      </c>
    </row>
    <row r="158" spans="1:60" s="4" customFormat="1" x14ac:dyDescent="0.2">
      <c r="A158" s="4" t="s">
        <v>131</v>
      </c>
      <c r="B158" s="4" t="s">
        <v>1812</v>
      </c>
      <c r="C158" s="4" t="s">
        <v>1688</v>
      </c>
      <c r="E158" s="66"/>
      <c r="F158" s="67" t="s">
        <v>1813</v>
      </c>
      <c r="G158" s="50" t="s">
        <v>1682</v>
      </c>
      <c r="H158" s="50" t="s">
        <v>1682</v>
      </c>
      <c r="I158" s="51"/>
      <c r="J158" s="52">
        <v>30</v>
      </c>
      <c r="K158" s="52"/>
      <c r="L158" s="53">
        <v>43581</v>
      </c>
      <c r="M158" s="54">
        <f t="shared" si="68"/>
        <v>5</v>
      </c>
      <c r="N158" s="52">
        <f t="shared" si="72"/>
        <v>17</v>
      </c>
      <c r="O158" s="55">
        <f t="shared" ca="1" si="56"/>
        <v>28</v>
      </c>
      <c r="P158" s="55" t="str">
        <f t="shared" ca="1" si="57"/>
        <v>2019.7</v>
      </c>
      <c r="Q158" s="56">
        <f t="shared" si="58"/>
        <v>30.140023337222871</v>
      </c>
      <c r="R158" s="52">
        <f t="shared" ca="1" si="59"/>
        <v>75</v>
      </c>
      <c r="S158" s="52"/>
      <c r="T158" s="52" t="str">
        <f t="shared" ca="1" si="64"/>
        <v>OV</v>
      </c>
      <c r="U158" s="57" t="s">
        <v>130</v>
      </c>
      <c r="V158" s="81">
        <f t="shared" ca="1" si="60"/>
        <v>0</v>
      </c>
      <c r="W158" s="64" t="s">
        <v>1814</v>
      </c>
      <c r="X158" s="82">
        <v>24.15</v>
      </c>
      <c r="Y158" s="61">
        <v>129.15</v>
      </c>
      <c r="Z158" s="56">
        <f t="shared" ca="1" si="69"/>
        <v>0</v>
      </c>
      <c r="AA158" s="56">
        <f t="shared" ca="1" si="69"/>
        <v>0</v>
      </c>
      <c r="AB158" s="56">
        <f t="shared" ca="1" si="69"/>
        <v>0</v>
      </c>
      <c r="AC158" s="56">
        <f t="shared" ca="1" si="69"/>
        <v>0</v>
      </c>
      <c r="AD158" s="56">
        <f t="shared" ca="1" si="69"/>
        <v>0</v>
      </c>
      <c r="AE158" s="56">
        <f t="shared" ca="1" si="69"/>
        <v>0</v>
      </c>
      <c r="AF158" s="56">
        <f t="shared" ca="1" si="69"/>
        <v>0</v>
      </c>
      <c r="AG158" s="56">
        <f t="shared" ca="1" si="69"/>
        <v>0</v>
      </c>
      <c r="AH158" s="56">
        <f t="shared" ca="1" si="69"/>
        <v>0</v>
      </c>
      <c r="AI158" s="56">
        <f t="shared" ca="1" si="69"/>
        <v>129.15</v>
      </c>
      <c r="AJ158" s="56">
        <f t="shared" ca="1" si="70"/>
        <v>0</v>
      </c>
      <c r="AK158" s="56">
        <f t="shared" ca="1" si="70"/>
        <v>0</v>
      </c>
      <c r="AL158" s="56">
        <f t="shared" ca="1" si="70"/>
        <v>0</v>
      </c>
      <c r="AM158" s="56">
        <f t="shared" ca="1" si="70"/>
        <v>0</v>
      </c>
      <c r="AN158" s="56">
        <f t="shared" ca="1" si="70"/>
        <v>0</v>
      </c>
      <c r="AO158" s="56">
        <f t="shared" ca="1" si="70"/>
        <v>0</v>
      </c>
      <c r="AP158" s="56">
        <f t="shared" ca="1" si="70"/>
        <v>0</v>
      </c>
      <c r="AQ158" s="56">
        <f t="shared" ca="1" si="70"/>
        <v>0</v>
      </c>
      <c r="AR158" s="56">
        <f t="shared" ca="1" si="70"/>
        <v>0</v>
      </c>
      <c r="AS158" s="56">
        <f t="shared" ca="1" si="70"/>
        <v>0</v>
      </c>
      <c r="AT158" s="56">
        <f t="shared" ca="1" si="71"/>
        <v>0</v>
      </c>
      <c r="AU158" s="56">
        <f t="shared" ca="1" si="71"/>
        <v>0</v>
      </c>
      <c r="AV158" s="56">
        <f t="shared" ca="1" si="71"/>
        <v>0</v>
      </c>
      <c r="AW158" s="56">
        <f t="shared" ca="1" si="71"/>
        <v>0</v>
      </c>
      <c r="AX158" s="56">
        <f t="shared" ca="1" si="71"/>
        <v>0</v>
      </c>
      <c r="AY158" s="56">
        <f t="shared" ca="1" si="71"/>
        <v>0</v>
      </c>
      <c r="AZ158" s="56">
        <f t="shared" ca="1" si="71"/>
        <v>0</v>
      </c>
      <c r="BA158" s="56">
        <f t="shared" ca="1" si="71"/>
        <v>0</v>
      </c>
      <c r="BB158" s="56">
        <f t="shared" ca="1" si="71"/>
        <v>0</v>
      </c>
      <c r="BC158" s="56">
        <f t="shared" ca="1" si="71"/>
        <v>0</v>
      </c>
      <c r="BD158" s="56">
        <f t="shared" ca="1" si="71"/>
        <v>0</v>
      </c>
      <c r="BE158" s="56">
        <f t="shared" ca="1" si="71"/>
        <v>0</v>
      </c>
      <c r="BF158" s="56">
        <f t="shared" ca="1" si="71"/>
        <v>0</v>
      </c>
      <c r="BG158" s="56">
        <f t="shared" ca="1" si="71"/>
        <v>0</v>
      </c>
    </row>
    <row r="159" spans="1:60" s="4" customFormat="1" x14ac:dyDescent="0.2">
      <c r="A159" s="4" t="s">
        <v>131</v>
      </c>
      <c r="B159" s="4" t="s">
        <v>1812</v>
      </c>
      <c r="C159" s="4" t="s">
        <v>1688</v>
      </c>
      <c r="E159" s="66"/>
      <c r="F159" s="67" t="s">
        <v>1815</v>
      </c>
      <c r="G159" s="50" t="s">
        <v>1682</v>
      </c>
      <c r="H159" s="50" t="s">
        <v>1682</v>
      </c>
      <c r="I159" s="51"/>
      <c r="J159" s="52">
        <v>30</v>
      </c>
      <c r="K159" s="52"/>
      <c r="L159" s="53">
        <v>43581</v>
      </c>
      <c r="M159" s="54">
        <f t="shared" si="68"/>
        <v>5</v>
      </c>
      <c r="N159" s="52">
        <f t="shared" si="72"/>
        <v>17</v>
      </c>
      <c r="O159" s="55">
        <f t="shared" ca="1" si="56"/>
        <v>28</v>
      </c>
      <c r="P159" s="55" t="str">
        <f t="shared" ca="1" si="57"/>
        <v>2019.7</v>
      </c>
      <c r="Q159" s="56">
        <f t="shared" si="58"/>
        <v>2.0676779463243871</v>
      </c>
      <c r="R159" s="52">
        <f t="shared" ca="1" si="59"/>
        <v>75</v>
      </c>
      <c r="S159" s="52"/>
      <c r="T159" s="52" t="str">
        <f t="shared" ca="1" si="64"/>
        <v>OV</v>
      </c>
      <c r="U159" s="57" t="s">
        <v>130</v>
      </c>
      <c r="V159" s="81">
        <f t="shared" ca="1" si="60"/>
        <v>0</v>
      </c>
      <c r="W159" s="64" t="s">
        <v>1814</v>
      </c>
      <c r="X159" s="82">
        <v>1.66</v>
      </c>
      <c r="Y159" s="61">
        <v>8.86</v>
      </c>
      <c r="Z159" s="56">
        <f t="shared" ca="1" si="69"/>
        <v>0</v>
      </c>
      <c r="AA159" s="56">
        <f t="shared" ca="1" si="69"/>
        <v>0</v>
      </c>
      <c r="AB159" s="56">
        <f t="shared" ca="1" si="69"/>
        <v>0</v>
      </c>
      <c r="AC159" s="56">
        <f t="shared" ca="1" si="69"/>
        <v>0</v>
      </c>
      <c r="AD159" s="56">
        <f t="shared" ca="1" si="69"/>
        <v>0</v>
      </c>
      <c r="AE159" s="56">
        <f t="shared" ca="1" si="69"/>
        <v>0</v>
      </c>
      <c r="AF159" s="56">
        <f t="shared" ca="1" si="69"/>
        <v>0</v>
      </c>
      <c r="AG159" s="56">
        <f t="shared" ca="1" si="69"/>
        <v>0</v>
      </c>
      <c r="AH159" s="56">
        <f t="shared" ca="1" si="69"/>
        <v>0</v>
      </c>
      <c r="AI159" s="56">
        <f t="shared" ca="1" si="69"/>
        <v>8.86</v>
      </c>
      <c r="AJ159" s="56">
        <f t="shared" ca="1" si="70"/>
        <v>0</v>
      </c>
      <c r="AK159" s="56">
        <f t="shared" ca="1" si="70"/>
        <v>0</v>
      </c>
      <c r="AL159" s="56">
        <f t="shared" ca="1" si="70"/>
        <v>0</v>
      </c>
      <c r="AM159" s="56">
        <f t="shared" ca="1" si="70"/>
        <v>0</v>
      </c>
      <c r="AN159" s="56">
        <f t="shared" ca="1" si="70"/>
        <v>0</v>
      </c>
      <c r="AO159" s="56">
        <f t="shared" ca="1" si="70"/>
        <v>0</v>
      </c>
      <c r="AP159" s="56">
        <f t="shared" ca="1" si="70"/>
        <v>0</v>
      </c>
      <c r="AQ159" s="56">
        <f t="shared" ca="1" si="70"/>
        <v>0</v>
      </c>
      <c r="AR159" s="56">
        <f t="shared" ca="1" si="70"/>
        <v>0</v>
      </c>
      <c r="AS159" s="56">
        <f t="shared" ca="1" si="70"/>
        <v>0</v>
      </c>
      <c r="AT159" s="56">
        <f t="shared" ca="1" si="71"/>
        <v>0</v>
      </c>
      <c r="AU159" s="56">
        <f t="shared" ca="1" si="71"/>
        <v>0</v>
      </c>
      <c r="AV159" s="56">
        <f t="shared" ca="1" si="71"/>
        <v>0</v>
      </c>
      <c r="AW159" s="56">
        <f t="shared" ca="1" si="71"/>
        <v>0</v>
      </c>
      <c r="AX159" s="56">
        <f t="shared" ca="1" si="71"/>
        <v>0</v>
      </c>
      <c r="AY159" s="56">
        <f t="shared" ca="1" si="71"/>
        <v>0</v>
      </c>
      <c r="AZ159" s="56">
        <f t="shared" ca="1" si="71"/>
        <v>0</v>
      </c>
      <c r="BA159" s="56">
        <f t="shared" ca="1" si="71"/>
        <v>0</v>
      </c>
      <c r="BB159" s="56">
        <f t="shared" ca="1" si="71"/>
        <v>0</v>
      </c>
      <c r="BC159" s="56">
        <f t="shared" ca="1" si="71"/>
        <v>0</v>
      </c>
      <c r="BD159" s="56">
        <f t="shared" ca="1" si="71"/>
        <v>0</v>
      </c>
      <c r="BE159" s="56">
        <f t="shared" ca="1" si="71"/>
        <v>0</v>
      </c>
      <c r="BF159" s="56">
        <f t="shared" ca="1" si="71"/>
        <v>0</v>
      </c>
      <c r="BG159" s="56">
        <f t="shared" ca="1" si="71"/>
        <v>0</v>
      </c>
    </row>
    <row r="160" spans="1:60" s="4" customFormat="1" x14ac:dyDescent="0.2">
      <c r="A160" s="4" t="s">
        <v>131</v>
      </c>
      <c r="B160" s="4" t="s">
        <v>1812</v>
      </c>
      <c r="C160" s="4" t="s">
        <v>1688</v>
      </c>
      <c r="E160" s="66"/>
      <c r="F160" s="67" t="s">
        <v>1816</v>
      </c>
      <c r="G160" s="50" t="s">
        <v>1682</v>
      </c>
      <c r="H160" s="50" t="s">
        <v>1682</v>
      </c>
      <c r="I160" s="51"/>
      <c r="J160" s="52">
        <v>30</v>
      </c>
      <c r="K160" s="52"/>
      <c r="L160" s="53">
        <v>43581</v>
      </c>
      <c r="M160" s="54">
        <f t="shared" si="68"/>
        <v>5</v>
      </c>
      <c r="N160" s="52">
        <f t="shared" si="72"/>
        <v>17</v>
      </c>
      <c r="O160" s="55">
        <f t="shared" ca="1" si="56"/>
        <v>28</v>
      </c>
      <c r="P160" s="55" t="str">
        <f t="shared" ca="1" si="57"/>
        <v>2019.7</v>
      </c>
      <c r="Q160" s="56">
        <f t="shared" si="58"/>
        <v>231.31155192532086</v>
      </c>
      <c r="R160" s="52">
        <f t="shared" ca="1" si="59"/>
        <v>75</v>
      </c>
      <c r="S160" s="52"/>
      <c r="T160" s="52" t="str">
        <f t="shared" ca="1" si="64"/>
        <v>OV</v>
      </c>
      <c r="U160" s="57" t="s">
        <v>130</v>
      </c>
      <c r="V160" s="81">
        <f t="shared" ca="1" si="60"/>
        <v>0</v>
      </c>
      <c r="W160" s="64" t="s">
        <v>1814</v>
      </c>
      <c r="X160" s="82">
        <v>185.34</v>
      </c>
      <c r="Y160" s="61">
        <v>991.17</v>
      </c>
      <c r="Z160" s="56">
        <f t="shared" ca="1" si="69"/>
        <v>0</v>
      </c>
      <c r="AA160" s="56">
        <f t="shared" ca="1" si="69"/>
        <v>0</v>
      </c>
      <c r="AB160" s="56">
        <f t="shared" ca="1" si="69"/>
        <v>0</v>
      </c>
      <c r="AC160" s="56">
        <f t="shared" ca="1" si="69"/>
        <v>0</v>
      </c>
      <c r="AD160" s="56">
        <f t="shared" ca="1" si="69"/>
        <v>0</v>
      </c>
      <c r="AE160" s="56">
        <f t="shared" ca="1" si="69"/>
        <v>0</v>
      </c>
      <c r="AF160" s="56">
        <f t="shared" ca="1" si="69"/>
        <v>0</v>
      </c>
      <c r="AG160" s="56">
        <f t="shared" ca="1" si="69"/>
        <v>0</v>
      </c>
      <c r="AH160" s="56">
        <f t="shared" ca="1" si="69"/>
        <v>0</v>
      </c>
      <c r="AI160" s="56">
        <f t="shared" ca="1" si="69"/>
        <v>991.17</v>
      </c>
      <c r="AJ160" s="56">
        <f t="shared" ca="1" si="70"/>
        <v>0</v>
      </c>
      <c r="AK160" s="56">
        <f t="shared" ca="1" si="70"/>
        <v>0</v>
      </c>
      <c r="AL160" s="56">
        <f t="shared" ca="1" si="70"/>
        <v>0</v>
      </c>
      <c r="AM160" s="56">
        <f t="shared" ca="1" si="70"/>
        <v>0</v>
      </c>
      <c r="AN160" s="56">
        <f t="shared" ca="1" si="70"/>
        <v>0</v>
      </c>
      <c r="AO160" s="56">
        <f t="shared" ca="1" si="70"/>
        <v>0</v>
      </c>
      <c r="AP160" s="56">
        <f t="shared" ca="1" si="70"/>
        <v>0</v>
      </c>
      <c r="AQ160" s="56">
        <f t="shared" ca="1" si="70"/>
        <v>0</v>
      </c>
      <c r="AR160" s="56">
        <f t="shared" ca="1" si="70"/>
        <v>0</v>
      </c>
      <c r="AS160" s="56">
        <f t="shared" ca="1" si="70"/>
        <v>0</v>
      </c>
      <c r="AT160" s="56">
        <f t="shared" ca="1" si="71"/>
        <v>0</v>
      </c>
      <c r="AU160" s="56">
        <f t="shared" ca="1" si="71"/>
        <v>0</v>
      </c>
      <c r="AV160" s="56">
        <f t="shared" ca="1" si="71"/>
        <v>0</v>
      </c>
      <c r="AW160" s="56">
        <f t="shared" ca="1" si="71"/>
        <v>0</v>
      </c>
      <c r="AX160" s="56">
        <f t="shared" ca="1" si="71"/>
        <v>0</v>
      </c>
      <c r="AY160" s="56">
        <f t="shared" ca="1" si="71"/>
        <v>0</v>
      </c>
      <c r="AZ160" s="56">
        <f t="shared" ca="1" si="71"/>
        <v>0</v>
      </c>
      <c r="BA160" s="56">
        <f t="shared" ca="1" si="71"/>
        <v>0</v>
      </c>
      <c r="BB160" s="56">
        <f t="shared" ca="1" si="71"/>
        <v>0</v>
      </c>
      <c r="BC160" s="56">
        <f t="shared" ca="1" si="71"/>
        <v>0</v>
      </c>
      <c r="BD160" s="56">
        <f t="shared" ca="1" si="71"/>
        <v>0</v>
      </c>
      <c r="BE160" s="56">
        <f t="shared" ca="1" si="71"/>
        <v>0</v>
      </c>
      <c r="BF160" s="56">
        <f t="shared" ca="1" si="71"/>
        <v>0</v>
      </c>
      <c r="BG160" s="56">
        <f t="shared" ca="1" si="71"/>
        <v>0</v>
      </c>
    </row>
    <row r="161" spans="1:59" s="4" customFormat="1" x14ac:dyDescent="0.2">
      <c r="A161" s="4" t="s">
        <v>131</v>
      </c>
      <c r="B161" s="4" t="s">
        <v>1812</v>
      </c>
      <c r="C161" s="4" t="s">
        <v>1688</v>
      </c>
      <c r="E161" s="66"/>
      <c r="F161" s="67" t="s">
        <v>1817</v>
      </c>
      <c r="G161" s="50" t="s">
        <v>1682</v>
      </c>
      <c r="H161" s="50" t="s">
        <v>1682</v>
      </c>
      <c r="I161" s="51"/>
      <c r="J161" s="52">
        <v>30</v>
      </c>
      <c r="K161" s="52"/>
      <c r="L161" s="53">
        <v>43581</v>
      </c>
      <c r="M161" s="54">
        <f t="shared" si="68"/>
        <v>5</v>
      </c>
      <c r="N161" s="52">
        <f t="shared" si="72"/>
        <v>17</v>
      </c>
      <c r="O161" s="55">
        <f t="shared" ca="1" si="56"/>
        <v>28</v>
      </c>
      <c r="P161" s="55" t="str">
        <f t="shared" ca="1" si="57"/>
        <v>2019.7</v>
      </c>
      <c r="Q161" s="56">
        <f t="shared" si="58"/>
        <v>12.401400233372229</v>
      </c>
      <c r="R161" s="52">
        <f t="shared" ca="1" si="59"/>
        <v>75</v>
      </c>
      <c r="S161" s="52"/>
      <c r="T161" s="52" t="str">
        <f t="shared" ca="1" si="64"/>
        <v>OV</v>
      </c>
      <c r="U161" s="57" t="s">
        <v>130</v>
      </c>
      <c r="V161" s="81">
        <f t="shared" ca="1" si="60"/>
        <v>0</v>
      </c>
      <c r="W161" s="64" t="s">
        <v>1814</v>
      </c>
      <c r="X161" s="82">
        <v>9.94</v>
      </c>
      <c r="Y161" s="61">
        <v>53.14</v>
      </c>
      <c r="Z161" s="56">
        <f t="shared" ca="1" si="69"/>
        <v>0</v>
      </c>
      <c r="AA161" s="56">
        <f t="shared" ca="1" si="69"/>
        <v>0</v>
      </c>
      <c r="AB161" s="56">
        <f t="shared" ca="1" si="69"/>
        <v>0</v>
      </c>
      <c r="AC161" s="56">
        <f t="shared" ca="1" si="69"/>
        <v>0</v>
      </c>
      <c r="AD161" s="56">
        <f t="shared" ca="1" si="69"/>
        <v>0</v>
      </c>
      <c r="AE161" s="56">
        <f t="shared" ca="1" si="69"/>
        <v>0</v>
      </c>
      <c r="AF161" s="56">
        <f t="shared" ca="1" si="69"/>
        <v>0</v>
      </c>
      <c r="AG161" s="56">
        <f t="shared" ca="1" si="69"/>
        <v>0</v>
      </c>
      <c r="AH161" s="56">
        <f t="shared" ca="1" si="69"/>
        <v>0</v>
      </c>
      <c r="AI161" s="56">
        <f t="shared" ca="1" si="69"/>
        <v>53.14</v>
      </c>
      <c r="AJ161" s="56">
        <f t="shared" ca="1" si="70"/>
        <v>0</v>
      </c>
      <c r="AK161" s="56">
        <f t="shared" ca="1" si="70"/>
        <v>0</v>
      </c>
      <c r="AL161" s="56">
        <f t="shared" ca="1" si="70"/>
        <v>0</v>
      </c>
      <c r="AM161" s="56">
        <f t="shared" ca="1" si="70"/>
        <v>0</v>
      </c>
      <c r="AN161" s="56">
        <f t="shared" ca="1" si="70"/>
        <v>0</v>
      </c>
      <c r="AO161" s="56">
        <f t="shared" ca="1" si="70"/>
        <v>0</v>
      </c>
      <c r="AP161" s="56">
        <f t="shared" ca="1" si="70"/>
        <v>0</v>
      </c>
      <c r="AQ161" s="56">
        <f t="shared" ca="1" si="70"/>
        <v>0</v>
      </c>
      <c r="AR161" s="56">
        <f t="shared" ca="1" si="70"/>
        <v>0</v>
      </c>
      <c r="AS161" s="56">
        <f t="shared" ca="1" si="70"/>
        <v>0</v>
      </c>
      <c r="AT161" s="56">
        <f t="shared" ca="1" si="71"/>
        <v>0</v>
      </c>
      <c r="AU161" s="56">
        <f t="shared" ca="1" si="71"/>
        <v>0</v>
      </c>
      <c r="AV161" s="56">
        <f t="shared" ca="1" si="71"/>
        <v>0</v>
      </c>
      <c r="AW161" s="56">
        <f t="shared" ca="1" si="71"/>
        <v>0</v>
      </c>
      <c r="AX161" s="56">
        <f t="shared" ca="1" si="71"/>
        <v>0</v>
      </c>
      <c r="AY161" s="56">
        <f t="shared" ca="1" si="71"/>
        <v>0</v>
      </c>
      <c r="AZ161" s="56">
        <f t="shared" ca="1" si="71"/>
        <v>0</v>
      </c>
      <c r="BA161" s="56">
        <f t="shared" ca="1" si="71"/>
        <v>0</v>
      </c>
      <c r="BB161" s="56">
        <f t="shared" ca="1" si="71"/>
        <v>0</v>
      </c>
      <c r="BC161" s="56">
        <f t="shared" ca="1" si="71"/>
        <v>0</v>
      </c>
      <c r="BD161" s="56">
        <f t="shared" ca="1" si="71"/>
        <v>0</v>
      </c>
      <c r="BE161" s="56">
        <f t="shared" ca="1" si="71"/>
        <v>0</v>
      </c>
      <c r="BF161" s="56">
        <f t="shared" ca="1" si="71"/>
        <v>0</v>
      </c>
      <c r="BG161" s="56">
        <f t="shared" ca="1" si="71"/>
        <v>0</v>
      </c>
    </row>
    <row r="162" spans="1:59" s="4" customFormat="1" x14ac:dyDescent="0.2">
      <c r="A162" s="4" t="s">
        <v>131</v>
      </c>
      <c r="B162" s="4" t="s">
        <v>1812</v>
      </c>
      <c r="C162" s="4" t="s">
        <v>1688</v>
      </c>
      <c r="E162" s="66"/>
      <c r="F162" s="67" t="s">
        <v>1818</v>
      </c>
      <c r="G162" s="50" t="s">
        <v>1682</v>
      </c>
      <c r="H162" s="50" t="s">
        <v>1682</v>
      </c>
      <c r="I162" s="51"/>
      <c r="J162" s="52">
        <v>30</v>
      </c>
      <c r="K162" s="52"/>
      <c r="L162" s="53">
        <v>43581</v>
      </c>
      <c r="M162" s="54">
        <f t="shared" si="68"/>
        <v>5</v>
      </c>
      <c r="N162" s="52">
        <f t="shared" si="72"/>
        <v>17</v>
      </c>
      <c r="O162" s="55">
        <f t="shared" ca="1" si="56"/>
        <v>28</v>
      </c>
      <c r="P162" s="55" t="str">
        <f t="shared" ca="1" si="57"/>
        <v>2019.7</v>
      </c>
      <c r="Q162" s="56">
        <f t="shared" si="58"/>
        <v>100.80280046674446</v>
      </c>
      <c r="R162" s="52">
        <f t="shared" ca="1" si="59"/>
        <v>75</v>
      </c>
      <c r="S162" s="52"/>
      <c r="T162" s="52" t="str">
        <f t="shared" ca="1" si="64"/>
        <v>OV</v>
      </c>
      <c r="U162" s="57" t="s">
        <v>130</v>
      </c>
      <c r="V162" s="81">
        <f t="shared" ca="1" si="60"/>
        <v>0</v>
      </c>
      <c r="W162" s="64" t="s">
        <v>1814</v>
      </c>
      <c r="X162" s="82">
        <v>80.77</v>
      </c>
      <c r="Y162" s="61">
        <v>431.94</v>
      </c>
      <c r="Z162" s="56">
        <f t="shared" ref="Z162:AI171" ca="1" si="73">IF($O162-WEEKNUM(Z$1815)=0,$Y162,0)</f>
        <v>0</v>
      </c>
      <c r="AA162" s="56">
        <f t="shared" ca="1" si="73"/>
        <v>0</v>
      </c>
      <c r="AB162" s="56">
        <f t="shared" ca="1" si="73"/>
        <v>0</v>
      </c>
      <c r="AC162" s="56">
        <f t="shared" ca="1" si="73"/>
        <v>0</v>
      </c>
      <c r="AD162" s="56">
        <f t="shared" ca="1" si="73"/>
        <v>0</v>
      </c>
      <c r="AE162" s="56">
        <f t="shared" ca="1" si="73"/>
        <v>0</v>
      </c>
      <c r="AF162" s="56">
        <f t="shared" ca="1" si="73"/>
        <v>0</v>
      </c>
      <c r="AG162" s="56">
        <f t="shared" ca="1" si="73"/>
        <v>0</v>
      </c>
      <c r="AH162" s="56">
        <f t="shared" ca="1" si="73"/>
        <v>0</v>
      </c>
      <c r="AI162" s="56">
        <f t="shared" ca="1" si="73"/>
        <v>431.94</v>
      </c>
      <c r="AJ162" s="56">
        <f t="shared" ref="AJ162:AS171" ca="1" si="74">IF($O162-WEEKNUM(AJ$1815)=0,$Y162,0)</f>
        <v>0</v>
      </c>
      <c r="AK162" s="56">
        <f t="shared" ca="1" si="74"/>
        <v>0</v>
      </c>
      <c r="AL162" s="56">
        <f t="shared" ca="1" si="74"/>
        <v>0</v>
      </c>
      <c r="AM162" s="56">
        <f t="shared" ca="1" si="74"/>
        <v>0</v>
      </c>
      <c r="AN162" s="56">
        <f t="shared" ca="1" si="74"/>
        <v>0</v>
      </c>
      <c r="AO162" s="56">
        <f t="shared" ca="1" si="74"/>
        <v>0</v>
      </c>
      <c r="AP162" s="56">
        <f t="shared" ca="1" si="74"/>
        <v>0</v>
      </c>
      <c r="AQ162" s="56">
        <f t="shared" ca="1" si="74"/>
        <v>0</v>
      </c>
      <c r="AR162" s="56">
        <f t="shared" ca="1" si="74"/>
        <v>0</v>
      </c>
      <c r="AS162" s="56">
        <f t="shared" ca="1" si="74"/>
        <v>0</v>
      </c>
      <c r="AT162" s="56">
        <f t="shared" ref="AT162:BG171" ca="1" si="75">IF($O162-WEEKNUM(AT$1815)=0,$Y162,0)</f>
        <v>0</v>
      </c>
      <c r="AU162" s="56">
        <f t="shared" ca="1" si="75"/>
        <v>0</v>
      </c>
      <c r="AV162" s="56">
        <f t="shared" ca="1" si="75"/>
        <v>0</v>
      </c>
      <c r="AW162" s="56">
        <f t="shared" ca="1" si="75"/>
        <v>0</v>
      </c>
      <c r="AX162" s="56">
        <f t="shared" ca="1" si="75"/>
        <v>0</v>
      </c>
      <c r="AY162" s="56">
        <f t="shared" ca="1" si="75"/>
        <v>0</v>
      </c>
      <c r="AZ162" s="56">
        <f t="shared" ca="1" si="75"/>
        <v>0</v>
      </c>
      <c r="BA162" s="56">
        <f t="shared" ca="1" si="75"/>
        <v>0</v>
      </c>
      <c r="BB162" s="56">
        <f t="shared" ca="1" si="75"/>
        <v>0</v>
      </c>
      <c r="BC162" s="56">
        <f t="shared" ca="1" si="75"/>
        <v>0</v>
      </c>
      <c r="BD162" s="56">
        <f t="shared" ca="1" si="75"/>
        <v>0</v>
      </c>
      <c r="BE162" s="56">
        <f t="shared" ca="1" si="75"/>
        <v>0</v>
      </c>
      <c r="BF162" s="56">
        <f t="shared" ca="1" si="75"/>
        <v>0</v>
      </c>
      <c r="BG162" s="56">
        <f t="shared" ca="1" si="75"/>
        <v>0</v>
      </c>
    </row>
    <row r="163" spans="1:59" s="4" customFormat="1" x14ac:dyDescent="0.2">
      <c r="A163" s="4" t="s">
        <v>131</v>
      </c>
      <c r="B163" s="4" t="s">
        <v>1812</v>
      </c>
      <c r="C163" s="4" t="s">
        <v>1688</v>
      </c>
      <c r="E163" s="66"/>
      <c r="F163" s="67" t="s">
        <v>1819</v>
      </c>
      <c r="G163" s="50" t="s">
        <v>1682</v>
      </c>
      <c r="H163" s="50" t="s">
        <v>1682</v>
      </c>
      <c r="I163" s="51"/>
      <c r="J163" s="52">
        <v>30</v>
      </c>
      <c r="K163" s="52"/>
      <c r="L163" s="53">
        <v>43581</v>
      </c>
      <c r="M163" s="54">
        <f t="shared" si="68"/>
        <v>5</v>
      </c>
      <c r="N163" s="52">
        <f t="shared" si="72"/>
        <v>17</v>
      </c>
      <c r="O163" s="55">
        <f t="shared" ca="1" si="56"/>
        <v>28</v>
      </c>
      <c r="P163" s="55" t="str">
        <f t="shared" ca="1" si="57"/>
        <v>2019.7</v>
      </c>
      <c r="Q163" s="56">
        <f t="shared" si="58"/>
        <v>31.659276546091014</v>
      </c>
      <c r="R163" s="52">
        <f t="shared" ca="1" si="59"/>
        <v>75</v>
      </c>
      <c r="S163" s="52"/>
      <c r="T163" s="52" t="str">
        <f t="shared" ca="1" si="64"/>
        <v>OV</v>
      </c>
      <c r="U163" s="57" t="s">
        <v>130</v>
      </c>
      <c r="V163" s="81">
        <f t="shared" ca="1" si="60"/>
        <v>0</v>
      </c>
      <c r="W163" s="64" t="s">
        <v>1814</v>
      </c>
      <c r="X163" s="82">
        <v>25.37</v>
      </c>
      <c r="Y163" s="61">
        <v>135.66</v>
      </c>
      <c r="Z163" s="56">
        <f t="shared" ca="1" si="73"/>
        <v>0</v>
      </c>
      <c r="AA163" s="56">
        <f t="shared" ca="1" si="73"/>
        <v>0</v>
      </c>
      <c r="AB163" s="56">
        <f t="shared" ca="1" si="73"/>
        <v>0</v>
      </c>
      <c r="AC163" s="56">
        <f t="shared" ca="1" si="73"/>
        <v>0</v>
      </c>
      <c r="AD163" s="56">
        <f t="shared" ca="1" si="73"/>
        <v>0</v>
      </c>
      <c r="AE163" s="56">
        <f t="shared" ca="1" si="73"/>
        <v>0</v>
      </c>
      <c r="AF163" s="56">
        <f t="shared" ca="1" si="73"/>
        <v>0</v>
      </c>
      <c r="AG163" s="56">
        <f t="shared" ca="1" si="73"/>
        <v>0</v>
      </c>
      <c r="AH163" s="56">
        <f t="shared" ca="1" si="73"/>
        <v>0</v>
      </c>
      <c r="AI163" s="56">
        <f t="shared" ca="1" si="73"/>
        <v>135.66</v>
      </c>
      <c r="AJ163" s="56">
        <f t="shared" ca="1" si="74"/>
        <v>0</v>
      </c>
      <c r="AK163" s="56">
        <f t="shared" ca="1" si="74"/>
        <v>0</v>
      </c>
      <c r="AL163" s="56">
        <f t="shared" ca="1" si="74"/>
        <v>0</v>
      </c>
      <c r="AM163" s="56">
        <f t="shared" ca="1" si="74"/>
        <v>0</v>
      </c>
      <c r="AN163" s="56">
        <f t="shared" ca="1" si="74"/>
        <v>0</v>
      </c>
      <c r="AO163" s="56">
        <f t="shared" ca="1" si="74"/>
        <v>0</v>
      </c>
      <c r="AP163" s="56">
        <f t="shared" ca="1" si="74"/>
        <v>0</v>
      </c>
      <c r="AQ163" s="56">
        <f t="shared" ca="1" si="74"/>
        <v>0</v>
      </c>
      <c r="AR163" s="56">
        <f t="shared" ca="1" si="74"/>
        <v>0</v>
      </c>
      <c r="AS163" s="56">
        <f t="shared" ca="1" si="74"/>
        <v>0</v>
      </c>
      <c r="AT163" s="56">
        <f t="shared" ca="1" si="75"/>
        <v>0</v>
      </c>
      <c r="AU163" s="56">
        <f t="shared" ca="1" si="75"/>
        <v>0</v>
      </c>
      <c r="AV163" s="56">
        <f t="shared" ca="1" si="75"/>
        <v>0</v>
      </c>
      <c r="AW163" s="56">
        <f t="shared" ca="1" si="75"/>
        <v>0</v>
      </c>
      <c r="AX163" s="56">
        <f t="shared" ca="1" si="75"/>
        <v>0</v>
      </c>
      <c r="AY163" s="56">
        <f t="shared" ca="1" si="75"/>
        <v>0</v>
      </c>
      <c r="AZ163" s="56">
        <f t="shared" ca="1" si="75"/>
        <v>0</v>
      </c>
      <c r="BA163" s="56">
        <f t="shared" ca="1" si="75"/>
        <v>0</v>
      </c>
      <c r="BB163" s="56">
        <f t="shared" ca="1" si="75"/>
        <v>0</v>
      </c>
      <c r="BC163" s="56">
        <f t="shared" ca="1" si="75"/>
        <v>0</v>
      </c>
      <c r="BD163" s="56">
        <f t="shared" ca="1" si="75"/>
        <v>0</v>
      </c>
      <c r="BE163" s="56">
        <f t="shared" ca="1" si="75"/>
        <v>0</v>
      </c>
      <c r="BF163" s="56">
        <f t="shared" ca="1" si="75"/>
        <v>0</v>
      </c>
      <c r="BG163" s="56">
        <f t="shared" ca="1" si="75"/>
        <v>0</v>
      </c>
    </row>
    <row r="164" spans="1:59" s="4" customFormat="1" x14ac:dyDescent="0.2">
      <c r="A164" s="4" t="s">
        <v>131</v>
      </c>
      <c r="B164" s="4" t="s">
        <v>1812</v>
      </c>
      <c r="C164" s="4" t="s">
        <v>1688</v>
      </c>
      <c r="E164" s="66"/>
      <c r="F164" s="67" t="s">
        <v>1820</v>
      </c>
      <c r="G164" s="50" t="s">
        <v>1682</v>
      </c>
      <c r="H164" s="50" t="s">
        <v>1682</v>
      </c>
      <c r="I164" s="51"/>
      <c r="J164" s="52">
        <v>30</v>
      </c>
      <c r="K164" s="52"/>
      <c r="L164" s="53">
        <v>43581</v>
      </c>
      <c r="M164" s="54">
        <f t="shared" si="68"/>
        <v>5</v>
      </c>
      <c r="N164" s="52">
        <f t="shared" si="72"/>
        <v>17</v>
      </c>
      <c r="O164" s="55">
        <f t="shared" ca="1" si="56"/>
        <v>28</v>
      </c>
      <c r="P164" s="55" t="str">
        <f t="shared" ca="1" si="57"/>
        <v>2019.7</v>
      </c>
      <c r="Q164" s="56">
        <f t="shared" si="58"/>
        <v>90.268378063010502</v>
      </c>
      <c r="R164" s="52">
        <f t="shared" ca="1" si="59"/>
        <v>75</v>
      </c>
      <c r="S164" s="52"/>
      <c r="T164" s="52" t="str">
        <f t="shared" ca="1" si="64"/>
        <v>OV</v>
      </c>
      <c r="U164" s="57" t="s">
        <v>130</v>
      </c>
      <c r="V164" s="58">
        <f t="shared" ca="1" si="60"/>
        <v>0</v>
      </c>
      <c r="W164" s="64" t="s">
        <v>1814</v>
      </c>
      <c r="X164" s="60">
        <v>72.33</v>
      </c>
      <c r="Y164" s="61">
        <v>386.8</v>
      </c>
      <c r="Z164" s="56">
        <f t="shared" ca="1" si="73"/>
        <v>0</v>
      </c>
      <c r="AA164" s="56">
        <f t="shared" ca="1" si="73"/>
        <v>0</v>
      </c>
      <c r="AB164" s="56">
        <f t="shared" ca="1" si="73"/>
        <v>0</v>
      </c>
      <c r="AC164" s="56">
        <f t="shared" ca="1" si="73"/>
        <v>0</v>
      </c>
      <c r="AD164" s="56">
        <f t="shared" ca="1" si="73"/>
        <v>0</v>
      </c>
      <c r="AE164" s="56">
        <f t="shared" ca="1" si="73"/>
        <v>0</v>
      </c>
      <c r="AF164" s="56">
        <f t="shared" ca="1" si="73"/>
        <v>0</v>
      </c>
      <c r="AG164" s="56">
        <f t="shared" ca="1" si="73"/>
        <v>0</v>
      </c>
      <c r="AH164" s="56">
        <f t="shared" ca="1" si="73"/>
        <v>0</v>
      </c>
      <c r="AI164" s="56">
        <f t="shared" ca="1" si="73"/>
        <v>386.8</v>
      </c>
      <c r="AJ164" s="56">
        <f t="shared" ca="1" si="74"/>
        <v>0</v>
      </c>
      <c r="AK164" s="56">
        <f t="shared" ca="1" si="74"/>
        <v>0</v>
      </c>
      <c r="AL164" s="56">
        <f t="shared" ca="1" si="74"/>
        <v>0</v>
      </c>
      <c r="AM164" s="56">
        <f t="shared" ca="1" si="74"/>
        <v>0</v>
      </c>
      <c r="AN164" s="56">
        <f t="shared" ca="1" si="74"/>
        <v>0</v>
      </c>
      <c r="AO164" s="56">
        <f t="shared" ca="1" si="74"/>
        <v>0</v>
      </c>
      <c r="AP164" s="56">
        <f t="shared" ca="1" si="74"/>
        <v>0</v>
      </c>
      <c r="AQ164" s="56">
        <f t="shared" ca="1" si="74"/>
        <v>0</v>
      </c>
      <c r="AR164" s="56">
        <f t="shared" ca="1" si="74"/>
        <v>0</v>
      </c>
      <c r="AS164" s="56">
        <f t="shared" ca="1" si="74"/>
        <v>0</v>
      </c>
      <c r="AT164" s="56">
        <f t="shared" ca="1" si="75"/>
        <v>0</v>
      </c>
      <c r="AU164" s="56">
        <f t="shared" ca="1" si="75"/>
        <v>0</v>
      </c>
      <c r="AV164" s="56">
        <f t="shared" ca="1" si="75"/>
        <v>0</v>
      </c>
      <c r="AW164" s="56">
        <f t="shared" ca="1" si="75"/>
        <v>0</v>
      </c>
      <c r="AX164" s="56">
        <f t="shared" ca="1" si="75"/>
        <v>0</v>
      </c>
      <c r="AY164" s="56">
        <f t="shared" ca="1" si="75"/>
        <v>0</v>
      </c>
      <c r="AZ164" s="56">
        <f t="shared" ca="1" si="75"/>
        <v>0</v>
      </c>
      <c r="BA164" s="56">
        <f t="shared" ca="1" si="75"/>
        <v>0</v>
      </c>
      <c r="BB164" s="56">
        <f t="shared" ca="1" si="75"/>
        <v>0</v>
      </c>
      <c r="BC164" s="56">
        <f t="shared" ca="1" si="75"/>
        <v>0</v>
      </c>
      <c r="BD164" s="56">
        <f t="shared" ca="1" si="75"/>
        <v>0</v>
      </c>
      <c r="BE164" s="56">
        <f t="shared" ca="1" si="75"/>
        <v>0</v>
      </c>
      <c r="BF164" s="56">
        <f t="shared" ca="1" si="75"/>
        <v>0</v>
      </c>
      <c r="BG164" s="56">
        <f t="shared" ca="1" si="75"/>
        <v>0</v>
      </c>
    </row>
    <row r="165" spans="1:59" s="4" customFormat="1" x14ac:dyDescent="0.2">
      <c r="A165" s="4" t="s">
        <v>131</v>
      </c>
      <c r="B165" s="4" t="s">
        <v>1812</v>
      </c>
      <c r="C165" s="4" t="s">
        <v>1688</v>
      </c>
      <c r="E165" s="66"/>
      <c r="F165" s="67" t="s">
        <v>1821</v>
      </c>
      <c r="G165" s="50" t="s">
        <v>1682</v>
      </c>
      <c r="H165" s="50" t="s">
        <v>1682</v>
      </c>
      <c r="I165" s="51"/>
      <c r="J165" s="52">
        <v>30</v>
      </c>
      <c r="K165" s="52"/>
      <c r="L165" s="53">
        <v>43595</v>
      </c>
      <c r="M165" s="54">
        <f t="shared" si="68"/>
        <v>5</v>
      </c>
      <c r="N165" s="52">
        <f t="shared" si="72"/>
        <v>19</v>
      </c>
      <c r="O165" s="55">
        <f t="shared" ca="1" si="56"/>
        <v>28</v>
      </c>
      <c r="P165" s="55" t="str">
        <f t="shared" ca="1" si="57"/>
        <v>2019.7</v>
      </c>
      <c r="Q165" s="56">
        <f t="shared" si="58"/>
        <v>126.05600933488914</v>
      </c>
      <c r="R165" s="52">
        <f t="shared" ca="1" si="59"/>
        <v>61</v>
      </c>
      <c r="S165" s="52"/>
      <c r="T165" s="52" t="str">
        <f t="shared" ca="1" si="64"/>
        <v>OV</v>
      </c>
      <c r="U165" s="57" t="s">
        <v>130</v>
      </c>
      <c r="V165" s="58">
        <f t="shared" ca="1" si="60"/>
        <v>0</v>
      </c>
      <c r="W165" s="64" t="s">
        <v>1814</v>
      </c>
      <c r="X165" s="60">
        <v>101</v>
      </c>
      <c r="Y165" s="61">
        <v>540.15</v>
      </c>
      <c r="Z165" s="56">
        <f t="shared" ca="1" si="73"/>
        <v>0</v>
      </c>
      <c r="AA165" s="56">
        <f t="shared" ca="1" si="73"/>
        <v>0</v>
      </c>
      <c r="AB165" s="56">
        <f t="shared" ca="1" si="73"/>
        <v>0</v>
      </c>
      <c r="AC165" s="56">
        <f t="shared" ca="1" si="73"/>
        <v>0</v>
      </c>
      <c r="AD165" s="56">
        <f t="shared" ca="1" si="73"/>
        <v>0</v>
      </c>
      <c r="AE165" s="56">
        <f t="shared" ca="1" si="73"/>
        <v>0</v>
      </c>
      <c r="AF165" s="56">
        <f t="shared" ca="1" si="73"/>
        <v>0</v>
      </c>
      <c r="AG165" s="56">
        <f t="shared" ca="1" si="73"/>
        <v>0</v>
      </c>
      <c r="AH165" s="56">
        <f t="shared" ca="1" si="73"/>
        <v>0</v>
      </c>
      <c r="AI165" s="56">
        <f t="shared" ca="1" si="73"/>
        <v>540.15</v>
      </c>
      <c r="AJ165" s="56">
        <f t="shared" ca="1" si="74"/>
        <v>0</v>
      </c>
      <c r="AK165" s="56">
        <f t="shared" ca="1" si="74"/>
        <v>0</v>
      </c>
      <c r="AL165" s="56">
        <f t="shared" ca="1" si="74"/>
        <v>0</v>
      </c>
      <c r="AM165" s="56">
        <f t="shared" ca="1" si="74"/>
        <v>0</v>
      </c>
      <c r="AN165" s="56">
        <f t="shared" ca="1" si="74"/>
        <v>0</v>
      </c>
      <c r="AO165" s="56">
        <f t="shared" ca="1" si="74"/>
        <v>0</v>
      </c>
      <c r="AP165" s="56">
        <f t="shared" ca="1" si="74"/>
        <v>0</v>
      </c>
      <c r="AQ165" s="56">
        <f t="shared" ca="1" si="74"/>
        <v>0</v>
      </c>
      <c r="AR165" s="56">
        <f t="shared" ca="1" si="74"/>
        <v>0</v>
      </c>
      <c r="AS165" s="56">
        <f t="shared" ca="1" si="74"/>
        <v>0</v>
      </c>
      <c r="AT165" s="56">
        <f t="shared" ca="1" si="75"/>
        <v>0</v>
      </c>
      <c r="AU165" s="56">
        <f t="shared" ca="1" si="75"/>
        <v>0</v>
      </c>
      <c r="AV165" s="56">
        <f t="shared" ca="1" si="75"/>
        <v>0</v>
      </c>
      <c r="AW165" s="56">
        <f t="shared" ca="1" si="75"/>
        <v>0</v>
      </c>
      <c r="AX165" s="56">
        <f t="shared" ca="1" si="75"/>
        <v>0</v>
      </c>
      <c r="AY165" s="56">
        <f t="shared" ca="1" si="75"/>
        <v>0</v>
      </c>
      <c r="AZ165" s="56">
        <f t="shared" ca="1" si="75"/>
        <v>0</v>
      </c>
      <c r="BA165" s="56">
        <f t="shared" ca="1" si="75"/>
        <v>0</v>
      </c>
      <c r="BB165" s="56">
        <f t="shared" ca="1" si="75"/>
        <v>0</v>
      </c>
      <c r="BC165" s="56">
        <f t="shared" ca="1" si="75"/>
        <v>0</v>
      </c>
      <c r="BD165" s="56">
        <f t="shared" ca="1" si="75"/>
        <v>0</v>
      </c>
      <c r="BE165" s="56">
        <f t="shared" ca="1" si="75"/>
        <v>0</v>
      </c>
      <c r="BF165" s="56">
        <f t="shared" ca="1" si="75"/>
        <v>0</v>
      </c>
      <c r="BG165" s="56">
        <f t="shared" ca="1" si="75"/>
        <v>0</v>
      </c>
    </row>
    <row r="166" spans="1:59" s="4" customFormat="1" x14ac:dyDescent="0.2">
      <c r="A166" s="4" t="s">
        <v>131</v>
      </c>
      <c r="B166" s="4" t="s">
        <v>1812</v>
      </c>
      <c r="C166" s="4" t="s">
        <v>1688</v>
      </c>
      <c r="E166" s="66"/>
      <c r="F166" s="67" t="s">
        <v>1822</v>
      </c>
      <c r="G166" s="50" t="s">
        <v>1682</v>
      </c>
      <c r="H166" s="50" t="s">
        <v>1682</v>
      </c>
      <c r="I166" s="51"/>
      <c r="J166" s="52">
        <v>30</v>
      </c>
      <c r="K166" s="52"/>
      <c r="L166" s="53">
        <v>43581</v>
      </c>
      <c r="M166" s="54">
        <f t="shared" si="68"/>
        <v>5</v>
      </c>
      <c r="N166" s="52">
        <f t="shared" si="72"/>
        <v>17</v>
      </c>
      <c r="O166" s="55">
        <f t="shared" ca="1" si="56"/>
        <v>28</v>
      </c>
      <c r="P166" s="55" t="str">
        <f t="shared" ca="1" si="57"/>
        <v>2019.7</v>
      </c>
      <c r="Q166" s="56">
        <f t="shared" si="58"/>
        <v>92.716452742123693</v>
      </c>
      <c r="R166" s="52">
        <f t="shared" ca="1" si="59"/>
        <v>75</v>
      </c>
      <c r="S166" s="52"/>
      <c r="T166" s="52" t="str">
        <f t="shared" ca="1" si="64"/>
        <v>OV</v>
      </c>
      <c r="U166" s="57" t="s">
        <v>130</v>
      </c>
      <c r="V166" s="58">
        <f t="shared" ca="1" si="60"/>
        <v>0</v>
      </c>
      <c r="W166" s="64" t="s">
        <v>1814</v>
      </c>
      <c r="X166" s="60">
        <v>74.290000000000006</v>
      </c>
      <c r="Y166" s="61">
        <v>397.29</v>
      </c>
      <c r="Z166" s="56">
        <f t="shared" ca="1" si="73"/>
        <v>0</v>
      </c>
      <c r="AA166" s="56">
        <f t="shared" ca="1" si="73"/>
        <v>0</v>
      </c>
      <c r="AB166" s="56">
        <f t="shared" ca="1" si="73"/>
        <v>0</v>
      </c>
      <c r="AC166" s="56">
        <f t="shared" ca="1" si="73"/>
        <v>0</v>
      </c>
      <c r="AD166" s="56">
        <f t="shared" ca="1" si="73"/>
        <v>0</v>
      </c>
      <c r="AE166" s="56">
        <f t="shared" ca="1" si="73"/>
        <v>0</v>
      </c>
      <c r="AF166" s="56">
        <f t="shared" ca="1" si="73"/>
        <v>0</v>
      </c>
      <c r="AG166" s="56">
        <f t="shared" ca="1" si="73"/>
        <v>0</v>
      </c>
      <c r="AH166" s="56">
        <f t="shared" ca="1" si="73"/>
        <v>0</v>
      </c>
      <c r="AI166" s="56">
        <f t="shared" ca="1" si="73"/>
        <v>397.29</v>
      </c>
      <c r="AJ166" s="56">
        <f t="shared" ca="1" si="74"/>
        <v>0</v>
      </c>
      <c r="AK166" s="56">
        <f t="shared" ca="1" si="74"/>
        <v>0</v>
      </c>
      <c r="AL166" s="56">
        <f t="shared" ca="1" si="74"/>
        <v>0</v>
      </c>
      <c r="AM166" s="56">
        <f t="shared" ca="1" si="74"/>
        <v>0</v>
      </c>
      <c r="AN166" s="56">
        <f t="shared" ca="1" si="74"/>
        <v>0</v>
      </c>
      <c r="AO166" s="56">
        <f t="shared" ca="1" si="74"/>
        <v>0</v>
      </c>
      <c r="AP166" s="56">
        <f t="shared" ca="1" si="74"/>
        <v>0</v>
      </c>
      <c r="AQ166" s="56">
        <f t="shared" ca="1" si="74"/>
        <v>0</v>
      </c>
      <c r="AR166" s="56">
        <f t="shared" ca="1" si="74"/>
        <v>0</v>
      </c>
      <c r="AS166" s="56">
        <f t="shared" ca="1" si="74"/>
        <v>0</v>
      </c>
      <c r="AT166" s="56">
        <f t="shared" ca="1" si="75"/>
        <v>0</v>
      </c>
      <c r="AU166" s="56">
        <f t="shared" ca="1" si="75"/>
        <v>0</v>
      </c>
      <c r="AV166" s="56">
        <f t="shared" ca="1" si="75"/>
        <v>0</v>
      </c>
      <c r="AW166" s="56">
        <f t="shared" ca="1" si="75"/>
        <v>0</v>
      </c>
      <c r="AX166" s="56">
        <f t="shared" ca="1" si="75"/>
        <v>0</v>
      </c>
      <c r="AY166" s="56">
        <f t="shared" ca="1" si="75"/>
        <v>0</v>
      </c>
      <c r="AZ166" s="56">
        <f t="shared" ca="1" si="75"/>
        <v>0</v>
      </c>
      <c r="BA166" s="56">
        <f t="shared" ca="1" si="75"/>
        <v>0</v>
      </c>
      <c r="BB166" s="56">
        <f t="shared" ca="1" si="75"/>
        <v>0</v>
      </c>
      <c r="BC166" s="56">
        <f t="shared" ca="1" si="75"/>
        <v>0</v>
      </c>
      <c r="BD166" s="56">
        <f t="shared" ca="1" si="75"/>
        <v>0</v>
      </c>
      <c r="BE166" s="56">
        <f t="shared" ca="1" si="75"/>
        <v>0</v>
      </c>
      <c r="BF166" s="56">
        <f t="shared" ca="1" si="75"/>
        <v>0</v>
      </c>
      <c r="BG166" s="56">
        <f t="shared" ca="1" si="75"/>
        <v>0</v>
      </c>
    </row>
    <row r="167" spans="1:59" s="4" customFormat="1" x14ac:dyDescent="0.2">
      <c r="A167" s="4" t="s">
        <v>131</v>
      </c>
      <c r="B167" s="4" t="s">
        <v>1812</v>
      </c>
      <c r="C167" s="4" t="s">
        <v>1688</v>
      </c>
      <c r="E167" s="66"/>
      <c r="F167" s="67" t="s">
        <v>1823</v>
      </c>
      <c r="G167" s="50" t="s">
        <v>1682</v>
      </c>
      <c r="H167" s="50" t="s">
        <v>1682</v>
      </c>
      <c r="I167" s="51"/>
      <c r="J167" s="52">
        <v>30</v>
      </c>
      <c r="K167" s="52"/>
      <c r="L167" s="53">
        <v>43581</v>
      </c>
      <c r="M167" s="54">
        <f t="shared" si="68"/>
        <v>5</v>
      </c>
      <c r="N167" s="52">
        <f t="shared" si="72"/>
        <v>17</v>
      </c>
      <c r="O167" s="55">
        <f t="shared" ca="1" si="56"/>
        <v>28</v>
      </c>
      <c r="P167" s="55" t="str">
        <f t="shared" ca="1" si="57"/>
        <v>2019.7</v>
      </c>
      <c r="Q167" s="56">
        <f t="shared" si="58"/>
        <v>185.25554259043173</v>
      </c>
      <c r="R167" s="52">
        <f t="shared" ca="1" si="59"/>
        <v>75</v>
      </c>
      <c r="S167" s="52"/>
      <c r="T167" s="52" t="str">
        <f t="shared" ca="1" si="64"/>
        <v>OV</v>
      </c>
      <c r="U167" s="57" t="s">
        <v>130</v>
      </c>
      <c r="V167" s="81">
        <f t="shared" ca="1" si="60"/>
        <v>0</v>
      </c>
      <c r="W167" s="64" t="s">
        <v>1814</v>
      </c>
      <c r="X167" s="82">
        <v>124.01</v>
      </c>
      <c r="Y167" s="61">
        <v>793.82</v>
      </c>
      <c r="Z167" s="56">
        <f t="shared" ca="1" si="73"/>
        <v>0</v>
      </c>
      <c r="AA167" s="56">
        <f t="shared" ca="1" si="73"/>
        <v>0</v>
      </c>
      <c r="AB167" s="56">
        <f t="shared" ca="1" si="73"/>
        <v>0</v>
      </c>
      <c r="AC167" s="56">
        <f t="shared" ca="1" si="73"/>
        <v>0</v>
      </c>
      <c r="AD167" s="56">
        <f t="shared" ca="1" si="73"/>
        <v>0</v>
      </c>
      <c r="AE167" s="56">
        <f t="shared" ca="1" si="73"/>
        <v>0</v>
      </c>
      <c r="AF167" s="56">
        <f t="shared" ca="1" si="73"/>
        <v>0</v>
      </c>
      <c r="AG167" s="56">
        <f t="shared" ca="1" si="73"/>
        <v>0</v>
      </c>
      <c r="AH167" s="56">
        <f t="shared" ca="1" si="73"/>
        <v>0</v>
      </c>
      <c r="AI167" s="56">
        <f t="shared" ca="1" si="73"/>
        <v>793.82</v>
      </c>
      <c r="AJ167" s="56">
        <f t="shared" ca="1" si="74"/>
        <v>0</v>
      </c>
      <c r="AK167" s="56">
        <f t="shared" ca="1" si="74"/>
        <v>0</v>
      </c>
      <c r="AL167" s="56">
        <f t="shared" ca="1" si="74"/>
        <v>0</v>
      </c>
      <c r="AM167" s="56">
        <f t="shared" ca="1" si="74"/>
        <v>0</v>
      </c>
      <c r="AN167" s="56">
        <f t="shared" ca="1" si="74"/>
        <v>0</v>
      </c>
      <c r="AO167" s="56">
        <f t="shared" ca="1" si="74"/>
        <v>0</v>
      </c>
      <c r="AP167" s="56">
        <f t="shared" ca="1" si="74"/>
        <v>0</v>
      </c>
      <c r="AQ167" s="56">
        <f t="shared" ca="1" si="74"/>
        <v>0</v>
      </c>
      <c r="AR167" s="56">
        <f t="shared" ca="1" si="74"/>
        <v>0</v>
      </c>
      <c r="AS167" s="56">
        <f t="shared" ca="1" si="74"/>
        <v>0</v>
      </c>
      <c r="AT167" s="56">
        <f t="shared" ca="1" si="75"/>
        <v>0</v>
      </c>
      <c r="AU167" s="56">
        <f t="shared" ca="1" si="75"/>
        <v>0</v>
      </c>
      <c r="AV167" s="56">
        <f t="shared" ca="1" si="75"/>
        <v>0</v>
      </c>
      <c r="AW167" s="56">
        <f t="shared" ca="1" si="75"/>
        <v>0</v>
      </c>
      <c r="AX167" s="56">
        <f t="shared" ca="1" si="75"/>
        <v>0</v>
      </c>
      <c r="AY167" s="56">
        <f t="shared" ca="1" si="75"/>
        <v>0</v>
      </c>
      <c r="AZ167" s="56">
        <f t="shared" ca="1" si="75"/>
        <v>0</v>
      </c>
      <c r="BA167" s="56">
        <f t="shared" ca="1" si="75"/>
        <v>0</v>
      </c>
      <c r="BB167" s="56">
        <f t="shared" ca="1" si="75"/>
        <v>0</v>
      </c>
      <c r="BC167" s="56">
        <f t="shared" ca="1" si="75"/>
        <v>0</v>
      </c>
      <c r="BD167" s="56">
        <f t="shared" ca="1" si="75"/>
        <v>0</v>
      </c>
      <c r="BE167" s="56">
        <f t="shared" ca="1" si="75"/>
        <v>0</v>
      </c>
      <c r="BF167" s="56">
        <f t="shared" ca="1" si="75"/>
        <v>0</v>
      </c>
      <c r="BG167" s="56">
        <f t="shared" ca="1" si="75"/>
        <v>0</v>
      </c>
    </row>
    <row r="168" spans="1:59" s="4" customFormat="1" x14ac:dyDescent="0.2">
      <c r="A168" s="4" t="s">
        <v>131</v>
      </c>
      <c r="B168" s="4" t="s">
        <v>1812</v>
      </c>
      <c r="C168" s="4" t="s">
        <v>1688</v>
      </c>
      <c r="E168" s="66"/>
      <c r="F168" s="67" t="s">
        <v>1824</v>
      </c>
      <c r="G168" s="50" t="s">
        <v>1682</v>
      </c>
      <c r="H168" s="50" t="s">
        <v>1682</v>
      </c>
      <c r="I168" s="51"/>
      <c r="J168" s="52">
        <v>30</v>
      </c>
      <c r="K168" s="52"/>
      <c r="L168" s="53">
        <v>43595</v>
      </c>
      <c r="M168" s="54">
        <f t="shared" si="68"/>
        <v>5</v>
      </c>
      <c r="N168" s="52">
        <f t="shared" si="72"/>
        <v>19</v>
      </c>
      <c r="O168" s="55">
        <f t="shared" ca="1" si="56"/>
        <v>28</v>
      </c>
      <c r="P168" s="55" t="str">
        <f t="shared" ca="1" si="57"/>
        <v>2019.7</v>
      </c>
      <c r="Q168" s="56">
        <f t="shared" si="58"/>
        <v>79.885647607934658</v>
      </c>
      <c r="R168" s="52">
        <f t="shared" ca="1" si="59"/>
        <v>61</v>
      </c>
      <c r="S168" s="52"/>
      <c r="T168" s="52" t="str">
        <f t="shared" ca="1" si="64"/>
        <v>OV</v>
      </c>
      <c r="U168" s="57" t="s">
        <v>130</v>
      </c>
      <c r="V168" s="81">
        <f t="shared" ca="1" si="60"/>
        <v>0</v>
      </c>
      <c r="W168" s="64" t="s">
        <v>1814</v>
      </c>
      <c r="X168" s="82">
        <v>64.010000000000005</v>
      </c>
      <c r="Y168" s="61">
        <v>342.31</v>
      </c>
      <c r="Z168" s="56">
        <f t="shared" ca="1" si="73"/>
        <v>0</v>
      </c>
      <c r="AA168" s="56">
        <f t="shared" ca="1" si="73"/>
        <v>0</v>
      </c>
      <c r="AB168" s="56">
        <f t="shared" ca="1" si="73"/>
        <v>0</v>
      </c>
      <c r="AC168" s="56">
        <f t="shared" ca="1" si="73"/>
        <v>0</v>
      </c>
      <c r="AD168" s="56">
        <f t="shared" ca="1" si="73"/>
        <v>0</v>
      </c>
      <c r="AE168" s="56">
        <f t="shared" ca="1" si="73"/>
        <v>0</v>
      </c>
      <c r="AF168" s="56">
        <f t="shared" ca="1" si="73"/>
        <v>0</v>
      </c>
      <c r="AG168" s="56">
        <f t="shared" ca="1" si="73"/>
        <v>0</v>
      </c>
      <c r="AH168" s="56">
        <f t="shared" ca="1" si="73"/>
        <v>0</v>
      </c>
      <c r="AI168" s="56">
        <f t="shared" ca="1" si="73"/>
        <v>342.31</v>
      </c>
      <c r="AJ168" s="56">
        <f t="shared" ca="1" si="74"/>
        <v>0</v>
      </c>
      <c r="AK168" s="56">
        <f t="shared" ca="1" si="74"/>
        <v>0</v>
      </c>
      <c r="AL168" s="56">
        <f t="shared" ca="1" si="74"/>
        <v>0</v>
      </c>
      <c r="AM168" s="56">
        <f t="shared" ca="1" si="74"/>
        <v>0</v>
      </c>
      <c r="AN168" s="56">
        <f t="shared" ca="1" si="74"/>
        <v>0</v>
      </c>
      <c r="AO168" s="56">
        <f t="shared" ca="1" si="74"/>
        <v>0</v>
      </c>
      <c r="AP168" s="56">
        <f t="shared" ca="1" si="74"/>
        <v>0</v>
      </c>
      <c r="AQ168" s="56">
        <f t="shared" ca="1" si="74"/>
        <v>0</v>
      </c>
      <c r="AR168" s="56">
        <f t="shared" ca="1" si="74"/>
        <v>0</v>
      </c>
      <c r="AS168" s="56">
        <f t="shared" ca="1" si="74"/>
        <v>0</v>
      </c>
      <c r="AT168" s="56">
        <f t="shared" ca="1" si="75"/>
        <v>0</v>
      </c>
      <c r="AU168" s="56">
        <f t="shared" ca="1" si="75"/>
        <v>0</v>
      </c>
      <c r="AV168" s="56">
        <f t="shared" ca="1" si="75"/>
        <v>0</v>
      </c>
      <c r="AW168" s="56">
        <f t="shared" ca="1" si="75"/>
        <v>0</v>
      </c>
      <c r="AX168" s="56">
        <f t="shared" ca="1" si="75"/>
        <v>0</v>
      </c>
      <c r="AY168" s="56">
        <f t="shared" ca="1" si="75"/>
        <v>0</v>
      </c>
      <c r="AZ168" s="56">
        <f t="shared" ca="1" si="75"/>
        <v>0</v>
      </c>
      <c r="BA168" s="56">
        <f t="shared" ca="1" si="75"/>
        <v>0</v>
      </c>
      <c r="BB168" s="56">
        <f t="shared" ca="1" si="75"/>
        <v>0</v>
      </c>
      <c r="BC168" s="56">
        <f t="shared" ca="1" si="75"/>
        <v>0</v>
      </c>
      <c r="BD168" s="56">
        <f t="shared" ca="1" si="75"/>
        <v>0</v>
      </c>
      <c r="BE168" s="56">
        <f t="shared" ca="1" si="75"/>
        <v>0</v>
      </c>
      <c r="BF168" s="56">
        <f t="shared" ca="1" si="75"/>
        <v>0</v>
      </c>
      <c r="BG168" s="56">
        <f t="shared" ca="1" si="75"/>
        <v>0</v>
      </c>
    </row>
    <row r="169" spans="1:59" s="4" customFormat="1" x14ac:dyDescent="0.2">
      <c r="A169" s="4" t="s">
        <v>131</v>
      </c>
      <c r="B169" s="4" t="s">
        <v>1812</v>
      </c>
      <c r="C169" s="4" t="s">
        <v>1688</v>
      </c>
      <c r="E169" s="66"/>
      <c r="F169" s="67" t="s">
        <v>1825</v>
      </c>
      <c r="G169" s="50" t="s">
        <v>1682</v>
      </c>
      <c r="H169" s="50" t="s">
        <v>1682</v>
      </c>
      <c r="I169" s="51"/>
      <c r="J169" s="52">
        <v>30</v>
      </c>
      <c r="K169" s="52"/>
      <c r="L169" s="53">
        <v>43615</v>
      </c>
      <c r="M169" s="54">
        <f t="shared" si="68"/>
        <v>4</v>
      </c>
      <c r="N169" s="52">
        <f t="shared" si="72"/>
        <v>22</v>
      </c>
      <c r="O169" s="55">
        <f t="shared" ca="1" si="56"/>
        <v>28</v>
      </c>
      <c r="P169" s="55" t="str">
        <f t="shared" ca="1" si="57"/>
        <v>2019.7</v>
      </c>
      <c r="Q169" s="56">
        <f t="shared" si="58"/>
        <v>161.28121353558927</v>
      </c>
      <c r="R169" s="52">
        <f t="shared" ca="1" si="59"/>
        <v>41</v>
      </c>
      <c r="S169" s="52"/>
      <c r="T169" s="52" t="str">
        <f t="shared" ca="1" si="64"/>
        <v>OV</v>
      </c>
      <c r="U169" s="57" t="s">
        <v>130</v>
      </c>
      <c r="V169" s="81">
        <f t="shared" ca="1" si="60"/>
        <v>0</v>
      </c>
      <c r="W169" s="64" t="s">
        <v>1814</v>
      </c>
      <c r="X169" s="82">
        <v>129.22999999999999</v>
      </c>
      <c r="Y169" s="61">
        <v>691.09</v>
      </c>
      <c r="Z169" s="56">
        <f t="shared" ca="1" si="73"/>
        <v>0</v>
      </c>
      <c r="AA169" s="56">
        <f t="shared" ca="1" si="73"/>
        <v>0</v>
      </c>
      <c r="AB169" s="56">
        <f t="shared" ca="1" si="73"/>
        <v>0</v>
      </c>
      <c r="AC169" s="56">
        <f t="shared" ca="1" si="73"/>
        <v>0</v>
      </c>
      <c r="AD169" s="56">
        <f t="shared" ca="1" si="73"/>
        <v>0</v>
      </c>
      <c r="AE169" s="56">
        <f t="shared" ca="1" si="73"/>
        <v>0</v>
      </c>
      <c r="AF169" s="56">
        <f t="shared" ca="1" si="73"/>
        <v>0</v>
      </c>
      <c r="AG169" s="56">
        <f t="shared" ca="1" si="73"/>
        <v>0</v>
      </c>
      <c r="AH169" s="56">
        <f t="shared" ca="1" si="73"/>
        <v>0</v>
      </c>
      <c r="AI169" s="56">
        <f t="shared" ca="1" si="73"/>
        <v>691.09</v>
      </c>
      <c r="AJ169" s="56">
        <f t="shared" ca="1" si="74"/>
        <v>0</v>
      </c>
      <c r="AK169" s="56">
        <f t="shared" ca="1" si="74"/>
        <v>0</v>
      </c>
      <c r="AL169" s="56">
        <f t="shared" ca="1" si="74"/>
        <v>0</v>
      </c>
      <c r="AM169" s="56">
        <f t="shared" ca="1" si="74"/>
        <v>0</v>
      </c>
      <c r="AN169" s="56">
        <f t="shared" ca="1" si="74"/>
        <v>0</v>
      </c>
      <c r="AO169" s="56">
        <f t="shared" ca="1" si="74"/>
        <v>0</v>
      </c>
      <c r="AP169" s="56">
        <f t="shared" ca="1" si="74"/>
        <v>0</v>
      </c>
      <c r="AQ169" s="56">
        <f t="shared" ca="1" si="74"/>
        <v>0</v>
      </c>
      <c r="AR169" s="56">
        <f t="shared" ca="1" si="74"/>
        <v>0</v>
      </c>
      <c r="AS169" s="56">
        <f t="shared" ca="1" si="74"/>
        <v>0</v>
      </c>
      <c r="AT169" s="56">
        <f t="shared" ca="1" si="75"/>
        <v>0</v>
      </c>
      <c r="AU169" s="56">
        <f t="shared" ca="1" si="75"/>
        <v>0</v>
      </c>
      <c r="AV169" s="56">
        <f t="shared" ca="1" si="75"/>
        <v>0</v>
      </c>
      <c r="AW169" s="56">
        <f t="shared" ca="1" si="75"/>
        <v>0</v>
      </c>
      <c r="AX169" s="56">
        <f t="shared" ca="1" si="75"/>
        <v>0</v>
      </c>
      <c r="AY169" s="56">
        <f t="shared" ca="1" si="75"/>
        <v>0</v>
      </c>
      <c r="AZ169" s="56">
        <f t="shared" ca="1" si="75"/>
        <v>0</v>
      </c>
      <c r="BA169" s="56">
        <f t="shared" ca="1" si="75"/>
        <v>0</v>
      </c>
      <c r="BB169" s="56">
        <f t="shared" ca="1" si="75"/>
        <v>0</v>
      </c>
      <c r="BC169" s="56">
        <f t="shared" ca="1" si="75"/>
        <v>0</v>
      </c>
      <c r="BD169" s="56">
        <f t="shared" ca="1" si="75"/>
        <v>0</v>
      </c>
      <c r="BE169" s="56">
        <f t="shared" ca="1" si="75"/>
        <v>0</v>
      </c>
      <c r="BF169" s="56">
        <f t="shared" ca="1" si="75"/>
        <v>0</v>
      </c>
      <c r="BG169" s="56">
        <f t="shared" ca="1" si="75"/>
        <v>0</v>
      </c>
    </row>
    <row r="170" spans="1:59" s="4" customFormat="1" x14ac:dyDescent="0.2">
      <c r="A170" s="4" t="s">
        <v>131</v>
      </c>
      <c r="B170" s="4" t="s">
        <v>1812</v>
      </c>
      <c r="C170" s="4" t="s">
        <v>1688</v>
      </c>
      <c r="E170" s="66"/>
      <c r="F170" s="67" t="s">
        <v>1826</v>
      </c>
      <c r="G170" s="50" t="s">
        <v>1682</v>
      </c>
      <c r="H170" s="50" t="s">
        <v>1682</v>
      </c>
      <c r="I170" s="51"/>
      <c r="J170" s="52">
        <v>30</v>
      </c>
      <c r="K170" s="52"/>
      <c r="L170" s="53">
        <v>43615</v>
      </c>
      <c r="M170" s="54">
        <f t="shared" si="68"/>
        <v>4</v>
      </c>
      <c r="N170" s="52">
        <f t="shared" si="72"/>
        <v>22</v>
      </c>
      <c r="O170" s="55">
        <f t="shared" ca="1" si="56"/>
        <v>28</v>
      </c>
      <c r="P170" s="55" t="str">
        <f t="shared" ca="1" si="57"/>
        <v>2019.7</v>
      </c>
      <c r="Q170" s="56">
        <f t="shared" si="58"/>
        <v>35.880980163360562</v>
      </c>
      <c r="R170" s="52">
        <f t="shared" ca="1" si="59"/>
        <v>41</v>
      </c>
      <c r="S170" s="52"/>
      <c r="T170" s="52" t="str">
        <f t="shared" ca="1" si="64"/>
        <v>OV</v>
      </c>
      <c r="U170" s="57" t="s">
        <v>130</v>
      </c>
      <c r="V170" s="81">
        <f t="shared" ca="1" si="60"/>
        <v>0</v>
      </c>
      <c r="W170" s="64" t="s">
        <v>1814</v>
      </c>
      <c r="X170" s="82">
        <v>28.75</v>
      </c>
      <c r="Y170" s="61">
        <v>153.75</v>
      </c>
      <c r="Z170" s="56">
        <f t="shared" ca="1" si="73"/>
        <v>0</v>
      </c>
      <c r="AA170" s="56">
        <f t="shared" ca="1" si="73"/>
        <v>0</v>
      </c>
      <c r="AB170" s="56">
        <f t="shared" ca="1" si="73"/>
        <v>0</v>
      </c>
      <c r="AC170" s="56">
        <f t="shared" ca="1" si="73"/>
        <v>0</v>
      </c>
      <c r="AD170" s="56">
        <f t="shared" ca="1" si="73"/>
        <v>0</v>
      </c>
      <c r="AE170" s="56">
        <f t="shared" ca="1" si="73"/>
        <v>0</v>
      </c>
      <c r="AF170" s="56">
        <f t="shared" ca="1" si="73"/>
        <v>0</v>
      </c>
      <c r="AG170" s="56">
        <f t="shared" ca="1" si="73"/>
        <v>0</v>
      </c>
      <c r="AH170" s="56">
        <f t="shared" ca="1" si="73"/>
        <v>0</v>
      </c>
      <c r="AI170" s="56">
        <f t="shared" ca="1" si="73"/>
        <v>153.75</v>
      </c>
      <c r="AJ170" s="56">
        <f t="shared" ca="1" si="74"/>
        <v>0</v>
      </c>
      <c r="AK170" s="56">
        <f t="shared" ca="1" si="74"/>
        <v>0</v>
      </c>
      <c r="AL170" s="56">
        <f t="shared" ca="1" si="74"/>
        <v>0</v>
      </c>
      <c r="AM170" s="56">
        <f t="shared" ca="1" si="74"/>
        <v>0</v>
      </c>
      <c r="AN170" s="56">
        <f t="shared" ca="1" si="74"/>
        <v>0</v>
      </c>
      <c r="AO170" s="56">
        <f t="shared" ca="1" si="74"/>
        <v>0</v>
      </c>
      <c r="AP170" s="56">
        <f t="shared" ca="1" si="74"/>
        <v>0</v>
      </c>
      <c r="AQ170" s="56">
        <f t="shared" ca="1" si="74"/>
        <v>0</v>
      </c>
      <c r="AR170" s="56">
        <f t="shared" ca="1" si="74"/>
        <v>0</v>
      </c>
      <c r="AS170" s="56">
        <f t="shared" ca="1" si="74"/>
        <v>0</v>
      </c>
      <c r="AT170" s="56">
        <f t="shared" ca="1" si="75"/>
        <v>0</v>
      </c>
      <c r="AU170" s="56">
        <f t="shared" ca="1" si="75"/>
        <v>0</v>
      </c>
      <c r="AV170" s="56">
        <f t="shared" ca="1" si="75"/>
        <v>0</v>
      </c>
      <c r="AW170" s="56">
        <f t="shared" ca="1" si="75"/>
        <v>0</v>
      </c>
      <c r="AX170" s="56">
        <f t="shared" ca="1" si="75"/>
        <v>0</v>
      </c>
      <c r="AY170" s="56">
        <f t="shared" ca="1" si="75"/>
        <v>0</v>
      </c>
      <c r="AZ170" s="56">
        <f t="shared" ca="1" si="75"/>
        <v>0</v>
      </c>
      <c r="BA170" s="56">
        <f t="shared" ca="1" si="75"/>
        <v>0</v>
      </c>
      <c r="BB170" s="56">
        <f t="shared" ca="1" si="75"/>
        <v>0</v>
      </c>
      <c r="BC170" s="56">
        <f t="shared" ca="1" si="75"/>
        <v>0</v>
      </c>
      <c r="BD170" s="56">
        <f t="shared" ca="1" si="75"/>
        <v>0</v>
      </c>
      <c r="BE170" s="56">
        <f t="shared" ca="1" si="75"/>
        <v>0</v>
      </c>
      <c r="BF170" s="56">
        <f t="shared" ca="1" si="75"/>
        <v>0</v>
      </c>
      <c r="BG170" s="56">
        <f t="shared" ca="1" si="75"/>
        <v>0</v>
      </c>
    </row>
    <row r="171" spans="1:59" s="4" customFormat="1" x14ac:dyDescent="0.2">
      <c r="A171" s="4" t="s">
        <v>131</v>
      </c>
      <c r="B171" s="4" t="s">
        <v>1812</v>
      </c>
      <c r="C171" s="4" t="s">
        <v>1688</v>
      </c>
      <c r="E171" s="66"/>
      <c r="F171" s="67" t="s">
        <v>1827</v>
      </c>
      <c r="G171" s="50" t="s">
        <v>1682</v>
      </c>
      <c r="H171" s="50" t="s">
        <v>1682</v>
      </c>
      <c r="I171" s="51"/>
      <c r="J171" s="52">
        <v>30</v>
      </c>
      <c r="K171" s="52"/>
      <c r="L171" s="53">
        <v>43615</v>
      </c>
      <c r="M171" s="54">
        <f t="shared" si="68"/>
        <v>4</v>
      </c>
      <c r="N171" s="52">
        <f t="shared" si="72"/>
        <v>22</v>
      </c>
      <c r="O171" s="55">
        <f t="shared" ca="1" si="56"/>
        <v>28</v>
      </c>
      <c r="P171" s="55" t="str">
        <f t="shared" ca="1" si="57"/>
        <v>2019.7</v>
      </c>
      <c r="Q171" s="56">
        <f t="shared" si="58"/>
        <v>103.37222870478412</v>
      </c>
      <c r="R171" s="52">
        <f t="shared" ca="1" si="59"/>
        <v>41</v>
      </c>
      <c r="S171" s="52"/>
      <c r="T171" s="52" t="str">
        <f t="shared" ca="1" si="64"/>
        <v>OV</v>
      </c>
      <c r="U171" s="57" t="s">
        <v>130</v>
      </c>
      <c r="V171" s="58">
        <f t="shared" ca="1" si="60"/>
        <v>0</v>
      </c>
      <c r="W171" s="64" t="s">
        <v>1814</v>
      </c>
      <c r="X171" s="60">
        <v>74.05</v>
      </c>
      <c r="Y171" s="61">
        <v>442.95</v>
      </c>
      <c r="Z171" s="56">
        <f t="shared" ca="1" si="73"/>
        <v>0</v>
      </c>
      <c r="AA171" s="56">
        <f t="shared" ca="1" si="73"/>
        <v>0</v>
      </c>
      <c r="AB171" s="56">
        <f t="shared" ca="1" si="73"/>
        <v>0</v>
      </c>
      <c r="AC171" s="56">
        <f t="shared" ca="1" si="73"/>
        <v>0</v>
      </c>
      <c r="AD171" s="56">
        <f t="shared" ca="1" si="73"/>
        <v>0</v>
      </c>
      <c r="AE171" s="56">
        <f t="shared" ca="1" si="73"/>
        <v>0</v>
      </c>
      <c r="AF171" s="56">
        <f t="shared" ca="1" si="73"/>
        <v>0</v>
      </c>
      <c r="AG171" s="56">
        <f t="shared" ca="1" si="73"/>
        <v>0</v>
      </c>
      <c r="AH171" s="56">
        <f t="shared" ca="1" si="73"/>
        <v>0</v>
      </c>
      <c r="AI171" s="56">
        <f t="shared" ca="1" si="73"/>
        <v>442.95</v>
      </c>
      <c r="AJ171" s="56">
        <f t="shared" ca="1" si="74"/>
        <v>0</v>
      </c>
      <c r="AK171" s="56">
        <f t="shared" ca="1" si="74"/>
        <v>0</v>
      </c>
      <c r="AL171" s="56">
        <f t="shared" ca="1" si="74"/>
        <v>0</v>
      </c>
      <c r="AM171" s="56">
        <f t="shared" ca="1" si="74"/>
        <v>0</v>
      </c>
      <c r="AN171" s="56">
        <f t="shared" ca="1" si="74"/>
        <v>0</v>
      </c>
      <c r="AO171" s="56">
        <f t="shared" ca="1" si="74"/>
        <v>0</v>
      </c>
      <c r="AP171" s="56">
        <f t="shared" ca="1" si="74"/>
        <v>0</v>
      </c>
      <c r="AQ171" s="56">
        <f t="shared" ca="1" si="74"/>
        <v>0</v>
      </c>
      <c r="AR171" s="56">
        <f t="shared" ca="1" si="74"/>
        <v>0</v>
      </c>
      <c r="AS171" s="56">
        <f t="shared" ca="1" si="74"/>
        <v>0</v>
      </c>
      <c r="AT171" s="56">
        <f t="shared" ca="1" si="75"/>
        <v>0</v>
      </c>
      <c r="AU171" s="56">
        <f t="shared" ca="1" si="75"/>
        <v>0</v>
      </c>
      <c r="AV171" s="56">
        <f t="shared" ca="1" si="75"/>
        <v>0</v>
      </c>
      <c r="AW171" s="56">
        <f t="shared" ca="1" si="75"/>
        <v>0</v>
      </c>
      <c r="AX171" s="56">
        <f t="shared" ca="1" si="75"/>
        <v>0</v>
      </c>
      <c r="AY171" s="56">
        <f t="shared" ca="1" si="75"/>
        <v>0</v>
      </c>
      <c r="AZ171" s="56">
        <f t="shared" ca="1" si="75"/>
        <v>0</v>
      </c>
      <c r="BA171" s="56">
        <f t="shared" ca="1" si="75"/>
        <v>0</v>
      </c>
      <c r="BB171" s="56">
        <f t="shared" ca="1" si="75"/>
        <v>0</v>
      </c>
      <c r="BC171" s="56">
        <f t="shared" ca="1" si="75"/>
        <v>0</v>
      </c>
      <c r="BD171" s="56">
        <f t="shared" ca="1" si="75"/>
        <v>0</v>
      </c>
      <c r="BE171" s="56">
        <f t="shared" ca="1" si="75"/>
        <v>0</v>
      </c>
      <c r="BF171" s="56">
        <f t="shared" ca="1" si="75"/>
        <v>0</v>
      </c>
      <c r="BG171" s="56">
        <f t="shared" ca="1" si="75"/>
        <v>0</v>
      </c>
    </row>
    <row r="172" spans="1:59" s="4" customFormat="1" x14ac:dyDescent="0.2">
      <c r="A172" s="4" t="s">
        <v>131</v>
      </c>
      <c r="B172" s="4" t="s">
        <v>1812</v>
      </c>
      <c r="C172" s="4" t="s">
        <v>1688</v>
      </c>
      <c r="E172" s="66"/>
      <c r="F172" s="67" t="s">
        <v>1828</v>
      </c>
      <c r="G172" s="50" t="s">
        <v>1682</v>
      </c>
      <c r="H172" s="50" t="s">
        <v>1682</v>
      </c>
      <c r="I172" s="51"/>
      <c r="J172" s="52">
        <v>30</v>
      </c>
      <c r="K172" s="52"/>
      <c r="L172" s="53">
        <v>43615</v>
      </c>
      <c r="M172" s="54">
        <f t="shared" si="68"/>
        <v>4</v>
      </c>
      <c r="N172" s="52">
        <f t="shared" si="72"/>
        <v>22</v>
      </c>
      <c r="O172" s="55">
        <f t="shared" ca="1" si="56"/>
        <v>28</v>
      </c>
      <c r="P172" s="55" t="str">
        <f t="shared" ca="1" si="57"/>
        <v>2019.7</v>
      </c>
      <c r="Q172" s="56">
        <f t="shared" si="58"/>
        <v>83.817969661610277</v>
      </c>
      <c r="R172" s="52">
        <f t="shared" ca="1" si="59"/>
        <v>41</v>
      </c>
      <c r="S172" s="52"/>
      <c r="T172" s="52" t="str">
        <f t="shared" ca="1" si="64"/>
        <v>OV</v>
      </c>
      <c r="U172" s="57" t="s">
        <v>130</v>
      </c>
      <c r="V172" s="81">
        <f t="shared" ca="1" si="60"/>
        <v>0</v>
      </c>
      <c r="W172" s="64" t="s">
        <v>1814</v>
      </c>
      <c r="X172" s="82">
        <v>67.16</v>
      </c>
      <c r="Y172" s="61">
        <v>359.16</v>
      </c>
      <c r="Z172" s="56">
        <f t="shared" ref="Z172:AI181" ca="1" si="76">IF($O172-WEEKNUM(Z$1815)=0,$Y172,0)</f>
        <v>0</v>
      </c>
      <c r="AA172" s="56">
        <f t="shared" ca="1" si="76"/>
        <v>0</v>
      </c>
      <c r="AB172" s="56">
        <f t="shared" ca="1" si="76"/>
        <v>0</v>
      </c>
      <c r="AC172" s="56">
        <f t="shared" ca="1" si="76"/>
        <v>0</v>
      </c>
      <c r="AD172" s="56">
        <f t="shared" ca="1" si="76"/>
        <v>0</v>
      </c>
      <c r="AE172" s="56">
        <f t="shared" ca="1" si="76"/>
        <v>0</v>
      </c>
      <c r="AF172" s="56">
        <f t="shared" ca="1" si="76"/>
        <v>0</v>
      </c>
      <c r="AG172" s="56">
        <f t="shared" ca="1" si="76"/>
        <v>0</v>
      </c>
      <c r="AH172" s="56">
        <f t="shared" ca="1" si="76"/>
        <v>0</v>
      </c>
      <c r="AI172" s="56">
        <f t="shared" ca="1" si="76"/>
        <v>359.16</v>
      </c>
      <c r="AJ172" s="56">
        <f t="shared" ref="AJ172:AS181" ca="1" si="77">IF($O172-WEEKNUM(AJ$1815)=0,$Y172,0)</f>
        <v>0</v>
      </c>
      <c r="AK172" s="56">
        <f t="shared" ca="1" si="77"/>
        <v>0</v>
      </c>
      <c r="AL172" s="56">
        <f t="shared" ca="1" si="77"/>
        <v>0</v>
      </c>
      <c r="AM172" s="56">
        <f t="shared" ca="1" si="77"/>
        <v>0</v>
      </c>
      <c r="AN172" s="56">
        <f t="shared" ca="1" si="77"/>
        <v>0</v>
      </c>
      <c r="AO172" s="56">
        <f t="shared" ca="1" si="77"/>
        <v>0</v>
      </c>
      <c r="AP172" s="56">
        <f t="shared" ca="1" si="77"/>
        <v>0</v>
      </c>
      <c r="AQ172" s="56">
        <f t="shared" ca="1" si="77"/>
        <v>0</v>
      </c>
      <c r="AR172" s="56">
        <f t="shared" ca="1" si="77"/>
        <v>0</v>
      </c>
      <c r="AS172" s="56">
        <f t="shared" ca="1" si="77"/>
        <v>0</v>
      </c>
      <c r="AT172" s="56">
        <f t="shared" ref="AT172:BG181" ca="1" si="78">IF($O172-WEEKNUM(AT$1815)=0,$Y172,0)</f>
        <v>0</v>
      </c>
      <c r="AU172" s="56">
        <f t="shared" ca="1" si="78"/>
        <v>0</v>
      </c>
      <c r="AV172" s="56">
        <f t="shared" ca="1" si="78"/>
        <v>0</v>
      </c>
      <c r="AW172" s="56">
        <f t="shared" ca="1" si="78"/>
        <v>0</v>
      </c>
      <c r="AX172" s="56">
        <f t="shared" ca="1" si="78"/>
        <v>0</v>
      </c>
      <c r="AY172" s="56">
        <f t="shared" ca="1" si="78"/>
        <v>0</v>
      </c>
      <c r="AZ172" s="56">
        <f t="shared" ca="1" si="78"/>
        <v>0</v>
      </c>
      <c r="BA172" s="56">
        <f t="shared" ca="1" si="78"/>
        <v>0</v>
      </c>
      <c r="BB172" s="56">
        <f t="shared" ca="1" si="78"/>
        <v>0</v>
      </c>
      <c r="BC172" s="56">
        <f t="shared" ca="1" si="78"/>
        <v>0</v>
      </c>
      <c r="BD172" s="56">
        <f t="shared" ca="1" si="78"/>
        <v>0</v>
      </c>
      <c r="BE172" s="56">
        <f t="shared" ca="1" si="78"/>
        <v>0</v>
      </c>
      <c r="BF172" s="56">
        <f t="shared" ca="1" si="78"/>
        <v>0</v>
      </c>
      <c r="BG172" s="56">
        <f t="shared" ca="1" si="78"/>
        <v>0</v>
      </c>
    </row>
    <row r="173" spans="1:59" s="4" customFormat="1" x14ac:dyDescent="0.2">
      <c r="A173" s="4" t="s">
        <v>131</v>
      </c>
      <c r="B173" s="4" t="s">
        <v>1812</v>
      </c>
      <c r="C173" s="4" t="s">
        <v>1688</v>
      </c>
      <c r="E173" s="66"/>
      <c r="F173" s="67"/>
      <c r="G173" s="50" t="s">
        <v>1682</v>
      </c>
      <c r="H173" s="50" t="s">
        <v>1682</v>
      </c>
      <c r="I173" s="51"/>
      <c r="J173" s="52">
        <v>30</v>
      </c>
      <c r="K173" s="52"/>
      <c r="L173" s="53"/>
      <c r="M173" s="54" t="str">
        <f t="shared" si="68"/>
        <v>-</v>
      </c>
      <c r="N173" s="52">
        <f t="shared" si="72"/>
        <v>0</v>
      </c>
      <c r="O173" s="55">
        <f t="shared" ca="1" si="56"/>
        <v>28</v>
      </c>
      <c r="P173" s="55" t="str">
        <f t="shared" ca="1" si="57"/>
        <v>2019.7</v>
      </c>
      <c r="Q173" s="56">
        <f t="shared" si="58"/>
        <v>0</v>
      </c>
      <c r="R173" s="52" t="str">
        <f t="shared" si="59"/>
        <v/>
      </c>
      <c r="S173" s="52"/>
      <c r="T173" s="52" t="str">
        <f t="shared" si="64"/>
        <v>OV</v>
      </c>
      <c r="U173" s="57" t="s">
        <v>130</v>
      </c>
      <c r="V173" s="81">
        <f t="shared" ca="1" si="60"/>
        <v>0</v>
      </c>
      <c r="W173" s="64" t="s">
        <v>1814</v>
      </c>
      <c r="X173" s="82"/>
      <c r="Y173" s="61"/>
      <c r="Z173" s="56">
        <f t="shared" ca="1" si="76"/>
        <v>0</v>
      </c>
      <c r="AA173" s="56">
        <f t="shared" ca="1" si="76"/>
        <v>0</v>
      </c>
      <c r="AB173" s="56">
        <f t="shared" ca="1" si="76"/>
        <v>0</v>
      </c>
      <c r="AC173" s="56">
        <f t="shared" ca="1" si="76"/>
        <v>0</v>
      </c>
      <c r="AD173" s="56">
        <f t="shared" ca="1" si="76"/>
        <v>0</v>
      </c>
      <c r="AE173" s="56">
        <f t="shared" ca="1" si="76"/>
        <v>0</v>
      </c>
      <c r="AF173" s="56">
        <f t="shared" ca="1" si="76"/>
        <v>0</v>
      </c>
      <c r="AG173" s="56">
        <f t="shared" ca="1" si="76"/>
        <v>0</v>
      </c>
      <c r="AH173" s="56">
        <f t="shared" ca="1" si="76"/>
        <v>0</v>
      </c>
      <c r="AI173" s="56">
        <f t="shared" ca="1" si="76"/>
        <v>0</v>
      </c>
      <c r="AJ173" s="56">
        <f t="shared" ca="1" si="77"/>
        <v>0</v>
      </c>
      <c r="AK173" s="56">
        <f t="shared" ca="1" si="77"/>
        <v>0</v>
      </c>
      <c r="AL173" s="56">
        <f t="shared" ca="1" si="77"/>
        <v>0</v>
      </c>
      <c r="AM173" s="56">
        <f t="shared" ca="1" si="77"/>
        <v>0</v>
      </c>
      <c r="AN173" s="56">
        <f t="shared" ca="1" si="77"/>
        <v>0</v>
      </c>
      <c r="AO173" s="56">
        <f t="shared" ca="1" si="77"/>
        <v>0</v>
      </c>
      <c r="AP173" s="56">
        <f t="shared" ca="1" si="77"/>
        <v>0</v>
      </c>
      <c r="AQ173" s="56">
        <f t="shared" ca="1" si="77"/>
        <v>0</v>
      </c>
      <c r="AR173" s="56">
        <f t="shared" ca="1" si="77"/>
        <v>0</v>
      </c>
      <c r="AS173" s="56">
        <f t="shared" ca="1" si="77"/>
        <v>0</v>
      </c>
      <c r="AT173" s="56">
        <f t="shared" ca="1" si="78"/>
        <v>0</v>
      </c>
      <c r="AU173" s="56">
        <f t="shared" ca="1" si="78"/>
        <v>0</v>
      </c>
      <c r="AV173" s="56">
        <f t="shared" ca="1" si="78"/>
        <v>0</v>
      </c>
      <c r="AW173" s="56">
        <f t="shared" ca="1" si="78"/>
        <v>0</v>
      </c>
      <c r="AX173" s="56">
        <f t="shared" ca="1" si="78"/>
        <v>0</v>
      </c>
      <c r="AY173" s="56">
        <f t="shared" ca="1" si="78"/>
        <v>0</v>
      </c>
      <c r="AZ173" s="56">
        <f t="shared" ca="1" si="78"/>
        <v>0</v>
      </c>
      <c r="BA173" s="56">
        <f t="shared" ca="1" si="78"/>
        <v>0</v>
      </c>
      <c r="BB173" s="56">
        <f t="shared" ca="1" si="78"/>
        <v>0</v>
      </c>
      <c r="BC173" s="56">
        <f t="shared" ca="1" si="78"/>
        <v>0</v>
      </c>
      <c r="BD173" s="56">
        <f t="shared" ca="1" si="78"/>
        <v>0</v>
      </c>
      <c r="BE173" s="56">
        <f t="shared" ca="1" si="78"/>
        <v>0</v>
      </c>
      <c r="BF173" s="56">
        <f t="shared" ca="1" si="78"/>
        <v>0</v>
      </c>
      <c r="BG173" s="56">
        <f t="shared" ca="1" si="78"/>
        <v>0</v>
      </c>
    </row>
    <row r="174" spans="1:59" s="4" customFormat="1" x14ac:dyDescent="0.2">
      <c r="A174" s="4" t="s">
        <v>131</v>
      </c>
      <c r="B174" s="4" t="s">
        <v>1812</v>
      </c>
      <c r="C174" s="4" t="s">
        <v>1688</v>
      </c>
      <c r="E174" s="66"/>
      <c r="F174" s="67"/>
      <c r="G174" s="50" t="s">
        <v>1682</v>
      </c>
      <c r="H174" s="50" t="s">
        <v>1682</v>
      </c>
      <c r="I174" s="51"/>
      <c r="J174" s="52">
        <v>30</v>
      </c>
      <c r="K174" s="52"/>
      <c r="L174" s="53"/>
      <c r="M174" s="54" t="str">
        <f t="shared" si="68"/>
        <v>-</v>
      </c>
      <c r="N174" s="52">
        <f t="shared" si="72"/>
        <v>0</v>
      </c>
      <c r="O174" s="55">
        <f t="shared" ca="1" si="56"/>
        <v>28</v>
      </c>
      <c r="P174" s="55" t="str">
        <f t="shared" ca="1" si="57"/>
        <v>2019.7</v>
      </c>
      <c r="Q174" s="56">
        <f t="shared" si="58"/>
        <v>0</v>
      </c>
      <c r="R174" s="52" t="str">
        <f t="shared" si="59"/>
        <v/>
      </c>
      <c r="S174" s="52"/>
      <c r="T174" s="52" t="str">
        <f t="shared" si="64"/>
        <v>OV</v>
      </c>
      <c r="U174" s="57" t="s">
        <v>130</v>
      </c>
      <c r="V174" s="81">
        <f t="shared" ca="1" si="60"/>
        <v>0</v>
      </c>
      <c r="W174" s="64" t="s">
        <v>1814</v>
      </c>
      <c r="X174" s="82"/>
      <c r="Y174" s="61"/>
      <c r="Z174" s="56">
        <f t="shared" ca="1" si="76"/>
        <v>0</v>
      </c>
      <c r="AA174" s="56">
        <f t="shared" ca="1" si="76"/>
        <v>0</v>
      </c>
      <c r="AB174" s="56">
        <f t="shared" ca="1" si="76"/>
        <v>0</v>
      </c>
      <c r="AC174" s="56">
        <f t="shared" ca="1" si="76"/>
        <v>0</v>
      </c>
      <c r="AD174" s="56">
        <f t="shared" ca="1" si="76"/>
        <v>0</v>
      </c>
      <c r="AE174" s="56">
        <f t="shared" ca="1" si="76"/>
        <v>0</v>
      </c>
      <c r="AF174" s="56">
        <f t="shared" ca="1" si="76"/>
        <v>0</v>
      </c>
      <c r="AG174" s="56">
        <f t="shared" ca="1" si="76"/>
        <v>0</v>
      </c>
      <c r="AH174" s="56">
        <f t="shared" ca="1" si="76"/>
        <v>0</v>
      </c>
      <c r="AI174" s="56">
        <f t="shared" ca="1" si="76"/>
        <v>0</v>
      </c>
      <c r="AJ174" s="56">
        <f t="shared" ca="1" si="77"/>
        <v>0</v>
      </c>
      <c r="AK174" s="56">
        <f t="shared" ca="1" si="77"/>
        <v>0</v>
      </c>
      <c r="AL174" s="56">
        <f t="shared" ca="1" si="77"/>
        <v>0</v>
      </c>
      <c r="AM174" s="56">
        <f t="shared" ca="1" si="77"/>
        <v>0</v>
      </c>
      <c r="AN174" s="56">
        <f t="shared" ca="1" si="77"/>
        <v>0</v>
      </c>
      <c r="AO174" s="56">
        <f t="shared" ca="1" si="77"/>
        <v>0</v>
      </c>
      <c r="AP174" s="56">
        <f t="shared" ca="1" si="77"/>
        <v>0</v>
      </c>
      <c r="AQ174" s="56">
        <f t="shared" ca="1" si="77"/>
        <v>0</v>
      </c>
      <c r="AR174" s="56">
        <f t="shared" ca="1" si="77"/>
        <v>0</v>
      </c>
      <c r="AS174" s="56">
        <f t="shared" ca="1" si="77"/>
        <v>0</v>
      </c>
      <c r="AT174" s="56">
        <f t="shared" ca="1" si="78"/>
        <v>0</v>
      </c>
      <c r="AU174" s="56">
        <f t="shared" ca="1" si="78"/>
        <v>0</v>
      </c>
      <c r="AV174" s="56">
        <f t="shared" ca="1" si="78"/>
        <v>0</v>
      </c>
      <c r="AW174" s="56">
        <f t="shared" ca="1" si="78"/>
        <v>0</v>
      </c>
      <c r="AX174" s="56">
        <f t="shared" ca="1" si="78"/>
        <v>0</v>
      </c>
      <c r="AY174" s="56">
        <f t="shared" ca="1" si="78"/>
        <v>0</v>
      </c>
      <c r="AZ174" s="56">
        <f t="shared" ca="1" si="78"/>
        <v>0</v>
      </c>
      <c r="BA174" s="56">
        <f t="shared" ca="1" si="78"/>
        <v>0</v>
      </c>
      <c r="BB174" s="56">
        <f t="shared" ca="1" si="78"/>
        <v>0</v>
      </c>
      <c r="BC174" s="56">
        <f t="shared" ca="1" si="78"/>
        <v>0</v>
      </c>
      <c r="BD174" s="56">
        <f t="shared" ca="1" si="78"/>
        <v>0</v>
      </c>
      <c r="BE174" s="56">
        <f t="shared" ca="1" si="78"/>
        <v>0</v>
      </c>
      <c r="BF174" s="56">
        <f t="shared" ca="1" si="78"/>
        <v>0</v>
      </c>
      <c r="BG174" s="56">
        <f t="shared" ca="1" si="78"/>
        <v>0</v>
      </c>
    </row>
    <row r="175" spans="1:59" s="4" customFormat="1" x14ac:dyDescent="0.2">
      <c r="A175" s="4" t="s">
        <v>131</v>
      </c>
      <c r="B175" s="4" t="s">
        <v>1812</v>
      </c>
      <c r="C175" s="4" t="s">
        <v>1688</v>
      </c>
      <c r="E175" s="66"/>
      <c r="F175" s="67"/>
      <c r="G175" s="50" t="s">
        <v>1682</v>
      </c>
      <c r="H175" s="50" t="s">
        <v>1682</v>
      </c>
      <c r="I175" s="51"/>
      <c r="J175" s="52">
        <v>30</v>
      </c>
      <c r="K175" s="52"/>
      <c r="L175" s="53"/>
      <c r="M175" s="54" t="str">
        <f t="shared" si="68"/>
        <v>-</v>
      </c>
      <c r="N175" s="52">
        <f t="shared" si="72"/>
        <v>0</v>
      </c>
      <c r="O175" s="55">
        <f t="shared" ca="1" si="56"/>
        <v>28</v>
      </c>
      <c r="P175" s="55" t="str">
        <f t="shared" ca="1" si="57"/>
        <v>2019.7</v>
      </c>
      <c r="Q175" s="56">
        <f t="shared" si="58"/>
        <v>0</v>
      </c>
      <c r="R175" s="52" t="str">
        <f t="shared" si="59"/>
        <v/>
      </c>
      <c r="S175" s="52"/>
      <c r="T175" s="52" t="str">
        <f t="shared" si="64"/>
        <v>OV</v>
      </c>
      <c r="U175" s="57" t="s">
        <v>130</v>
      </c>
      <c r="V175" s="81">
        <f t="shared" ca="1" si="60"/>
        <v>0</v>
      </c>
      <c r="W175" s="64" t="s">
        <v>1814</v>
      </c>
      <c r="X175" s="82"/>
      <c r="Y175" s="61"/>
      <c r="Z175" s="56">
        <f t="shared" ca="1" si="76"/>
        <v>0</v>
      </c>
      <c r="AA175" s="56">
        <f t="shared" ca="1" si="76"/>
        <v>0</v>
      </c>
      <c r="AB175" s="56">
        <f t="shared" ca="1" si="76"/>
        <v>0</v>
      </c>
      <c r="AC175" s="56">
        <f t="shared" ca="1" si="76"/>
        <v>0</v>
      </c>
      <c r="AD175" s="56">
        <f t="shared" ca="1" si="76"/>
        <v>0</v>
      </c>
      <c r="AE175" s="56">
        <f t="shared" ca="1" si="76"/>
        <v>0</v>
      </c>
      <c r="AF175" s="56">
        <f t="shared" ca="1" si="76"/>
        <v>0</v>
      </c>
      <c r="AG175" s="56">
        <f t="shared" ca="1" si="76"/>
        <v>0</v>
      </c>
      <c r="AH175" s="56">
        <f t="shared" ca="1" si="76"/>
        <v>0</v>
      </c>
      <c r="AI175" s="56">
        <f t="shared" ca="1" si="76"/>
        <v>0</v>
      </c>
      <c r="AJ175" s="56">
        <f t="shared" ca="1" si="77"/>
        <v>0</v>
      </c>
      <c r="AK175" s="56">
        <f t="shared" ca="1" si="77"/>
        <v>0</v>
      </c>
      <c r="AL175" s="56">
        <f t="shared" ca="1" si="77"/>
        <v>0</v>
      </c>
      <c r="AM175" s="56">
        <f t="shared" ca="1" si="77"/>
        <v>0</v>
      </c>
      <c r="AN175" s="56">
        <f t="shared" ca="1" si="77"/>
        <v>0</v>
      </c>
      <c r="AO175" s="56">
        <f t="shared" ca="1" si="77"/>
        <v>0</v>
      </c>
      <c r="AP175" s="56">
        <f t="shared" ca="1" si="77"/>
        <v>0</v>
      </c>
      <c r="AQ175" s="56">
        <f t="shared" ca="1" si="77"/>
        <v>0</v>
      </c>
      <c r="AR175" s="56">
        <f t="shared" ca="1" si="77"/>
        <v>0</v>
      </c>
      <c r="AS175" s="56">
        <f t="shared" ca="1" si="77"/>
        <v>0</v>
      </c>
      <c r="AT175" s="56">
        <f t="shared" ca="1" si="78"/>
        <v>0</v>
      </c>
      <c r="AU175" s="56">
        <f t="shared" ca="1" si="78"/>
        <v>0</v>
      </c>
      <c r="AV175" s="56">
        <f t="shared" ca="1" si="78"/>
        <v>0</v>
      </c>
      <c r="AW175" s="56">
        <f t="shared" ca="1" si="78"/>
        <v>0</v>
      </c>
      <c r="AX175" s="56">
        <f t="shared" ca="1" si="78"/>
        <v>0</v>
      </c>
      <c r="AY175" s="56">
        <f t="shared" ca="1" si="78"/>
        <v>0</v>
      </c>
      <c r="AZ175" s="56">
        <f t="shared" ca="1" si="78"/>
        <v>0</v>
      </c>
      <c r="BA175" s="56">
        <f t="shared" ca="1" si="78"/>
        <v>0</v>
      </c>
      <c r="BB175" s="56">
        <f t="shared" ca="1" si="78"/>
        <v>0</v>
      </c>
      <c r="BC175" s="56">
        <f t="shared" ca="1" si="78"/>
        <v>0</v>
      </c>
      <c r="BD175" s="56">
        <f t="shared" ca="1" si="78"/>
        <v>0</v>
      </c>
      <c r="BE175" s="56">
        <f t="shared" ca="1" si="78"/>
        <v>0</v>
      </c>
      <c r="BF175" s="56">
        <f t="shared" ca="1" si="78"/>
        <v>0</v>
      </c>
      <c r="BG175" s="56">
        <f t="shared" ca="1" si="78"/>
        <v>0</v>
      </c>
    </row>
    <row r="176" spans="1:59" s="4" customFormat="1" x14ac:dyDescent="0.2">
      <c r="A176" s="4" t="s">
        <v>1829</v>
      </c>
      <c r="B176" s="4" t="s">
        <v>1830</v>
      </c>
      <c r="C176" s="4" t="s">
        <v>1688</v>
      </c>
      <c r="E176" s="66"/>
      <c r="F176" s="67"/>
      <c r="G176" s="50" t="s">
        <v>1682</v>
      </c>
      <c r="H176" s="50" t="s">
        <v>1682</v>
      </c>
      <c r="I176" s="51"/>
      <c r="J176" s="52">
        <v>14</v>
      </c>
      <c r="K176" s="52"/>
      <c r="L176" s="53"/>
      <c r="M176" s="54" t="str">
        <f t="shared" si="68"/>
        <v>-</v>
      </c>
      <c r="N176" s="52">
        <f t="shared" si="72"/>
        <v>0</v>
      </c>
      <c r="O176" s="55">
        <f t="shared" ca="1" si="56"/>
        <v>28</v>
      </c>
      <c r="P176" s="55" t="str">
        <f t="shared" ca="1" si="57"/>
        <v>2019.7</v>
      </c>
      <c r="Q176" s="56">
        <f t="shared" si="58"/>
        <v>0</v>
      </c>
      <c r="R176" s="52" t="str">
        <f t="shared" si="59"/>
        <v/>
      </c>
      <c r="S176" s="52"/>
      <c r="T176" s="52" t="str">
        <f t="shared" si="64"/>
        <v>OV</v>
      </c>
      <c r="U176" s="57" t="s">
        <v>130</v>
      </c>
      <c r="V176" s="58">
        <f t="shared" ca="1" si="60"/>
        <v>0</v>
      </c>
      <c r="W176" s="64" t="s">
        <v>1831</v>
      </c>
      <c r="X176" s="60"/>
      <c r="Y176" s="61"/>
      <c r="Z176" s="56">
        <f t="shared" ca="1" si="76"/>
        <v>0</v>
      </c>
      <c r="AA176" s="56">
        <f t="shared" ca="1" si="76"/>
        <v>0</v>
      </c>
      <c r="AB176" s="56">
        <f t="shared" ca="1" si="76"/>
        <v>0</v>
      </c>
      <c r="AC176" s="56">
        <f t="shared" ca="1" si="76"/>
        <v>0</v>
      </c>
      <c r="AD176" s="56">
        <f t="shared" ca="1" si="76"/>
        <v>0</v>
      </c>
      <c r="AE176" s="56">
        <f t="shared" ca="1" si="76"/>
        <v>0</v>
      </c>
      <c r="AF176" s="56">
        <f t="shared" ca="1" si="76"/>
        <v>0</v>
      </c>
      <c r="AG176" s="56">
        <f t="shared" ca="1" si="76"/>
        <v>0</v>
      </c>
      <c r="AH176" s="56">
        <f t="shared" ca="1" si="76"/>
        <v>0</v>
      </c>
      <c r="AI176" s="56">
        <f t="shared" ca="1" si="76"/>
        <v>0</v>
      </c>
      <c r="AJ176" s="56">
        <f t="shared" ca="1" si="77"/>
        <v>0</v>
      </c>
      <c r="AK176" s="56">
        <f t="shared" ca="1" si="77"/>
        <v>0</v>
      </c>
      <c r="AL176" s="56">
        <f t="shared" ca="1" si="77"/>
        <v>0</v>
      </c>
      <c r="AM176" s="56">
        <f t="shared" ca="1" si="77"/>
        <v>0</v>
      </c>
      <c r="AN176" s="56">
        <f t="shared" ca="1" si="77"/>
        <v>0</v>
      </c>
      <c r="AO176" s="56">
        <f t="shared" ca="1" si="77"/>
        <v>0</v>
      </c>
      <c r="AP176" s="56">
        <f t="shared" ca="1" si="77"/>
        <v>0</v>
      </c>
      <c r="AQ176" s="56">
        <f t="shared" ca="1" si="77"/>
        <v>0</v>
      </c>
      <c r="AR176" s="56">
        <f t="shared" ca="1" si="77"/>
        <v>0</v>
      </c>
      <c r="AS176" s="56">
        <f t="shared" ca="1" si="77"/>
        <v>0</v>
      </c>
      <c r="AT176" s="56">
        <f t="shared" ca="1" si="78"/>
        <v>0</v>
      </c>
      <c r="AU176" s="56">
        <f t="shared" ca="1" si="78"/>
        <v>0</v>
      </c>
      <c r="AV176" s="56">
        <f t="shared" ca="1" si="78"/>
        <v>0</v>
      </c>
      <c r="AW176" s="56">
        <f t="shared" ca="1" si="78"/>
        <v>0</v>
      </c>
      <c r="AX176" s="56">
        <f t="shared" ca="1" si="78"/>
        <v>0</v>
      </c>
      <c r="AY176" s="56">
        <f t="shared" ca="1" si="78"/>
        <v>0</v>
      </c>
      <c r="AZ176" s="56">
        <f t="shared" ca="1" si="78"/>
        <v>0</v>
      </c>
      <c r="BA176" s="56">
        <f t="shared" ca="1" si="78"/>
        <v>0</v>
      </c>
      <c r="BB176" s="56">
        <f t="shared" ca="1" si="78"/>
        <v>0</v>
      </c>
      <c r="BC176" s="56">
        <f t="shared" ca="1" si="78"/>
        <v>0</v>
      </c>
      <c r="BD176" s="56">
        <f t="shared" ca="1" si="78"/>
        <v>0</v>
      </c>
      <c r="BE176" s="56">
        <f t="shared" ca="1" si="78"/>
        <v>0</v>
      </c>
      <c r="BF176" s="56">
        <f t="shared" ca="1" si="78"/>
        <v>0</v>
      </c>
      <c r="BG176" s="56">
        <f t="shared" ca="1" si="78"/>
        <v>0</v>
      </c>
    </row>
    <row r="177" spans="1:60" s="4" customFormat="1" x14ac:dyDescent="0.2">
      <c r="A177" s="4" t="s">
        <v>1829</v>
      </c>
      <c r="B177" s="4" t="s">
        <v>1830</v>
      </c>
      <c r="C177" s="4" t="s">
        <v>1688</v>
      </c>
      <c r="E177" s="66"/>
      <c r="F177" s="67"/>
      <c r="G177" s="50" t="s">
        <v>1682</v>
      </c>
      <c r="H177" s="50" t="s">
        <v>1682</v>
      </c>
      <c r="I177" s="51"/>
      <c r="J177" s="52">
        <v>14</v>
      </c>
      <c r="K177" s="52"/>
      <c r="L177" s="53"/>
      <c r="M177" s="54" t="str">
        <f t="shared" si="68"/>
        <v>-</v>
      </c>
      <c r="N177" s="52">
        <f>WEEKNUM(L177)</f>
        <v>0</v>
      </c>
      <c r="O177" s="55">
        <f t="shared" ca="1" si="56"/>
        <v>28</v>
      </c>
      <c r="P177" s="55" t="str">
        <f t="shared" ca="1" si="57"/>
        <v>2019.7</v>
      </c>
      <c r="Q177" s="56">
        <f t="shared" si="58"/>
        <v>0</v>
      </c>
      <c r="R177" s="52" t="str">
        <f t="shared" si="59"/>
        <v/>
      </c>
      <c r="S177" s="52"/>
      <c r="T177" s="52" t="str">
        <f t="shared" si="64"/>
        <v>OV</v>
      </c>
      <c r="U177" s="57" t="s">
        <v>178</v>
      </c>
      <c r="V177" s="58">
        <f t="shared" ca="1" si="60"/>
        <v>0</v>
      </c>
      <c r="W177" s="64" t="s">
        <v>1831</v>
      </c>
      <c r="X177" s="60"/>
      <c r="Y177" s="61"/>
      <c r="Z177" s="56">
        <f t="shared" ca="1" si="76"/>
        <v>0</v>
      </c>
      <c r="AA177" s="56">
        <f t="shared" ca="1" si="76"/>
        <v>0</v>
      </c>
      <c r="AB177" s="56">
        <f t="shared" ca="1" si="76"/>
        <v>0</v>
      </c>
      <c r="AC177" s="56">
        <f t="shared" ca="1" si="76"/>
        <v>0</v>
      </c>
      <c r="AD177" s="56">
        <f t="shared" ca="1" si="76"/>
        <v>0</v>
      </c>
      <c r="AE177" s="56">
        <f t="shared" ca="1" si="76"/>
        <v>0</v>
      </c>
      <c r="AF177" s="56">
        <f t="shared" ca="1" si="76"/>
        <v>0</v>
      </c>
      <c r="AG177" s="56">
        <f t="shared" ca="1" si="76"/>
        <v>0</v>
      </c>
      <c r="AH177" s="56">
        <f t="shared" ca="1" si="76"/>
        <v>0</v>
      </c>
      <c r="AI177" s="56">
        <f t="shared" ca="1" si="76"/>
        <v>0</v>
      </c>
      <c r="AJ177" s="56">
        <f t="shared" ca="1" si="77"/>
        <v>0</v>
      </c>
      <c r="AK177" s="56">
        <f t="shared" ca="1" si="77"/>
        <v>0</v>
      </c>
      <c r="AL177" s="56">
        <f t="shared" ca="1" si="77"/>
        <v>0</v>
      </c>
      <c r="AM177" s="56">
        <f t="shared" ca="1" si="77"/>
        <v>0</v>
      </c>
      <c r="AN177" s="56">
        <f t="shared" ca="1" si="77"/>
        <v>0</v>
      </c>
      <c r="AO177" s="56">
        <f t="shared" ca="1" si="77"/>
        <v>0</v>
      </c>
      <c r="AP177" s="56">
        <f t="shared" ca="1" si="77"/>
        <v>0</v>
      </c>
      <c r="AQ177" s="56">
        <f t="shared" ca="1" si="77"/>
        <v>0</v>
      </c>
      <c r="AR177" s="56">
        <f t="shared" ca="1" si="77"/>
        <v>0</v>
      </c>
      <c r="AS177" s="56">
        <f t="shared" ca="1" si="77"/>
        <v>0</v>
      </c>
      <c r="AT177" s="56">
        <f t="shared" ca="1" si="78"/>
        <v>0</v>
      </c>
      <c r="AU177" s="56">
        <f t="shared" ca="1" si="78"/>
        <v>0</v>
      </c>
      <c r="AV177" s="56">
        <f t="shared" ca="1" si="78"/>
        <v>0</v>
      </c>
      <c r="AW177" s="56">
        <f t="shared" ca="1" si="78"/>
        <v>0</v>
      </c>
      <c r="AX177" s="56">
        <f t="shared" ca="1" si="78"/>
        <v>0</v>
      </c>
      <c r="AY177" s="56">
        <f t="shared" ca="1" si="78"/>
        <v>0</v>
      </c>
      <c r="AZ177" s="56">
        <f t="shared" ca="1" si="78"/>
        <v>0</v>
      </c>
      <c r="BA177" s="56">
        <f t="shared" ca="1" si="78"/>
        <v>0</v>
      </c>
      <c r="BB177" s="56">
        <f t="shared" ca="1" si="78"/>
        <v>0</v>
      </c>
      <c r="BC177" s="56">
        <f t="shared" ca="1" si="78"/>
        <v>0</v>
      </c>
      <c r="BD177" s="56">
        <f t="shared" ca="1" si="78"/>
        <v>0</v>
      </c>
      <c r="BE177" s="56">
        <f t="shared" ca="1" si="78"/>
        <v>0</v>
      </c>
      <c r="BF177" s="56">
        <f t="shared" ca="1" si="78"/>
        <v>0</v>
      </c>
      <c r="BG177" s="56">
        <f t="shared" ca="1" si="78"/>
        <v>0</v>
      </c>
    </row>
    <row r="178" spans="1:60" s="4" customFormat="1" x14ac:dyDescent="0.2">
      <c r="A178" s="3" t="s">
        <v>1832</v>
      </c>
      <c r="B178" s="3" t="s">
        <v>1833</v>
      </c>
      <c r="C178" s="3" t="s">
        <v>1681</v>
      </c>
      <c r="D178" s="3"/>
      <c r="E178" s="69"/>
      <c r="F178" s="70"/>
      <c r="G178" s="50" t="s">
        <v>1682</v>
      </c>
      <c r="H178" s="50" t="s">
        <v>1682</v>
      </c>
      <c r="I178" s="71"/>
      <c r="J178" s="72">
        <v>7</v>
      </c>
      <c r="K178" s="72"/>
      <c r="L178" s="80"/>
      <c r="M178" s="54" t="str">
        <f t="shared" si="68"/>
        <v>-</v>
      </c>
      <c r="N178" s="52">
        <f t="shared" si="72"/>
        <v>0</v>
      </c>
      <c r="O178" s="55">
        <f t="shared" ca="1" si="56"/>
        <v>28</v>
      </c>
      <c r="P178" s="55" t="str">
        <f t="shared" ca="1" si="57"/>
        <v>2019.7</v>
      </c>
      <c r="Q178" s="56">
        <f t="shared" si="58"/>
        <v>0</v>
      </c>
      <c r="R178" s="52" t="str">
        <f t="shared" si="59"/>
        <v/>
      </c>
      <c r="S178" s="52"/>
      <c r="T178" s="52" t="str">
        <f t="shared" si="64"/>
        <v>OV</v>
      </c>
      <c r="U178" s="57" t="s">
        <v>130</v>
      </c>
      <c r="V178" s="58">
        <f t="shared" ca="1" si="60"/>
        <v>0</v>
      </c>
      <c r="W178" s="64" t="s">
        <v>1834</v>
      </c>
      <c r="X178" s="60"/>
      <c r="Y178" s="74"/>
      <c r="Z178" s="56">
        <f t="shared" ca="1" si="76"/>
        <v>0</v>
      </c>
      <c r="AA178" s="56">
        <f t="shared" ca="1" si="76"/>
        <v>0</v>
      </c>
      <c r="AB178" s="56">
        <f t="shared" ca="1" si="76"/>
        <v>0</v>
      </c>
      <c r="AC178" s="56">
        <f t="shared" ca="1" si="76"/>
        <v>0</v>
      </c>
      <c r="AD178" s="56">
        <f t="shared" ca="1" si="76"/>
        <v>0</v>
      </c>
      <c r="AE178" s="56">
        <f t="shared" ca="1" si="76"/>
        <v>0</v>
      </c>
      <c r="AF178" s="56">
        <f t="shared" ca="1" si="76"/>
        <v>0</v>
      </c>
      <c r="AG178" s="56">
        <f t="shared" ca="1" si="76"/>
        <v>0</v>
      </c>
      <c r="AH178" s="56">
        <f t="shared" ca="1" si="76"/>
        <v>0</v>
      </c>
      <c r="AI178" s="56">
        <f t="shared" ca="1" si="76"/>
        <v>0</v>
      </c>
      <c r="AJ178" s="56">
        <f t="shared" ca="1" si="77"/>
        <v>0</v>
      </c>
      <c r="AK178" s="56">
        <f t="shared" ca="1" si="77"/>
        <v>0</v>
      </c>
      <c r="AL178" s="56">
        <f t="shared" ca="1" si="77"/>
        <v>0</v>
      </c>
      <c r="AM178" s="56">
        <f t="shared" ca="1" si="77"/>
        <v>0</v>
      </c>
      <c r="AN178" s="56">
        <f t="shared" ca="1" si="77"/>
        <v>0</v>
      </c>
      <c r="AO178" s="56">
        <f t="shared" ca="1" si="77"/>
        <v>0</v>
      </c>
      <c r="AP178" s="56">
        <f t="shared" ca="1" si="77"/>
        <v>0</v>
      </c>
      <c r="AQ178" s="56">
        <f t="shared" ca="1" si="77"/>
        <v>0</v>
      </c>
      <c r="AR178" s="56">
        <f t="shared" ca="1" si="77"/>
        <v>0</v>
      </c>
      <c r="AS178" s="56">
        <f t="shared" ca="1" si="77"/>
        <v>0</v>
      </c>
      <c r="AT178" s="56">
        <f t="shared" ca="1" si="78"/>
        <v>0</v>
      </c>
      <c r="AU178" s="56">
        <f t="shared" ca="1" si="78"/>
        <v>0</v>
      </c>
      <c r="AV178" s="56">
        <f t="shared" ca="1" si="78"/>
        <v>0</v>
      </c>
      <c r="AW178" s="56">
        <f t="shared" ca="1" si="78"/>
        <v>0</v>
      </c>
      <c r="AX178" s="56">
        <f t="shared" ca="1" si="78"/>
        <v>0</v>
      </c>
      <c r="AY178" s="56">
        <f t="shared" ca="1" si="78"/>
        <v>0</v>
      </c>
      <c r="AZ178" s="56">
        <f t="shared" ca="1" si="78"/>
        <v>0</v>
      </c>
      <c r="BA178" s="56">
        <f t="shared" ca="1" si="78"/>
        <v>0</v>
      </c>
      <c r="BB178" s="56">
        <f t="shared" ca="1" si="78"/>
        <v>0</v>
      </c>
      <c r="BC178" s="56">
        <f t="shared" ca="1" si="78"/>
        <v>0</v>
      </c>
      <c r="BD178" s="56">
        <f t="shared" ca="1" si="78"/>
        <v>0</v>
      </c>
      <c r="BE178" s="56">
        <f t="shared" ca="1" si="78"/>
        <v>0</v>
      </c>
      <c r="BF178" s="56">
        <f t="shared" ca="1" si="78"/>
        <v>0</v>
      </c>
      <c r="BG178" s="56">
        <f t="shared" ca="1" si="78"/>
        <v>0</v>
      </c>
    </row>
    <row r="179" spans="1:60" s="4" customFormat="1" x14ac:dyDescent="0.2">
      <c r="A179" s="3" t="s">
        <v>1835</v>
      </c>
      <c r="B179" s="3" t="s">
        <v>4033</v>
      </c>
      <c r="C179" s="3" t="s">
        <v>1684</v>
      </c>
      <c r="D179" s="3"/>
      <c r="E179" s="69"/>
      <c r="F179" s="70"/>
      <c r="G179" s="50" t="s">
        <v>1682</v>
      </c>
      <c r="H179" s="50" t="s">
        <v>1682</v>
      </c>
      <c r="I179" s="71"/>
      <c r="J179" s="72">
        <v>14</v>
      </c>
      <c r="K179" s="72"/>
      <c r="L179" s="80"/>
      <c r="M179" s="54" t="str">
        <f t="shared" si="68"/>
        <v>-</v>
      </c>
      <c r="N179" s="52">
        <f>WEEKNUM(L179)</f>
        <v>0</v>
      </c>
      <c r="O179" s="55">
        <f t="shared" ca="1" si="56"/>
        <v>28</v>
      </c>
      <c r="P179" s="55" t="str">
        <f t="shared" ca="1" si="57"/>
        <v>2019.7</v>
      </c>
      <c r="Q179" s="56">
        <f t="shared" si="58"/>
        <v>0</v>
      </c>
      <c r="R179" s="52" t="str">
        <f t="shared" si="59"/>
        <v/>
      </c>
      <c r="S179" s="52"/>
      <c r="T179" s="52" t="str">
        <f t="shared" si="64"/>
        <v>OV</v>
      </c>
      <c r="U179" s="57" t="s">
        <v>130</v>
      </c>
      <c r="V179" s="58">
        <f t="shared" ca="1" si="60"/>
        <v>0</v>
      </c>
      <c r="W179" s="64"/>
      <c r="X179" s="60"/>
      <c r="Y179" s="74"/>
      <c r="Z179" s="56">
        <f t="shared" ca="1" si="76"/>
        <v>0</v>
      </c>
      <c r="AA179" s="56">
        <f t="shared" ca="1" si="76"/>
        <v>0</v>
      </c>
      <c r="AB179" s="56">
        <f t="shared" ca="1" si="76"/>
        <v>0</v>
      </c>
      <c r="AC179" s="56">
        <f t="shared" ca="1" si="76"/>
        <v>0</v>
      </c>
      <c r="AD179" s="56">
        <f t="shared" ca="1" si="76"/>
        <v>0</v>
      </c>
      <c r="AE179" s="56">
        <f t="shared" ca="1" si="76"/>
        <v>0</v>
      </c>
      <c r="AF179" s="56">
        <f t="shared" ca="1" si="76"/>
        <v>0</v>
      </c>
      <c r="AG179" s="56">
        <f t="shared" ca="1" si="76"/>
        <v>0</v>
      </c>
      <c r="AH179" s="56">
        <f t="shared" ca="1" si="76"/>
        <v>0</v>
      </c>
      <c r="AI179" s="56">
        <f t="shared" ca="1" si="76"/>
        <v>0</v>
      </c>
      <c r="AJ179" s="56">
        <f t="shared" ca="1" si="77"/>
        <v>0</v>
      </c>
      <c r="AK179" s="56">
        <f t="shared" ca="1" si="77"/>
        <v>0</v>
      </c>
      <c r="AL179" s="56">
        <f t="shared" ca="1" si="77"/>
        <v>0</v>
      </c>
      <c r="AM179" s="56">
        <f t="shared" ca="1" si="77"/>
        <v>0</v>
      </c>
      <c r="AN179" s="56">
        <f t="shared" ca="1" si="77"/>
        <v>0</v>
      </c>
      <c r="AO179" s="56">
        <f t="shared" ca="1" si="77"/>
        <v>0</v>
      </c>
      <c r="AP179" s="56">
        <f t="shared" ca="1" si="77"/>
        <v>0</v>
      </c>
      <c r="AQ179" s="56">
        <f t="shared" ca="1" si="77"/>
        <v>0</v>
      </c>
      <c r="AR179" s="56">
        <f t="shared" ca="1" si="77"/>
        <v>0</v>
      </c>
      <c r="AS179" s="56">
        <f t="shared" ca="1" si="77"/>
        <v>0</v>
      </c>
      <c r="AT179" s="56">
        <f t="shared" ca="1" si="78"/>
        <v>0</v>
      </c>
      <c r="AU179" s="56">
        <f t="shared" ca="1" si="78"/>
        <v>0</v>
      </c>
      <c r="AV179" s="56">
        <f t="shared" ca="1" si="78"/>
        <v>0</v>
      </c>
      <c r="AW179" s="56">
        <f t="shared" ca="1" si="78"/>
        <v>0</v>
      </c>
      <c r="AX179" s="56">
        <f t="shared" ca="1" si="78"/>
        <v>0</v>
      </c>
      <c r="AY179" s="56">
        <f t="shared" ca="1" si="78"/>
        <v>0</v>
      </c>
      <c r="AZ179" s="56">
        <f t="shared" ca="1" si="78"/>
        <v>0</v>
      </c>
      <c r="BA179" s="56">
        <f t="shared" ca="1" si="78"/>
        <v>0</v>
      </c>
      <c r="BB179" s="56">
        <f t="shared" ca="1" si="78"/>
        <v>0</v>
      </c>
      <c r="BC179" s="56">
        <f t="shared" ca="1" si="78"/>
        <v>0</v>
      </c>
      <c r="BD179" s="56">
        <f t="shared" ca="1" si="78"/>
        <v>0</v>
      </c>
      <c r="BE179" s="56">
        <f t="shared" ca="1" si="78"/>
        <v>0</v>
      </c>
      <c r="BF179" s="56">
        <f t="shared" ca="1" si="78"/>
        <v>0</v>
      </c>
      <c r="BG179" s="56">
        <f t="shared" ca="1" si="78"/>
        <v>0</v>
      </c>
    </row>
    <row r="180" spans="1:60" s="4" customFormat="1" x14ac:dyDescent="0.2">
      <c r="A180" s="3" t="s">
        <v>1836</v>
      </c>
      <c r="B180" s="3" t="s">
        <v>1837</v>
      </c>
      <c r="C180" s="3" t="s">
        <v>1681</v>
      </c>
      <c r="D180" s="3"/>
      <c r="E180" s="69"/>
      <c r="F180" s="70"/>
      <c r="G180" s="50" t="s">
        <v>1682</v>
      </c>
      <c r="H180" s="50" t="s">
        <v>1682</v>
      </c>
      <c r="I180" s="71"/>
      <c r="J180" s="72">
        <v>21</v>
      </c>
      <c r="K180" s="72"/>
      <c r="L180" s="80"/>
      <c r="M180" s="54" t="str">
        <f t="shared" si="68"/>
        <v>-</v>
      </c>
      <c r="N180" s="52">
        <f t="shared" ref="N180" si="79">WEEKNUM(L180)</f>
        <v>0</v>
      </c>
      <c r="O180" s="55">
        <f t="shared" ca="1" si="56"/>
        <v>28</v>
      </c>
      <c r="P180" s="55" t="str">
        <f t="shared" ca="1" si="57"/>
        <v>2019.7</v>
      </c>
      <c r="Q180" s="56">
        <f t="shared" si="58"/>
        <v>0</v>
      </c>
      <c r="R180" s="52" t="str">
        <f t="shared" si="59"/>
        <v/>
      </c>
      <c r="S180" s="52"/>
      <c r="T180" s="52" t="str">
        <f t="shared" si="64"/>
        <v>OV</v>
      </c>
      <c r="U180" s="57" t="s">
        <v>130</v>
      </c>
      <c r="V180" s="58">
        <f t="shared" ca="1" si="60"/>
        <v>0</v>
      </c>
      <c r="W180" s="64" t="s">
        <v>1834</v>
      </c>
      <c r="X180" s="60"/>
      <c r="Y180" s="74"/>
      <c r="Z180" s="56">
        <f t="shared" ca="1" si="76"/>
        <v>0</v>
      </c>
      <c r="AA180" s="56">
        <f t="shared" ca="1" si="76"/>
        <v>0</v>
      </c>
      <c r="AB180" s="56">
        <f t="shared" ca="1" si="76"/>
        <v>0</v>
      </c>
      <c r="AC180" s="56">
        <f t="shared" ca="1" si="76"/>
        <v>0</v>
      </c>
      <c r="AD180" s="56">
        <f t="shared" ca="1" si="76"/>
        <v>0</v>
      </c>
      <c r="AE180" s="56">
        <f t="shared" ca="1" si="76"/>
        <v>0</v>
      </c>
      <c r="AF180" s="56">
        <f t="shared" ca="1" si="76"/>
        <v>0</v>
      </c>
      <c r="AG180" s="56">
        <f t="shared" ca="1" si="76"/>
        <v>0</v>
      </c>
      <c r="AH180" s="56">
        <f t="shared" ca="1" si="76"/>
        <v>0</v>
      </c>
      <c r="AI180" s="56">
        <f t="shared" ca="1" si="76"/>
        <v>0</v>
      </c>
      <c r="AJ180" s="56">
        <f t="shared" ca="1" si="77"/>
        <v>0</v>
      </c>
      <c r="AK180" s="56">
        <f t="shared" ca="1" si="77"/>
        <v>0</v>
      </c>
      <c r="AL180" s="56">
        <f t="shared" ca="1" si="77"/>
        <v>0</v>
      </c>
      <c r="AM180" s="56">
        <f t="shared" ca="1" si="77"/>
        <v>0</v>
      </c>
      <c r="AN180" s="56">
        <f t="shared" ca="1" si="77"/>
        <v>0</v>
      </c>
      <c r="AO180" s="56">
        <f t="shared" ca="1" si="77"/>
        <v>0</v>
      </c>
      <c r="AP180" s="56">
        <f t="shared" ca="1" si="77"/>
        <v>0</v>
      </c>
      <c r="AQ180" s="56">
        <f t="shared" ca="1" si="77"/>
        <v>0</v>
      </c>
      <c r="AR180" s="56">
        <f t="shared" ca="1" si="77"/>
        <v>0</v>
      </c>
      <c r="AS180" s="56">
        <f t="shared" ca="1" si="77"/>
        <v>0</v>
      </c>
      <c r="AT180" s="56">
        <f t="shared" ca="1" si="78"/>
        <v>0</v>
      </c>
      <c r="AU180" s="56">
        <f t="shared" ca="1" si="78"/>
        <v>0</v>
      </c>
      <c r="AV180" s="56">
        <f t="shared" ca="1" si="78"/>
        <v>0</v>
      </c>
      <c r="AW180" s="56">
        <f t="shared" ca="1" si="78"/>
        <v>0</v>
      </c>
      <c r="AX180" s="56">
        <f t="shared" ca="1" si="78"/>
        <v>0</v>
      </c>
      <c r="AY180" s="56">
        <f t="shared" ca="1" si="78"/>
        <v>0</v>
      </c>
      <c r="AZ180" s="56">
        <f t="shared" ca="1" si="78"/>
        <v>0</v>
      </c>
      <c r="BA180" s="56">
        <f t="shared" ca="1" si="78"/>
        <v>0</v>
      </c>
      <c r="BB180" s="56">
        <f t="shared" ca="1" si="78"/>
        <v>0</v>
      </c>
      <c r="BC180" s="56">
        <f t="shared" ca="1" si="78"/>
        <v>0</v>
      </c>
      <c r="BD180" s="56">
        <f t="shared" ca="1" si="78"/>
        <v>0</v>
      </c>
      <c r="BE180" s="56">
        <f t="shared" ca="1" si="78"/>
        <v>0</v>
      </c>
      <c r="BF180" s="56">
        <f t="shared" ca="1" si="78"/>
        <v>0</v>
      </c>
      <c r="BG180" s="56">
        <f t="shared" ca="1" si="78"/>
        <v>0</v>
      </c>
    </row>
    <row r="181" spans="1:60" s="4" customFormat="1" x14ac:dyDescent="0.2">
      <c r="A181" s="3" t="s">
        <v>1250</v>
      </c>
      <c r="B181" s="3" t="s">
        <v>4013</v>
      </c>
      <c r="C181" s="3" t="s">
        <v>1684</v>
      </c>
      <c r="D181" s="3"/>
      <c r="E181" s="69"/>
      <c r="F181" s="70" t="s">
        <v>1253</v>
      </c>
      <c r="G181" s="50" t="s">
        <v>1682</v>
      </c>
      <c r="H181" s="50" t="s">
        <v>1682</v>
      </c>
      <c r="I181" s="71"/>
      <c r="J181" s="72">
        <v>14</v>
      </c>
      <c r="K181" s="72"/>
      <c r="L181" s="80">
        <v>43585</v>
      </c>
      <c r="M181" s="54">
        <f t="shared" si="68"/>
        <v>2</v>
      </c>
      <c r="N181" s="52">
        <f t="shared" si="72"/>
        <v>18</v>
      </c>
      <c r="O181" s="55">
        <f t="shared" ca="1" si="56"/>
        <v>28</v>
      </c>
      <c r="P181" s="55" t="str">
        <f t="shared" ca="1" si="57"/>
        <v>2019.7</v>
      </c>
      <c r="Q181" s="56">
        <f t="shared" si="58"/>
        <v>5115.1925320886812</v>
      </c>
      <c r="R181" s="52">
        <f t="shared" ca="1" si="59"/>
        <v>71</v>
      </c>
      <c r="S181" s="52"/>
      <c r="T181" s="52" t="str">
        <f t="shared" ca="1" si="64"/>
        <v>OV</v>
      </c>
      <c r="U181" s="57" t="s">
        <v>130</v>
      </c>
      <c r="V181" s="58">
        <f t="shared" ca="1" si="60"/>
        <v>0</v>
      </c>
      <c r="W181" s="64" t="s">
        <v>1839</v>
      </c>
      <c r="X181" s="60">
        <v>4098.6000000000004</v>
      </c>
      <c r="Y181" s="74">
        <v>21918.6</v>
      </c>
      <c r="Z181" s="56">
        <f t="shared" ca="1" si="76"/>
        <v>0</v>
      </c>
      <c r="AA181" s="56">
        <f t="shared" ca="1" si="76"/>
        <v>0</v>
      </c>
      <c r="AB181" s="56">
        <f t="shared" ca="1" si="76"/>
        <v>0</v>
      </c>
      <c r="AC181" s="56">
        <f t="shared" ca="1" si="76"/>
        <v>0</v>
      </c>
      <c r="AD181" s="56">
        <f t="shared" ca="1" si="76"/>
        <v>0</v>
      </c>
      <c r="AE181" s="56">
        <f t="shared" ca="1" si="76"/>
        <v>0</v>
      </c>
      <c r="AF181" s="56">
        <f t="shared" ca="1" si="76"/>
        <v>0</v>
      </c>
      <c r="AG181" s="56">
        <f t="shared" ca="1" si="76"/>
        <v>0</v>
      </c>
      <c r="AH181" s="56">
        <f t="shared" ca="1" si="76"/>
        <v>0</v>
      </c>
      <c r="AI181" s="56">
        <f t="shared" ca="1" si="76"/>
        <v>21918.6</v>
      </c>
      <c r="AJ181" s="56">
        <f t="shared" ca="1" si="77"/>
        <v>0</v>
      </c>
      <c r="AK181" s="56">
        <f t="shared" ca="1" si="77"/>
        <v>0</v>
      </c>
      <c r="AL181" s="56">
        <f t="shared" ca="1" si="77"/>
        <v>0</v>
      </c>
      <c r="AM181" s="56">
        <f t="shared" ca="1" si="77"/>
        <v>0</v>
      </c>
      <c r="AN181" s="56">
        <f t="shared" ca="1" si="77"/>
        <v>0</v>
      </c>
      <c r="AO181" s="56">
        <f t="shared" ca="1" si="77"/>
        <v>0</v>
      </c>
      <c r="AP181" s="56">
        <f t="shared" ca="1" si="77"/>
        <v>0</v>
      </c>
      <c r="AQ181" s="56">
        <f t="shared" ca="1" si="77"/>
        <v>0</v>
      </c>
      <c r="AR181" s="56">
        <f t="shared" ca="1" si="77"/>
        <v>0</v>
      </c>
      <c r="AS181" s="56">
        <f t="shared" ca="1" si="77"/>
        <v>0</v>
      </c>
      <c r="AT181" s="56">
        <f t="shared" ca="1" si="78"/>
        <v>0</v>
      </c>
      <c r="AU181" s="56">
        <f t="shared" ca="1" si="78"/>
        <v>0</v>
      </c>
      <c r="AV181" s="56">
        <f t="shared" ca="1" si="78"/>
        <v>0</v>
      </c>
      <c r="AW181" s="56">
        <f t="shared" ca="1" si="78"/>
        <v>0</v>
      </c>
      <c r="AX181" s="56">
        <f t="shared" ca="1" si="78"/>
        <v>0</v>
      </c>
      <c r="AY181" s="56">
        <f t="shared" ca="1" si="78"/>
        <v>0</v>
      </c>
      <c r="AZ181" s="56">
        <f t="shared" ca="1" si="78"/>
        <v>0</v>
      </c>
      <c r="BA181" s="56">
        <f t="shared" ca="1" si="78"/>
        <v>0</v>
      </c>
      <c r="BB181" s="56">
        <f t="shared" ca="1" si="78"/>
        <v>0</v>
      </c>
      <c r="BC181" s="56">
        <f t="shared" ca="1" si="78"/>
        <v>0</v>
      </c>
      <c r="BD181" s="56">
        <f t="shared" ca="1" si="78"/>
        <v>0</v>
      </c>
      <c r="BE181" s="56">
        <f t="shared" ca="1" si="78"/>
        <v>0</v>
      </c>
      <c r="BF181" s="56">
        <f t="shared" ca="1" si="78"/>
        <v>0</v>
      </c>
      <c r="BG181" s="56">
        <f t="shared" ca="1" si="78"/>
        <v>0</v>
      </c>
    </row>
    <row r="182" spans="1:60" s="4" customFormat="1" x14ac:dyDescent="0.2">
      <c r="A182" s="3" t="s">
        <v>1840</v>
      </c>
      <c r="B182" s="3" t="s">
        <v>4057</v>
      </c>
      <c r="C182" s="3" t="s">
        <v>1684</v>
      </c>
      <c r="D182" s="3"/>
      <c r="E182" s="83"/>
      <c r="F182" s="70"/>
      <c r="G182" s="50" t="s">
        <v>1682</v>
      </c>
      <c r="H182" s="50" t="s">
        <v>1682</v>
      </c>
      <c r="I182" s="71"/>
      <c r="J182" s="72">
        <v>60</v>
      </c>
      <c r="K182" s="72"/>
      <c r="L182" s="80"/>
      <c r="M182" s="54" t="str">
        <f t="shared" si="68"/>
        <v>-</v>
      </c>
      <c r="N182" s="52">
        <f t="shared" si="72"/>
        <v>0</v>
      </c>
      <c r="O182" s="55">
        <f t="shared" ca="1" si="56"/>
        <v>28</v>
      </c>
      <c r="P182" s="55" t="str">
        <f t="shared" ca="1" si="57"/>
        <v>2019.7</v>
      </c>
      <c r="Q182" s="56">
        <f t="shared" si="58"/>
        <v>0</v>
      </c>
      <c r="R182" s="52" t="str">
        <f t="shared" si="59"/>
        <v/>
      </c>
      <c r="S182" s="52"/>
      <c r="T182" s="52" t="str">
        <f t="shared" si="64"/>
        <v>OV</v>
      </c>
      <c r="U182" s="57" t="s">
        <v>178</v>
      </c>
      <c r="V182" s="58">
        <f t="shared" ca="1" si="60"/>
        <v>0</v>
      </c>
      <c r="W182" s="59"/>
      <c r="X182" s="60"/>
      <c r="Y182" s="74"/>
      <c r="Z182" s="56">
        <f t="shared" ref="Z182:AI191" ca="1" si="80">IF($O182-WEEKNUM(Z$1815)=0,$Y182,0)</f>
        <v>0</v>
      </c>
      <c r="AA182" s="56">
        <f t="shared" ca="1" si="80"/>
        <v>0</v>
      </c>
      <c r="AB182" s="56">
        <f t="shared" ca="1" si="80"/>
        <v>0</v>
      </c>
      <c r="AC182" s="56">
        <f t="shared" ca="1" si="80"/>
        <v>0</v>
      </c>
      <c r="AD182" s="56">
        <f t="shared" ca="1" si="80"/>
        <v>0</v>
      </c>
      <c r="AE182" s="56">
        <f t="shared" ca="1" si="80"/>
        <v>0</v>
      </c>
      <c r="AF182" s="56">
        <f t="shared" ca="1" si="80"/>
        <v>0</v>
      </c>
      <c r="AG182" s="56">
        <f t="shared" ca="1" si="80"/>
        <v>0</v>
      </c>
      <c r="AH182" s="56">
        <f t="shared" ca="1" si="80"/>
        <v>0</v>
      </c>
      <c r="AI182" s="56">
        <f t="shared" ca="1" si="80"/>
        <v>0</v>
      </c>
      <c r="AJ182" s="56">
        <f t="shared" ref="AJ182:AS191" ca="1" si="81">IF($O182-WEEKNUM(AJ$1815)=0,$Y182,0)</f>
        <v>0</v>
      </c>
      <c r="AK182" s="56">
        <f t="shared" ca="1" si="81"/>
        <v>0</v>
      </c>
      <c r="AL182" s="56">
        <f t="shared" ca="1" si="81"/>
        <v>0</v>
      </c>
      <c r="AM182" s="56">
        <f t="shared" ca="1" si="81"/>
        <v>0</v>
      </c>
      <c r="AN182" s="56">
        <f t="shared" ca="1" si="81"/>
        <v>0</v>
      </c>
      <c r="AO182" s="56">
        <f t="shared" ca="1" si="81"/>
        <v>0</v>
      </c>
      <c r="AP182" s="56">
        <f t="shared" ca="1" si="81"/>
        <v>0</v>
      </c>
      <c r="AQ182" s="56">
        <f t="shared" ca="1" si="81"/>
        <v>0</v>
      </c>
      <c r="AR182" s="56">
        <f t="shared" ca="1" si="81"/>
        <v>0</v>
      </c>
      <c r="AS182" s="56">
        <f t="shared" ca="1" si="81"/>
        <v>0</v>
      </c>
      <c r="AT182" s="56">
        <f t="shared" ref="AT182:BG191" ca="1" si="82">IF($O182-WEEKNUM(AT$1815)=0,$Y182,0)</f>
        <v>0</v>
      </c>
      <c r="AU182" s="56">
        <f t="shared" ca="1" si="82"/>
        <v>0</v>
      </c>
      <c r="AV182" s="56">
        <f t="shared" ca="1" si="82"/>
        <v>0</v>
      </c>
      <c r="AW182" s="56">
        <f t="shared" ca="1" si="82"/>
        <v>0</v>
      </c>
      <c r="AX182" s="56">
        <f t="shared" ca="1" si="82"/>
        <v>0</v>
      </c>
      <c r="AY182" s="56">
        <f t="shared" ca="1" si="82"/>
        <v>0</v>
      </c>
      <c r="AZ182" s="56">
        <f t="shared" ca="1" si="82"/>
        <v>0</v>
      </c>
      <c r="BA182" s="56">
        <f t="shared" ca="1" si="82"/>
        <v>0</v>
      </c>
      <c r="BB182" s="56">
        <f t="shared" ca="1" si="82"/>
        <v>0</v>
      </c>
      <c r="BC182" s="56">
        <f t="shared" ca="1" si="82"/>
        <v>0</v>
      </c>
      <c r="BD182" s="56">
        <f t="shared" ca="1" si="82"/>
        <v>0</v>
      </c>
      <c r="BE182" s="56">
        <f t="shared" ca="1" si="82"/>
        <v>0</v>
      </c>
      <c r="BF182" s="56">
        <f t="shared" ca="1" si="82"/>
        <v>0</v>
      </c>
      <c r="BG182" s="56">
        <f t="shared" ca="1" si="82"/>
        <v>0</v>
      </c>
    </row>
    <row r="183" spans="1:60" s="4" customFormat="1" x14ac:dyDescent="0.2">
      <c r="A183" s="3" t="s">
        <v>1841</v>
      </c>
      <c r="B183" s="3" t="s">
        <v>1842</v>
      </c>
      <c r="C183" s="3" t="s">
        <v>1681</v>
      </c>
      <c r="D183" s="3"/>
      <c r="E183" s="83"/>
      <c r="F183" s="70"/>
      <c r="G183" s="50" t="s">
        <v>1682</v>
      </c>
      <c r="H183" s="50" t="s">
        <v>1682</v>
      </c>
      <c r="I183" s="71"/>
      <c r="J183" s="72">
        <v>14</v>
      </c>
      <c r="K183" s="72"/>
      <c r="L183" s="80"/>
      <c r="M183" s="54" t="str">
        <f t="shared" si="68"/>
        <v>-</v>
      </c>
      <c r="N183" s="52">
        <f t="shared" si="72"/>
        <v>0</v>
      </c>
      <c r="O183" s="55">
        <f t="shared" ca="1" si="56"/>
        <v>28</v>
      </c>
      <c r="P183" s="55" t="str">
        <f t="shared" ca="1" si="57"/>
        <v>2019.7</v>
      </c>
      <c r="Q183" s="56">
        <f t="shared" si="58"/>
        <v>0</v>
      </c>
      <c r="R183" s="52" t="str">
        <f t="shared" si="59"/>
        <v/>
      </c>
      <c r="S183" s="52"/>
      <c r="T183" s="52" t="str">
        <f t="shared" si="64"/>
        <v>OV</v>
      </c>
      <c r="U183" s="57" t="s">
        <v>178</v>
      </c>
      <c r="V183" s="58">
        <f t="shared" ca="1" si="60"/>
        <v>0</v>
      </c>
      <c r="W183" s="59"/>
      <c r="X183" s="60"/>
      <c r="Y183" s="74"/>
      <c r="Z183" s="56">
        <f t="shared" ca="1" si="80"/>
        <v>0</v>
      </c>
      <c r="AA183" s="56">
        <f t="shared" ca="1" si="80"/>
        <v>0</v>
      </c>
      <c r="AB183" s="56">
        <f t="shared" ca="1" si="80"/>
        <v>0</v>
      </c>
      <c r="AC183" s="56">
        <f t="shared" ca="1" si="80"/>
        <v>0</v>
      </c>
      <c r="AD183" s="56">
        <f t="shared" ca="1" si="80"/>
        <v>0</v>
      </c>
      <c r="AE183" s="56">
        <f t="shared" ca="1" si="80"/>
        <v>0</v>
      </c>
      <c r="AF183" s="56">
        <f t="shared" ca="1" si="80"/>
        <v>0</v>
      </c>
      <c r="AG183" s="56">
        <f t="shared" ca="1" si="80"/>
        <v>0</v>
      </c>
      <c r="AH183" s="56">
        <f t="shared" ca="1" si="80"/>
        <v>0</v>
      </c>
      <c r="AI183" s="56">
        <f t="shared" ca="1" si="80"/>
        <v>0</v>
      </c>
      <c r="AJ183" s="56">
        <f t="shared" ca="1" si="81"/>
        <v>0</v>
      </c>
      <c r="AK183" s="56">
        <f t="shared" ca="1" si="81"/>
        <v>0</v>
      </c>
      <c r="AL183" s="56">
        <f t="shared" ca="1" si="81"/>
        <v>0</v>
      </c>
      <c r="AM183" s="56">
        <f t="shared" ca="1" si="81"/>
        <v>0</v>
      </c>
      <c r="AN183" s="56">
        <f t="shared" ca="1" si="81"/>
        <v>0</v>
      </c>
      <c r="AO183" s="56">
        <f t="shared" ca="1" si="81"/>
        <v>0</v>
      </c>
      <c r="AP183" s="56">
        <f t="shared" ca="1" si="81"/>
        <v>0</v>
      </c>
      <c r="AQ183" s="56">
        <f t="shared" ca="1" si="81"/>
        <v>0</v>
      </c>
      <c r="AR183" s="56">
        <f t="shared" ca="1" si="81"/>
        <v>0</v>
      </c>
      <c r="AS183" s="56">
        <f t="shared" ca="1" si="81"/>
        <v>0</v>
      </c>
      <c r="AT183" s="56">
        <f t="shared" ca="1" si="82"/>
        <v>0</v>
      </c>
      <c r="AU183" s="56">
        <f t="shared" ca="1" si="82"/>
        <v>0</v>
      </c>
      <c r="AV183" s="56">
        <f t="shared" ca="1" si="82"/>
        <v>0</v>
      </c>
      <c r="AW183" s="56">
        <f t="shared" ca="1" si="82"/>
        <v>0</v>
      </c>
      <c r="AX183" s="56">
        <f t="shared" ca="1" si="82"/>
        <v>0</v>
      </c>
      <c r="AY183" s="56">
        <f t="shared" ca="1" si="82"/>
        <v>0</v>
      </c>
      <c r="AZ183" s="56">
        <f t="shared" ca="1" si="82"/>
        <v>0</v>
      </c>
      <c r="BA183" s="56">
        <f t="shared" ca="1" si="82"/>
        <v>0</v>
      </c>
      <c r="BB183" s="56">
        <f t="shared" ca="1" si="82"/>
        <v>0</v>
      </c>
      <c r="BC183" s="56">
        <f t="shared" ca="1" si="82"/>
        <v>0</v>
      </c>
      <c r="BD183" s="56">
        <f t="shared" ca="1" si="82"/>
        <v>0</v>
      </c>
      <c r="BE183" s="56">
        <f t="shared" ca="1" si="82"/>
        <v>0</v>
      </c>
      <c r="BF183" s="56">
        <f t="shared" ca="1" si="82"/>
        <v>0</v>
      </c>
      <c r="BG183" s="56">
        <f t="shared" ca="1" si="82"/>
        <v>0</v>
      </c>
    </row>
    <row r="184" spans="1:60" s="4" customFormat="1" x14ac:dyDescent="0.2">
      <c r="A184" s="3" t="s">
        <v>1843</v>
      </c>
      <c r="B184" s="3" t="s">
        <v>1844</v>
      </c>
      <c r="C184" s="3" t="s">
        <v>1681</v>
      </c>
      <c r="D184" s="3"/>
      <c r="E184" s="83"/>
      <c r="F184" s="70"/>
      <c r="G184" s="50" t="s">
        <v>1682</v>
      </c>
      <c r="H184" s="50" t="s">
        <v>1682</v>
      </c>
      <c r="I184" s="71"/>
      <c r="J184" s="72">
        <v>30</v>
      </c>
      <c r="K184" s="72"/>
      <c r="L184" s="80"/>
      <c r="M184" s="54" t="str">
        <f t="shared" si="68"/>
        <v>-</v>
      </c>
      <c r="N184" s="52">
        <f t="shared" si="72"/>
        <v>0</v>
      </c>
      <c r="O184" s="55">
        <f t="shared" ca="1" si="56"/>
        <v>28</v>
      </c>
      <c r="P184" s="55" t="str">
        <f t="shared" ca="1" si="57"/>
        <v>2019.7</v>
      </c>
      <c r="Q184" s="56">
        <f t="shared" si="58"/>
        <v>0</v>
      </c>
      <c r="R184" s="52" t="str">
        <f t="shared" si="59"/>
        <v/>
      </c>
      <c r="S184" s="52"/>
      <c r="T184" s="52" t="str">
        <f t="shared" si="64"/>
        <v>OV</v>
      </c>
      <c r="U184" s="57" t="s">
        <v>130</v>
      </c>
      <c r="V184" s="58">
        <f t="shared" ca="1" si="60"/>
        <v>0</v>
      </c>
      <c r="W184" s="64" t="s">
        <v>1845</v>
      </c>
      <c r="X184" s="60"/>
      <c r="Y184" s="74"/>
      <c r="Z184" s="56">
        <f t="shared" ca="1" si="80"/>
        <v>0</v>
      </c>
      <c r="AA184" s="56">
        <f t="shared" ca="1" si="80"/>
        <v>0</v>
      </c>
      <c r="AB184" s="56">
        <f t="shared" ca="1" si="80"/>
        <v>0</v>
      </c>
      <c r="AC184" s="56">
        <f t="shared" ca="1" si="80"/>
        <v>0</v>
      </c>
      <c r="AD184" s="56">
        <f t="shared" ca="1" si="80"/>
        <v>0</v>
      </c>
      <c r="AE184" s="56">
        <f t="shared" ca="1" si="80"/>
        <v>0</v>
      </c>
      <c r="AF184" s="56">
        <f t="shared" ca="1" si="80"/>
        <v>0</v>
      </c>
      <c r="AG184" s="56">
        <f t="shared" ca="1" si="80"/>
        <v>0</v>
      </c>
      <c r="AH184" s="56">
        <f t="shared" ca="1" si="80"/>
        <v>0</v>
      </c>
      <c r="AI184" s="56">
        <f t="shared" ca="1" si="80"/>
        <v>0</v>
      </c>
      <c r="AJ184" s="56">
        <f t="shared" ca="1" si="81"/>
        <v>0</v>
      </c>
      <c r="AK184" s="56">
        <f t="shared" ca="1" si="81"/>
        <v>0</v>
      </c>
      <c r="AL184" s="56">
        <f t="shared" ca="1" si="81"/>
        <v>0</v>
      </c>
      <c r="AM184" s="56">
        <f t="shared" ca="1" si="81"/>
        <v>0</v>
      </c>
      <c r="AN184" s="56">
        <f t="shared" ca="1" si="81"/>
        <v>0</v>
      </c>
      <c r="AO184" s="56">
        <f t="shared" ca="1" si="81"/>
        <v>0</v>
      </c>
      <c r="AP184" s="56">
        <f t="shared" ca="1" si="81"/>
        <v>0</v>
      </c>
      <c r="AQ184" s="56">
        <f t="shared" ca="1" si="81"/>
        <v>0</v>
      </c>
      <c r="AR184" s="56">
        <f t="shared" ca="1" si="81"/>
        <v>0</v>
      </c>
      <c r="AS184" s="56">
        <f t="shared" ca="1" si="81"/>
        <v>0</v>
      </c>
      <c r="AT184" s="56">
        <f t="shared" ca="1" si="82"/>
        <v>0</v>
      </c>
      <c r="AU184" s="56">
        <f t="shared" ca="1" si="82"/>
        <v>0</v>
      </c>
      <c r="AV184" s="56">
        <f t="shared" ca="1" si="82"/>
        <v>0</v>
      </c>
      <c r="AW184" s="56">
        <f t="shared" ca="1" si="82"/>
        <v>0</v>
      </c>
      <c r="AX184" s="56">
        <f t="shared" ca="1" si="82"/>
        <v>0</v>
      </c>
      <c r="AY184" s="56">
        <f t="shared" ca="1" si="82"/>
        <v>0</v>
      </c>
      <c r="AZ184" s="56">
        <f t="shared" ca="1" si="82"/>
        <v>0</v>
      </c>
      <c r="BA184" s="56">
        <f t="shared" ca="1" si="82"/>
        <v>0</v>
      </c>
      <c r="BB184" s="56">
        <f t="shared" ca="1" si="82"/>
        <v>0</v>
      </c>
      <c r="BC184" s="56">
        <f t="shared" ca="1" si="82"/>
        <v>0</v>
      </c>
      <c r="BD184" s="56">
        <f t="shared" ca="1" si="82"/>
        <v>0</v>
      </c>
      <c r="BE184" s="56">
        <f t="shared" ca="1" si="82"/>
        <v>0</v>
      </c>
      <c r="BF184" s="56">
        <f t="shared" ca="1" si="82"/>
        <v>0</v>
      </c>
      <c r="BG184" s="56">
        <f t="shared" ca="1" si="82"/>
        <v>0</v>
      </c>
    </row>
    <row r="185" spans="1:60" s="4" customFormat="1" x14ac:dyDescent="0.2">
      <c r="A185" s="3" t="s">
        <v>1846</v>
      </c>
      <c r="B185" s="3" t="s">
        <v>1847</v>
      </c>
      <c r="C185" s="3" t="s">
        <v>1681</v>
      </c>
      <c r="D185" s="3"/>
      <c r="E185" s="83"/>
      <c r="F185" s="70"/>
      <c r="G185" s="50" t="s">
        <v>1682</v>
      </c>
      <c r="H185" s="50" t="s">
        <v>1682</v>
      </c>
      <c r="I185" s="71"/>
      <c r="J185" s="72">
        <v>30</v>
      </c>
      <c r="K185" s="72"/>
      <c r="L185" s="80"/>
      <c r="M185" s="54" t="str">
        <f t="shared" si="68"/>
        <v>-</v>
      </c>
      <c r="N185" s="52">
        <f t="shared" si="72"/>
        <v>0</v>
      </c>
      <c r="O185" s="55">
        <f t="shared" ca="1" si="56"/>
        <v>28</v>
      </c>
      <c r="P185" s="55" t="str">
        <f t="shared" ca="1" si="57"/>
        <v>2019.7</v>
      </c>
      <c r="Q185" s="56">
        <f t="shared" si="58"/>
        <v>0</v>
      </c>
      <c r="R185" s="52" t="str">
        <f t="shared" si="59"/>
        <v/>
      </c>
      <c r="S185" s="52"/>
      <c r="T185" s="52" t="str">
        <f t="shared" si="64"/>
        <v>OV</v>
      </c>
      <c r="U185" s="57" t="s">
        <v>130</v>
      </c>
      <c r="V185" s="58">
        <f t="shared" ca="1" si="60"/>
        <v>0</v>
      </c>
      <c r="W185" s="64" t="s">
        <v>1845</v>
      </c>
      <c r="X185" s="60"/>
      <c r="Y185" s="74"/>
      <c r="Z185" s="56">
        <f t="shared" ca="1" si="80"/>
        <v>0</v>
      </c>
      <c r="AA185" s="56">
        <f t="shared" ca="1" si="80"/>
        <v>0</v>
      </c>
      <c r="AB185" s="56">
        <f t="shared" ca="1" si="80"/>
        <v>0</v>
      </c>
      <c r="AC185" s="56">
        <f t="shared" ca="1" si="80"/>
        <v>0</v>
      </c>
      <c r="AD185" s="56">
        <f t="shared" ca="1" si="80"/>
        <v>0</v>
      </c>
      <c r="AE185" s="56">
        <f t="shared" ca="1" si="80"/>
        <v>0</v>
      </c>
      <c r="AF185" s="56">
        <f t="shared" ca="1" si="80"/>
        <v>0</v>
      </c>
      <c r="AG185" s="56">
        <f t="shared" ca="1" si="80"/>
        <v>0</v>
      </c>
      <c r="AH185" s="56">
        <f t="shared" ca="1" si="80"/>
        <v>0</v>
      </c>
      <c r="AI185" s="56">
        <f t="shared" ca="1" si="80"/>
        <v>0</v>
      </c>
      <c r="AJ185" s="56">
        <f t="shared" ca="1" si="81"/>
        <v>0</v>
      </c>
      <c r="AK185" s="56">
        <f t="shared" ca="1" si="81"/>
        <v>0</v>
      </c>
      <c r="AL185" s="56">
        <f t="shared" ca="1" si="81"/>
        <v>0</v>
      </c>
      <c r="AM185" s="56">
        <f t="shared" ca="1" si="81"/>
        <v>0</v>
      </c>
      <c r="AN185" s="56">
        <f t="shared" ca="1" si="81"/>
        <v>0</v>
      </c>
      <c r="AO185" s="56">
        <f t="shared" ca="1" si="81"/>
        <v>0</v>
      </c>
      <c r="AP185" s="56">
        <f t="shared" ca="1" si="81"/>
        <v>0</v>
      </c>
      <c r="AQ185" s="56">
        <f t="shared" ca="1" si="81"/>
        <v>0</v>
      </c>
      <c r="AR185" s="56">
        <f t="shared" ca="1" si="81"/>
        <v>0</v>
      </c>
      <c r="AS185" s="56">
        <f t="shared" ca="1" si="81"/>
        <v>0</v>
      </c>
      <c r="AT185" s="56">
        <f t="shared" ca="1" si="82"/>
        <v>0</v>
      </c>
      <c r="AU185" s="56">
        <f t="shared" ca="1" si="82"/>
        <v>0</v>
      </c>
      <c r="AV185" s="56">
        <f t="shared" ca="1" si="82"/>
        <v>0</v>
      </c>
      <c r="AW185" s="56">
        <f t="shared" ca="1" si="82"/>
        <v>0</v>
      </c>
      <c r="AX185" s="56">
        <f t="shared" ca="1" si="82"/>
        <v>0</v>
      </c>
      <c r="AY185" s="56">
        <f t="shared" ca="1" si="82"/>
        <v>0</v>
      </c>
      <c r="AZ185" s="56">
        <f t="shared" ca="1" si="82"/>
        <v>0</v>
      </c>
      <c r="BA185" s="56">
        <f t="shared" ca="1" si="82"/>
        <v>0</v>
      </c>
      <c r="BB185" s="56">
        <f t="shared" ca="1" si="82"/>
        <v>0</v>
      </c>
      <c r="BC185" s="56">
        <f t="shared" ca="1" si="82"/>
        <v>0</v>
      </c>
      <c r="BD185" s="56">
        <f t="shared" ca="1" si="82"/>
        <v>0</v>
      </c>
      <c r="BE185" s="56">
        <f t="shared" ca="1" si="82"/>
        <v>0</v>
      </c>
      <c r="BF185" s="56">
        <f t="shared" ca="1" si="82"/>
        <v>0</v>
      </c>
      <c r="BG185" s="56">
        <f t="shared" ca="1" si="82"/>
        <v>0</v>
      </c>
    </row>
    <row r="186" spans="1:60" s="4" customFormat="1" x14ac:dyDescent="0.2">
      <c r="A186" s="3" t="s">
        <v>1846</v>
      </c>
      <c r="B186" s="3" t="s">
        <v>1847</v>
      </c>
      <c r="C186" s="3" t="s">
        <v>1681</v>
      </c>
      <c r="D186" s="3"/>
      <c r="E186" s="83"/>
      <c r="F186" s="70"/>
      <c r="G186" s="50" t="s">
        <v>1682</v>
      </c>
      <c r="H186" s="50" t="s">
        <v>1682</v>
      </c>
      <c r="I186" s="71"/>
      <c r="J186" s="72">
        <v>30</v>
      </c>
      <c r="K186" s="72"/>
      <c r="L186" s="80"/>
      <c r="M186" s="54" t="str">
        <f t="shared" si="68"/>
        <v>-</v>
      </c>
      <c r="N186" s="52">
        <f t="shared" si="72"/>
        <v>0</v>
      </c>
      <c r="O186" s="55">
        <f t="shared" ca="1" si="56"/>
        <v>28</v>
      </c>
      <c r="P186" s="55" t="str">
        <f t="shared" ca="1" si="57"/>
        <v>2019.7</v>
      </c>
      <c r="Q186" s="56">
        <f t="shared" si="58"/>
        <v>0</v>
      </c>
      <c r="R186" s="52" t="str">
        <f t="shared" si="59"/>
        <v/>
      </c>
      <c r="S186" s="52"/>
      <c r="T186" s="52" t="str">
        <f t="shared" si="64"/>
        <v>OV</v>
      </c>
      <c r="U186" s="57" t="s">
        <v>130</v>
      </c>
      <c r="V186" s="58">
        <f t="shared" ca="1" si="60"/>
        <v>0</v>
      </c>
      <c r="W186" s="64" t="s">
        <v>1845</v>
      </c>
      <c r="X186" s="60"/>
      <c r="Y186" s="74"/>
      <c r="Z186" s="56">
        <f t="shared" ca="1" si="80"/>
        <v>0</v>
      </c>
      <c r="AA186" s="56">
        <f t="shared" ca="1" si="80"/>
        <v>0</v>
      </c>
      <c r="AB186" s="56">
        <f t="shared" ca="1" si="80"/>
        <v>0</v>
      </c>
      <c r="AC186" s="56">
        <f t="shared" ca="1" si="80"/>
        <v>0</v>
      </c>
      <c r="AD186" s="56">
        <f t="shared" ca="1" si="80"/>
        <v>0</v>
      </c>
      <c r="AE186" s="56">
        <f t="shared" ca="1" si="80"/>
        <v>0</v>
      </c>
      <c r="AF186" s="56">
        <f t="shared" ca="1" si="80"/>
        <v>0</v>
      </c>
      <c r="AG186" s="56">
        <f t="shared" ca="1" si="80"/>
        <v>0</v>
      </c>
      <c r="AH186" s="56">
        <f t="shared" ca="1" si="80"/>
        <v>0</v>
      </c>
      <c r="AI186" s="56">
        <f t="shared" ca="1" si="80"/>
        <v>0</v>
      </c>
      <c r="AJ186" s="56">
        <f t="shared" ca="1" si="81"/>
        <v>0</v>
      </c>
      <c r="AK186" s="56">
        <f t="shared" ca="1" si="81"/>
        <v>0</v>
      </c>
      <c r="AL186" s="56">
        <f t="shared" ca="1" si="81"/>
        <v>0</v>
      </c>
      <c r="AM186" s="56">
        <f t="shared" ca="1" si="81"/>
        <v>0</v>
      </c>
      <c r="AN186" s="56">
        <f t="shared" ca="1" si="81"/>
        <v>0</v>
      </c>
      <c r="AO186" s="56">
        <f t="shared" ca="1" si="81"/>
        <v>0</v>
      </c>
      <c r="AP186" s="56">
        <f t="shared" ca="1" si="81"/>
        <v>0</v>
      </c>
      <c r="AQ186" s="56">
        <f t="shared" ca="1" si="81"/>
        <v>0</v>
      </c>
      <c r="AR186" s="56">
        <f t="shared" ca="1" si="81"/>
        <v>0</v>
      </c>
      <c r="AS186" s="56">
        <f t="shared" ca="1" si="81"/>
        <v>0</v>
      </c>
      <c r="AT186" s="56">
        <f t="shared" ca="1" si="82"/>
        <v>0</v>
      </c>
      <c r="AU186" s="56">
        <f t="shared" ca="1" si="82"/>
        <v>0</v>
      </c>
      <c r="AV186" s="56">
        <f t="shared" ca="1" si="82"/>
        <v>0</v>
      </c>
      <c r="AW186" s="56">
        <f t="shared" ca="1" si="82"/>
        <v>0</v>
      </c>
      <c r="AX186" s="56">
        <f t="shared" ca="1" si="82"/>
        <v>0</v>
      </c>
      <c r="AY186" s="56">
        <f t="shared" ca="1" si="82"/>
        <v>0</v>
      </c>
      <c r="AZ186" s="56">
        <f t="shared" ca="1" si="82"/>
        <v>0</v>
      </c>
      <c r="BA186" s="56">
        <f t="shared" ca="1" si="82"/>
        <v>0</v>
      </c>
      <c r="BB186" s="56">
        <f t="shared" ca="1" si="82"/>
        <v>0</v>
      </c>
      <c r="BC186" s="56">
        <f t="shared" ca="1" si="82"/>
        <v>0</v>
      </c>
      <c r="BD186" s="56">
        <f t="shared" ca="1" si="82"/>
        <v>0</v>
      </c>
      <c r="BE186" s="56">
        <f t="shared" ca="1" si="82"/>
        <v>0</v>
      </c>
      <c r="BF186" s="56">
        <f t="shared" ca="1" si="82"/>
        <v>0</v>
      </c>
      <c r="BG186" s="56">
        <f t="shared" ca="1" si="82"/>
        <v>0</v>
      </c>
    </row>
    <row r="187" spans="1:60" s="4" customFormat="1" x14ac:dyDescent="0.2">
      <c r="A187" s="3" t="s">
        <v>1848</v>
      </c>
      <c r="B187" s="3" t="s">
        <v>1849</v>
      </c>
      <c r="C187" s="3" t="s">
        <v>1681</v>
      </c>
      <c r="D187" s="3"/>
      <c r="E187" s="83"/>
      <c r="F187" s="70"/>
      <c r="G187" s="50" t="s">
        <v>1682</v>
      </c>
      <c r="H187" s="50" t="s">
        <v>1682</v>
      </c>
      <c r="I187" s="71"/>
      <c r="J187" s="72">
        <v>14</v>
      </c>
      <c r="K187" s="72"/>
      <c r="L187" s="80"/>
      <c r="M187" s="54" t="str">
        <f t="shared" si="68"/>
        <v>-</v>
      </c>
      <c r="N187" s="52">
        <f t="shared" si="72"/>
        <v>0</v>
      </c>
      <c r="O187" s="55">
        <f t="shared" ca="1" si="56"/>
        <v>28</v>
      </c>
      <c r="P187" s="55" t="str">
        <f t="shared" ca="1" si="57"/>
        <v>2019.7</v>
      </c>
      <c r="Q187" s="56">
        <f t="shared" si="58"/>
        <v>0</v>
      </c>
      <c r="R187" s="52" t="str">
        <f t="shared" si="59"/>
        <v/>
      </c>
      <c r="S187" s="52"/>
      <c r="T187" s="52" t="str">
        <f t="shared" si="64"/>
        <v>OV</v>
      </c>
      <c r="U187" s="57" t="s">
        <v>130</v>
      </c>
      <c r="V187" s="58">
        <f t="shared" ca="1" si="60"/>
        <v>0</v>
      </c>
      <c r="W187" s="64" t="s">
        <v>1850</v>
      </c>
      <c r="X187" s="60"/>
      <c r="Y187" s="74"/>
      <c r="Z187" s="56">
        <f t="shared" ca="1" si="80"/>
        <v>0</v>
      </c>
      <c r="AA187" s="56">
        <f t="shared" ca="1" si="80"/>
        <v>0</v>
      </c>
      <c r="AB187" s="56">
        <f t="shared" ca="1" si="80"/>
        <v>0</v>
      </c>
      <c r="AC187" s="56">
        <f t="shared" ca="1" si="80"/>
        <v>0</v>
      </c>
      <c r="AD187" s="56">
        <f t="shared" ca="1" si="80"/>
        <v>0</v>
      </c>
      <c r="AE187" s="56">
        <f t="shared" ca="1" si="80"/>
        <v>0</v>
      </c>
      <c r="AF187" s="56">
        <f t="shared" ca="1" si="80"/>
        <v>0</v>
      </c>
      <c r="AG187" s="56">
        <f t="shared" ca="1" si="80"/>
        <v>0</v>
      </c>
      <c r="AH187" s="56">
        <f t="shared" ca="1" si="80"/>
        <v>0</v>
      </c>
      <c r="AI187" s="56">
        <f t="shared" ca="1" si="80"/>
        <v>0</v>
      </c>
      <c r="AJ187" s="56">
        <f t="shared" ca="1" si="81"/>
        <v>0</v>
      </c>
      <c r="AK187" s="56">
        <f t="shared" ca="1" si="81"/>
        <v>0</v>
      </c>
      <c r="AL187" s="56">
        <f t="shared" ca="1" si="81"/>
        <v>0</v>
      </c>
      <c r="AM187" s="56">
        <f t="shared" ca="1" si="81"/>
        <v>0</v>
      </c>
      <c r="AN187" s="56">
        <f t="shared" ca="1" si="81"/>
        <v>0</v>
      </c>
      <c r="AO187" s="56">
        <f t="shared" ca="1" si="81"/>
        <v>0</v>
      </c>
      <c r="AP187" s="56">
        <f t="shared" ca="1" si="81"/>
        <v>0</v>
      </c>
      <c r="AQ187" s="56">
        <f t="shared" ca="1" si="81"/>
        <v>0</v>
      </c>
      <c r="AR187" s="56">
        <f t="shared" ca="1" si="81"/>
        <v>0</v>
      </c>
      <c r="AS187" s="56">
        <f t="shared" ca="1" si="81"/>
        <v>0</v>
      </c>
      <c r="AT187" s="56">
        <f t="shared" ca="1" si="82"/>
        <v>0</v>
      </c>
      <c r="AU187" s="56">
        <f t="shared" ca="1" si="82"/>
        <v>0</v>
      </c>
      <c r="AV187" s="56">
        <f t="shared" ca="1" si="82"/>
        <v>0</v>
      </c>
      <c r="AW187" s="56">
        <f t="shared" ca="1" si="82"/>
        <v>0</v>
      </c>
      <c r="AX187" s="56">
        <f t="shared" ca="1" si="82"/>
        <v>0</v>
      </c>
      <c r="AY187" s="56">
        <f t="shared" ca="1" si="82"/>
        <v>0</v>
      </c>
      <c r="AZ187" s="56">
        <f t="shared" ca="1" si="82"/>
        <v>0</v>
      </c>
      <c r="BA187" s="56">
        <f t="shared" ca="1" si="82"/>
        <v>0</v>
      </c>
      <c r="BB187" s="56">
        <f t="shared" ca="1" si="82"/>
        <v>0</v>
      </c>
      <c r="BC187" s="56">
        <f t="shared" ca="1" si="82"/>
        <v>0</v>
      </c>
      <c r="BD187" s="56">
        <f t="shared" ca="1" si="82"/>
        <v>0</v>
      </c>
      <c r="BE187" s="56">
        <f t="shared" ca="1" si="82"/>
        <v>0</v>
      </c>
      <c r="BF187" s="56">
        <f t="shared" ca="1" si="82"/>
        <v>0</v>
      </c>
      <c r="BG187" s="56">
        <f t="shared" ca="1" si="82"/>
        <v>0</v>
      </c>
    </row>
    <row r="188" spans="1:60" s="4" customFormat="1" x14ac:dyDescent="0.2">
      <c r="A188" s="3"/>
      <c r="B188" s="3" t="s">
        <v>1851</v>
      </c>
      <c r="C188" s="3" t="s">
        <v>1688</v>
      </c>
      <c r="D188" s="3"/>
      <c r="E188" s="83"/>
      <c r="F188" s="70"/>
      <c r="G188" s="50" t="s">
        <v>1682</v>
      </c>
      <c r="H188" s="50" t="s">
        <v>1682</v>
      </c>
      <c r="I188" s="71"/>
      <c r="J188" s="72">
        <v>14</v>
      </c>
      <c r="K188" s="72"/>
      <c r="L188" s="80"/>
      <c r="M188" s="54" t="str">
        <f>IF(L188="","-",WEEKDAY(L188,2))</f>
        <v>-</v>
      </c>
      <c r="N188" s="52">
        <f>WEEKNUM(L188)</f>
        <v>0</v>
      </c>
      <c r="O188" s="55">
        <f t="shared" ca="1" si="56"/>
        <v>28</v>
      </c>
      <c r="P188" s="55" t="str">
        <f t="shared" ca="1" si="57"/>
        <v>2019.7</v>
      </c>
      <c r="Q188" s="56">
        <f t="shared" si="58"/>
        <v>0</v>
      </c>
      <c r="R188" s="52" t="str">
        <f t="shared" si="59"/>
        <v/>
      </c>
      <c r="S188" s="52"/>
      <c r="T188" s="52" t="str">
        <f t="shared" si="64"/>
        <v>OV</v>
      </c>
      <c r="U188" s="57" t="s">
        <v>130</v>
      </c>
      <c r="V188" s="58">
        <f t="shared" ca="1" si="60"/>
        <v>0</v>
      </c>
      <c r="W188" s="64" t="s">
        <v>1850</v>
      </c>
      <c r="X188" s="60"/>
      <c r="Y188" s="74"/>
      <c r="Z188" s="56">
        <f t="shared" ca="1" si="80"/>
        <v>0</v>
      </c>
      <c r="AA188" s="56">
        <f t="shared" ca="1" si="80"/>
        <v>0</v>
      </c>
      <c r="AB188" s="56">
        <f t="shared" ca="1" si="80"/>
        <v>0</v>
      </c>
      <c r="AC188" s="56">
        <f t="shared" ca="1" si="80"/>
        <v>0</v>
      </c>
      <c r="AD188" s="56">
        <f t="shared" ca="1" si="80"/>
        <v>0</v>
      </c>
      <c r="AE188" s="56">
        <f t="shared" ca="1" si="80"/>
        <v>0</v>
      </c>
      <c r="AF188" s="56">
        <f t="shared" ca="1" si="80"/>
        <v>0</v>
      </c>
      <c r="AG188" s="56">
        <f t="shared" ca="1" si="80"/>
        <v>0</v>
      </c>
      <c r="AH188" s="56">
        <f t="shared" ca="1" si="80"/>
        <v>0</v>
      </c>
      <c r="AI188" s="56">
        <f t="shared" ca="1" si="80"/>
        <v>0</v>
      </c>
      <c r="AJ188" s="56">
        <f t="shared" ca="1" si="81"/>
        <v>0</v>
      </c>
      <c r="AK188" s="56">
        <f t="shared" ca="1" si="81"/>
        <v>0</v>
      </c>
      <c r="AL188" s="56">
        <f t="shared" ca="1" si="81"/>
        <v>0</v>
      </c>
      <c r="AM188" s="56">
        <f t="shared" ca="1" si="81"/>
        <v>0</v>
      </c>
      <c r="AN188" s="56">
        <f t="shared" ca="1" si="81"/>
        <v>0</v>
      </c>
      <c r="AO188" s="56">
        <f t="shared" ca="1" si="81"/>
        <v>0</v>
      </c>
      <c r="AP188" s="56">
        <f t="shared" ca="1" si="81"/>
        <v>0</v>
      </c>
      <c r="AQ188" s="56">
        <f t="shared" ca="1" si="81"/>
        <v>0</v>
      </c>
      <c r="AR188" s="56">
        <f t="shared" ca="1" si="81"/>
        <v>0</v>
      </c>
      <c r="AS188" s="56">
        <f t="shared" ca="1" si="81"/>
        <v>0</v>
      </c>
      <c r="AT188" s="56">
        <f t="shared" ca="1" si="82"/>
        <v>0</v>
      </c>
      <c r="AU188" s="56">
        <f t="shared" ca="1" si="82"/>
        <v>0</v>
      </c>
      <c r="AV188" s="56">
        <f t="shared" ca="1" si="82"/>
        <v>0</v>
      </c>
      <c r="AW188" s="56">
        <f t="shared" ca="1" si="82"/>
        <v>0</v>
      </c>
      <c r="AX188" s="56">
        <f t="shared" ca="1" si="82"/>
        <v>0</v>
      </c>
      <c r="AY188" s="56">
        <f t="shared" ca="1" si="82"/>
        <v>0</v>
      </c>
      <c r="AZ188" s="56">
        <f t="shared" ca="1" si="82"/>
        <v>0</v>
      </c>
      <c r="BA188" s="56">
        <f t="shared" ca="1" si="82"/>
        <v>0</v>
      </c>
      <c r="BB188" s="56">
        <f t="shared" ca="1" si="82"/>
        <v>0</v>
      </c>
      <c r="BC188" s="56">
        <f t="shared" ca="1" si="82"/>
        <v>0</v>
      </c>
      <c r="BD188" s="56">
        <f t="shared" ca="1" si="82"/>
        <v>0</v>
      </c>
      <c r="BE188" s="56">
        <f t="shared" ca="1" si="82"/>
        <v>0</v>
      </c>
      <c r="BF188" s="56">
        <f t="shared" ca="1" si="82"/>
        <v>0</v>
      </c>
      <c r="BG188" s="56">
        <f t="shared" ca="1" si="82"/>
        <v>0</v>
      </c>
    </row>
    <row r="189" spans="1:60" s="4" customFormat="1" x14ac:dyDescent="0.2">
      <c r="A189" s="3" t="s">
        <v>1852</v>
      </c>
      <c r="B189" s="3" t="s">
        <v>4058</v>
      </c>
      <c r="C189" s="3" t="s">
        <v>1684</v>
      </c>
      <c r="D189" s="3"/>
      <c r="E189" s="83"/>
      <c r="F189" s="70"/>
      <c r="G189" s="50" t="s">
        <v>1682</v>
      </c>
      <c r="H189" s="50" t="s">
        <v>1682</v>
      </c>
      <c r="I189" s="71"/>
      <c r="J189" s="72">
        <v>14</v>
      </c>
      <c r="K189" s="72"/>
      <c r="L189" s="80"/>
      <c r="M189" s="54" t="str">
        <f t="shared" si="68"/>
        <v>-</v>
      </c>
      <c r="N189" s="52">
        <f>WEEKNUM(L189)</f>
        <v>0</v>
      </c>
      <c r="O189" s="55">
        <f t="shared" ca="1" si="56"/>
        <v>28</v>
      </c>
      <c r="P189" s="55" t="str">
        <f t="shared" ca="1" si="57"/>
        <v>2019.7</v>
      </c>
      <c r="Q189" s="56">
        <f t="shared" si="58"/>
        <v>0</v>
      </c>
      <c r="R189" s="52" t="str">
        <f t="shared" si="59"/>
        <v/>
      </c>
      <c r="S189" s="52"/>
      <c r="T189" s="52" t="str">
        <f t="shared" si="64"/>
        <v>OV</v>
      </c>
      <c r="U189" s="57" t="s">
        <v>178</v>
      </c>
      <c r="V189" s="58">
        <f t="shared" ca="1" si="60"/>
        <v>0</v>
      </c>
      <c r="W189" s="64" t="s">
        <v>1850</v>
      </c>
      <c r="X189" s="60"/>
      <c r="Y189" s="74"/>
      <c r="Z189" s="56">
        <f t="shared" ca="1" si="80"/>
        <v>0</v>
      </c>
      <c r="AA189" s="56">
        <f t="shared" ca="1" si="80"/>
        <v>0</v>
      </c>
      <c r="AB189" s="56">
        <f t="shared" ca="1" si="80"/>
        <v>0</v>
      </c>
      <c r="AC189" s="56">
        <f t="shared" ca="1" si="80"/>
        <v>0</v>
      </c>
      <c r="AD189" s="56">
        <f t="shared" ca="1" si="80"/>
        <v>0</v>
      </c>
      <c r="AE189" s="56">
        <f t="shared" ca="1" si="80"/>
        <v>0</v>
      </c>
      <c r="AF189" s="56">
        <f t="shared" ca="1" si="80"/>
        <v>0</v>
      </c>
      <c r="AG189" s="56">
        <f t="shared" ca="1" si="80"/>
        <v>0</v>
      </c>
      <c r="AH189" s="56">
        <f t="shared" ca="1" si="80"/>
        <v>0</v>
      </c>
      <c r="AI189" s="56">
        <f t="shared" ca="1" si="80"/>
        <v>0</v>
      </c>
      <c r="AJ189" s="56">
        <f t="shared" ca="1" si="81"/>
        <v>0</v>
      </c>
      <c r="AK189" s="56">
        <f t="shared" ca="1" si="81"/>
        <v>0</v>
      </c>
      <c r="AL189" s="56">
        <f t="shared" ca="1" si="81"/>
        <v>0</v>
      </c>
      <c r="AM189" s="56">
        <f t="shared" ca="1" si="81"/>
        <v>0</v>
      </c>
      <c r="AN189" s="56">
        <f t="shared" ca="1" si="81"/>
        <v>0</v>
      </c>
      <c r="AO189" s="56">
        <f t="shared" ca="1" si="81"/>
        <v>0</v>
      </c>
      <c r="AP189" s="56">
        <f t="shared" ca="1" si="81"/>
        <v>0</v>
      </c>
      <c r="AQ189" s="56">
        <f t="shared" ca="1" si="81"/>
        <v>0</v>
      </c>
      <c r="AR189" s="56">
        <f t="shared" ca="1" si="81"/>
        <v>0</v>
      </c>
      <c r="AS189" s="56">
        <f t="shared" ca="1" si="81"/>
        <v>0</v>
      </c>
      <c r="AT189" s="56">
        <f t="shared" ca="1" si="82"/>
        <v>0</v>
      </c>
      <c r="AU189" s="56">
        <f t="shared" ca="1" si="82"/>
        <v>0</v>
      </c>
      <c r="AV189" s="56">
        <f t="shared" ca="1" si="82"/>
        <v>0</v>
      </c>
      <c r="AW189" s="56">
        <f t="shared" ca="1" si="82"/>
        <v>0</v>
      </c>
      <c r="AX189" s="56">
        <f t="shared" ca="1" si="82"/>
        <v>0</v>
      </c>
      <c r="AY189" s="56">
        <f t="shared" ca="1" si="82"/>
        <v>0</v>
      </c>
      <c r="AZ189" s="56">
        <f t="shared" ca="1" si="82"/>
        <v>0</v>
      </c>
      <c r="BA189" s="56">
        <f t="shared" ca="1" si="82"/>
        <v>0</v>
      </c>
      <c r="BB189" s="56">
        <f t="shared" ca="1" si="82"/>
        <v>0</v>
      </c>
      <c r="BC189" s="56">
        <f t="shared" ca="1" si="82"/>
        <v>0</v>
      </c>
      <c r="BD189" s="56">
        <f t="shared" ca="1" si="82"/>
        <v>0</v>
      </c>
      <c r="BE189" s="56">
        <f t="shared" ca="1" si="82"/>
        <v>0</v>
      </c>
      <c r="BF189" s="56">
        <f t="shared" ca="1" si="82"/>
        <v>0</v>
      </c>
      <c r="BG189" s="56">
        <f t="shared" ca="1" si="82"/>
        <v>0</v>
      </c>
    </row>
    <row r="190" spans="1:60" s="4" customFormat="1" x14ac:dyDescent="0.2">
      <c r="A190" s="4" t="s">
        <v>1853</v>
      </c>
      <c r="B190" s="4" t="s">
        <v>4059</v>
      </c>
      <c r="C190" s="4" t="s">
        <v>1684</v>
      </c>
      <c r="E190" s="66"/>
      <c r="F190" s="67"/>
      <c r="G190" s="50" t="s">
        <v>1682</v>
      </c>
      <c r="H190" s="50" t="s">
        <v>1682</v>
      </c>
      <c r="I190" s="51"/>
      <c r="J190" s="52">
        <v>7</v>
      </c>
      <c r="K190" s="52"/>
      <c r="L190" s="53"/>
      <c r="M190" s="54" t="str">
        <f t="shared" si="68"/>
        <v>-</v>
      </c>
      <c r="N190" s="52">
        <f t="shared" si="72"/>
        <v>0</v>
      </c>
      <c r="O190" s="55">
        <f t="shared" ca="1" si="56"/>
        <v>28</v>
      </c>
      <c r="P190" s="55" t="str">
        <f t="shared" ca="1" si="57"/>
        <v>2019.7</v>
      </c>
      <c r="Q190" s="56">
        <f t="shared" si="58"/>
        <v>0</v>
      </c>
      <c r="R190" s="52" t="str">
        <f t="shared" si="59"/>
        <v/>
      </c>
      <c r="S190" s="52"/>
      <c r="T190" s="52" t="str">
        <f t="shared" si="64"/>
        <v>OV</v>
      </c>
      <c r="U190" s="57" t="s">
        <v>130</v>
      </c>
      <c r="V190" s="58">
        <f t="shared" ca="1" si="60"/>
        <v>0</v>
      </c>
      <c r="W190" s="59" t="s">
        <v>1854</v>
      </c>
      <c r="X190" s="60"/>
      <c r="Y190" s="61"/>
      <c r="Z190" s="56">
        <f t="shared" ca="1" si="80"/>
        <v>0</v>
      </c>
      <c r="AA190" s="56">
        <f t="shared" ca="1" si="80"/>
        <v>0</v>
      </c>
      <c r="AB190" s="56">
        <f t="shared" ca="1" si="80"/>
        <v>0</v>
      </c>
      <c r="AC190" s="56">
        <f t="shared" ca="1" si="80"/>
        <v>0</v>
      </c>
      <c r="AD190" s="56">
        <f t="shared" ca="1" si="80"/>
        <v>0</v>
      </c>
      <c r="AE190" s="56">
        <f t="shared" ca="1" si="80"/>
        <v>0</v>
      </c>
      <c r="AF190" s="56">
        <f t="shared" ca="1" si="80"/>
        <v>0</v>
      </c>
      <c r="AG190" s="56">
        <f t="shared" ca="1" si="80"/>
        <v>0</v>
      </c>
      <c r="AH190" s="56">
        <f t="shared" ca="1" si="80"/>
        <v>0</v>
      </c>
      <c r="AI190" s="56">
        <f t="shared" ca="1" si="80"/>
        <v>0</v>
      </c>
      <c r="AJ190" s="56">
        <f t="shared" ca="1" si="81"/>
        <v>0</v>
      </c>
      <c r="AK190" s="56">
        <f t="shared" ca="1" si="81"/>
        <v>0</v>
      </c>
      <c r="AL190" s="56">
        <f t="shared" ca="1" si="81"/>
        <v>0</v>
      </c>
      <c r="AM190" s="56">
        <f t="shared" ca="1" si="81"/>
        <v>0</v>
      </c>
      <c r="AN190" s="56">
        <f t="shared" ca="1" si="81"/>
        <v>0</v>
      </c>
      <c r="AO190" s="56">
        <f t="shared" ca="1" si="81"/>
        <v>0</v>
      </c>
      <c r="AP190" s="56">
        <f t="shared" ca="1" si="81"/>
        <v>0</v>
      </c>
      <c r="AQ190" s="56">
        <f t="shared" ca="1" si="81"/>
        <v>0</v>
      </c>
      <c r="AR190" s="56">
        <f t="shared" ca="1" si="81"/>
        <v>0</v>
      </c>
      <c r="AS190" s="56">
        <f t="shared" ca="1" si="81"/>
        <v>0</v>
      </c>
      <c r="AT190" s="56">
        <f t="shared" ca="1" si="82"/>
        <v>0</v>
      </c>
      <c r="AU190" s="56">
        <f t="shared" ca="1" si="82"/>
        <v>0</v>
      </c>
      <c r="AV190" s="56">
        <f t="shared" ca="1" si="82"/>
        <v>0</v>
      </c>
      <c r="AW190" s="56">
        <f t="shared" ca="1" si="82"/>
        <v>0</v>
      </c>
      <c r="AX190" s="56">
        <f t="shared" ca="1" si="82"/>
        <v>0</v>
      </c>
      <c r="AY190" s="56">
        <f t="shared" ca="1" si="82"/>
        <v>0</v>
      </c>
      <c r="AZ190" s="56">
        <f t="shared" ca="1" si="82"/>
        <v>0</v>
      </c>
      <c r="BA190" s="56">
        <f t="shared" ca="1" si="82"/>
        <v>0</v>
      </c>
      <c r="BB190" s="56">
        <f t="shared" ca="1" si="82"/>
        <v>0</v>
      </c>
      <c r="BC190" s="56">
        <f t="shared" ca="1" si="82"/>
        <v>0</v>
      </c>
      <c r="BD190" s="56">
        <f t="shared" ca="1" si="82"/>
        <v>0</v>
      </c>
      <c r="BE190" s="56">
        <f t="shared" ca="1" si="82"/>
        <v>0</v>
      </c>
      <c r="BF190" s="56">
        <f t="shared" ca="1" si="82"/>
        <v>0</v>
      </c>
      <c r="BG190" s="56">
        <f t="shared" ca="1" si="82"/>
        <v>0</v>
      </c>
      <c r="BH190" s="1"/>
    </row>
    <row r="191" spans="1:60" s="4" customFormat="1" x14ac:dyDescent="0.2">
      <c r="A191" s="4" t="s">
        <v>1853</v>
      </c>
      <c r="B191" s="4" t="s">
        <v>4059</v>
      </c>
      <c r="C191" s="4" t="s">
        <v>1684</v>
      </c>
      <c r="E191" s="66"/>
      <c r="F191" s="67"/>
      <c r="G191" s="50" t="s">
        <v>1682</v>
      </c>
      <c r="H191" s="50" t="s">
        <v>1682</v>
      </c>
      <c r="I191" s="51"/>
      <c r="J191" s="52">
        <v>7</v>
      </c>
      <c r="K191" s="52"/>
      <c r="L191" s="53"/>
      <c r="M191" s="54" t="str">
        <f t="shared" si="68"/>
        <v>-</v>
      </c>
      <c r="N191" s="52">
        <f t="shared" si="72"/>
        <v>0</v>
      </c>
      <c r="O191" s="55">
        <f t="shared" ca="1" si="56"/>
        <v>28</v>
      </c>
      <c r="P191" s="55" t="str">
        <f t="shared" ca="1" si="57"/>
        <v>2019.7</v>
      </c>
      <c r="Q191" s="56">
        <f t="shared" si="58"/>
        <v>0</v>
      </c>
      <c r="R191" s="52" t="str">
        <f t="shared" si="59"/>
        <v/>
      </c>
      <c r="S191" s="52"/>
      <c r="T191" s="52" t="str">
        <f t="shared" si="64"/>
        <v>OV</v>
      </c>
      <c r="U191" s="57" t="s">
        <v>130</v>
      </c>
      <c r="V191" s="58">
        <f t="shared" ca="1" si="60"/>
        <v>0</v>
      </c>
      <c r="W191" s="59" t="s">
        <v>1854</v>
      </c>
      <c r="X191" s="60"/>
      <c r="Y191" s="61"/>
      <c r="Z191" s="56">
        <f t="shared" ca="1" si="80"/>
        <v>0</v>
      </c>
      <c r="AA191" s="56">
        <f t="shared" ca="1" si="80"/>
        <v>0</v>
      </c>
      <c r="AB191" s="56">
        <f t="shared" ca="1" si="80"/>
        <v>0</v>
      </c>
      <c r="AC191" s="56">
        <f t="shared" ca="1" si="80"/>
        <v>0</v>
      </c>
      <c r="AD191" s="56">
        <f t="shared" ca="1" si="80"/>
        <v>0</v>
      </c>
      <c r="AE191" s="56">
        <f t="shared" ca="1" si="80"/>
        <v>0</v>
      </c>
      <c r="AF191" s="56">
        <f t="shared" ca="1" si="80"/>
        <v>0</v>
      </c>
      <c r="AG191" s="56">
        <f t="shared" ca="1" si="80"/>
        <v>0</v>
      </c>
      <c r="AH191" s="56">
        <f t="shared" ca="1" si="80"/>
        <v>0</v>
      </c>
      <c r="AI191" s="56">
        <f t="shared" ca="1" si="80"/>
        <v>0</v>
      </c>
      <c r="AJ191" s="56">
        <f t="shared" ca="1" si="81"/>
        <v>0</v>
      </c>
      <c r="AK191" s="56">
        <f t="shared" ca="1" si="81"/>
        <v>0</v>
      </c>
      <c r="AL191" s="56">
        <f t="shared" ca="1" si="81"/>
        <v>0</v>
      </c>
      <c r="AM191" s="56">
        <f t="shared" ca="1" si="81"/>
        <v>0</v>
      </c>
      <c r="AN191" s="56">
        <f t="shared" ca="1" si="81"/>
        <v>0</v>
      </c>
      <c r="AO191" s="56">
        <f t="shared" ca="1" si="81"/>
        <v>0</v>
      </c>
      <c r="AP191" s="56">
        <f t="shared" ca="1" si="81"/>
        <v>0</v>
      </c>
      <c r="AQ191" s="56">
        <f t="shared" ca="1" si="81"/>
        <v>0</v>
      </c>
      <c r="AR191" s="56">
        <f t="shared" ca="1" si="81"/>
        <v>0</v>
      </c>
      <c r="AS191" s="56">
        <f t="shared" ca="1" si="81"/>
        <v>0</v>
      </c>
      <c r="AT191" s="56">
        <f t="shared" ca="1" si="82"/>
        <v>0</v>
      </c>
      <c r="AU191" s="56">
        <f t="shared" ca="1" si="82"/>
        <v>0</v>
      </c>
      <c r="AV191" s="56">
        <f t="shared" ca="1" si="82"/>
        <v>0</v>
      </c>
      <c r="AW191" s="56">
        <f t="shared" ca="1" si="82"/>
        <v>0</v>
      </c>
      <c r="AX191" s="56">
        <f t="shared" ca="1" si="82"/>
        <v>0</v>
      </c>
      <c r="AY191" s="56">
        <f t="shared" ca="1" si="82"/>
        <v>0</v>
      </c>
      <c r="AZ191" s="56">
        <f t="shared" ca="1" si="82"/>
        <v>0</v>
      </c>
      <c r="BA191" s="56">
        <f t="shared" ca="1" si="82"/>
        <v>0</v>
      </c>
      <c r="BB191" s="56">
        <f t="shared" ca="1" si="82"/>
        <v>0</v>
      </c>
      <c r="BC191" s="56">
        <f t="shared" ca="1" si="82"/>
        <v>0</v>
      </c>
      <c r="BD191" s="56">
        <f t="shared" ca="1" si="82"/>
        <v>0</v>
      </c>
      <c r="BE191" s="56">
        <f t="shared" ca="1" si="82"/>
        <v>0</v>
      </c>
      <c r="BF191" s="56">
        <f t="shared" ca="1" si="82"/>
        <v>0</v>
      </c>
      <c r="BG191" s="56">
        <f t="shared" ca="1" si="82"/>
        <v>0</v>
      </c>
      <c r="BH191" s="1"/>
    </row>
    <row r="192" spans="1:60" s="4" customFormat="1" x14ac:dyDescent="0.2">
      <c r="A192" s="4" t="s">
        <v>1855</v>
      </c>
      <c r="B192" s="4" t="s">
        <v>1856</v>
      </c>
      <c r="C192" s="4" t="s">
        <v>1681</v>
      </c>
      <c r="E192" s="66"/>
      <c r="F192" s="67"/>
      <c r="G192" s="50" t="s">
        <v>1682</v>
      </c>
      <c r="H192" s="50" t="s">
        <v>1682</v>
      </c>
      <c r="I192" s="51"/>
      <c r="J192" s="52">
        <v>30</v>
      </c>
      <c r="K192" s="52"/>
      <c r="L192" s="53"/>
      <c r="M192" s="54" t="str">
        <f t="shared" si="68"/>
        <v>-</v>
      </c>
      <c r="N192" s="52">
        <f t="shared" si="72"/>
        <v>0</v>
      </c>
      <c r="O192" s="55">
        <f t="shared" ca="1" si="56"/>
        <v>28</v>
      </c>
      <c r="P192" s="55" t="str">
        <f t="shared" ca="1" si="57"/>
        <v>2019.7</v>
      </c>
      <c r="Q192" s="56">
        <f t="shared" si="58"/>
        <v>0</v>
      </c>
      <c r="R192" s="52" t="str">
        <f t="shared" si="59"/>
        <v/>
      </c>
      <c r="S192" s="52"/>
      <c r="T192" s="52" t="str">
        <f t="shared" si="64"/>
        <v>OV</v>
      </c>
      <c r="U192" s="57" t="s">
        <v>178</v>
      </c>
      <c r="V192" s="58">
        <f t="shared" ca="1" si="60"/>
        <v>0</v>
      </c>
      <c r="W192" s="59"/>
      <c r="X192" s="60"/>
      <c r="Y192" s="61"/>
      <c r="Z192" s="56">
        <f t="shared" ref="Z192:AI201" ca="1" si="83">IF($O192-WEEKNUM(Z$1815)=0,$Y192,0)</f>
        <v>0</v>
      </c>
      <c r="AA192" s="56">
        <f t="shared" ca="1" si="83"/>
        <v>0</v>
      </c>
      <c r="AB192" s="56">
        <f t="shared" ca="1" si="83"/>
        <v>0</v>
      </c>
      <c r="AC192" s="56">
        <f t="shared" ca="1" si="83"/>
        <v>0</v>
      </c>
      <c r="AD192" s="56">
        <f t="shared" ca="1" si="83"/>
        <v>0</v>
      </c>
      <c r="AE192" s="56">
        <f t="shared" ca="1" si="83"/>
        <v>0</v>
      </c>
      <c r="AF192" s="56">
        <f t="shared" ca="1" si="83"/>
        <v>0</v>
      </c>
      <c r="AG192" s="56">
        <f t="shared" ca="1" si="83"/>
        <v>0</v>
      </c>
      <c r="AH192" s="56">
        <f t="shared" ca="1" si="83"/>
        <v>0</v>
      </c>
      <c r="AI192" s="56">
        <f t="shared" ca="1" si="83"/>
        <v>0</v>
      </c>
      <c r="AJ192" s="56">
        <f t="shared" ref="AJ192:AS201" ca="1" si="84">IF($O192-WEEKNUM(AJ$1815)=0,$Y192,0)</f>
        <v>0</v>
      </c>
      <c r="AK192" s="56">
        <f t="shared" ca="1" si="84"/>
        <v>0</v>
      </c>
      <c r="AL192" s="56">
        <f t="shared" ca="1" si="84"/>
        <v>0</v>
      </c>
      <c r="AM192" s="56">
        <f t="shared" ca="1" si="84"/>
        <v>0</v>
      </c>
      <c r="AN192" s="56">
        <f t="shared" ca="1" si="84"/>
        <v>0</v>
      </c>
      <c r="AO192" s="56">
        <f t="shared" ca="1" si="84"/>
        <v>0</v>
      </c>
      <c r="AP192" s="56">
        <f t="shared" ca="1" si="84"/>
        <v>0</v>
      </c>
      <c r="AQ192" s="56">
        <f t="shared" ca="1" si="84"/>
        <v>0</v>
      </c>
      <c r="AR192" s="56">
        <f t="shared" ca="1" si="84"/>
        <v>0</v>
      </c>
      <c r="AS192" s="56">
        <f t="shared" ca="1" si="84"/>
        <v>0</v>
      </c>
      <c r="AT192" s="56">
        <f t="shared" ref="AT192:BG201" ca="1" si="85">IF($O192-WEEKNUM(AT$1815)=0,$Y192,0)</f>
        <v>0</v>
      </c>
      <c r="AU192" s="56">
        <f t="shared" ca="1" si="85"/>
        <v>0</v>
      </c>
      <c r="AV192" s="56">
        <f t="shared" ca="1" si="85"/>
        <v>0</v>
      </c>
      <c r="AW192" s="56">
        <f t="shared" ca="1" si="85"/>
        <v>0</v>
      </c>
      <c r="AX192" s="56">
        <f t="shared" ca="1" si="85"/>
        <v>0</v>
      </c>
      <c r="AY192" s="56">
        <f t="shared" ca="1" si="85"/>
        <v>0</v>
      </c>
      <c r="AZ192" s="56">
        <f t="shared" ca="1" si="85"/>
        <v>0</v>
      </c>
      <c r="BA192" s="56">
        <f t="shared" ca="1" si="85"/>
        <v>0</v>
      </c>
      <c r="BB192" s="56">
        <f t="shared" ca="1" si="85"/>
        <v>0</v>
      </c>
      <c r="BC192" s="56">
        <f t="shared" ca="1" si="85"/>
        <v>0</v>
      </c>
      <c r="BD192" s="56">
        <f t="shared" ca="1" si="85"/>
        <v>0</v>
      </c>
      <c r="BE192" s="56">
        <f t="shared" ca="1" si="85"/>
        <v>0</v>
      </c>
      <c r="BF192" s="56">
        <f t="shared" ca="1" si="85"/>
        <v>0</v>
      </c>
      <c r="BG192" s="56">
        <f t="shared" ca="1" si="85"/>
        <v>0</v>
      </c>
      <c r="BH192" s="1"/>
    </row>
    <row r="193" spans="1:60" s="4" customFormat="1" x14ac:dyDescent="0.2">
      <c r="B193" s="4" t="s">
        <v>1857</v>
      </c>
      <c r="C193" s="4" t="s">
        <v>1688</v>
      </c>
      <c r="E193" s="66"/>
      <c r="F193" s="67"/>
      <c r="G193" s="50" t="s">
        <v>1682</v>
      </c>
      <c r="H193" s="50" t="s">
        <v>1682</v>
      </c>
      <c r="I193" s="51"/>
      <c r="J193" s="52">
        <v>30</v>
      </c>
      <c r="K193" s="52"/>
      <c r="L193" s="53"/>
      <c r="M193" s="54" t="str">
        <f t="shared" si="68"/>
        <v>-</v>
      </c>
      <c r="N193" s="52">
        <f t="shared" si="72"/>
        <v>0</v>
      </c>
      <c r="O193" s="55">
        <f t="shared" ca="1" si="56"/>
        <v>28</v>
      </c>
      <c r="P193" s="55" t="str">
        <f t="shared" ca="1" si="57"/>
        <v>2019.7</v>
      </c>
      <c r="Q193" s="56">
        <f t="shared" si="58"/>
        <v>0</v>
      </c>
      <c r="R193" s="52" t="str">
        <f t="shared" si="59"/>
        <v/>
      </c>
      <c r="S193" s="52"/>
      <c r="T193" s="52" t="str">
        <f t="shared" si="64"/>
        <v>OV</v>
      </c>
      <c r="U193" s="57" t="s">
        <v>178</v>
      </c>
      <c r="V193" s="58">
        <f t="shared" ca="1" si="60"/>
        <v>0</v>
      </c>
      <c r="W193" s="64" t="s">
        <v>1858</v>
      </c>
      <c r="X193" s="60"/>
      <c r="Y193" s="61"/>
      <c r="Z193" s="56">
        <f t="shared" ca="1" si="83"/>
        <v>0</v>
      </c>
      <c r="AA193" s="56">
        <f t="shared" ca="1" si="83"/>
        <v>0</v>
      </c>
      <c r="AB193" s="56">
        <f t="shared" ca="1" si="83"/>
        <v>0</v>
      </c>
      <c r="AC193" s="56">
        <f t="shared" ca="1" si="83"/>
        <v>0</v>
      </c>
      <c r="AD193" s="56">
        <f t="shared" ca="1" si="83"/>
        <v>0</v>
      </c>
      <c r="AE193" s="56">
        <f t="shared" ca="1" si="83"/>
        <v>0</v>
      </c>
      <c r="AF193" s="56">
        <f t="shared" ca="1" si="83"/>
        <v>0</v>
      </c>
      <c r="AG193" s="56">
        <f t="shared" ca="1" si="83"/>
        <v>0</v>
      </c>
      <c r="AH193" s="56">
        <f t="shared" ca="1" si="83"/>
        <v>0</v>
      </c>
      <c r="AI193" s="56">
        <f t="shared" ca="1" si="83"/>
        <v>0</v>
      </c>
      <c r="AJ193" s="56">
        <f t="shared" ca="1" si="84"/>
        <v>0</v>
      </c>
      <c r="AK193" s="56">
        <f t="shared" ca="1" si="84"/>
        <v>0</v>
      </c>
      <c r="AL193" s="56">
        <f t="shared" ca="1" si="84"/>
        <v>0</v>
      </c>
      <c r="AM193" s="56">
        <f t="shared" ca="1" si="84"/>
        <v>0</v>
      </c>
      <c r="AN193" s="56">
        <f t="shared" ca="1" si="84"/>
        <v>0</v>
      </c>
      <c r="AO193" s="56">
        <f t="shared" ca="1" si="84"/>
        <v>0</v>
      </c>
      <c r="AP193" s="56">
        <f t="shared" ca="1" si="84"/>
        <v>0</v>
      </c>
      <c r="AQ193" s="56">
        <f t="shared" ca="1" si="84"/>
        <v>0</v>
      </c>
      <c r="AR193" s="56">
        <f t="shared" ca="1" si="84"/>
        <v>0</v>
      </c>
      <c r="AS193" s="56">
        <f t="shared" ca="1" si="84"/>
        <v>0</v>
      </c>
      <c r="AT193" s="56">
        <f t="shared" ca="1" si="85"/>
        <v>0</v>
      </c>
      <c r="AU193" s="56">
        <f t="shared" ca="1" si="85"/>
        <v>0</v>
      </c>
      <c r="AV193" s="56">
        <f t="shared" ca="1" si="85"/>
        <v>0</v>
      </c>
      <c r="AW193" s="56">
        <f t="shared" ca="1" si="85"/>
        <v>0</v>
      </c>
      <c r="AX193" s="56">
        <f t="shared" ca="1" si="85"/>
        <v>0</v>
      </c>
      <c r="AY193" s="56">
        <f t="shared" ca="1" si="85"/>
        <v>0</v>
      </c>
      <c r="AZ193" s="56">
        <f t="shared" ca="1" si="85"/>
        <v>0</v>
      </c>
      <c r="BA193" s="56">
        <f t="shared" ca="1" si="85"/>
        <v>0</v>
      </c>
      <c r="BB193" s="56">
        <f t="shared" ca="1" si="85"/>
        <v>0</v>
      </c>
      <c r="BC193" s="56">
        <f t="shared" ca="1" si="85"/>
        <v>0</v>
      </c>
      <c r="BD193" s="56">
        <f t="shared" ca="1" si="85"/>
        <v>0</v>
      </c>
      <c r="BE193" s="56">
        <f t="shared" ca="1" si="85"/>
        <v>0</v>
      </c>
      <c r="BF193" s="56">
        <f t="shared" ca="1" si="85"/>
        <v>0</v>
      </c>
      <c r="BG193" s="56">
        <f t="shared" ca="1" si="85"/>
        <v>0</v>
      </c>
      <c r="BH193" s="1"/>
    </row>
    <row r="194" spans="1:60" s="4" customFormat="1" x14ac:dyDescent="0.2">
      <c r="A194" s="4" t="s">
        <v>858</v>
      </c>
      <c r="B194" s="4" t="s">
        <v>1859</v>
      </c>
      <c r="C194" s="4" t="s">
        <v>1733</v>
      </c>
      <c r="E194" s="66"/>
      <c r="F194" s="67" t="s">
        <v>863</v>
      </c>
      <c r="G194" s="50" t="s">
        <v>1682</v>
      </c>
      <c r="H194" s="50" t="s">
        <v>1682</v>
      </c>
      <c r="I194" s="51"/>
      <c r="J194" s="52">
        <v>30</v>
      </c>
      <c r="K194" s="52"/>
      <c r="L194" s="53">
        <v>43581</v>
      </c>
      <c r="M194" s="54">
        <f t="shared" si="68"/>
        <v>5</v>
      </c>
      <c r="N194" s="52">
        <f t="shared" si="72"/>
        <v>17</v>
      </c>
      <c r="O194" s="55">
        <f t="shared" ref="O194:O257" ca="1" si="86">WEEKNUM(IF((L194)&lt;$A$1825,$A$1825,(L194)))</f>
        <v>28</v>
      </c>
      <c r="P194" s="55" t="str">
        <f t="shared" ref="P194:P257" ca="1" si="87">YEAR(IF((L194)&lt;$A$1825,$A$1825,(L194)))&amp;"."&amp;MONTH(IF((L194)&lt;$A$1825,$A$1825,(L194)))</f>
        <v>2019.7</v>
      </c>
      <c r="Q194" s="56">
        <f t="shared" ref="Q194:Q257" si="88">IF(U194="PLN",Y194/$A$1826,Y194)</f>
        <v>3516.7677946324388</v>
      </c>
      <c r="R194" s="52">
        <f t="shared" ref="R194:R257" ca="1" si="89">IF(L194=0,"",IFERROR(_xlfn.DAYS($A$1825,L194),""))</f>
        <v>75</v>
      </c>
      <c r="S194" s="52"/>
      <c r="T194" s="52" t="str">
        <f t="shared" ca="1" si="64"/>
        <v>OV</v>
      </c>
      <c r="U194" s="57" t="s">
        <v>130</v>
      </c>
      <c r="V194" s="58">
        <f t="shared" ref="V194:V257" ca="1" si="90">SUM(Y194:BH194)-Y194*2</f>
        <v>0</v>
      </c>
      <c r="W194" s="64" t="s">
        <v>1860</v>
      </c>
      <c r="X194" s="60">
        <v>2817.85</v>
      </c>
      <c r="Y194" s="61">
        <v>15069.35</v>
      </c>
      <c r="Z194" s="56">
        <f t="shared" ca="1" si="83"/>
        <v>0</v>
      </c>
      <c r="AA194" s="56">
        <f t="shared" ca="1" si="83"/>
        <v>0</v>
      </c>
      <c r="AB194" s="56">
        <f t="shared" ca="1" si="83"/>
        <v>0</v>
      </c>
      <c r="AC194" s="56">
        <f t="shared" ca="1" si="83"/>
        <v>0</v>
      </c>
      <c r="AD194" s="56">
        <f t="shared" ca="1" si="83"/>
        <v>0</v>
      </c>
      <c r="AE194" s="56">
        <f t="shared" ca="1" si="83"/>
        <v>0</v>
      </c>
      <c r="AF194" s="56">
        <f t="shared" ca="1" si="83"/>
        <v>0</v>
      </c>
      <c r="AG194" s="56">
        <f t="shared" ca="1" si="83"/>
        <v>0</v>
      </c>
      <c r="AH194" s="56">
        <f t="shared" ca="1" si="83"/>
        <v>0</v>
      </c>
      <c r="AI194" s="56">
        <f t="shared" ca="1" si="83"/>
        <v>15069.35</v>
      </c>
      <c r="AJ194" s="56">
        <f t="shared" ca="1" si="84"/>
        <v>0</v>
      </c>
      <c r="AK194" s="56">
        <f t="shared" ca="1" si="84"/>
        <v>0</v>
      </c>
      <c r="AL194" s="56">
        <f t="shared" ca="1" si="84"/>
        <v>0</v>
      </c>
      <c r="AM194" s="56">
        <f t="shared" ca="1" si="84"/>
        <v>0</v>
      </c>
      <c r="AN194" s="56">
        <f t="shared" ca="1" si="84"/>
        <v>0</v>
      </c>
      <c r="AO194" s="56">
        <f t="shared" ca="1" si="84"/>
        <v>0</v>
      </c>
      <c r="AP194" s="56">
        <f t="shared" ca="1" si="84"/>
        <v>0</v>
      </c>
      <c r="AQ194" s="56">
        <f t="shared" ca="1" si="84"/>
        <v>0</v>
      </c>
      <c r="AR194" s="56">
        <f t="shared" ca="1" si="84"/>
        <v>0</v>
      </c>
      <c r="AS194" s="56">
        <f t="shared" ca="1" si="84"/>
        <v>0</v>
      </c>
      <c r="AT194" s="56">
        <f t="shared" ca="1" si="85"/>
        <v>0</v>
      </c>
      <c r="AU194" s="56">
        <f t="shared" ca="1" si="85"/>
        <v>0</v>
      </c>
      <c r="AV194" s="56">
        <f t="shared" ca="1" si="85"/>
        <v>0</v>
      </c>
      <c r="AW194" s="56">
        <f t="shared" ca="1" si="85"/>
        <v>0</v>
      </c>
      <c r="AX194" s="56">
        <f t="shared" ca="1" si="85"/>
        <v>0</v>
      </c>
      <c r="AY194" s="56">
        <f t="shared" ca="1" si="85"/>
        <v>0</v>
      </c>
      <c r="AZ194" s="56">
        <f t="shared" ca="1" si="85"/>
        <v>0</v>
      </c>
      <c r="BA194" s="56">
        <f t="shared" ca="1" si="85"/>
        <v>0</v>
      </c>
      <c r="BB194" s="56">
        <f t="shared" ca="1" si="85"/>
        <v>0</v>
      </c>
      <c r="BC194" s="56">
        <f t="shared" ca="1" si="85"/>
        <v>0</v>
      </c>
      <c r="BD194" s="56">
        <f t="shared" ca="1" si="85"/>
        <v>0</v>
      </c>
      <c r="BE194" s="56">
        <f t="shared" ca="1" si="85"/>
        <v>0</v>
      </c>
      <c r="BF194" s="56">
        <f t="shared" ca="1" si="85"/>
        <v>0</v>
      </c>
      <c r="BG194" s="56">
        <f t="shared" ca="1" si="85"/>
        <v>0</v>
      </c>
      <c r="BH194" s="1"/>
    </row>
    <row r="195" spans="1:60" s="4" customFormat="1" x14ac:dyDescent="0.2">
      <c r="A195" s="4" t="s">
        <v>858</v>
      </c>
      <c r="B195" s="4" t="s">
        <v>1859</v>
      </c>
      <c r="C195" s="4" t="s">
        <v>1733</v>
      </c>
      <c r="E195" s="66"/>
      <c r="F195" s="67" t="s">
        <v>866</v>
      </c>
      <c r="G195" s="50" t="s">
        <v>1682</v>
      </c>
      <c r="H195" s="50" t="s">
        <v>1682</v>
      </c>
      <c r="I195" s="51"/>
      <c r="J195" s="52">
        <v>30</v>
      </c>
      <c r="K195" s="52"/>
      <c r="L195" s="53">
        <v>43581</v>
      </c>
      <c r="M195" s="54">
        <f t="shared" si="68"/>
        <v>5</v>
      </c>
      <c r="N195" s="52">
        <f t="shared" si="72"/>
        <v>17</v>
      </c>
      <c r="O195" s="55">
        <f t="shared" ca="1" si="86"/>
        <v>28</v>
      </c>
      <c r="P195" s="55" t="str">
        <f t="shared" ca="1" si="87"/>
        <v>2019.7</v>
      </c>
      <c r="Q195" s="56">
        <f t="shared" si="88"/>
        <v>59.992998833138856</v>
      </c>
      <c r="R195" s="52">
        <f t="shared" ca="1" si="89"/>
        <v>75</v>
      </c>
      <c r="S195" s="52"/>
      <c r="T195" s="52" t="str">
        <f t="shared" ca="1" si="64"/>
        <v>OV</v>
      </c>
      <c r="U195" s="57" t="s">
        <v>130</v>
      </c>
      <c r="V195" s="58">
        <f t="shared" ca="1" si="90"/>
        <v>0</v>
      </c>
      <c r="W195" s="64" t="s">
        <v>1860</v>
      </c>
      <c r="X195" s="60">
        <v>48.07</v>
      </c>
      <c r="Y195" s="61">
        <v>257.07</v>
      </c>
      <c r="Z195" s="56">
        <f t="shared" ca="1" si="83"/>
        <v>0</v>
      </c>
      <c r="AA195" s="56">
        <f t="shared" ca="1" si="83"/>
        <v>0</v>
      </c>
      <c r="AB195" s="56">
        <f t="shared" ca="1" si="83"/>
        <v>0</v>
      </c>
      <c r="AC195" s="56">
        <f t="shared" ca="1" si="83"/>
        <v>0</v>
      </c>
      <c r="AD195" s="56">
        <f t="shared" ca="1" si="83"/>
        <v>0</v>
      </c>
      <c r="AE195" s="56">
        <f t="shared" ca="1" si="83"/>
        <v>0</v>
      </c>
      <c r="AF195" s="56">
        <f t="shared" ca="1" si="83"/>
        <v>0</v>
      </c>
      <c r="AG195" s="56">
        <f t="shared" ca="1" si="83"/>
        <v>0</v>
      </c>
      <c r="AH195" s="56">
        <f t="shared" ca="1" si="83"/>
        <v>0</v>
      </c>
      <c r="AI195" s="56">
        <f t="shared" ca="1" si="83"/>
        <v>257.07</v>
      </c>
      <c r="AJ195" s="56">
        <f t="shared" ca="1" si="84"/>
        <v>0</v>
      </c>
      <c r="AK195" s="56">
        <f t="shared" ca="1" si="84"/>
        <v>0</v>
      </c>
      <c r="AL195" s="56">
        <f t="shared" ca="1" si="84"/>
        <v>0</v>
      </c>
      <c r="AM195" s="56">
        <f t="shared" ca="1" si="84"/>
        <v>0</v>
      </c>
      <c r="AN195" s="56">
        <f t="shared" ca="1" si="84"/>
        <v>0</v>
      </c>
      <c r="AO195" s="56">
        <f t="shared" ca="1" si="84"/>
        <v>0</v>
      </c>
      <c r="AP195" s="56">
        <f t="shared" ca="1" si="84"/>
        <v>0</v>
      </c>
      <c r="AQ195" s="56">
        <f t="shared" ca="1" si="84"/>
        <v>0</v>
      </c>
      <c r="AR195" s="56">
        <f t="shared" ca="1" si="84"/>
        <v>0</v>
      </c>
      <c r="AS195" s="56">
        <f t="shared" ca="1" si="84"/>
        <v>0</v>
      </c>
      <c r="AT195" s="56">
        <f t="shared" ca="1" si="85"/>
        <v>0</v>
      </c>
      <c r="AU195" s="56">
        <f t="shared" ca="1" si="85"/>
        <v>0</v>
      </c>
      <c r="AV195" s="56">
        <f t="shared" ca="1" si="85"/>
        <v>0</v>
      </c>
      <c r="AW195" s="56">
        <f t="shared" ca="1" si="85"/>
        <v>0</v>
      </c>
      <c r="AX195" s="56">
        <f t="shared" ca="1" si="85"/>
        <v>0</v>
      </c>
      <c r="AY195" s="56">
        <f t="shared" ca="1" si="85"/>
        <v>0</v>
      </c>
      <c r="AZ195" s="56">
        <f t="shared" ca="1" si="85"/>
        <v>0</v>
      </c>
      <c r="BA195" s="56">
        <f t="shared" ca="1" si="85"/>
        <v>0</v>
      </c>
      <c r="BB195" s="56">
        <f t="shared" ca="1" si="85"/>
        <v>0</v>
      </c>
      <c r="BC195" s="56">
        <f t="shared" ca="1" si="85"/>
        <v>0</v>
      </c>
      <c r="BD195" s="56">
        <f t="shared" ca="1" si="85"/>
        <v>0</v>
      </c>
      <c r="BE195" s="56">
        <f t="shared" ca="1" si="85"/>
        <v>0</v>
      </c>
      <c r="BF195" s="56">
        <f t="shared" ca="1" si="85"/>
        <v>0</v>
      </c>
      <c r="BG195" s="56">
        <f t="shared" ca="1" si="85"/>
        <v>0</v>
      </c>
      <c r="BH195" s="1"/>
    </row>
    <row r="196" spans="1:60" s="4" customFormat="1" x14ac:dyDescent="0.2">
      <c r="A196" s="4" t="s">
        <v>858</v>
      </c>
      <c r="B196" s="4" t="s">
        <v>1859</v>
      </c>
      <c r="C196" s="4" t="s">
        <v>1733</v>
      </c>
      <c r="E196" s="66"/>
      <c r="F196" s="67"/>
      <c r="G196" s="50" t="s">
        <v>1682</v>
      </c>
      <c r="H196" s="50" t="s">
        <v>1682</v>
      </c>
      <c r="I196" s="51"/>
      <c r="J196" s="52">
        <v>30</v>
      </c>
      <c r="K196" s="52"/>
      <c r="L196" s="53"/>
      <c r="M196" s="54" t="str">
        <f t="shared" si="68"/>
        <v>-</v>
      </c>
      <c r="N196" s="52">
        <f t="shared" si="72"/>
        <v>0</v>
      </c>
      <c r="O196" s="55">
        <f t="shared" ca="1" si="86"/>
        <v>28</v>
      </c>
      <c r="P196" s="55" t="str">
        <f t="shared" ca="1" si="87"/>
        <v>2019.7</v>
      </c>
      <c r="Q196" s="56">
        <f t="shared" si="88"/>
        <v>0</v>
      </c>
      <c r="R196" s="52" t="str">
        <f t="shared" si="89"/>
        <v/>
      </c>
      <c r="S196" s="52"/>
      <c r="T196" s="52" t="str">
        <f t="shared" si="64"/>
        <v>OV</v>
      </c>
      <c r="U196" s="57" t="s">
        <v>130</v>
      </c>
      <c r="V196" s="58">
        <f t="shared" ca="1" si="90"/>
        <v>0</v>
      </c>
      <c r="W196" s="64" t="s">
        <v>1860</v>
      </c>
      <c r="X196" s="60"/>
      <c r="Y196" s="61"/>
      <c r="Z196" s="56">
        <f t="shared" ca="1" si="83"/>
        <v>0</v>
      </c>
      <c r="AA196" s="56">
        <f t="shared" ca="1" si="83"/>
        <v>0</v>
      </c>
      <c r="AB196" s="56">
        <f t="shared" ca="1" si="83"/>
        <v>0</v>
      </c>
      <c r="AC196" s="56">
        <f t="shared" ca="1" si="83"/>
        <v>0</v>
      </c>
      <c r="AD196" s="56">
        <f t="shared" ca="1" si="83"/>
        <v>0</v>
      </c>
      <c r="AE196" s="56">
        <f t="shared" ca="1" si="83"/>
        <v>0</v>
      </c>
      <c r="AF196" s="56">
        <f t="shared" ca="1" si="83"/>
        <v>0</v>
      </c>
      <c r="AG196" s="56">
        <f t="shared" ca="1" si="83"/>
        <v>0</v>
      </c>
      <c r="AH196" s="56">
        <f t="shared" ca="1" si="83"/>
        <v>0</v>
      </c>
      <c r="AI196" s="56">
        <f t="shared" ca="1" si="83"/>
        <v>0</v>
      </c>
      <c r="AJ196" s="56">
        <f t="shared" ca="1" si="84"/>
        <v>0</v>
      </c>
      <c r="AK196" s="56">
        <f t="shared" ca="1" si="84"/>
        <v>0</v>
      </c>
      <c r="AL196" s="56">
        <f t="shared" ca="1" si="84"/>
        <v>0</v>
      </c>
      <c r="AM196" s="56">
        <f t="shared" ca="1" si="84"/>
        <v>0</v>
      </c>
      <c r="AN196" s="56">
        <f t="shared" ca="1" si="84"/>
        <v>0</v>
      </c>
      <c r="AO196" s="56">
        <f t="shared" ca="1" si="84"/>
        <v>0</v>
      </c>
      <c r="AP196" s="56">
        <f t="shared" ca="1" si="84"/>
        <v>0</v>
      </c>
      <c r="AQ196" s="56">
        <f t="shared" ca="1" si="84"/>
        <v>0</v>
      </c>
      <c r="AR196" s="56">
        <f t="shared" ca="1" si="84"/>
        <v>0</v>
      </c>
      <c r="AS196" s="56">
        <f t="shared" ca="1" si="84"/>
        <v>0</v>
      </c>
      <c r="AT196" s="56">
        <f t="shared" ca="1" si="85"/>
        <v>0</v>
      </c>
      <c r="AU196" s="56">
        <f t="shared" ca="1" si="85"/>
        <v>0</v>
      </c>
      <c r="AV196" s="56">
        <f t="shared" ca="1" si="85"/>
        <v>0</v>
      </c>
      <c r="AW196" s="56">
        <f t="shared" ca="1" si="85"/>
        <v>0</v>
      </c>
      <c r="AX196" s="56">
        <f t="shared" ca="1" si="85"/>
        <v>0</v>
      </c>
      <c r="AY196" s="56">
        <f t="shared" ca="1" si="85"/>
        <v>0</v>
      </c>
      <c r="AZ196" s="56">
        <f t="shared" ca="1" si="85"/>
        <v>0</v>
      </c>
      <c r="BA196" s="56">
        <f t="shared" ca="1" si="85"/>
        <v>0</v>
      </c>
      <c r="BB196" s="56">
        <f t="shared" ca="1" si="85"/>
        <v>0</v>
      </c>
      <c r="BC196" s="56">
        <f t="shared" ca="1" si="85"/>
        <v>0</v>
      </c>
      <c r="BD196" s="56">
        <f t="shared" ca="1" si="85"/>
        <v>0</v>
      </c>
      <c r="BE196" s="56">
        <f t="shared" ca="1" si="85"/>
        <v>0</v>
      </c>
      <c r="BF196" s="56">
        <f t="shared" ca="1" si="85"/>
        <v>0</v>
      </c>
      <c r="BG196" s="56">
        <f t="shared" ca="1" si="85"/>
        <v>0</v>
      </c>
      <c r="BH196" s="1"/>
    </row>
    <row r="197" spans="1:60" s="4" customFormat="1" x14ac:dyDescent="0.2">
      <c r="A197" s="4" t="s">
        <v>858</v>
      </c>
      <c r="B197" s="4" t="s">
        <v>1859</v>
      </c>
      <c r="C197" s="4" t="s">
        <v>1733</v>
      </c>
      <c r="E197" s="66"/>
      <c r="F197" s="67"/>
      <c r="G197" s="50" t="s">
        <v>1682</v>
      </c>
      <c r="H197" s="50" t="s">
        <v>1682</v>
      </c>
      <c r="I197" s="51"/>
      <c r="J197" s="52">
        <v>30</v>
      </c>
      <c r="K197" s="52"/>
      <c r="L197" s="53"/>
      <c r="M197" s="54" t="str">
        <f t="shared" si="68"/>
        <v>-</v>
      </c>
      <c r="N197" s="52">
        <f t="shared" si="72"/>
        <v>0</v>
      </c>
      <c r="O197" s="55">
        <f t="shared" ca="1" si="86"/>
        <v>28</v>
      </c>
      <c r="P197" s="55" t="str">
        <f t="shared" ca="1" si="87"/>
        <v>2019.7</v>
      </c>
      <c r="Q197" s="56">
        <f t="shared" si="88"/>
        <v>0</v>
      </c>
      <c r="R197" s="52" t="str">
        <f t="shared" si="89"/>
        <v/>
      </c>
      <c r="S197" s="52"/>
      <c r="T197" s="52" t="str">
        <f t="shared" si="64"/>
        <v>OV</v>
      </c>
      <c r="U197" s="57" t="s">
        <v>130</v>
      </c>
      <c r="V197" s="58">
        <f t="shared" ca="1" si="90"/>
        <v>0</v>
      </c>
      <c r="W197" s="64" t="s">
        <v>1860</v>
      </c>
      <c r="X197" s="60"/>
      <c r="Y197" s="61"/>
      <c r="Z197" s="56">
        <f t="shared" ca="1" si="83"/>
        <v>0</v>
      </c>
      <c r="AA197" s="56">
        <f t="shared" ca="1" si="83"/>
        <v>0</v>
      </c>
      <c r="AB197" s="56">
        <f t="shared" ca="1" si="83"/>
        <v>0</v>
      </c>
      <c r="AC197" s="56">
        <f t="shared" ca="1" si="83"/>
        <v>0</v>
      </c>
      <c r="AD197" s="56">
        <f t="shared" ca="1" si="83"/>
        <v>0</v>
      </c>
      <c r="AE197" s="56">
        <f t="shared" ca="1" si="83"/>
        <v>0</v>
      </c>
      <c r="AF197" s="56">
        <f t="shared" ca="1" si="83"/>
        <v>0</v>
      </c>
      <c r="AG197" s="56">
        <f t="shared" ca="1" si="83"/>
        <v>0</v>
      </c>
      <c r="AH197" s="56">
        <f t="shared" ca="1" si="83"/>
        <v>0</v>
      </c>
      <c r="AI197" s="56">
        <f t="shared" ca="1" si="83"/>
        <v>0</v>
      </c>
      <c r="AJ197" s="56">
        <f t="shared" ca="1" si="84"/>
        <v>0</v>
      </c>
      <c r="AK197" s="56">
        <f t="shared" ca="1" si="84"/>
        <v>0</v>
      </c>
      <c r="AL197" s="56">
        <f t="shared" ca="1" si="84"/>
        <v>0</v>
      </c>
      <c r="AM197" s="56">
        <f t="shared" ca="1" si="84"/>
        <v>0</v>
      </c>
      <c r="AN197" s="56">
        <f t="shared" ca="1" si="84"/>
        <v>0</v>
      </c>
      <c r="AO197" s="56">
        <f t="shared" ca="1" si="84"/>
        <v>0</v>
      </c>
      <c r="AP197" s="56">
        <f t="shared" ca="1" si="84"/>
        <v>0</v>
      </c>
      <c r="AQ197" s="56">
        <f t="shared" ca="1" si="84"/>
        <v>0</v>
      </c>
      <c r="AR197" s="56">
        <f t="shared" ca="1" si="84"/>
        <v>0</v>
      </c>
      <c r="AS197" s="56">
        <f t="shared" ca="1" si="84"/>
        <v>0</v>
      </c>
      <c r="AT197" s="56">
        <f t="shared" ca="1" si="85"/>
        <v>0</v>
      </c>
      <c r="AU197" s="56">
        <f t="shared" ca="1" si="85"/>
        <v>0</v>
      </c>
      <c r="AV197" s="56">
        <f t="shared" ca="1" si="85"/>
        <v>0</v>
      </c>
      <c r="AW197" s="56">
        <f t="shared" ca="1" si="85"/>
        <v>0</v>
      </c>
      <c r="AX197" s="56">
        <f t="shared" ca="1" si="85"/>
        <v>0</v>
      </c>
      <c r="AY197" s="56">
        <f t="shared" ca="1" si="85"/>
        <v>0</v>
      </c>
      <c r="AZ197" s="56">
        <f t="shared" ca="1" si="85"/>
        <v>0</v>
      </c>
      <c r="BA197" s="56">
        <f t="shared" ca="1" si="85"/>
        <v>0</v>
      </c>
      <c r="BB197" s="56">
        <f t="shared" ca="1" si="85"/>
        <v>0</v>
      </c>
      <c r="BC197" s="56">
        <f t="shared" ca="1" si="85"/>
        <v>0</v>
      </c>
      <c r="BD197" s="56">
        <f t="shared" ca="1" si="85"/>
        <v>0</v>
      </c>
      <c r="BE197" s="56">
        <f t="shared" ca="1" si="85"/>
        <v>0</v>
      </c>
      <c r="BF197" s="56">
        <f t="shared" ca="1" si="85"/>
        <v>0</v>
      </c>
      <c r="BG197" s="56">
        <f t="shared" ca="1" si="85"/>
        <v>0</v>
      </c>
      <c r="BH197" s="1"/>
    </row>
    <row r="198" spans="1:60" s="4" customFormat="1" x14ac:dyDescent="0.2">
      <c r="A198" s="4" t="s">
        <v>858</v>
      </c>
      <c r="B198" s="4" t="s">
        <v>1859</v>
      </c>
      <c r="C198" s="4" t="s">
        <v>1733</v>
      </c>
      <c r="E198" s="66"/>
      <c r="F198" s="67"/>
      <c r="G198" s="50" t="s">
        <v>1682</v>
      </c>
      <c r="H198" s="50" t="s">
        <v>1682</v>
      </c>
      <c r="I198" s="51"/>
      <c r="J198" s="52">
        <v>30</v>
      </c>
      <c r="K198" s="52"/>
      <c r="L198" s="53"/>
      <c r="M198" s="54" t="str">
        <f t="shared" si="68"/>
        <v>-</v>
      </c>
      <c r="N198" s="52">
        <f t="shared" si="72"/>
        <v>0</v>
      </c>
      <c r="O198" s="55">
        <f t="shared" ca="1" si="86"/>
        <v>28</v>
      </c>
      <c r="P198" s="55" t="str">
        <f t="shared" ca="1" si="87"/>
        <v>2019.7</v>
      </c>
      <c r="Q198" s="56">
        <f t="shared" si="88"/>
        <v>0</v>
      </c>
      <c r="R198" s="52" t="str">
        <f t="shared" si="89"/>
        <v/>
      </c>
      <c r="S198" s="52"/>
      <c r="T198" s="52" t="str">
        <f t="shared" si="64"/>
        <v>OV</v>
      </c>
      <c r="U198" s="57" t="s">
        <v>130</v>
      </c>
      <c r="V198" s="58">
        <f t="shared" ca="1" si="90"/>
        <v>0</v>
      </c>
      <c r="W198" s="64" t="s">
        <v>1860</v>
      </c>
      <c r="X198" s="60"/>
      <c r="Y198" s="61"/>
      <c r="Z198" s="56">
        <f t="shared" ca="1" si="83"/>
        <v>0</v>
      </c>
      <c r="AA198" s="56">
        <f t="shared" ca="1" si="83"/>
        <v>0</v>
      </c>
      <c r="AB198" s="56">
        <f t="shared" ca="1" si="83"/>
        <v>0</v>
      </c>
      <c r="AC198" s="56">
        <f t="shared" ca="1" si="83"/>
        <v>0</v>
      </c>
      <c r="AD198" s="56">
        <f t="shared" ca="1" si="83"/>
        <v>0</v>
      </c>
      <c r="AE198" s="56">
        <f t="shared" ca="1" si="83"/>
        <v>0</v>
      </c>
      <c r="AF198" s="56">
        <f t="shared" ca="1" si="83"/>
        <v>0</v>
      </c>
      <c r="AG198" s="56">
        <f t="shared" ca="1" si="83"/>
        <v>0</v>
      </c>
      <c r="AH198" s="56">
        <f t="shared" ca="1" si="83"/>
        <v>0</v>
      </c>
      <c r="AI198" s="56">
        <f t="shared" ca="1" si="83"/>
        <v>0</v>
      </c>
      <c r="AJ198" s="56">
        <f t="shared" ca="1" si="84"/>
        <v>0</v>
      </c>
      <c r="AK198" s="56">
        <f t="shared" ca="1" si="84"/>
        <v>0</v>
      </c>
      <c r="AL198" s="56">
        <f t="shared" ca="1" si="84"/>
        <v>0</v>
      </c>
      <c r="AM198" s="56">
        <f t="shared" ca="1" si="84"/>
        <v>0</v>
      </c>
      <c r="AN198" s="56">
        <f t="shared" ca="1" si="84"/>
        <v>0</v>
      </c>
      <c r="AO198" s="56">
        <f t="shared" ca="1" si="84"/>
        <v>0</v>
      </c>
      <c r="AP198" s="56">
        <f t="shared" ca="1" si="84"/>
        <v>0</v>
      </c>
      <c r="AQ198" s="56">
        <f t="shared" ca="1" si="84"/>
        <v>0</v>
      </c>
      <c r="AR198" s="56">
        <f t="shared" ca="1" si="84"/>
        <v>0</v>
      </c>
      <c r="AS198" s="56">
        <f t="shared" ca="1" si="84"/>
        <v>0</v>
      </c>
      <c r="AT198" s="56">
        <f t="shared" ca="1" si="85"/>
        <v>0</v>
      </c>
      <c r="AU198" s="56">
        <f t="shared" ca="1" si="85"/>
        <v>0</v>
      </c>
      <c r="AV198" s="56">
        <f t="shared" ca="1" si="85"/>
        <v>0</v>
      </c>
      <c r="AW198" s="56">
        <f t="shared" ca="1" si="85"/>
        <v>0</v>
      </c>
      <c r="AX198" s="56">
        <f t="shared" ca="1" si="85"/>
        <v>0</v>
      </c>
      <c r="AY198" s="56">
        <f t="shared" ca="1" si="85"/>
        <v>0</v>
      </c>
      <c r="AZ198" s="56">
        <f t="shared" ca="1" si="85"/>
        <v>0</v>
      </c>
      <c r="BA198" s="56">
        <f t="shared" ca="1" si="85"/>
        <v>0</v>
      </c>
      <c r="BB198" s="56">
        <f t="shared" ca="1" si="85"/>
        <v>0</v>
      </c>
      <c r="BC198" s="56">
        <f t="shared" ca="1" si="85"/>
        <v>0</v>
      </c>
      <c r="BD198" s="56">
        <f t="shared" ca="1" si="85"/>
        <v>0</v>
      </c>
      <c r="BE198" s="56">
        <f t="shared" ca="1" si="85"/>
        <v>0</v>
      </c>
      <c r="BF198" s="56">
        <f t="shared" ca="1" si="85"/>
        <v>0</v>
      </c>
      <c r="BG198" s="56">
        <f t="shared" ca="1" si="85"/>
        <v>0</v>
      </c>
      <c r="BH198" s="1"/>
    </row>
    <row r="199" spans="1:60" s="4" customFormat="1" x14ac:dyDescent="0.2">
      <c r="A199" s="4" t="s">
        <v>858</v>
      </c>
      <c r="B199" s="4" t="s">
        <v>1859</v>
      </c>
      <c r="C199" s="4" t="s">
        <v>1733</v>
      </c>
      <c r="E199" s="66"/>
      <c r="F199" s="67"/>
      <c r="G199" s="50" t="s">
        <v>1682</v>
      </c>
      <c r="H199" s="50" t="s">
        <v>1682</v>
      </c>
      <c r="I199" s="51"/>
      <c r="J199" s="52">
        <v>30</v>
      </c>
      <c r="K199" s="52"/>
      <c r="L199" s="53"/>
      <c r="M199" s="54" t="str">
        <f t="shared" si="68"/>
        <v>-</v>
      </c>
      <c r="N199" s="52">
        <f t="shared" si="72"/>
        <v>0</v>
      </c>
      <c r="O199" s="55">
        <f t="shared" ca="1" si="86"/>
        <v>28</v>
      </c>
      <c r="P199" s="55" t="str">
        <f t="shared" ca="1" si="87"/>
        <v>2019.7</v>
      </c>
      <c r="Q199" s="56">
        <f t="shared" si="88"/>
        <v>0</v>
      </c>
      <c r="R199" s="52" t="str">
        <f t="shared" si="89"/>
        <v/>
      </c>
      <c r="S199" s="52"/>
      <c r="T199" s="52" t="str">
        <f t="shared" si="64"/>
        <v>OV</v>
      </c>
      <c r="U199" s="57" t="s">
        <v>130</v>
      </c>
      <c r="V199" s="58">
        <f t="shared" ca="1" si="90"/>
        <v>0</v>
      </c>
      <c r="W199" s="64" t="s">
        <v>1860</v>
      </c>
      <c r="X199" s="60"/>
      <c r="Y199" s="61"/>
      <c r="Z199" s="56">
        <f t="shared" ca="1" si="83"/>
        <v>0</v>
      </c>
      <c r="AA199" s="56">
        <f t="shared" ca="1" si="83"/>
        <v>0</v>
      </c>
      <c r="AB199" s="56">
        <f t="shared" ca="1" si="83"/>
        <v>0</v>
      </c>
      <c r="AC199" s="56">
        <f t="shared" ca="1" si="83"/>
        <v>0</v>
      </c>
      <c r="AD199" s="56">
        <f t="shared" ca="1" si="83"/>
        <v>0</v>
      </c>
      <c r="AE199" s="56">
        <f t="shared" ca="1" si="83"/>
        <v>0</v>
      </c>
      <c r="AF199" s="56">
        <f t="shared" ca="1" si="83"/>
        <v>0</v>
      </c>
      <c r="AG199" s="56">
        <f t="shared" ca="1" si="83"/>
        <v>0</v>
      </c>
      <c r="AH199" s="56">
        <f t="shared" ca="1" si="83"/>
        <v>0</v>
      </c>
      <c r="AI199" s="56">
        <f t="shared" ca="1" si="83"/>
        <v>0</v>
      </c>
      <c r="AJ199" s="56">
        <f t="shared" ca="1" si="84"/>
        <v>0</v>
      </c>
      <c r="AK199" s="56">
        <f t="shared" ca="1" si="84"/>
        <v>0</v>
      </c>
      <c r="AL199" s="56">
        <f t="shared" ca="1" si="84"/>
        <v>0</v>
      </c>
      <c r="AM199" s="56">
        <f t="shared" ca="1" si="84"/>
        <v>0</v>
      </c>
      <c r="AN199" s="56">
        <f t="shared" ca="1" si="84"/>
        <v>0</v>
      </c>
      <c r="AO199" s="56">
        <f t="shared" ca="1" si="84"/>
        <v>0</v>
      </c>
      <c r="AP199" s="56">
        <f t="shared" ca="1" si="84"/>
        <v>0</v>
      </c>
      <c r="AQ199" s="56">
        <f t="shared" ca="1" si="84"/>
        <v>0</v>
      </c>
      <c r="AR199" s="56">
        <f t="shared" ca="1" si="84"/>
        <v>0</v>
      </c>
      <c r="AS199" s="56">
        <f t="shared" ca="1" si="84"/>
        <v>0</v>
      </c>
      <c r="AT199" s="56">
        <f t="shared" ca="1" si="85"/>
        <v>0</v>
      </c>
      <c r="AU199" s="56">
        <f t="shared" ca="1" si="85"/>
        <v>0</v>
      </c>
      <c r="AV199" s="56">
        <f t="shared" ca="1" si="85"/>
        <v>0</v>
      </c>
      <c r="AW199" s="56">
        <f t="shared" ca="1" si="85"/>
        <v>0</v>
      </c>
      <c r="AX199" s="56">
        <f t="shared" ca="1" si="85"/>
        <v>0</v>
      </c>
      <c r="AY199" s="56">
        <f t="shared" ca="1" si="85"/>
        <v>0</v>
      </c>
      <c r="AZ199" s="56">
        <f t="shared" ca="1" si="85"/>
        <v>0</v>
      </c>
      <c r="BA199" s="56">
        <f t="shared" ca="1" si="85"/>
        <v>0</v>
      </c>
      <c r="BB199" s="56">
        <f t="shared" ca="1" si="85"/>
        <v>0</v>
      </c>
      <c r="BC199" s="56">
        <f t="shared" ca="1" si="85"/>
        <v>0</v>
      </c>
      <c r="BD199" s="56">
        <f t="shared" ca="1" si="85"/>
        <v>0</v>
      </c>
      <c r="BE199" s="56">
        <f t="shared" ca="1" si="85"/>
        <v>0</v>
      </c>
      <c r="BF199" s="56">
        <f t="shared" ca="1" si="85"/>
        <v>0</v>
      </c>
      <c r="BG199" s="56">
        <f t="shared" ca="1" si="85"/>
        <v>0</v>
      </c>
      <c r="BH199" s="1"/>
    </row>
    <row r="200" spans="1:60" s="4" customFormat="1" x14ac:dyDescent="0.2">
      <c r="A200" s="3" t="s">
        <v>1861</v>
      </c>
      <c r="B200" s="3" t="s">
        <v>1862</v>
      </c>
      <c r="C200" s="3" t="s">
        <v>1717</v>
      </c>
      <c r="D200" s="3"/>
      <c r="E200" s="83"/>
      <c r="F200" s="70"/>
      <c r="G200" s="50" t="s">
        <v>1682</v>
      </c>
      <c r="H200" s="50" t="s">
        <v>1682</v>
      </c>
      <c r="I200" s="71"/>
      <c r="J200" s="72">
        <v>14</v>
      </c>
      <c r="K200" s="72"/>
      <c r="L200" s="80"/>
      <c r="M200" s="54" t="str">
        <f t="shared" si="68"/>
        <v>-</v>
      </c>
      <c r="N200" s="52">
        <f t="shared" si="72"/>
        <v>0</v>
      </c>
      <c r="O200" s="55">
        <f t="shared" ca="1" si="86"/>
        <v>28</v>
      </c>
      <c r="P200" s="55" t="str">
        <f t="shared" ca="1" si="87"/>
        <v>2019.7</v>
      </c>
      <c r="Q200" s="56">
        <f t="shared" si="88"/>
        <v>0</v>
      </c>
      <c r="R200" s="52" t="str">
        <f t="shared" si="89"/>
        <v/>
      </c>
      <c r="S200" s="52"/>
      <c r="T200" s="52" t="str">
        <f t="shared" si="64"/>
        <v>OV</v>
      </c>
      <c r="U200" s="57" t="s">
        <v>130</v>
      </c>
      <c r="V200" s="58">
        <f t="shared" ca="1" si="90"/>
        <v>0</v>
      </c>
      <c r="W200" s="64" t="s">
        <v>1863</v>
      </c>
      <c r="X200" s="60"/>
      <c r="Y200" s="74"/>
      <c r="Z200" s="56">
        <f t="shared" ca="1" si="83"/>
        <v>0</v>
      </c>
      <c r="AA200" s="56">
        <f t="shared" ca="1" si="83"/>
        <v>0</v>
      </c>
      <c r="AB200" s="56">
        <f t="shared" ca="1" si="83"/>
        <v>0</v>
      </c>
      <c r="AC200" s="56">
        <f t="shared" ca="1" si="83"/>
        <v>0</v>
      </c>
      <c r="AD200" s="56">
        <f t="shared" ca="1" si="83"/>
        <v>0</v>
      </c>
      <c r="AE200" s="56">
        <f t="shared" ca="1" si="83"/>
        <v>0</v>
      </c>
      <c r="AF200" s="56">
        <f t="shared" ca="1" si="83"/>
        <v>0</v>
      </c>
      <c r="AG200" s="56">
        <f t="shared" ca="1" si="83"/>
        <v>0</v>
      </c>
      <c r="AH200" s="56">
        <f t="shared" ca="1" si="83"/>
        <v>0</v>
      </c>
      <c r="AI200" s="56">
        <f t="shared" ca="1" si="83"/>
        <v>0</v>
      </c>
      <c r="AJ200" s="56">
        <f t="shared" ca="1" si="84"/>
        <v>0</v>
      </c>
      <c r="AK200" s="56">
        <f t="shared" ca="1" si="84"/>
        <v>0</v>
      </c>
      <c r="AL200" s="56">
        <f t="shared" ca="1" si="84"/>
        <v>0</v>
      </c>
      <c r="AM200" s="56">
        <f t="shared" ca="1" si="84"/>
        <v>0</v>
      </c>
      <c r="AN200" s="56">
        <f t="shared" ca="1" si="84"/>
        <v>0</v>
      </c>
      <c r="AO200" s="56">
        <f t="shared" ca="1" si="84"/>
        <v>0</v>
      </c>
      <c r="AP200" s="56">
        <f t="shared" ca="1" si="84"/>
        <v>0</v>
      </c>
      <c r="AQ200" s="56">
        <f t="shared" ca="1" si="84"/>
        <v>0</v>
      </c>
      <c r="AR200" s="56">
        <f t="shared" ca="1" si="84"/>
        <v>0</v>
      </c>
      <c r="AS200" s="56">
        <f t="shared" ca="1" si="84"/>
        <v>0</v>
      </c>
      <c r="AT200" s="56">
        <f t="shared" ca="1" si="85"/>
        <v>0</v>
      </c>
      <c r="AU200" s="56">
        <f t="shared" ca="1" si="85"/>
        <v>0</v>
      </c>
      <c r="AV200" s="56">
        <f t="shared" ca="1" si="85"/>
        <v>0</v>
      </c>
      <c r="AW200" s="56">
        <f t="shared" ca="1" si="85"/>
        <v>0</v>
      </c>
      <c r="AX200" s="56">
        <f t="shared" ca="1" si="85"/>
        <v>0</v>
      </c>
      <c r="AY200" s="56">
        <f t="shared" ca="1" si="85"/>
        <v>0</v>
      </c>
      <c r="AZ200" s="56">
        <f t="shared" ca="1" si="85"/>
        <v>0</v>
      </c>
      <c r="BA200" s="56">
        <f t="shared" ca="1" si="85"/>
        <v>0</v>
      </c>
      <c r="BB200" s="56">
        <f t="shared" ca="1" si="85"/>
        <v>0</v>
      </c>
      <c r="BC200" s="56">
        <f t="shared" ca="1" si="85"/>
        <v>0</v>
      </c>
      <c r="BD200" s="56">
        <f t="shared" ca="1" si="85"/>
        <v>0</v>
      </c>
      <c r="BE200" s="56">
        <f t="shared" ca="1" si="85"/>
        <v>0</v>
      </c>
      <c r="BF200" s="56">
        <f t="shared" ca="1" si="85"/>
        <v>0</v>
      </c>
      <c r="BG200" s="56">
        <f t="shared" ca="1" si="85"/>
        <v>0</v>
      </c>
    </row>
    <row r="201" spans="1:60" s="4" customFormat="1" x14ac:dyDescent="0.2">
      <c r="A201" s="3" t="s">
        <v>1861</v>
      </c>
      <c r="B201" s="3" t="s">
        <v>1862</v>
      </c>
      <c r="C201" s="3" t="s">
        <v>1717</v>
      </c>
      <c r="D201" s="3"/>
      <c r="E201" s="83"/>
      <c r="F201" s="70"/>
      <c r="G201" s="50" t="s">
        <v>1682</v>
      </c>
      <c r="H201" s="50" t="s">
        <v>1682</v>
      </c>
      <c r="I201" s="71"/>
      <c r="J201" s="72">
        <v>14</v>
      </c>
      <c r="K201" s="72"/>
      <c r="L201" s="80"/>
      <c r="M201" s="54" t="str">
        <f t="shared" si="68"/>
        <v>-</v>
      </c>
      <c r="N201" s="52">
        <f t="shared" si="72"/>
        <v>0</v>
      </c>
      <c r="O201" s="55">
        <f t="shared" ca="1" si="86"/>
        <v>28</v>
      </c>
      <c r="P201" s="55" t="str">
        <f t="shared" ca="1" si="87"/>
        <v>2019.7</v>
      </c>
      <c r="Q201" s="56">
        <f t="shared" si="88"/>
        <v>0</v>
      </c>
      <c r="R201" s="52" t="str">
        <f t="shared" si="89"/>
        <v/>
      </c>
      <c r="S201" s="52"/>
      <c r="T201" s="52" t="str">
        <f t="shared" si="64"/>
        <v>OV</v>
      </c>
      <c r="U201" s="57" t="s">
        <v>130</v>
      </c>
      <c r="V201" s="58">
        <f t="shared" ca="1" si="90"/>
        <v>0</v>
      </c>
      <c r="W201" s="64" t="s">
        <v>1863</v>
      </c>
      <c r="X201" s="60"/>
      <c r="Y201" s="74"/>
      <c r="Z201" s="56">
        <f t="shared" ca="1" si="83"/>
        <v>0</v>
      </c>
      <c r="AA201" s="56">
        <f t="shared" ca="1" si="83"/>
        <v>0</v>
      </c>
      <c r="AB201" s="56">
        <f t="shared" ca="1" si="83"/>
        <v>0</v>
      </c>
      <c r="AC201" s="56">
        <f t="shared" ca="1" si="83"/>
        <v>0</v>
      </c>
      <c r="AD201" s="56">
        <f t="shared" ca="1" si="83"/>
        <v>0</v>
      </c>
      <c r="AE201" s="56">
        <f t="shared" ca="1" si="83"/>
        <v>0</v>
      </c>
      <c r="AF201" s="56">
        <f t="shared" ca="1" si="83"/>
        <v>0</v>
      </c>
      <c r="AG201" s="56">
        <f t="shared" ca="1" si="83"/>
        <v>0</v>
      </c>
      <c r="AH201" s="56">
        <f t="shared" ca="1" si="83"/>
        <v>0</v>
      </c>
      <c r="AI201" s="56">
        <f t="shared" ca="1" si="83"/>
        <v>0</v>
      </c>
      <c r="AJ201" s="56">
        <f t="shared" ca="1" si="84"/>
        <v>0</v>
      </c>
      <c r="AK201" s="56">
        <f t="shared" ca="1" si="84"/>
        <v>0</v>
      </c>
      <c r="AL201" s="56">
        <f t="shared" ca="1" si="84"/>
        <v>0</v>
      </c>
      <c r="AM201" s="56">
        <f t="shared" ca="1" si="84"/>
        <v>0</v>
      </c>
      <c r="AN201" s="56">
        <f t="shared" ca="1" si="84"/>
        <v>0</v>
      </c>
      <c r="AO201" s="56">
        <f t="shared" ca="1" si="84"/>
        <v>0</v>
      </c>
      <c r="AP201" s="56">
        <f t="shared" ca="1" si="84"/>
        <v>0</v>
      </c>
      <c r="AQ201" s="56">
        <f t="shared" ca="1" si="84"/>
        <v>0</v>
      </c>
      <c r="AR201" s="56">
        <f t="shared" ca="1" si="84"/>
        <v>0</v>
      </c>
      <c r="AS201" s="56">
        <f t="shared" ca="1" si="84"/>
        <v>0</v>
      </c>
      <c r="AT201" s="56">
        <f t="shared" ca="1" si="85"/>
        <v>0</v>
      </c>
      <c r="AU201" s="56">
        <f t="shared" ca="1" si="85"/>
        <v>0</v>
      </c>
      <c r="AV201" s="56">
        <f t="shared" ca="1" si="85"/>
        <v>0</v>
      </c>
      <c r="AW201" s="56">
        <f t="shared" ca="1" si="85"/>
        <v>0</v>
      </c>
      <c r="AX201" s="56">
        <f t="shared" ca="1" si="85"/>
        <v>0</v>
      </c>
      <c r="AY201" s="56">
        <f t="shared" ca="1" si="85"/>
        <v>0</v>
      </c>
      <c r="AZ201" s="56">
        <f t="shared" ca="1" si="85"/>
        <v>0</v>
      </c>
      <c r="BA201" s="56">
        <f t="shared" ca="1" si="85"/>
        <v>0</v>
      </c>
      <c r="BB201" s="56">
        <f t="shared" ca="1" si="85"/>
        <v>0</v>
      </c>
      <c r="BC201" s="56">
        <f t="shared" ca="1" si="85"/>
        <v>0</v>
      </c>
      <c r="BD201" s="56">
        <f t="shared" ca="1" si="85"/>
        <v>0</v>
      </c>
      <c r="BE201" s="56">
        <f t="shared" ca="1" si="85"/>
        <v>0</v>
      </c>
      <c r="BF201" s="56">
        <f t="shared" ca="1" si="85"/>
        <v>0</v>
      </c>
      <c r="BG201" s="56">
        <f t="shared" ca="1" si="85"/>
        <v>0</v>
      </c>
    </row>
    <row r="202" spans="1:60" s="4" customFormat="1" x14ac:dyDescent="0.2">
      <c r="A202" s="3" t="s">
        <v>1421</v>
      </c>
      <c r="B202" s="3" t="s">
        <v>4034</v>
      </c>
      <c r="C202" s="3" t="s">
        <v>1684</v>
      </c>
      <c r="D202" s="3"/>
      <c r="E202" s="83"/>
      <c r="F202" s="70"/>
      <c r="G202" s="50" t="s">
        <v>1682</v>
      </c>
      <c r="H202" s="50" t="s">
        <v>1682</v>
      </c>
      <c r="I202" s="71"/>
      <c r="J202" s="72">
        <v>14</v>
      </c>
      <c r="K202" s="72"/>
      <c r="L202" s="80"/>
      <c r="M202" s="54" t="str">
        <f t="shared" si="68"/>
        <v>-</v>
      </c>
      <c r="N202" s="52">
        <f t="shared" si="72"/>
        <v>0</v>
      </c>
      <c r="O202" s="55">
        <f t="shared" ca="1" si="86"/>
        <v>28</v>
      </c>
      <c r="P202" s="55" t="str">
        <f t="shared" ca="1" si="87"/>
        <v>2019.7</v>
      </c>
      <c r="Q202" s="56">
        <f t="shared" si="88"/>
        <v>0</v>
      </c>
      <c r="R202" s="52" t="str">
        <f t="shared" si="89"/>
        <v/>
      </c>
      <c r="S202" s="52"/>
      <c r="T202" s="52" t="str">
        <f t="shared" si="64"/>
        <v>OV</v>
      </c>
      <c r="U202" s="57" t="s">
        <v>130</v>
      </c>
      <c r="V202" s="58">
        <f t="shared" ca="1" si="90"/>
        <v>0</v>
      </c>
      <c r="W202" s="64" t="s">
        <v>1865</v>
      </c>
      <c r="X202" s="84"/>
      <c r="Y202" s="74"/>
      <c r="Z202" s="56">
        <f t="shared" ref="Z202:AI211" ca="1" si="91">IF($O202-WEEKNUM(Z$1815)=0,$Y202,0)</f>
        <v>0</v>
      </c>
      <c r="AA202" s="56">
        <f t="shared" ca="1" si="91"/>
        <v>0</v>
      </c>
      <c r="AB202" s="56">
        <f t="shared" ca="1" si="91"/>
        <v>0</v>
      </c>
      <c r="AC202" s="56">
        <f t="shared" ca="1" si="91"/>
        <v>0</v>
      </c>
      <c r="AD202" s="56">
        <f t="shared" ca="1" si="91"/>
        <v>0</v>
      </c>
      <c r="AE202" s="56">
        <f t="shared" ca="1" si="91"/>
        <v>0</v>
      </c>
      <c r="AF202" s="56">
        <f t="shared" ca="1" si="91"/>
        <v>0</v>
      </c>
      <c r="AG202" s="56">
        <f t="shared" ca="1" si="91"/>
        <v>0</v>
      </c>
      <c r="AH202" s="56">
        <f t="shared" ca="1" si="91"/>
        <v>0</v>
      </c>
      <c r="AI202" s="56">
        <f t="shared" ca="1" si="91"/>
        <v>0</v>
      </c>
      <c r="AJ202" s="56">
        <f t="shared" ref="AJ202:AS211" ca="1" si="92">IF($O202-WEEKNUM(AJ$1815)=0,$Y202,0)</f>
        <v>0</v>
      </c>
      <c r="AK202" s="56">
        <f t="shared" ca="1" si="92"/>
        <v>0</v>
      </c>
      <c r="AL202" s="56">
        <f t="shared" ca="1" si="92"/>
        <v>0</v>
      </c>
      <c r="AM202" s="56">
        <f t="shared" ca="1" si="92"/>
        <v>0</v>
      </c>
      <c r="AN202" s="56">
        <f t="shared" ca="1" si="92"/>
        <v>0</v>
      </c>
      <c r="AO202" s="56">
        <f t="shared" ca="1" si="92"/>
        <v>0</v>
      </c>
      <c r="AP202" s="56">
        <f t="shared" ca="1" si="92"/>
        <v>0</v>
      </c>
      <c r="AQ202" s="56">
        <f t="shared" ca="1" si="92"/>
        <v>0</v>
      </c>
      <c r="AR202" s="56">
        <f t="shared" ca="1" si="92"/>
        <v>0</v>
      </c>
      <c r="AS202" s="56">
        <f t="shared" ca="1" si="92"/>
        <v>0</v>
      </c>
      <c r="AT202" s="56">
        <f t="shared" ref="AT202:BG211" ca="1" si="93">IF($O202-WEEKNUM(AT$1815)=0,$Y202,0)</f>
        <v>0</v>
      </c>
      <c r="AU202" s="56">
        <f t="shared" ca="1" si="93"/>
        <v>0</v>
      </c>
      <c r="AV202" s="56">
        <f t="shared" ca="1" si="93"/>
        <v>0</v>
      </c>
      <c r="AW202" s="56">
        <f t="shared" ca="1" si="93"/>
        <v>0</v>
      </c>
      <c r="AX202" s="56">
        <f t="shared" ca="1" si="93"/>
        <v>0</v>
      </c>
      <c r="AY202" s="56">
        <f t="shared" ca="1" si="93"/>
        <v>0</v>
      </c>
      <c r="AZ202" s="56">
        <f t="shared" ca="1" si="93"/>
        <v>0</v>
      </c>
      <c r="BA202" s="56">
        <f t="shared" ca="1" si="93"/>
        <v>0</v>
      </c>
      <c r="BB202" s="56">
        <f t="shared" ca="1" si="93"/>
        <v>0</v>
      </c>
      <c r="BC202" s="56">
        <f t="shared" ca="1" si="93"/>
        <v>0</v>
      </c>
      <c r="BD202" s="56">
        <f t="shared" ca="1" si="93"/>
        <v>0</v>
      </c>
      <c r="BE202" s="56">
        <f t="shared" ca="1" si="93"/>
        <v>0</v>
      </c>
      <c r="BF202" s="56">
        <f t="shared" ca="1" si="93"/>
        <v>0</v>
      </c>
      <c r="BG202" s="56">
        <f t="shared" ca="1" si="93"/>
        <v>0</v>
      </c>
    </row>
    <row r="203" spans="1:60" s="4" customFormat="1" x14ac:dyDescent="0.2">
      <c r="A203" s="3" t="s">
        <v>1421</v>
      </c>
      <c r="B203" s="3" t="s">
        <v>4034</v>
      </c>
      <c r="C203" s="3" t="s">
        <v>1684</v>
      </c>
      <c r="D203" s="3"/>
      <c r="E203" s="83"/>
      <c r="F203" s="70" t="s">
        <v>1866</v>
      </c>
      <c r="G203" s="50" t="s">
        <v>1682</v>
      </c>
      <c r="H203" s="50" t="s">
        <v>1682</v>
      </c>
      <c r="I203" s="71"/>
      <c r="J203" s="72">
        <v>14</v>
      </c>
      <c r="K203" s="72"/>
      <c r="L203" s="80">
        <v>43586</v>
      </c>
      <c r="M203" s="54">
        <f t="shared" si="68"/>
        <v>3</v>
      </c>
      <c r="N203" s="52">
        <f t="shared" si="72"/>
        <v>18</v>
      </c>
      <c r="O203" s="55">
        <f t="shared" ca="1" si="86"/>
        <v>28</v>
      </c>
      <c r="P203" s="55" t="str">
        <f t="shared" ca="1" si="87"/>
        <v>2019.7</v>
      </c>
      <c r="Q203" s="56">
        <f t="shared" si="88"/>
        <v>1148.191365227538</v>
      </c>
      <c r="R203" s="52">
        <f t="shared" ca="1" si="89"/>
        <v>70</v>
      </c>
      <c r="S203" s="52"/>
      <c r="T203" s="52" t="str">
        <f t="shared" ca="1" si="64"/>
        <v>OV</v>
      </c>
      <c r="U203" s="57" t="s">
        <v>130</v>
      </c>
      <c r="V203" s="58">
        <f t="shared" ca="1" si="90"/>
        <v>0</v>
      </c>
      <c r="W203" s="64" t="s">
        <v>1865</v>
      </c>
      <c r="X203" s="84"/>
      <c r="Y203" s="74">
        <v>4920</v>
      </c>
      <c r="Z203" s="56">
        <f t="shared" ca="1" si="91"/>
        <v>0</v>
      </c>
      <c r="AA203" s="56">
        <f t="shared" ca="1" si="91"/>
        <v>0</v>
      </c>
      <c r="AB203" s="56">
        <f t="shared" ca="1" si="91"/>
        <v>0</v>
      </c>
      <c r="AC203" s="56">
        <f t="shared" ca="1" si="91"/>
        <v>0</v>
      </c>
      <c r="AD203" s="56">
        <f t="shared" ca="1" si="91"/>
        <v>0</v>
      </c>
      <c r="AE203" s="56">
        <f t="shared" ca="1" si="91"/>
        <v>0</v>
      </c>
      <c r="AF203" s="56">
        <f t="shared" ca="1" si="91"/>
        <v>0</v>
      </c>
      <c r="AG203" s="56">
        <f t="shared" ca="1" si="91"/>
        <v>0</v>
      </c>
      <c r="AH203" s="56">
        <f t="shared" ca="1" si="91"/>
        <v>0</v>
      </c>
      <c r="AI203" s="56">
        <f t="shared" ca="1" si="91"/>
        <v>4920</v>
      </c>
      <c r="AJ203" s="56">
        <f t="shared" ca="1" si="92"/>
        <v>0</v>
      </c>
      <c r="AK203" s="56">
        <f t="shared" ca="1" si="92"/>
        <v>0</v>
      </c>
      <c r="AL203" s="56">
        <f t="shared" ca="1" si="92"/>
        <v>0</v>
      </c>
      <c r="AM203" s="56">
        <f t="shared" ca="1" si="92"/>
        <v>0</v>
      </c>
      <c r="AN203" s="56">
        <f t="shared" ca="1" si="92"/>
        <v>0</v>
      </c>
      <c r="AO203" s="56">
        <f t="shared" ca="1" si="92"/>
        <v>0</v>
      </c>
      <c r="AP203" s="56">
        <f t="shared" ca="1" si="92"/>
        <v>0</v>
      </c>
      <c r="AQ203" s="56">
        <f t="shared" ca="1" si="92"/>
        <v>0</v>
      </c>
      <c r="AR203" s="56">
        <f t="shared" ca="1" si="92"/>
        <v>0</v>
      </c>
      <c r="AS203" s="56">
        <f t="shared" ca="1" si="92"/>
        <v>0</v>
      </c>
      <c r="AT203" s="56">
        <f t="shared" ca="1" si="93"/>
        <v>0</v>
      </c>
      <c r="AU203" s="56">
        <f t="shared" ca="1" si="93"/>
        <v>0</v>
      </c>
      <c r="AV203" s="56">
        <f t="shared" ca="1" si="93"/>
        <v>0</v>
      </c>
      <c r="AW203" s="56">
        <f t="shared" ca="1" si="93"/>
        <v>0</v>
      </c>
      <c r="AX203" s="56">
        <f t="shared" ca="1" si="93"/>
        <v>0</v>
      </c>
      <c r="AY203" s="56">
        <f t="shared" ca="1" si="93"/>
        <v>0</v>
      </c>
      <c r="AZ203" s="56">
        <f t="shared" ca="1" si="93"/>
        <v>0</v>
      </c>
      <c r="BA203" s="56">
        <f t="shared" ca="1" si="93"/>
        <v>0</v>
      </c>
      <c r="BB203" s="56">
        <f t="shared" ca="1" si="93"/>
        <v>0</v>
      </c>
      <c r="BC203" s="56">
        <f t="shared" ca="1" si="93"/>
        <v>0</v>
      </c>
      <c r="BD203" s="56">
        <f t="shared" ca="1" si="93"/>
        <v>0</v>
      </c>
      <c r="BE203" s="56">
        <f t="shared" ca="1" si="93"/>
        <v>0</v>
      </c>
      <c r="BF203" s="56">
        <f t="shared" ca="1" si="93"/>
        <v>0</v>
      </c>
      <c r="BG203" s="56">
        <f t="shared" ca="1" si="93"/>
        <v>0</v>
      </c>
    </row>
    <row r="204" spans="1:60" s="4" customFormat="1" x14ac:dyDescent="0.2">
      <c r="A204" s="3" t="s">
        <v>1421</v>
      </c>
      <c r="B204" s="3" t="s">
        <v>4034</v>
      </c>
      <c r="C204" s="3" t="s">
        <v>1684</v>
      </c>
      <c r="D204" s="3"/>
      <c r="E204" s="83"/>
      <c r="F204" s="70"/>
      <c r="G204" s="50" t="s">
        <v>1682</v>
      </c>
      <c r="H204" s="50" t="s">
        <v>1682</v>
      </c>
      <c r="I204" s="71"/>
      <c r="J204" s="72">
        <v>14</v>
      </c>
      <c r="K204" s="72"/>
      <c r="L204" s="80"/>
      <c r="M204" s="54" t="str">
        <f t="shared" si="68"/>
        <v>-</v>
      </c>
      <c r="N204" s="52">
        <f t="shared" si="72"/>
        <v>0</v>
      </c>
      <c r="O204" s="55">
        <f t="shared" ca="1" si="86"/>
        <v>28</v>
      </c>
      <c r="P204" s="55" t="str">
        <f t="shared" ca="1" si="87"/>
        <v>2019.7</v>
      </c>
      <c r="Q204" s="56">
        <f t="shared" si="88"/>
        <v>0</v>
      </c>
      <c r="R204" s="52" t="str">
        <f t="shared" si="89"/>
        <v/>
      </c>
      <c r="S204" s="52"/>
      <c r="T204" s="52" t="str">
        <f t="shared" si="64"/>
        <v>OV</v>
      </c>
      <c r="U204" s="57" t="s">
        <v>130</v>
      </c>
      <c r="V204" s="58">
        <f t="shared" ca="1" si="90"/>
        <v>0</v>
      </c>
      <c r="W204" s="64" t="s">
        <v>1865</v>
      </c>
      <c r="X204" s="84"/>
      <c r="Y204" s="74"/>
      <c r="Z204" s="56">
        <f t="shared" ca="1" si="91"/>
        <v>0</v>
      </c>
      <c r="AA204" s="56">
        <f t="shared" ca="1" si="91"/>
        <v>0</v>
      </c>
      <c r="AB204" s="56">
        <f t="shared" ca="1" si="91"/>
        <v>0</v>
      </c>
      <c r="AC204" s="56">
        <f t="shared" ca="1" si="91"/>
        <v>0</v>
      </c>
      <c r="AD204" s="56">
        <f t="shared" ca="1" si="91"/>
        <v>0</v>
      </c>
      <c r="AE204" s="56">
        <f t="shared" ca="1" si="91"/>
        <v>0</v>
      </c>
      <c r="AF204" s="56">
        <f t="shared" ca="1" si="91"/>
        <v>0</v>
      </c>
      <c r="AG204" s="56">
        <f t="shared" ca="1" si="91"/>
        <v>0</v>
      </c>
      <c r="AH204" s="56">
        <f t="shared" ca="1" si="91"/>
        <v>0</v>
      </c>
      <c r="AI204" s="56">
        <f t="shared" ca="1" si="91"/>
        <v>0</v>
      </c>
      <c r="AJ204" s="56">
        <f t="shared" ca="1" si="92"/>
        <v>0</v>
      </c>
      <c r="AK204" s="56">
        <f t="shared" ca="1" si="92"/>
        <v>0</v>
      </c>
      <c r="AL204" s="56">
        <f t="shared" ca="1" si="92"/>
        <v>0</v>
      </c>
      <c r="AM204" s="56">
        <f t="shared" ca="1" si="92"/>
        <v>0</v>
      </c>
      <c r="AN204" s="56">
        <f t="shared" ca="1" si="92"/>
        <v>0</v>
      </c>
      <c r="AO204" s="56">
        <f t="shared" ca="1" si="92"/>
        <v>0</v>
      </c>
      <c r="AP204" s="56">
        <f t="shared" ca="1" si="92"/>
        <v>0</v>
      </c>
      <c r="AQ204" s="56">
        <f t="shared" ca="1" si="92"/>
        <v>0</v>
      </c>
      <c r="AR204" s="56">
        <f t="shared" ca="1" si="92"/>
        <v>0</v>
      </c>
      <c r="AS204" s="56">
        <f t="shared" ca="1" si="92"/>
        <v>0</v>
      </c>
      <c r="AT204" s="56">
        <f t="shared" ca="1" si="93"/>
        <v>0</v>
      </c>
      <c r="AU204" s="56">
        <f t="shared" ca="1" si="93"/>
        <v>0</v>
      </c>
      <c r="AV204" s="56">
        <f t="shared" ca="1" si="93"/>
        <v>0</v>
      </c>
      <c r="AW204" s="56">
        <f t="shared" ca="1" si="93"/>
        <v>0</v>
      </c>
      <c r="AX204" s="56">
        <f t="shared" ca="1" si="93"/>
        <v>0</v>
      </c>
      <c r="AY204" s="56">
        <f t="shared" ca="1" si="93"/>
        <v>0</v>
      </c>
      <c r="AZ204" s="56">
        <f t="shared" ca="1" si="93"/>
        <v>0</v>
      </c>
      <c r="BA204" s="56">
        <f t="shared" ca="1" si="93"/>
        <v>0</v>
      </c>
      <c r="BB204" s="56">
        <f t="shared" ca="1" si="93"/>
        <v>0</v>
      </c>
      <c r="BC204" s="56">
        <f t="shared" ca="1" si="93"/>
        <v>0</v>
      </c>
      <c r="BD204" s="56">
        <f t="shared" ca="1" si="93"/>
        <v>0</v>
      </c>
      <c r="BE204" s="56">
        <f t="shared" ca="1" si="93"/>
        <v>0</v>
      </c>
      <c r="BF204" s="56">
        <f t="shared" ca="1" si="93"/>
        <v>0</v>
      </c>
      <c r="BG204" s="56">
        <f t="shared" ca="1" si="93"/>
        <v>0</v>
      </c>
    </row>
    <row r="205" spans="1:60" s="4" customFormat="1" x14ac:dyDescent="0.2">
      <c r="A205" s="3" t="s">
        <v>1867</v>
      </c>
      <c r="B205" s="3" t="s">
        <v>4014</v>
      </c>
      <c r="C205" s="3" t="s">
        <v>1684</v>
      </c>
      <c r="D205" s="3"/>
      <c r="E205" s="83"/>
      <c r="F205" s="70"/>
      <c r="G205" s="50" t="s">
        <v>1682</v>
      </c>
      <c r="H205" s="50" t="s">
        <v>1682</v>
      </c>
      <c r="I205" s="71"/>
      <c r="J205" s="72">
        <v>14</v>
      </c>
      <c r="K205" s="72"/>
      <c r="L205" s="80"/>
      <c r="M205" s="54" t="str">
        <f t="shared" si="68"/>
        <v>-</v>
      </c>
      <c r="N205" s="52">
        <f t="shared" si="72"/>
        <v>0</v>
      </c>
      <c r="O205" s="55">
        <f t="shared" ca="1" si="86"/>
        <v>28</v>
      </c>
      <c r="P205" s="55" t="str">
        <f t="shared" ca="1" si="87"/>
        <v>2019.7</v>
      </c>
      <c r="Q205" s="56">
        <f t="shared" si="88"/>
        <v>0</v>
      </c>
      <c r="R205" s="52" t="str">
        <f t="shared" si="89"/>
        <v/>
      </c>
      <c r="S205" s="52"/>
      <c r="T205" s="52" t="str">
        <f t="shared" si="64"/>
        <v>OV</v>
      </c>
      <c r="U205" s="57" t="s">
        <v>178</v>
      </c>
      <c r="V205" s="58">
        <f t="shared" ca="1" si="90"/>
        <v>0</v>
      </c>
      <c r="W205" s="64"/>
      <c r="X205" s="60"/>
      <c r="Y205" s="74"/>
      <c r="Z205" s="56">
        <f t="shared" ca="1" si="91"/>
        <v>0</v>
      </c>
      <c r="AA205" s="56">
        <f t="shared" ca="1" si="91"/>
        <v>0</v>
      </c>
      <c r="AB205" s="56">
        <f t="shared" ca="1" si="91"/>
        <v>0</v>
      </c>
      <c r="AC205" s="56">
        <f t="shared" ca="1" si="91"/>
        <v>0</v>
      </c>
      <c r="AD205" s="56">
        <f t="shared" ca="1" si="91"/>
        <v>0</v>
      </c>
      <c r="AE205" s="56">
        <f t="shared" ca="1" si="91"/>
        <v>0</v>
      </c>
      <c r="AF205" s="56">
        <f t="shared" ca="1" si="91"/>
        <v>0</v>
      </c>
      <c r="AG205" s="56">
        <f t="shared" ca="1" si="91"/>
        <v>0</v>
      </c>
      <c r="AH205" s="56">
        <f t="shared" ca="1" si="91"/>
        <v>0</v>
      </c>
      <c r="AI205" s="56">
        <f t="shared" ca="1" si="91"/>
        <v>0</v>
      </c>
      <c r="AJ205" s="56">
        <f t="shared" ca="1" si="92"/>
        <v>0</v>
      </c>
      <c r="AK205" s="56">
        <f t="shared" ca="1" si="92"/>
        <v>0</v>
      </c>
      <c r="AL205" s="56">
        <f t="shared" ca="1" si="92"/>
        <v>0</v>
      </c>
      <c r="AM205" s="56">
        <f t="shared" ca="1" si="92"/>
        <v>0</v>
      </c>
      <c r="AN205" s="56">
        <f t="shared" ca="1" si="92"/>
        <v>0</v>
      </c>
      <c r="AO205" s="56">
        <f t="shared" ca="1" si="92"/>
        <v>0</v>
      </c>
      <c r="AP205" s="56">
        <f t="shared" ca="1" si="92"/>
        <v>0</v>
      </c>
      <c r="AQ205" s="56">
        <f t="shared" ca="1" si="92"/>
        <v>0</v>
      </c>
      <c r="AR205" s="56">
        <f t="shared" ca="1" si="92"/>
        <v>0</v>
      </c>
      <c r="AS205" s="56">
        <f t="shared" ca="1" si="92"/>
        <v>0</v>
      </c>
      <c r="AT205" s="56">
        <f t="shared" ca="1" si="93"/>
        <v>0</v>
      </c>
      <c r="AU205" s="56">
        <f t="shared" ca="1" si="93"/>
        <v>0</v>
      </c>
      <c r="AV205" s="56">
        <f t="shared" ca="1" si="93"/>
        <v>0</v>
      </c>
      <c r="AW205" s="56">
        <f t="shared" ca="1" si="93"/>
        <v>0</v>
      </c>
      <c r="AX205" s="56">
        <f t="shared" ca="1" si="93"/>
        <v>0</v>
      </c>
      <c r="AY205" s="56">
        <f t="shared" ca="1" si="93"/>
        <v>0</v>
      </c>
      <c r="AZ205" s="56">
        <f t="shared" ca="1" si="93"/>
        <v>0</v>
      </c>
      <c r="BA205" s="56">
        <f t="shared" ca="1" si="93"/>
        <v>0</v>
      </c>
      <c r="BB205" s="56">
        <f t="shared" ca="1" si="93"/>
        <v>0</v>
      </c>
      <c r="BC205" s="56">
        <f t="shared" ca="1" si="93"/>
        <v>0</v>
      </c>
      <c r="BD205" s="56">
        <f t="shared" ca="1" si="93"/>
        <v>0</v>
      </c>
      <c r="BE205" s="56">
        <f t="shared" ca="1" si="93"/>
        <v>0</v>
      </c>
      <c r="BF205" s="56">
        <f t="shared" ca="1" si="93"/>
        <v>0</v>
      </c>
      <c r="BG205" s="56">
        <f t="shared" ca="1" si="93"/>
        <v>0</v>
      </c>
    </row>
    <row r="206" spans="1:60" s="4" customFormat="1" x14ac:dyDescent="0.2">
      <c r="A206" s="3" t="s">
        <v>1868</v>
      </c>
      <c r="B206" s="3" t="s">
        <v>1869</v>
      </c>
      <c r="C206" s="3" t="s">
        <v>1688</v>
      </c>
      <c r="D206" s="3"/>
      <c r="E206" s="83"/>
      <c r="F206" s="70"/>
      <c r="G206" s="50" t="s">
        <v>1682</v>
      </c>
      <c r="H206" s="50" t="s">
        <v>1682</v>
      </c>
      <c r="I206" s="71"/>
      <c r="J206" s="72">
        <v>14</v>
      </c>
      <c r="K206" s="72"/>
      <c r="L206" s="80"/>
      <c r="M206" s="54" t="str">
        <f t="shared" si="68"/>
        <v>-</v>
      </c>
      <c r="N206" s="52">
        <f t="shared" si="72"/>
        <v>0</v>
      </c>
      <c r="O206" s="55">
        <f t="shared" ca="1" si="86"/>
        <v>28</v>
      </c>
      <c r="P206" s="55" t="str">
        <f t="shared" ca="1" si="87"/>
        <v>2019.7</v>
      </c>
      <c r="Q206" s="56">
        <f t="shared" si="88"/>
        <v>0</v>
      </c>
      <c r="R206" s="52" t="str">
        <f t="shared" si="89"/>
        <v/>
      </c>
      <c r="S206" s="52"/>
      <c r="T206" s="52" t="str">
        <f t="shared" si="64"/>
        <v>OV</v>
      </c>
      <c r="U206" s="57" t="s">
        <v>130</v>
      </c>
      <c r="V206" s="58">
        <f t="shared" ca="1" si="90"/>
        <v>0</v>
      </c>
      <c r="W206" s="64" t="s">
        <v>1870</v>
      </c>
      <c r="X206" s="60"/>
      <c r="Y206" s="74"/>
      <c r="Z206" s="56">
        <f t="shared" ca="1" si="91"/>
        <v>0</v>
      </c>
      <c r="AA206" s="56">
        <f t="shared" ca="1" si="91"/>
        <v>0</v>
      </c>
      <c r="AB206" s="56">
        <f t="shared" ca="1" si="91"/>
        <v>0</v>
      </c>
      <c r="AC206" s="56">
        <f t="shared" ca="1" si="91"/>
        <v>0</v>
      </c>
      <c r="AD206" s="56">
        <f t="shared" ca="1" si="91"/>
        <v>0</v>
      </c>
      <c r="AE206" s="56">
        <f t="shared" ca="1" si="91"/>
        <v>0</v>
      </c>
      <c r="AF206" s="56">
        <f t="shared" ca="1" si="91"/>
        <v>0</v>
      </c>
      <c r="AG206" s="56">
        <f t="shared" ca="1" si="91"/>
        <v>0</v>
      </c>
      <c r="AH206" s="56">
        <f t="shared" ca="1" si="91"/>
        <v>0</v>
      </c>
      <c r="AI206" s="56">
        <f t="shared" ca="1" si="91"/>
        <v>0</v>
      </c>
      <c r="AJ206" s="56">
        <f t="shared" ca="1" si="92"/>
        <v>0</v>
      </c>
      <c r="AK206" s="56">
        <f t="shared" ca="1" si="92"/>
        <v>0</v>
      </c>
      <c r="AL206" s="56">
        <f t="shared" ca="1" si="92"/>
        <v>0</v>
      </c>
      <c r="AM206" s="56">
        <f t="shared" ca="1" si="92"/>
        <v>0</v>
      </c>
      <c r="AN206" s="56">
        <f t="shared" ca="1" si="92"/>
        <v>0</v>
      </c>
      <c r="AO206" s="56">
        <f t="shared" ca="1" si="92"/>
        <v>0</v>
      </c>
      <c r="AP206" s="56">
        <f t="shared" ca="1" si="92"/>
        <v>0</v>
      </c>
      <c r="AQ206" s="56">
        <f t="shared" ca="1" si="92"/>
        <v>0</v>
      </c>
      <c r="AR206" s="56">
        <f t="shared" ca="1" si="92"/>
        <v>0</v>
      </c>
      <c r="AS206" s="56">
        <f t="shared" ca="1" si="92"/>
        <v>0</v>
      </c>
      <c r="AT206" s="56">
        <f t="shared" ca="1" si="93"/>
        <v>0</v>
      </c>
      <c r="AU206" s="56">
        <f t="shared" ca="1" si="93"/>
        <v>0</v>
      </c>
      <c r="AV206" s="56">
        <f t="shared" ca="1" si="93"/>
        <v>0</v>
      </c>
      <c r="AW206" s="56">
        <f t="shared" ca="1" si="93"/>
        <v>0</v>
      </c>
      <c r="AX206" s="56">
        <f t="shared" ca="1" si="93"/>
        <v>0</v>
      </c>
      <c r="AY206" s="56">
        <f t="shared" ca="1" si="93"/>
        <v>0</v>
      </c>
      <c r="AZ206" s="56">
        <f t="shared" ca="1" si="93"/>
        <v>0</v>
      </c>
      <c r="BA206" s="56">
        <f t="shared" ca="1" si="93"/>
        <v>0</v>
      </c>
      <c r="BB206" s="56">
        <f t="shared" ca="1" si="93"/>
        <v>0</v>
      </c>
      <c r="BC206" s="56">
        <f t="shared" ca="1" si="93"/>
        <v>0</v>
      </c>
      <c r="BD206" s="56">
        <f t="shared" ca="1" si="93"/>
        <v>0</v>
      </c>
      <c r="BE206" s="56">
        <f t="shared" ca="1" si="93"/>
        <v>0</v>
      </c>
      <c r="BF206" s="56">
        <f t="shared" ca="1" si="93"/>
        <v>0</v>
      </c>
      <c r="BG206" s="56">
        <f t="shared" ca="1" si="93"/>
        <v>0</v>
      </c>
    </row>
    <row r="207" spans="1:60" s="4" customFormat="1" x14ac:dyDescent="0.2">
      <c r="A207" s="3" t="s">
        <v>1868</v>
      </c>
      <c r="B207" s="3" t="s">
        <v>1869</v>
      </c>
      <c r="C207" s="3" t="s">
        <v>1688</v>
      </c>
      <c r="D207" s="3"/>
      <c r="E207" s="83"/>
      <c r="F207" s="70"/>
      <c r="G207" s="50" t="s">
        <v>1682</v>
      </c>
      <c r="H207" s="50" t="s">
        <v>1682</v>
      </c>
      <c r="I207" s="71"/>
      <c r="J207" s="72">
        <v>14</v>
      </c>
      <c r="K207" s="72"/>
      <c r="L207" s="80"/>
      <c r="M207" s="54" t="str">
        <f t="shared" si="68"/>
        <v>-</v>
      </c>
      <c r="N207" s="52">
        <f>WEEKNUM(L207)</f>
        <v>0</v>
      </c>
      <c r="O207" s="55">
        <f t="shared" ca="1" si="86"/>
        <v>28</v>
      </c>
      <c r="P207" s="55" t="str">
        <f t="shared" ca="1" si="87"/>
        <v>2019.7</v>
      </c>
      <c r="Q207" s="56">
        <f t="shared" si="88"/>
        <v>0</v>
      </c>
      <c r="R207" s="52" t="str">
        <f t="shared" si="89"/>
        <v/>
      </c>
      <c r="S207" s="52"/>
      <c r="T207" s="52" t="str">
        <f t="shared" si="64"/>
        <v>OV</v>
      </c>
      <c r="U207" s="57" t="s">
        <v>130</v>
      </c>
      <c r="V207" s="58">
        <f t="shared" ca="1" si="90"/>
        <v>0</v>
      </c>
      <c r="W207" s="64" t="s">
        <v>1870</v>
      </c>
      <c r="X207" s="60"/>
      <c r="Y207" s="74"/>
      <c r="Z207" s="56">
        <f t="shared" ca="1" si="91"/>
        <v>0</v>
      </c>
      <c r="AA207" s="56">
        <f t="shared" ca="1" si="91"/>
        <v>0</v>
      </c>
      <c r="AB207" s="56">
        <f t="shared" ca="1" si="91"/>
        <v>0</v>
      </c>
      <c r="AC207" s="56">
        <f t="shared" ca="1" si="91"/>
        <v>0</v>
      </c>
      <c r="AD207" s="56">
        <f t="shared" ca="1" si="91"/>
        <v>0</v>
      </c>
      <c r="AE207" s="56">
        <f t="shared" ca="1" si="91"/>
        <v>0</v>
      </c>
      <c r="AF207" s="56">
        <f t="shared" ca="1" si="91"/>
        <v>0</v>
      </c>
      <c r="AG207" s="56">
        <f t="shared" ca="1" si="91"/>
        <v>0</v>
      </c>
      <c r="AH207" s="56">
        <f t="shared" ca="1" si="91"/>
        <v>0</v>
      </c>
      <c r="AI207" s="56">
        <f t="shared" ca="1" si="91"/>
        <v>0</v>
      </c>
      <c r="AJ207" s="56">
        <f t="shared" ca="1" si="92"/>
        <v>0</v>
      </c>
      <c r="AK207" s="56">
        <f t="shared" ca="1" si="92"/>
        <v>0</v>
      </c>
      <c r="AL207" s="56">
        <f t="shared" ca="1" si="92"/>
        <v>0</v>
      </c>
      <c r="AM207" s="56">
        <f t="shared" ca="1" si="92"/>
        <v>0</v>
      </c>
      <c r="AN207" s="56">
        <f t="shared" ca="1" si="92"/>
        <v>0</v>
      </c>
      <c r="AO207" s="56">
        <f t="shared" ca="1" si="92"/>
        <v>0</v>
      </c>
      <c r="AP207" s="56">
        <f t="shared" ca="1" si="92"/>
        <v>0</v>
      </c>
      <c r="AQ207" s="56">
        <f t="shared" ca="1" si="92"/>
        <v>0</v>
      </c>
      <c r="AR207" s="56">
        <f t="shared" ca="1" si="92"/>
        <v>0</v>
      </c>
      <c r="AS207" s="56">
        <f t="shared" ca="1" si="92"/>
        <v>0</v>
      </c>
      <c r="AT207" s="56">
        <f t="shared" ca="1" si="93"/>
        <v>0</v>
      </c>
      <c r="AU207" s="56">
        <f t="shared" ca="1" si="93"/>
        <v>0</v>
      </c>
      <c r="AV207" s="56">
        <f t="shared" ca="1" si="93"/>
        <v>0</v>
      </c>
      <c r="AW207" s="56">
        <f t="shared" ca="1" si="93"/>
        <v>0</v>
      </c>
      <c r="AX207" s="56">
        <f t="shared" ca="1" si="93"/>
        <v>0</v>
      </c>
      <c r="AY207" s="56">
        <f t="shared" ca="1" si="93"/>
        <v>0</v>
      </c>
      <c r="AZ207" s="56">
        <f t="shared" ca="1" si="93"/>
        <v>0</v>
      </c>
      <c r="BA207" s="56">
        <f t="shared" ca="1" si="93"/>
        <v>0</v>
      </c>
      <c r="BB207" s="56">
        <f t="shared" ca="1" si="93"/>
        <v>0</v>
      </c>
      <c r="BC207" s="56">
        <f t="shared" ca="1" si="93"/>
        <v>0</v>
      </c>
      <c r="BD207" s="56">
        <f t="shared" ca="1" si="93"/>
        <v>0</v>
      </c>
      <c r="BE207" s="56">
        <f t="shared" ca="1" si="93"/>
        <v>0</v>
      </c>
      <c r="BF207" s="56">
        <f t="shared" ca="1" si="93"/>
        <v>0</v>
      </c>
      <c r="BG207" s="56">
        <f t="shared" ca="1" si="93"/>
        <v>0</v>
      </c>
    </row>
    <row r="208" spans="1:60" s="4" customFormat="1" x14ac:dyDescent="0.2">
      <c r="A208" s="3" t="s">
        <v>1868</v>
      </c>
      <c r="B208" s="3" t="s">
        <v>1869</v>
      </c>
      <c r="C208" s="3" t="s">
        <v>1688</v>
      </c>
      <c r="D208" s="3"/>
      <c r="E208" s="83"/>
      <c r="F208" s="70"/>
      <c r="G208" s="50" t="s">
        <v>1682</v>
      </c>
      <c r="H208" s="50" t="s">
        <v>1682</v>
      </c>
      <c r="I208" s="71"/>
      <c r="J208" s="72">
        <v>14</v>
      </c>
      <c r="K208" s="72"/>
      <c r="L208" s="80"/>
      <c r="M208" s="54" t="str">
        <f t="shared" si="68"/>
        <v>-</v>
      </c>
      <c r="N208" s="52">
        <f>WEEKNUM(L208)</f>
        <v>0</v>
      </c>
      <c r="O208" s="55">
        <f t="shared" ca="1" si="86"/>
        <v>28</v>
      </c>
      <c r="P208" s="55" t="str">
        <f t="shared" ca="1" si="87"/>
        <v>2019.7</v>
      </c>
      <c r="Q208" s="56">
        <f t="shared" si="88"/>
        <v>0</v>
      </c>
      <c r="R208" s="52" t="str">
        <f t="shared" si="89"/>
        <v/>
      </c>
      <c r="S208" s="52"/>
      <c r="T208" s="52" t="str">
        <f t="shared" si="64"/>
        <v>OV</v>
      </c>
      <c r="U208" s="57" t="s">
        <v>178</v>
      </c>
      <c r="V208" s="58">
        <f t="shared" ca="1" si="90"/>
        <v>0</v>
      </c>
      <c r="W208" s="64" t="s">
        <v>1870</v>
      </c>
      <c r="X208" s="60"/>
      <c r="Y208" s="74"/>
      <c r="Z208" s="56">
        <f t="shared" ca="1" si="91"/>
        <v>0</v>
      </c>
      <c r="AA208" s="56">
        <f t="shared" ca="1" si="91"/>
        <v>0</v>
      </c>
      <c r="AB208" s="56">
        <f t="shared" ca="1" si="91"/>
        <v>0</v>
      </c>
      <c r="AC208" s="56">
        <f t="shared" ca="1" si="91"/>
        <v>0</v>
      </c>
      <c r="AD208" s="56">
        <f t="shared" ca="1" si="91"/>
        <v>0</v>
      </c>
      <c r="AE208" s="56">
        <f t="shared" ca="1" si="91"/>
        <v>0</v>
      </c>
      <c r="AF208" s="56">
        <f t="shared" ca="1" si="91"/>
        <v>0</v>
      </c>
      <c r="AG208" s="56">
        <f t="shared" ca="1" si="91"/>
        <v>0</v>
      </c>
      <c r="AH208" s="56">
        <f t="shared" ca="1" si="91"/>
        <v>0</v>
      </c>
      <c r="AI208" s="56">
        <f t="shared" ca="1" si="91"/>
        <v>0</v>
      </c>
      <c r="AJ208" s="56">
        <f t="shared" ca="1" si="92"/>
        <v>0</v>
      </c>
      <c r="AK208" s="56">
        <f t="shared" ca="1" si="92"/>
        <v>0</v>
      </c>
      <c r="AL208" s="56">
        <f t="shared" ca="1" si="92"/>
        <v>0</v>
      </c>
      <c r="AM208" s="56">
        <f t="shared" ca="1" si="92"/>
        <v>0</v>
      </c>
      <c r="AN208" s="56">
        <f t="shared" ca="1" si="92"/>
        <v>0</v>
      </c>
      <c r="AO208" s="56">
        <f t="shared" ca="1" si="92"/>
        <v>0</v>
      </c>
      <c r="AP208" s="56">
        <f t="shared" ca="1" si="92"/>
        <v>0</v>
      </c>
      <c r="AQ208" s="56">
        <f t="shared" ca="1" si="92"/>
        <v>0</v>
      </c>
      <c r="AR208" s="56">
        <f t="shared" ca="1" si="92"/>
        <v>0</v>
      </c>
      <c r="AS208" s="56">
        <f t="shared" ca="1" si="92"/>
        <v>0</v>
      </c>
      <c r="AT208" s="56">
        <f t="shared" ca="1" si="93"/>
        <v>0</v>
      </c>
      <c r="AU208" s="56">
        <f t="shared" ca="1" si="93"/>
        <v>0</v>
      </c>
      <c r="AV208" s="56">
        <f t="shared" ca="1" si="93"/>
        <v>0</v>
      </c>
      <c r="AW208" s="56">
        <f t="shared" ca="1" si="93"/>
        <v>0</v>
      </c>
      <c r="AX208" s="56">
        <f t="shared" ca="1" si="93"/>
        <v>0</v>
      </c>
      <c r="AY208" s="56">
        <f t="shared" ca="1" si="93"/>
        <v>0</v>
      </c>
      <c r="AZ208" s="56">
        <f t="shared" ca="1" si="93"/>
        <v>0</v>
      </c>
      <c r="BA208" s="56">
        <f t="shared" ca="1" si="93"/>
        <v>0</v>
      </c>
      <c r="BB208" s="56">
        <f t="shared" ca="1" si="93"/>
        <v>0</v>
      </c>
      <c r="BC208" s="56">
        <f t="shared" ca="1" si="93"/>
        <v>0</v>
      </c>
      <c r="BD208" s="56">
        <f t="shared" ca="1" si="93"/>
        <v>0</v>
      </c>
      <c r="BE208" s="56">
        <f t="shared" ca="1" si="93"/>
        <v>0</v>
      </c>
      <c r="BF208" s="56">
        <f t="shared" ca="1" si="93"/>
        <v>0</v>
      </c>
      <c r="BG208" s="56">
        <f t="shared" ca="1" si="93"/>
        <v>0</v>
      </c>
    </row>
    <row r="209" spans="1:59" s="4" customFormat="1" x14ac:dyDescent="0.2">
      <c r="A209" s="3" t="s">
        <v>1165</v>
      </c>
      <c r="B209" s="3" t="s">
        <v>4087</v>
      </c>
      <c r="C209" s="3" t="s">
        <v>1684</v>
      </c>
      <c r="D209" s="3"/>
      <c r="E209" s="69"/>
      <c r="F209" s="70" t="s">
        <v>1168</v>
      </c>
      <c r="G209" s="50" t="s">
        <v>1682</v>
      </c>
      <c r="H209" s="50" t="s">
        <v>1682</v>
      </c>
      <c r="I209" s="71"/>
      <c r="J209" s="72">
        <v>60</v>
      </c>
      <c r="K209" s="72"/>
      <c r="L209" s="80">
        <v>43587</v>
      </c>
      <c r="M209" s="54">
        <f t="shared" si="68"/>
        <v>4</v>
      </c>
      <c r="N209" s="52">
        <f t="shared" si="72"/>
        <v>18</v>
      </c>
      <c r="O209" s="55">
        <f t="shared" ca="1" si="86"/>
        <v>28</v>
      </c>
      <c r="P209" s="55" t="str">
        <f t="shared" ca="1" si="87"/>
        <v>2019.7</v>
      </c>
      <c r="Q209" s="56">
        <f t="shared" si="88"/>
        <v>3129</v>
      </c>
      <c r="R209" s="52">
        <f t="shared" ca="1" si="89"/>
        <v>69</v>
      </c>
      <c r="S209" s="52"/>
      <c r="T209" s="52" t="str">
        <f t="shared" ref="T209:T273" ca="1" si="94">IFERROR(IF(R209&gt;0,"OV",""),0)</f>
        <v>OV</v>
      </c>
      <c r="U209" s="57" t="s">
        <v>178</v>
      </c>
      <c r="V209" s="58">
        <f t="shared" ca="1" si="90"/>
        <v>0</v>
      </c>
      <c r="W209" s="59"/>
      <c r="X209" s="60"/>
      <c r="Y209" s="74">
        <v>3129</v>
      </c>
      <c r="Z209" s="56">
        <f t="shared" ca="1" si="91"/>
        <v>0</v>
      </c>
      <c r="AA209" s="56">
        <f t="shared" ca="1" si="91"/>
        <v>0</v>
      </c>
      <c r="AB209" s="56">
        <f t="shared" ca="1" si="91"/>
        <v>0</v>
      </c>
      <c r="AC209" s="56">
        <f t="shared" ca="1" si="91"/>
        <v>0</v>
      </c>
      <c r="AD209" s="56">
        <f t="shared" ca="1" si="91"/>
        <v>0</v>
      </c>
      <c r="AE209" s="56">
        <f t="shared" ca="1" si="91"/>
        <v>0</v>
      </c>
      <c r="AF209" s="56">
        <f t="shared" ca="1" si="91"/>
        <v>0</v>
      </c>
      <c r="AG209" s="56">
        <f t="shared" ca="1" si="91"/>
        <v>0</v>
      </c>
      <c r="AH209" s="56">
        <f t="shared" ca="1" si="91"/>
        <v>0</v>
      </c>
      <c r="AI209" s="56">
        <f t="shared" ca="1" si="91"/>
        <v>3129</v>
      </c>
      <c r="AJ209" s="56">
        <f t="shared" ca="1" si="92"/>
        <v>0</v>
      </c>
      <c r="AK209" s="56">
        <f t="shared" ca="1" si="92"/>
        <v>0</v>
      </c>
      <c r="AL209" s="56">
        <f t="shared" ca="1" si="92"/>
        <v>0</v>
      </c>
      <c r="AM209" s="56">
        <f t="shared" ca="1" si="92"/>
        <v>0</v>
      </c>
      <c r="AN209" s="56">
        <f t="shared" ca="1" si="92"/>
        <v>0</v>
      </c>
      <c r="AO209" s="56">
        <f t="shared" ca="1" si="92"/>
        <v>0</v>
      </c>
      <c r="AP209" s="56">
        <f t="shared" ca="1" si="92"/>
        <v>0</v>
      </c>
      <c r="AQ209" s="56">
        <f t="shared" ca="1" si="92"/>
        <v>0</v>
      </c>
      <c r="AR209" s="56">
        <f t="shared" ca="1" si="92"/>
        <v>0</v>
      </c>
      <c r="AS209" s="56">
        <f t="shared" ca="1" si="92"/>
        <v>0</v>
      </c>
      <c r="AT209" s="56">
        <f t="shared" ca="1" si="93"/>
        <v>0</v>
      </c>
      <c r="AU209" s="56">
        <f t="shared" ca="1" si="93"/>
        <v>0</v>
      </c>
      <c r="AV209" s="56">
        <f t="shared" ca="1" si="93"/>
        <v>0</v>
      </c>
      <c r="AW209" s="56">
        <f t="shared" ca="1" si="93"/>
        <v>0</v>
      </c>
      <c r="AX209" s="56">
        <f t="shared" ca="1" si="93"/>
        <v>0</v>
      </c>
      <c r="AY209" s="56">
        <f t="shared" ca="1" si="93"/>
        <v>0</v>
      </c>
      <c r="AZ209" s="56">
        <f t="shared" ca="1" si="93"/>
        <v>0</v>
      </c>
      <c r="BA209" s="56">
        <f t="shared" ca="1" si="93"/>
        <v>0</v>
      </c>
      <c r="BB209" s="56">
        <f t="shared" ca="1" si="93"/>
        <v>0</v>
      </c>
      <c r="BC209" s="56">
        <f t="shared" ca="1" si="93"/>
        <v>0</v>
      </c>
      <c r="BD209" s="56">
        <f t="shared" ca="1" si="93"/>
        <v>0</v>
      </c>
      <c r="BE209" s="56">
        <f t="shared" ca="1" si="93"/>
        <v>0</v>
      </c>
      <c r="BF209" s="56">
        <f t="shared" ca="1" si="93"/>
        <v>0</v>
      </c>
      <c r="BG209" s="56">
        <f t="shared" ca="1" si="93"/>
        <v>0</v>
      </c>
    </row>
    <row r="210" spans="1:59" s="4" customFormat="1" x14ac:dyDescent="0.2">
      <c r="A210" s="4" t="s">
        <v>173</v>
      </c>
      <c r="B210" s="4" t="s">
        <v>1872</v>
      </c>
      <c r="C210" s="4" t="s">
        <v>1688</v>
      </c>
      <c r="D210" s="4">
        <v>68100</v>
      </c>
      <c r="E210" s="66"/>
      <c r="F210" s="67"/>
      <c r="G210" s="50" t="s">
        <v>1682</v>
      </c>
      <c r="H210" s="50" t="s">
        <v>1682</v>
      </c>
      <c r="I210" s="51"/>
      <c r="J210" s="52">
        <v>30</v>
      </c>
      <c r="K210" s="52"/>
      <c r="L210" s="53"/>
      <c r="M210" s="54" t="str">
        <f t="shared" si="68"/>
        <v>-</v>
      </c>
      <c r="N210" s="52">
        <f t="shared" si="72"/>
        <v>0</v>
      </c>
      <c r="O210" s="55">
        <f t="shared" ca="1" si="86"/>
        <v>28</v>
      </c>
      <c r="P210" s="55" t="str">
        <f t="shared" ca="1" si="87"/>
        <v>2019.7</v>
      </c>
      <c r="Q210" s="56">
        <f t="shared" si="88"/>
        <v>0</v>
      </c>
      <c r="R210" s="52" t="str">
        <f t="shared" si="89"/>
        <v/>
      </c>
      <c r="S210" s="52"/>
      <c r="T210" s="52" t="str">
        <f t="shared" si="94"/>
        <v>OV</v>
      </c>
      <c r="U210" s="57" t="s">
        <v>178</v>
      </c>
      <c r="V210" s="58">
        <f t="shared" ca="1" si="90"/>
        <v>0</v>
      </c>
      <c r="W210" s="59"/>
      <c r="X210" s="60"/>
      <c r="Y210" s="61"/>
      <c r="Z210" s="56">
        <f t="shared" ca="1" si="91"/>
        <v>0</v>
      </c>
      <c r="AA210" s="56">
        <f t="shared" ca="1" si="91"/>
        <v>0</v>
      </c>
      <c r="AB210" s="56">
        <f t="shared" ca="1" si="91"/>
        <v>0</v>
      </c>
      <c r="AC210" s="56">
        <f t="shared" ca="1" si="91"/>
        <v>0</v>
      </c>
      <c r="AD210" s="56">
        <f t="shared" ca="1" si="91"/>
        <v>0</v>
      </c>
      <c r="AE210" s="56">
        <f t="shared" ca="1" si="91"/>
        <v>0</v>
      </c>
      <c r="AF210" s="56">
        <f t="shared" ca="1" si="91"/>
        <v>0</v>
      </c>
      <c r="AG210" s="56">
        <f t="shared" ca="1" si="91"/>
        <v>0</v>
      </c>
      <c r="AH210" s="56">
        <f t="shared" ca="1" si="91"/>
        <v>0</v>
      </c>
      <c r="AI210" s="56">
        <f t="shared" ca="1" si="91"/>
        <v>0</v>
      </c>
      <c r="AJ210" s="56">
        <f t="shared" ca="1" si="92"/>
        <v>0</v>
      </c>
      <c r="AK210" s="56">
        <f t="shared" ca="1" si="92"/>
        <v>0</v>
      </c>
      <c r="AL210" s="56">
        <f t="shared" ca="1" si="92"/>
        <v>0</v>
      </c>
      <c r="AM210" s="56">
        <f t="shared" ca="1" si="92"/>
        <v>0</v>
      </c>
      <c r="AN210" s="56">
        <f t="shared" ca="1" si="92"/>
        <v>0</v>
      </c>
      <c r="AO210" s="56">
        <f t="shared" ca="1" si="92"/>
        <v>0</v>
      </c>
      <c r="AP210" s="56">
        <f t="shared" ca="1" si="92"/>
        <v>0</v>
      </c>
      <c r="AQ210" s="56">
        <f t="shared" ca="1" si="92"/>
        <v>0</v>
      </c>
      <c r="AR210" s="56">
        <f t="shared" ca="1" si="92"/>
        <v>0</v>
      </c>
      <c r="AS210" s="56">
        <f t="shared" ca="1" si="92"/>
        <v>0</v>
      </c>
      <c r="AT210" s="56">
        <f t="shared" ca="1" si="93"/>
        <v>0</v>
      </c>
      <c r="AU210" s="56">
        <f t="shared" ca="1" si="93"/>
        <v>0</v>
      </c>
      <c r="AV210" s="56">
        <f t="shared" ca="1" si="93"/>
        <v>0</v>
      </c>
      <c r="AW210" s="56">
        <f t="shared" ca="1" si="93"/>
        <v>0</v>
      </c>
      <c r="AX210" s="56">
        <f t="shared" ca="1" si="93"/>
        <v>0</v>
      </c>
      <c r="AY210" s="56">
        <f t="shared" ca="1" si="93"/>
        <v>0</v>
      </c>
      <c r="AZ210" s="56">
        <f t="shared" ca="1" si="93"/>
        <v>0</v>
      </c>
      <c r="BA210" s="56">
        <f t="shared" ca="1" si="93"/>
        <v>0</v>
      </c>
      <c r="BB210" s="56">
        <f t="shared" ca="1" si="93"/>
        <v>0</v>
      </c>
      <c r="BC210" s="56">
        <f t="shared" ca="1" si="93"/>
        <v>0</v>
      </c>
      <c r="BD210" s="56">
        <f t="shared" ca="1" si="93"/>
        <v>0</v>
      </c>
      <c r="BE210" s="56">
        <f t="shared" ca="1" si="93"/>
        <v>0</v>
      </c>
      <c r="BF210" s="56">
        <f t="shared" ca="1" si="93"/>
        <v>0</v>
      </c>
      <c r="BG210" s="56">
        <f t="shared" ca="1" si="93"/>
        <v>0</v>
      </c>
    </row>
    <row r="211" spans="1:59" s="4" customFormat="1" x14ac:dyDescent="0.2">
      <c r="A211" s="4" t="s">
        <v>173</v>
      </c>
      <c r="B211" s="4" t="s">
        <v>1872</v>
      </c>
      <c r="C211" s="4" t="s">
        <v>1688</v>
      </c>
      <c r="E211" s="66" t="s">
        <v>1794</v>
      </c>
      <c r="F211" s="67" t="s">
        <v>175</v>
      </c>
      <c r="G211" s="50" t="s">
        <v>1682</v>
      </c>
      <c r="H211" s="50" t="s">
        <v>1682</v>
      </c>
      <c r="I211" s="51"/>
      <c r="J211" s="52">
        <v>30</v>
      </c>
      <c r="K211" s="52"/>
      <c r="L211" s="53">
        <v>43588</v>
      </c>
      <c r="M211" s="54">
        <f t="shared" si="68"/>
        <v>5</v>
      </c>
      <c r="N211" s="52">
        <f t="shared" si="72"/>
        <v>18</v>
      </c>
      <c r="O211" s="55">
        <f t="shared" ca="1" si="86"/>
        <v>28</v>
      </c>
      <c r="P211" s="55" t="str">
        <f t="shared" ca="1" si="87"/>
        <v>2019.7</v>
      </c>
      <c r="Q211" s="56">
        <f t="shared" si="88"/>
        <v>1079</v>
      </c>
      <c r="R211" s="52">
        <f t="shared" ca="1" si="89"/>
        <v>68</v>
      </c>
      <c r="S211" s="52"/>
      <c r="T211" s="52" t="str">
        <f t="shared" ca="1" si="94"/>
        <v>OV</v>
      </c>
      <c r="U211" s="57" t="s">
        <v>178</v>
      </c>
      <c r="V211" s="58">
        <f t="shared" ca="1" si="90"/>
        <v>0</v>
      </c>
      <c r="W211" s="59"/>
      <c r="X211" s="60"/>
      <c r="Y211" s="61">
        <v>1079</v>
      </c>
      <c r="Z211" s="56">
        <f t="shared" ca="1" si="91"/>
        <v>0</v>
      </c>
      <c r="AA211" s="56">
        <f t="shared" ca="1" si="91"/>
        <v>0</v>
      </c>
      <c r="AB211" s="56">
        <f t="shared" ca="1" si="91"/>
        <v>0</v>
      </c>
      <c r="AC211" s="56">
        <f t="shared" ca="1" si="91"/>
        <v>0</v>
      </c>
      <c r="AD211" s="56">
        <f t="shared" ca="1" si="91"/>
        <v>0</v>
      </c>
      <c r="AE211" s="56">
        <f t="shared" ca="1" si="91"/>
        <v>0</v>
      </c>
      <c r="AF211" s="56">
        <f t="shared" ca="1" si="91"/>
        <v>0</v>
      </c>
      <c r="AG211" s="56">
        <f t="shared" ca="1" si="91"/>
        <v>0</v>
      </c>
      <c r="AH211" s="56">
        <f t="shared" ca="1" si="91"/>
        <v>0</v>
      </c>
      <c r="AI211" s="56">
        <f t="shared" ca="1" si="91"/>
        <v>1079</v>
      </c>
      <c r="AJ211" s="56">
        <f t="shared" ca="1" si="92"/>
        <v>0</v>
      </c>
      <c r="AK211" s="56">
        <f t="shared" ca="1" si="92"/>
        <v>0</v>
      </c>
      <c r="AL211" s="56">
        <f t="shared" ca="1" si="92"/>
        <v>0</v>
      </c>
      <c r="AM211" s="56">
        <f t="shared" ca="1" si="92"/>
        <v>0</v>
      </c>
      <c r="AN211" s="56">
        <f t="shared" ca="1" si="92"/>
        <v>0</v>
      </c>
      <c r="AO211" s="56">
        <f t="shared" ca="1" si="92"/>
        <v>0</v>
      </c>
      <c r="AP211" s="56">
        <f t="shared" ca="1" si="92"/>
        <v>0</v>
      </c>
      <c r="AQ211" s="56">
        <f t="shared" ca="1" si="92"/>
        <v>0</v>
      </c>
      <c r="AR211" s="56">
        <f t="shared" ca="1" si="92"/>
        <v>0</v>
      </c>
      <c r="AS211" s="56">
        <f t="shared" ca="1" si="92"/>
        <v>0</v>
      </c>
      <c r="AT211" s="56">
        <f t="shared" ca="1" si="93"/>
        <v>0</v>
      </c>
      <c r="AU211" s="56">
        <f t="shared" ca="1" si="93"/>
        <v>0</v>
      </c>
      <c r="AV211" s="56">
        <f t="shared" ca="1" si="93"/>
        <v>0</v>
      </c>
      <c r="AW211" s="56">
        <f t="shared" ca="1" si="93"/>
        <v>0</v>
      </c>
      <c r="AX211" s="56">
        <f t="shared" ca="1" si="93"/>
        <v>0</v>
      </c>
      <c r="AY211" s="56">
        <f t="shared" ca="1" si="93"/>
        <v>0</v>
      </c>
      <c r="AZ211" s="56">
        <f t="shared" ca="1" si="93"/>
        <v>0</v>
      </c>
      <c r="BA211" s="56">
        <f t="shared" ca="1" si="93"/>
        <v>0</v>
      </c>
      <c r="BB211" s="56">
        <f t="shared" ca="1" si="93"/>
        <v>0</v>
      </c>
      <c r="BC211" s="56">
        <f t="shared" ca="1" si="93"/>
        <v>0</v>
      </c>
      <c r="BD211" s="56">
        <f t="shared" ca="1" si="93"/>
        <v>0</v>
      </c>
      <c r="BE211" s="56">
        <f t="shared" ca="1" si="93"/>
        <v>0</v>
      </c>
      <c r="BF211" s="56">
        <f t="shared" ca="1" si="93"/>
        <v>0</v>
      </c>
      <c r="BG211" s="56">
        <f t="shared" ca="1" si="93"/>
        <v>0</v>
      </c>
    </row>
    <row r="212" spans="1:59" s="4" customFormat="1" x14ac:dyDescent="0.2">
      <c r="A212" s="4" t="s">
        <v>173</v>
      </c>
      <c r="B212" s="4" t="s">
        <v>1872</v>
      </c>
      <c r="C212" s="4" t="s">
        <v>1688</v>
      </c>
      <c r="E212" s="66"/>
      <c r="F212" s="67" t="s">
        <v>1873</v>
      </c>
      <c r="G212" s="50" t="s">
        <v>1682</v>
      </c>
      <c r="H212" s="50" t="s">
        <v>1682</v>
      </c>
      <c r="I212" s="51"/>
      <c r="J212" s="52">
        <v>30</v>
      </c>
      <c r="K212" s="52"/>
      <c r="L212" s="53">
        <v>43622</v>
      </c>
      <c r="M212" s="54">
        <f t="shared" si="68"/>
        <v>4</v>
      </c>
      <c r="N212" s="52">
        <f t="shared" si="72"/>
        <v>23</v>
      </c>
      <c r="O212" s="55">
        <f t="shared" ca="1" si="86"/>
        <v>28</v>
      </c>
      <c r="P212" s="55" t="str">
        <f t="shared" ca="1" si="87"/>
        <v>2019.7</v>
      </c>
      <c r="Q212" s="56">
        <f t="shared" si="88"/>
        <v>1813.25</v>
      </c>
      <c r="R212" s="52">
        <f t="shared" ca="1" si="89"/>
        <v>34</v>
      </c>
      <c r="S212" s="52"/>
      <c r="T212" s="52" t="str">
        <f t="shared" ca="1" si="94"/>
        <v>OV</v>
      </c>
      <c r="U212" s="57" t="s">
        <v>178</v>
      </c>
      <c r="V212" s="58">
        <f t="shared" ca="1" si="90"/>
        <v>0</v>
      </c>
      <c r="W212" s="59"/>
      <c r="X212" s="60"/>
      <c r="Y212" s="61">
        <v>1813.25</v>
      </c>
      <c r="Z212" s="56">
        <f t="shared" ref="Z212:AI221" ca="1" si="95">IF($O212-WEEKNUM(Z$1815)=0,$Y212,0)</f>
        <v>0</v>
      </c>
      <c r="AA212" s="56">
        <f t="shared" ca="1" si="95"/>
        <v>0</v>
      </c>
      <c r="AB212" s="56">
        <f t="shared" ca="1" si="95"/>
        <v>0</v>
      </c>
      <c r="AC212" s="56">
        <f t="shared" ca="1" si="95"/>
        <v>0</v>
      </c>
      <c r="AD212" s="56">
        <f t="shared" ca="1" si="95"/>
        <v>0</v>
      </c>
      <c r="AE212" s="56">
        <f t="shared" ca="1" si="95"/>
        <v>0</v>
      </c>
      <c r="AF212" s="56">
        <f t="shared" ca="1" si="95"/>
        <v>0</v>
      </c>
      <c r="AG212" s="56">
        <f t="shared" ca="1" si="95"/>
        <v>0</v>
      </c>
      <c r="AH212" s="56">
        <f t="shared" ca="1" si="95"/>
        <v>0</v>
      </c>
      <c r="AI212" s="56">
        <f t="shared" ca="1" si="95"/>
        <v>1813.25</v>
      </c>
      <c r="AJ212" s="56">
        <f t="shared" ref="AJ212:AS221" ca="1" si="96">IF($O212-WEEKNUM(AJ$1815)=0,$Y212,0)</f>
        <v>0</v>
      </c>
      <c r="AK212" s="56">
        <f t="shared" ca="1" si="96"/>
        <v>0</v>
      </c>
      <c r="AL212" s="56">
        <f t="shared" ca="1" si="96"/>
        <v>0</v>
      </c>
      <c r="AM212" s="56">
        <f t="shared" ca="1" si="96"/>
        <v>0</v>
      </c>
      <c r="AN212" s="56">
        <f t="shared" ca="1" si="96"/>
        <v>0</v>
      </c>
      <c r="AO212" s="56">
        <f t="shared" ca="1" si="96"/>
        <v>0</v>
      </c>
      <c r="AP212" s="56">
        <f t="shared" ca="1" si="96"/>
        <v>0</v>
      </c>
      <c r="AQ212" s="56">
        <f t="shared" ca="1" si="96"/>
        <v>0</v>
      </c>
      <c r="AR212" s="56">
        <f t="shared" ca="1" si="96"/>
        <v>0</v>
      </c>
      <c r="AS212" s="56">
        <f t="shared" ca="1" si="96"/>
        <v>0</v>
      </c>
      <c r="AT212" s="56">
        <f t="shared" ref="AT212:BG221" ca="1" si="97">IF($O212-WEEKNUM(AT$1815)=0,$Y212,0)</f>
        <v>0</v>
      </c>
      <c r="AU212" s="56">
        <f t="shared" ca="1" si="97"/>
        <v>0</v>
      </c>
      <c r="AV212" s="56">
        <f t="shared" ca="1" si="97"/>
        <v>0</v>
      </c>
      <c r="AW212" s="56">
        <f t="shared" ca="1" si="97"/>
        <v>0</v>
      </c>
      <c r="AX212" s="56">
        <f t="shared" ca="1" si="97"/>
        <v>0</v>
      </c>
      <c r="AY212" s="56">
        <f t="shared" ca="1" si="97"/>
        <v>0</v>
      </c>
      <c r="AZ212" s="56">
        <f t="shared" ca="1" si="97"/>
        <v>0</v>
      </c>
      <c r="BA212" s="56">
        <f t="shared" ca="1" si="97"/>
        <v>0</v>
      </c>
      <c r="BB212" s="56">
        <f t="shared" ca="1" si="97"/>
        <v>0</v>
      </c>
      <c r="BC212" s="56">
        <f t="shared" ca="1" si="97"/>
        <v>0</v>
      </c>
      <c r="BD212" s="56">
        <f t="shared" ca="1" si="97"/>
        <v>0</v>
      </c>
      <c r="BE212" s="56">
        <f t="shared" ca="1" si="97"/>
        <v>0</v>
      </c>
      <c r="BF212" s="56">
        <f t="shared" ca="1" si="97"/>
        <v>0</v>
      </c>
      <c r="BG212" s="56">
        <f t="shared" ca="1" si="97"/>
        <v>0</v>
      </c>
    </row>
    <row r="213" spans="1:59" s="4" customFormat="1" x14ac:dyDescent="0.2">
      <c r="A213" s="4" t="s">
        <v>173</v>
      </c>
      <c r="B213" s="4" t="s">
        <v>1872</v>
      </c>
      <c r="C213" s="4" t="s">
        <v>1688</v>
      </c>
      <c r="E213" s="66"/>
      <c r="F213" s="67"/>
      <c r="G213" s="50" t="s">
        <v>1682</v>
      </c>
      <c r="H213" s="50" t="s">
        <v>1682</v>
      </c>
      <c r="I213" s="51"/>
      <c r="J213" s="52">
        <v>30</v>
      </c>
      <c r="K213" s="52"/>
      <c r="L213" s="53"/>
      <c r="M213" s="54" t="str">
        <f t="shared" si="68"/>
        <v>-</v>
      </c>
      <c r="N213" s="52">
        <f t="shared" si="72"/>
        <v>0</v>
      </c>
      <c r="O213" s="55">
        <f t="shared" ca="1" si="86"/>
        <v>28</v>
      </c>
      <c r="P213" s="55" t="str">
        <f t="shared" ca="1" si="87"/>
        <v>2019.7</v>
      </c>
      <c r="Q213" s="56">
        <f t="shared" si="88"/>
        <v>0</v>
      </c>
      <c r="R213" s="52" t="str">
        <f t="shared" si="89"/>
        <v/>
      </c>
      <c r="S213" s="52"/>
      <c r="T213" s="52" t="str">
        <f t="shared" si="94"/>
        <v>OV</v>
      </c>
      <c r="U213" s="57" t="s">
        <v>178</v>
      </c>
      <c r="V213" s="58">
        <f t="shared" ca="1" si="90"/>
        <v>0</v>
      </c>
      <c r="W213" s="59"/>
      <c r="X213" s="60"/>
      <c r="Y213" s="61"/>
      <c r="Z213" s="56">
        <f t="shared" ca="1" si="95"/>
        <v>0</v>
      </c>
      <c r="AA213" s="56">
        <f t="shared" ca="1" si="95"/>
        <v>0</v>
      </c>
      <c r="AB213" s="56">
        <f t="shared" ca="1" si="95"/>
        <v>0</v>
      </c>
      <c r="AC213" s="56">
        <f t="shared" ca="1" si="95"/>
        <v>0</v>
      </c>
      <c r="AD213" s="56">
        <f t="shared" ca="1" si="95"/>
        <v>0</v>
      </c>
      <c r="AE213" s="56">
        <f t="shared" ca="1" si="95"/>
        <v>0</v>
      </c>
      <c r="AF213" s="56">
        <f t="shared" ca="1" si="95"/>
        <v>0</v>
      </c>
      <c r="AG213" s="56">
        <f t="shared" ca="1" si="95"/>
        <v>0</v>
      </c>
      <c r="AH213" s="56">
        <f t="shared" ca="1" si="95"/>
        <v>0</v>
      </c>
      <c r="AI213" s="56">
        <f t="shared" ca="1" si="95"/>
        <v>0</v>
      </c>
      <c r="AJ213" s="56">
        <f t="shared" ca="1" si="96"/>
        <v>0</v>
      </c>
      <c r="AK213" s="56">
        <f t="shared" ca="1" si="96"/>
        <v>0</v>
      </c>
      <c r="AL213" s="56">
        <f t="shared" ca="1" si="96"/>
        <v>0</v>
      </c>
      <c r="AM213" s="56">
        <f t="shared" ca="1" si="96"/>
        <v>0</v>
      </c>
      <c r="AN213" s="56">
        <f t="shared" ca="1" si="96"/>
        <v>0</v>
      </c>
      <c r="AO213" s="56">
        <f t="shared" ca="1" si="96"/>
        <v>0</v>
      </c>
      <c r="AP213" s="56">
        <f t="shared" ca="1" si="96"/>
        <v>0</v>
      </c>
      <c r="AQ213" s="56">
        <f t="shared" ca="1" si="96"/>
        <v>0</v>
      </c>
      <c r="AR213" s="56">
        <f t="shared" ca="1" si="96"/>
        <v>0</v>
      </c>
      <c r="AS213" s="56">
        <f t="shared" ca="1" si="96"/>
        <v>0</v>
      </c>
      <c r="AT213" s="56">
        <f t="shared" ca="1" si="97"/>
        <v>0</v>
      </c>
      <c r="AU213" s="56">
        <f t="shared" ca="1" si="97"/>
        <v>0</v>
      </c>
      <c r="AV213" s="56">
        <f t="shared" ca="1" si="97"/>
        <v>0</v>
      </c>
      <c r="AW213" s="56">
        <f t="shared" ca="1" si="97"/>
        <v>0</v>
      </c>
      <c r="AX213" s="56">
        <f t="shared" ca="1" si="97"/>
        <v>0</v>
      </c>
      <c r="AY213" s="56">
        <f t="shared" ca="1" si="97"/>
        <v>0</v>
      </c>
      <c r="AZ213" s="56">
        <f t="shared" ca="1" si="97"/>
        <v>0</v>
      </c>
      <c r="BA213" s="56">
        <f t="shared" ca="1" si="97"/>
        <v>0</v>
      </c>
      <c r="BB213" s="56">
        <f t="shared" ca="1" si="97"/>
        <v>0</v>
      </c>
      <c r="BC213" s="56">
        <f t="shared" ca="1" si="97"/>
        <v>0</v>
      </c>
      <c r="BD213" s="56">
        <f t="shared" ca="1" si="97"/>
        <v>0</v>
      </c>
      <c r="BE213" s="56">
        <f t="shared" ca="1" si="97"/>
        <v>0</v>
      </c>
      <c r="BF213" s="56">
        <f t="shared" ca="1" si="97"/>
        <v>0</v>
      </c>
      <c r="BG213" s="56">
        <f t="shared" ca="1" si="97"/>
        <v>0</v>
      </c>
    </row>
    <row r="214" spans="1:59" s="4" customFormat="1" x14ac:dyDescent="0.2">
      <c r="A214" s="4" t="s">
        <v>173</v>
      </c>
      <c r="B214" s="4" t="s">
        <v>1872</v>
      </c>
      <c r="C214" s="4" t="s">
        <v>1688</v>
      </c>
      <c r="E214" s="66"/>
      <c r="F214" s="67"/>
      <c r="G214" s="50" t="s">
        <v>1682</v>
      </c>
      <c r="H214" s="50" t="s">
        <v>1682</v>
      </c>
      <c r="I214" s="51"/>
      <c r="J214" s="52">
        <v>30</v>
      </c>
      <c r="K214" s="52"/>
      <c r="L214" s="53"/>
      <c r="M214" s="54" t="str">
        <f t="shared" si="68"/>
        <v>-</v>
      </c>
      <c r="N214" s="52">
        <f t="shared" si="72"/>
        <v>0</v>
      </c>
      <c r="O214" s="55">
        <f t="shared" ca="1" si="86"/>
        <v>28</v>
      </c>
      <c r="P214" s="55" t="str">
        <f t="shared" ca="1" si="87"/>
        <v>2019.7</v>
      </c>
      <c r="Q214" s="56">
        <f t="shared" si="88"/>
        <v>0</v>
      </c>
      <c r="R214" s="52" t="str">
        <f t="shared" si="89"/>
        <v/>
      </c>
      <c r="S214" s="52"/>
      <c r="T214" s="52" t="str">
        <f t="shared" si="94"/>
        <v>OV</v>
      </c>
      <c r="U214" s="57" t="s">
        <v>178</v>
      </c>
      <c r="V214" s="58">
        <f t="shared" ca="1" si="90"/>
        <v>0</v>
      </c>
      <c r="W214" s="59"/>
      <c r="X214" s="60"/>
      <c r="Y214" s="61"/>
      <c r="Z214" s="56">
        <f t="shared" ca="1" si="95"/>
        <v>0</v>
      </c>
      <c r="AA214" s="56">
        <f t="shared" ca="1" si="95"/>
        <v>0</v>
      </c>
      <c r="AB214" s="56">
        <f t="shared" ca="1" si="95"/>
        <v>0</v>
      </c>
      <c r="AC214" s="56">
        <f t="shared" ca="1" si="95"/>
        <v>0</v>
      </c>
      <c r="AD214" s="56">
        <f t="shared" ca="1" si="95"/>
        <v>0</v>
      </c>
      <c r="AE214" s="56">
        <f t="shared" ca="1" si="95"/>
        <v>0</v>
      </c>
      <c r="AF214" s="56">
        <f t="shared" ca="1" si="95"/>
        <v>0</v>
      </c>
      <c r="AG214" s="56">
        <f t="shared" ca="1" si="95"/>
        <v>0</v>
      </c>
      <c r="AH214" s="56">
        <f t="shared" ca="1" si="95"/>
        <v>0</v>
      </c>
      <c r="AI214" s="56">
        <f t="shared" ca="1" si="95"/>
        <v>0</v>
      </c>
      <c r="AJ214" s="56">
        <f t="shared" ca="1" si="96"/>
        <v>0</v>
      </c>
      <c r="AK214" s="56">
        <f t="shared" ca="1" si="96"/>
        <v>0</v>
      </c>
      <c r="AL214" s="56">
        <f t="shared" ca="1" si="96"/>
        <v>0</v>
      </c>
      <c r="AM214" s="56">
        <f t="shared" ca="1" si="96"/>
        <v>0</v>
      </c>
      <c r="AN214" s="56">
        <f t="shared" ca="1" si="96"/>
        <v>0</v>
      </c>
      <c r="AO214" s="56">
        <f t="shared" ca="1" si="96"/>
        <v>0</v>
      </c>
      <c r="AP214" s="56">
        <f t="shared" ca="1" si="96"/>
        <v>0</v>
      </c>
      <c r="AQ214" s="56">
        <f t="shared" ca="1" si="96"/>
        <v>0</v>
      </c>
      <c r="AR214" s="56">
        <f t="shared" ca="1" si="96"/>
        <v>0</v>
      </c>
      <c r="AS214" s="56">
        <f t="shared" ca="1" si="96"/>
        <v>0</v>
      </c>
      <c r="AT214" s="56">
        <f t="shared" ca="1" si="97"/>
        <v>0</v>
      </c>
      <c r="AU214" s="56">
        <f t="shared" ca="1" si="97"/>
        <v>0</v>
      </c>
      <c r="AV214" s="56">
        <f t="shared" ca="1" si="97"/>
        <v>0</v>
      </c>
      <c r="AW214" s="56">
        <f t="shared" ca="1" si="97"/>
        <v>0</v>
      </c>
      <c r="AX214" s="56">
        <f t="shared" ca="1" si="97"/>
        <v>0</v>
      </c>
      <c r="AY214" s="56">
        <f t="shared" ca="1" si="97"/>
        <v>0</v>
      </c>
      <c r="AZ214" s="56">
        <f t="shared" ca="1" si="97"/>
        <v>0</v>
      </c>
      <c r="BA214" s="56">
        <f t="shared" ca="1" si="97"/>
        <v>0</v>
      </c>
      <c r="BB214" s="56">
        <f t="shared" ca="1" si="97"/>
        <v>0</v>
      </c>
      <c r="BC214" s="56">
        <f t="shared" ca="1" si="97"/>
        <v>0</v>
      </c>
      <c r="BD214" s="56">
        <f t="shared" ca="1" si="97"/>
        <v>0</v>
      </c>
      <c r="BE214" s="56">
        <f t="shared" ca="1" si="97"/>
        <v>0</v>
      </c>
      <c r="BF214" s="56">
        <f t="shared" ca="1" si="97"/>
        <v>0</v>
      </c>
      <c r="BG214" s="56">
        <f t="shared" ca="1" si="97"/>
        <v>0</v>
      </c>
    </row>
    <row r="215" spans="1:59" s="4" customFormat="1" x14ac:dyDescent="0.2">
      <c r="B215" s="4" t="s">
        <v>1688</v>
      </c>
      <c r="C215" s="4" t="s">
        <v>1688</v>
      </c>
      <c r="E215" s="66"/>
      <c r="F215" s="67"/>
      <c r="G215" s="50" t="s">
        <v>1682</v>
      </c>
      <c r="H215" s="50" t="s">
        <v>1682</v>
      </c>
      <c r="I215" s="51"/>
      <c r="J215" s="52">
        <v>30</v>
      </c>
      <c r="K215" s="52"/>
      <c r="L215" s="53"/>
      <c r="M215" s="54" t="str">
        <f t="shared" si="68"/>
        <v>-</v>
      </c>
      <c r="N215" s="52">
        <f t="shared" si="72"/>
        <v>0</v>
      </c>
      <c r="O215" s="55">
        <f t="shared" ca="1" si="86"/>
        <v>28</v>
      </c>
      <c r="P215" s="55" t="str">
        <f t="shared" ca="1" si="87"/>
        <v>2019.7</v>
      </c>
      <c r="Q215" s="56">
        <f t="shared" si="88"/>
        <v>0</v>
      </c>
      <c r="R215" s="52" t="str">
        <f t="shared" si="89"/>
        <v/>
      </c>
      <c r="S215" s="52"/>
      <c r="T215" s="52" t="str">
        <f t="shared" si="94"/>
        <v>OV</v>
      </c>
      <c r="U215" s="57" t="s">
        <v>178</v>
      </c>
      <c r="V215" s="58">
        <f t="shared" ca="1" si="90"/>
        <v>0</v>
      </c>
      <c r="W215" s="59"/>
      <c r="X215" s="60"/>
      <c r="Y215" s="61"/>
      <c r="Z215" s="56">
        <f t="shared" ca="1" si="95"/>
        <v>0</v>
      </c>
      <c r="AA215" s="56">
        <f t="shared" ca="1" si="95"/>
        <v>0</v>
      </c>
      <c r="AB215" s="56">
        <f t="shared" ca="1" si="95"/>
        <v>0</v>
      </c>
      <c r="AC215" s="56">
        <f t="shared" ca="1" si="95"/>
        <v>0</v>
      </c>
      <c r="AD215" s="56">
        <f t="shared" ca="1" si="95"/>
        <v>0</v>
      </c>
      <c r="AE215" s="56">
        <f t="shared" ca="1" si="95"/>
        <v>0</v>
      </c>
      <c r="AF215" s="56">
        <f t="shared" ca="1" si="95"/>
        <v>0</v>
      </c>
      <c r="AG215" s="56">
        <f t="shared" ca="1" si="95"/>
        <v>0</v>
      </c>
      <c r="AH215" s="56">
        <f t="shared" ca="1" si="95"/>
        <v>0</v>
      </c>
      <c r="AI215" s="56">
        <f t="shared" ca="1" si="95"/>
        <v>0</v>
      </c>
      <c r="AJ215" s="56">
        <f t="shared" ca="1" si="96"/>
        <v>0</v>
      </c>
      <c r="AK215" s="56">
        <f t="shared" ca="1" si="96"/>
        <v>0</v>
      </c>
      <c r="AL215" s="56">
        <f t="shared" ca="1" si="96"/>
        <v>0</v>
      </c>
      <c r="AM215" s="56">
        <f t="shared" ca="1" si="96"/>
        <v>0</v>
      </c>
      <c r="AN215" s="56">
        <f t="shared" ca="1" si="96"/>
        <v>0</v>
      </c>
      <c r="AO215" s="56">
        <f t="shared" ca="1" si="96"/>
        <v>0</v>
      </c>
      <c r="AP215" s="56">
        <f t="shared" ca="1" si="96"/>
        <v>0</v>
      </c>
      <c r="AQ215" s="56">
        <f t="shared" ca="1" si="96"/>
        <v>0</v>
      </c>
      <c r="AR215" s="56">
        <f t="shared" ca="1" si="96"/>
        <v>0</v>
      </c>
      <c r="AS215" s="56">
        <f t="shared" ca="1" si="96"/>
        <v>0</v>
      </c>
      <c r="AT215" s="56">
        <f t="shared" ca="1" si="97"/>
        <v>0</v>
      </c>
      <c r="AU215" s="56">
        <f t="shared" ca="1" si="97"/>
        <v>0</v>
      </c>
      <c r="AV215" s="56">
        <f t="shared" ca="1" si="97"/>
        <v>0</v>
      </c>
      <c r="AW215" s="56">
        <f t="shared" ca="1" si="97"/>
        <v>0</v>
      </c>
      <c r="AX215" s="56">
        <f t="shared" ca="1" si="97"/>
        <v>0</v>
      </c>
      <c r="AY215" s="56">
        <f t="shared" ca="1" si="97"/>
        <v>0</v>
      </c>
      <c r="AZ215" s="56">
        <f t="shared" ca="1" si="97"/>
        <v>0</v>
      </c>
      <c r="BA215" s="56">
        <f t="shared" ca="1" si="97"/>
        <v>0</v>
      </c>
      <c r="BB215" s="56">
        <f t="shared" ca="1" si="97"/>
        <v>0</v>
      </c>
      <c r="BC215" s="56">
        <f t="shared" ca="1" si="97"/>
        <v>0</v>
      </c>
      <c r="BD215" s="56">
        <f t="shared" ca="1" si="97"/>
        <v>0</v>
      </c>
      <c r="BE215" s="56">
        <f t="shared" ca="1" si="97"/>
        <v>0</v>
      </c>
      <c r="BF215" s="56">
        <f t="shared" ca="1" si="97"/>
        <v>0</v>
      </c>
      <c r="BG215" s="56">
        <f t="shared" ca="1" si="97"/>
        <v>0</v>
      </c>
    </row>
    <row r="216" spans="1:59" s="4" customFormat="1" x14ac:dyDescent="0.2">
      <c r="B216" s="4" t="s">
        <v>1874</v>
      </c>
      <c r="C216" s="4" t="s">
        <v>1688</v>
      </c>
      <c r="E216" s="66"/>
      <c r="F216" s="79"/>
      <c r="G216" s="50" t="s">
        <v>1682</v>
      </c>
      <c r="H216" s="50" t="s">
        <v>1682</v>
      </c>
      <c r="I216" s="51"/>
      <c r="J216" s="52"/>
      <c r="K216" s="52"/>
      <c r="L216" s="53"/>
      <c r="M216" s="54" t="str">
        <f t="shared" si="68"/>
        <v>-</v>
      </c>
      <c r="N216" s="52">
        <f t="shared" si="72"/>
        <v>0</v>
      </c>
      <c r="O216" s="55">
        <f t="shared" ca="1" si="86"/>
        <v>28</v>
      </c>
      <c r="P216" s="55" t="str">
        <f t="shared" ca="1" si="87"/>
        <v>2019.7</v>
      </c>
      <c r="Q216" s="56">
        <f t="shared" si="88"/>
        <v>0</v>
      </c>
      <c r="R216" s="52" t="str">
        <f t="shared" si="89"/>
        <v/>
      </c>
      <c r="S216" s="52"/>
      <c r="T216" s="52" t="str">
        <f t="shared" si="94"/>
        <v>OV</v>
      </c>
      <c r="U216" s="57" t="s">
        <v>130</v>
      </c>
      <c r="V216" s="58">
        <f t="shared" ca="1" si="90"/>
        <v>0</v>
      </c>
      <c r="W216" s="59"/>
      <c r="X216" s="60"/>
      <c r="Y216" s="61"/>
      <c r="Z216" s="56">
        <f t="shared" ca="1" si="95"/>
        <v>0</v>
      </c>
      <c r="AA216" s="56">
        <f t="shared" ca="1" si="95"/>
        <v>0</v>
      </c>
      <c r="AB216" s="56">
        <f t="shared" ca="1" si="95"/>
        <v>0</v>
      </c>
      <c r="AC216" s="56">
        <f t="shared" ca="1" si="95"/>
        <v>0</v>
      </c>
      <c r="AD216" s="56">
        <f t="shared" ca="1" si="95"/>
        <v>0</v>
      </c>
      <c r="AE216" s="56">
        <f t="shared" ca="1" si="95"/>
        <v>0</v>
      </c>
      <c r="AF216" s="56">
        <f t="shared" ca="1" si="95"/>
        <v>0</v>
      </c>
      <c r="AG216" s="56">
        <f t="shared" ca="1" si="95"/>
        <v>0</v>
      </c>
      <c r="AH216" s="56">
        <f t="shared" ca="1" si="95"/>
        <v>0</v>
      </c>
      <c r="AI216" s="56">
        <f t="shared" ca="1" si="95"/>
        <v>0</v>
      </c>
      <c r="AJ216" s="56">
        <f t="shared" ca="1" si="96"/>
        <v>0</v>
      </c>
      <c r="AK216" s="56">
        <f t="shared" ca="1" si="96"/>
        <v>0</v>
      </c>
      <c r="AL216" s="56">
        <f t="shared" ca="1" si="96"/>
        <v>0</v>
      </c>
      <c r="AM216" s="56">
        <f t="shared" ca="1" si="96"/>
        <v>0</v>
      </c>
      <c r="AN216" s="56">
        <f t="shared" ca="1" si="96"/>
        <v>0</v>
      </c>
      <c r="AO216" s="56">
        <f t="shared" ca="1" si="96"/>
        <v>0</v>
      </c>
      <c r="AP216" s="56">
        <f t="shared" ca="1" si="96"/>
        <v>0</v>
      </c>
      <c r="AQ216" s="56">
        <f t="shared" ca="1" si="96"/>
        <v>0</v>
      </c>
      <c r="AR216" s="56">
        <f t="shared" ca="1" si="96"/>
        <v>0</v>
      </c>
      <c r="AS216" s="56">
        <f t="shared" ca="1" si="96"/>
        <v>0</v>
      </c>
      <c r="AT216" s="56">
        <f t="shared" ca="1" si="97"/>
        <v>0</v>
      </c>
      <c r="AU216" s="56">
        <f t="shared" ca="1" si="97"/>
        <v>0</v>
      </c>
      <c r="AV216" s="56">
        <f t="shared" ca="1" si="97"/>
        <v>0</v>
      </c>
      <c r="AW216" s="56">
        <f t="shared" ca="1" si="97"/>
        <v>0</v>
      </c>
      <c r="AX216" s="56">
        <f t="shared" ca="1" si="97"/>
        <v>0</v>
      </c>
      <c r="AY216" s="56">
        <f t="shared" ca="1" si="97"/>
        <v>0</v>
      </c>
      <c r="AZ216" s="56">
        <f t="shared" ca="1" si="97"/>
        <v>0</v>
      </c>
      <c r="BA216" s="56">
        <f t="shared" ca="1" si="97"/>
        <v>0</v>
      </c>
      <c r="BB216" s="56">
        <f t="shared" ca="1" si="97"/>
        <v>0</v>
      </c>
      <c r="BC216" s="56">
        <f t="shared" ca="1" si="97"/>
        <v>0</v>
      </c>
      <c r="BD216" s="56">
        <f t="shared" ca="1" si="97"/>
        <v>0</v>
      </c>
      <c r="BE216" s="56">
        <f t="shared" ca="1" si="97"/>
        <v>0</v>
      </c>
      <c r="BF216" s="56">
        <f t="shared" ca="1" si="97"/>
        <v>0</v>
      </c>
      <c r="BG216" s="56">
        <f t="shared" ca="1" si="97"/>
        <v>0</v>
      </c>
    </row>
    <row r="217" spans="1:59" s="4" customFormat="1" x14ac:dyDescent="0.2">
      <c r="A217" s="4" t="s">
        <v>693</v>
      </c>
      <c r="B217" s="4" t="s">
        <v>1875</v>
      </c>
      <c r="C217" s="4" t="s">
        <v>1733</v>
      </c>
      <c r="E217" s="66"/>
      <c r="F217" s="67" t="s">
        <v>1876</v>
      </c>
      <c r="G217" s="50" t="s">
        <v>1682</v>
      </c>
      <c r="H217" s="50" t="s">
        <v>1682</v>
      </c>
      <c r="I217" s="51"/>
      <c r="J217" s="52">
        <v>30</v>
      </c>
      <c r="K217" s="52"/>
      <c r="L217" s="53">
        <v>43605</v>
      </c>
      <c r="M217" s="54">
        <f t="shared" ref="M217:M287" si="98">IF(L217="","-",WEEKDAY(L217,2))</f>
        <v>1</v>
      </c>
      <c r="N217" s="52">
        <f t="shared" si="72"/>
        <v>21</v>
      </c>
      <c r="O217" s="55">
        <f t="shared" ca="1" si="86"/>
        <v>28</v>
      </c>
      <c r="P217" s="55" t="str">
        <f t="shared" ca="1" si="87"/>
        <v>2019.7</v>
      </c>
      <c r="Q217" s="56">
        <f t="shared" si="88"/>
        <v>291.65694282380394</v>
      </c>
      <c r="R217" s="52">
        <f t="shared" ca="1" si="89"/>
        <v>51</v>
      </c>
      <c r="S217" s="52"/>
      <c r="T217" s="52" t="str">
        <f t="shared" ca="1" si="94"/>
        <v>OV</v>
      </c>
      <c r="U217" s="57" t="s">
        <v>130</v>
      </c>
      <c r="V217" s="58">
        <f t="shared" ca="1" si="90"/>
        <v>0</v>
      </c>
      <c r="W217" s="64" t="s">
        <v>1877</v>
      </c>
      <c r="X217" s="60">
        <v>233.69</v>
      </c>
      <c r="Y217" s="61">
        <v>1249.75</v>
      </c>
      <c r="Z217" s="56">
        <f t="shared" ca="1" si="95"/>
        <v>0</v>
      </c>
      <c r="AA217" s="56">
        <f t="shared" ca="1" si="95"/>
        <v>0</v>
      </c>
      <c r="AB217" s="56">
        <f t="shared" ca="1" si="95"/>
        <v>0</v>
      </c>
      <c r="AC217" s="56">
        <f t="shared" ca="1" si="95"/>
        <v>0</v>
      </c>
      <c r="AD217" s="56">
        <f t="shared" ca="1" si="95"/>
        <v>0</v>
      </c>
      <c r="AE217" s="56">
        <f t="shared" ca="1" si="95"/>
        <v>0</v>
      </c>
      <c r="AF217" s="56">
        <f t="shared" ca="1" si="95"/>
        <v>0</v>
      </c>
      <c r="AG217" s="56">
        <f t="shared" ca="1" si="95"/>
        <v>0</v>
      </c>
      <c r="AH217" s="56">
        <f t="shared" ca="1" si="95"/>
        <v>0</v>
      </c>
      <c r="AI217" s="56">
        <f t="shared" ca="1" si="95"/>
        <v>1249.75</v>
      </c>
      <c r="AJ217" s="56">
        <f t="shared" ca="1" si="96"/>
        <v>0</v>
      </c>
      <c r="AK217" s="56">
        <f t="shared" ca="1" si="96"/>
        <v>0</v>
      </c>
      <c r="AL217" s="56">
        <f t="shared" ca="1" si="96"/>
        <v>0</v>
      </c>
      <c r="AM217" s="56">
        <f t="shared" ca="1" si="96"/>
        <v>0</v>
      </c>
      <c r="AN217" s="56">
        <f t="shared" ca="1" si="96"/>
        <v>0</v>
      </c>
      <c r="AO217" s="56">
        <f t="shared" ca="1" si="96"/>
        <v>0</v>
      </c>
      <c r="AP217" s="56">
        <f t="shared" ca="1" si="96"/>
        <v>0</v>
      </c>
      <c r="AQ217" s="56">
        <f t="shared" ca="1" si="96"/>
        <v>0</v>
      </c>
      <c r="AR217" s="56">
        <f t="shared" ca="1" si="96"/>
        <v>0</v>
      </c>
      <c r="AS217" s="56">
        <f t="shared" ca="1" si="96"/>
        <v>0</v>
      </c>
      <c r="AT217" s="56">
        <f t="shared" ca="1" si="97"/>
        <v>0</v>
      </c>
      <c r="AU217" s="56">
        <f t="shared" ca="1" si="97"/>
        <v>0</v>
      </c>
      <c r="AV217" s="56">
        <f t="shared" ca="1" si="97"/>
        <v>0</v>
      </c>
      <c r="AW217" s="56">
        <f t="shared" ca="1" si="97"/>
        <v>0</v>
      </c>
      <c r="AX217" s="56">
        <f t="shared" ca="1" si="97"/>
        <v>0</v>
      </c>
      <c r="AY217" s="56">
        <f t="shared" ca="1" si="97"/>
        <v>0</v>
      </c>
      <c r="AZ217" s="56">
        <f t="shared" ca="1" si="97"/>
        <v>0</v>
      </c>
      <c r="BA217" s="56">
        <f t="shared" ca="1" si="97"/>
        <v>0</v>
      </c>
      <c r="BB217" s="56">
        <f t="shared" ca="1" si="97"/>
        <v>0</v>
      </c>
      <c r="BC217" s="56">
        <f t="shared" ca="1" si="97"/>
        <v>0</v>
      </c>
      <c r="BD217" s="56">
        <f t="shared" ca="1" si="97"/>
        <v>0</v>
      </c>
      <c r="BE217" s="56">
        <f t="shared" ca="1" si="97"/>
        <v>0</v>
      </c>
      <c r="BF217" s="56">
        <f t="shared" ca="1" si="97"/>
        <v>0</v>
      </c>
      <c r="BG217" s="56">
        <f t="shared" ca="1" si="97"/>
        <v>0</v>
      </c>
    </row>
    <row r="218" spans="1:59" s="4" customFormat="1" x14ac:dyDescent="0.2">
      <c r="A218" s="4" t="s">
        <v>693</v>
      </c>
      <c r="B218" s="4" t="s">
        <v>1875</v>
      </c>
      <c r="C218" s="4" t="s">
        <v>1733</v>
      </c>
      <c r="E218" s="66"/>
      <c r="F218" s="67"/>
      <c r="G218" s="50" t="s">
        <v>1682</v>
      </c>
      <c r="H218" s="50" t="s">
        <v>1682</v>
      </c>
      <c r="I218" s="51"/>
      <c r="J218" s="52">
        <v>30</v>
      </c>
      <c r="K218" s="52"/>
      <c r="L218" s="53"/>
      <c r="M218" s="54" t="str">
        <f t="shared" si="98"/>
        <v>-</v>
      </c>
      <c r="N218" s="52">
        <f t="shared" si="72"/>
        <v>0</v>
      </c>
      <c r="O218" s="55">
        <f t="shared" ca="1" si="86"/>
        <v>28</v>
      </c>
      <c r="P218" s="55" t="str">
        <f t="shared" ca="1" si="87"/>
        <v>2019.7</v>
      </c>
      <c r="Q218" s="56">
        <f t="shared" si="88"/>
        <v>0</v>
      </c>
      <c r="R218" s="52" t="str">
        <f t="shared" si="89"/>
        <v/>
      </c>
      <c r="S218" s="52"/>
      <c r="T218" s="52" t="str">
        <f t="shared" si="94"/>
        <v>OV</v>
      </c>
      <c r="U218" s="57" t="s">
        <v>130</v>
      </c>
      <c r="V218" s="58">
        <f t="shared" ca="1" si="90"/>
        <v>0</v>
      </c>
      <c r="W218" s="64" t="s">
        <v>1877</v>
      </c>
      <c r="X218" s="60"/>
      <c r="Y218" s="61"/>
      <c r="Z218" s="56">
        <f t="shared" ca="1" si="95"/>
        <v>0</v>
      </c>
      <c r="AA218" s="56">
        <f t="shared" ca="1" si="95"/>
        <v>0</v>
      </c>
      <c r="AB218" s="56">
        <f t="shared" ca="1" si="95"/>
        <v>0</v>
      </c>
      <c r="AC218" s="56">
        <f t="shared" ca="1" si="95"/>
        <v>0</v>
      </c>
      <c r="AD218" s="56">
        <f t="shared" ca="1" si="95"/>
        <v>0</v>
      </c>
      <c r="AE218" s="56">
        <f t="shared" ca="1" si="95"/>
        <v>0</v>
      </c>
      <c r="AF218" s="56">
        <f t="shared" ca="1" si="95"/>
        <v>0</v>
      </c>
      <c r="AG218" s="56">
        <f t="shared" ca="1" si="95"/>
        <v>0</v>
      </c>
      <c r="AH218" s="56">
        <f t="shared" ca="1" si="95"/>
        <v>0</v>
      </c>
      <c r="AI218" s="56">
        <f t="shared" ca="1" si="95"/>
        <v>0</v>
      </c>
      <c r="AJ218" s="56">
        <f t="shared" ca="1" si="96"/>
        <v>0</v>
      </c>
      <c r="AK218" s="56">
        <f t="shared" ca="1" si="96"/>
        <v>0</v>
      </c>
      <c r="AL218" s="56">
        <f t="shared" ca="1" si="96"/>
        <v>0</v>
      </c>
      <c r="AM218" s="56">
        <f t="shared" ca="1" si="96"/>
        <v>0</v>
      </c>
      <c r="AN218" s="56">
        <f t="shared" ca="1" si="96"/>
        <v>0</v>
      </c>
      <c r="AO218" s="56">
        <f t="shared" ca="1" si="96"/>
        <v>0</v>
      </c>
      <c r="AP218" s="56">
        <f t="shared" ca="1" si="96"/>
        <v>0</v>
      </c>
      <c r="AQ218" s="56">
        <f t="shared" ca="1" si="96"/>
        <v>0</v>
      </c>
      <c r="AR218" s="56">
        <f t="shared" ca="1" si="96"/>
        <v>0</v>
      </c>
      <c r="AS218" s="56">
        <f t="shared" ca="1" si="96"/>
        <v>0</v>
      </c>
      <c r="AT218" s="56">
        <f t="shared" ca="1" si="97"/>
        <v>0</v>
      </c>
      <c r="AU218" s="56">
        <f t="shared" ca="1" si="97"/>
        <v>0</v>
      </c>
      <c r="AV218" s="56">
        <f t="shared" ca="1" si="97"/>
        <v>0</v>
      </c>
      <c r="AW218" s="56">
        <f t="shared" ca="1" si="97"/>
        <v>0</v>
      </c>
      <c r="AX218" s="56">
        <f t="shared" ca="1" si="97"/>
        <v>0</v>
      </c>
      <c r="AY218" s="56">
        <f t="shared" ca="1" si="97"/>
        <v>0</v>
      </c>
      <c r="AZ218" s="56">
        <f t="shared" ca="1" si="97"/>
        <v>0</v>
      </c>
      <c r="BA218" s="56">
        <f t="shared" ca="1" si="97"/>
        <v>0</v>
      </c>
      <c r="BB218" s="56">
        <f t="shared" ca="1" si="97"/>
        <v>0</v>
      </c>
      <c r="BC218" s="56">
        <f t="shared" ca="1" si="97"/>
        <v>0</v>
      </c>
      <c r="BD218" s="56">
        <f t="shared" ca="1" si="97"/>
        <v>0</v>
      </c>
      <c r="BE218" s="56">
        <f t="shared" ca="1" si="97"/>
        <v>0</v>
      </c>
      <c r="BF218" s="56">
        <f t="shared" ca="1" si="97"/>
        <v>0</v>
      </c>
      <c r="BG218" s="56">
        <f t="shared" ca="1" si="97"/>
        <v>0</v>
      </c>
    </row>
    <row r="219" spans="1:59" s="4" customFormat="1" x14ac:dyDescent="0.2">
      <c r="A219" s="4" t="s">
        <v>693</v>
      </c>
      <c r="B219" s="4" t="s">
        <v>1875</v>
      </c>
      <c r="C219" s="4" t="s">
        <v>1733</v>
      </c>
      <c r="E219" s="66"/>
      <c r="F219" s="67"/>
      <c r="G219" s="50" t="s">
        <v>1682</v>
      </c>
      <c r="H219" s="50" t="s">
        <v>1682</v>
      </c>
      <c r="I219" s="51"/>
      <c r="J219" s="52">
        <v>30</v>
      </c>
      <c r="K219" s="52"/>
      <c r="L219" s="53"/>
      <c r="M219" s="54" t="str">
        <f t="shared" si="98"/>
        <v>-</v>
      </c>
      <c r="N219" s="52">
        <f t="shared" si="72"/>
        <v>0</v>
      </c>
      <c r="O219" s="55">
        <f t="shared" ca="1" si="86"/>
        <v>28</v>
      </c>
      <c r="P219" s="55" t="str">
        <f t="shared" ca="1" si="87"/>
        <v>2019.7</v>
      </c>
      <c r="Q219" s="56">
        <f t="shared" si="88"/>
        <v>0</v>
      </c>
      <c r="R219" s="52" t="str">
        <f t="shared" si="89"/>
        <v/>
      </c>
      <c r="S219" s="52"/>
      <c r="T219" s="52" t="str">
        <f t="shared" si="94"/>
        <v>OV</v>
      </c>
      <c r="U219" s="57" t="s">
        <v>130</v>
      </c>
      <c r="V219" s="58">
        <f t="shared" ca="1" si="90"/>
        <v>0</v>
      </c>
      <c r="W219" s="64" t="s">
        <v>1877</v>
      </c>
      <c r="X219" s="60"/>
      <c r="Y219" s="61"/>
      <c r="Z219" s="56">
        <f t="shared" ca="1" si="95"/>
        <v>0</v>
      </c>
      <c r="AA219" s="56">
        <f t="shared" ca="1" si="95"/>
        <v>0</v>
      </c>
      <c r="AB219" s="56">
        <f t="shared" ca="1" si="95"/>
        <v>0</v>
      </c>
      <c r="AC219" s="56">
        <f t="shared" ca="1" si="95"/>
        <v>0</v>
      </c>
      <c r="AD219" s="56">
        <f t="shared" ca="1" si="95"/>
        <v>0</v>
      </c>
      <c r="AE219" s="56">
        <f t="shared" ca="1" si="95"/>
        <v>0</v>
      </c>
      <c r="AF219" s="56">
        <f t="shared" ca="1" si="95"/>
        <v>0</v>
      </c>
      <c r="AG219" s="56">
        <f t="shared" ca="1" si="95"/>
        <v>0</v>
      </c>
      <c r="AH219" s="56">
        <f t="shared" ca="1" si="95"/>
        <v>0</v>
      </c>
      <c r="AI219" s="56">
        <f t="shared" ca="1" si="95"/>
        <v>0</v>
      </c>
      <c r="AJ219" s="56">
        <f t="shared" ca="1" si="96"/>
        <v>0</v>
      </c>
      <c r="AK219" s="56">
        <f t="shared" ca="1" si="96"/>
        <v>0</v>
      </c>
      <c r="AL219" s="56">
        <f t="shared" ca="1" si="96"/>
        <v>0</v>
      </c>
      <c r="AM219" s="56">
        <f t="shared" ca="1" si="96"/>
        <v>0</v>
      </c>
      <c r="AN219" s="56">
        <f t="shared" ca="1" si="96"/>
        <v>0</v>
      </c>
      <c r="AO219" s="56">
        <f t="shared" ca="1" si="96"/>
        <v>0</v>
      </c>
      <c r="AP219" s="56">
        <f t="shared" ca="1" si="96"/>
        <v>0</v>
      </c>
      <c r="AQ219" s="56">
        <f t="shared" ca="1" si="96"/>
        <v>0</v>
      </c>
      <c r="AR219" s="56">
        <f t="shared" ca="1" si="96"/>
        <v>0</v>
      </c>
      <c r="AS219" s="56">
        <f t="shared" ca="1" si="96"/>
        <v>0</v>
      </c>
      <c r="AT219" s="56">
        <f t="shared" ca="1" si="97"/>
        <v>0</v>
      </c>
      <c r="AU219" s="56">
        <f t="shared" ca="1" si="97"/>
        <v>0</v>
      </c>
      <c r="AV219" s="56">
        <f t="shared" ca="1" si="97"/>
        <v>0</v>
      </c>
      <c r="AW219" s="56">
        <f t="shared" ca="1" si="97"/>
        <v>0</v>
      </c>
      <c r="AX219" s="56">
        <f t="shared" ca="1" si="97"/>
        <v>0</v>
      </c>
      <c r="AY219" s="56">
        <f t="shared" ca="1" si="97"/>
        <v>0</v>
      </c>
      <c r="AZ219" s="56">
        <f t="shared" ca="1" si="97"/>
        <v>0</v>
      </c>
      <c r="BA219" s="56">
        <f t="shared" ca="1" si="97"/>
        <v>0</v>
      </c>
      <c r="BB219" s="56">
        <f t="shared" ca="1" si="97"/>
        <v>0</v>
      </c>
      <c r="BC219" s="56">
        <f t="shared" ca="1" si="97"/>
        <v>0</v>
      </c>
      <c r="BD219" s="56">
        <f t="shared" ca="1" si="97"/>
        <v>0</v>
      </c>
      <c r="BE219" s="56">
        <f t="shared" ca="1" si="97"/>
        <v>0</v>
      </c>
      <c r="BF219" s="56">
        <f t="shared" ca="1" si="97"/>
        <v>0</v>
      </c>
      <c r="BG219" s="56">
        <f t="shared" ca="1" si="97"/>
        <v>0</v>
      </c>
    </row>
    <row r="220" spans="1:59" s="4" customFormat="1" x14ac:dyDescent="0.2">
      <c r="A220" s="4" t="s">
        <v>693</v>
      </c>
      <c r="B220" s="4" t="s">
        <v>1875</v>
      </c>
      <c r="C220" s="4" t="s">
        <v>1733</v>
      </c>
      <c r="E220" s="66"/>
      <c r="F220" s="67"/>
      <c r="G220" s="50" t="s">
        <v>1682</v>
      </c>
      <c r="H220" s="50" t="s">
        <v>1682</v>
      </c>
      <c r="I220" s="51"/>
      <c r="J220" s="52">
        <v>30</v>
      </c>
      <c r="K220" s="52"/>
      <c r="L220" s="53"/>
      <c r="M220" s="54" t="str">
        <f t="shared" si="98"/>
        <v>-</v>
      </c>
      <c r="N220" s="52">
        <f t="shared" si="72"/>
        <v>0</v>
      </c>
      <c r="O220" s="55">
        <f t="shared" ca="1" si="86"/>
        <v>28</v>
      </c>
      <c r="P220" s="55" t="str">
        <f t="shared" ca="1" si="87"/>
        <v>2019.7</v>
      </c>
      <c r="Q220" s="56">
        <f t="shared" si="88"/>
        <v>0</v>
      </c>
      <c r="R220" s="52" t="str">
        <f t="shared" si="89"/>
        <v/>
      </c>
      <c r="S220" s="52"/>
      <c r="T220" s="52" t="str">
        <f t="shared" si="94"/>
        <v>OV</v>
      </c>
      <c r="U220" s="57" t="s">
        <v>130</v>
      </c>
      <c r="V220" s="58">
        <f t="shared" ca="1" si="90"/>
        <v>0</v>
      </c>
      <c r="W220" s="64" t="s">
        <v>1877</v>
      </c>
      <c r="X220" s="60"/>
      <c r="Y220" s="61"/>
      <c r="Z220" s="56">
        <f t="shared" ca="1" si="95"/>
        <v>0</v>
      </c>
      <c r="AA220" s="56">
        <f t="shared" ca="1" si="95"/>
        <v>0</v>
      </c>
      <c r="AB220" s="56">
        <f t="shared" ca="1" si="95"/>
        <v>0</v>
      </c>
      <c r="AC220" s="56">
        <f t="shared" ca="1" si="95"/>
        <v>0</v>
      </c>
      <c r="AD220" s="56">
        <f t="shared" ca="1" si="95"/>
        <v>0</v>
      </c>
      <c r="AE220" s="56">
        <f t="shared" ca="1" si="95"/>
        <v>0</v>
      </c>
      <c r="AF220" s="56">
        <f t="shared" ca="1" si="95"/>
        <v>0</v>
      </c>
      <c r="AG220" s="56">
        <f t="shared" ca="1" si="95"/>
        <v>0</v>
      </c>
      <c r="AH220" s="56">
        <f t="shared" ca="1" si="95"/>
        <v>0</v>
      </c>
      <c r="AI220" s="56">
        <f t="shared" ca="1" si="95"/>
        <v>0</v>
      </c>
      <c r="AJ220" s="56">
        <f t="shared" ca="1" si="96"/>
        <v>0</v>
      </c>
      <c r="AK220" s="56">
        <f t="shared" ca="1" si="96"/>
        <v>0</v>
      </c>
      <c r="AL220" s="56">
        <f t="shared" ca="1" si="96"/>
        <v>0</v>
      </c>
      <c r="AM220" s="56">
        <f t="shared" ca="1" si="96"/>
        <v>0</v>
      </c>
      <c r="AN220" s="56">
        <f t="shared" ca="1" si="96"/>
        <v>0</v>
      </c>
      <c r="AO220" s="56">
        <f t="shared" ca="1" si="96"/>
        <v>0</v>
      </c>
      <c r="AP220" s="56">
        <f t="shared" ca="1" si="96"/>
        <v>0</v>
      </c>
      <c r="AQ220" s="56">
        <f t="shared" ca="1" si="96"/>
        <v>0</v>
      </c>
      <c r="AR220" s="56">
        <f t="shared" ca="1" si="96"/>
        <v>0</v>
      </c>
      <c r="AS220" s="56">
        <f t="shared" ca="1" si="96"/>
        <v>0</v>
      </c>
      <c r="AT220" s="56">
        <f t="shared" ca="1" si="97"/>
        <v>0</v>
      </c>
      <c r="AU220" s="56">
        <f t="shared" ca="1" si="97"/>
        <v>0</v>
      </c>
      <c r="AV220" s="56">
        <f t="shared" ca="1" si="97"/>
        <v>0</v>
      </c>
      <c r="AW220" s="56">
        <f t="shared" ca="1" si="97"/>
        <v>0</v>
      </c>
      <c r="AX220" s="56">
        <f t="shared" ca="1" si="97"/>
        <v>0</v>
      </c>
      <c r="AY220" s="56">
        <f t="shared" ca="1" si="97"/>
        <v>0</v>
      </c>
      <c r="AZ220" s="56">
        <f t="shared" ca="1" si="97"/>
        <v>0</v>
      </c>
      <c r="BA220" s="56">
        <f t="shared" ca="1" si="97"/>
        <v>0</v>
      </c>
      <c r="BB220" s="56">
        <f t="shared" ca="1" si="97"/>
        <v>0</v>
      </c>
      <c r="BC220" s="56">
        <f t="shared" ca="1" si="97"/>
        <v>0</v>
      </c>
      <c r="BD220" s="56">
        <f t="shared" ca="1" si="97"/>
        <v>0</v>
      </c>
      <c r="BE220" s="56">
        <f t="shared" ca="1" si="97"/>
        <v>0</v>
      </c>
      <c r="BF220" s="56">
        <f t="shared" ca="1" si="97"/>
        <v>0</v>
      </c>
      <c r="BG220" s="56">
        <f t="shared" ca="1" si="97"/>
        <v>0</v>
      </c>
    </row>
    <row r="221" spans="1:59" s="4" customFormat="1" x14ac:dyDescent="0.2">
      <c r="A221" s="4" t="s">
        <v>1367</v>
      </c>
      <c r="B221" s="4" t="s">
        <v>1878</v>
      </c>
      <c r="C221" s="4" t="s">
        <v>1691</v>
      </c>
      <c r="E221" s="66"/>
      <c r="F221" s="67"/>
      <c r="G221" s="50" t="s">
        <v>1682</v>
      </c>
      <c r="H221" s="50" t="s">
        <v>1682</v>
      </c>
      <c r="I221" s="51"/>
      <c r="J221" s="52">
        <v>21</v>
      </c>
      <c r="K221" s="52"/>
      <c r="L221" s="53"/>
      <c r="M221" s="54" t="str">
        <f t="shared" si="98"/>
        <v>-</v>
      </c>
      <c r="N221" s="52">
        <f t="shared" si="72"/>
        <v>0</v>
      </c>
      <c r="O221" s="55">
        <f t="shared" ca="1" si="86"/>
        <v>28</v>
      </c>
      <c r="P221" s="55" t="str">
        <f t="shared" ca="1" si="87"/>
        <v>2019.7</v>
      </c>
      <c r="Q221" s="56">
        <f t="shared" si="88"/>
        <v>0</v>
      </c>
      <c r="R221" s="52" t="str">
        <f t="shared" si="89"/>
        <v/>
      </c>
      <c r="S221" s="52"/>
      <c r="T221" s="52" t="str">
        <f t="shared" si="94"/>
        <v>OV</v>
      </c>
      <c r="U221" s="57" t="s">
        <v>178</v>
      </c>
      <c r="V221" s="58">
        <f t="shared" ca="1" si="90"/>
        <v>0</v>
      </c>
      <c r="W221" s="64" t="s">
        <v>1879</v>
      </c>
      <c r="X221" s="60"/>
      <c r="Y221" s="61"/>
      <c r="Z221" s="56">
        <f t="shared" ca="1" si="95"/>
        <v>0</v>
      </c>
      <c r="AA221" s="56">
        <f t="shared" ca="1" si="95"/>
        <v>0</v>
      </c>
      <c r="AB221" s="56">
        <f t="shared" ca="1" si="95"/>
        <v>0</v>
      </c>
      <c r="AC221" s="56">
        <f t="shared" ca="1" si="95"/>
        <v>0</v>
      </c>
      <c r="AD221" s="56">
        <f t="shared" ca="1" si="95"/>
        <v>0</v>
      </c>
      <c r="AE221" s="56">
        <f t="shared" ca="1" si="95"/>
        <v>0</v>
      </c>
      <c r="AF221" s="56">
        <f t="shared" ca="1" si="95"/>
        <v>0</v>
      </c>
      <c r="AG221" s="56">
        <f t="shared" ca="1" si="95"/>
        <v>0</v>
      </c>
      <c r="AH221" s="56">
        <f t="shared" ca="1" si="95"/>
        <v>0</v>
      </c>
      <c r="AI221" s="56">
        <f t="shared" ca="1" si="95"/>
        <v>0</v>
      </c>
      <c r="AJ221" s="56">
        <f t="shared" ca="1" si="96"/>
        <v>0</v>
      </c>
      <c r="AK221" s="56">
        <f t="shared" ca="1" si="96"/>
        <v>0</v>
      </c>
      <c r="AL221" s="56">
        <f t="shared" ca="1" si="96"/>
        <v>0</v>
      </c>
      <c r="AM221" s="56">
        <f t="shared" ca="1" si="96"/>
        <v>0</v>
      </c>
      <c r="AN221" s="56">
        <f t="shared" ca="1" si="96"/>
        <v>0</v>
      </c>
      <c r="AO221" s="56">
        <f t="shared" ca="1" si="96"/>
        <v>0</v>
      </c>
      <c r="AP221" s="56">
        <f t="shared" ca="1" si="96"/>
        <v>0</v>
      </c>
      <c r="AQ221" s="56">
        <f t="shared" ca="1" si="96"/>
        <v>0</v>
      </c>
      <c r="AR221" s="56">
        <f t="shared" ca="1" si="96"/>
        <v>0</v>
      </c>
      <c r="AS221" s="56">
        <f t="shared" ca="1" si="96"/>
        <v>0</v>
      </c>
      <c r="AT221" s="56">
        <f t="shared" ca="1" si="97"/>
        <v>0</v>
      </c>
      <c r="AU221" s="56">
        <f t="shared" ca="1" si="97"/>
        <v>0</v>
      </c>
      <c r="AV221" s="56">
        <f t="shared" ca="1" si="97"/>
        <v>0</v>
      </c>
      <c r="AW221" s="56">
        <f t="shared" ca="1" si="97"/>
        <v>0</v>
      </c>
      <c r="AX221" s="56">
        <f t="shared" ca="1" si="97"/>
        <v>0</v>
      </c>
      <c r="AY221" s="56">
        <f t="shared" ca="1" si="97"/>
        <v>0</v>
      </c>
      <c r="AZ221" s="56">
        <f t="shared" ca="1" si="97"/>
        <v>0</v>
      </c>
      <c r="BA221" s="56">
        <f t="shared" ca="1" si="97"/>
        <v>0</v>
      </c>
      <c r="BB221" s="56">
        <f t="shared" ca="1" si="97"/>
        <v>0</v>
      </c>
      <c r="BC221" s="56">
        <f t="shared" ca="1" si="97"/>
        <v>0</v>
      </c>
      <c r="BD221" s="56">
        <f t="shared" ca="1" si="97"/>
        <v>0</v>
      </c>
      <c r="BE221" s="56">
        <f t="shared" ca="1" si="97"/>
        <v>0</v>
      </c>
      <c r="BF221" s="56">
        <f t="shared" ca="1" si="97"/>
        <v>0</v>
      </c>
      <c r="BG221" s="56">
        <f t="shared" ca="1" si="97"/>
        <v>0</v>
      </c>
    </row>
    <row r="222" spans="1:59" s="4" customFormat="1" x14ac:dyDescent="0.2">
      <c r="A222" s="4" t="s">
        <v>1367</v>
      </c>
      <c r="B222" s="4" t="s">
        <v>1878</v>
      </c>
      <c r="C222" s="4" t="s">
        <v>1691</v>
      </c>
      <c r="E222" s="66"/>
      <c r="F222" s="67"/>
      <c r="G222" s="50" t="s">
        <v>1682</v>
      </c>
      <c r="H222" s="50" t="s">
        <v>1682</v>
      </c>
      <c r="I222" s="51"/>
      <c r="J222" s="52">
        <v>21</v>
      </c>
      <c r="K222" s="52"/>
      <c r="L222" s="53"/>
      <c r="M222" s="54" t="str">
        <f t="shared" si="98"/>
        <v>-</v>
      </c>
      <c r="N222" s="52">
        <f t="shared" si="72"/>
        <v>0</v>
      </c>
      <c r="O222" s="55">
        <f t="shared" ca="1" si="86"/>
        <v>28</v>
      </c>
      <c r="P222" s="55" t="str">
        <f t="shared" ca="1" si="87"/>
        <v>2019.7</v>
      </c>
      <c r="Q222" s="56">
        <f t="shared" si="88"/>
        <v>0</v>
      </c>
      <c r="R222" s="52" t="str">
        <f t="shared" si="89"/>
        <v/>
      </c>
      <c r="S222" s="52"/>
      <c r="T222" s="52" t="str">
        <f t="shared" si="94"/>
        <v>OV</v>
      </c>
      <c r="U222" s="57" t="s">
        <v>178</v>
      </c>
      <c r="V222" s="58">
        <f t="shared" ca="1" si="90"/>
        <v>0</v>
      </c>
      <c r="W222" s="64" t="s">
        <v>1879</v>
      </c>
      <c r="X222" s="60"/>
      <c r="Y222" s="61"/>
      <c r="Z222" s="56">
        <f t="shared" ref="Z222:AI231" ca="1" si="99">IF($O222-WEEKNUM(Z$1815)=0,$Y222,0)</f>
        <v>0</v>
      </c>
      <c r="AA222" s="56">
        <f t="shared" ca="1" si="99"/>
        <v>0</v>
      </c>
      <c r="AB222" s="56">
        <f t="shared" ca="1" si="99"/>
        <v>0</v>
      </c>
      <c r="AC222" s="56">
        <f t="shared" ca="1" si="99"/>
        <v>0</v>
      </c>
      <c r="AD222" s="56">
        <f t="shared" ca="1" si="99"/>
        <v>0</v>
      </c>
      <c r="AE222" s="56">
        <f t="shared" ca="1" si="99"/>
        <v>0</v>
      </c>
      <c r="AF222" s="56">
        <f t="shared" ca="1" si="99"/>
        <v>0</v>
      </c>
      <c r="AG222" s="56">
        <f t="shared" ca="1" si="99"/>
        <v>0</v>
      </c>
      <c r="AH222" s="56">
        <f t="shared" ca="1" si="99"/>
        <v>0</v>
      </c>
      <c r="AI222" s="56">
        <f t="shared" ca="1" si="99"/>
        <v>0</v>
      </c>
      <c r="AJ222" s="56">
        <f t="shared" ref="AJ222:AS231" ca="1" si="100">IF($O222-WEEKNUM(AJ$1815)=0,$Y222,0)</f>
        <v>0</v>
      </c>
      <c r="AK222" s="56">
        <f t="shared" ca="1" si="100"/>
        <v>0</v>
      </c>
      <c r="AL222" s="56">
        <f t="shared" ca="1" si="100"/>
        <v>0</v>
      </c>
      <c r="AM222" s="56">
        <f t="shared" ca="1" si="100"/>
        <v>0</v>
      </c>
      <c r="AN222" s="56">
        <f t="shared" ca="1" si="100"/>
        <v>0</v>
      </c>
      <c r="AO222" s="56">
        <f t="shared" ca="1" si="100"/>
        <v>0</v>
      </c>
      <c r="AP222" s="56">
        <f t="shared" ca="1" si="100"/>
        <v>0</v>
      </c>
      <c r="AQ222" s="56">
        <f t="shared" ca="1" si="100"/>
        <v>0</v>
      </c>
      <c r="AR222" s="56">
        <f t="shared" ca="1" si="100"/>
        <v>0</v>
      </c>
      <c r="AS222" s="56">
        <f t="shared" ca="1" si="100"/>
        <v>0</v>
      </c>
      <c r="AT222" s="56">
        <f t="shared" ref="AT222:BG231" ca="1" si="101">IF($O222-WEEKNUM(AT$1815)=0,$Y222,0)</f>
        <v>0</v>
      </c>
      <c r="AU222" s="56">
        <f t="shared" ca="1" si="101"/>
        <v>0</v>
      </c>
      <c r="AV222" s="56">
        <f t="shared" ca="1" si="101"/>
        <v>0</v>
      </c>
      <c r="AW222" s="56">
        <f t="shared" ca="1" si="101"/>
        <v>0</v>
      </c>
      <c r="AX222" s="56">
        <f t="shared" ca="1" si="101"/>
        <v>0</v>
      </c>
      <c r="AY222" s="56">
        <f t="shared" ca="1" si="101"/>
        <v>0</v>
      </c>
      <c r="AZ222" s="56">
        <f t="shared" ca="1" si="101"/>
        <v>0</v>
      </c>
      <c r="BA222" s="56">
        <f t="shared" ca="1" si="101"/>
        <v>0</v>
      </c>
      <c r="BB222" s="56">
        <f t="shared" ca="1" si="101"/>
        <v>0</v>
      </c>
      <c r="BC222" s="56">
        <f t="shared" ca="1" si="101"/>
        <v>0</v>
      </c>
      <c r="BD222" s="56">
        <f t="shared" ca="1" si="101"/>
        <v>0</v>
      </c>
      <c r="BE222" s="56">
        <f t="shared" ca="1" si="101"/>
        <v>0</v>
      </c>
      <c r="BF222" s="56">
        <f t="shared" ca="1" si="101"/>
        <v>0</v>
      </c>
      <c r="BG222" s="56">
        <f t="shared" ca="1" si="101"/>
        <v>0</v>
      </c>
    </row>
    <row r="223" spans="1:59" s="4" customFormat="1" x14ac:dyDescent="0.2">
      <c r="A223" s="4" t="s">
        <v>1367</v>
      </c>
      <c r="B223" s="4" t="s">
        <v>1878</v>
      </c>
      <c r="C223" s="4" t="s">
        <v>1691</v>
      </c>
      <c r="E223" s="66"/>
      <c r="F223" s="67" t="s">
        <v>528</v>
      </c>
      <c r="G223" s="50" t="s">
        <v>1682</v>
      </c>
      <c r="H223" s="50" t="s">
        <v>1682</v>
      </c>
      <c r="I223" s="51"/>
      <c r="J223" s="52">
        <v>21</v>
      </c>
      <c r="K223" s="52"/>
      <c r="L223" s="53">
        <v>43581</v>
      </c>
      <c r="M223" s="54">
        <f t="shared" si="98"/>
        <v>5</v>
      </c>
      <c r="N223" s="52">
        <f t="shared" si="72"/>
        <v>17</v>
      </c>
      <c r="O223" s="55">
        <f t="shared" ca="1" si="86"/>
        <v>28</v>
      </c>
      <c r="P223" s="55" t="str">
        <f t="shared" ca="1" si="87"/>
        <v>2019.7</v>
      </c>
      <c r="Q223" s="56">
        <f t="shared" si="88"/>
        <v>861</v>
      </c>
      <c r="R223" s="52">
        <f t="shared" ca="1" si="89"/>
        <v>75</v>
      </c>
      <c r="S223" s="52"/>
      <c r="T223" s="52" t="str">
        <f t="shared" ca="1" si="94"/>
        <v>OV</v>
      </c>
      <c r="U223" s="57" t="s">
        <v>178</v>
      </c>
      <c r="V223" s="58">
        <f t="shared" ca="1" si="90"/>
        <v>0</v>
      </c>
      <c r="W223" s="64" t="s">
        <v>1879</v>
      </c>
      <c r="X223" s="60"/>
      <c r="Y223" s="61">
        <v>861</v>
      </c>
      <c r="Z223" s="56">
        <f t="shared" ca="1" si="99"/>
        <v>0</v>
      </c>
      <c r="AA223" s="56">
        <f t="shared" ca="1" si="99"/>
        <v>0</v>
      </c>
      <c r="AB223" s="56">
        <f t="shared" ca="1" si="99"/>
        <v>0</v>
      </c>
      <c r="AC223" s="56">
        <f t="shared" ca="1" si="99"/>
        <v>0</v>
      </c>
      <c r="AD223" s="56">
        <f t="shared" ca="1" si="99"/>
        <v>0</v>
      </c>
      <c r="AE223" s="56">
        <f t="shared" ca="1" si="99"/>
        <v>0</v>
      </c>
      <c r="AF223" s="56">
        <f t="shared" ca="1" si="99"/>
        <v>0</v>
      </c>
      <c r="AG223" s="56">
        <f t="shared" ca="1" si="99"/>
        <v>0</v>
      </c>
      <c r="AH223" s="56">
        <f t="shared" ca="1" si="99"/>
        <v>0</v>
      </c>
      <c r="AI223" s="56">
        <f t="shared" ca="1" si="99"/>
        <v>861</v>
      </c>
      <c r="AJ223" s="56">
        <f t="shared" ca="1" si="100"/>
        <v>0</v>
      </c>
      <c r="AK223" s="56">
        <f t="shared" ca="1" si="100"/>
        <v>0</v>
      </c>
      <c r="AL223" s="56">
        <f t="shared" ca="1" si="100"/>
        <v>0</v>
      </c>
      <c r="AM223" s="56">
        <f t="shared" ca="1" si="100"/>
        <v>0</v>
      </c>
      <c r="AN223" s="56">
        <f t="shared" ca="1" si="100"/>
        <v>0</v>
      </c>
      <c r="AO223" s="56">
        <f t="shared" ca="1" si="100"/>
        <v>0</v>
      </c>
      <c r="AP223" s="56">
        <f t="shared" ca="1" si="100"/>
        <v>0</v>
      </c>
      <c r="AQ223" s="56">
        <f t="shared" ca="1" si="100"/>
        <v>0</v>
      </c>
      <c r="AR223" s="56">
        <f t="shared" ca="1" si="100"/>
        <v>0</v>
      </c>
      <c r="AS223" s="56">
        <f t="shared" ca="1" si="100"/>
        <v>0</v>
      </c>
      <c r="AT223" s="56">
        <f t="shared" ca="1" si="101"/>
        <v>0</v>
      </c>
      <c r="AU223" s="56">
        <f t="shared" ca="1" si="101"/>
        <v>0</v>
      </c>
      <c r="AV223" s="56">
        <f t="shared" ca="1" si="101"/>
        <v>0</v>
      </c>
      <c r="AW223" s="56">
        <f t="shared" ca="1" si="101"/>
        <v>0</v>
      </c>
      <c r="AX223" s="56">
        <f t="shared" ca="1" si="101"/>
        <v>0</v>
      </c>
      <c r="AY223" s="56">
        <f t="shared" ca="1" si="101"/>
        <v>0</v>
      </c>
      <c r="AZ223" s="56">
        <f t="shared" ca="1" si="101"/>
        <v>0</v>
      </c>
      <c r="BA223" s="56">
        <f t="shared" ca="1" si="101"/>
        <v>0</v>
      </c>
      <c r="BB223" s="56">
        <f t="shared" ca="1" si="101"/>
        <v>0</v>
      </c>
      <c r="BC223" s="56">
        <f t="shared" ca="1" si="101"/>
        <v>0</v>
      </c>
      <c r="BD223" s="56">
        <f t="shared" ca="1" si="101"/>
        <v>0</v>
      </c>
      <c r="BE223" s="56">
        <f t="shared" ca="1" si="101"/>
        <v>0</v>
      </c>
      <c r="BF223" s="56">
        <f t="shared" ca="1" si="101"/>
        <v>0</v>
      </c>
      <c r="BG223" s="56">
        <f t="shared" ca="1" si="101"/>
        <v>0</v>
      </c>
    </row>
    <row r="224" spans="1:59" s="4" customFormat="1" x14ac:dyDescent="0.2">
      <c r="A224" s="4" t="s">
        <v>1367</v>
      </c>
      <c r="B224" s="4" t="s">
        <v>1878</v>
      </c>
      <c r="C224" s="4" t="s">
        <v>1691</v>
      </c>
      <c r="E224" s="66"/>
      <c r="F224" s="67" t="s">
        <v>1372</v>
      </c>
      <c r="G224" s="50" t="s">
        <v>1682</v>
      </c>
      <c r="H224" s="50" t="s">
        <v>1682</v>
      </c>
      <c r="I224" s="51"/>
      <c r="J224" s="52">
        <v>21</v>
      </c>
      <c r="K224" s="52"/>
      <c r="L224" s="53">
        <v>43580</v>
      </c>
      <c r="M224" s="54">
        <f t="shared" si="98"/>
        <v>4</v>
      </c>
      <c r="N224" s="52">
        <f t="shared" si="72"/>
        <v>17</v>
      </c>
      <c r="O224" s="55">
        <f t="shared" ca="1" si="86"/>
        <v>28</v>
      </c>
      <c r="P224" s="55" t="str">
        <f t="shared" ca="1" si="87"/>
        <v>2019.7</v>
      </c>
      <c r="Q224" s="56">
        <f t="shared" si="88"/>
        <v>676.5</v>
      </c>
      <c r="R224" s="52">
        <f t="shared" ca="1" si="89"/>
        <v>76</v>
      </c>
      <c r="S224" s="52"/>
      <c r="T224" s="52" t="str">
        <f t="shared" ca="1" si="94"/>
        <v>OV</v>
      </c>
      <c r="U224" s="57" t="s">
        <v>178</v>
      </c>
      <c r="V224" s="58">
        <f t="shared" ca="1" si="90"/>
        <v>0</v>
      </c>
      <c r="W224" s="64" t="s">
        <v>1879</v>
      </c>
      <c r="X224" s="60"/>
      <c r="Y224" s="61">
        <v>676.5</v>
      </c>
      <c r="Z224" s="56">
        <f t="shared" ca="1" si="99"/>
        <v>0</v>
      </c>
      <c r="AA224" s="56">
        <f t="shared" ca="1" si="99"/>
        <v>0</v>
      </c>
      <c r="AB224" s="56">
        <f t="shared" ca="1" si="99"/>
        <v>0</v>
      </c>
      <c r="AC224" s="56">
        <f t="shared" ca="1" si="99"/>
        <v>0</v>
      </c>
      <c r="AD224" s="56">
        <f t="shared" ca="1" si="99"/>
        <v>0</v>
      </c>
      <c r="AE224" s="56">
        <f t="shared" ca="1" si="99"/>
        <v>0</v>
      </c>
      <c r="AF224" s="56">
        <f t="shared" ca="1" si="99"/>
        <v>0</v>
      </c>
      <c r="AG224" s="56">
        <f t="shared" ca="1" si="99"/>
        <v>0</v>
      </c>
      <c r="AH224" s="56">
        <f t="shared" ca="1" si="99"/>
        <v>0</v>
      </c>
      <c r="AI224" s="56">
        <f t="shared" ca="1" si="99"/>
        <v>676.5</v>
      </c>
      <c r="AJ224" s="56">
        <f t="shared" ca="1" si="100"/>
        <v>0</v>
      </c>
      <c r="AK224" s="56">
        <f t="shared" ca="1" si="100"/>
        <v>0</v>
      </c>
      <c r="AL224" s="56">
        <f t="shared" ca="1" si="100"/>
        <v>0</v>
      </c>
      <c r="AM224" s="56">
        <f t="shared" ca="1" si="100"/>
        <v>0</v>
      </c>
      <c r="AN224" s="56">
        <f t="shared" ca="1" si="100"/>
        <v>0</v>
      </c>
      <c r="AO224" s="56">
        <f t="shared" ca="1" si="100"/>
        <v>0</v>
      </c>
      <c r="AP224" s="56">
        <f t="shared" ca="1" si="100"/>
        <v>0</v>
      </c>
      <c r="AQ224" s="56">
        <f t="shared" ca="1" si="100"/>
        <v>0</v>
      </c>
      <c r="AR224" s="56">
        <f t="shared" ca="1" si="100"/>
        <v>0</v>
      </c>
      <c r="AS224" s="56">
        <f t="shared" ca="1" si="100"/>
        <v>0</v>
      </c>
      <c r="AT224" s="56">
        <f t="shared" ca="1" si="101"/>
        <v>0</v>
      </c>
      <c r="AU224" s="56">
        <f t="shared" ca="1" si="101"/>
        <v>0</v>
      </c>
      <c r="AV224" s="56">
        <f t="shared" ca="1" si="101"/>
        <v>0</v>
      </c>
      <c r="AW224" s="56">
        <f t="shared" ca="1" si="101"/>
        <v>0</v>
      </c>
      <c r="AX224" s="56">
        <f t="shared" ca="1" si="101"/>
        <v>0</v>
      </c>
      <c r="AY224" s="56">
        <f t="shared" ca="1" si="101"/>
        <v>0</v>
      </c>
      <c r="AZ224" s="56">
        <f t="shared" ca="1" si="101"/>
        <v>0</v>
      </c>
      <c r="BA224" s="56">
        <f t="shared" ca="1" si="101"/>
        <v>0</v>
      </c>
      <c r="BB224" s="56">
        <f t="shared" ca="1" si="101"/>
        <v>0</v>
      </c>
      <c r="BC224" s="56">
        <f t="shared" ca="1" si="101"/>
        <v>0</v>
      </c>
      <c r="BD224" s="56">
        <f t="shared" ca="1" si="101"/>
        <v>0</v>
      </c>
      <c r="BE224" s="56">
        <f t="shared" ca="1" si="101"/>
        <v>0</v>
      </c>
      <c r="BF224" s="56">
        <f t="shared" ca="1" si="101"/>
        <v>0</v>
      </c>
      <c r="BG224" s="56">
        <f t="shared" ca="1" si="101"/>
        <v>0</v>
      </c>
    </row>
    <row r="225" spans="1:59" s="4" customFormat="1" x14ac:dyDescent="0.2">
      <c r="A225" s="4" t="s">
        <v>1367</v>
      </c>
      <c r="B225" s="4" t="s">
        <v>1878</v>
      </c>
      <c r="C225" s="4" t="s">
        <v>1691</v>
      </c>
      <c r="E225" s="66"/>
      <c r="F225" s="67" t="s">
        <v>1370</v>
      </c>
      <c r="G225" s="50" t="s">
        <v>1682</v>
      </c>
      <c r="H225" s="50" t="s">
        <v>1682</v>
      </c>
      <c r="I225" s="51"/>
      <c r="J225" s="52">
        <v>21</v>
      </c>
      <c r="K225" s="52"/>
      <c r="L225" s="53">
        <v>43579</v>
      </c>
      <c r="M225" s="54">
        <f t="shared" si="98"/>
        <v>3</v>
      </c>
      <c r="N225" s="52">
        <f t="shared" si="72"/>
        <v>17</v>
      </c>
      <c r="O225" s="55">
        <f t="shared" ca="1" si="86"/>
        <v>28</v>
      </c>
      <c r="P225" s="55" t="str">
        <f t="shared" ca="1" si="87"/>
        <v>2019.7</v>
      </c>
      <c r="Q225" s="56">
        <f t="shared" si="88"/>
        <v>676.5</v>
      </c>
      <c r="R225" s="52">
        <f t="shared" ca="1" si="89"/>
        <v>77</v>
      </c>
      <c r="S225" s="52"/>
      <c r="T225" s="52" t="str">
        <f t="shared" ca="1" si="94"/>
        <v>OV</v>
      </c>
      <c r="U225" s="57" t="s">
        <v>178</v>
      </c>
      <c r="V225" s="58">
        <f t="shared" ca="1" si="90"/>
        <v>0</v>
      </c>
      <c r="W225" s="64" t="s">
        <v>1879</v>
      </c>
      <c r="X225" s="60"/>
      <c r="Y225" s="61">
        <v>676.5</v>
      </c>
      <c r="Z225" s="56">
        <f t="shared" ca="1" si="99"/>
        <v>0</v>
      </c>
      <c r="AA225" s="56">
        <f t="shared" ca="1" si="99"/>
        <v>0</v>
      </c>
      <c r="AB225" s="56">
        <f t="shared" ca="1" si="99"/>
        <v>0</v>
      </c>
      <c r="AC225" s="56">
        <f t="shared" ca="1" si="99"/>
        <v>0</v>
      </c>
      <c r="AD225" s="56">
        <f t="shared" ca="1" si="99"/>
        <v>0</v>
      </c>
      <c r="AE225" s="56">
        <f t="shared" ca="1" si="99"/>
        <v>0</v>
      </c>
      <c r="AF225" s="56">
        <f t="shared" ca="1" si="99"/>
        <v>0</v>
      </c>
      <c r="AG225" s="56">
        <f t="shared" ca="1" si="99"/>
        <v>0</v>
      </c>
      <c r="AH225" s="56">
        <f t="shared" ca="1" si="99"/>
        <v>0</v>
      </c>
      <c r="AI225" s="56">
        <f t="shared" ca="1" si="99"/>
        <v>676.5</v>
      </c>
      <c r="AJ225" s="56">
        <f t="shared" ca="1" si="100"/>
        <v>0</v>
      </c>
      <c r="AK225" s="56">
        <f t="shared" ca="1" si="100"/>
        <v>0</v>
      </c>
      <c r="AL225" s="56">
        <f t="shared" ca="1" si="100"/>
        <v>0</v>
      </c>
      <c r="AM225" s="56">
        <f t="shared" ca="1" si="100"/>
        <v>0</v>
      </c>
      <c r="AN225" s="56">
        <f t="shared" ca="1" si="100"/>
        <v>0</v>
      </c>
      <c r="AO225" s="56">
        <f t="shared" ca="1" si="100"/>
        <v>0</v>
      </c>
      <c r="AP225" s="56">
        <f t="shared" ca="1" si="100"/>
        <v>0</v>
      </c>
      <c r="AQ225" s="56">
        <f t="shared" ca="1" si="100"/>
        <v>0</v>
      </c>
      <c r="AR225" s="56">
        <f t="shared" ca="1" si="100"/>
        <v>0</v>
      </c>
      <c r="AS225" s="56">
        <f t="shared" ca="1" si="100"/>
        <v>0</v>
      </c>
      <c r="AT225" s="56">
        <f t="shared" ca="1" si="101"/>
        <v>0</v>
      </c>
      <c r="AU225" s="56">
        <f t="shared" ca="1" si="101"/>
        <v>0</v>
      </c>
      <c r="AV225" s="56">
        <f t="shared" ca="1" si="101"/>
        <v>0</v>
      </c>
      <c r="AW225" s="56">
        <f t="shared" ca="1" si="101"/>
        <v>0</v>
      </c>
      <c r="AX225" s="56">
        <f t="shared" ca="1" si="101"/>
        <v>0</v>
      </c>
      <c r="AY225" s="56">
        <f t="shared" ca="1" si="101"/>
        <v>0</v>
      </c>
      <c r="AZ225" s="56">
        <f t="shared" ca="1" si="101"/>
        <v>0</v>
      </c>
      <c r="BA225" s="56">
        <f t="shared" ca="1" si="101"/>
        <v>0</v>
      </c>
      <c r="BB225" s="56">
        <f t="shared" ca="1" si="101"/>
        <v>0</v>
      </c>
      <c r="BC225" s="56">
        <f t="shared" ca="1" si="101"/>
        <v>0</v>
      </c>
      <c r="BD225" s="56">
        <f t="shared" ca="1" si="101"/>
        <v>0</v>
      </c>
      <c r="BE225" s="56">
        <f t="shared" ca="1" si="101"/>
        <v>0</v>
      </c>
      <c r="BF225" s="56">
        <f t="shared" ca="1" si="101"/>
        <v>0</v>
      </c>
      <c r="BG225" s="56">
        <f t="shared" ca="1" si="101"/>
        <v>0</v>
      </c>
    </row>
    <row r="226" spans="1:59" s="4" customFormat="1" x14ac:dyDescent="0.2">
      <c r="A226" s="4" t="s">
        <v>1367</v>
      </c>
      <c r="B226" s="4" t="s">
        <v>1878</v>
      </c>
      <c r="C226" s="4" t="s">
        <v>1691</v>
      </c>
      <c r="E226" s="66"/>
      <c r="F226" s="67" t="s">
        <v>1377</v>
      </c>
      <c r="G226" s="50" t="s">
        <v>1682</v>
      </c>
      <c r="H226" s="50" t="s">
        <v>1682</v>
      </c>
      <c r="I226" s="51"/>
      <c r="J226" s="52">
        <v>21</v>
      </c>
      <c r="K226" s="52"/>
      <c r="L226" s="53">
        <v>43585</v>
      </c>
      <c r="M226" s="54">
        <f t="shared" si="98"/>
        <v>2</v>
      </c>
      <c r="N226" s="52">
        <f t="shared" si="72"/>
        <v>18</v>
      </c>
      <c r="O226" s="55">
        <f t="shared" ca="1" si="86"/>
        <v>28</v>
      </c>
      <c r="P226" s="55" t="str">
        <f t="shared" ca="1" si="87"/>
        <v>2019.7</v>
      </c>
      <c r="Q226" s="56">
        <f t="shared" si="88"/>
        <v>565.79999999999995</v>
      </c>
      <c r="R226" s="52">
        <f t="shared" ca="1" si="89"/>
        <v>71</v>
      </c>
      <c r="S226" s="52"/>
      <c r="T226" s="52" t="str">
        <f t="shared" ca="1" si="94"/>
        <v>OV</v>
      </c>
      <c r="U226" s="57" t="s">
        <v>178</v>
      </c>
      <c r="V226" s="58">
        <f t="shared" ca="1" si="90"/>
        <v>0</v>
      </c>
      <c r="W226" s="64" t="s">
        <v>1879</v>
      </c>
      <c r="X226" s="60"/>
      <c r="Y226" s="61">
        <v>565.79999999999995</v>
      </c>
      <c r="Z226" s="56">
        <f t="shared" ca="1" si="99"/>
        <v>0</v>
      </c>
      <c r="AA226" s="56">
        <f t="shared" ca="1" si="99"/>
        <v>0</v>
      </c>
      <c r="AB226" s="56">
        <f t="shared" ca="1" si="99"/>
        <v>0</v>
      </c>
      <c r="AC226" s="56">
        <f t="shared" ca="1" si="99"/>
        <v>0</v>
      </c>
      <c r="AD226" s="56">
        <f t="shared" ca="1" si="99"/>
        <v>0</v>
      </c>
      <c r="AE226" s="56">
        <f t="shared" ca="1" si="99"/>
        <v>0</v>
      </c>
      <c r="AF226" s="56">
        <f t="shared" ca="1" si="99"/>
        <v>0</v>
      </c>
      <c r="AG226" s="56">
        <f t="shared" ca="1" si="99"/>
        <v>0</v>
      </c>
      <c r="AH226" s="56">
        <f t="shared" ca="1" si="99"/>
        <v>0</v>
      </c>
      <c r="AI226" s="56">
        <f t="shared" ca="1" si="99"/>
        <v>565.79999999999995</v>
      </c>
      <c r="AJ226" s="56">
        <f t="shared" ca="1" si="100"/>
        <v>0</v>
      </c>
      <c r="AK226" s="56">
        <f t="shared" ca="1" si="100"/>
        <v>0</v>
      </c>
      <c r="AL226" s="56">
        <f t="shared" ca="1" si="100"/>
        <v>0</v>
      </c>
      <c r="AM226" s="56">
        <f t="shared" ca="1" si="100"/>
        <v>0</v>
      </c>
      <c r="AN226" s="56">
        <f t="shared" ca="1" si="100"/>
        <v>0</v>
      </c>
      <c r="AO226" s="56">
        <f t="shared" ca="1" si="100"/>
        <v>0</v>
      </c>
      <c r="AP226" s="56">
        <f t="shared" ca="1" si="100"/>
        <v>0</v>
      </c>
      <c r="AQ226" s="56">
        <f t="shared" ca="1" si="100"/>
        <v>0</v>
      </c>
      <c r="AR226" s="56">
        <f t="shared" ca="1" si="100"/>
        <v>0</v>
      </c>
      <c r="AS226" s="56">
        <f t="shared" ca="1" si="100"/>
        <v>0</v>
      </c>
      <c r="AT226" s="56">
        <f t="shared" ca="1" si="101"/>
        <v>0</v>
      </c>
      <c r="AU226" s="56">
        <f t="shared" ca="1" si="101"/>
        <v>0</v>
      </c>
      <c r="AV226" s="56">
        <f t="shared" ca="1" si="101"/>
        <v>0</v>
      </c>
      <c r="AW226" s="56">
        <f t="shared" ca="1" si="101"/>
        <v>0</v>
      </c>
      <c r="AX226" s="56">
        <f t="shared" ca="1" si="101"/>
        <v>0</v>
      </c>
      <c r="AY226" s="56">
        <f t="shared" ca="1" si="101"/>
        <v>0</v>
      </c>
      <c r="AZ226" s="56">
        <f t="shared" ca="1" si="101"/>
        <v>0</v>
      </c>
      <c r="BA226" s="56">
        <f t="shared" ca="1" si="101"/>
        <v>0</v>
      </c>
      <c r="BB226" s="56">
        <f t="shared" ca="1" si="101"/>
        <v>0</v>
      </c>
      <c r="BC226" s="56">
        <f t="shared" ca="1" si="101"/>
        <v>0</v>
      </c>
      <c r="BD226" s="56">
        <f t="shared" ca="1" si="101"/>
        <v>0</v>
      </c>
      <c r="BE226" s="56">
        <f t="shared" ca="1" si="101"/>
        <v>0</v>
      </c>
      <c r="BF226" s="56">
        <f t="shared" ca="1" si="101"/>
        <v>0</v>
      </c>
      <c r="BG226" s="56">
        <f t="shared" ca="1" si="101"/>
        <v>0</v>
      </c>
    </row>
    <row r="227" spans="1:59" s="4" customFormat="1" x14ac:dyDescent="0.2">
      <c r="A227" s="4" t="s">
        <v>1367</v>
      </c>
      <c r="B227" s="4" t="s">
        <v>1878</v>
      </c>
      <c r="C227" s="4" t="s">
        <v>1691</v>
      </c>
      <c r="E227" s="66"/>
      <c r="F227" s="67" t="s">
        <v>1379</v>
      </c>
      <c r="G227" s="50" t="s">
        <v>1682</v>
      </c>
      <c r="H227" s="50" t="s">
        <v>1682</v>
      </c>
      <c r="I227" s="51"/>
      <c r="J227" s="52">
        <v>21</v>
      </c>
      <c r="K227" s="52"/>
      <c r="L227" s="53">
        <v>43586</v>
      </c>
      <c r="M227" s="54">
        <f>IF(L227="","-",WEEKDAY(L227,2))</f>
        <v>3</v>
      </c>
      <c r="N227" s="52">
        <f>WEEKNUM(L227)</f>
        <v>18</v>
      </c>
      <c r="O227" s="55">
        <f t="shared" ca="1" si="86"/>
        <v>28</v>
      </c>
      <c r="P227" s="55" t="str">
        <f t="shared" ca="1" si="87"/>
        <v>2019.7</v>
      </c>
      <c r="Q227" s="56">
        <f t="shared" si="88"/>
        <v>676.5</v>
      </c>
      <c r="R227" s="52">
        <f t="shared" ca="1" si="89"/>
        <v>70</v>
      </c>
      <c r="S227" s="52"/>
      <c r="T227" s="52" t="str">
        <f ca="1">IFERROR(IF(R227&gt;0,"OV",""),0)</f>
        <v>OV</v>
      </c>
      <c r="U227" s="57" t="s">
        <v>178</v>
      </c>
      <c r="V227" s="58">
        <f t="shared" ca="1" si="90"/>
        <v>0</v>
      </c>
      <c r="W227" s="64" t="s">
        <v>1879</v>
      </c>
      <c r="X227" s="60"/>
      <c r="Y227" s="61">
        <v>676.5</v>
      </c>
      <c r="Z227" s="56">
        <f t="shared" ca="1" si="99"/>
        <v>0</v>
      </c>
      <c r="AA227" s="56">
        <f t="shared" ca="1" si="99"/>
        <v>0</v>
      </c>
      <c r="AB227" s="56">
        <f t="shared" ca="1" si="99"/>
        <v>0</v>
      </c>
      <c r="AC227" s="56">
        <f t="shared" ca="1" si="99"/>
        <v>0</v>
      </c>
      <c r="AD227" s="56">
        <f t="shared" ca="1" si="99"/>
        <v>0</v>
      </c>
      <c r="AE227" s="56">
        <f t="shared" ca="1" si="99"/>
        <v>0</v>
      </c>
      <c r="AF227" s="56">
        <f t="shared" ca="1" si="99"/>
        <v>0</v>
      </c>
      <c r="AG227" s="56">
        <f t="shared" ca="1" si="99"/>
        <v>0</v>
      </c>
      <c r="AH227" s="56">
        <f t="shared" ca="1" si="99"/>
        <v>0</v>
      </c>
      <c r="AI227" s="56">
        <f t="shared" ca="1" si="99"/>
        <v>676.5</v>
      </c>
      <c r="AJ227" s="56">
        <f t="shared" ca="1" si="100"/>
        <v>0</v>
      </c>
      <c r="AK227" s="56">
        <f t="shared" ca="1" si="100"/>
        <v>0</v>
      </c>
      <c r="AL227" s="56">
        <f t="shared" ca="1" si="100"/>
        <v>0</v>
      </c>
      <c r="AM227" s="56">
        <f t="shared" ca="1" si="100"/>
        <v>0</v>
      </c>
      <c r="AN227" s="56">
        <f t="shared" ca="1" si="100"/>
        <v>0</v>
      </c>
      <c r="AO227" s="56">
        <f t="shared" ca="1" si="100"/>
        <v>0</v>
      </c>
      <c r="AP227" s="56">
        <f t="shared" ca="1" si="100"/>
        <v>0</v>
      </c>
      <c r="AQ227" s="56">
        <f t="shared" ca="1" si="100"/>
        <v>0</v>
      </c>
      <c r="AR227" s="56">
        <f t="shared" ca="1" si="100"/>
        <v>0</v>
      </c>
      <c r="AS227" s="56">
        <f t="shared" ca="1" si="100"/>
        <v>0</v>
      </c>
      <c r="AT227" s="56">
        <f t="shared" ca="1" si="101"/>
        <v>0</v>
      </c>
      <c r="AU227" s="56">
        <f t="shared" ca="1" si="101"/>
        <v>0</v>
      </c>
      <c r="AV227" s="56">
        <f t="shared" ca="1" si="101"/>
        <v>0</v>
      </c>
      <c r="AW227" s="56">
        <f t="shared" ca="1" si="101"/>
        <v>0</v>
      </c>
      <c r="AX227" s="56">
        <f t="shared" ca="1" si="101"/>
        <v>0</v>
      </c>
      <c r="AY227" s="56">
        <f t="shared" ca="1" si="101"/>
        <v>0</v>
      </c>
      <c r="AZ227" s="56">
        <f t="shared" ca="1" si="101"/>
        <v>0</v>
      </c>
      <c r="BA227" s="56">
        <f t="shared" ca="1" si="101"/>
        <v>0</v>
      </c>
      <c r="BB227" s="56">
        <f t="shared" ca="1" si="101"/>
        <v>0</v>
      </c>
      <c r="BC227" s="56">
        <f t="shared" ca="1" si="101"/>
        <v>0</v>
      </c>
      <c r="BD227" s="56">
        <f t="shared" ca="1" si="101"/>
        <v>0</v>
      </c>
      <c r="BE227" s="56">
        <f t="shared" ca="1" si="101"/>
        <v>0</v>
      </c>
      <c r="BF227" s="56">
        <f t="shared" ca="1" si="101"/>
        <v>0</v>
      </c>
      <c r="BG227" s="56">
        <f t="shared" ca="1" si="101"/>
        <v>0</v>
      </c>
    </row>
    <row r="228" spans="1:59" s="4" customFormat="1" x14ac:dyDescent="0.2">
      <c r="A228" s="4" t="s">
        <v>1367</v>
      </c>
      <c r="B228" s="4" t="s">
        <v>1878</v>
      </c>
      <c r="C228" s="4" t="s">
        <v>1691</v>
      </c>
      <c r="E228" s="66"/>
      <c r="F228" s="67" t="s">
        <v>1375</v>
      </c>
      <c r="G228" s="50" t="s">
        <v>1682</v>
      </c>
      <c r="H228" s="50" t="s">
        <v>1682</v>
      </c>
      <c r="I228" s="51"/>
      <c r="J228" s="52">
        <v>21</v>
      </c>
      <c r="K228" s="52"/>
      <c r="L228" s="53">
        <v>43581</v>
      </c>
      <c r="M228" s="54">
        <f t="shared" ref="M228:M232" si="102">IF(L228="","-",WEEKDAY(L228,2))</f>
        <v>5</v>
      </c>
      <c r="N228" s="52">
        <f t="shared" ref="N228:N232" si="103">WEEKNUM(L228)</f>
        <v>17</v>
      </c>
      <c r="O228" s="55">
        <f t="shared" ca="1" si="86"/>
        <v>28</v>
      </c>
      <c r="P228" s="55" t="str">
        <f t="shared" ca="1" si="87"/>
        <v>2019.7</v>
      </c>
      <c r="Q228" s="56">
        <f t="shared" si="88"/>
        <v>738</v>
      </c>
      <c r="R228" s="52">
        <f t="shared" ca="1" si="89"/>
        <v>75</v>
      </c>
      <c r="S228" s="52"/>
      <c r="T228" s="52" t="str">
        <f t="shared" ref="T228:T232" ca="1" si="104">IFERROR(IF(R228&gt;0,"OV",""),0)</f>
        <v>OV</v>
      </c>
      <c r="U228" s="57" t="s">
        <v>178</v>
      </c>
      <c r="V228" s="58">
        <f t="shared" ca="1" si="90"/>
        <v>0</v>
      </c>
      <c r="W228" s="64" t="s">
        <v>1879</v>
      </c>
      <c r="X228" s="60"/>
      <c r="Y228" s="61">
        <v>738</v>
      </c>
      <c r="Z228" s="56">
        <f t="shared" ca="1" si="99"/>
        <v>0</v>
      </c>
      <c r="AA228" s="56">
        <f t="shared" ca="1" si="99"/>
        <v>0</v>
      </c>
      <c r="AB228" s="56">
        <f t="shared" ca="1" si="99"/>
        <v>0</v>
      </c>
      <c r="AC228" s="56">
        <f t="shared" ca="1" si="99"/>
        <v>0</v>
      </c>
      <c r="AD228" s="56">
        <f t="shared" ca="1" si="99"/>
        <v>0</v>
      </c>
      <c r="AE228" s="56">
        <f t="shared" ca="1" si="99"/>
        <v>0</v>
      </c>
      <c r="AF228" s="56">
        <f t="shared" ca="1" si="99"/>
        <v>0</v>
      </c>
      <c r="AG228" s="56">
        <f t="shared" ca="1" si="99"/>
        <v>0</v>
      </c>
      <c r="AH228" s="56">
        <f t="shared" ca="1" si="99"/>
        <v>0</v>
      </c>
      <c r="AI228" s="56">
        <f t="shared" ca="1" si="99"/>
        <v>738</v>
      </c>
      <c r="AJ228" s="56">
        <f t="shared" ca="1" si="100"/>
        <v>0</v>
      </c>
      <c r="AK228" s="56">
        <f t="shared" ca="1" si="100"/>
        <v>0</v>
      </c>
      <c r="AL228" s="56">
        <f t="shared" ca="1" si="100"/>
        <v>0</v>
      </c>
      <c r="AM228" s="56">
        <f t="shared" ca="1" si="100"/>
        <v>0</v>
      </c>
      <c r="AN228" s="56">
        <f t="shared" ca="1" si="100"/>
        <v>0</v>
      </c>
      <c r="AO228" s="56">
        <f t="shared" ca="1" si="100"/>
        <v>0</v>
      </c>
      <c r="AP228" s="56">
        <f t="shared" ca="1" si="100"/>
        <v>0</v>
      </c>
      <c r="AQ228" s="56">
        <f t="shared" ca="1" si="100"/>
        <v>0</v>
      </c>
      <c r="AR228" s="56">
        <f t="shared" ca="1" si="100"/>
        <v>0</v>
      </c>
      <c r="AS228" s="56">
        <f t="shared" ca="1" si="100"/>
        <v>0</v>
      </c>
      <c r="AT228" s="56">
        <f t="shared" ca="1" si="101"/>
        <v>0</v>
      </c>
      <c r="AU228" s="56">
        <f t="shared" ca="1" si="101"/>
        <v>0</v>
      </c>
      <c r="AV228" s="56">
        <f t="shared" ca="1" si="101"/>
        <v>0</v>
      </c>
      <c r="AW228" s="56">
        <f t="shared" ca="1" si="101"/>
        <v>0</v>
      </c>
      <c r="AX228" s="56">
        <f t="shared" ca="1" si="101"/>
        <v>0</v>
      </c>
      <c r="AY228" s="56">
        <f t="shared" ca="1" si="101"/>
        <v>0</v>
      </c>
      <c r="AZ228" s="56">
        <f t="shared" ca="1" si="101"/>
        <v>0</v>
      </c>
      <c r="BA228" s="56">
        <f t="shared" ca="1" si="101"/>
        <v>0</v>
      </c>
      <c r="BB228" s="56">
        <f t="shared" ca="1" si="101"/>
        <v>0</v>
      </c>
      <c r="BC228" s="56">
        <f t="shared" ca="1" si="101"/>
        <v>0</v>
      </c>
      <c r="BD228" s="56">
        <f t="shared" ca="1" si="101"/>
        <v>0</v>
      </c>
      <c r="BE228" s="56">
        <f t="shared" ca="1" si="101"/>
        <v>0</v>
      </c>
      <c r="BF228" s="56">
        <f t="shared" ca="1" si="101"/>
        <v>0</v>
      </c>
      <c r="BG228" s="56">
        <f t="shared" ca="1" si="101"/>
        <v>0</v>
      </c>
    </row>
    <row r="229" spans="1:59" s="4" customFormat="1" x14ac:dyDescent="0.2">
      <c r="A229" s="4" t="s">
        <v>1367</v>
      </c>
      <c r="B229" s="4" t="s">
        <v>1878</v>
      </c>
      <c r="C229" s="4" t="s">
        <v>1691</v>
      </c>
      <c r="E229" s="66"/>
      <c r="F229" s="67"/>
      <c r="G229" s="50" t="s">
        <v>1682</v>
      </c>
      <c r="H229" s="50" t="s">
        <v>1682</v>
      </c>
      <c r="I229" s="51"/>
      <c r="J229" s="52">
        <v>21</v>
      </c>
      <c r="K229" s="52"/>
      <c r="L229" s="68"/>
      <c r="M229" s="54" t="str">
        <f t="shared" si="102"/>
        <v>-</v>
      </c>
      <c r="N229" s="52">
        <f t="shared" si="103"/>
        <v>0</v>
      </c>
      <c r="O229" s="55">
        <f t="shared" ca="1" si="86"/>
        <v>28</v>
      </c>
      <c r="P229" s="55" t="str">
        <f t="shared" ca="1" si="87"/>
        <v>2019.7</v>
      </c>
      <c r="Q229" s="56">
        <f t="shared" si="88"/>
        <v>0</v>
      </c>
      <c r="R229" s="52" t="str">
        <f t="shared" si="89"/>
        <v/>
      </c>
      <c r="S229" s="52"/>
      <c r="T229" s="52" t="str">
        <f t="shared" si="104"/>
        <v>OV</v>
      </c>
      <c r="U229" s="57" t="s">
        <v>178</v>
      </c>
      <c r="V229" s="58">
        <f t="shared" ca="1" si="90"/>
        <v>0</v>
      </c>
      <c r="W229" s="64" t="s">
        <v>1879</v>
      </c>
      <c r="X229" s="60"/>
      <c r="Y229" s="61"/>
      <c r="Z229" s="56">
        <f t="shared" ca="1" si="99"/>
        <v>0</v>
      </c>
      <c r="AA229" s="56">
        <f t="shared" ca="1" si="99"/>
        <v>0</v>
      </c>
      <c r="AB229" s="56">
        <f t="shared" ca="1" si="99"/>
        <v>0</v>
      </c>
      <c r="AC229" s="56">
        <f t="shared" ca="1" si="99"/>
        <v>0</v>
      </c>
      <c r="AD229" s="56">
        <f t="shared" ca="1" si="99"/>
        <v>0</v>
      </c>
      <c r="AE229" s="56">
        <f t="shared" ca="1" si="99"/>
        <v>0</v>
      </c>
      <c r="AF229" s="56">
        <f t="shared" ca="1" si="99"/>
        <v>0</v>
      </c>
      <c r="AG229" s="56">
        <f t="shared" ca="1" si="99"/>
        <v>0</v>
      </c>
      <c r="AH229" s="56">
        <f t="shared" ca="1" si="99"/>
        <v>0</v>
      </c>
      <c r="AI229" s="56">
        <f t="shared" ca="1" si="99"/>
        <v>0</v>
      </c>
      <c r="AJ229" s="56">
        <f t="shared" ca="1" si="100"/>
        <v>0</v>
      </c>
      <c r="AK229" s="56">
        <f t="shared" ca="1" si="100"/>
        <v>0</v>
      </c>
      <c r="AL229" s="56">
        <f t="shared" ca="1" si="100"/>
        <v>0</v>
      </c>
      <c r="AM229" s="56">
        <f t="shared" ca="1" si="100"/>
        <v>0</v>
      </c>
      <c r="AN229" s="56">
        <f t="shared" ca="1" si="100"/>
        <v>0</v>
      </c>
      <c r="AO229" s="56">
        <f t="shared" ca="1" si="100"/>
        <v>0</v>
      </c>
      <c r="AP229" s="56">
        <f t="shared" ca="1" si="100"/>
        <v>0</v>
      </c>
      <c r="AQ229" s="56">
        <f t="shared" ca="1" si="100"/>
        <v>0</v>
      </c>
      <c r="AR229" s="56">
        <f t="shared" ca="1" si="100"/>
        <v>0</v>
      </c>
      <c r="AS229" s="56">
        <f t="shared" ca="1" si="100"/>
        <v>0</v>
      </c>
      <c r="AT229" s="56">
        <f t="shared" ca="1" si="101"/>
        <v>0</v>
      </c>
      <c r="AU229" s="56">
        <f t="shared" ca="1" si="101"/>
        <v>0</v>
      </c>
      <c r="AV229" s="56">
        <f t="shared" ca="1" si="101"/>
        <v>0</v>
      </c>
      <c r="AW229" s="56">
        <f t="shared" ca="1" si="101"/>
        <v>0</v>
      </c>
      <c r="AX229" s="56">
        <f t="shared" ca="1" si="101"/>
        <v>0</v>
      </c>
      <c r="AY229" s="56">
        <f t="shared" ca="1" si="101"/>
        <v>0</v>
      </c>
      <c r="AZ229" s="56">
        <f t="shared" ca="1" si="101"/>
        <v>0</v>
      </c>
      <c r="BA229" s="56">
        <f t="shared" ca="1" si="101"/>
        <v>0</v>
      </c>
      <c r="BB229" s="56">
        <f t="shared" ca="1" si="101"/>
        <v>0</v>
      </c>
      <c r="BC229" s="56">
        <f t="shared" ca="1" si="101"/>
        <v>0</v>
      </c>
      <c r="BD229" s="56">
        <f t="shared" ca="1" si="101"/>
        <v>0</v>
      </c>
      <c r="BE229" s="56">
        <f t="shared" ca="1" si="101"/>
        <v>0</v>
      </c>
      <c r="BF229" s="56">
        <f t="shared" ca="1" si="101"/>
        <v>0</v>
      </c>
      <c r="BG229" s="56">
        <f t="shared" ca="1" si="101"/>
        <v>0</v>
      </c>
    </row>
    <row r="230" spans="1:59" s="4" customFormat="1" x14ac:dyDescent="0.2">
      <c r="A230" s="4" t="s">
        <v>1367</v>
      </c>
      <c r="B230" s="4" t="s">
        <v>1878</v>
      </c>
      <c r="C230" s="4" t="s">
        <v>1691</v>
      </c>
      <c r="E230" s="66"/>
      <c r="F230" s="67"/>
      <c r="G230" s="50" t="s">
        <v>1682</v>
      </c>
      <c r="H230" s="50" t="s">
        <v>1682</v>
      </c>
      <c r="I230" s="51"/>
      <c r="J230" s="52">
        <v>21</v>
      </c>
      <c r="K230" s="52"/>
      <c r="L230" s="53"/>
      <c r="M230" s="54" t="str">
        <f t="shared" si="102"/>
        <v>-</v>
      </c>
      <c r="N230" s="52">
        <f t="shared" si="103"/>
        <v>0</v>
      </c>
      <c r="O230" s="55">
        <f t="shared" ca="1" si="86"/>
        <v>28</v>
      </c>
      <c r="P230" s="55" t="str">
        <f t="shared" ca="1" si="87"/>
        <v>2019.7</v>
      </c>
      <c r="Q230" s="56">
        <f t="shared" si="88"/>
        <v>0</v>
      </c>
      <c r="R230" s="52" t="str">
        <f t="shared" si="89"/>
        <v/>
      </c>
      <c r="S230" s="52"/>
      <c r="T230" s="52" t="str">
        <f t="shared" si="104"/>
        <v>OV</v>
      </c>
      <c r="U230" s="57" t="s">
        <v>178</v>
      </c>
      <c r="V230" s="58">
        <f t="shared" ca="1" si="90"/>
        <v>0</v>
      </c>
      <c r="W230" s="64" t="s">
        <v>1879</v>
      </c>
      <c r="X230" s="60"/>
      <c r="Y230" s="61"/>
      <c r="Z230" s="56">
        <f t="shared" ca="1" si="99"/>
        <v>0</v>
      </c>
      <c r="AA230" s="56">
        <f t="shared" ca="1" si="99"/>
        <v>0</v>
      </c>
      <c r="AB230" s="56">
        <f t="shared" ca="1" si="99"/>
        <v>0</v>
      </c>
      <c r="AC230" s="56">
        <f t="shared" ca="1" si="99"/>
        <v>0</v>
      </c>
      <c r="AD230" s="56">
        <f t="shared" ca="1" si="99"/>
        <v>0</v>
      </c>
      <c r="AE230" s="56">
        <f t="shared" ca="1" si="99"/>
        <v>0</v>
      </c>
      <c r="AF230" s="56">
        <f t="shared" ca="1" si="99"/>
        <v>0</v>
      </c>
      <c r="AG230" s="56">
        <f t="shared" ca="1" si="99"/>
        <v>0</v>
      </c>
      <c r="AH230" s="56">
        <f t="shared" ca="1" si="99"/>
        <v>0</v>
      </c>
      <c r="AI230" s="56">
        <f t="shared" ca="1" si="99"/>
        <v>0</v>
      </c>
      <c r="AJ230" s="56">
        <f t="shared" ca="1" si="100"/>
        <v>0</v>
      </c>
      <c r="AK230" s="56">
        <f t="shared" ca="1" si="100"/>
        <v>0</v>
      </c>
      <c r="AL230" s="56">
        <f t="shared" ca="1" si="100"/>
        <v>0</v>
      </c>
      <c r="AM230" s="56">
        <f t="shared" ca="1" si="100"/>
        <v>0</v>
      </c>
      <c r="AN230" s="56">
        <f t="shared" ca="1" si="100"/>
        <v>0</v>
      </c>
      <c r="AO230" s="56">
        <f t="shared" ca="1" si="100"/>
        <v>0</v>
      </c>
      <c r="AP230" s="56">
        <f t="shared" ca="1" si="100"/>
        <v>0</v>
      </c>
      <c r="AQ230" s="56">
        <f t="shared" ca="1" si="100"/>
        <v>0</v>
      </c>
      <c r="AR230" s="56">
        <f t="shared" ca="1" si="100"/>
        <v>0</v>
      </c>
      <c r="AS230" s="56">
        <f t="shared" ca="1" si="100"/>
        <v>0</v>
      </c>
      <c r="AT230" s="56">
        <f t="shared" ca="1" si="101"/>
        <v>0</v>
      </c>
      <c r="AU230" s="56">
        <f t="shared" ca="1" si="101"/>
        <v>0</v>
      </c>
      <c r="AV230" s="56">
        <f t="shared" ca="1" si="101"/>
        <v>0</v>
      </c>
      <c r="AW230" s="56">
        <f t="shared" ca="1" si="101"/>
        <v>0</v>
      </c>
      <c r="AX230" s="56">
        <f t="shared" ca="1" si="101"/>
        <v>0</v>
      </c>
      <c r="AY230" s="56">
        <f t="shared" ca="1" si="101"/>
        <v>0</v>
      </c>
      <c r="AZ230" s="56">
        <f t="shared" ca="1" si="101"/>
        <v>0</v>
      </c>
      <c r="BA230" s="56">
        <f t="shared" ca="1" si="101"/>
        <v>0</v>
      </c>
      <c r="BB230" s="56">
        <f t="shared" ca="1" si="101"/>
        <v>0</v>
      </c>
      <c r="BC230" s="56">
        <f t="shared" ca="1" si="101"/>
        <v>0</v>
      </c>
      <c r="BD230" s="56">
        <f t="shared" ca="1" si="101"/>
        <v>0</v>
      </c>
      <c r="BE230" s="56">
        <f t="shared" ca="1" si="101"/>
        <v>0</v>
      </c>
      <c r="BF230" s="56">
        <f t="shared" ca="1" si="101"/>
        <v>0</v>
      </c>
      <c r="BG230" s="56">
        <f t="shared" ca="1" si="101"/>
        <v>0</v>
      </c>
    </row>
    <row r="231" spans="1:59" s="4" customFormat="1" x14ac:dyDescent="0.2">
      <c r="A231" s="4" t="s">
        <v>1367</v>
      </c>
      <c r="B231" s="4" t="s">
        <v>1878</v>
      </c>
      <c r="C231" s="4" t="s">
        <v>1691</v>
      </c>
      <c r="E231" s="66"/>
      <c r="F231" s="67"/>
      <c r="G231" s="50" t="s">
        <v>1682</v>
      </c>
      <c r="H231" s="50" t="s">
        <v>1682</v>
      </c>
      <c r="I231" s="51"/>
      <c r="J231" s="52">
        <v>21</v>
      </c>
      <c r="K231" s="52"/>
      <c r="L231" s="53"/>
      <c r="M231" s="54" t="str">
        <f t="shared" si="102"/>
        <v>-</v>
      </c>
      <c r="N231" s="52">
        <f t="shared" si="103"/>
        <v>0</v>
      </c>
      <c r="O231" s="55">
        <f t="shared" ca="1" si="86"/>
        <v>28</v>
      </c>
      <c r="P231" s="55" t="str">
        <f t="shared" ca="1" si="87"/>
        <v>2019.7</v>
      </c>
      <c r="Q231" s="56">
        <f t="shared" si="88"/>
        <v>0</v>
      </c>
      <c r="R231" s="52" t="str">
        <f t="shared" si="89"/>
        <v/>
      </c>
      <c r="S231" s="52"/>
      <c r="T231" s="52" t="str">
        <f t="shared" si="104"/>
        <v>OV</v>
      </c>
      <c r="U231" s="57" t="s">
        <v>178</v>
      </c>
      <c r="V231" s="58">
        <f t="shared" ca="1" si="90"/>
        <v>0</v>
      </c>
      <c r="W231" s="64" t="s">
        <v>1879</v>
      </c>
      <c r="X231" s="60"/>
      <c r="Y231" s="61"/>
      <c r="Z231" s="56">
        <f t="shared" ca="1" si="99"/>
        <v>0</v>
      </c>
      <c r="AA231" s="56">
        <f t="shared" ca="1" si="99"/>
        <v>0</v>
      </c>
      <c r="AB231" s="56">
        <f t="shared" ca="1" si="99"/>
        <v>0</v>
      </c>
      <c r="AC231" s="56">
        <f t="shared" ca="1" si="99"/>
        <v>0</v>
      </c>
      <c r="AD231" s="56">
        <f t="shared" ca="1" si="99"/>
        <v>0</v>
      </c>
      <c r="AE231" s="56">
        <f t="shared" ca="1" si="99"/>
        <v>0</v>
      </c>
      <c r="AF231" s="56">
        <f t="shared" ca="1" si="99"/>
        <v>0</v>
      </c>
      <c r="AG231" s="56">
        <f t="shared" ca="1" si="99"/>
        <v>0</v>
      </c>
      <c r="AH231" s="56">
        <f t="shared" ca="1" si="99"/>
        <v>0</v>
      </c>
      <c r="AI231" s="56">
        <f t="shared" ca="1" si="99"/>
        <v>0</v>
      </c>
      <c r="AJ231" s="56">
        <f t="shared" ca="1" si="100"/>
        <v>0</v>
      </c>
      <c r="AK231" s="56">
        <f t="shared" ca="1" si="100"/>
        <v>0</v>
      </c>
      <c r="AL231" s="56">
        <f t="shared" ca="1" si="100"/>
        <v>0</v>
      </c>
      <c r="AM231" s="56">
        <f t="shared" ca="1" si="100"/>
        <v>0</v>
      </c>
      <c r="AN231" s="56">
        <f t="shared" ca="1" si="100"/>
        <v>0</v>
      </c>
      <c r="AO231" s="56">
        <f t="shared" ca="1" si="100"/>
        <v>0</v>
      </c>
      <c r="AP231" s="56">
        <f t="shared" ca="1" si="100"/>
        <v>0</v>
      </c>
      <c r="AQ231" s="56">
        <f t="shared" ca="1" si="100"/>
        <v>0</v>
      </c>
      <c r="AR231" s="56">
        <f t="shared" ca="1" si="100"/>
        <v>0</v>
      </c>
      <c r="AS231" s="56">
        <f t="shared" ca="1" si="100"/>
        <v>0</v>
      </c>
      <c r="AT231" s="56">
        <f t="shared" ca="1" si="101"/>
        <v>0</v>
      </c>
      <c r="AU231" s="56">
        <f t="shared" ca="1" si="101"/>
        <v>0</v>
      </c>
      <c r="AV231" s="56">
        <f t="shared" ca="1" si="101"/>
        <v>0</v>
      </c>
      <c r="AW231" s="56">
        <f t="shared" ca="1" si="101"/>
        <v>0</v>
      </c>
      <c r="AX231" s="56">
        <f t="shared" ca="1" si="101"/>
        <v>0</v>
      </c>
      <c r="AY231" s="56">
        <f t="shared" ca="1" si="101"/>
        <v>0</v>
      </c>
      <c r="AZ231" s="56">
        <f t="shared" ca="1" si="101"/>
        <v>0</v>
      </c>
      <c r="BA231" s="56">
        <f t="shared" ca="1" si="101"/>
        <v>0</v>
      </c>
      <c r="BB231" s="56">
        <f t="shared" ca="1" si="101"/>
        <v>0</v>
      </c>
      <c r="BC231" s="56">
        <f t="shared" ca="1" si="101"/>
        <v>0</v>
      </c>
      <c r="BD231" s="56">
        <f t="shared" ca="1" si="101"/>
        <v>0</v>
      </c>
      <c r="BE231" s="56">
        <f t="shared" ca="1" si="101"/>
        <v>0</v>
      </c>
      <c r="BF231" s="56">
        <f t="shared" ca="1" si="101"/>
        <v>0</v>
      </c>
      <c r="BG231" s="56">
        <f t="shared" ca="1" si="101"/>
        <v>0</v>
      </c>
    </row>
    <row r="232" spans="1:59" s="4" customFormat="1" x14ac:dyDescent="0.2">
      <c r="A232" s="4" t="s">
        <v>348</v>
      </c>
      <c r="B232" s="4" t="s">
        <v>4015</v>
      </c>
      <c r="C232" s="4" t="s">
        <v>1684</v>
      </c>
      <c r="E232" s="66"/>
      <c r="F232" s="67" t="s">
        <v>351</v>
      </c>
      <c r="G232" s="50" t="s">
        <v>1682</v>
      </c>
      <c r="H232" s="50" t="s">
        <v>1682</v>
      </c>
      <c r="I232" s="51"/>
      <c r="J232" s="52">
        <v>21</v>
      </c>
      <c r="K232" s="52"/>
      <c r="L232" s="53">
        <v>43600</v>
      </c>
      <c r="M232" s="54">
        <f t="shared" si="102"/>
        <v>3</v>
      </c>
      <c r="N232" s="52">
        <f t="shared" si="103"/>
        <v>20</v>
      </c>
      <c r="O232" s="55">
        <f t="shared" ca="1" si="86"/>
        <v>28</v>
      </c>
      <c r="P232" s="55" t="str">
        <f t="shared" ca="1" si="87"/>
        <v>2019.7</v>
      </c>
      <c r="Q232" s="56">
        <f t="shared" si="88"/>
        <v>995.76</v>
      </c>
      <c r="R232" s="52">
        <f t="shared" ca="1" si="89"/>
        <v>56</v>
      </c>
      <c r="S232" s="52"/>
      <c r="T232" s="52" t="str">
        <f t="shared" ca="1" si="104"/>
        <v>OV</v>
      </c>
      <c r="U232" s="57" t="s">
        <v>178</v>
      </c>
      <c r="V232" s="58">
        <f t="shared" ca="1" si="90"/>
        <v>0</v>
      </c>
      <c r="W232" s="64"/>
      <c r="X232" s="60"/>
      <c r="Y232" s="61">
        <v>995.76</v>
      </c>
      <c r="Z232" s="56">
        <f t="shared" ref="Z232:AI241" ca="1" si="105">IF($O232-WEEKNUM(Z$1815)=0,$Y232,0)</f>
        <v>0</v>
      </c>
      <c r="AA232" s="56">
        <f t="shared" ca="1" si="105"/>
        <v>0</v>
      </c>
      <c r="AB232" s="56">
        <f t="shared" ca="1" si="105"/>
        <v>0</v>
      </c>
      <c r="AC232" s="56">
        <f t="shared" ca="1" si="105"/>
        <v>0</v>
      </c>
      <c r="AD232" s="56">
        <f t="shared" ca="1" si="105"/>
        <v>0</v>
      </c>
      <c r="AE232" s="56">
        <f t="shared" ca="1" si="105"/>
        <v>0</v>
      </c>
      <c r="AF232" s="56">
        <f t="shared" ca="1" si="105"/>
        <v>0</v>
      </c>
      <c r="AG232" s="56">
        <f t="shared" ca="1" si="105"/>
        <v>0</v>
      </c>
      <c r="AH232" s="56">
        <f t="shared" ca="1" si="105"/>
        <v>0</v>
      </c>
      <c r="AI232" s="56">
        <f t="shared" ca="1" si="105"/>
        <v>995.76</v>
      </c>
      <c r="AJ232" s="56">
        <f t="shared" ref="AJ232:AS241" ca="1" si="106">IF($O232-WEEKNUM(AJ$1815)=0,$Y232,0)</f>
        <v>0</v>
      </c>
      <c r="AK232" s="56">
        <f t="shared" ca="1" si="106"/>
        <v>0</v>
      </c>
      <c r="AL232" s="56">
        <f t="shared" ca="1" si="106"/>
        <v>0</v>
      </c>
      <c r="AM232" s="56">
        <f t="shared" ca="1" si="106"/>
        <v>0</v>
      </c>
      <c r="AN232" s="56">
        <f t="shared" ca="1" si="106"/>
        <v>0</v>
      </c>
      <c r="AO232" s="56">
        <f t="shared" ca="1" si="106"/>
        <v>0</v>
      </c>
      <c r="AP232" s="56">
        <f t="shared" ca="1" si="106"/>
        <v>0</v>
      </c>
      <c r="AQ232" s="56">
        <f t="shared" ca="1" si="106"/>
        <v>0</v>
      </c>
      <c r="AR232" s="56">
        <f t="shared" ca="1" si="106"/>
        <v>0</v>
      </c>
      <c r="AS232" s="56">
        <f t="shared" ca="1" si="106"/>
        <v>0</v>
      </c>
      <c r="AT232" s="56">
        <f t="shared" ref="AT232:BG241" ca="1" si="107">IF($O232-WEEKNUM(AT$1815)=0,$Y232,0)</f>
        <v>0</v>
      </c>
      <c r="AU232" s="56">
        <f t="shared" ca="1" si="107"/>
        <v>0</v>
      </c>
      <c r="AV232" s="56">
        <f t="shared" ca="1" si="107"/>
        <v>0</v>
      </c>
      <c r="AW232" s="56">
        <f t="shared" ca="1" si="107"/>
        <v>0</v>
      </c>
      <c r="AX232" s="56">
        <f t="shared" ca="1" si="107"/>
        <v>0</v>
      </c>
      <c r="AY232" s="56">
        <f t="shared" ca="1" si="107"/>
        <v>0</v>
      </c>
      <c r="AZ232" s="56">
        <f t="shared" ca="1" si="107"/>
        <v>0</v>
      </c>
      <c r="BA232" s="56">
        <f t="shared" ca="1" si="107"/>
        <v>0</v>
      </c>
      <c r="BB232" s="56">
        <f t="shared" ca="1" si="107"/>
        <v>0</v>
      </c>
      <c r="BC232" s="56">
        <f t="shared" ca="1" si="107"/>
        <v>0</v>
      </c>
      <c r="BD232" s="56">
        <f t="shared" ca="1" si="107"/>
        <v>0</v>
      </c>
      <c r="BE232" s="56">
        <f t="shared" ca="1" si="107"/>
        <v>0</v>
      </c>
      <c r="BF232" s="56">
        <f t="shared" ca="1" si="107"/>
        <v>0</v>
      </c>
      <c r="BG232" s="56">
        <f t="shared" ca="1" si="107"/>
        <v>0</v>
      </c>
    </row>
    <row r="233" spans="1:59" s="4" customFormat="1" x14ac:dyDescent="0.2">
      <c r="B233" s="4" t="s">
        <v>1881</v>
      </c>
      <c r="C233" s="4" t="s">
        <v>1681</v>
      </c>
      <c r="E233" s="66"/>
      <c r="F233" s="67"/>
      <c r="G233" s="50" t="s">
        <v>1682</v>
      </c>
      <c r="H233" s="50" t="s">
        <v>1682</v>
      </c>
      <c r="I233" s="51"/>
      <c r="J233" s="52">
        <v>21</v>
      </c>
      <c r="K233" s="52"/>
      <c r="L233" s="53"/>
      <c r="M233" s="54" t="str">
        <f t="shared" si="98"/>
        <v>-</v>
      </c>
      <c r="N233" s="52">
        <f>WEEKNUM(L233)</f>
        <v>0</v>
      </c>
      <c r="O233" s="55">
        <f t="shared" ca="1" si="86"/>
        <v>28</v>
      </c>
      <c r="P233" s="55" t="str">
        <f t="shared" ca="1" si="87"/>
        <v>2019.7</v>
      </c>
      <c r="Q233" s="56">
        <f t="shared" si="88"/>
        <v>0</v>
      </c>
      <c r="R233" s="52" t="str">
        <f t="shared" si="89"/>
        <v/>
      </c>
      <c r="S233" s="52"/>
      <c r="T233" s="52" t="str">
        <f t="shared" si="94"/>
        <v>OV</v>
      </c>
      <c r="U233" s="57" t="s">
        <v>130</v>
      </c>
      <c r="V233" s="58">
        <f t="shared" ca="1" si="90"/>
        <v>0</v>
      </c>
      <c r="W233" s="64" t="s">
        <v>1882</v>
      </c>
      <c r="X233" s="60"/>
      <c r="Y233" s="61"/>
      <c r="Z233" s="56">
        <f t="shared" ca="1" si="105"/>
        <v>0</v>
      </c>
      <c r="AA233" s="56">
        <f t="shared" ca="1" si="105"/>
        <v>0</v>
      </c>
      <c r="AB233" s="56">
        <f t="shared" ca="1" si="105"/>
        <v>0</v>
      </c>
      <c r="AC233" s="56">
        <f t="shared" ca="1" si="105"/>
        <v>0</v>
      </c>
      <c r="AD233" s="56">
        <f t="shared" ca="1" si="105"/>
        <v>0</v>
      </c>
      <c r="AE233" s="56">
        <f t="shared" ca="1" si="105"/>
        <v>0</v>
      </c>
      <c r="AF233" s="56">
        <f t="shared" ca="1" si="105"/>
        <v>0</v>
      </c>
      <c r="AG233" s="56">
        <f t="shared" ca="1" si="105"/>
        <v>0</v>
      </c>
      <c r="AH233" s="56">
        <f t="shared" ca="1" si="105"/>
        <v>0</v>
      </c>
      <c r="AI233" s="56">
        <f t="shared" ca="1" si="105"/>
        <v>0</v>
      </c>
      <c r="AJ233" s="56">
        <f t="shared" ca="1" si="106"/>
        <v>0</v>
      </c>
      <c r="AK233" s="56">
        <f t="shared" ca="1" si="106"/>
        <v>0</v>
      </c>
      <c r="AL233" s="56">
        <f t="shared" ca="1" si="106"/>
        <v>0</v>
      </c>
      <c r="AM233" s="56">
        <f t="shared" ca="1" si="106"/>
        <v>0</v>
      </c>
      <c r="AN233" s="56">
        <f t="shared" ca="1" si="106"/>
        <v>0</v>
      </c>
      <c r="AO233" s="56">
        <f t="shared" ca="1" si="106"/>
        <v>0</v>
      </c>
      <c r="AP233" s="56">
        <f t="shared" ca="1" si="106"/>
        <v>0</v>
      </c>
      <c r="AQ233" s="56">
        <f t="shared" ca="1" si="106"/>
        <v>0</v>
      </c>
      <c r="AR233" s="56">
        <f t="shared" ca="1" si="106"/>
        <v>0</v>
      </c>
      <c r="AS233" s="56">
        <f t="shared" ca="1" si="106"/>
        <v>0</v>
      </c>
      <c r="AT233" s="56">
        <f t="shared" ca="1" si="107"/>
        <v>0</v>
      </c>
      <c r="AU233" s="56">
        <f t="shared" ca="1" si="107"/>
        <v>0</v>
      </c>
      <c r="AV233" s="56">
        <f t="shared" ca="1" si="107"/>
        <v>0</v>
      </c>
      <c r="AW233" s="56">
        <f t="shared" ca="1" si="107"/>
        <v>0</v>
      </c>
      <c r="AX233" s="56">
        <f t="shared" ca="1" si="107"/>
        <v>0</v>
      </c>
      <c r="AY233" s="56">
        <f t="shared" ca="1" si="107"/>
        <v>0</v>
      </c>
      <c r="AZ233" s="56">
        <f t="shared" ca="1" si="107"/>
        <v>0</v>
      </c>
      <c r="BA233" s="56">
        <f t="shared" ca="1" si="107"/>
        <v>0</v>
      </c>
      <c r="BB233" s="56">
        <f t="shared" ca="1" si="107"/>
        <v>0</v>
      </c>
      <c r="BC233" s="56">
        <f t="shared" ca="1" si="107"/>
        <v>0</v>
      </c>
      <c r="BD233" s="56">
        <f t="shared" ca="1" si="107"/>
        <v>0</v>
      </c>
      <c r="BE233" s="56">
        <f t="shared" ca="1" si="107"/>
        <v>0</v>
      </c>
      <c r="BF233" s="56">
        <f t="shared" ca="1" si="107"/>
        <v>0</v>
      </c>
      <c r="BG233" s="56">
        <f t="shared" ca="1" si="107"/>
        <v>0</v>
      </c>
    </row>
    <row r="234" spans="1:59" s="4" customFormat="1" x14ac:dyDescent="0.2">
      <c r="B234" s="4" t="s">
        <v>1883</v>
      </c>
      <c r="C234" s="4" t="s">
        <v>1681</v>
      </c>
      <c r="E234" s="66"/>
      <c r="F234" s="67"/>
      <c r="G234" s="50" t="s">
        <v>1682</v>
      </c>
      <c r="H234" s="50" t="s">
        <v>1682</v>
      </c>
      <c r="I234" s="51"/>
      <c r="J234" s="52">
        <v>14</v>
      </c>
      <c r="K234" s="52"/>
      <c r="L234" s="53"/>
      <c r="M234" s="54" t="str">
        <f t="shared" si="98"/>
        <v>-</v>
      </c>
      <c r="N234" s="52">
        <f t="shared" si="72"/>
        <v>0</v>
      </c>
      <c r="O234" s="55">
        <f t="shared" ca="1" si="86"/>
        <v>28</v>
      </c>
      <c r="P234" s="55" t="str">
        <f t="shared" ca="1" si="87"/>
        <v>2019.7</v>
      </c>
      <c r="Q234" s="56">
        <f t="shared" si="88"/>
        <v>0</v>
      </c>
      <c r="R234" s="52" t="str">
        <f t="shared" si="89"/>
        <v/>
      </c>
      <c r="S234" s="52"/>
      <c r="T234" s="52" t="str">
        <f t="shared" si="94"/>
        <v>OV</v>
      </c>
      <c r="U234" s="57" t="s">
        <v>178</v>
      </c>
      <c r="V234" s="58">
        <f t="shared" ca="1" si="90"/>
        <v>0</v>
      </c>
      <c r="W234" s="59"/>
      <c r="X234" s="60"/>
      <c r="Y234" s="61"/>
      <c r="Z234" s="56">
        <f t="shared" ca="1" si="105"/>
        <v>0</v>
      </c>
      <c r="AA234" s="56">
        <f t="shared" ca="1" si="105"/>
        <v>0</v>
      </c>
      <c r="AB234" s="56">
        <f t="shared" ca="1" si="105"/>
        <v>0</v>
      </c>
      <c r="AC234" s="56">
        <f t="shared" ca="1" si="105"/>
        <v>0</v>
      </c>
      <c r="AD234" s="56">
        <f t="shared" ca="1" si="105"/>
        <v>0</v>
      </c>
      <c r="AE234" s="56">
        <f t="shared" ca="1" si="105"/>
        <v>0</v>
      </c>
      <c r="AF234" s="56">
        <f t="shared" ca="1" si="105"/>
        <v>0</v>
      </c>
      <c r="AG234" s="56">
        <f t="shared" ca="1" si="105"/>
        <v>0</v>
      </c>
      <c r="AH234" s="56">
        <f t="shared" ca="1" si="105"/>
        <v>0</v>
      </c>
      <c r="AI234" s="56">
        <f t="shared" ca="1" si="105"/>
        <v>0</v>
      </c>
      <c r="AJ234" s="56">
        <f t="shared" ca="1" si="106"/>
        <v>0</v>
      </c>
      <c r="AK234" s="56">
        <f t="shared" ca="1" si="106"/>
        <v>0</v>
      </c>
      <c r="AL234" s="56">
        <f t="shared" ca="1" si="106"/>
        <v>0</v>
      </c>
      <c r="AM234" s="56">
        <f t="shared" ca="1" si="106"/>
        <v>0</v>
      </c>
      <c r="AN234" s="56">
        <f t="shared" ca="1" si="106"/>
        <v>0</v>
      </c>
      <c r="AO234" s="56">
        <f t="shared" ca="1" si="106"/>
        <v>0</v>
      </c>
      <c r="AP234" s="56">
        <f t="shared" ca="1" si="106"/>
        <v>0</v>
      </c>
      <c r="AQ234" s="56">
        <f t="shared" ca="1" si="106"/>
        <v>0</v>
      </c>
      <c r="AR234" s="56">
        <f t="shared" ca="1" si="106"/>
        <v>0</v>
      </c>
      <c r="AS234" s="56">
        <f t="shared" ca="1" si="106"/>
        <v>0</v>
      </c>
      <c r="AT234" s="56">
        <f t="shared" ca="1" si="107"/>
        <v>0</v>
      </c>
      <c r="AU234" s="56">
        <f t="shared" ca="1" si="107"/>
        <v>0</v>
      </c>
      <c r="AV234" s="56">
        <f t="shared" ca="1" si="107"/>
        <v>0</v>
      </c>
      <c r="AW234" s="56">
        <f t="shared" ca="1" si="107"/>
        <v>0</v>
      </c>
      <c r="AX234" s="56">
        <f t="shared" ca="1" si="107"/>
        <v>0</v>
      </c>
      <c r="AY234" s="56">
        <f t="shared" ca="1" si="107"/>
        <v>0</v>
      </c>
      <c r="AZ234" s="56">
        <f t="shared" ca="1" si="107"/>
        <v>0</v>
      </c>
      <c r="BA234" s="56">
        <f t="shared" ca="1" si="107"/>
        <v>0</v>
      </c>
      <c r="BB234" s="56">
        <f t="shared" ca="1" si="107"/>
        <v>0</v>
      </c>
      <c r="BC234" s="56">
        <f t="shared" ca="1" si="107"/>
        <v>0</v>
      </c>
      <c r="BD234" s="56">
        <f t="shared" ca="1" si="107"/>
        <v>0</v>
      </c>
      <c r="BE234" s="56">
        <f t="shared" ca="1" si="107"/>
        <v>0</v>
      </c>
      <c r="BF234" s="56">
        <f t="shared" ca="1" si="107"/>
        <v>0</v>
      </c>
      <c r="BG234" s="56">
        <f t="shared" ca="1" si="107"/>
        <v>0</v>
      </c>
    </row>
    <row r="235" spans="1:59" s="4" customFormat="1" x14ac:dyDescent="0.2">
      <c r="A235" s="1" t="s">
        <v>1884</v>
      </c>
      <c r="B235" s="1" t="s">
        <v>1885</v>
      </c>
      <c r="C235" s="1" t="s">
        <v>1681</v>
      </c>
      <c r="D235" s="1"/>
      <c r="E235" s="85"/>
      <c r="F235" s="86"/>
      <c r="G235" s="50" t="s">
        <v>1682</v>
      </c>
      <c r="H235" s="50" t="s">
        <v>1682</v>
      </c>
      <c r="I235" s="87"/>
      <c r="J235" s="88">
        <v>14</v>
      </c>
      <c r="K235" s="88"/>
      <c r="L235" s="89"/>
      <c r="M235" s="54" t="str">
        <f t="shared" si="98"/>
        <v>-</v>
      </c>
      <c r="N235" s="52">
        <f t="shared" si="72"/>
        <v>0</v>
      </c>
      <c r="O235" s="55">
        <f t="shared" ca="1" si="86"/>
        <v>28</v>
      </c>
      <c r="P235" s="55" t="str">
        <f t="shared" ca="1" si="87"/>
        <v>2019.7</v>
      </c>
      <c r="Q235" s="56">
        <f t="shared" si="88"/>
        <v>0</v>
      </c>
      <c r="R235" s="52" t="str">
        <f t="shared" si="89"/>
        <v/>
      </c>
      <c r="S235" s="52"/>
      <c r="T235" s="52" t="str">
        <f t="shared" si="94"/>
        <v>OV</v>
      </c>
      <c r="U235" s="57" t="s">
        <v>130</v>
      </c>
      <c r="V235" s="58">
        <f t="shared" ca="1" si="90"/>
        <v>0</v>
      </c>
      <c r="W235" s="64" t="s">
        <v>1886</v>
      </c>
      <c r="X235" s="60"/>
      <c r="Y235" s="61"/>
      <c r="Z235" s="56">
        <f t="shared" ca="1" si="105"/>
        <v>0</v>
      </c>
      <c r="AA235" s="56">
        <f t="shared" ca="1" si="105"/>
        <v>0</v>
      </c>
      <c r="AB235" s="56">
        <f t="shared" ca="1" si="105"/>
        <v>0</v>
      </c>
      <c r="AC235" s="56">
        <f t="shared" ca="1" si="105"/>
        <v>0</v>
      </c>
      <c r="AD235" s="56">
        <f t="shared" ca="1" si="105"/>
        <v>0</v>
      </c>
      <c r="AE235" s="56">
        <f t="shared" ca="1" si="105"/>
        <v>0</v>
      </c>
      <c r="AF235" s="56">
        <f t="shared" ca="1" si="105"/>
        <v>0</v>
      </c>
      <c r="AG235" s="56">
        <f t="shared" ca="1" si="105"/>
        <v>0</v>
      </c>
      <c r="AH235" s="56">
        <f t="shared" ca="1" si="105"/>
        <v>0</v>
      </c>
      <c r="AI235" s="56">
        <f t="shared" ca="1" si="105"/>
        <v>0</v>
      </c>
      <c r="AJ235" s="56">
        <f t="shared" ca="1" si="106"/>
        <v>0</v>
      </c>
      <c r="AK235" s="56">
        <f t="shared" ca="1" si="106"/>
        <v>0</v>
      </c>
      <c r="AL235" s="56">
        <f t="shared" ca="1" si="106"/>
        <v>0</v>
      </c>
      <c r="AM235" s="56">
        <f t="shared" ca="1" si="106"/>
        <v>0</v>
      </c>
      <c r="AN235" s="56">
        <f t="shared" ca="1" si="106"/>
        <v>0</v>
      </c>
      <c r="AO235" s="56">
        <f t="shared" ca="1" si="106"/>
        <v>0</v>
      </c>
      <c r="AP235" s="56">
        <f t="shared" ca="1" si="106"/>
        <v>0</v>
      </c>
      <c r="AQ235" s="56">
        <f t="shared" ca="1" si="106"/>
        <v>0</v>
      </c>
      <c r="AR235" s="56">
        <f t="shared" ca="1" si="106"/>
        <v>0</v>
      </c>
      <c r="AS235" s="56">
        <f t="shared" ca="1" si="106"/>
        <v>0</v>
      </c>
      <c r="AT235" s="56">
        <f t="shared" ca="1" si="107"/>
        <v>0</v>
      </c>
      <c r="AU235" s="56">
        <f t="shared" ca="1" si="107"/>
        <v>0</v>
      </c>
      <c r="AV235" s="56">
        <f t="shared" ca="1" si="107"/>
        <v>0</v>
      </c>
      <c r="AW235" s="56">
        <f t="shared" ca="1" si="107"/>
        <v>0</v>
      </c>
      <c r="AX235" s="56">
        <f t="shared" ca="1" si="107"/>
        <v>0</v>
      </c>
      <c r="AY235" s="56">
        <f t="shared" ca="1" si="107"/>
        <v>0</v>
      </c>
      <c r="AZ235" s="56">
        <f t="shared" ca="1" si="107"/>
        <v>0</v>
      </c>
      <c r="BA235" s="56">
        <f t="shared" ca="1" si="107"/>
        <v>0</v>
      </c>
      <c r="BB235" s="56">
        <f t="shared" ca="1" si="107"/>
        <v>0</v>
      </c>
      <c r="BC235" s="56">
        <f t="shared" ca="1" si="107"/>
        <v>0</v>
      </c>
      <c r="BD235" s="56">
        <f t="shared" ca="1" si="107"/>
        <v>0</v>
      </c>
      <c r="BE235" s="56">
        <f t="shared" ca="1" si="107"/>
        <v>0</v>
      </c>
      <c r="BF235" s="56">
        <f t="shared" ca="1" si="107"/>
        <v>0</v>
      </c>
      <c r="BG235" s="56">
        <f t="shared" ca="1" si="107"/>
        <v>0</v>
      </c>
    </row>
    <row r="236" spans="1:59" s="4" customFormat="1" x14ac:dyDescent="0.2">
      <c r="A236" s="1"/>
      <c r="B236" s="1" t="s">
        <v>1887</v>
      </c>
      <c r="C236" s="1" t="s">
        <v>1681</v>
      </c>
      <c r="D236" s="1"/>
      <c r="E236" s="85"/>
      <c r="F236" s="86"/>
      <c r="G236" s="50" t="s">
        <v>1682</v>
      </c>
      <c r="H236" s="50" t="s">
        <v>1682</v>
      </c>
      <c r="I236" s="87"/>
      <c r="J236" s="88">
        <v>14</v>
      </c>
      <c r="K236" s="88"/>
      <c r="L236" s="89"/>
      <c r="M236" s="54" t="str">
        <f t="shared" si="98"/>
        <v>-</v>
      </c>
      <c r="N236" s="52">
        <f t="shared" si="72"/>
        <v>0</v>
      </c>
      <c r="O236" s="55">
        <f t="shared" ca="1" si="86"/>
        <v>28</v>
      </c>
      <c r="P236" s="55" t="str">
        <f t="shared" ca="1" si="87"/>
        <v>2019.7</v>
      </c>
      <c r="Q236" s="56">
        <f t="shared" si="88"/>
        <v>0</v>
      </c>
      <c r="R236" s="52" t="str">
        <f t="shared" si="89"/>
        <v/>
      </c>
      <c r="S236" s="52"/>
      <c r="T236" s="52" t="str">
        <f t="shared" si="94"/>
        <v>OV</v>
      </c>
      <c r="U236" s="57" t="s">
        <v>130</v>
      </c>
      <c r="V236" s="58">
        <f t="shared" ca="1" si="90"/>
        <v>0</v>
      </c>
      <c r="W236" s="64" t="s">
        <v>1886</v>
      </c>
      <c r="X236" s="60"/>
      <c r="Y236" s="61"/>
      <c r="Z236" s="56">
        <f t="shared" ca="1" si="105"/>
        <v>0</v>
      </c>
      <c r="AA236" s="56">
        <f t="shared" ca="1" si="105"/>
        <v>0</v>
      </c>
      <c r="AB236" s="56">
        <f t="shared" ca="1" si="105"/>
        <v>0</v>
      </c>
      <c r="AC236" s="56">
        <f t="shared" ca="1" si="105"/>
        <v>0</v>
      </c>
      <c r="AD236" s="56">
        <f t="shared" ca="1" si="105"/>
        <v>0</v>
      </c>
      <c r="AE236" s="56">
        <f t="shared" ca="1" si="105"/>
        <v>0</v>
      </c>
      <c r="AF236" s="56">
        <f t="shared" ca="1" si="105"/>
        <v>0</v>
      </c>
      <c r="AG236" s="56">
        <f t="shared" ca="1" si="105"/>
        <v>0</v>
      </c>
      <c r="AH236" s="56">
        <f t="shared" ca="1" si="105"/>
        <v>0</v>
      </c>
      <c r="AI236" s="56">
        <f t="shared" ca="1" si="105"/>
        <v>0</v>
      </c>
      <c r="AJ236" s="56">
        <f t="shared" ca="1" si="106"/>
        <v>0</v>
      </c>
      <c r="AK236" s="56">
        <f t="shared" ca="1" si="106"/>
        <v>0</v>
      </c>
      <c r="AL236" s="56">
        <f t="shared" ca="1" si="106"/>
        <v>0</v>
      </c>
      <c r="AM236" s="56">
        <f t="shared" ca="1" si="106"/>
        <v>0</v>
      </c>
      <c r="AN236" s="56">
        <f t="shared" ca="1" si="106"/>
        <v>0</v>
      </c>
      <c r="AO236" s="56">
        <f t="shared" ca="1" si="106"/>
        <v>0</v>
      </c>
      <c r="AP236" s="56">
        <f t="shared" ca="1" si="106"/>
        <v>0</v>
      </c>
      <c r="AQ236" s="56">
        <f t="shared" ca="1" si="106"/>
        <v>0</v>
      </c>
      <c r="AR236" s="56">
        <f t="shared" ca="1" si="106"/>
        <v>0</v>
      </c>
      <c r="AS236" s="56">
        <f t="shared" ca="1" si="106"/>
        <v>0</v>
      </c>
      <c r="AT236" s="56">
        <f t="shared" ca="1" si="107"/>
        <v>0</v>
      </c>
      <c r="AU236" s="56">
        <f t="shared" ca="1" si="107"/>
        <v>0</v>
      </c>
      <c r="AV236" s="56">
        <f t="shared" ca="1" si="107"/>
        <v>0</v>
      </c>
      <c r="AW236" s="56">
        <f t="shared" ca="1" si="107"/>
        <v>0</v>
      </c>
      <c r="AX236" s="56">
        <f t="shared" ca="1" si="107"/>
        <v>0</v>
      </c>
      <c r="AY236" s="56">
        <f t="shared" ca="1" si="107"/>
        <v>0</v>
      </c>
      <c r="AZ236" s="56">
        <f t="shared" ca="1" si="107"/>
        <v>0</v>
      </c>
      <c r="BA236" s="56">
        <f t="shared" ca="1" si="107"/>
        <v>0</v>
      </c>
      <c r="BB236" s="56">
        <f t="shared" ca="1" si="107"/>
        <v>0</v>
      </c>
      <c r="BC236" s="56">
        <f t="shared" ca="1" si="107"/>
        <v>0</v>
      </c>
      <c r="BD236" s="56">
        <f t="shared" ca="1" si="107"/>
        <v>0</v>
      </c>
      <c r="BE236" s="56">
        <f t="shared" ca="1" si="107"/>
        <v>0</v>
      </c>
      <c r="BF236" s="56">
        <f t="shared" ca="1" si="107"/>
        <v>0</v>
      </c>
      <c r="BG236" s="56">
        <f t="shared" ca="1" si="107"/>
        <v>0</v>
      </c>
    </row>
    <row r="237" spans="1:59" s="4" customFormat="1" x14ac:dyDescent="0.2">
      <c r="A237" s="4" t="s">
        <v>797</v>
      </c>
      <c r="B237" s="4" t="s">
        <v>1888</v>
      </c>
      <c r="C237" s="4" t="s">
        <v>1681</v>
      </c>
      <c r="E237" s="62"/>
      <c r="F237" s="63"/>
      <c r="G237" s="50" t="s">
        <v>1682</v>
      </c>
      <c r="H237" s="50" t="s">
        <v>1682</v>
      </c>
      <c r="I237" s="51"/>
      <c r="J237" s="76">
        <v>14</v>
      </c>
      <c r="K237" s="76"/>
      <c r="L237" s="53"/>
      <c r="M237" s="54" t="str">
        <f t="shared" si="98"/>
        <v>-</v>
      </c>
      <c r="N237" s="52">
        <f t="shared" ref="N237:N309" si="108">WEEKNUM(L237)</f>
        <v>0</v>
      </c>
      <c r="O237" s="55">
        <f t="shared" ca="1" si="86"/>
        <v>28</v>
      </c>
      <c r="P237" s="55" t="str">
        <f t="shared" ca="1" si="87"/>
        <v>2019.7</v>
      </c>
      <c r="Q237" s="56">
        <f t="shared" si="88"/>
        <v>0</v>
      </c>
      <c r="R237" s="52" t="str">
        <f t="shared" si="89"/>
        <v/>
      </c>
      <c r="S237" s="52"/>
      <c r="T237" s="52" t="str">
        <f t="shared" si="94"/>
        <v>OV</v>
      </c>
      <c r="U237" s="57" t="s">
        <v>130</v>
      </c>
      <c r="V237" s="58">
        <f t="shared" ca="1" si="90"/>
        <v>0</v>
      </c>
      <c r="W237" s="64" t="s">
        <v>1889</v>
      </c>
      <c r="X237" s="60"/>
      <c r="Y237" s="61"/>
      <c r="Z237" s="56">
        <f t="shared" ca="1" si="105"/>
        <v>0</v>
      </c>
      <c r="AA237" s="56">
        <f t="shared" ca="1" si="105"/>
        <v>0</v>
      </c>
      <c r="AB237" s="56">
        <f t="shared" ca="1" si="105"/>
        <v>0</v>
      </c>
      <c r="AC237" s="56">
        <f t="shared" ca="1" si="105"/>
        <v>0</v>
      </c>
      <c r="AD237" s="56">
        <f t="shared" ca="1" si="105"/>
        <v>0</v>
      </c>
      <c r="AE237" s="56">
        <f t="shared" ca="1" si="105"/>
        <v>0</v>
      </c>
      <c r="AF237" s="56">
        <f t="shared" ca="1" si="105"/>
        <v>0</v>
      </c>
      <c r="AG237" s="56">
        <f t="shared" ca="1" si="105"/>
        <v>0</v>
      </c>
      <c r="AH237" s="56">
        <f t="shared" ca="1" si="105"/>
        <v>0</v>
      </c>
      <c r="AI237" s="56">
        <f t="shared" ca="1" si="105"/>
        <v>0</v>
      </c>
      <c r="AJ237" s="56">
        <f t="shared" ca="1" si="106"/>
        <v>0</v>
      </c>
      <c r="AK237" s="56">
        <f t="shared" ca="1" si="106"/>
        <v>0</v>
      </c>
      <c r="AL237" s="56">
        <f t="shared" ca="1" si="106"/>
        <v>0</v>
      </c>
      <c r="AM237" s="56">
        <f t="shared" ca="1" si="106"/>
        <v>0</v>
      </c>
      <c r="AN237" s="56">
        <f t="shared" ca="1" si="106"/>
        <v>0</v>
      </c>
      <c r="AO237" s="56">
        <f t="shared" ca="1" si="106"/>
        <v>0</v>
      </c>
      <c r="AP237" s="56">
        <f t="shared" ca="1" si="106"/>
        <v>0</v>
      </c>
      <c r="AQ237" s="56">
        <f t="shared" ca="1" si="106"/>
        <v>0</v>
      </c>
      <c r="AR237" s="56">
        <f t="shared" ca="1" si="106"/>
        <v>0</v>
      </c>
      <c r="AS237" s="56">
        <f t="shared" ca="1" si="106"/>
        <v>0</v>
      </c>
      <c r="AT237" s="56">
        <f t="shared" ca="1" si="107"/>
        <v>0</v>
      </c>
      <c r="AU237" s="56">
        <f t="shared" ca="1" si="107"/>
        <v>0</v>
      </c>
      <c r="AV237" s="56">
        <f t="shared" ca="1" si="107"/>
        <v>0</v>
      </c>
      <c r="AW237" s="56">
        <f t="shared" ca="1" si="107"/>
        <v>0</v>
      </c>
      <c r="AX237" s="56">
        <f t="shared" ca="1" si="107"/>
        <v>0</v>
      </c>
      <c r="AY237" s="56">
        <f t="shared" ca="1" si="107"/>
        <v>0</v>
      </c>
      <c r="AZ237" s="56">
        <f t="shared" ca="1" si="107"/>
        <v>0</v>
      </c>
      <c r="BA237" s="56">
        <f t="shared" ca="1" si="107"/>
        <v>0</v>
      </c>
      <c r="BB237" s="56">
        <f t="shared" ca="1" si="107"/>
        <v>0</v>
      </c>
      <c r="BC237" s="56">
        <f t="shared" ca="1" si="107"/>
        <v>0</v>
      </c>
      <c r="BD237" s="56">
        <f t="shared" ca="1" si="107"/>
        <v>0</v>
      </c>
      <c r="BE237" s="56">
        <f t="shared" ca="1" si="107"/>
        <v>0</v>
      </c>
      <c r="BF237" s="56">
        <f t="shared" ca="1" si="107"/>
        <v>0</v>
      </c>
      <c r="BG237" s="56">
        <f t="shared" ca="1" si="107"/>
        <v>0</v>
      </c>
    </row>
    <row r="238" spans="1:59" s="4" customFormat="1" x14ac:dyDescent="0.2">
      <c r="A238" s="4" t="s">
        <v>797</v>
      </c>
      <c r="B238" s="4" t="s">
        <v>1888</v>
      </c>
      <c r="C238" s="4" t="s">
        <v>1681</v>
      </c>
      <c r="E238" s="62"/>
      <c r="F238" s="63" t="s">
        <v>1890</v>
      </c>
      <c r="G238" s="50" t="s">
        <v>1682</v>
      </c>
      <c r="H238" s="50" t="s">
        <v>1682</v>
      </c>
      <c r="I238" s="51"/>
      <c r="J238" s="76">
        <v>14</v>
      </c>
      <c r="K238" s="76"/>
      <c r="L238" s="53">
        <v>43606</v>
      </c>
      <c r="M238" s="54">
        <f t="shared" si="98"/>
        <v>2</v>
      </c>
      <c r="N238" s="52">
        <f t="shared" si="108"/>
        <v>21</v>
      </c>
      <c r="O238" s="55">
        <f t="shared" ca="1" si="86"/>
        <v>28</v>
      </c>
      <c r="P238" s="55" t="str">
        <f t="shared" ca="1" si="87"/>
        <v>2019.7</v>
      </c>
      <c r="Q238" s="56">
        <f t="shared" si="88"/>
        <v>810.91015169194861</v>
      </c>
      <c r="R238" s="52">
        <f t="shared" ca="1" si="89"/>
        <v>50</v>
      </c>
      <c r="S238" s="52"/>
      <c r="T238" s="52" t="str">
        <f t="shared" ca="1" si="94"/>
        <v>OV</v>
      </c>
      <c r="U238" s="57" t="s">
        <v>130</v>
      </c>
      <c r="V238" s="58">
        <f t="shared" ca="1" si="90"/>
        <v>0</v>
      </c>
      <c r="W238" s="64" t="s">
        <v>1889</v>
      </c>
      <c r="X238" s="60">
        <v>649.75</v>
      </c>
      <c r="Y238" s="61">
        <v>3474.75</v>
      </c>
      <c r="Z238" s="56">
        <f t="shared" ca="1" si="105"/>
        <v>0</v>
      </c>
      <c r="AA238" s="56">
        <f t="shared" ca="1" si="105"/>
        <v>0</v>
      </c>
      <c r="AB238" s="56">
        <f t="shared" ca="1" si="105"/>
        <v>0</v>
      </c>
      <c r="AC238" s="56">
        <f t="shared" ca="1" si="105"/>
        <v>0</v>
      </c>
      <c r="AD238" s="56">
        <f t="shared" ca="1" si="105"/>
        <v>0</v>
      </c>
      <c r="AE238" s="56">
        <f t="shared" ca="1" si="105"/>
        <v>0</v>
      </c>
      <c r="AF238" s="56">
        <f t="shared" ca="1" si="105"/>
        <v>0</v>
      </c>
      <c r="AG238" s="56">
        <f t="shared" ca="1" si="105"/>
        <v>0</v>
      </c>
      <c r="AH238" s="56">
        <f t="shared" ca="1" si="105"/>
        <v>0</v>
      </c>
      <c r="AI238" s="56">
        <f t="shared" ca="1" si="105"/>
        <v>3474.75</v>
      </c>
      <c r="AJ238" s="56">
        <f t="shared" ca="1" si="106"/>
        <v>0</v>
      </c>
      <c r="AK238" s="56">
        <f t="shared" ca="1" si="106"/>
        <v>0</v>
      </c>
      <c r="AL238" s="56">
        <f t="shared" ca="1" si="106"/>
        <v>0</v>
      </c>
      <c r="AM238" s="56">
        <f t="shared" ca="1" si="106"/>
        <v>0</v>
      </c>
      <c r="AN238" s="56">
        <f t="shared" ca="1" si="106"/>
        <v>0</v>
      </c>
      <c r="AO238" s="56">
        <f t="shared" ca="1" si="106"/>
        <v>0</v>
      </c>
      <c r="AP238" s="56">
        <f t="shared" ca="1" si="106"/>
        <v>0</v>
      </c>
      <c r="AQ238" s="56">
        <f t="shared" ca="1" si="106"/>
        <v>0</v>
      </c>
      <c r="AR238" s="56">
        <f t="shared" ca="1" si="106"/>
        <v>0</v>
      </c>
      <c r="AS238" s="56">
        <f t="shared" ca="1" si="106"/>
        <v>0</v>
      </c>
      <c r="AT238" s="56">
        <f t="shared" ca="1" si="107"/>
        <v>0</v>
      </c>
      <c r="AU238" s="56">
        <f t="shared" ca="1" si="107"/>
        <v>0</v>
      </c>
      <c r="AV238" s="56">
        <f t="shared" ca="1" si="107"/>
        <v>0</v>
      </c>
      <c r="AW238" s="56">
        <f t="shared" ca="1" si="107"/>
        <v>0</v>
      </c>
      <c r="AX238" s="56">
        <f t="shared" ca="1" si="107"/>
        <v>0</v>
      </c>
      <c r="AY238" s="56">
        <f t="shared" ca="1" si="107"/>
        <v>0</v>
      </c>
      <c r="AZ238" s="56">
        <f t="shared" ca="1" si="107"/>
        <v>0</v>
      </c>
      <c r="BA238" s="56">
        <f t="shared" ca="1" si="107"/>
        <v>0</v>
      </c>
      <c r="BB238" s="56">
        <f t="shared" ca="1" si="107"/>
        <v>0</v>
      </c>
      <c r="BC238" s="56">
        <f t="shared" ca="1" si="107"/>
        <v>0</v>
      </c>
      <c r="BD238" s="56">
        <f t="shared" ca="1" si="107"/>
        <v>0</v>
      </c>
      <c r="BE238" s="56">
        <f t="shared" ca="1" si="107"/>
        <v>0</v>
      </c>
      <c r="BF238" s="56">
        <f t="shared" ca="1" si="107"/>
        <v>0</v>
      </c>
      <c r="BG238" s="56">
        <f t="shared" ca="1" si="107"/>
        <v>0</v>
      </c>
    </row>
    <row r="239" spans="1:59" s="4" customFormat="1" x14ac:dyDescent="0.2">
      <c r="A239" s="4" t="s">
        <v>797</v>
      </c>
      <c r="B239" s="4" t="s">
        <v>1888</v>
      </c>
      <c r="C239" s="4" t="s">
        <v>1681</v>
      </c>
      <c r="E239" s="62"/>
      <c r="F239" s="63" t="s">
        <v>1891</v>
      </c>
      <c r="G239" s="50" t="s">
        <v>1682</v>
      </c>
      <c r="H239" s="50" t="s">
        <v>1682</v>
      </c>
      <c r="I239" s="51"/>
      <c r="J239" s="76">
        <v>14</v>
      </c>
      <c r="K239" s="76"/>
      <c r="L239" s="53">
        <v>43606</v>
      </c>
      <c r="M239" s="54">
        <f t="shared" si="98"/>
        <v>2</v>
      </c>
      <c r="N239" s="52">
        <f>WEEKNUM(L239)</f>
        <v>21</v>
      </c>
      <c r="O239" s="55">
        <f t="shared" ca="1" si="86"/>
        <v>28</v>
      </c>
      <c r="P239" s="55" t="str">
        <f t="shared" ca="1" si="87"/>
        <v>2019.7</v>
      </c>
      <c r="Q239" s="56">
        <f t="shared" si="88"/>
        <v>2480.093348891482</v>
      </c>
      <c r="R239" s="52">
        <f t="shared" ca="1" si="89"/>
        <v>50</v>
      </c>
      <c r="S239" s="52"/>
      <c r="T239" s="52" t="str">
        <f t="shared" ca="1" si="94"/>
        <v>OV</v>
      </c>
      <c r="U239" s="57" t="s">
        <v>130</v>
      </c>
      <c r="V239" s="58">
        <f t="shared" ca="1" si="90"/>
        <v>0</v>
      </c>
      <c r="W239" s="64" t="s">
        <v>1889</v>
      </c>
      <c r="X239" s="60">
        <v>1987.2</v>
      </c>
      <c r="Y239" s="61">
        <v>10627.2</v>
      </c>
      <c r="Z239" s="56">
        <f t="shared" ca="1" si="105"/>
        <v>0</v>
      </c>
      <c r="AA239" s="56">
        <f t="shared" ca="1" si="105"/>
        <v>0</v>
      </c>
      <c r="AB239" s="56">
        <f t="shared" ca="1" si="105"/>
        <v>0</v>
      </c>
      <c r="AC239" s="56">
        <f t="shared" ca="1" si="105"/>
        <v>0</v>
      </c>
      <c r="AD239" s="56">
        <f t="shared" ca="1" si="105"/>
        <v>0</v>
      </c>
      <c r="AE239" s="56">
        <f t="shared" ca="1" si="105"/>
        <v>0</v>
      </c>
      <c r="AF239" s="56">
        <f t="shared" ca="1" si="105"/>
        <v>0</v>
      </c>
      <c r="AG239" s="56">
        <f t="shared" ca="1" si="105"/>
        <v>0</v>
      </c>
      <c r="AH239" s="56">
        <f t="shared" ca="1" si="105"/>
        <v>0</v>
      </c>
      <c r="AI239" s="56">
        <f t="shared" ca="1" si="105"/>
        <v>10627.2</v>
      </c>
      <c r="AJ239" s="56">
        <f t="shared" ca="1" si="106"/>
        <v>0</v>
      </c>
      <c r="AK239" s="56">
        <f t="shared" ca="1" si="106"/>
        <v>0</v>
      </c>
      <c r="AL239" s="56">
        <f t="shared" ca="1" si="106"/>
        <v>0</v>
      </c>
      <c r="AM239" s="56">
        <f t="shared" ca="1" si="106"/>
        <v>0</v>
      </c>
      <c r="AN239" s="56">
        <f t="shared" ca="1" si="106"/>
        <v>0</v>
      </c>
      <c r="AO239" s="56">
        <f t="shared" ca="1" si="106"/>
        <v>0</v>
      </c>
      <c r="AP239" s="56">
        <f t="shared" ca="1" si="106"/>
        <v>0</v>
      </c>
      <c r="AQ239" s="56">
        <f t="shared" ca="1" si="106"/>
        <v>0</v>
      </c>
      <c r="AR239" s="56">
        <f t="shared" ca="1" si="106"/>
        <v>0</v>
      </c>
      <c r="AS239" s="56">
        <f t="shared" ca="1" si="106"/>
        <v>0</v>
      </c>
      <c r="AT239" s="56">
        <f t="shared" ca="1" si="107"/>
        <v>0</v>
      </c>
      <c r="AU239" s="56">
        <f t="shared" ca="1" si="107"/>
        <v>0</v>
      </c>
      <c r="AV239" s="56">
        <f t="shared" ca="1" si="107"/>
        <v>0</v>
      </c>
      <c r="AW239" s="56">
        <f t="shared" ca="1" si="107"/>
        <v>0</v>
      </c>
      <c r="AX239" s="56">
        <f t="shared" ca="1" si="107"/>
        <v>0</v>
      </c>
      <c r="AY239" s="56">
        <f t="shared" ca="1" si="107"/>
        <v>0</v>
      </c>
      <c r="AZ239" s="56">
        <f t="shared" ca="1" si="107"/>
        <v>0</v>
      </c>
      <c r="BA239" s="56">
        <f t="shared" ca="1" si="107"/>
        <v>0</v>
      </c>
      <c r="BB239" s="56">
        <f t="shared" ca="1" si="107"/>
        <v>0</v>
      </c>
      <c r="BC239" s="56">
        <f t="shared" ca="1" si="107"/>
        <v>0</v>
      </c>
      <c r="BD239" s="56">
        <f t="shared" ca="1" si="107"/>
        <v>0</v>
      </c>
      <c r="BE239" s="56">
        <f t="shared" ca="1" si="107"/>
        <v>0</v>
      </c>
      <c r="BF239" s="56">
        <f t="shared" ca="1" si="107"/>
        <v>0</v>
      </c>
      <c r="BG239" s="56">
        <f t="shared" ca="1" si="107"/>
        <v>0</v>
      </c>
    </row>
    <row r="240" spans="1:59" s="4" customFormat="1" x14ac:dyDescent="0.2">
      <c r="A240" s="4" t="s">
        <v>797</v>
      </c>
      <c r="B240" s="4" t="s">
        <v>1888</v>
      </c>
      <c r="C240" s="4" t="s">
        <v>1681</v>
      </c>
      <c r="E240" s="62"/>
      <c r="F240" s="63" t="s">
        <v>1892</v>
      </c>
      <c r="G240" s="50" t="s">
        <v>1682</v>
      </c>
      <c r="H240" s="50" t="s">
        <v>1682</v>
      </c>
      <c r="I240" s="51"/>
      <c r="J240" s="76">
        <v>14</v>
      </c>
      <c r="K240" s="76"/>
      <c r="L240" s="53">
        <v>43606</v>
      </c>
      <c r="M240" s="54">
        <f t="shared" si="98"/>
        <v>2</v>
      </c>
      <c r="N240" s="52">
        <f>WEEKNUM(L240)</f>
        <v>21</v>
      </c>
      <c r="O240" s="55">
        <f t="shared" ca="1" si="86"/>
        <v>28</v>
      </c>
      <c r="P240" s="55" t="str">
        <f t="shared" ca="1" si="87"/>
        <v>2019.7</v>
      </c>
      <c r="Q240" s="56">
        <f t="shared" si="88"/>
        <v>2803.0221703617271</v>
      </c>
      <c r="R240" s="52">
        <f t="shared" ca="1" si="89"/>
        <v>50</v>
      </c>
      <c r="S240" s="52"/>
      <c r="T240" s="52" t="str">
        <f t="shared" ca="1" si="94"/>
        <v>OV</v>
      </c>
      <c r="U240" s="57" t="s">
        <v>130</v>
      </c>
      <c r="V240" s="58">
        <f t="shared" ca="1" si="90"/>
        <v>0</v>
      </c>
      <c r="W240" s="64" t="s">
        <v>1889</v>
      </c>
      <c r="X240" s="60">
        <v>2245.9499999999998</v>
      </c>
      <c r="Y240" s="61">
        <v>12010.95</v>
      </c>
      <c r="Z240" s="56">
        <f t="shared" ca="1" si="105"/>
        <v>0</v>
      </c>
      <c r="AA240" s="56">
        <f t="shared" ca="1" si="105"/>
        <v>0</v>
      </c>
      <c r="AB240" s="56">
        <f t="shared" ca="1" si="105"/>
        <v>0</v>
      </c>
      <c r="AC240" s="56">
        <f t="shared" ca="1" si="105"/>
        <v>0</v>
      </c>
      <c r="AD240" s="56">
        <f t="shared" ca="1" si="105"/>
        <v>0</v>
      </c>
      <c r="AE240" s="56">
        <f t="shared" ca="1" si="105"/>
        <v>0</v>
      </c>
      <c r="AF240" s="56">
        <f t="shared" ca="1" si="105"/>
        <v>0</v>
      </c>
      <c r="AG240" s="56">
        <f t="shared" ca="1" si="105"/>
        <v>0</v>
      </c>
      <c r="AH240" s="56">
        <f t="shared" ca="1" si="105"/>
        <v>0</v>
      </c>
      <c r="AI240" s="56">
        <f t="shared" ca="1" si="105"/>
        <v>12010.95</v>
      </c>
      <c r="AJ240" s="56">
        <f t="shared" ca="1" si="106"/>
        <v>0</v>
      </c>
      <c r="AK240" s="56">
        <f t="shared" ca="1" si="106"/>
        <v>0</v>
      </c>
      <c r="AL240" s="56">
        <f t="shared" ca="1" si="106"/>
        <v>0</v>
      </c>
      <c r="AM240" s="56">
        <f t="shared" ca="1" si="106"/>
        <v>0</v>
      </c>
      <c r="AN240" s="56">
        <f t="shared" ca="1" si="106"/>
        <v>0</v>
      </c>
      <c r="AO240" s="56">
        <f t="shared" ca="1" si="106"/>
        <v>0</v>
      </c>
      <c r="AP240" s="56">
        <f t="shared" ca="1" si="106"/>
        <v>0</v>
      </c>
      <c r="AQ240" s="56">
        <f t="shared" ca="1" si="106"/>
        <v>0</v>
      </c>
      <c r="AR240" s="56">
        <f t="shared" ca="1" si="106"/>
        <v>0</v>
      </c>
      <c r="AS240" s="56">
        <f t="shared" ca="1" si="106"/>
        <v>0</v>
      </c>
      <c r="AT240" s="56">
        <f t="shared" ca="1" si="107"/>
        <v>0</v>
      </c>
      <c r="AU240" s="56">
        <f t="shared" ca="1" si="107"/>
        <v>0</v>
      </c>
      <c r="AV240" s="56">
        <f t="shared" ca="1" si="107"/>
        <v>0</v>
      </c>
      <c r="AW240" s="56">
        <f t="shared" ca="1" si="107"/>
        <v>0</v>
      </c>
      <c r="AX240" s="56">
        <f t="shared" ca="1" si="107"/>
        <v>0</v>
      </c>
      <c r="AY240" s="56">
        <f t="shared" ca="1" si="107"/>
        <v>0</v>
      </c>
      <c r="AZ240" s="56">
        <f t="shared" ca="1" si="107"/>
        <v>0</v>
      </c>
      <c r="BA240" s="56">
        <f t="shared" ca="1" si="107"/>
        <v>0</v>
      </c>
      <c r="BB240" s="56">
        <f t="shared" ca="1" si="107"/>
        <v>0</v>
      </c>
      <c r="BC240" s="56">
        <f t="shared" ca="1" si="107"/>
        <v>0</v>
      </c>
      <c r="BD240" s="56">
        <f t="shared" ca="1" si="107"/>
        <v>0</v>
      </c>
      <c r="BE240" s="56">
        <f t="shared" ca="1" si="107"/>
        <v>0</v>
      </c>
      <c r="BF240" s="56">
        <f t="shared" ca="1" si="107"/>
        <v>0</v>
      </c>
      <c r="BG240" s="56">
        <f t="shared" ca="1" si="107"/>
        <v>0</v>
      </c>
    </row>
    <row r="241" spans="1:59" s="4" customFormat="1" x14ac:dyDescent="0.2">
      <c r="A241" s="4" t="s">
        <v>797</v>
      </c>
      <c r="B241" s="4" t="s">
        <v>1888</v>
      </c>
      <c r="C241" s="4" t="s">
        <v>1681</v>
      </c>
      <c r="E241" s="62"/>
      <c r="F241" s="63" t="s">
        <v>1893</v>
      </c>
      <c r="G241" s="50" t="s">
        <v>1682</v>
      </c>
      <c r="H241" s="50" t="s">
        <v>1682</v>
      </c>
      <c r="I241" s="51"/>
      <c r="J241" s="76">
        <v>14</v>
      </c>
      <c r="K241" s="76"/>
      <c r="L241" s="53">
        <v>43606</v>
      </c>
      <c r="M241" s="54">
        <f t="shared" si="98"/>
        <v>2</v>
      </c>
      <c r="N241" s="52">
        <f t="shared" si="108"/>
        <v>21</v>
      </c>
      <c r="O241" s="55">
        <f t="shared" ca="1" si="86"/>
        <v>28</v>
      </c>
      <c r="P241" s="55" t="str">
        <f t="shared" ca="1" si="87"/>
        <v>2019.7</v>
      </c>
      <c r="Q241" s="56">
        <f t="shared" si="88"/>
        <v>1700.7584597432906</v>
      </c>
      <c r="R241" s="52">
        <f t="shared" ca="1" si="89"/>
        <v>50</v>
      </c>
      <c r="S241" s="52"/>
      <c r="T241" s="52" t="str">
        <f t="shared" ca="1" si="94"/>
        <v>OV</v>
      </c>
      <c r="U241" s="57" t="s">
        <v>130</v>
      </c>
      <c r="V241" s="58">
        <f t="shared" ca="1" si="90"/>
        <v>0</v>
      </c>
      <c r="W241" s="64" t="s">
        <v>1889</v>
      </c>
      <c r="X241" s="60">
        <v>1362.75</v>
      </c>
      <c r="Y241" s="61">
        <v>7287.75</v>
      </c>
      <c r="Z241" s="56">
        <f t="shared" ca="1" si="105"/>
        <v>0</v>
      </c>
      <c r="AA241" s="56">
        <f t="shared" ca="1" si="105"/>
        <v>0</v>
      </c>
      <c r="AB241" s="56">
        <f t="shared" ca="1" si="105"/>
        <v>0</v>
      </c>
      <c r="AC241" s="56">
        <f t="shared" ca="1" si="105"/>
        <v>0</v>
      </c>
      <c r="AD241" s="56">
        <f t="shared" ca="1" si="105"/>
        <v>0</v>
      </c>
      <c r="AE241" s="56">
        <f t="shared" ca="1" si="105"/>
        <v>0</v>
      </c>
      <c r="AF241" s="56">
        <f t="shared" ca="1" si="105"/>
        <v>0</v>
      </c>
      <c r="AG241" s="56">
        <f t="shared" ca="1" si="105"/>
        <v>0</v>
      </c>
      <c r="AH241" s="56">
        <f t="shared" ca="1" si="105"/>
        <v>0</v>
      </c>
      <c r="AI241" s="56">
        <f t="shared" ca="1" si="105"/>
        <v>7287.75</v>
      </c>
      <c r="AJ241" s="56">
        <f t="shared" ca="1" si="106"/>
        <v>0</v>
      </c>
      <c r="AK241" s="56">
        <f t="shared" ca="1" si="106"/>
        <v>0</v>
      </c>
      <c r="AL241" s="56">
        <f t="shared" ca="1" si="106"/>
        <v>0</v>
      </c>
      <c r="AM241" s="56">
        <f t="shared" ca="1" si="106"/>
        <v>0</v>
      </c>
      <c r="AN241" s="56">
        <f t="shared" ca="1" si="106"/>
        <v>0</v>
      </c>
      <c r="AO241" s="56">
        <f t="shared" ca="1" si="106"/>
        <v>0</v>
      </c>
      <c r="AP241" s="56">
        <f t="shared" ca="1" si="106"/>
        <v>0</v>
      </c>
      <c r="AQ241" s="56">
        <f t="shared" ca="1" si="106"/>
        <v>0</v>
      </c>
      <c r="AR241" s="56">
        <f t="shared" ca="1" si="106"/>
        <v>0</v>
      </c>
      <c r="AS241" s="56">
        <f t="shared" ca="1" si="106"/>
        <v>0</v>
      </c>
      <c r="AT241" s="56">
        <f t="shared" ca="1" si="107"/>
        <v>0</v>
      </c>
      <c r="AU241" s="56">
        <f t="shared" ca="1" si="107"/>
        <v>0</v>
      </c>
      <c r="AV241" s="56">
        <f t="shared" ca="1" si="107"/>
        <v>0</v>
      </c>
      <c r="AW241" s="56">
        <f t="shared" ca="1" si="107"/>
        <v>0</v>
      </c>
      <c r="AX241" s="56">
        <f t="shared" ca="1" si="107"/>
        <v>0</v>
      </c>
      <c r="AY241" s="56">
        <f t="shared" ca="1" si="107"/>
        <v>0</v>
      </c>
      <c r="AZ241" s="56">
        <f t="shared" ca="1" si="107"/>
        <v>0</v>
      </c>
      <c r="BA241" s="56">
        <f t="shared" ca="1" si="107"/>
        <v>0</v>
      </c>
      <c r="BB241" s="56">
        <f t="shared" ca="1" si="107"/>
        <v>0</v>
      </c>
      <c r="BC241" s="56">
        <f t="shared" ca="1" si="107"/>
        <v>0</v>
      </c>
      <c r="BD241" s="56">
        <f t="shared" ca="1" si="107"/>
        <v>0</v>
      </c>
      <c r="BE241" s="56">
        <f t="shared" ca="1" si="107"/>
        <v>0</v>
      </c>
      <c r="BF241" s="56">
        <f t="shared" ca="1" si="107"/>
        <v>0</v>
      </c>
      <c r="BG241" s="56">
        <f t="shared" ca="1" si="107"/>
        <v>0</v>
      </c>
    </row>
    <row r="242" spans="1:59" s="4" customFormat="1" x14ac:dyDescent="0.2">
      <c r="A242" s="4" t="s">
        <v>797</v>
      </c>
      <c r="B242" s="4" t="s">
        <v>1888</v>
      </c>
      <c r="C242" s="4" t="s">
        <v>1681</v>
      </c>
      <c r="E242" s="62"/>
      <c r="F242" s="63" t="s">
        <v>1894</v>
      </c>
      <c r="G242" s="50" t="s">
        <v>1682</v>
      </c>
      <c r="H242" s="50" t="s">
        <v>1682</v>
      </c>
      <c r="I242" s="51"/>
      <c r="J242" s="76">
        <v>14</v>
      </c>
      <c r="K242" s="76"/>
      <c r="L242" s="53">
        <v>43581</v>
      </c>
      <c r="M242" s="54">
        <f t="shared" si="98"/>
        <v>5</v>
      </c>
      <c r="N242" s="52">
        <f t="shared" si="108"/>
        <v>17</v>
      </c>
      <c r="O242" s="55">
        <f t="shared" ca="1" si="86"/>
        <v>28</v>
      </c>
      <c r="P242" s="55" t="str">
        <f t="shared" ca="1" si="87"/>
        <v>2019.7</v>
      </c>
      <c r="Q242" s="56">
        <f t="shared" si="88"/>
        <v>4159.3232205367558</v>
      </c>
      <c r="R242" s="52">
        <f t="shared" ca="1" si="89"/>
        <v>75</v>
      </c>
      <c r="S242" s="52"/>
      <c r="T242" s="52" t="str">
        <f t="shared" ca="1" si="94"/>
        <v>OV</v>
      </c>
      <c r="U242" s="57" t="s">
        <v>130</v>
      </c>
      <c r="V242" s="58">
        <f t="shared" ca="1" si="90"/>
        <v>0</v>
      </c>
      <c r="W242" s="64" t="s">
        <v>1889</v>
      </c>
      <c r="X242" s="60">
        <v>3332.7</v>
      </c>
      <c r="Y242" s="61">
        <v>17822.7</v>
      </c>
      <c r="Z242" s="56">
        <f t="shared" ref="Z242:AI251" ca="1" si="109">IF($O242-WEEKNUM(Z$1815)=0,$Y242,0)</f>
        <v>0</v>
      </c>
      <c r="AA242" s="56">
        <f t="shared" ca="1" si="109"/>
        <v>0</v>
      </c>
      <c r="AB242" s="56">
        <f t="shared" ca="1" si="109"/>
        <v>0</v>
      </c>
      <c r="AC242" s="56">
        <f t="shared" ca="1" si="109"/>
        <v>0</v>
      </c>
      <c r="AD242" s="56">
        <f t="shared" ca="1" si="109"/>
        <v>0</v>
      </c>
      <c r="AE242" s="56">
        <f t="shared" ca="1" si="109"/>
        <v>0</v>
      </c>
      <c r="AF242" s="56">
        <f t="shared" ca="1" si="109"/>
        <v>0</v>
      </c>
      <c r="AG242" s="56">
        <f t="shared" ca="1" si="109"/>
        <v>0</v>
      </c>
      <c r="AH242" s="56">
        <f t="shared" ca="1" si="109"/>
        <v>0</v>
      </c>
      <c r="AI242" s="56">
        <f t="shared" ca="1" si="109"/>
        <v>17822.7</v>
      </c>
      <c r="AJ242" s="56">
        <f t="shared" ref="AJ242:AS251" ca="1" si="110">IF($O242-WEEKNUM(AJ$1815)=0,$Y242,0)</f>
        <v>0</v>
      </c>
      <c r="AK242" s="56">
        <f t="shared" ca="1" si="110"/>
        <v>0</v>
      </c>
      <c r="AL242" s="56">
        <f t="shared" ca="1" si="110"/>
        <v>0</v>
      </c>
      <c r="AM242" s="56">
        <f t="shared" ca="1" si="110"/>
        <v>0</v>
      </c>
      <c r="AN242" s="56">
        <f t="shared" ca="1" si="110"/>
        <v>0</v>
      </c>
      <c r="AO242" s="56">
        <f t="shared" ca="1" si="110"/>
        <v>0</v>
      </c>
      <c r="AP242" s="56">
        <f t="shared" ca="1" si="110"/>
        <v>0</v>
      </c>
      <c r="AQ242" s="56">
        <f t="shared" ca="1" si="110"/>
        <v>0</v>
      </c>
      <c r="AR242" s="56">
        <f t="shared" ca="1" si="110"/>
        <v>0</v>
      </c>
      <c r="AS242" s="56">
        <f t="shared" ca="1" si="110"/>
        <v>0</v>
      </c>
      <c r="AT242" s="56">
        <f t="shared" ref="AT242:BG251" ca="1" si="111">IF($O242-WEEKNUM(AT$1815)=0,$Y242,0)</f>
        <v>0</v>
      </c>
      <c r="AU242" s="56">
        <f t="shared" ca="1" si="111"/>
        <v>0</v>
      </c>
      <c r="AV242" s="56">
        <f t="shared" ca="1" si="111"/>
        <v>0</v>
      </c>
      <c r="AW242" s="56">
        <f t="shared" ca="1" si="111"/>
        <v>0</v>
      </c>
      <c r="AX242" s="56">
        <f t="shared" ca="1" si="111"/>
        <v>0</v>
      </c>
      <c r="AY242" s="56">
        <f t="shared" ca="1" si="111"/>
        <v>0</v>
      </c>
      <c r="AZ242" s="56">
        <f t="shared" ca="1" si="111"/>
        <v>0</v>
      </c>
      <c r="BA242" s="56">
        <f t="shared" ca="1" si="111"/>
        <v>0</v>
      </c>
      <c r="BB242" s="56">
        <f t="shared" ca="1" si="111"/>
        <v>0</v>
      </c>
      <c r="BC242" s="56">
        <f t="shared" ca="1" si="111"/>
        <v>0</v>
      </c>
      <c r="BD242" s="56">
        <f t="shared" ca="1" si="111"/>
        <v>0</v>
      </c>
      <c r="BE242" s="56">
        <f t="shared" ca="1" si="111"/>
        <v>0</v>
      </c>
      <c r="BF242" s="56">
        <f t="shared" ca="1" si="111"/>
        <v>0</v>
      </c>
      <c r="BG242" s="56">
        <f t="shared" ca="1" si="111"/>
        <v>0</v>
      </c>
    </row>
    <row r="243" spans="1:59" s="4" customFormat="1" x14ac:dyDescent="0.2">
      <c r="A243" s="4" t="s">
        <v>797</v>
      </c>
      <c r="B243" s="4" t="s">
        <v>1888</v>
      </c>
      <c r="C243" s="4" t="s">
        <v>1681</v>
      </c>
      <c r="E243" s="62"/>
      <c r="F243" s="63"/>
      <c r="G243" s="50" t="s">
        <v>1682</v>
      </c>
      <c r="H243" s="50" t="s">
        <v>1682</v>
      </c>
      <c r="I243" s="51"/>
      <c r="J243" s="76">
        <v>14</v>
      </c>
      <c r="K243" s="76"/>
      <c r="L243" s="53"/>
      <c r="M243" s="54" t="str">
        <f t="shared" si="98"/>
        <v>-</v>
      </c>
      <c r="N243" s="52">
        <f t="shared" si="108"/>
        <v>0</v>
      </c>
      <c r="O243" s="55">
        <f t="shared" ca="1" si="86"/>
        <v>28</v>
      </c>
      <c r="P243" s="55" t="str">
        <f t="shared" ca="1" si="87"/>
        <v>2019.7</v>
      </c>
      <c r="Q243" s="56">
        <f t="shared" si="88"/>
        <v>0</v>
      </c>
      <c r="R243" s="52" t="str">
        <f t="shared" si="89"/>
        <v/>
      </c>
      <c r="S243" s="52"/>
      <c r="T243" s="52" t="str">
        <f t="shared" si="94"/>
        <v>OV</v>
      </c>
      <c r="U243" s="57" t="s">
        <v>130</v>
      </c>
      <c r="V243" s="58">
        <f t="shared" ca="1" si="90"/>
        <v>0</v>
      </c>
      <c r="W243" s="64" t="s">
        <v>1889</v>
      </c>
      <c r="X243" s="60"/>
      <c r="Y243" s="61"/>
      <c r="Z243" s="56">
        <f t="shared" ca="1" si="109"/>
        <v>0</v>
      </c>
      <c r="AA243" s="56">
        <f t="shared" ca="1" si="109"/>
        <v>0</v>
      </c>
      <c r="AB243" s="56">
        <f t="shared" ca="1" si="109"/>
        <v>0</v>
      </c>
      <c r="AC243" s="56">
        <f t="shared" ca="1" si="109"/>
        <v>0</v>
      </c>
      <c r="AD243" s="56">
        <f t="shared" ca="1" si="109"/>
        <v>0</v>
      </c>
      <c r="AE243" s="56">
        <f t="shared" ca="1" si="109"/>
        <v>0</v>
      </c>
      <c r="AF243" s="56">
        <f t="shared" ca="1" si="109"/>
        <v>0</v>
      </c>
      <c r="AG243" s="56">
        <f t="shared" ca="1" si="109"/>
        <v>0</v>
      </c>
      <c r="AH243" s="56">
        <f t="shared" ca="1" si="109"/>
        <v>0</v>
      </c>
      <c r="AI243" s="56">
        <f t="shared" ca="1" si="109"/>
        <v>0</v>
      </c>
      <c r="AJ243" s="56">
        <f t="shared" ca="1" si="110"/>
        <v>0</v>
      </c>
      <c r="AK243" s="56">
        <f t="shared" ca="1" si="110"/>
        <v>0</v>
      </c>
      <c r="AL243" s="56">
        <f t="shared" ca="1" si="110"/>
        <v>0</v>
      </c>
      <c r="AM243" s="56">
        <f t="shared" ca="1" si="110"/>
        <v>0</v>
      </c>
      <c r="AN243" s="56">
        <f t="shared" ca="1" si="110"/>
        <v>0</v>
      </c>
      <c r="AO243" s="56">
        <f t="shared" ca="1" si="110"/>
        <v>0</v>
      </c>
      <c r="AP243" s="56">
        <f t="shared" ca="1" si="110"/>
        <v>0</v>
      </c>
      <c r="AQ243" s="56">
        <f t="shared" ca="1" si="110"/>
        <v>0</v>
      </c>
      <c r="AR243" s="56">
        <f t="shared" ca="1" si="110"/>
        <v>0</v>
      </c>
      <c r="AS243" s="56">
        <f t="shared" ca="1" si="110"/>
        <v>0</v>
      </c>
      <c r="AT243" s="56">
        <f t="shared" ca="1" si="111"/>
        <v>0</v>
      </c>
      <c r="AU243" s="56">
        <f t="shared" ca="1" si="111"/>
        <v>0</v>
      </c>
      <c r="AV243" s="56">
        <f t="shared" ca="1" si="111"/>
        <v>0</v>
      </c>
      <c r="AW243" s="56">
        <f t="shared" ca="1" si="111"/>
        <v>0</v>
      </c>
      <c r="AX243" s="56">
        <f t="shared" ca="1" si="111"/>
        <v>0</v>
      </c>
      <c r="AY243" s="56">
        <f t="shared" ca="1" si="111"/>
        <v>0</v>
      </c>
      <c r="AZ243" s="56">
        <f t="shared" ca="1" si="111"/>
        <v>0</v>
      </c>
      <c r="BA243" s="56">
        <f t="shared" ca="1" si="111"/>
        <v>0</v>
      </c>
      <c r="BB243" s="56">
        <f t="shared" ca="1" si="111"/>
        <v>0</v>
      </c>
      <c r="BC243" s="56">
        <f t="shared" ca="1" si="111"/>
        <v>0</v>
      </c>
      <c r="BD243" s="56">
        <f t="shared" ca="1" si="111"/>
        <v>0</v>
      </c>
      <c r="BE243" s="56">
        <f t="shared" ca="1" si="111"/>
        <v>0</v>
      </c>
      <c r="BF243" s="56">
        <f t="shared" ca="1" si="111"/>
        <v>0</v>
      </c>
      <c r="BG243" s="56">
        <f t="shared" ca="1" si="111"/>
        <v>0</v>
      </c>
    </row>
    <row r="244" spans="1:59" s="4" customFormat="1" x14ac:dyDescent="0.2">
      <c r="A244" s="4" t="s">
        <v>797</v>
      </c>
      <c r="B244" s="4" t="s">
        <v>1888</v>
      </c>
      <c r="C244" s="4" t="s">
        <v>1681</v>
      </c>
      <c r="E244" s="62"/>
      <c r="F244" s="63"/>
      <c r="G244" s="50" t="s">
        <v>1682</v>
      </c>
      <c r="H244" s="50" t="s">
        <v>1682</v>
      </c>
      <c r="I244" s="51"/>
      <c r="J244" s="76">
        <v>14</v>
      </c>
      <c r="K244" s="76"/>
      <c r="L244" s="53"/>
      <c r="M244" s="54" t="str">
        <f t="shared" si="98"/>
        <v>-</v>
      </c>
      <c r="N244" s="52">
        <f t="shared" si="108"/>
        <v>0</v>
      </c>
      <c r="O244" s="55">
        <f t="shared" ca="1" si="86"/>
        <v>28</v>
      </c>
      <c r="P244" s="55" t="str">
        <f t="shared" ca="1" si="87"/>
        <v>2019.7</v>
      </c>
      <c r="Q244" s="56">
        <f t="shared" si="88"/>
        <v>0</v>
      </c>
      <c r="R244" s="52" t="str">
        <f t="shared" si="89"/>
        <v/>
      </c>
      <c r="S244" s="52"/>
      <c r="T244" s="52" t="str">
        <f t="shared" si="94"/>
        <v>OV</v>
      </c>
      <c r="U244" s="57" t="s">
        <v>130</v>
      </c>
      <c r="V244" s="58">
        <f t="shared" ca="1" si="90"/>
        <v>0</v>
      </c>
      <c r="W244" s="64" t="s">
        <v>1889</v>
      </c>
      <c r="X244" s="60"/>
      <c r="Y244" s="61"/>
      <c r="Z244" s="56">
        <f t="shared" ca="1" si="109"/>
        <v>0</v>
      </c>
      <c r="AA244" s="56">
        <f t="shared" ca="1" si="109"/>
        <v>0</v>
      </c>
      <c r="AB244" s="56">
        <f t="shared" ca="1" si="109"/>
        <v>0</v>
      </c>
      <c r="AC244" s="56">
        <f t="shared" ca="1" si="109"/>
        <v>0</v>
      </c>
      <c r="AD244" s="56">
        <f t="shared" ca="1" si="109"/>
        <v>0</v>
      </c>
      <c r="AE244" s="56">
        <f t="shared" ca="1" si="109"/>
        <v>0</v>
      </c>
      <c r="AF244" s="56">
        <f t="shared" ca="1" si="109"/>
        <v>0</v>
      </c>
      <c r="AG244" s="56">
        <f t="shared" ca="1" si="109"/>
        <v>0</v>
      </c>
      <c r="AH244" s="56">
        <f t="shared" ca="1" si="109"/>
        <v>0</v>
      </c>
      <c r="AI244" s="56">
        <f t="shared" ca="1" si="109"/>
        <v>0</v>
      </c>
      <c r="AJ244" s="56">
        <f t="shared" ca="1" si="110"/>
        <v>0</v>
      </c>
      <c r="AK244" s="56">
        <f t="shared" ca="1" si="110"/>
        <v>0</v>
      </c>
      <c r="AL244" s="56">
        <f t="shared" ca="1" si="110"/>
        <v>0</v>
      </c>
      <c r="AM244" s="56">
        <f t="shared" ca="1" si="110"/>
        <v>0</v>
      </c>
      <c r="AN244" s="56">
        <f t="shared" ca="1" si="110"/>
        <v>0</v>
      </c>
      <c r="AO244" s="56">
        <f t="shared" ca="1" si="110"/>
        <v>0</v>
      </c>
      <c r="AP244" s="56">
        <f t="shared" ca="1" si="110"/>
        <v>0</v>
      </c>
      <c r="AQ244" s="56">
        <f t="shared" ca="1" si="110"/>
        <v>0</v>
      </c>
      <c r="AR244" s="56">
        <f t="shared" ca="1" si="110"/>
        <v>0</v>
      </c>
      <c r="AS244" s="56">
        <f t="shared" ca="1" si="110"/>
        <v>0</v>
      </c>
      <c r="AT244" s="56">
        <f t="shared" ca="1" si="111"/>
        <v>0</v>
      </c>
      <c r="AU244" s="56">
        <f t="shared" ca="1" si="111"/>
        <v>0</v>
      </c>
      <c r="AV244" s="56">
        <f t="shared" ca="1" si="111"/>
        <v>0</v>
      </c>
      <c r="AW244" s="56">
        <f t="shared" ca="1" si="111"/>
        <v>0</v>
      </c>
      <c r="AX244" s="56">
        <f t="shared" ca="1" si="111"/>
        <v>0</v>
      </c>
      <c r="AY244" s="56">
        <f t="shared" ca="1" si="111"/>
        <v>0</v>
      </c>
      <c r="AZ244" s="56">
        <f t="shared" ca="1" si="111"/>
        <v>0</v>
      </c>
      <c r="BA244" s="56">
        <f t="shared" ca="1" si="111"/>
        <v>0</v>
      </c>
      <c r="BB244" s="56">
        <f t="shared" ca="1" si="111"/>
        <v>0</v>
      </c>
      <c r="BC244" s="56">
        <f t="shared" ca="1" si="111"/>
        <v>0</v>
      </c>
      <c r="BD244" s="56">
        <f t="shared" ca="1" si="111"/>
        <v>0</v>
      </c>
      <c r="BE244" s="56">
        <f t="shared" ca="1" si="111"/>
        <v>0</v>
      </c>
      <c r="BF244" s="56">
        <f t="shared" ca="1" si="111"/>
        <v>0</v>
      </c>
      <c r="BG244" s="56">
        <f t="shared" ca="1" si="111"/>
        <v>0</v>
      </c>
    </row>
    <row r="245" spans="1:59" s="4" customFormat="1" x14ac:dyDescent="0.2">
      <c r="A245" s="4" t="s">
        <v>797</v>
      </c>
      <c r="B245" s="4" t="s">
        <v>1888</v>
      </c>
      <c r="C245" s="4" t="s">
        <v>1681</v>
      </c>
      <c r="E245" s="62"/>
      <c r="F245" s="63"/>
      <c r="G245" s="50" t="s">
        <v>1682</v>
      </c>
      <c r="H245" s="50" t="s">
        <v>1682</v>
      </c>
      <c r="I245" s="51"/>
      <c r="J245" s="76">
        <v>14</v>
      </c>
      <c r="K245" s="76"/>
      <c r="L245" s="53"/>
      <c r="M245" s="54" t="str">
        <f t="shared" si="98"/>
        <v>-</v>
      </c>
      <c r="N245" s="52">
        <f t="shared" si="108"/>
        <v>0</v>
      </c>
      <c r="O245" s="55">
        <f t="shared" ca="1" si="86"/>
        <v>28</v>
      </c>
      <c r="P245" s="55" t="str">
        <f t="shared" ca="1" si="87"/>
        <v>2019.7</v>
      </c>
      <c r="Q245" s="56">
        <f t="shared" si="88"/>
        <v>0</v>
      </c>
      <c r="R245" s="52" t="str">
        <f t="shared" si="89"/>
        <v/>
      </c>
      <c r="S245" s="52"/>
      <c r="T245" s="52" t="str">
        <f t="shared" si="94"/>
        <v>OV</v>
      </c>
      <c r="U245" s="57" t="s">
        <v>130</v>
      </c>
      <c r="V245" s="58">
        <f t="shared" ca="1" si="90"/>
        <v>0</v>
      </c>
      <c r="W245" s="64" t="s">
        <v>1889</v>
      </c>
      <c r="X245" s="60"/>
      <c r="Y245" s="61"/>
      <c r="Z245" s="56">
        <f t="shared" ca="1" si="109"/>
        <v>0</v>
      </c>
      <c r="AA245" s="56">
        <f t="shared" ca="1" si="109"/>
        <v>0</v>
      </c>
      <c r="AB245" s="56">
        <f t="shared" ca="1" si="109"/>
        <v>0</v>
      </c>
      <c r="AC245" s="56">
        <f t="shared" ca="1" si="109"/>
        <v>0</v>
      </c>
      <c r="AD245" s="56">
        <f t="shared" ca="1" si="109"/>
        <v>0</v>
      </c>
      <c r="AE245" s="56">
        <f t="shared" ca="1" si="109"/>
        <v>0</v>
      </c>
      <c r="AF245" s="56">
        <f t="shared" ca="1" si="109"/>
        <v>0</v>
      </c>
      <c r="AG245" s="56">
        <f t="shared" ca="1" si="109"/>
        <v>0</v>
      </c>
      <c r="AH245" s="56">
        <f t="shared" ca="1" si="109"/>
        <v>0</v>
      </c>
      <c r="AI245" s="56">
        <f t="shared" ca="1" si="109"/>
        <v>0</v>
      </c>
      <c r="AJ245" s="56">
        <f t="shared" ca="1" si="110"/>
        <v>0</v>
      </c>
      <c r="AK245" s="56">
        <f t="shared" ca="1" si="110"/>
        <v>0</v>
      </c>
      <c r="AL245" s="56">
        <f t="shared" ca="1" si="110"/>
        <v>0</v>
      </c>
      <c r="AM245" s="56">
        <f t="shared" ca="1" si="110"/>
        <v>0</v>
      </c>
      <c r="AN245" s="56">
        <f t="shared" ca="1" si="110"/>
        <v>0</v>
      </c>
      <c r="AO245" s="56">
        <f t="shared" ca="1" si="110"/>
        <v>0</v>
      </c>
      <c r="AP245" s="56">
        <f t="shared" ca="1" si="110"/>
        <v>0</v>
      </c>
      <c r="AQ245" s="56">
        <f t="shared" ca="1" si="110"/>
        <v>0</v>
      </c>
      <c r="AR245" s="56">
        <f t="shared" ca="1" si="110"/>
        <v>0</v>
      </c>
      <c r="AS245" s="56">
        <f t="shared" ca="1" si="110"/>
        <v>0</v>
      </c>
      <c r="AT245" s="56">
        <f t="shared" ca="1" si="111"/>
        <v>0</v>
      </c>
      <c r="AU245" s="56">
        <f t="shared" ca="1" si="111"/>
        <v>0</v>
      </c>
      <c r="AV245" s="56">
        <f t="shared" ca="1" si="111"/>
        <v>0</v>
      </c>
      <c r="AW245" s="56">
        <f t="shared" ca="1" si="111"/>
        <v>0</v>
      </c>
      <c r="AX245" s="56">
        <f t="shared" ca="1" si="111"/>
        <v>0</v>
      </c>
      <c r="AY245" s="56">
        <f t="shared" ca="1" si="111"/>
        <v>0</v>
      </c>
      <c r="AZ245" s="56">
        <f t="shared" ca="1" si="111"/>
        <v>0</v>
      </c>
      <c r="BA245" s="56">
        <f t="shared" ca="1" si="111"/>
        <v>0</v>
      </c>
      <c r="BB245" s="56">
        <f t="shared" ca="1" si="111"/>
        <v>0</v>
      </c>
      <c r="BC245" s="56">
        <f t="shared" ca="1" si="111"/>
        <v>0</v>
      </c>
      <c r="BD245" s="56">
        <f t="shared" ca="1" si="111"/>
        <v>0</v>
      </c>
      <c r="BE245" s="56">
        <f t="shared" ca="1" si="111"/>
        <v>0</v>
      </c>
      <c r="BF245" s="56">
        <f t="shared" ca="1" si="111"/>
        <v>0</v>
      </c>
      <c r="BG245" s="56">
        <f t="shared" ca="1" si="111"/>
        <v>0</v>
      </c>
    </row>
    <row r="246" spans="1:59" s="4" customFormat="1" x14ac:dyDescent="0.2">
      <c r="A246" s="4" t="s">
        <v>797</v>
      </c>
      <c r="B246" s="4" t="s">
        <v>1888</v>
      </c>
      <c r="C246" s="4" t="s">
        <v>1681</v>
      </c>
      <c r="E246" s="62"/>
      <c r="F246" s="63"/>
      <c r="G246" s="50" t="s">
        <v>1682</v>
      </c>
      <c r="H246" s="50" t="s">
        <v>1682</v>
      </c>
      <c r="I246" s="51"/>
      <c r="J246" s="76">
        <v>14</v>
      </c>
      <c r="K246" s="76"/>
      <c r="L246" s="53"/>
      <c r="M246" s="54" t="str">
        <f t="shared" si="98"/>
        <v>-</v>
      </c>
      <c r="N246" s="52">
        <f t="shared" si="108"/>
        <v>0</v>
      </c>
      <c r="O246" s="55">
        <f t="shared" ca="1" si="86"/>
        <v>28</v>
      </c>
      <c r="P246" s="55" t="str">
        <f t="shared" ca="1" si="87"/>
        <v>2019.7</v>
      </c>
      <c r="Q246" s="56">
        <f t="shared" si="88"/>
        <v>0</v>
      </c>
      <c r="R246" s="52" t="str">
        <f t="shared" si="89"/>
        <v/>
      </c>
      <c r="S246" s="52"/>
      <c r="T246" s="52" t="str">
        <f t="shared" si="94"/>
        <v>OV</v>
      </c>
      <c r="U246" s="57" t="s">
        <v>130</v>
      </c>
      <c r="V246" s="58">
        <f t="shared" ca="1" si="90"/>
        <v>0</v>
      </c>
      <c r="W246" s="64" t="s">
        <v>1889</v>
      </c>
      <c r="X246" s="60"/>
      <c r="Y246" s="61"/>
      <c r="Z246" s="56">
        <f t="shared" ca="1" si="109"/>
        <v>0</v>
      </c>
      <c r="AA246" s="56">
        <f t="shared" ca="1" si="109"/>
        <v>0</v>
      </c>
      <c r="AB246" s="56">
        <f t="shared" ca="1" si="109"/>
        <v>0</v>
      </c>
      <c r="AC246" s="56">
        <f t="shared" ca="1" si="109"/>
        <v>0</v>
      </c>
      <c r="AD246" s="56">
        <f t="shared" ca="1" si="109"/>
        <v>0</v>
      </c>
      <c r="AE246" s="56">
        <f t="shared" ca="1" si="109"/>
        <v>0</v>
      </c>
      <c r="AF246" s="56">
        <f t="shared" ca="1" si="109"/>
        <v>0</v>
      </c>
      <c r="AG246" s="56">
        <f t="shared" ca="1" si="109"/>
        <v>0</v>
      </c>
      <c r="AH246" s="56">
        <f t="shared" ca="1" si="109"/>
        <v>0</v>
      </c>
      <c r="AI246" s="56">
        <f t="shared" ca="1" si="109"/>
        <v>0</v>
      </c>
      <c r="AJ246" s="56">
        <f t="shared" ca="1" si="110"/>
        <v>0</v>
      </c>
      <c r="AK246" s="56">
        <f t="shared" ca="1" si="110"/>
        <v>0</v>
      </c>
      <c r="AL246" s="56">
        <f t="shared" ca="1" si="110"/>
        <v>0</v>
      </c>
      <c r="AM246" s="56">
        <f t="shared" ca="1" si="110"/>
        <v>0</v>
      </c>
      <c r="AN246" s="56">
        <f t="shared" ca="1" si="110"/>
        <v>0</v>
      </c>
      <c r="AO246" s="56">
        <f t="shared" ca="1" si="110"/>
        <v>0</v>
      </c>
      <c r="AP246" s="56">
        <f t="shared" ca="1" si="110"/>
        <v>0</v>
      </c>
      <c r="AQ246" s="56">
        <f t="shared" ca="1" si="110"/>
        <v>0</v>
      </c>
      <c r="AR246" s="56">
        <f t="shared" ca="1" si="110"/>
        <v>0</v>
      </c>
      <c r="AS246" s="56">
        <f t="shared" ca="1" si="110"/>
        <v>0</v>
      </c>
      <c r="AT246" s="56">
        <f t="shared" ca="1" si="111"/>
        <v>0</v>
      </c>
      <c r="AU246" s="56">
        <f t="shared" ca="1" si="111"/>
        <v>0</v>
      </c>
      <c r="AV246" s="56">
        <f t="shared" ca="1" si="111"/>
        <v>0</v>
      </c>
      <c r="AW246" s="56">
        <f t="shared" ca="1" si="111"/>
        <v>0</v>
      </c>
      <c r="AX246" s="56">
        <f t="shared" ca="1" si="111"/>
        <v>0</v>
      </c>
      <c r="AY246" s="56">
        <f t="shared" ca="1" si="111"/>
        <v>0</v>
      </c>
      <c r="AZ246" s="56">
        <f t="shared" ca="1" si="111"/>
        <v>0</v>
      </c>
      <c r="BA246" s="56">
        <f t="shared" ca="1" si="111"/>
        <v>0</v>
      </c>
      <c r="BB246" s="56">
        <f t="shared" ca="1" si="111"/>
        <v>0</v>
      </c>
      <c r="BC246" s="56">
        <f t="shared" ca="1" si="111"/>
        <v>0</v>
      </c>
      <c r="BD246" s="56">
        <f t="shared" ca="1" si="111"/>
        <v>0</v>
      </c>
      <c r="BE246" s="56">
        <f t="shared" ca="1" si="111"/>
        <v>0</v>
      </c>
      <c r="BF246" s="56">
        <f t="shared" ca="1" si="111"/>
        <v>0</v>
      </c>
      <c r="BG246" s="56">
        <f t="shared" ca="1" si="111"/>
        <v>0</v>
      </c>
    </row>
    <row r="247" spans="1:59" s="4" customFormat="1" x14ac:dyDescent="0.2">
      <c r="A247" s="4" t="s">
        <v>797</v>
      </c>
      <c r="B247" s="4" t="s">
        <v>1888</v>
      </c>
      <c r="C247" s="4" t="s">
        <v>1681</v>
      </c>
      <c r="E247" s="62"/>
      <c r="F247" s="63"/>
      <c r="G247" s="50" t="s">
        <v>1682</v>
      </c>
      <c r="H247" s="50" t="s">
        <v>1682</v>
      </c>
      <c r="I247" s="51"/>
      <c r="J247" s="76">
        <v>14</v>
      </c>
      <c r="K247" s="76"/>
      <c r="L247" s="53"/>
      <c r="M247" s="54" t="str">
        <f t="shared" si="98"/>
        <v>-</v>
      </c>
      <c r="N247" s="52">
        <f t="shared" si="108"/>
        <v>0</v>
      </c>
      <c r="O247" s="55">
        <f t="shared" ca="1" si="86"/>
        <v>28</v>
      </c>
      <c r="P247" s="55" t="str">
        <f t="shared" ca="1" si="87"/>
        <v>2019.7</v>
      </c>
      <c r="Q247" s="56">
        <f t="shared" si="88"/>
        <v>0</v>
      </c>
      <c r="R247" s="52" t="str">
        <f t="shared" si="89"/>
        <v/>
      </c>
      <c r="S247" s="52"/>
      <c r="T247" s="52" t="str">
        <f t="shared" si="94"/>
        <v>OV</v>
      </c>
      <c r="U247" s="57" t="s">
        <v>130</v>
      </c>
      <c r="V247" s="58">
        <f t="shared" ca="1" si="90"/>
        <v>0</v>
      </c>
      <c r="W247" s="64" t="s">
        <v>1889</v>
      </c>
      <c r="X247" s="60"/>
      <c r="Y247" s="61"/>
      <c r="Z247" s="56">
        <f t="shared" ca="1" si="109"/>
        <v>0</v>
      </c>
      <c r="AA247" s="56">
        <f t="shared" ca="1" si="109"/>
        <v>0</v>
      </c>
      <c r="AB247" s="56">
        <f t="shared" ca="1" si="109"/>
        <v>0</v>
      </c>
      <c r="AC247" s="56">
        <f t="shared" ca="1" si="109"/>
        <v>0</v>
      </c>
      <c r="AD247" s="56">
        <f t="shared" ca="1" si="109"/>
        <v>0</v>
      </c>
      <c r="AE247" s="56">
        <f t="shared" ca="1" si="109"/>
        <v>0</v>
      </c>
      <c r="AF247" s="56">
        <f t="shared" ca="1" si="109"/>
        <v>0</v>
      </c>
      <c r="AG247" s="56">
        <f t="shared" ca="1" si="109"/>
        <v>0</v>
      </c>
      <c r="AH247" s="56">
        <f t="shared" ca="1" si="109"/>
        <v>0</v>
      </c>
      <c r="AI247" s="56">
        <f t="shared" ca="1" si="109"/>
        <v>0</v>
      </c>
      <c r="AJ247" s="56">
        <f t="shared" ca="1" si="110"/>
        <v>0</v>
      </c>
      <c r="AK247" s="56">
        <f t="shared" ca="1" si="110"/>
        <v>0</v>
      </c>
      <c r="AL247" s="56">
        <f t="shared" ca="1" si="110"/>
        <v>0</v>
      </c>
      <c r="AM247" s="56">
        <f t="shared" ca="1" si="110"/>
        <v>0</v>
      </c>
      <c r="AN247" s="56">
        <f t="shared" ca="1" si="110"/>
        <v>0</v>
      </c>
      <c r="AO247" s="56">
        <f t="shared" ca="1" si="110"/>
        <v>0</v>
      </c>
      <c r="AP247" s="56">
        <f t="shared" ca="1" si="110"/>
        <v>0</v>
      </c>
      <c r="AQ247" s="56">
        <f t="shared" ca="1" si="110"/>
        <v>0</v>
      </c>
      <c r="AR247" s="56">
        <f t="shared" ca="1" si="110"/>
        <v>0</v>
      </c>
      <c r="AS247" s="56">
        <f t="shared" ca="1" si="110"/>
        <v>0</v>
      </c>
      <c r="AT247" s="56">
        <f t="shared" ca="1" si="111"/>
        <v>0</v>
      </c>
      <c r="AU247" s="56">
        <f t="shared" ca="1" si="111"/>
        <v>0</v>
      </c>
      <c r="AV247" s="56">
        <f t="shared" ca="1" si="111"/>
        <v>0</v>
      </c>
      <c r="AW247" s="56">
        <f t="shared" ca="1" si="111"/>
        <v>0</v>
      </c>
      <c r="AX247" s="56">
        <f t="shared" ca="1" si="111"/>
        <v>0</v>
      </c>
      <c r="AY247" s="56">
        <f t="shared" ca="1" si="111"/>
        <v>0</v>
      </c>
      <c r="AZ247" s="56">
        <f t="shared" ca="1" si="111"/>
        <v>0</v>
      </c>
      <c r="BA247" s="56">
        <f t="shared" ca="1" si="111"/>
        <v>0</v>
      </c>
      <c r="BB247" s="56">
        <f t="shared" ca="1" si="111"/>
        <v>0</v>
      </c>
      <c r="BC247" s="56">
        <f t="shared" ca="1" si="111"/>
        <v>0</v>
      </c>
      <c r="BD247" s="56">
        <f t="shared" ca="1" si="111"/>
        <v>0</v>
      </c>
      <c r="BE247" s="56">
        <f t="shared" ca="1" si="111"/>
        <v>0</v>
      </c>
      <c r="BF247" s="56">
        <f t="shared" ca="1" si="111"/>
        <v>0</v>
      </c>
      <c r="BG247" s="56">
        <f t="shared" ca="1" si="111"/>
        <v>0</v>
      </c>
    </row>
    <row r="248" spans="1:59" s="4" customFormat="1" x14ac:dyDescent="0.2">
      <c r="A248" s="4" t="s">
        <v>797</v>
      </c>
      <c r="B248" s="4" t="s">
        <v>1888</v>
      </c>
      <c r="C248" s="4" t="s">
        <v>1681</v>
      </c>
      <c r="E248" s="62"/>
      <c r="F248" s="63"/>
      <c r="G248" s="50" t="s">
        <v>1682</v>
      </c>
      <c r="H248" s="50" t="s">
        <v>1682</v>
      </c>
      <c r="I248" s="51"/>
      <c r="J248" s="76">
        <v>14</v>
      </c>
      <c r="K248" s="76"/>
      <c r="L248" s="53"/>
      <c r="M248" s="54" t="str">
        <f t="shared" si="98"/>
        <v>-</v>
      </c>
      <c r="N248" s="52">
        <f t="shared" si="108"/>
        <v>0</v>
      </c>
      <c r="O248" s="55">
        <f t="shared" ca="1" si="86"/>
        <v>28</v>
      </c>
      <c r="P248" s="55" t="str">
        <f t="shared" ca="1" si="87"/>
        <v>2019.7</v>
      </c>
      <c r="Q248" s="56">
        <f t="shared" si="88"/>
        <v>0</v>
      </c>
      <c r="R248" s="52" t="str">
        <f t="shared" si="89"/>
        <v/>
      </c>
      <c r="S248" s="52"/>
      <c r="T248" s="52" t="str">
        <f t="shared" si="94"/>
        <v>OV</v>
      </c>
      <c r="U248" s="57" t="s">
        <v>130</v>
      </c>
      <c r="V248" s="58">
        <f t="shared" ca="1" si="90"/>
        <v>0</v>
      </c>
      <c r="W248" s="64" t="s">
        <v>1889</v>
      </c>
      <c r="X248" s="60"/>
      <c r="Y248" s="61"/>
      <c r="Z248" s="56">
        <f t="shared" ca="1" si="109"/>
        <v>0</v>
      </c>
      <c r="AA248" s="56">
        <f t="shared" ca="1" si="109"/>
        <v>0</v>
      </c>
      <c r="AB248" s="56">
        <f t="shared" ca="1" si="109"/>
        <v>0</v>
      </c>
      <c r="AC248" s="56">
        <f t="shared" ca="1" si="109"/>
        <v>0</v>
      </c>
      <c r="AD248" s="56">
        <f t="shared" ca="1" si="109"/>
        <v>0</v>
      </c>
      <c r="AE248" s="56">
        <f t="shared" ca="1" si="109"/>
        <v>0</v>
      </c>
      <c r="AF248" s="56">
        <f t="shared" ca="1" si="109"/>
        <v>0</v>
      </c>
      <c r="AG248" s="56">
        <f t="shared" ca="1" si="109"/>
        <v>0</v>
      </c>
      <c r="AH248" s="56">
        <f t="shared" ca="1" si="109"/>
        <v>0</v>
      </c>
      <c r="AI248" s="56">
        <f t="shared" ca="1" si="109"/>
        <v>0</v>
      </c>
      <c r="AJ248" s="56">
        <f t="shared" ca="1" si="110"/>
        <v>0</v>
      </c>
      <c r="AK248" s="56">
        <f t="shared" ca="1" si="110"/>
        <v>0</v>
      </c>
      <c r="AL248" s="56">
        <f t="shared" ca="1" si="110"/>
        <v>0</v>
      </c>
      <c r="AM248" s="56">
        <f t="shared" ca="1" si="110"/>
        <v>0</v>
      </c>
      <c r="AN248" s="56">
        <f t="shared" ca="1" si="110"/>
        <v>0</v>
      </c>
      <c r="AO248" s="56">
        <f t="shared" ca="1" si="110"/>
        <v>0</v>
      </c>
      <c r="AP248" s="56">
        <f t="shared" ca="1" si="110"/>
        <v>0</v>
      </c>
      <c r="AQ248" s="56">
        <f t="shared" ca="1" si="110"/>
        <v>0</v>
      </c>
      <c r="AR248" s="56">
        <f t="shared" ca="1" si="110"/>
        <v>0</v>
      </c>
      <c r="AS248" s="56">
        <f t="shared" ca="1" si="110"/>
        <v>0</v>
      </c>
      <c r="AT248" s="56">
        <f t="shared" ca="1" si="111"/>
        <v>0</v>
      </c>
      <c r="AU248" s="56">
        <f t="shared" ca="1" si="111"/>
        <v>0</v>
      </c>
      <c r="AV248" s="56">
        <f t="shared" ca="1" si="111"/>
        <v>0</v>
      </c>
      <c r="AW248" s="56">
        <f t="shared" ca="1" si="111"/>
        <v>0</v>
      </c>
      <c r="AX248" s="56">
        <f t="shared" ca="1" si="111"/>
        <v>0</v>
      </c>
      <c r="AY248" s="56">
        <f t="shared" ca="1" si="111"/>
        <v>0</v>
      </c>
      <c r="AZ248" s="56">
        <f t="shared" ca="1" si="111"/>
        <v>0</v>
      </c>
      <c r="BA248" s="56">
        <f t="shared" ca="1" si="111"/>
        <v>0</v>
      </c>
      <c r="BB248" s="56">
        <f t="shared" ca="1" si="111"/>
        <v>0</v>
      </c>
      <c r="BC248" s="56">
        <f t="shared" ca="1" si="111"/>
        <v>0</v>
      </c>
      <c r="BD248" s="56">
        <f t="shared" ca="1" si="111"/>
        <v>0</v>
      </c>
      <c r="BE248" s="56">
        <f t="shared" ca="1" si="111"/>
        <v>0</v>
      </c>
      <c r="BF248" s="56">
        <f t="shared" ca="1" si="111"/>
        <v>0</v>
      </c>
      <c r="BG248" s="56">
        <f t="shared" ca="1" si="111"/>
        <v>0</v>
      </c>
    </row>
    <row r="249" spans="1:59" s="4" customFormat="1" x14ac:dyDescent="0.2">
      <c r="A249" s="4" t="s">
        <v>797</v>
      </c>
      <c r="B249" s="4" t="s">
        <v>1888</v>
      </c>
      <c r="C249" s="3" t="s">
        <v>1681</v>
      </c>
      <c r="D249" s="3"/>
      <c r="E249" s="90"/>
      <c r="F249" s="91"/>
      <c r="G249" s="50" t="s">
        <v>1682</v>
      </c>
      <c r="H249" s="50" t="s">
        <v>1682</v>
      </c>
      <c r="I249" s="71"/>
      <c r="J249" s="76">
        <v>14</v>
      </c>
      <c r="K249" s="72"/>
      <c r="L249" s="80"/>
      <c r="M249" s="54" t="str">
        <f t="shared" si="98"/>
        <v>-</v>
      </c>
      <c r="N249" s="52">
        <f t="shared" si="108"/>
        <v>0</v>
      </c>
      <c r="O249" s="55">
        <f t="shared" ca="1" si="86"/>
        <v>28</v>
      </c>
      <c r="P249" s="55" t="str">
        <f t="shared" ca="1" si="87"/>
        <v>2019.7</v>
      </c>
      <c r="Q249" s="56">
        <f t="shared" si="88"/>
        <v>0</v>
      </c>
      <c r="R249" s="52" t="str">
        <f t="shared" si="89"/>
        <v/>
      </c>
      <c r="S249" s="52"/>
      <c r="T249" s="52" t="str">
        <f t="shared" si="94"/>
        <v>OV</v>
      </c>
      <c r="U249" s="57" t="s">
        <v>130</v>
      </c>
      <c r="V249" s="58">
        <f t="shared" ca="1" si="90"/>
        <v>0</v>
      </c>
      <c r="W249" s="64" t="s">
        <v>1895</v>
      </c>
      <c r="X249" s="60"/>
      <c r="Y249" s="74"/>
      <c r="Z249" s="56">
        <f t="shared" ca="1" si="109"/>
        <v>0</v>
      </c>
      <c r="AA249" s="56">
        <f t="shared" ca="1" si="109"/>
        <v>0</v>
      </c>
      <c r="AB249" s="56">
        <f t="shared" ca="1" si="109"/>
        <v>0</v>
      </c>
      <c r="AC249" s="56">
        <f t="shared" ca="1" si="109"/>
        <v>0</v>
      </c>
      <c r="AD249" s="56">
        <f t="shared" ca="1" si="109"/>
        <v>0</v>
      </c>
      <c r="AE249" s="56">
        <f t="shared" ca="1" si="109"/>
        <v>0</v>
      </c>
      <c r="AF249" s="56">
        <f t="shared" ca="1" si="109"/>
        <v>0</v>
      </c>
      <c r="AG249" s="56">
        <f t="shared" ca="1" si="109"/>
        <v>0</v>
      </c>
      <c r="AH249" s="56">
        <f t="shared" ca="1" si="109"/>
        <v>0</v>
      </c>
      <c r="AI249" s="56">
        <f t="shared" ca="1" si="109"/>
        <v>0</v>
      </c>
      <c r="AJ249" s="56">
        <f t="shared" ca="1" si="110"/>
        <v>0</v>
      </c>
      <c r="AK249" s="56">
        <f t="shared" ca="1" si="110"/>
        <v>0</v>
      </c>
      <c r="AL249" s="56">
        <f t="shared" ca="1" si="110"/>
        <v>0</v>
      </c>
      <c r="AM249" s="56">
        <f t="shared" ca="1" si="110"/>
        <v>0</v>
      </c>
      <c r="AN249" s="56">
        <f t="shared" ca="1" si="110"/>
        <v>0</v>
      </c>
      <c r="AO249" s="56">
        <f t="shared" ca="1" si="110"/>
        <v>0</v>
      </c>
      <c r="AP249" s="56">
        <f t="shared" ca="1" si="110"/>
        <v>0</v>
      </c>
      <c r="AQ249" s="56">
        <f t="shared" ca="1" si="110"/>
        <v>0</v>
      </c>
      <c r="AR249" s="56">
        <f t="shared" ca="1" si="110"/>
        <v>0</v>
      </c>
      <c r="AS249" s="56">
        <f t="shared" ca="1" si="110"/>
        <v>0</v>
      </c>
      <c r="AT249" s="56">
        <f t="shared" ca="1" si="111"/>
        <v>0</v>
      </c>
      <c r="AU249" s="56">
        <f t="shared" ca="1" si="111"/>
        <v>0</v>
      </c>
      <c r="AV249" s="56">
        <f t="shared" ca="1" si="111"/>
        <v>0</v>
      </c>
      <c r="AW249" s="56">
        <f t="shared" ca="1" si="111"/>
        <v>0</v>
      </c>
      <c r="AX249" s="56">
        <f t="shared" ca="1" si="111"/>
        <v>0</v>
      </c>
      <c r="AY249" s="56">
        <f t="shared" ca="1" si="111"/>
        <v>0</v>
      </c>
      <c r="AZ249" s="56">
        <f t="shared" ca="1" si="111"/>
        <v>0</v>
      </c>
      <c r="BA249" s="56">
        <f t="shared" ca="1" si="111"/>
        <v>0</v>
      </c>
      <c r="BB249" s="56">
        <f t="shared" ca="1" si="111"/>
        <v>0</v>
      </c>
      <c r="BC249" s="56">
        <f t="shared" ca="1" si="111"/>
        <v>0</v>
      </c>
      <c r="BD249" s="56">
        <f t="shared" ca="1" si="111"/>
        <v>0</v>
      </c>
      <c r="BE249" s="56">
        <f t="shared" ca="1" si="111"/>
        <v>0</v>
      </c>
      <c r="BF249" s="56">
        <f t="shared" ca="1" si="111"/>
        <v>0</v>
      </c>
      <c r="BG249" s="56">
        <f t="shared" ca="1" si="111"/>
        <v>0</v>
      </c>
    </row>
    <row r="250" spans="1:59" s="4" customFormat="1" x14ac:dyDescent="0.2">
      <c r="A250" s="4" t="s">
        <v>797</v>
      </c>
      <c r="B250" s="4" t="s">
        <v>1888</v>
      </c>
      <c r="C250" s="3" t="s">
        <v>1681</v>
      </c>
      <c r="D250" s="3"/>
      <c r="E250" s="90"/>
      <c r="F250" s="91"/>
      <c r="G250" s="50" t="s">
        <v>1682</v>
      </c>
      <c r="H250" s="50" t="s">
        <v>1682</v>
      </c>
      <c r="I250" s="71"/>
      <c r="J250" s="76">
        <v>14</v>
      </c>
      <c r="K250" s="72"/>
      <c r="L250" s="80"/>
      <c r="M250" s="54" t="str">
        <f t="shared" si="98"/>
        <v>-</v>
      </c>
      <c r="N250" s="52">
        <f t="shared" si="108"/>
        <v>0</v>
      </c>
      <c r="O250" s="55">
        <f t="shared" ca="1" si="86"/>
        <v>28</v>
      </c>
      <c r="P250" s="55" t="str">
        <f t="shared" ca="1" si="87"/>
        <v>2019.7</v>
      </c>
      <c r="Q250" s="56">
        <f t="shared" si="88"/>
        <v>0</v>
      </c>
      <c r="R250" s="52" t="str">
        <f t="shared" si="89"/>
        <v/>
      </c>
      <c r="S250" s="52"/>
      <c r="T250" s="52" t="str">
        <f t="shared" si="94"/>
        <v>OV</v>
      </c>
      <c r="U250" s="57" t="s">
        <v>130</v>
      </c>
      <c r="V250" s="58">
        <f t="shared" ca="1" si="90"/>
        <v>0</v>
      </c>
      <c r="W250" s="64" t="s">
        <v>1895</v>
      </c>
      <c r="X250" s="60"/>
      <c r="Y250" s="92"/>
      <c r="Z250" s="56">
        <f t="shared" ca="1" si="109"/>
        <v>0</v>
      </c>
      <c r="AA250" s="56">
        <f t="shared" ca="1" si="109"/>
        <v>0</v>
      </c>
      <c r="AB250" s="56">
        <f t="shared" ca="1" si="109"/>
        <v>0</v>
      </c>
      <c r="AC250" s="56">
        <f t="shared" ca="1" si="109"/>
        <v>0</v>
      </c>
      <c r="AD250" s="56">
        <f t="shared" ca="1" si="109"/>
        <v>0</v>
      </c>
      <c r="AE250" s="56">
        <f t="shared" ca="1" si="109"/>
        <v>0</v>
      </c>
      <c r="AF250" s="56">
        <f t="shared" ca="1" si="109"/>
        <v>0</v>
      </c>
      <c r="AG250" s="56">
        <f t="shared" ca="1" si="109"/>
        <v>0</v>
      </c>
      <c r="AH250" s="56">
        <f t="shared" ca="1" si="109"/>
        <v>0</v>
      </c>
      <c r="AI250" s="56">
        <f t="shared" ca="1" si="109"/>
        <v>0</v>
      </c>
      <c r="AJ250" s="56">
        <f t="shared" ca="1" si="110"/>
        <v>0</v>
      </c>
      <c r="AK250" s="56">
        <f t="shared" ca="1" si="110"/>
        <v>0</v>
      </c>
      <c r="AL250" s="56">
        <f t="shared" ca="1" si="110"/>
        <v>0</v>
      </c>
      <c r="AM250" s="56">
        <f t="shared" ca="1" si="110"/>
        <v>0</v>
      </c>
      <c r="AN250" s="56">
        <f t="shared" ca="1" si="110"/>
        <v>0</v>
      </c>
      <c r="AO250" s="56">
        <f t="shared" ca="1" si="110"/>
        <v>0</v>
      </c>
      <c r="AP250" s="56">
        <f t="shared" ca="1" si="110"/>
        <v>0</v>
      </c>
      <c r="AQ250" s="56">
        <f t="shared" ca="1" si="110"/>
        <v>0</v>
      </c>
      <c r="AR250" s="56">
        <f t="shared" ca="1" si="110"/>
        <v>0</v>
      </c>
      <c r="AS250" s="56">
        <f t="shared" ca="1" si="110"/>
        <v>0</v>
      </c>
      <c r="AT250" s="56">
        <f t="shared" ca="1" si="111"/>
        <v>0</v>
      </c>
      <c r="AU250" s="56">
        <f t="shared" ca="1" si="111"/>
        <v>0</v>
      </c>
      <c r="AV250" s="56">
        <f t="shared" ca="1" si="111"/>
        <v>0</v>
      </c>
      <c r="AW250" s="56">
        <f t="shared" ca="1" si="111"/>
        <v>0</v>
      </c>
      <c r="AX250" s="56">
        <f t="shared" ca="1" si="111"/>
        <v>0</v>
      </c>
      <c r="AY250" s="56">
        <f t="shared" ca="1" si="111"/>
        <v>0</v>
      </c>
      <c r="AZ250" s="56">
        <f t="shared" ca="1" si="111"/>
        <v>0</v>
      </c>
      <c r="BA250" s="56">
        <f t="shared" ca="1" si="111"/>
        <v>0</v>
      </c>
      <c r="BB250" s="56">
        <f t="shared" ca="1" si="111"/>
        <v>0</v>
      </c>
      <c r="BC250" s="56">
        <f t="shared" ca="1" si="111"/>
        <v>0</v>
      </c>
      <c r="BD250" s="56">
        <f t="shared" ca="1" si="111"/>
        <v>0</v>
      </c>
      <c r="BE250" s="56">
        <f t="shared" ca="1" si="111"/>
        <v>0</v>
      </c>
      <c r="BF250" s="56">
        <f t="shared" ca="1" si="111"/>
        <v>0</v>
      </c>
      <c r="BG250" s="56">
        <f t="shared" ca="1" si="111"/>
        <v>0</v>
      </c>
    </row>
    <row r="251" spans="1:59" s="4" customFormat="1" x14ac:dyDescent="0.2">
      <c r="A251" s="4" t="s">
        <v>209</v>
      </c>
      <c r="B251" s="4" t="s">
        <v>4035</v>
      </c>
      <c r="C251" s="4" t="s">
        <v>1684</v>
      </c>
      <c r="E251" s="48"/>
      <c r="F251" s="49"/>
      <c r="G251" s="50" t="s">
        <v>1682</v>
      </c>
      <c r="H251" s="50" t="s">
        <v>1682</v>
      </c>
      <c r="I251" s="51"/>
      <c r="J251" s="52">
        <v>10</v>
      </c>
      <c r="K251" s="52"/>
      <c r="L251" s="53"/>
      <c r="M251" s="54" t="str">
        <f t="shared" si="98"/>
        <v>-</v>
      </c>
      <c r="N251" s="52">
        <f t="shared" si="108"/>
        <v>0</v>
      </c>
      <c r="O251" s="55">
        <f t="shared" ca="1" si="86"/>
        <v>28</v>
      </c>
      <c r="P251" s="55" t="str">
        <f t="shared" ca="1" si="87"/>
        <v>2019.7</v>
      </c>
      <c r="Q251" s="56">
        <f t="shared" si="88"/>
        <v>0</v>
      </c>
      <c r="R251" s="52" t="str">
        <f t="shared" si="89"/>
        <v/>
      </c>
      <c r="S251" s="52"/>
      <c r="T251" s="52" t="str">
        <f t="shared" si="94"/>
        <v>OV</v>
      </c>
      <c r="U251" s="57" t="s">
        <v>178</v>
      </c>
      <c r="V251" s="58">
        <f t="shared" ca="1" si="90"/>
        <v>0</v>
      </c>
      <c r="W251" s="59"/>
      <c r="X251" s="60"/>
      <c r="Y251" s="61"/>
      <c r="Z251" s="56">
        <f t="shared" ca="1" si="109"/>
        <v>0</v>
      </c>
      <c r="AA251" s="56">
        <f t="shared" ca="1" si="109"/>
        <v>0</v>
      </c>
      <c r="AB251" s="56">
        <f t="shared" ca="1" si="109"/>
        <v>0</v>
      </c>
      <c r="AC251" s="56">
        <f t="shared" ca="1" si="109"/>
        <v>0</v>
      </c>
      <c r="AD251" s="56">
        <f t="shared" ca="1" si="109"/>
        <v>0</v>
      </c>
      <c r="AE251" s="56">
        <f t="shared" ca="1" si="109"/>
        <v>0</v>
      </c>
      <c r="AF251" s="56">
        <f t="shared" ca="1" si="109"/>
        <v>0</v>
      </c>
      <c r="AG251" s="56">
        <f t="shared" ca="1" si="109"/>
        <v>0</v>
      </c>
      <c r="AH251" s="56">
        <f t="shared" ca="1" si="109"/>
        <v>0</v>
      </c>
      <c r="AI251" s="56">
        <f t="shared" ca="1" si="109"/>
        <v>0</v>
      </c>
      <c r="AJ251" s="56">
        <f t="shared" ca="1" si="110"/>
        <v>0</v>
      </c>
      <c r="AK251" s="56">
        <f t="shared" ca="1" si="110"/>
        <v>0</v>
      </c>
      <c r="AL251" s="56">
        <f t="shared" ca="1" si="110"/>
        <v>0</v>
      </c>
      <c r="AM251" s="56">
        <f t="shared" ca="1" si="110"/>
        <v>0</v>
      </c>
      <c r="AN251" s="56">
        <f t="shared" ca="1" si="110"/>
        <v>0</v>
      </c>
      <c r="AO251" s="56">
        <f t="shared" ca="1" si="110"/>
        <v>0</v>
      </c>
      <c r="AP251" s="56">
        <f t="shared" ca="1" si="110"/>
        <v>0</v>
      </c>
      <c r="AQ251" s="56">
        <f t="shared" ca="1" si="110"/>
        <v>0</v>
      </c>
      <c r="AR251" s="56">
        <f t="shared" ca="1" si="110"/>
        <v>0</v>
      </c>
      <c r="AS251" s="56">
        <f t="shared" ca="1" si="110"/>
        <v>0</v>
      </c>
      <c r="AT251" s="56">
        <f t="shared" ca="1" si="111"/>
        <v>0</v>
      </c>
      <c r="AU251" s="56">
        <f t="shared" ca="1" si="111"/>
        <v>0</v>
      </c>
      <c r="AV251" s="56">
        <f t="shared" ca="1" si="111"/>
        <v>0</v>
      </c>
      <c r="AW251" s="56">
        <f t="shared" ca="1" si="111"/>
        <v>0</v>
      </c>
      <c r="AX251" s="56">
        <f t="shared" ca="1" si="111"/>
        <v>0</v>
      </c>
      <c r="AY251" s="56">
        <f t="shared" ca="1" si="111"/>
        <v>0</v>
      </c>
      <c r="AZ251" s="56">
        <f t="shared" ca="1" si="111"/>
        <v>0</v>
      </c>
      <c r="BA251" s="56">
        <f t="shared" ca="1" si="111"/>
        <v>0</v>
      </c>
      <c r="BB251" s="56">
        <f t="shared" ca="1" si="111"/>
        <v>0</v>
      </c>
      <c r="BC251" s="56">
        <f t="shared" ca="1" si="111"/>
        <v>0</v>
      </c>
      <c r="BD251" s="56">
        <f t="shared" ca="1" si="111"/>
        <v>0</v>
      </c>
      <c r="BE251" s="56">
        <f t="shared" ca="1" si="111"/>
        <v>0</v>
      </c>
      <c r="BF251" s="56">
        <f t="shared" ca="1" si="111"/>
        <v>0</v>
      </c>
      <c r="BG251" s="56">
        <f t="shared" ca="1" si="111"/>
        <v>0</v>
      </c>
    </row>
    <row r="252" spans="1:59" s="4" customFormat="1" x14ac:dyDescent="0.2">
      <c r="B252" s="4" t="s">
        <v>1897</v>
      </c>
      <c r="C252" s="4" t="s">
        <v>1681</v>
      </c>
      <c r="E252" s="48"/>
      <c r="F252" s="49"/>
      <c r="G252" s="50" t="s">
        <v>1682</v>
      </c>
      <c r="H252" s="50" t="s">
        <v>1682</v>
      </c>
      <c r="I252" s="51"/>
      <c r="J252" s="52">
        <v>14</v>
      </c>
      <c r="K252" s="52"/>
      <c r="L252" s="53"/>
      <c r="M252" s="54" t="str">
        <f t="shared" si="98"/>
        <v>-</v>
      </c>
      <c r="N252" s="52">
        <f t="shared" si="108"/>
        <v>0</v>
      </c>
      <c r="O252" s="55">
        <f t="shared" ca="1" si="86"/>
        <v>28</v>
      </c>
      <c r="P252" s="55" t="str">
        <f t="shared" ca="1" si="87"/>
        <v>2019.7</v>
      </c>
      <c r="Q252" s="56">
        <f t="shared" si="88"/>
        <v>0</v>
      </c>
      <c r="R252" s="52" t="str">
        <f t="shared" si="89"/>
        <v/>
      </c>
      <c r="S252" s="52"/>
      <c r="T252" s="52" t="str">
        <f t="shared" si="94"/>
        <v>OV</v>
      </c>
      <c r="U252" s="57" t="s">
        <v>130</v>
      </c>
      <c r="V252" s="58">
        <f t="shared" ca="1" si="90"/>
        <v>0</v>
      </c>
      <c r="W252" s="59"/>
      <c r="X252" s="60"/>
      <c r="Y252" s="61"/>
      <c r="Z252" s="56">
        <f t="shared" ref="Z252:AI261" ca="1" si="112">IF($O252-WEEKNUM(Z$1815)=0,$Y252,0)</f>
        <v>0</v>
      </c>
      <c r="AA252" s="56">
        <f t="shared" ca="1" si="112"/>
        <v>0</v>
      </c>
      <c r="AB252" s="56">
        <f t="shared" ca="1" si="112"/>
        <v>0</v>
      </c>
      <c r="AC252" s="56">
        <f t="shared" ca="1" si="112"/>
        <v>0</v>
      </c>
      <c r="AD252" s="56">
        <f t="shared" ca="1" si="112"/>
        <v>0</v>
      </c>
      <c r="AE252" s="56">
        <f t="shared" ca="1" si="112"/>
        <v>0</v>
      </c>
      <c r="AF252" s="56">
        <f t="shared" ca="1" si="112"/>
        <v>0</v>
      </c>
      <c r="AG252" s="56">
        <f t="shared" ca="1" si="112"/>
        <v>0</v>
      </c>
      <c r="AH252" s="56">
        <f t="shared" ca="1" si="112"/>
        <v>0</v>
      </c>
      <c r="AI252" s="56">
        <f t="shared" ca="1" si="112"/>
        <v>0</v>
      </c>
      <c r="AJ252" s="56">
        <f t="shared" ref="AJ252:AS261" ca="1" si="113">IF($O252-WEEKNUM(AJ$1815)=0,$Y252,0)</f>
        <v>0</v>
      </c>
      <c r="AK252" s="56">
        <f t="shared" ca="1" si="113"/>
        <v>0</v>
      </c>
      <c r="AL252" s="56">
        <f t="shared" ca="1" si="113"/>
        <v>0</v>
      </c>
      <c r="AM252" s="56">
        <f t="shared" ca="1" si="113"/>
        <v>0</v>
      </c>
      <c r="AN252" s="56">
        <f t="shared" ca="1" si="113"/>
        <v>0</v>
      </c>
      <c r="AO252" s="56">
        <f t="shared" ca="1" si="113"/>
        <v>0</v>
      </c>
      <c r="AP252" s="56">
        <f t="shared" ca="1" si="113"/>
        <v>0</v>
      </c>
      <c r="AQ252" s="56">
        <f t="shared" ca="1" si="113"/>
        <v>0</v>
      </c>
      <c r="AR252" s="56">
        <f t="shared" ca="1" si="113"/>
        <v>0</v>
      </c>
      <c r="AS252" s="56">
        <f t="shared" ca="1" si="113"/>
        <v>0</v>
      </c>
      <c r="AT252" s="56">
        <f t="shared" ref="AT252:BG261" ca="1" si="114">IF($O252-WEEKNUM(AT$1815)=0,$Y252,0)</f>
        <v>0</v>
      </c>
      <c r="AU252" s="56">
        <f t="shared" ca="1" si="114"/>
        <v>0</v>
      </c>
      <c r="AV252" s="56">
        <f t="shared" ca="1" si="114"/>
        <v>0</v>
      </c>
      <c r="AW252" s="56">
        <f t="shared" ca="1" si="114"/>
        <v>0</v>
      </c>
      <c r="AX252" s="56">
        <f t="shared" ca="1" si="114"/>
        <v>0</v>
      </c>
      <c r="AY252" s="56">
        <f t="shared" ca="1" si="114"/>
        <v>0</v>
      </c>
      <c r="AZ252" s="56">
        <f t="shared" ca="1" si="114"/>
        <v>0</v>
      </c>
      <c r="BA252" s="56">
        <f t="shared" ca="1" si="114"/>
        <v>0</v>
      </c>
      <c r="BB252" s="56">
        <f t="shared" ca="1" si="114"/>
        <v>0</v>
      </c>
      <c r="BC252" s="56">
        <f t="shared" ca="1" si="114"/>
        <v>0</v>
      </c>
      <c r="BD252" s="56">
        <f t="shared" ca="1" si="114"/>
        <v>0</v>
      </c>
      <c r="BE252" s="56">
        <f t="shared" ca="1" si="114"/>
        <v>0</v>
      </c>
      <c r="BF252" s="56">
        <f t="shared" ca="1" si="114"/>
        <v>0</v>
      </c>
      <c r="BG252" s="56">
        <f t="shared" ca="1" si="114"/>
        <v>0</v>
      </c>
    </row>
    <row r="253" spans="1:59" s="4" customFormat="1" x14ac:dyDescent="0.2">
      <c r="B253" s="4" t="s">
        <v>1897</v>
      </c>
      <c r="C253" s="4" t="s">
        <v>1681</v>
      </c>
      <c r="E253" s="48"/>
      <c r="F253" s="49"/>
      <c r="G253" s="50" t="s">
        <v>1682</v>
      </c>
      <c r="H253" s="50" t="s">
        <v>1682</v>
      </c>
      <c r="I253" s="51"/>
      <c r="J253" s="52">
        <v>14</v>
      </c>
      <c r="K253" s="52"/>
      <c r="L253" s="53"/>
      <c r="M253" s="54" t="str">
        <f t="shared" si="98"/>
        <v>-</v>
      </c>
      <c r="N253" s="52">
        <f t="shared" si="108"/>
        <v>0</v>
      </c>
      <c r="O253" s="55">
        <f t="shared" ca="1" si="86"/>
        <v>28</v>
      </c>
      <c r="P253" s="55" t="str">
        <f t="shared" ca="1" si="87"/>
        <v>2019.7</v>
      </c>
      <c r="Q253" s="56">
        <f t="shared" si="88"/>
        <v>0</v>
      </c>
      <c r="R253" s="52" t="str">
        <f t="shared" si="89"/>
        <v/>
      </c>
      <c r="S253" s="52"/>
      <c r="T253" s="52" t="str">
        <f t="shared" si="94"/>
        <v>OV</v>
      </c>
      <c r="U253" s="57" t="s">
        <v>130</v>
      </c>
      <c r="V253" s="58">
        <f t="shared" ca="1" si="90"/>
        <v>0</v>
      </c>
      <c r="W253" s="59"/>
      <c r="X253" s="60"/>
      <c r="Y253" s="61"/>
      <c r="Z253" s="56">
        <f t="shared" ca="1" si="112"/>
        <v>0</v>
      </c>
      <c r="AA253" s="56">
        <f t="shared" ca="1" si="112"/>
        <v>0</v>
      </c>
      <c r="AB253" s="56">
        <f t="shared" ca="1" si="112"/>
        <v>0</v>
      </c>
      <c r="AC253" s="56">
        <f t="shared" ca="1" si="112"/>
        <v>0</v>
      </c>
      <c r="AD253" s="56">
        <f t="shared" ca="1" si="112"/>
        <v>0</v>
      </c>
      <c r="AE253" s="56">
        <f t="shared" ca="1" si="112"/>
        <v>0</v>
      </c>
      <c r="AF253" s="56">
        <f t="shared" ca="1" si="112"/>
        <v>0</v>
      </c>
      <c r="AG253" s="56">
        <f t="shared" ca="1" si="112"/>
        <v>0</v>
      </c>
      <c r="AH253" s="56">
        <f t="shared" ca="1" si="112"/>
        <v>0</v>
      </c>
      <c r="AI253" s="56">
        <f t="shared" ca="1" si="112"/>
        <v>0</v>
      </c>
      <c r="AJ253" s="56">
        <f t="shared" ca="1" si="113"/>
        <v>0</v>
      </c>
      <c r="AK253" s="56">
        <f t="shared" ca="1" si="113"/>
        <v>0</v>
      </c>
      <c r="AL253" s="56">
        <f t="shared" ca="1" si="113"/>
        <v>0</v>
      </c>
      <c r="AM253" s="56">
        <f t="shared" ca="1" si="113"/>
        <v>0</v>
      </c>
      <c r="AN253" s="56">
        <f t="shared" ca="1" si="113"/>
        <v>0</v>
      </c>
      <c r="AO253" s="56">
        <f t="shared" ca="1" si="113"/>
        <v>0</v>
      </c>
      <c r="AP253" s="56">
        <f t="shared" ca="1" si="113"/>
        <v>0</v>
      </c>
      <c r="AQ253" s="56">
        <f t="shared" ca="1" si="113"/>
        <v>0</v>
      </c>
      <c r="AR253" s="56">
        <f t="shared" ca="1" si="113"/>
        <v>0</v>
      </c>
      <c r="AS253" s="56">
        <f t="shared" ca="1" si="113"/>
        <v>0</v>
      </c>
      <c r="AT253" s="56">
        <f t="shared" ca="1" si="114"/>
        <v>0</v>
      </c>
      <c r="AU253" s="56">
        <f t="shared" ca="1" si="114"/>
        <v>0</v>
      </c>
      <c r="AV253" s="56">
        <f t="shared" ca="1" si="114"/>
        <v>0</v>
      </c>
      <c r="AW253" s="56">
        <f t="shared" ca="1" si="114"/>
        <v>0</v>
      </c>
      <c r="AX253" s="56">
        <f t="shared" ca="1" si="114"/>
        <v>0</v>
      </c>
      <c r="AY253" s="56">
        <f t="shared" ca="1" si="114"/>
        <v>0</v>
      </c>
      <c r="AZ253" s="56">
        <f t="shared" ca="1" si="114"/>
        <v>0</v>
      </c>
      <c r="BA253" s="56">
        <f t="shared" ca="1" si="114"/>
        <v>0</v>
      </c>
      <c r="BB253" s="56">
        <f t="shared" ca="1" si="114"/>
        <v>0</v>
      </c>
      <c r="BC253" s="56">
        <f t="shared" ca="1" si="114"/>
        <v>0</v>
      </c>
      <c r="BD253" s="56">
        <f t="shared" ca="1" si="114"/>
        <v>0</v>
      </c>
      <c r="BE253" s="56">
        <f t="shared" ca="1" si="114"/>
        <v>0</v>
      </c>
      <c r="BF253" s="56">
        <f t="shared" ca="1" si="114"/>
        <v>0</v>
      </c>
      <c r="BG253" s="56">
        <f t="shared" ca="1" si="114"/>
        <v>0</v>
      </c>
    </row>
    <row r="254" spans="1:59" s="4" customFormat="1" x14ac:dyDescent="0.2">
      <c r="B254" s="4" t="s">
        <v>1897</v>
      </c>
      <c r="C254" s="4" t="s">
        <v>1681</v>
      </c>
      <c r="E254" s="48"/>
      <c r="F254" s="49"/>
      <c r="G254" s="50" t="s">
        <v>1682</v>
      </c>
      <c r="H254" s="50" t="s">
        <v>1682</v>
      </c>
      <c r="I254" s="51"/>
      <c r="J254" s="52">
        <v>14</v>
      </c>
      <c r="K254" s="52"/>
      <c r="L254" s="53">
        <v>43600</v>
      </c>
      <c r="M254" s="54">
        <f t="shared" si="98"/>
        <v>3</v>
      </c>
      <c r="N254" s="52">
        <f t="shared" si="108"/>
        <v>20</v>
      </c>
      <c r="O254" s="55">
        <f t="shared" ca="1" si="86"/>
        <v>28</v>
      </c>
      <c r="P254" s="55" t="str">
        <f t="shared" ca="1" si="87"/>
        <v>2019.7</v>
      </c>
      <c r="Q254" s="56">
        <f t="shared" si="88"/>
        <v>19.603267211201867</v>
      </c>
      <c r="R254" s="52">
        <f t="shared" ca="1" si="89"/>
        <v>56</v>
      </c>
      <c r="S254" s="52"/>
      <c r="T254" s="52" t="str">
        <f t="shared" ca="1" si="94"/>
        <v>OV</v>
      </c>
      <c r="U254" s="57" t="s">
        <v>130</v>
      </c>
      <c r="V254" s="58">
        <f t="shared" ca="1" si="90"/>
        <v>0</v>
      </c>
      <c r="W254" s="59"/>
      <c r="X254" s="60"/>
      <c r="Y254" s="61">
        <v>84</v>
      </c>
      <c r="Z254" s="56">
        <f t="shared" ca="1" si="112"/>
        <v>0</v>
      </c>
      <c r="AA254" s="56">
        <f t="shared" ca="1" si="112"/>
        <v>0</v>
      </c>
      <c r="AB254" s="56">
        <f t="shared" ca="1" si="112"/>
        <v>0</v>
      </c>
      <c r="AC254" s="56">
        <f t="shared" ca="1" si="112"/>
        <v>0</v>
      </c>
      <c r="AD254" s="56">
        <f t="shared" ca="1" si="112"/>
        <v>0</v>
      </c>
      <c r="AE254" s="56">
        <f t="shared" ca="1" si="112"/>
        <v>0</v>
      </c>
      <c r="AF254" s="56">
        <f t="shared" ca="1" si="112"/>
        <v>0</v>
      </c>
      <c r="AG254" s="56">
        <f t="shared" ca="1" si="112"/>
        <v>0</v>
      </c>
      <c r="AH254" s="56">
        <f t="shared" ca="1" si="112"/>
        <v>0</v>
      </c>
      <c r="AI254" s="56">
        <f t="shared" ca="1" si="112"/>
        <v>84</v>
      </c>
      <c r="AJ254" s="56">
        <f t="shared" ca="1" si="113"/>
        <v>0</v>
      </c>
      <c r="AK254" s="56">
        <f t="shared" ca="1" si="113"/>
        <v>0</v>
      </c>
      <c r="AL254" s="56">
        <f t="shared" ca="1" si="113"/>
        <v>0</v>
      </c>
      <c r="AM254" s="56">
        <f t="shared" ca="1" si="113"/>
        <v>0</v>
      </c>
      <c r="AN254" s="56">
        <f t="shared" ca="1" si="113"/>
        <v>0</v>
      </c>
      <c r="AO254" s="56">
        <f t="shared" ca="1" si="113"/>
        <v>0</v>
      </c>
      <c r="AP254" s="56">
        <f t="shared" ca="1" si="113"/>
        <v>0</v>
      </c>
      <c r="AQ254" s="56">
        <f t="shared" ca="1" si="113"/>
        <v>0</v>
      </c>
      <c r="AR254" s="56">
        <f t="shared" ca="1" si="113"/>
        <v>0</v>
      </c>
      <c r="AS254" s="56">
        <f t="shared" ca="1" si="113"/>
        <v>0</v>
      </c>
      <c r="AT254" s="56">
        <f t="shared" ca="1" si="114"/>
        <v>0</v>
      </c>
      <c r="AU254" s="56">
        <f t="shared" ca="1" si="114"/>
        <v>0</v>
      </c>
      <c r="AV254" s="56">
        <f t="shared" ca="1" si="114"/>
        <v>0</v>
      </c>
      <c r="AW254" s="56">
        <f t="shared" ca="1" si="114"/>
        <v>0</v>
      </c>
      <c r="AX254" s="56">
        <f t="shared" ca="1" si="114"/>
        <v>0</v>
      </c>
      <c r="AY254" s="56">
        <f t="shared" ca="1" si="114"/>
        <v>0</v>
      </c>
      <c r="AZ254" s="56">
        <f t="shared" ca="1" si="114"/>
        <v>0</v>
      </c>
      <c r="BA254" s="56">
        <f t="shared" ca="1" si="114"/>
        <v>0</v>
      </c>
      <c r="BB254" s="56">
        <f t="shared" ca="1" si="114"/>
        <v>0</v>
      </c>
      <c r="BC254" s="56">
        <f t="shared" ca="1" si="114"/>
        <v>0</v>
      </c>
      <c r="BD254" s="56">
        <f t="shared" ca="1" si="114"/>
        <v>0</v>
      </c>
      <c r="BE254" s="56">
        <f t="shared" ca="1" si="114"/>
        <v>0</v>
      </c>
      <c r="BF254" s="56">
        <f t="shared" ca="1" si="114"/>
        <v>0</v>
      </c>
      <c r="BG254" s="56">
        <f t="shared" ca="1" si="114"/>
        <v>0</v>
      </c>
    </row>
    <row r="255" spans="1:59" s="4" customFormat="1" x14ac:dyDescent="0.2">
      <c r="B255" s="4" t="s">
        <v>1898</v>
      </c>
      <c r="C255" s="4" t="s">
        <v>1681</v>
      </c>
      <c r="E255" s="48"/>
      <c r="F255" s="49"/>
      <c r="G255" s="50" t="s">
        <v>1682</v>
      </c>
      <c r="H255" s="50" t="s">
        <v>1682</v>
      </c>
      <c r="I255" s="51"/>
      <c r="J255" s="52">
        <v>14</v>
      </c>
      <c r="K255" s="52"/>
      <c r="L255" s="53"/>
      <c r="M255" s="54" t="str">
        <f t="shared" si="98"/>
        <v>-</v>
      </c>
      <c r="N255" s="52">
        <f t="shared" si="108"/>
        <v>0</v>
      </c>
      <c r="O255" s="55">
        <f t="shared" ca="1" si="86"/>
        <v>28</v>
      </c>
      <c r="P255" s="55" t="str">
        <f t="shared" ca="1" si="87"/>
        <v>2019.7</v>
      </c>
      <c r="Q255" s="56">
        <f t="shared" si="88"/>
        <v>0</v>
      </c>
      <c r="R255" s="52" t="str">
        <f t="shared" si="89"/>
        <v/>
      </c>
      <c r="S255" s="52"/>
      <c r="T255" s="52" t="str">
        <f t="shared" si="94"/>
        <v>OV</v>
      </c>
      <c r="U255" s="57" t="s">
        <v>130</v>
      </c>
      <c r="V255" s="58">
        <f t="shared" ca="1" si="90"/>
        <v>0</v>
      </c>
      <c r="W255" s="64" t="s">
        <v>1899</v>
      </c>
      <c r="X255" s="60"/>
      <c r="Y255" s="61"/>
      <c r="Z255" s="56">
        <f t="shared" ca="1" si="112"/>
        <v>0</v>
      </c>
      <c r="AA255" s="56">
        <f t="shared" ca="1" si="112"/>
        <v>0</v>
      </c>
      <c r="AB255" s="56">
        <f t="shared" ca="1" si="112"/>
        <v>0</v>
      </c>
      <c r="AC255" s="56">
        <f t="shared" ca="1" si="112"/>
        <v>0</v>
      </c>
      <c r="AD255" s="56">
        <f t="shared" ca="1" si="112"/>
        <v>0</v>
      </c>
      <c r="AE255" s="56">
        <f t="shared" ca="1" si="112"/>
        <v>0</v>
      </c>
      <c r="AF255" s="56">
        <f t="shared" ca="1" si="112"/>
        <v>0</v>
      </c>
      <c r="AG255" s="56">
        <f t="shared" ca="1" si="112"/>
        <v>0</v>
      </c>
      <c r="AH255" s="56">
        <f t="shared" ca="1" si="112"/>
        <v>0</v>
      </c>
      <c r="AI255" s="56">
        <f t="shared" ca="1" si="112"/>
        <v>0</v>
      </c>
      <c r="AJ255" s="56">
        <f t="shared" ca="1" si="113"/>
        <v>0</v>
      </c>
      <c r="AK255" s="56">
        <f t="shared" ca="1" si="113"/>
        <v>0</v>
      </c>
      <c r="AL255" s="56">
        <f t="shared" ca="1" si="113"/>
        <v>0</v>
      </c>
      <c r="AM255" s="56">
        <f t="shared" ca="1" si="113"/>
        <v>0</v>
      </c>
      <c r="AN255" s="56">
        <f t="shared" ca="1" si="113"/>
        <v>0</v>
      </c>
      <c r="AO255" s="56">
        <f t="shared" ca="1" si="113"/>
        <v>0</v>
      </c>
      <c r="AP255" s="56">
        <f t="shared" ca="1" si="113"/>
        <v>0</v>
      </c>
      <c r="AQ255" s="56">
        <f t="shared" ca="1" si="113"/>
        <v>0</v>
      </c>
      <c r="AR255" s="56">
        <f t="shared" ca="1" si="113"/>
        <v>0</v>
      </c>
      <c r="AS255" s="56">
        <f t="shared" ca="1" si="113"/>
        <v>0</v>
      </c>
      <c r="AT255" s="56">
        <f t="shared" ca="1" si="114"/>
        <v>0</v>
      </c>
      <c r="AU255" s="56">
        <f t="shared" ca="1" si="114"/>
        <v>0</v>
      </c>
      <c r="AV255" s="56">
        <f t="shared" ca="1" si="114"/>
        <v>0</v>
      </c>
      <c r="AW255" s="56">
        <f t="shared" ca="1" si="114"/>
        <v>0</v>
      </c>
      <c r="AX255" s="56">
        <f t="shared" ca="1" si="114"/>
        <v>0</v>
      </c>
      <c r="AY255" s="56">
        <f t="shared" ca="1" si="114"/>
        <v>0</v>
      </c>
      <c r="AZ255" s="56">
        <f t="shared" ca="1" si="114"/>
        <v>0</v>
      </c>
      <c r="BA255" s="56">
        <f t="shared" ca="1" si="114"/>
        <v>0</v>
      </c>
      <c r="BB255" s="56">
        <f t="shared" ca="1" si="114"/>
        <v>0</v>
      </c>
      <c r="BC255" s="56">
        <f t="shared" ca="1" si="114"/>
        <v>0</v>
      </c>
      <c r="BD255" s="56">
        <f t="shared" ca="1" si="114"/>
        <v>0</v>
      </c>
      <c r="BE255" s="56">
        <f t="shared" ca="1" si="114"/>
        <v>0</v>
      </c>
      <c r="BF255" s="56">
        <f t="shared" ca="1" si="114"/>
        <v>0</v>
      </c>
      <c r="BG255" s="56">
        <f t="shared" ca="1" si="114"/>
        <v>0</v>
      </c>
    </row>
    <row r="256" spans="1:59" s="4" customFormat="1" x14ac:dyDescent="0.2">
      <c r="B256" s="4" t="s">
        <v>1900</v>
      </c>
      <c r="C256" s="4" t="s">
        <v>1681</v>
      </c>
      <c r="E256" s="48"/>
      <c r="F256" s="63"/>
      <c r="G256" s="50" t="s">
        <v>1682</v>
      </c>
      <c r="H256" s="50" t="s">
        <v>1682</v>
      </c>
      <c r="I256" s="51"/>
      <c r="J256" s="52">
        <v>14</v>
      </c>
      <c r="K256" s="52"/>
      <c r="L256" s="53"/>
      <c r="M256" s="54" t="str">
        <f t="shared" si="98"/>
        <v>-</v>
      </c>
      <c r="N256" s="52">
        <f t="shared" si="108"/>
        <v>0</v>
      </c>
      <c r="O256" s="55">
        <f t="shared" ca="1" si="86"/>
        <v>28</v>
      </c>
      <c r="P256" s="55" t="str">
        <f t="shared" ca="1" si="87"/>
        <v>2019.7</v>
      </c>
      <c r="Q256" s="56">
        <f t="shared" si="88"/>
        <v>0</v>
      </c>
      <c r="R256" s="52" t="str">
        <f t="shared" si="89"/>
        <v/>
      </c>
      <c r="S256" s="52"/>
      <c r="T256" s="52" t="str">
        <f t="shared" si="94"/>
        <v>OV</v>
      </c>
      <c r="U256" s="57" t="s">
        <v>130</v>
      </c>
      <c r="V256" s="58">
        <f t="shared" ca="1" si="90"/>
        <v>0</v>
      </c>
      <c r="W256" s="59"/>
      <c r="X256" s="60"/>
      <c r="Y256" s="61"/>
      <c r="Z256" s="56">
        <f t="shared" ca="1" si="112"/>
        <v>0</v>
      </c>
      <c r="AA256" s="56">
        <f t="shared" ca="1" si="112"/>
        <v>0</v>
      </c>
      <c r="AB256" s="56">
        <f t="shared" ca="1" si="112"/>
        <v>0</v>
      </c>
      <c r="AC256" s="56">
        <f t="shared" ca="1" si="112"/>
        <v>0</v>
      </c>
      <c r="AD256" s="56">
        <f t="shared" ca="1" si="112"/>
        <v>0</v>
      </c>
      <c r="AE256" s="56">
        <f t="shared" ca="1" si="112"/>
        <v>0</v>
      </c>
      <c r="AF256" s="56">
        <f t="shared" ca="1" si="112"/>
        <v>0</v>
      </c>
      <c r="AG256" s="56">
        <f t="shared" ca="1" si="112"/>
        <v>0</v>
      </c>
      <c r="AH256" s="56">
        <f t="shared" ca="1" si="112"/>
        <v>0</v>
      </c>
      <c r="AI256" s="56">
        <f t="shared" ca="1" si="112"/>
        <v>0</v>
      </c>
      <c r="AJ256" s="56">
        <f t="shared" ca="1" si="113"/>
        <v>0</v>
      </c>
      <c r="AK256" s="56">
        <f t="shared" ca="1" si="113"/>
        <v>0</v>
      </c>
      <c r="AL256" s="56">
        <f t="shared" ca="1" si="113"/>
        <v>0</v>
      </c>
      <c r="AM256" s="56">
        <f t="shared" ca="1" si="113"/>
        <v>0</v>
      </c>
      <c r="AN256" s="56">
        <f t="shared" ca="1" si="113"/>
        <v>0</v>
      </c>
      <c r="AO256" s="56">
        <f t="shared" ca="1" si="113"/>
        <v>0</v>
      </c>
      <c r="AP256" s="56">
        <f t="shared" ca="1" si="113"/>
        <v>0</v>
      </c>
      <c r="AQ256" s="56">
        <f t="shared" ca="1" si="113"/>
        <v>0</v>
      </c>
      <c r="AR256" s="56">
        <f t="shared" ca="1" si="113"/>
        <v>0</v>
      </c>
      <c r="AS256" s="56">
        <f t="shared" ca="1" si="113"/>
        <v>0</v>
      </c>
      <c r="AT256" s="56">
        <f t="shared" ca="1" si="114"/>
        <v>0</v>
      </c>
      <c r="AU256" s="56">
        <f t="shared" ca="1" si="114"/>
        <v>0</v>
      </c>
      <c r="AV256" s="56">
        <f t="shared" ca="1" si="114"/>
        <v>0</v>
      </c>
      <c r="AW256" s="56">
        <f t="shared" ca="1" si="114"/>
        <v>0</v>
      </c>
      <c r="AX256" s="56">
        <f t="shared" ca="1" si="114"/>
        <v>0</v>
      </c>
      <c r="AY256" s="56">
        <f t="shared" ca="1" si="114"/>
        <v>0</v>
      </c>
      <c r="AZ256" s="56">
        <f t="shared" ca="1" si="114"/>
        <v>0</v>
      </c>
      <c r="BA256" s="56">
        <f t="shared" ca="1" si="114"/>
        <v>0</v>
      </c>
      <c r="BB256" s="56">
        <f t="shared" ca="1" si="114"/>
        <v>0</v>
      </c>
      <c r="BC256" s="56">
        <f t="shared" ca="1" si="114"/>
        <v>0</v>
      </c>
      <c r="BD256" s="56">
        <f t="shared" ca="1" si="114"/>
        <v>0</v>
      </c>
      <c r="BE256" s="56">
        <f t="shared" ca="1" si="114"/>
        <v>0</v>
      </c>
      <c r="BF256" s="56">
        <f t="shared" ca="1" si="114"/>
        <v>0</v>
      </c>
      <c r="BG256" s="56">
        <f t="shared" ca="1" si="114"/>
        <v>0</v>
      </c>
    </row>
    <row r="257" spans="1:59" s="4" customFormat="1" x14ac:dyDescent="0.2">
      <c r="B257" s="4" t="s">
        <v>1900</v>
      </c>
      <c r="C257" s="4" t="s">
        <v>1681</v>
      </c>
      <c r="E257" s="48"/>
      <c r="F257" s="49"/>
      <c r="G257" s="50" t="s">
        <v>1682</v>
      </c>
      <c r="H257" s="50" t="s">
        <v>1682</v>
      </c>
      <c r="I257" s="51"/>
      <c r="J257" s="52">
        <v>14</v>
      </c>
      <c r="K257" s="52"/>
      <c r="L257" s="53"/>
      <c r="M257" s="54" t="str">
        <f t="shared" si="98"/>
        <v>-</v>
      </c>
      <c r="N257" s="52">
        <f t="shared" si="108"/>
        <v>0</v>
      </c>
      <c r="O257" s="55">
        <f t="shared" ca="1" si="86"/>
        <v>28</v>
      </c>
      <c r="P257" s="55" t="str">
        <f t="shared" ca="1" si="87"/>
        <v>2019.7</v>
      </c>
      <c r="Q257" s="56">
        <f t="shared" si="88"/>
        <v>0</v>
      </c>
      <c r="R257" s="52" t="str">
        <f t="shared" si="89"/>
        <v/>
      </c>
      <c r="S257" s="52"/>
      <c r="T257" s="52" t="str">
        <f t="shared" si="94"/>
        <v>OV</v>
      </c>
      <c r="U257" s="57" t="s">
        <v>130</v>
      </c>
      <c r="V257" s="58">
        <f t="shared" ca="1" si="90"/>
        <v>0</v>
      </c>
      <c r="W257" s="59"/>
      <c r="X257" s="60"/>
      <c r="Y257" s="61"/>
      <c r="Z257" s="56">
        <f t="shared" ca="1" si="112"/>
        <v>0</v>
      </c>
      <c r="AA257" s="56">
        <f t="shared" ca="1" si="112"/>
        <v>0</v>
      </c>
      <c r="AB257" s="56">
        <f t="shared" ca="1" si="112"/>
        <v>0</v>
      </c>
      <c r="AC257" s="56">
        <f t="shared" ca="1" si="112"/>
        <v>0</v>
      </c>
      <c r="AD257" s="56">
        <f t="shared" ca="1" si="112"/>
        <v>0</v>
      </c>
      <c r="AE257" s="56">
        <f t="shared" ca="1" si="112"/>
        <v>0</v>
      </c>
      <c r="AF257" s="56">
        <f t="shared" ca="1" si="112"/>
        <v>0</v>
      </c>
      <c r="AG257" s="56">
        <f t="shared" ca="1" si="112"/>
        <v>0</v>
      </c>
      <c r="AH257" s="56">
        <f t="shared" ca="1" si="112"/>
        <v>0</v>
      </c>
      <c r="AI257" s="56">
        <f t="shared" ca="1" si="112"/>
        <v>0</v>
      </c>
      <c r="AJ257" s="56">
        <f t="shared" ca="1" si="113"/>
        <v>0</v>
      </c>
      <c r="AK257" s="56">
        <f t="shared" ca="1" si="113"/>
        <v>0</v>
      </c>
      <c r="AL257" s="56">
        <f t="shared" ca="1" si="113"/>
        <v>0</v>
      </c>
      <c r="AM257" s="56">
        <f t="shared" ca="1" si="113"/>
        <v>0</v>
      </c>
      <c r="AN257" s="56">
        <f t="shared" ca="1" si="113"/>
        <v>0</v>
      </c>
      <c r="AO257" s="56">
        <f t="shared" ca="1" si="113"/>
        <v>0</v>
      </c>
      <c r="AP257" s="56">
        <f t="shared" ca="1" si="113"/>
        <v>0</v>
      </c>
      <c r="AQ257" s="56">
        <f t="shared" ca="1" si="113"/>
        <v>0</v>
      </c>
      <c r="AR257" s="56">
        <f t="shared" ca="1" si="113"/>
        <v>0</v>
      </c>
      <c r="AS257" s="56">
        <f t="shared" ca="1" si="113"/>
        <v>0</v>
      </c>
      <c r="AT257" s="56">
        <f t="shared" ca="1" si="114"/>
        <v>0</v>
      </c>
      <c r="AU257" s="56">
        <f t="shared" ca="1" si="114"/>
        <v>0</v>
      </c>
      <c r="AV257" s="56">
        <f t="shared" ca="1" si="114"/>
        <v>0</v>
      </c>
      <c r="AW257" s="56">
        <f t="shared" ca="1" si="114"/>
        <v>0</v>
      </c>
      <c r="AX257" s="56">
        <f t="shared" ca="1" si="114"/>
        <v>0</v>
      </c>
      <c r="AY257" s="56">
        <f t="shared" ca="1" si="114"/>
        <v>0</v>
      </c>
      <c r="AZ257" s="56">
        <f t="shared" ca="1" si="114"/>
        <v>0</v>
      </c>
      <c r="BA257" s="56">
        <f t="shared" ca="1" si="114"/>
        <v>0</v>
      </c>
      <c r="BB257" s="56">
        <f t="shared" ca="1" si="114"/>
        <v>0</v>
      </c>
      <c r="BC257" s="56">
        <f t="shared" ca="1" si="114"/>
        <v>0</v>
      </c>
      <c r="BD257" s="56">
        <f t="shared" ca="1" si="114"/>
        <v>0</v>
      </c>
      <c r="BE257" s="56">
        <f t="shared" ca="1" si="114"/>
        <v>0</v>
      </c>
      <c r="BF257" s="56">
        <f t="shared" ca="1" si="114"/>
        <v>0</v>
      </c>
      <c r="BG257" s="56">
        <f t="shared" ca="1" si="114"/>
        <v>0</v>
      </c>
    </row>
    <row r="258" spans="1:59" s="4" customFormat="1" x14ac:dyDescent="0.2">
      <c r="A258" s="4" t="s">
        <v>1901</v>
      </c>
      <c r="B258" s="4" t="s">
        <v>1902</v>
      </c>
      <c r="C258" s="4" t="s">
        <v>1681</v>
      </c>
      <c r="E258" s="48"/>
      <c r="F258" s="63"/>
      <c r="G258" s="50" t="s">
        <v>1682</v>
      </c>
      <c r="H258" s="50" t="s">
        <v>1682</v>
      </c>
      <c r="I258" s="51"/>
      <c r="J258" s="52">
        <v>14</v>
      </c>
      <c r="K258" s="52"/>
      <c r="L258" s="53"/>
      <c r="M258" s="54" t="str">
        <f t="shared" si="98"/>
        <v>-</v>
      </c>
      <c r="N258" s="52">
        <f t="shared" si="108"/>
        <v>0</v>
      </c>
      <c r="O258" s="55">
        <f t="shared" ref="O258:O321" ca="1" si="115">WEEKNUM(IF((L258)&lt;$A$1825,$A$1825,(L258)))</f>
        <v>28</v>
      </c>
      <c r="P258" s="55" t="str">
        <f t="shared" ref="P258:P321" ca="1" si="116">YEAR(IF((L258)&lt;$A$1825,$A$1825,(L258)))&amp;"."&amp;MONTH(IF((L258)&lt;$A$1825,$A$1825,(L258)))</f>
        <v>2019.7</v>
      </c>
      <c r="Q258" s="56">
        <f t="shared" ref="Q258:Q321" si="117">IF(U258="PLN",Y258/$A$1826,Y258)</f>
        <v>0</v>
      </c>
      <c r="R258" s="52" t="str">
        <f t="shared" ref="R258:R321" si="118">IF(L258=0,"",IFERROR(_xlfn.DAYS($A$1825,L258),""))</f>
        <v/>
      </c>
      <c r="S258" s="52"/>
      <c r="T258" s="52" t="str">
        <f t="shared" si="94"/>
        <v>OV</v>
      </c>
      <c r="U258" s="57" t="s">
        <v>130</v>
      </c>
      <c r="V258" s="58">
        <f t="shared" ref="V258:V322" ca="1" si="119">SUM(Y258:BH258)-Y258*2</f>
        <v>0</v>
      </c>
      <c r="W258" s="64" t="s">
        <v>1903</v>
      </c>
      <c r="X258" s="60"/>
      <c r="Y258" s="61"/>
      <c r="Z258" s="56">
        <f t="shared" ca="1" si="112"/>
        <v>0</v>
      </c>
      <c r="AA258" s="56">
        <f t="shared" ca="1" si="112"/>
        <v>0</v>
      </c>
      <c r="AB258" s="56">
        <f t="shared" ca="1" si="112"/>
        <v>0</v>
      </c>
      <c r="AC258" s="56">
        <f t="shared" ca="1" si="112"/>
        <v>0</v>
      </c>
      <c r="AD258" s="56">
        <f t="shared" ca="1" si="112"/>
        <v>0</v>
      </c>
      <c r="AE258" s="56">
        <f t="shared" ca="1" si="112"/>
        <v>0</v>
      </c>
      <c r="AF258" s="56">
        <f t="shared" ca="1" si="112"/>
        <v>0</v>
      </c>
      <c r="AG258" s="56">
        <f t="shared" ca="1" si="112"/>
        <v>0</v>
      </c>
      <c r="AH258" s="56">
        <f t="shared" ca="1" si="112"/>
        <v>0</v>
      </c>
      <c r="AI258" s="56">
        <f t="shared" ca="1" si="112"/>
        <v>0</v>
      </c>
      <c r="AJ258" s="56">
        <f t="shared" ca="1" si="113"/>
        <v>0</v>
      </c>
      <c r="AK258" s="56">
        <f t="shared" ca="1" si="113"/>
        <v>0</v>
      </c>
      <c r="AL258" s="56">
        <f t="shared" ca="1" si="113"/>
        <v>0</v>
      </c>
      <c r="AM258" s="56">
        <f t="shared" ca="1" si="113"/>
        <v>0</v>
      </c>
      <c r="AN258" s="56">
        <f t="shared" ca="1" si="113"/>
        <v>0</v>
      </c>
      <c r="AO258" s="56">
        <f t="shared" ca="1" si="113"/>
        <v>0</v>
      </c>
      <c r="AP258" s="56">
        <f t="shared" ca="1" si="113"/>
        <v>0</v>
      </c>
      <c r="AQ258" s="56">
        <f t="shared" ca="1" si="113"/>
        <v>0</v>
      </c>
      <c r="AR258" s="56">
        <f t="shared" ca="1" si="113"/>
        <v>0</v>
      </c>
      <c r="AS258" s="56">
        <f t="shared" ca="1" si="113"/>
        <v>0</v>
      </c>
      <c r="AT258" s="56">
        <f t="shared" ca="1" si="114"/>
        <v>0</v>
      </c>
      <c r="AU258" s="56">
        <f t="shared" ca="1" si="114"/>
        <v>0</v>
      </c>
      <c r="AV258" s="56">
        <f t="shared" ca="1" si="114"/>
        <v>0</v>
      </c>
      <c r="AW258" s="56">
        <f t="shared" ca="1" si="114"/>
        <v>0</v>
      </c>
      <c r="AX258" s="56">
        <f t="shared" ca="1" si="114"/>
        <v>0</v>
      </c>
      <c r="AY258" s="56">
        <f t="shared" ca="1" si="114"/>
        <v>0</v>
      </c>
      <c r="AZ258" s="56">
        <f t="shared" ca="1" si="114"/>
        <v>0</v>
      </c>
      <c r="BA258" s="56">
        <f t="shared" ca="1" si="114"/>
        <v>0</v>
      </c>
      <c r="BB258" s="56">
        <f t="shared" ca="1" si="114"/>
        <v>0</v>
      </c>
      <c r="BC258" s="56">
        <f t="shared" ca="1" si="114"/>
        <v>0</v>
      </c>
      <c r="BD258" s="56">
        <f t="shared" ca="1" si="114"/>
        <v>0</v>
      </c>
      <c r="BE258" s="56">
        <f t="shared" ca="1" si="114"/>
        <v>0</v>
      </c>
      <c r="BF258" s="56">
        <f t="shared" ca="1" si="114"/>
        <v>0</v>
      </c>
      <c r="BG258" s="56">
        <f t="shared" ca="1" si="114"/>
        <v>0</v>
      </c>
    </row>
    <row r="259" spans="1:59" s="4" customFormat="1" x14ac:dyDescent="0.2">
      <c r="A259" s="4" t="s">
        <v>1901</v>
      </c>
      <c r="B259" s="4" t="s">
        <v>1902</v>
      </c>
      <c r="C259" s="4" t="s">
        <v>1681</v>
      </c>
      <c r="E259" s="48"/>
      <c r="F259" s="63"/>
      <c r="G259" s="50" t="s">
        <v>1682</v>
      </c>
      <c r="H259" s="50" t="s">
        <v>1682</v>
      </c>
      <c r="I259" s="51"/>
      <c r="J259" s="52">
        <v>14</v>
      </c>
      <c r="K259" s="52"/>
      <c r="L259" s="53"/>
      <c r="M259" s="54" t="str">
        <f t="shared" si="98"/>
        <v>-</v>
      </c>
      <c r="N259" s="52">
        <f t="shared" si="108"/>
        <v>0</v>
      </c>
      <c r="O259" s="55">
        <f t="shared" ca="1" si="115"/>
        <v>28</v>
      </c>
      <c r="P259" s="55" t="str">
        <f t="shared" ca="1" si="116"/>
        <v>2019.7</v>
      </c>
      <c r="Q259" s="56">
        <f t="shared" si="117"/>
        <v>0</v>
      </c>
      <c r="R259" s="52" t="str">
        <f t="shared" si="118"/>
        <v/>
      </c>
      <c r="S259" s="52"/>
      <c r="T259" s="52" t="str">
        <f t="shared" si="94"/>
        <v>OV</v>
      </c>
      <c r="U259" s="57" t="s">
        <v>130</v>
      </c>
      <c r="V259" s="58">
        <f t="shared" ca="1" si="119"/>
        <v>0</v>
      </c>
      <c r="W259" s="64" t="s">
        <v>1903</v>
      </c>
      <c r="X259" s="60"/>
      <c r="Y259" s="61"/>
      <c r="Z259" s="56">
        <f t="shared" ca="1" si="112"/>
        <v>0</v>
      </c>
      <c r="AA259" s="56">
        <f t="shared" ca="1" si="112"/>
        <v>0</v>
      </c>
      <c r="AB259" s="56">
        <f t="shared" ca="1" si="112"/>
        <v>0</v>
      </c>
      <c r="AC259" s="56">
        <f t="shared" ca="1" si="112"/>
        <v>0</v>
      </c>
      <c r="AD259" s="56">
        <f t="shared" ca="1" si="112"/>
        <v>0</v>
      </c>
      <c r="AE259" s="56">
        <f t="shared" ca="1" si="112"/>
        <v>0</v>
      </c>
      <c r="AF259" s="56">
        <f t="shared" ca="1" si="112"/>
        <v>0</v>
      </c>
      <c r="AG259" s="56">
        <f t="shared" ca="1" si="112"/>
        <v>0</v>
      </c>
      <c r="AH259" s="56">
        <f t="shared" ca="1" si="112"/>
        <v>0</v>
      </c>
      <c r="AI259" s="56">
        <f t="shared" ca="1" si="112"/>
        <v>0</v>
      </c>
      <c r="AJ259" s="56">
        <f t="shared" ca="1" si="113"/>
        <v>0</v>
      </c>
      <c r="AK259" s="56">
        <f t="shared" ca="1" si="113"/>
        <v>0</v>
      </c>
      <c r="AL259" s="56">
        <f t="shared" ca="1" si="113"/>
        <v>0</v>
      </c>
      <c r="AM259" s="56">
        <f t="shared" ca="1" si="113"/>
        <v>0</v>
      </c>
      <c r="AN259" s="56">
        <f t="shared" ca="1" si="113"/>
        <v>0</v>
      </c>
      <c r="AO259" s="56">
        <f t="shared" ca="1" si="113"/>
        <v>0</v>
      </c>
      <c r="AP259" s="56">
        <f t="shared" ca="1" si="113"/>
        <v>0</v>
      </c>
      <c r="AQ259" s="56">
        <f t="shared" ca="1" si="113"/>
        <v>0</v>
      </c>
      <c r="AR259" s="56">
        <f t="shared" ca="1" si="113"/>
        <v>0</v>
      </c>
      <c r="AS259" s="56">
        <f t="shared" ca="1" si="113"/>
        <v>0</v>
      </c>
      <c r="AT259" s="56">
        <f t="shared" ca="1" si="114"/>
        <v>0</v>
      </c>
      <c r="AU259" s="56">
        <f t="shared" ca="1" si="114"/>
        <v>0</v>
      </c>
      <c r="AV259" s="56">
        <f t="shared" ca="1" si="114"/>
        <v>0</v>
      </c>
      <c r="AW259" s="56">
        <f t="shared" ca="1" si="114"/>
        <v>0</v>
      </c>
      <c r="AX259" s="56">
        <f t="shared" ca="1" si="114"/>
        <v>0</v>
      </c>
      <c r="AY259" s="56">
        <f t="shared" ca="1" si="114"/>
        <v>0</v>
      </c>
      <c r="AZ259" s="56">
        <f t="shared" ca="1" si="114"/>
        <v>0</v>
      </c>
      <c r="BA259" s="56">
        <f t="shared" ca="1" si="114"/>
        <v>0</v>
      </c>
      <c r="BB259" s="56">
        <f t="shared" ca="1" si="114"/>
        <v>0</v>
      </c>
      <c r="BC259" s="56">
        <f t="shared" ca="1" si="114"/>
        <v>0</v>
      </c>
      <c r="BD259" s="56">
        <f t="shared" ca="1" si="114"/>
        <v>0</v>
      </c>
      <c r="BE259" s="56">
        <f t="shared" ca="1" si="114"/>
        <v>0</v>
      </c>
      <c r="BF259" s="56">
        <f t="shared" ca="1" si="114"/>
        <v>0</v>
      </c>
      <c r="BG259" s="56">
        <f t="shared" ca="1" si="114"/>
        <v>0</v>
      </c>
    </row>
    <row r="260" spans="1:59" s="4" customFormat="1" x14ac:dyDescent="0.2">
      <c r="A260" s="4" t="s">
        <v>1901</v>
      </c>
      <c r="B260" s="4" t="s">
        <v>1902</v>
      </c>
      <c r="C260" s="4" t="s">
        <v>1681</v>
      </c>
      <c r="E260" s="48"/>
      <c r="F260" s="63"/>
      <c r="G260" s="50" t="s">
        <v>1682</v>
      </c>
      <c r="H260" s="50" t="s">
        <v>1682</v>
      </c>
      <c r="I260" s="51"/>
      <c r="J260" s="52">
        <v>14</v>
      </c>
      <c r="K260" s="52"/>
      <c r="L260" s="53"/>
      <c r="M260" s="54" t="str">
        <f t="shared" si="98"/>
        <v>-</v>
      </c>
      <c r="N260" s="52">
        <f t="shared" si="108"/>
        <v>0</v>
      </c>
      <c r="O260" s="55">
        <f t="shared" ca="1" si="115"/>
        <v>28</v>
      </c>
      <c r="P260" s="55" t="str">
        <f t="shared" ca="1" si="116"/>
        <v>2019.7</v>
      </c>
      <c r="Q260" s="56">
        <f t="shared" si="117"/>
        <v>0</v>
      </c>
      <c r="R260" s="52" t="str">
        <f t="shared" si="118"/>
        <v/>
      </c>
      <c r="S260" s="52"/>
      <c r="T260" s="52" t="str">
        <f t="shared" si="94"/>
        <v>OV</v>
      </c>
      <c r="U260" s="57" t="s">
        <v>130</v>
      </c>
      <c r="V260" s="58">
        <f t="shared" ca="1" si="119"/>
        <v>0</v>
      </c>
      <c r="W260" s="64" t="s">
        <v>1903</v>
      </c>
      <c r="X260" s="60"/>
      <c r="Y260" s="61"/>
      <c r="Z260" s="56">
        <f t="shared" ca="1" si="112"/>
        <v>0</v>
      </c>
      <c r="AA260" s="56">
        <f t="shared" ca="1" si="112"/>
        <v>0</v>
      </c>
      <c r="AB260" s="56">
        <f t="shared" ca="1" si="112"/>
        <v>0</v>
      </c>
      <c r="AC260" s="56">
        <f t="shared" ca="1" si="112"/>
        <v>0</v>
      </c>
      <c r="AD260" s="56">
        <f t="shared" ca="1" si="112"/>
        <v>0</v>
      </c>
      <c r="AE260" s="56">
        <f t="shared" ca="1" si="112"/>
        <v>0</v>
      </c>
      <c r="AF260" s="56">
        <f t="shared" ca="1" si="112"/>
        <v>0</v>
      </c>
      <c r="AG260" s="56">
        <f t="shared" ca="1" si="112"/>
        <v>0</v>
      </c>
      <c r="AH260" s="56">
        <f t="shared" ca="1" si="112"/>
        <v>0</v>
      </c>
      <c r="AI260" s="56">
        <f t="shared" ca="1" si="112"/>
        <v>0</v>
      </c>
      <c r="AJ260" s="56">
        <f t="shared" ca="1" si="113"/>
        <v>0</v>
      </c>
      <c r="AK260" s="56">
        <f t="shared" ca="1" si="113"/>
        <v>0</v>
      </c>
      <c r="AL260" s="56">
        <f t="shared" ca="1" si="113"/>
        <v>0</v>
      </c>
      <c r="AM260" s="56">
        <f t="shared" ca="1" si="113"/>
        <v>0</v>
      </c>
      <c r="AN260" s="56">
        <f t="shared" ca="1" si="113"/>
        <v>0</v>
      </c>
      <c r="AO260" s="56">
        <f t="shared" ca="1" si="113"/>
        <v>0</v>
      </c>
      <c r="AP260" s="56">
        <f t="shared" ca="1" si="113"/>
        <v>0</v>
      </c>
      <c r="AQ260" s="56">
        <f t="shared" ca="1" si="113"/>
        <v>0</v>
      </c>
      <c r="AR260" s="56">
        <f t="shared" ca="1" si="113"/>
        <v>0</v>
      </c>
      <c r="AS260" s="56">
        <f t="shared" ca="1" si="113"/>
        <v>0</v>
      </c>
      <c r="AT260" s="56">
        <f t="shared" ca="1" si="114"/>
        <v>0</v>
      </c>
      <c r="AU260" s="56">
        <f t="shared" ca="1" si="114"/>
        <v>0</v>
      </c>
      <c r="AV260" s="56">
        <f t="shared" ca="1" si="114"/>
        <v>0</v>
      </c>
      <c r="AW260" s="56">
        <f t="shared" ca="1" si="114"/>
        <v>0</v>
      </c>
      <c r="AX260" s="56">
        <f t="shared" ca="1" si="114"/>
        <v>0</v>
      </c>
      <c r="AY260" s="56">
        <f t="shared" ca="1" si="114"/>
        <v>0</v>
      </c>
      <c r="AZ260" s="56">
        <f t="shared" ca="1" si="114"/>
        <v>0</v>
      </c>
      <c r="BA260" s="56">
        <f t="shared" ca="1" si="114"/>
        <v>0</v>
      </c>
      <c r="BB260" s="56">
        <f t="shared" ca="1" si="114"/>
        <v>0</v>
      </c>
      <c r="BC260" s="56">
        <f t="shared" ca="1" si="114"/>
        <v>0</v>
      </c>
      <c r="BD260" s="56">
        <f t="shared" ca="1" si="114"/>
        <v>0</v>
      </c>
      <c r="BE260" s="56">
        <f t="shared" ca="1" si="114"/>
        <v>0</v>
      </c>
      <c r="BF260" s="56">
        <f t="shared" ca="1" si="114"/>
        <v>0</v>
      </c>
      <c r="BG260" s="56">
        <f t="shared" ca="1" si="114"/>
        <v>0</v>
      </c>
    </row>
    <row r="261" spans="1:59" s="4" customFormat="1" x14ac:dyDescent="0.2">
      <c r="A261" s="4" t="s">
        <v>1901</v>
      </c>
      <c r="B261" s="4" t="s">
        <v>1902</v>
      </c>
      <c r="C261" s="4" t="s">
        <v>1681</v>
      </c>
      <c r="E261" s="48"/>
      <c r="F261" s="63"/>
      <c r="G261" s="50" t="s">
        <v>1682</v>
      </c>
      <c r="H261" s="50" t="s">
        <v>1682</v>
      </c>
      <c r="I261" s="51"/>
      <c r="J261" s="52">
        <v>14</v>
      </c>
      <c r="K261" s="52"/>
      <c r="L261" s="53"/>
      <c r="M261" s="54" t="str">
        <f t="shared" si="98"/>
        <v>-</v>
      </c>
      <c r="N261" s="52">
        <f>WEEKNUM(L261)</f>
        <v>0</v>
      </c>
      <c r="O261" s="55">
        <f t="shared" ca="1" si="115"/>
        <v>28</v>
      </c>
      <c r="P261" s="55" t="str">
        <f t="shared" ca="1" si="116"/>
        <v>2019.7</v>
      </c>
      <c r="Q261" s="56">
        <f t="shared" si="117"/>
        <v>0</v>
      </c>
      <c r="R261" s="52" t="str">
        <f t="shared" si="118"/>
        <v/>
      </c>
      <c r="S261" s="52"/>
      <c r="T261" s="52" t="str">
        <f t="shared" si="94"/>
        <v>OV</v>
      </c>
      <c r="U261" s="57" t="s">
        <v>130</v>
      </c>
      <c r="V261" s="58">
        <f t="shared" ca="1" si="119"/>
        <v>0</v>
      </c>
      <c r="W261" s="64" t="s">
        <v>1903</v>
      </c>
      <c r="X261" s="60"/>
      <c r="Y261" s="61"/>
      <c r="Z261" s="56">
        <f t="shared" ca="1" si="112"/>
        <v>0</v>
      </c>
      <c r="AA261" s="56">
        <f t="shared" ca="1" si="112"/>
        <v>0</v>
      </c>
      <c r="AB261" s="56">
        <f t="shared" ca="1" si="112"/>
        <v>0</v>
      </c>
      <c r="AC261" s="56">
        <f t="shared" ca="1" si="112"/>
        <v>0</v>
      </c>
      <c r="AD261" s="56">
        <f t="shared" ca="1" si="112"/>
        <v>0</v>
      </c>
      <c r="AE261" s="56">
        <f t="shared" ca="1" si="112"/>
        <v>0</v>
      </c>
      <c r="AF261" s="56">
        <f t="shared" ca="1" si="112"/>
        <v>0</v>
      </c>
      <c r="AG261" s="56">
        <f t="shared" ca="1" si="112"/>
        <v>0</v>
      </c>
      <c r="AH261" s="56">
        <f t="shared" ca="1" si="112"/>
        <v>0</v>
      </c>
      <c r="AI261" s="56">
        <f t="shared" ca="1" si="112"/>
        <v>0</v>
      </c>
      <c r="AJ261" s="56">
        <f t="shared" ca="1" si="113"/>
        <v>0</v>
      </c>
      <c r="AK261" s="56">
        <f t="shared" ca="1" si="113"/>
        <v>0</v>
      </c>
      <c r="AL261" s="56">
        <f t="shared" ca="1" si="113"/>
        <v>0</v>
      </c>
      <c r="AM261" s="56">
        <f t="shared" ca="1" si="113"/>
        <v>0</v>
      </c>
      <c r="AN261" s="56">
        <f t="shared" ca="1" si="113"/>
        <v>0</v>
      </c>
      <c r="AO261" s="56">
        <f t="shared" ca="1" si="113"/>
        <v>0</v>
      </c>
      <c r="AP261" s="56">
        <f t="shared" ca="1" si="113"/>
        <v>0</v>
      </c>
      <c r="AQ261" s="56">
        <f t="shared" ca="1" si="113"/>
        <v>0</v>
      </c>
      <c r="AR261" s="56">
        <f t="shared" ca="1" si="113"/>
        <v>0</v>
      </c>
      <c r="AS261" s="56">
        <f t="shared" ca="1" si="113"/>
        <v>0</v>
      </c>
      <c r="AT261" s="56">
        <f t="shared" ca="1" si="114"/>
        <v>0</v>
      </c>
      <c r="AU261" s="56">
        <f t="shared" ca="1" si="114"/>
        <v>0</v>
      </c>
      <c r="AV261" s="56">
        <f t="shared" ca="1" si="114"/>
        <v>0</v>
      </c>
      <c r="AW261" s="56">
        <f t="shared" ca="1" si="114"/>
        <v>0</v>
      </c>
      <c r="AX261" s="56">
        <f t="shared" ca="1" si="114"/>
        <v>0</v>
      </c>
      <c r="AY261" s="56">
        <f t="shared" ca="1" si="114"/>
        <v>0</v>
      </c>
      <c r="AZ261" s="56">
        <f t="shared" ca="1" si="114"/>
        <v>0</v>
      </c>
      <c r="BA261" s="56">
        <f t="shared" ca="1" si="114"/>
        <v>0</v>
      </c>
      <c r="BB261" s="56">
        <f t="shared" ca="1" si="114"/>
        <v>0</v>
      </c>
      <c r="BC261" s="56">
        <f t="shared" ca="1" si="114"/>
        <v>0</v>
      </c>
      <c r="BD261" s="56">
        <f t="shared" ca="1" si="114"/>
        <v>0</v>
      </c>
      <c r="BE261" s="56">
        <f t="shared" ca="1" si="114"/>
        <v>0</v>
      </c>
      <c r="BF261" s="56">
        <f t="shared" ca="1" si="114"/>
        <v>0</v>
      </c>
      <c r="BG261" s="56">
        <f t="shared" ca="1" si="114"/>
        <v>0</v>
      </c>
    </row>
    <row r="262" spans="1:59" s="4" customFormat="1" x14ac:dyDescent="0.2">
      <c r="A262" s="4" t="s">
        <v>1901</v>
      </c>
      <c r="B262" s="4" t="s">
        <v>1902</v>
      </c>
      <c r="C262" s="4" t="s">
        <v>1681</v>
      </c>
      <c r="E262" s="48"/>
      <c r="F262" s="63"/>
      <c r="G262" s="50" t="s">
        <v>1682</v>
      </c>
      <c r="H262" s="50" t="s">
        <v>1682</v>
      </c>
      <c r="I262" s="51"/>
      <c r="J262" s="52">
        <v>14</v>
      </c>
      <c r="K262" s="52"/>
      <c r="L262" s="53"/>
      <c r="M262" s="54" t="str">
        <f t="shared" si="98"/>
        <v>-</v>
      </c>
      <c r="N262" s="52">
        <f>WEEKNUM(L262)</f>
        <v>0</v>
      </c>
      <c r="O262" s="55">
        <f t="shared" ca="1" si="115"/>
        <v>28</v>
      </c>
      <c r="P262" s="55" t="str">
        <f t="shared" ca="1" si="116"/>
        <v>2019.7</v>
      </c>
      <c r="Q262" s="56">
        <f t="shared" si="117"/>
        <v>0</v>
      </c>
      <c r="R262" s="52" t="str">
        <f t="shared" si="118"/>
        <v/>
      </c>
      <c r="S262" s="52"/>
      <c r="T262" s="52" t="str">
        <f t="shared" si="94"/>
        <v>OV</v>
      </c>
      <c r="U262" s="57" t="s">
        <v>130</v>
      </c>
      <c r="V262" s="58">
        <f t="shared" ca="1" si="119"/>
        <v>0</v>
      </c>
      <c r="W262" s="64" t="s">
        <v>1903</v>
      </c>
      <c r="X262" s="60"/>
      <c r="Y262" s="61"/>
      <c r="Z262" s="56">
        <f t="shared" ref="Z262:AI271" ca="1" si="120">IF($O262-WEEKNUM(Z$1815)=0,$Y262,0)</f>
        <v>0</v>
      </c>
      <c r="AA262" s="56">
        <f t="shared" ca="1" si="120"/>
        <v>0</v>
      </c>
      <c r="AB262" s="56">
        <f t="shared" ca="1" si="120"/>
        <v>0</v>
      </c>
      <c r="AC262" s="56">
        <f t="shared" ca="1" si="120"/>
        <v>0</v>
      </c>
      <c r="AD262" s="56">
        <f t="shared" ca="1" si="120"/>
        <v>0</v>
      </c>
      <c r="AE262" s="56">
        <f t="shared" ca="1" si="120"/>
        <v>0</v>
      </c>
      <c r="AF262" s="56">
        <f t="shared" ca="1" si="120"/>
        <v>0</v>
      </c>
      <c r="AG262" s="56">
        <f t="shared" ca="1" si="120"/>
        <v>0</v>
      </c>
      <c r="AH262" s="56">
        <f t="shared" ca="1" si="120"/>
        <v>0</v>
      </c>
      <c r="AI262" s="56">
        <f t="shared" ca="1" si="120"/>
        <v>0</v>
      </c>
      <c r="AJ262" s="56">
        <f t="shared" ref="AJ262:AS271" ca="1" si="121">IF($O262-WEEKNUM(AJ$1815)=0,$Y262,0)</f>
        <v>0</v>
      </c>
      <c r="AK262" s="56">
        <f t="shared" ca="1" si="121"/>
        <v>0</v>
      </c>
      <c r="AL262" s="56">
        <f t="shared" ca="1" si="121"/>
        <v>0</v>
      </c>
      <c r="AM262" s="56">
        <f t="shared" ca="1" si="121"/>
        <v>0</v>
      </c>
      <c r="AN262" s="56">
        <f t="shared" ca="1" si="121"/>
        <v>0</v>
      </c>
      <c r="AO262" s="56">
        <f t="shared" ca="1" si="121"/>
        <v>0</v>
      </c>
      <c r="AP262" s="56">
        <f t="shared" ca="1" si="121"/>
        <v>0</v>
      </c>
      <c r="AQ262" s="56">
        <f t="shared" ca="1" si="121"/>
        <v>0</v>
      </c>
      <c r="AR262" s="56">
        <f t="shared" ca="1" si="121"/>
        <v>0</v>
      </c>
      <c r="AS262" s="56">
        <f t="shared" ca="1" si="121"/>
        <v>0</v>
      </c>
      <c r="AT262" s="56">
        <f t="shared" ref="AT262:BG271" ca="1" si="122">IF($O262-WEEKNUM(AT$1815)=0,$Y262,0)</f>
        <v>0</v>
      </c>
      <c r="AU262" s="56">
        <f t="shared" ca="1" si="122"/>
        <v>0</v>
      </c>
      <c r="AV262" s="56">
        <f t="shared" ca="1" si="122"/>
        <v>0</v>
      </c>
      <c r="AW262" s="56">
        <f t="shared" ca="1" si="122"/>
        <v>0</v>
      </c>
      <c r="AX262" s="56">
        <f t="shared" ca="1" si="122"/>
        <v>0</v>
      </c>
      <c r="AY262" s="56">
        <f t="shared" ca="1" si="122"/>
        <v>0</v>
      </c>
      <c r="AZ262" s="56">
        <f t="shared" ca="1" si="122"/>
        <v>0</v>
      </c>
      <c r="BA262" s="56">
        <f t="shared" ca="1" si="122"/>
        <v>0</v>
      </c>
      <c r="BB262" s="56">
        <f t="shared" ca="1" si="122"/>
        <v>0</v>
      </c>
      <c r="BC262" s="56">
        <f t="shared" ca="1" si="122"/>
        <v>0</v>
      </c>
      <c r="BD262" s="56">
        <f t="shared" ca="1" si="122"/>
        <v>0</v>
      </c>
      <c r="BE262" s="56">
        <f t="shared" ca="1" si="122"/>
        <v>0</v>
      </c>
      <c r="BF262" s="56">
        <f t="shared" ca="1" si="122"/>
        <v>0</v>
      </c>
      <c r="BG262" s="56">
        <f t="shared" ca="1" si="122"/>
        <v>0</v>
      </c>
    </row>
    <row r="263" spans="1:59" s="4" customFormat="1" x14ac:dyDescent="0.2">
      <c r="A263" s="4" t="s">
        <v>1901</v>
      </c>
      <c r="B263" s="4" t="s">
        <v>1902</v>
      </c>
      <c r="C263" s="4" t="s">
        <v>1681</v>
      </c>
      <c r="E263" s="48"/>
      <c r="F263" s="63"/>
      <c r="G263" s="50" t="s">
        <v>1682</v>
      </c>
      <c r="H263" s="50" t="s">
        <v>1682</v>
      </c>
      <c r="I263" s="51"/>
      <c r="J263" s="52">
        <v>14</v>
      </c>
      <c r="K263" s="52"/>
      <c r="L263" s="53"/>
      <c r="M263" s="54" t="str">
        <f t="shared" si="98"/>
        <v>-</v>
      </c>
      <c r="N263" s="52">
        <f>WEEKNUM(L263)</f>
        <v>0</v>
      </c>
      <c r="O263" s="55">
        <f t="shared" ca="1" si="115"/>
        <v>28</v>
      </c>
      <c r="P263" s="55" t="str">
        <f t="shared" ca="1" si="116"/>
        <v>2019.7</v>
      </c>
      <c r="Q263" s="56">
        <f t="shared" si="117"/>
        <v>0</v>
      </c>
      <c r="R263" s="52" t="str">
        <f t="shared" si="118"/>
        <v/>
      </c>
      <c r="S263" s="52"/>
      <c r="T263" s="52" t="str">
        <f t="shared" si="94"/>
        <v>OV</v>
      </c>
      <c r="U263" s="57" t="s">
        <v>130</v>
      </c>
      <c r="V263" s="58">
        <f t="shared" ca="1" si="119"/>
        <v>0</v>
      </c>
      <c r="W263" s="64" t="s">
        <v>1903</v>
      </c>
      <c r="X263" s="60"/>
      <c r="Y263" s="61"/>
      <c r="Z263" s="56">
        <f t="shared" ca="1" si="120"/>
        <v>0</v>
      </c>
      <c r="AA263" s="56">
        <f t="shared" ca="1" si="120"/>
        <v>0</v>
      </c>
      <c r="AB263" s="56">
        <f t="shared" ca="1" si="120"/>
        <v>0</v>
      </c>
      <c r="AC263" s="56">
        <f t="shared" ca="1" si="120"/>
        <v>0</v>
      </c>
      <c r="AD263" s="56">
        <f t="shared" ca="1" si="120"/>
        <v>0</v>
      </c>
      <c r="AE263" s="56">
        <f t="shared" ca="1" si="120"/>
        <v>0</v>
      </c>
      <c r="AF263" s="56">
        <f t="shared" ca="1" si="120"/>
        <v>0</v>
      </c>
      <c r="AG263" s="56">
        <f t="shared" ca="1" si="120"/>
        <v>0</v>
      </c>
      <c r="AH263" s="56">
        <f t="shared" ca="1" si="120"/>
        <v>0</v>
      </c>
      <c r="AI263" s="56">
        <f t="shared" ca="1" si="120"/>
        <v>0</v>
      </c>
      <c r="AJ263" s="56">
        <f t="shared" ca="1" si="121"/>
        <v>0</v>
      </c>
      <c r="AK263" s="56">
        <f t="shared" ca="1" si="121"/>
        <v>0</v>
      </c>
      <c r="AL263" s="56">
        <f t="shared" ca="1" si="121"/>
        <v>0</v>
      </c>
      <c r="AM263" s="56">
        <f t="shared" ca="1" si="121"/>
        <v>0</v>
      </c>
      <c r="AN263" s="56">
        <f t="shared" ca="1" si="121"/>
        <v>0</v>
      </c>
      <c r="AO263" s="56">
        <f t="shared" ca="1" si="121"/>
        <v>0</v>
      </c>
      <c r="AP263" s="56">
        <f t="shared" ca="1" si="121"/>
        <v>0</v>
      </c>
      <c r="AQ263" s="56">
        <f t="shared" ca="1" si="121"/>
        <v>0</v>
      </c>
      <c r="AR263" s="56">
        <f t="shared" ca="1" si="121"/>
        <v>0</v>
      </c>
      <c r="AS263" s="56">
        <f t="shared" ca="1" si="121"/>
        <v>0</v>
      </c>
      <c r="AT263" s="56">
        <f t="shared" ca="1" si="122"/>
        <v>0</v>
      </c>
      <c r="AU263" s="56">
        <f t="shared" ca="1" si="122"/>
        <v>0</v>
      </c>
      <c r="AV263" s="56">
        <f t="shared" ca="1" si="122"/>
        <v>0</v>
      </c>
      <c r="AW263" s="56">
        <f t="shared" ca="1" si="122"/>
        <v>0</v>
      </c>
      <c r="AX263" s="56">
        <f t="shared" ca="1" si="122"/>
        <v>0</v>
      </c>
      <c r="AY263" s="56">
        <f t="shared" ca="1" si="122"/>
        <v>0</v>
      </c>
      <c r="AZ263" s="56">
        <f t="shared" ca="1" si="122"/>
        <v>0</v>
      </c>
      <c r="BA263" s="56">
        <f t="shared" ca="1" si="122"/>
        <v>0</v>
      </c>
      <c r="BB263" s="56">
        <f t="shared" ca="1" si="122"/>
        <v>0</v>
      </c>
      <c r="BC263" s="56">
        <f t="shared" ca="1" si="122"/>
        <v>0</v>
      </c>
      <c r="BD263" s="56">
        <f t="shared" ca="1" si="122"/>
        <v>0</v>
      </c>
      <c r="BE263" s="56">
        <f t="shared" ca="1" si="122"/>
        <v>0</v>
      </c>
      <c r="BF263" s="56">
        <f t="shared" ca="1" si="122"/>
        <v>0</v>
      </c>
      <c r="BG263" s="56">
        <f t="shared" ca="1" si="122"/>
        <v>0</v>
      </c>
    </row>
    <row r="264" spans="1:59" s="4" customFormat="1" x14ac:dyDescent="0.2">
      <c r="A264" s="4" t="s">
        <v>1904</v>
      </c>
      <c r="B264" s="4" t="s">
        <v>1905</v>
      </c>
      <c r="C264" s="4" t="s">
        <v>1717</v>
      </c>
      <c r="E264" s="48"/>
      <c r="F264" s="63"/>
      <c r="G264" s="50" t="s">
        <v>1682</v>
      </c>
      <c r="H264" s="50" t="s">
        <v>1682</v>
      </c>
      <c r="I264" s="51"/>
      <c r="J264" s="52">
        <v>14</v>
      </c>
      <c r="K264" s="52"/>
      <c r="L264" s="53"/>
      <c r="M264" s="54" t="str">
        <f t="shared" si="98"/>
        <v>-</v>
      </c>
      <c r="N264" s="52">
        <f t="shared" si="108"/>
        <v>0</v>
      </c>
      <c r="O264" s="55">
        <f t="shared" ca="1" si="115"/>
        <v>28</v>
      </c>
      <c r="P264" s="55" t="str">
        <f t="shared" ca="1" si="116"/>
        <v>2019.7</v>
      </c>
      <c r="Q264" s="56">
        <f t="shared" si="117"/>
        <v>0</v>
      </c>
      <c r="R264" s="52" t="str">
        <f t="shared" si="118"/>
        <v/>
      </c>
      <c r="S264" s="52"/>
      <c r="T264" s="52" t="str">
        <f t="shared" si="94"/>
        <v>OV</v>
      </c>
      <c r="U264" s="57" t="s">
        <v>130</v>
      </c>
      <c r="V264" s="58">
        <f t="shared" ca="1" si="119"/>
        <v>0</v>
      </c>
      <c r="W264" s="64" t="s">
        <v>1906</v>
      </c>
      <c r="X264" s="60"/>
      <c r="Y264" s="61"/>
      <c r="Z264" s="56">
        <f t="shared" ca="1" si="120"/>
        <v>0</v>
      </c>
      <c r="AA264" s="56">
        <f t="shared" ca="1" si="120"/>
        <v>0</v>
      </c>
      <c r="AB264" s="56">
        <f t="shared" ca="1" si="120"/>
        <v>0</v>
      </c>
      <c r="AC264" s="56">
        <f t="shared" ca="1" si="120"/>
        <v>0</v>
      </c>
      <c r="AD264" s="56">
        <f t="shared" ca="1" si="120"/>
        <v>0</v>
      </c>
      <c r="AE264" s="56">
        <f t="shared" ca="1" si="120"/>
        <v>0</v>
      </c>
      <c r="AF264" s="56">
        <f t="shared" ca="1" si="120"/>
        <v>0</v>
      </c>
      <c r="AG264" s="56">
        <f t="shared" ca="1" si="120"/>
        <v>0</v>
      </c>
      <c r="AH264" s="56">
        <f t="shared" ca="1" si="120"/>
        <v>0</v>
      </c>
      <c r="AI264" s="56">
        <f t="shared" ca="1" si="120"/>
        <v>0</v>
      </c>
      <c r="AJ264" s="56">
        <f t="shared" ca="1" si="121"/>
        <v>0</v>
      </c>
      <c r="AK264" s="56">
        <f t="shared" ca="1" si="121"/>
        <v>0</v>
      </c>
      <c r="AL264" s="56">
        <f t="shared" ca="1" si="121"/>
        <v>0</v>
      </c>
      <c r="AM264" s="56">
        <f t="shared" ca="1" si="121"/>
        <v>0</v>
      </c>
      <c r="AN264" s="56">
        <f t="shared" ca="1" si="121"/>
        <v>0</v>
      </c>
      <c r="AO264" s="56">
        <f t="shared" ca="1" si="121"/>
        <v>0</v>
      </c>
      <c r="AP264" s="56">
        <f t="shared" ca="1" si="121"/>
        <v>0</v>
      </c>
      <c r="AQ264" s="56">
        <f t="shared" ca="1" si="121"/>
        <v>0</v>
      </c>
      <c r="AR264" s="56">
        <f t="shared" ca="1" si="121"/>
        <v>0</v>
      </c>
      <c r="AS264" s="56">
        <f t="shared" ca="1" si="121"/>
        <v>0</v>
      </c>
      <c r="AT264" s="56">
        <f t="shared" ca="1" si="122"/>
        <v>0</v>
      </c>
      <c r="AU264" s="56">
        <f t="shared" ca="1" si="122"/>
        <v>0</v>
      </c>
      <c r="AV264" s="56">
        <f t="shared" ca="1" si="122"/>
        <v>0</v>
      </c>
      <c r="AW264" s="56">
        <f t="shared" ca="1" si="122"/>
        <v>0</v>
      </c>
      <c r="AX264" s="56">
        <f t="shared" ca="1" si="122"/>
        <v>0</v>
      </c>
      <c r="AY264" s="56">
        <f t="shared" ca="1" si="122"/>
        <v>0</v>
      </c>
      <c r="AZ264" s="56">
        <f t="shared" ca="1" si="122"/>
        <v>0</v>
      </c>
      <c r="BA264" s="56">
        <f t="shared" ca="1" si="122"/>
        <v>0</v>
      </c>
      <c r="BB264" s="56">
        <f t="shared" ca="1" si="122"/>
        <v>0</v>
      </c>
      <c r="BC264" s="56">
        <f t="shared" ca="1" si="122"/>
        <v>0</v>
      </c>
      <c r="BD264" s="56">
        <f t="shared" ca="1" si="122"/>
        <v>0</v>
      </c>
      <c r="BE264" s="56">
        <f t="shared" ca="1" si="122"/>
        <v>0</v>
      </c>
      <c r="BF264" s="56">
        <f t="shared" ca="1" si="122"/>
        <v>0</v>
      </c>
      <c r="BG264" s="56">
        <f t="shared" ca="1" si="122"/>
        <v>0</v>
      </c>
    </row>
    <row r="265" spans="1:59" s="4" customFormat="1" x14ac:dyDescent="0.2">
      <c r="A265" s="4" t="s">
        <v>1904</v>
      </c>
      <c r="B265" s="4" t="s">
        <v>1905</v>
      </c>
      <c r="C265" s="4" t="s">
        <v>1717</v>
      </c>
      <c r="E265" s="48"/>
      <c r="F265" s="63"/>
      <c r="G265" s="50" t="s">
        <v>1682</v>
      </c>
      <c r="H265" s="50" t="s">
        <v>1682</v>
      </c>
      <c r="I265" s="51"/>
      <c r="J265" s="52">
        <v>14</v>
      </c>
      <c r="K265" s="52"/>
      <c r="L265" s="53"/>
      <c r="M265" s="54" t="str">
        <f t="shared" si="98"/>
        <v>-</v>
      </c>
      <c r="N265" s="52">
        <f t="shared" si="108"/>
        <v>0</v>
      </c>
      <c r="O265" s="55">
        <f t="shared" ca="1" si="115"/>
        <v>28</v>
      </c>
      <c r="P265" s="55" t="str">
        <f t="shared" ca="1" si="116"/>
        <v>2019.7</v>
      </c>
      <c r="Q265" s="56">
        <f t="shared" si="117"/>
        <v>0</v>
      </c>
      <c r="R265" s="52" t="str">
        <f t="shared" si="118"/>
        <v/>
      </c>
      <c r="S265" s="52"/>
      <c r="T265" s="52" t="str">
        <f t="shared" si="94"/>
        <v>OV</v>
      </c>
      <c r="U265" s="57" t="s">
        <v>130</v>
      </c>
      <c r="V265" s="58">
        <f t="shared" ca="1" si="119"/>
        <v>0</v>
      </c>
      <c r="W265" s="64" t="s">
        <v>1906</v>
      </c>
      <c r="X265" s="60"/>
      <c r="Y265" s="61"/>
      <c r="Z265" s="56">
        <f t="shared" ca="1" si="120"/>
        <v>0</v>
      </c>
      <c r="AA265" s="56">
        <f t="shared" ca="1" si="120"/>
        <v>0</v>
      </c>
      <c r="AB265" s="56">
        <f t="shared" ca="1" si="120"/>
        <v>0</v>
      </c>
      <c r="AC265" s="56">
        <f t="shared" ca="1" si="120"/>
        <v>0</v>
      </c>
      <c r="AD265" s="56">
        <f t="shared" ca="1" si="120"/>
        <v>0</v>
      </c>
      <c r="AE265" s="56">
        <f t="shared" ca="1" si="120"/>
        <v>0</v>
      </c>
      <c r="AF265" s="56">
        <f t="shared" ca="1" si="120"/>
        <v>0</v>
      </c>
      <c r="AG265" s="56">
        <f t="shared" ca="1" si="120"/>
        <v>0</v>
      </c>
      <c r="AH265" s="56">
        <f t="shared" ca="1" si="120"/>
        <v>0</v>
      </c>
      <c r="AI265" s="56">
        <f t="shared" ca="1" si="120"/>
        <v>0</v>
      </c>
      <c r="AJ265" s="56">
        <f t="shared" ca="1" si="121"/>
        <v>0</v>
      </c>
      <c r="AK265" s="56">
        <f t="shared" ca="1" si="121"/>
        <v>0</v>
      </c>
      <c r="AL265" s="56">
        <f t="shared" ca="1" si="121"/>
        <v>0</v>
      </c>
      <c r="AM265" s="56">
        <f t="shared" ca="1" si="121"/>
        <v>0</v>
      </c>
      <c r="AN265" s="56">
        <f t="shared" ca="1" si="121"/>
        <v>0</v>
      </c>
      <c r="AO265" s="56">
        <f t="shared" ca="1" si="121"/>
        <v>0</v>
      </c>
      <c r="AP265" s="56">
        <f t="shared" ca="1" si="121"/>
        <v>0</v>
      </c>
      <c r="AQ265" s="56">
        <f t="shared" ca="1" si="121"/>
        <v>0</v>
      </c>
      <c r="AR265" s="56">
        <f t="shared" ca="1" si="121"/>
        <v>0</v>
      </c>
      <c r="AS265" s="56">
        <f t="shared" ca="1" si="121"/>
        <v>0</v>
      </c>
      <c r="AT265" s="56">
        <f t="shared" ca="1" si="122"/>
        <v>0</v>
      </c>
      <c r="AU265" s="56">
        <f t="shared" ca="1" si="122"/>
        <v>0</v>
      </c>
      <c r="AV265" s="56">
        <f t="shared" ca="1" si="122"/>
        <v>0</v>
      </c>
      <c r="AW265" s="56">
        <f t="shared" ca="1" si="122"/>
        <v>0</v>
      </c>
      <c r="AX265" s="56">
        <f t="shared" ca="1" si="122"/>
        <v>0</v>
      </c>
      <c r="AY265" s="56">
        <f t="shared" ca="1" si="122"/>
        <v>0</v>
      </c>
      <c r="AZ265" s="56">
        <f t="shared" ca="1" si="122"/>
        <v>0</v>
      </c>
      <c r="BA265" s="56">
        <f t="shared" ca="1" si="122"/>
        <v>0</v>
      </c>
      <c r="BB265" s="56">
        <f t="shared" ca="1" si="122"/>
        <v>0</v>
      </c>
      <c r="BC265" s="56">
        <f t="shared" ca="1" si="122"/>
        <v>0</v>
      </c>
      <c r="BD265" s="56">
        <f t="shared" ca="1" si="122"/>
        <v>0</v>
      </c>
      <c r="BE265" s="56">
        <f t="shared" ca="1" si="122"/>
        <v>0</v>
      </c>
      <c r="BF265" s="56">
        <f t="shared" ca="1" si="122"/>
        <v>0</v>
      </c>
      <c r="BG265" s="56">
        <f t="shared" ca="1" si="122"/>
        <v>0</v>
      </c>
    </row>
    <row r="266" spans="1:59" s="4" customFormat="1" x14ac:dyDescent="0.2">
      <c r="A266" s="4" t="s">
        <v>1904</v>
      </c>
      <c r="B266" s="4" t="s">
        <v>1905</v>
      </c>
      <c r="C266" s="4" t="s">
        <v>1717</v>
      </c>
      <c r="E266" s="48"/>
      <c r="F266" s="63"/>
      <c r="G266" s="50" t="s">
        <v>1682</v>
      </c>
      <c r="H266" s="50" t="s">
        <v>1682</v>
      </c>
      <c r="I266" s="51"/>
      <c r="J266" s="52">
        <v>14</v>
      </c>
      <c r="K266" s="52"/>
      <c r="L266" s="53"/>
      <c r="M266" s="54" t="str">
        <f t="shared" si="98"/>
        <v>-</v>
      </c>
      <c r="N266" s="52">
        <f t="shared" si="108"/>
        <v>0</v>
      </c>
      <c r="O266" s="55">
        <f t="shared" ca="1" si="115"/>
        <v>28</v>
      </c>
      <c r="P266" s="55" t="str">
        <f t="shared" ca="1" si="116"/>
        <v>2019.7</v>
      </c>
      <c r="Q266" s="56">
        <f t="shared" si="117"/>
        <v>0</v>
      </c>
      <c r="R266" s="52" t="str">
        <f t="shared" si="118"/>
        <v/>
      </c>
      <c r="S266" s="52"/>
      <c r="T266" s="52" t="str">
        <f t="shared" si="94"/>
        <v>OV</v>
      </c>
      <c r="U266" s="57" t="s">
        <v>130</v>
      </c>
      <c r="V266" s="58">
        <f t="shared" ca="1" si="119"/>
        <v>0</v>
      </c>
      <c r="W266" s="64" t="s">
        <v>1906</v>
      </c>
      <c r="X266" s="60"/>
      <c r="Y266" s="61"/>
      <c r="Z266" s="56">
        <f t="shared" ca="1" si="120"/>
        <v>0</v>
      </c>
      <c r="AA266" s="56">
        <f t="shared" ca="1" si="120"/>
        <v>0</v>
      </c>
      <c r="AB266" s="56">
        <f t="shared" ca="1" si="120"/>
        <v>0</v>
      </c>
      <c r="AC266" s="56">
        <f t="shared" ca="1" si="120"/>
        <v>0</v>
      </c>
      <c r="AD266" s="56">
        <f t="shared" ca="1" si="120"/>
        <v>0</v>
      </c>
      <c r="AE266" s="56">
        <f t="shared" ca="1" si="120"/>
        <v>0</v>
      </c>
      <c r="AF266" s="56">
        <f t="shared" ca="1" si="120"/>
        <v>0</v>
      </c>
      <c r="AG266" s="56">
        <f t="shared" ca="1" si="120"/>
        <v>0</v>
      </c>
      <c r="AH266" s="56">
        <f t="shared" ca="1" si="120"/>
        <v>0</v>
      </c>
      <c r="AI266" s="56">
        <f t="shared" ca="1" si="120"/>
        <v>0</v>
      </c>
      <c r="AJ266" s="56">
        <f t="shared" ca="1" si="121"/>
        <v>0</v>
      </c>
      <c r="AK266" s="56">
        <f t="shared" ca="1" si="121"/>
        <v>0</v>
      </c>
      <c r="AL266" s="56">
        <f t="shared" ca="1" si="121"/>
        <v>0</v>
      </c>
      <c r="AM266" s="56">
        <f t="shared" ca="1" si="121"/>
        <v>0</v>
      </c>
      <c r="AN266" s="56">
        <f t="shared" ca="1" si="121"/>
        <v>0</v>
      </c>
      <c r="AO266" s="56">
        <f t="shared" ca="1" si="121"/>
        <v>0</v>
      </c>
      <c r="AP266" s="56">
        <f t="shared" ca="1" si="121"/>
        <v>0</v>
      </c>
      <c r="AQ266" s="56">
        <f t="shared" ca="1" si="121"/>
        <v>0</v>
      </c>
      <c r="AR266" s="56">
        <f t="shared" ca="1" si="121"/>
        <v>0</v>
      </c>
      <c r="AS266" s="56">
        <f t="shared" ca="1" si="121"/>
        <v>0</v>
      </c>
      <c r="AT266" s="56">
        <f t="shared" ca="1" si="122"/>
        <v>0</v>
      </c>
      <c r="AU266" s="56">
        <f t="shared" ca="1" si="122"/>
        <v>0</v>
      </c>
      <c r="AV266" s="56">
        <f t="shared" ca="1" si="122"/>
        <v>0</v>
      </c>
      <c r="AW266" s="56">
        <f t="shared" ca="1" si="122"/>
        <v>0</v>
      </c>
      <c r="AX266" s="56">
        <f t="shared" ca="1" si="122"/>
        <v>0</v>
      </c>
      <c r="AY266" s="56">
        <f t="shared" ca="1" si="122"/>
        <v>0</v>
      </c>
      <c r="AZ266" s="56">
        <f t="shared" ca="1" si="122"/>
        <v>0</v>
      </c>
      <c r="BA266" s="56">
        <f t="shared" ca="1" si="122"/>
        <v>0</v>
      </c>
      <c r="BB266" s="56">
        <f t="shared" ca="1" si="122"/>
        <v>0</v>
      </c>
      <c r="BC266" s="56">
        <f t="shared" ca="1" si="122"/>
        <v>0</v>
      </c>
      <c r="BD266" s="56">
        <f t="shared" ca="1" si="122"/>
        <v>0</v>
      </c>
      <c r="BE266" s="56">
        <f t="shared" ca="1" si="122"/>
        <v>0</v>
      </c>
      <c r="BF266" s="56">
        <f t="shared" ca="1" si="122"/>
        <v>0</v>
      </c>
      <c r="BG266" s="56">
        <f t="shared" ca="1" si="122"/>
        <v>0</v>
      </c>
    </row>
    <row r="267" spans="1:59" s="4" customFormat="1" x14ac:dyDescent="0.2">
      <c r="A267" s="4" t="s">
        <v>1904</v>
      </c>
      <c r="B267" s="4" t="s">
        <v>1905</v>
      </c>
      <c r="C267" s="4" t="s">
        <v>1717</v>
      </c>
      <c r="E267" s="48"/>
      <c r="F267" s="63"/>
      <c r="G267" s="50" t="s">
        <v>1682</v>
      </c>
      <c r="H267" s="50" t="s">
        <v>1682</v>
      </c>
      <c r="I267" s="51"/>
      <c r="J267" s="52">
        <v>14</v>
      </c>
      <c r="K267" s="52"/>
      <c r="L267" s="53"/>
      <c r="M267" s="54" t="str">
        <f t="shared" si="98"/>
        <v>-</v>
      </c>
      <c r="N267" s="52">
        <f t="shared" si="108"/>
        <v>0</v>
      </c>
      <c r="O267" s="55">
        <f t="shared" ca="1" si="115"/>
        <v>28</v>
      </c>
      <c r="P267" s="55" t="str">
        <f t="shared" ca="1" si="116"/>
        <v>2019.7</v>
      </c>
      <c r="Q267" s="56">
        <f t="shared" si="117"/>
        <v>0</v>
      </c>
      <c r="R267" s="52" t="str">
        <f t="shared" si="118"/>
        <v/>
      </c>
      <c r="S267" s="52"/>
      <c r="T267" s="52" t="str">
        <f t="shared" si="94"/>
        <v>OV</v>
      </c>
      <c r="U267" s="57" t="s">
        <v>130</v>
      </c>
      <c r="V267" s="58">
        <f t="shared" ca="1" si="119"/>
        <v>0</v>
      </c>
      <c r="W267" s="64" t="s">
        <v>1906</v>
      </c>
      <c r="X267" s="60"/>
      <c r="Y267" s="61"/>
      <c r="Z267" s="56">
        <f t="shared" ca="1" si="120"/>
        <v>0</v>
      </c>
      <c r="AA267" s="56">
        <f t="shared" ca="1" si="120"/>
        <v>0</v>
      </c>
      <c r="AB267" s="56">
        <f t="shared" ca="1" si="120"/>
        <v>0</v>
      </c>
      <c r="AC267" s="56">
        <f t="shared" ca="1" si="120"/>
        <v>0</v>
      </c>
      <c r="AD267" s="56">
        <f t="shared" ca="1" si="120"/>
        <v>0</v>
      </c>
      <c r="AE267" s="56">
        <f t="shared" ca="1" si="120"/>
        <v>0</v>
      </c>
      <c r="AF267" s="56">
        <f t="shared" ca="1" si="120"/>
        <v>0</v>
      </c>
      <c r="AG267" s="56">
        <f t="shared" ca="1" si="120"/>
        <v>0</v>
      </c>
      <c r="AH267" s="56">
        <f t="shared" ca="1" si="120"/>
        <v>0</v>
      </c>
      <c r="AI267" s="56">
        <f t="shared" ca="1" si="120"/>
        <v>0</v>
      </c>
      <c r="AJ267" s="56">
        <f t="shared" ca="1" si="121"/>
        <v>0</v>
      </c>
      <c r="AK267" s="56">
        <f t="shared" ca="1" si="121"/>
        <v>0</v>
      </c>
      <c r="AL267" s="56">
        <f t="shared" ca="1" si="121"/>
        <v>0</v>
      </c>
      <c r="AM267" s="56">
        <f t="shared" ca="1" si="121"/>
        <v>0</v>
      </c>
      <c r="AN267" s="56">
        <f t="shared" ca="1" si="121"/>
        <v>0</v>
      </c>
      <c r="AO267" s="56">
        <f t="shared" ca="1" si="121"/>
        <v>0</v>
      </c>
      <c r="AP267" s="56">
        <f t="shared" ca="1" si="121"/>
        <v>0</v>
      </c>
      <c r="AQ267" s="56">
        <f t="shared" ca="1" si="121"/>
        <v>0</v>
      </c>
      <c r="AR267" s="56">
        <f t="shared" ca="1" si="121"/>
        <v>0</v>
      </c>
      <c r="AS267" s="56">
        <f t="shared" ca="1" si="121"/>
        <v>0</v>
      </c>
      <c r="AT267" s="56">
        <f t="shared" ca="1" si="122"/>
        <v>0</v>
      </c>
      <c r="AU267" s="56">
        <f t="shared" ca="1" si="122"/>
        <v>0</v>
      </c>
      <c r="AV267" s="56">
        <f t="shared" ca="1" si="122"/>
        <v>0</v>
      </c>
      <c r="AW267" s="56">
        <f t="shared" ca="1" si="122"/>
        <v>0</v>
      </c>
      <c r="AX267" s="56">
        <f t="shared" ca="1" si="122"/>
        <v>0</v>
      </c>
      <c r="AY267" s="56">
        <f t="shared" ca="1" si="122"/>
        <v>0</v>
      </c>
      <c r="AZ267" s="56">
        <f t="shared" ca="1" si="122"/>
        <v>0</v>
      </c>
      <c r="BA267" s="56">
        <f t="shared" ca="1" si="122"/>
        <v>0</v>
      </c>
      <c r="BB267" s="56">
        <f t="shared" ca="1" si="122"/>
        <v>0</v>
      </c>
      <c r="BC267" s="56">
        <f t="shared" ca="1" si="122"/>
        <v>0</v>
      </c>
      <c r="BD267" s="56">
        <f t="shared" ca="1" si="122"/>
        <v>0</v>
      </c>
      <c r="BE267" s="56">
        <f t="shared" ca="1" si="122"/>
        <v>0</v>
      </c>
      <c r="BF267" s="56">
        <f t="shared" ca="1" si="122"/>
        <v>0</v>
      </c>
      <c r="BG267" s="56">
        <f t="shared" ca="1" si="122"/>
        <v>0</v>
      </c>
    </row>
    <row r="268" spans="1:59" s="4" customFormat="1" x14ac:dyDescent="0.2">
      <c r="A268" s="4" t="s">
        <v>1904</v>
      </c>
      <c r="B268" s="4" t="s">
        <v>1905</v>
      </c>
      <c r="C268" s="4" t="s">
        <v>1717</v>
      </c>
      <c r="E268" s="48"/>
      <c r="F268" s="63"/>
      <c r="G268" s="50" t="s">
        <v>1682</v>
      </c>
      <c r="H268" s="50" t="s">
        <v>1682</v>
      </c>
      <c r="I268" s="51"/>
      <c r="J268" s="52">
        <v>14</v>
      </c>
      <c r="K268" s="52"/>
      <c r="L268" s="53"/>
      <c r="M268" s="54" t="str">
        <f t="shared" si="98"/>
        <v>-</v>
      </c>
      <c r="N268" s="52">
        <f t="shared" si="108"/>
        <v>0</v>
      </c>
      <c r="O268" s="55">
        <f t="shared" ca="1" si="115"/>
        <v>28</v>
      </c>
      <c r="P268" s="55" t="str">
        <f t="shared" ca="1" si="116"/>
        <v>2019.7</v>
      </c>
      <c r="Q268" s="56">
        <f t="shared" si="117"/>
        <v>0</v>
      </c>
      <c r="R268" s="52" t="str">
        <f t="shared" si="118"/>
        <v/>
      </c>
      <c r="S268" s="52"/>
      <c r="T268" s="52" t="str">
        <f t="shared" si="94"/>
        <v>OV</v>
      </c>
      <c r="U268" s="57" t="s">
        <v>130</v>
      </c>
      <c r="V268" s="58">
        <f t="shared" ca="1" si="119"/>
        <v>0</v>
      </c>
      <c r="W268" s="64" t="s">
        <v>1906</v>
      </c>
      <c r="X268" s="60"/>
      <c r="Y268" s="61"/>
      <c r="Z268" s="56">
        <f t="shared" ca="1" si="120"/>
        <v>0</v>
      </c>
      <c r="AA268" s="56">
        <f t="shared" ca="1" si="120"/>
        <v>0</v>
      </c>
      <c r="AB268" s="56">
        <f t="shared" ca="1" si="120"/>
        <v>0</v>
      </c>
      <c r="AC268" s="56">
        <f t="shared" ca="1" si="120"/>
        <v>0</v>
      </c>
      <c r="AD268" s="56">
        <f t="shared" ca="1" si="120"/>
        <v>0</v>
      </c>
      <c r="AE268" s="56">
        <f t="shared" ca="1" si="120"/>
        <v>0</v>
      </c>
      <c r="AF268" s="56">
        <f t="shared" ca="1" si="120"/>
        <v>0</v>
      </c>
      <c r="AG268" s="56">
        <f t="shared" ca="1" si="120"/>
        <v>0</v>
      </c>
      <c r="AH268" s="56">
        <f t="shared" ca="1" si="120"/>
        <v>0</v>
      </c>
      <c r="AI268" s="56">
        <f t="shared" ca="1" si="120"/>
        <v>0</v>
      </c>
      <c r="AJ268" s="56">
        <f t="shared" ca="1" si="121"/>
        <v>0</v>
      </c>
      <c r="AK268" s="56">
        <f t="shared" ca="1" si="121"/>
        <v>0</v>
      </c>
      <c r="AL268" s="56">
        <f t="shared" ca="1" si="121"/>
        <v>0</v>
      </c>
      <c r="AM268" s="56">
        <f t="shared" ca="1" si="121"/>
        <v>0</v>
      </c>
      <c r="AN268" s="56">
        <f t="shared" ca="1" si="121"/>
        <v>0</v>
      </c>
      <c r="AO268" s="56">
        <f t="shared" ca="1" si="121"/>
        <v>0</v>
      </c>
      <c r="AP268" s="56">
        <f t="shared" ca="1" si="121"/>
        <v>0</v>
      </c>
      <c r="AQ268" s="56">
        <f t="shared" ca="1" si="121"/>
        <v>0</v>
      </c>
      <c r="AR268" s="56">
        <f t="shared" ca="1" si="121"/>
        <v>0</v>
      </c>
      <c r="AS268" s="56">
        <f t="shared" ca="1" si="121"/>
        <v>0</v>
      </c>
      <c r="AT268" s="56">
        <f t="shared" ca="1" si="122"/>
        <v>0</v>
      </c>
      <c r="AU268" s="56">
        <f t="shared" ca="1" si="122"/>
        <v>0</v>
      </c>
      <c r="AV268" s="56">
        <f t="shared" ca="1" si="122"/>
        <v>0</v>
      </c>
      <c r="AW268" s="56">
        <f t="shared" ca="1" si="122"/>
        <v>0</v>
      </c>
      <c r="AX268" s="56">
        <f t="shared" ca="1" si="122"/>
        <v>0</v>
      </c>
      <c r="AY268" s="56">
        <f t="shared" ca="1" si="122"/>
        <v>0</v>
      </c>
      <c r="AZ268" s="56">
        <f t="shared" ca="1" si="122"/>
        <v>0</v>
      </c>
      <c r="BA268" s="56">
        <f t="shared" ca="1" si="122"/>
        <v>0</v>
      </c>
      <c r="BB268" s="56">
        <f t="shared" ca="1" si="122"/>
        <v>0</v>
      </c>
      <c r="BC268" s="56">
        <f t="shared" ca="1" si="122"/>
        <v>0</v>
      </c>
      <c r="BD268" s="56">
        <f t="shared" ca="1" si="122"/>
        <v>0</v>
      </c>
      <c r="BE268" s="56">
        <f t="shared" ca="1" si="122"/>
        <v>0</v>
      </c>
      <c r="BF268" s="56">
        <f t="shared" ca="1" si="122"/>
        <v>0</v>
      </c>
      <c r="BG268" s="56">
        <f t="shared" ca="1" si="122"/>
        <v>0</v>
      </c>
    </row>
    <row r="269" spans="1:59" s="4" customFormat="1" x14ac:dyDescent="0.2">
      <c r="A269" s="4" t="s">
        <v>1904</v>
      </c>
      <c r="B269" s="4" t="s">
        <v>1905</v>
      </c>
      <c r="C269" s="4" t="s">
        <v>1717</v>
      </c>
      <c r="E269" s="48"/>
      <c r="F269" s="63"/>
      <c r="G269" s="50" t="s">
        <v>1682</v>
      </c>
      <c r="H269" s="50" t="s">
        <v>1682</v>
      </c>
      <c r="I269" s="51"/>
      <c r="J269" s="52">
        <v>14</v>
      </c>
      <c r="K269" s="52"/>
      <c r="L269" s="53"/>
      <c r="M269" s="54" t="str">
        <f t="shared" si="98"/>
        <v>-</v>
      </c>
      <c r="N269" s="52">
        <f t="shared" si="108"/>
        <v>0</v>
      </c>
      <c r="O269" s="55">
        <f t="shared" ca="1" si="115"/>
        <v>28</v>
      </c>
      <c r="P269" s="55" t="str">
        <f t="shared" ca="1" si="116"/>
        <v>2019.7</v>
      </c>
      <c r="Q269" s="56">
        <f t="shared" si="117"/>
        <v>0</v>
      </c>
      <c r="R269" s="52" t="str">
        <f t="shared" si="118"/>
        <v/>
      </c>
      <c r="S269" s="52"/>
      <c r="T269" s="52" t="str">
        <f t="shared" si="94"/>
        <v>OV</v>
      </c>
      <c r="U269" s="57" t="s">
        <v>130</v>
      </c>
      <c r="V269" s="58">
        <f t="shared" ca="1" si="119"/>
        <v>0</v>
      </c>
      <c r="W269" s="64" t="s">
        <v>1906</v>
      </c>
      <c r="X269" s="60"/>
      <c r="Y269" s="61"/>
      <c r="Z269" s="56">
        <f t="shared" ca="1" si="120"/>
        <v>0</v>
      </c>
      <c r="AA269" s="56">
        <f t="shared" ca="1" si="120"/>
        <v>0</v>
      </c>
      <c r="AB269" s="56">
        <f t="shared" ca="1" si="120"/>
        <v>0</v>
      </c>
      <c r="AC269" s="56">
        <f t="shared" ca="1" si="120"/>
        <v>0</v>
      </c>
      <c r="AD269" s="56">
        <f t="shared" ca="1" si="120"/>
        <v>0</v>
      </c>
      <c r="AE269" s="56">
        <f t="shared" ca="1" si="120"/>
        <v>0</v>
      </c>
      <c r="AF269" s="56">
        <f t="shared" ca="1" si="120"/>
        <v>0</v>
      </c>
      <c r="AG269" s="56">
        <f t="shared" ca="1" si="120"/>
        <v>0</v>
      </c>
      <c r="AH269" s="56">
        <f t="shared" ca="1" si="120"/>
        <v>0</v>
      </c>
      <c r="AI269" s="56">
        <f t="shared" ca="1" si="120"/>
        <v>0</v>
      </c>
      <c r="AJ269" s="56">
        <f t="shared" ca="1" si="121"/>
        <v>0</v>
      </c>
      <c r="AK269" s="56">
        <f t="shared" ca="1" si="121"/>
        <v>0</v>
      </c>
      <c r="AL269" s="56">
        <f t="shared" ca="1" si="121"/>
        <v>0</v>
      </c>
      <c r="AM269" s="56">
        <f t="shared" ca="1" si="121"/>
        <v>0</v>
      </c>
      <c r="AN269" s="56">
        <f t="shared" ca="1" si="121"/>
        <v>0</v>
      </c>
      <c r="AO269" s="56">
        <f t="shared" ca="1" si="121"/>
        <v>0</v>
      </c>
      <c r="AP269" s="56">
        <f t="shared" ca="1" si="121"/>
        <v>0</v>
      </c>
      <c r="AQ269" s="56">
        <f t="shared" ca="1" si="121"/>
        <v>0</v>
      </c>
      <c r="AR269" s="56">
        <f t="shared" ca="1" si="121"/>
        <v>0</v>
      </c>
      <c r="AS269" s="56">
        <f t="shared" ca="1" si="121"/>
        <v>0</v>
      </c>
      <c r="AT269" s="56">
        <f t="shared" ca="1" si="122"/>
        <v>0</v>
      </c>
      <c r="AU269" s="56">
        <f t="shared" ca="1" si="122"/>
        <v>0</v>
      </c>
      <c r="AV269" s="56">
        <f t="shared" ca="1" si="122"/>
        <v>0</v>
      </c>
      <c r="AW269" s="56">
        <f t="shared" ca="1" si="122"/>
        <v>0</v>
      </c>
      <c r="AX269" s="56">
        <f t="shared" ca="1" si="122"/>
        <v>0</v>
      </c>
      <c r="AY269" s="56">
        <f t="shared" ca="1" si="122"/>
        <v>0</v>
      </c>
      <c r="AZ269" s="56">
        <f t="shared" ca="1" si="122"/>
        <v>0</v>
      </c>
      <c r="BA269" s="56">
        <f t="shared" ca="1" si="122"/>
        <v>0</v>
      </c>
      <c r="BB269" s="56">
        <f t="shared" ca="1" si="122"/>
        <v>0</v>
      </c>
      <c r="BC269" s="56">
        <f t="shared" ca="1" si="122"/>
        <v>0</v>
      </c>
      <c r="BD269" s="56">
        <f t="shared" ca="1" si="122"/>
        <v>0</v>
      </c>
      <c r="BE269" s="56">
        <f t="shared" ca="1" si="122"/>
        <v>0</v>
      </c>
      <c r="BF269" s="56">
        <f t="shared" ca="1" si="122"/>
        <v>0</v>
      </c>
      <c r="BG269" s="56">
        <f t="shared" ca="1" si="122"/>
        <v>0</v>
      </c>
    </row>
    <row r="270" spans="1:59" s="4" customFormat="1" x14ac:dyDescent="0.2">
      <c r="A270" s="4" t="s">
        <v>1169</v>
      </c>
      <c r="B270" s="4" t="s">
        <v>4016</v>
      </c>
      <c r="C270" s="4" t="s">
        <v>1684</v>
      </c>
      <c r="E270" s="93"/>
      <c r="F270" s="86" t="s">
        <v>610</v>
      </c>
      <c r="G270" s="50" t="s">
        <v>1682</v>
      </c>
      <c r="H270" s="50" t="s">
        <v>1682</v>
      </c>
      <c r="I270" s="51"/>
      <c r="J270" s="76">
        <v>21</v>
      </c>
      <c r="K270" s="76"/>
      <c r="L270" s="53">
        <v>43605</v>
      </c>
      <c r="M270" s="54">
        <f t="shared" si="98"/>
        <v>1</v>
      </c>
      <c r="N270" s="52">
        <f t="shared" si="108"/>
        <v>21</v>
      </c>
      <c r="O270" s="55">
        <f t="shared" ca="1" si="115"/>
        <v>28</v>
      </c>
      <c r="P270" s="55" t="str">
        <f t="shared" ca="1" si="116"/>
        <v>2019.7</v>
      </c>
      <c r="Q270" s="56">
        <f t="shared" si="117"/>
        <v>9483.67</v>
      </c>
      <c r="R270" s="52">
        <f t="shared" ca="1" si="118"/>
        <v>51</v>
      </c>
      <c r="S270" s="52"/>
      <c r="T270" s="52" t="str">
        <f t="shared" ca="1" si="94"/>
        <v>OV</v>
      </c>
      <c r="U270" s="57" t="s">
        <v>178</v>
      </c>
      <c r="V270" s="58">
        <f t="shared" ca="1" si="119"/>
        <v>0</v>
      </c>
      <c r="W270" s="64" t="s">
        <v>1908</v>
      </c>
      <c r="X270" s="60"/>
      <c r="Y270" s="61">
        <v>9483.67</v>
      </c>
      <c r="Z270" s="56">
        <f t="shared" ca="1" si="120"/>
        <v>0</v>
      </c>
      <c r="AA270" s="56">
        <f t="shared" ca="1" si="120"/>
        <v>0</v>
      </c>
      <c r="AB270" s="56">
        <f t="shared" ca="1" si="120"/>
        <v>0</v>
      </c>
      <c r="AC270" s="56">
        <f t="shared" ca="1" si="120"/>
        <v>0</v>
      </c>
      <c r="AD270" s="56">
        <f t="shared" ca="1" si="120"/>
        <v>0</v>
      </c>
      <c r="AE270" s="56">
        <f t="shared" ca="1" si="120"/>
        <v>0</v>
      </c>
      <c r="AF270" s="56">
        <f t="shared" ca="1" si="120"/>
        <v>0</v>
      </c>
      <c r="AG270" s="56">
        <f t="shared" ca="1" si="120"/>
        <v>0</v>
      </c>
      <c r="AH270" s="56">
        <f t="shared" ca="1" si="120"/>
        <v>0</v>
      </c>
      <c r="AI270" s="56">
        <f t="shared" ca="1" si="120"/>
        <v>9483.67</v>
      </c>
      <c r="AJ270" s="56">
        <f t="shared" ca="1" si="121"/>
        <v>0</v>
      </c>
      <c r="AK270" s="56">
        <f t="shared" ca="1" si="121"/>
        <v>0</v>
      </c>
      <c r="AL270" s="56">
        <f t="shared" ca="1" si="121"/>
        <v>0</v>
      </c>
      <c r="AM270" s="56">
        <f t="shared" ca="1" si="121"/>
        <v>0</v>
      </c>
      <c r="AN270" s="56">
        <f t="shared" ca="1" si="121"/>
        <v>0</v>
      </c>
      <c r="AO270" s="56">
        <f t="shared" ca="1" si="121"/>
        <v>0</v>
      </c>
      <c r="AP270" s="56">
        <f t="shared" ca="1" si="121"/>
        <v>0</v>
      </c>
      <c r="AQ270" s="56">
        <f t="shared" ca="1" si="121"/>
        <v>0</v>
      </c>
      <c r="AR270" s="56">
        <f t="shared" ca="1" si="121"/>
        <v>0</v>
      </c>
      <c r="AS270" s="56">
        <f t="shared" ca="1" si="121"/>
        <v>0</v>
      </c>
      <c r="AT270" s="56">
        <f t="shared" ca="1" si="122"/>
        <v>0</v>
      </c>
      <c r="AU270" s="56">
        <f t="shared" ca="1" si="122"/>
        <v>0</v>
      </c>
      <c r="AV270" s="56">
        <f t="shared" ca="1" si="122"/>
        <v>0</v>
      </c>
      <c r="AW270" s="56">
        <f t="shared" ca="1" si="122"/>
        <v>0</v>
      </c>
      <c r="AX270" s="56">
        <f t="shared" ca="1" si="122"/>
        <v>0</v>
      </c>
      <c r="AY270" s="56">
        <f t="shared" ca="1" si="122"/>
        <v>0</v>
      </c>
      <c r="AZ270" s="56">
        <f t="shared" ca="1" si="122"/>
        <v>0</v>
      </c>
      <c r="BA270" s="56">
        <f t="shared" ca="1" si="122"/>
        <v>0</v>
      </c>
      <c r="BB270" s="56">
        <f t="shared" ca="1" si="122"/>
        <v>0</v>
      </c>
      <c r="BC270" s="56">
        <f t="shared" ca="1" si="122"/>
        <v>0</v>
      </c>
      <c r="BD270" s="56">
        <f t="shared" ca="1" si="122"/>
        <v>0</v>
      </c>
      <c r="BE270" s="56">
        <f t="shared" ca="1" si="122"/>
        <v>0</v>
      </c>
      <c r="BF270" s="56">
        <f t="shared" ca="1" si="122"/>
        <v>0</v>
      </c>
      <c r="BG270" s="56">
        <f t="shared" ca="1" si="122"/>
        <v>0</v>
      </c>
    </row>
    <row r="271" spans="1:59" s="4" customFormat="1" x14ac:dyDescent="0.2">
      <c r="A271" s="4" t="s">
        <v>1169</v>
      </c>
      <c r="B271" s="4" t="s">
        <v>4016</v>
      </c>
      <c r="C271" s="4" t="s">
        <v>1684</v>
      </c>
      <c r="E271" s="93"/>
      <c r="F271" s="86" t="s">
        <v>1178</v>
      </c>
      <c r="G271" s="50" t="s">
        <v>1682</v>
      </c>
      <c r="H271" s="50" t="s">
        <v>1682</v>
      </c>
      <c r="I271" s="51"/>
      <c r="J271" s="76">
        <v>21</v>
      </c>
      <c r="K271" s="76"/>
      <c r="L271" s="53">
        <v>43601</v>
      </c>
      <c r="M271" s="54">
        <f t="shared" si="98"/>
        <v>4</v>
      </c>
      <c r="N271" s="52">
        <f t="shared" si="108"/>
        <v>20</v>
      </c>
      <c r="O271" s="55">
        <f t="shared" ca="1" si="115"/>
        <v>28</v>
      </c>
      <c r="P271" s="55" t="str">
        <f t="shared" ca="1" si="116"/>
        <v>2019.7</v>
      </c>
      <c r="Q271" s="56">
        <f t="shared" si="117"/>
        <v>11893.82</v>
      </c>
      <c r="R271" s="52">
        <f t="shared" ca="1" si="118"/>
        <v>55</v>
      </c>
      <c r="S271" s="52"/>
      <c r="T271" s="52" t="str">
        <f t="shared" ca="1" si="94"/>
        <v>OV</v>
      </c>
      <c r="U271" s="57" t="s">
        <v>178</v>
      </c>
      <c r="V271" s="58">
        <f t="shared" ca="1" si="119"/>
        <v>0</v>
      </c>
      <c r="W271" s="64" t="s">
        <v>1908</v>
      </c>
      <c r="X271" s="60"/>
      <c r="Y271" s="61">
        <v>11893.82</v>
      </c>
      <c r="Z271" s="56">
        <f t="shared" ca="1" si="120"/>
        <v>0</v>
      </c>
      <c r="AA271" s="56">
        <f t="shared" ca="1" si="120"/>
        <v>0</v>
      </c>
      <c r="AB271" s="56">
        <f t="shared" ca="1" si="120"/>
        <v>0</v>
      </c>
      <c r="AC271" s="56">
        <f t="shared" ca="1" si="120"/>
        <v>0</v>
      </c>
      <c r="AD271" s="56">
        <f t="shared" ca="1" si="120"/>
        <v>0</v>
      </c>
      <c r="AE271" s="56">
        <f t="shared" ca="1" si="120"/>
        <v>0</v>
      </c>
      <c r="AF271" s="56">
        <f t="shared" ca="1" si="120"/>
        <v>0</v>
      </c>
      <c r="AG271" s="56">
        <f t="shared" ca="1" si="120"/>
        <v>0</v>
      </c>
      <c r="AH271" s="56">
        <f t="shared" ca="1" si="120"/>
        <v>0</v>
      </c>
      <c r="AI271" s="56">
        <f t="shared" ca="1" si="120"/>
        <v>11893.82</v>
      </c>
      <c r="AJ271" s="56">
        <f t="shared" ca="1" si="121"/>
        <v>0</v>
      </c>
      <c r="AK271" s="56">
        <f t="shared" ca="1" si="121"/>
        <v>0</v>
      </c>
      <c r="AL271" s="56">
        <f t="shared" ca="1" si="121"/>
        <v>0</v>
      </c>
      <c r="AM271" s="56">
        <f t="shared" ca="1" si="121"/>
        <v>0</v>
      </c>
      <c r="AN271" s="56">
        <f t="shared" ca="1" si="121"/>
        <v>0</v>
      </c>
      <c r="AO271" s="56">
        <f t="shared" ca="1" si="121"/>
        <v>0</v>
      </c>
      <c r="AP271" s="56">
        <f t="shared" ca="1" si="121"/>
        <v>0</v>
      </c>
      <c r="AQ271" s="56">
        <f t="shared" ca="1" si="121"/>
        <v>0</v>
      </c>
      <c r="AR271" s="56">
        <f t="shared" ca="1" si="121"/>
        <v>0</v>
      </c>
      <c r="AS271" s="56">
        <f t="shared" ca="1" si="121"/>
        <v>0</v>
      </c>
      <c r="AT271" s="56">
        <f t="shared" ca="1" si="122"/>
        <v>0</v>
      </c>
      <c r="AU271" s="56">
        <f t="shared" ca="1" si="122"/>
        <v>0</v>
      </c>
      <c r="AV271" s="56">
        <f t="shared" ca="1" si="122"/>
        <v>0</v>
      </c>
      <c r="AW271" s="56">
        <f t="shared" ca="1" si="122"/>
        <v>0</v>
      </c>
      <c r="AX271" s="56">
        <f t="shared" ca="1" si="122"/>
        <v>0</v>
      </c>
      <c r="AY271" s="56">
        <f t="shared" ca="1" si="122"/>
        <v>0</v>
      </c>
      <c r="AZ271" s="56">
        <f t="shared" ca="1" si="122"/>
        <v>0</v>
      </c>
      <c r="BA271" s="56">
        <f t="shared" ca="1" si="122"/>
        <v>0</v>
      </c>
      <c r="BB271" s="56">
        <f t="shared" ca="1" si="122"/>
        <v>0</v>
      </c>
      <c r="BC271" s="56">
        <f t="shared" ca="1" si="122"/>
        <v>0</v>
      </c>
      <c r="BD271" s="56">
        <f t="shared" ca="1" si="122"/>
        <v>0</v>
      </c>
      <c r="BE271" s="56">
        <f t="shared" ca="1" si="122"/>
        <v>0</v>
      </c>
      <c r="BF271" s="56">
        <f t="shared" ca="1" si="122"/>
        <v>0</v>
      </c>
      <c r="BG271" s="56">
        <f t="shared" ca="1" si="122"/>
        <v>0</v>
      </c>
    </row>
    <row r="272" spans="1:59" s="4" customFormat="1" x14ac:dyDescent="0.2">
      <c r="A272" s="4" t="s">
        <v>1169</v>
      </c>
      <c r="B272" s="4" t="s">
        <v>4016</v>
      </c>
      <c r="C272" s="4" t="s">
        <v>1684</v>
      </c>
      <c r="E272" s="93"/>
      <c r="F272" s="86" t="s">
        <v>1174</v>
      </c>
      <c r="G272" s="50" t="s">
        <v>1682</v>
      </c>
      <c r="H272" s="50" t="s">
        <v>1682</v>
      </c>
      <c r="I272" s="51"/>
      <c r="J272" s="76">
        <v>21</v>
      </c>
      <c r="K272" s="76"/>
      <c r="L272" s="53">
        <v>43588</v>
      </c>
      <c r="M272" s="54">
        <f t="shared" si="98"/>
        <v>5</v>
      </c>
      <c r="N272" s="52">
        <f t="shared" si="108"/>
        <v>18</v>
      </c>
      <c r="O272" s="55">
        <f t="shared" ca="1" si="115"/>
        <v>28</v>
      </c>
      <c r="P272" s="55" t="str">
        <f t="shared" ca="1" si="116"/>
        <v>2019.7</v>
      </c>
      <c r="Q272" s="56">
        <f t="shared" si="117"/>
        <v>11943.54</v>
      </c>
      <c r="R272" s="52">
        <f t="shared" ca="1" si="118"/>
        <v>68</v>
      </c>
      <c r="S272" s="52"/>
      <c r="T272" s="52" t="str">
        <f t="shared" ca="1" si="94"/>
        <v>OV</v>
      </c>
      <c r="U272" s="57" t="s">
        <v>178</v>
      </c>
      <c r="V272" s="58">
        <f t="shared" ca="1" si="119"/>
        <v>0</v>
      </c>
      <c r="W272" s="64" t="s">
        <v>1908</v>
      </c>
      <c r="X272" s="60"/>
      <c r="Y272" s="61">
        <v>11943.54</v>
      </c>
      <c r="Z272" s="56">
        <f t="shared" ref="Z272:AI281" ca="1" si="123">IF($O272-WEEKNUM(Z$1815)=0,$Y272,0)</f>
        <v>0</v>
      </c>
      <c r="AA272" s="56">
        <f t="shared" ca="1" si="123"/>
        <v>0</v>
      </c>
      <c r="AB272" s="56">
        <f t="shared" ca="1" si="123"/>
        <v>0</v>
      </c>
      <c r="AC272" s="56">
        <f t="shared" ca="1" si="123"/>
        <v>0</v>
      </c>
      <c r="AD272" s="56">
        <f t="shared" ca="1" si="123"/>
        <v>0</v>
      </c>
      <c r="AE272" s="56">
        <f t="shared" ca="1" si="123"/>
        <v>0</v>
      </c>
      <c r="AF272" s="56">
        <f t="shared" ca="1" si="123"/>
        <v>0</v>
      </c>
      <c r="AG272" s="56">
        <f t="shared" ca="1" si="123"/>
        <v>0</v>
      </c>
      <c r="AH272" s="56">
        <f t="shared" ca="1" si="123"/>
        <v>0</v>
      </c>
      <c r="AI272" s="56">
        <f t="shared" ca="1" si="123"/>
        <v>11943.54</v>
      </c>
      <c r="AJ272" s="56">
        <f t="shared" ref="AJ272:AS281" ca="1" si="124">IF($O272-WEEKNUM(AJ$1815)=0,$Y272,0)</f>
        <v>0</v>
      </c>
      <c r="AK272" s="56">
        <f t="shared" ca="1" si="124"/>
        <v>0</v>
      </c>
      <c r="AL272" s="56">
        <f t="shared" ca="1" si="124"/>
        <v>0</v>
      </c>
      <c r="AM272" s="56">
        <f t="shared" ca="1" si="124"/>
        <v>0</v>
      </c>
      <c r="AN272" s="56">
        <f t="shared" ca="1" si="124"/>
        <v>0</v>
      </c>
      <c r="AO272" s="56">
        <f t="shared" ca="1" si="124"/>
        <v>0</v>
      </c>
      <c r="AP272" s="56">
        <f t="shared" ca="1" si="124"/>
        <v>0</v>
      </c>
      <c r="AQ272" s="56">
        <f t="shared" ca="1" si="124"/>
        <v>0</v>
      </c>
      <c r="AR272" s="56">
        <f t="shared" ca="1" si="124"/>
        <v>0</v>
      </c>
      <c r="AS272" s="56">
        <f t="shared" ca="1" si="124"/>
        <v>0</v>
      </c>
      <c r="AT272" s="56">
        <f t="shared" ref="AT272:BG281" ca="1" si="125">IF($O272-WEEKNUM(AT$1815)=0,$Y272,0)</f>
        <v>0</v>
      </c>
      <c r="AU272" s="56">
        <f t="shared" ca="1" si="125"/>
        <v>0</v>
      </c>
      <c r="AV272" s="56">
        <f t="shared" ca="1" si="125"/>
        <v>0</v>
      </c>
      <c r="AW272" s="56">
        <f t="shared" ca="1" si="125"/>
        <v>0</v>
      </c>
      <c r="AX272" s="56">
        <f t="shared" ca="1" si="125"/>
        <v>0</v>
      </c>
      <c r="AY272" s="56">
        <f t="shared" ca="1" si="125"/>
        <v>0</v>
      </c>
      <c r="AZ272" s="56">
        <f t="shared" ca="1" si="125"/>
        <v>0</v>
      </c>
      <c r="BA272" s="56">
        <f t="shared" ca="1" si="125"/>
        <v>0</v>
      </c>
      <c r="BB272" s="56">
        <f t="shared" ca="1" si="125"/>
        <v>0</v>
      </c>
      <c r="BC272" s="56">
        <f t="shared" ca="1" si="125"/>
        <v>0</v>
      </c>
      <c r="BD272" s="56">
        <f t="shared" ca="1" si="125"/>
        <v>0</v>
      </c>
      <c r="BE272" s="56">
        <f t="shared" ca="1" si="125"/>
        <v>0</v>
      </c>
      <c r="BF272" s="56">
        <f t="shared" ca="1" si="125"/>
        <v>0</v>
      </c>
      <c r="BG272" s="56">
        <f t="shared" ca="1" si="125"/>
        <v>0</v>
      </c>
    </row>
    <row r="273" spans="1:59" s="4" customFormat="1" x14ac:dyDescent="0.2">
      <c r="A273" s="4" t="s">
        <v>1169</v>
      </c>
      <c r="B273" s="4" t="s">
        <v>4016</v>
      </c>
      <c r="C273" s="4" t="s">
        <v>1684</v>
      </c>
      <c r="E273" s="93"/>
      <c r="F273" s="86" t="s">
        <v>1172</v>
      </c>
      <c r="G273" s="50" t="s">
        <v>1682</v>
      </c>
      <c r="H273" s="50" t="s">
        <v>1682</v>
      </c>
      <c r="I273" s="51"/>
      <c r="J273" s="76">
        <v>21</v>
      </c>
      <c r="K273" s="76"/>
      <c r="L273" s="53">
        <v>43580</v>
      </c>
      <c r="M273" s="54">
        <f t="shared" si="98"/>
        <v>4</v>
      </c>
      <c r="N273" s="52">
        <f t="shared" si="108"/>
        <v>17</v>
      </c>
      <c r="O273" s="55">
        <f t="shared" ca="1" si="115"/>
        <v>28</v>
      </c>
      <c r="P273" s="55" t="str">
        <f t="shared" ca="1" si="116"/>
        <v>2019.7</v>
      </c>
      <c r="Q273" s="56">
        <f t="shared" si="117"/>
        <v>12401.19</v>
      </c>
      <c r="R273" s="52">
        <f t="shared" ca="1" si="118"/>
        <v>76</v>
      </c>
      <c r="S273" s="52"/>
      <c r="T273" s="52" t="str">
        <f t="shared" ca="1" si="94"/>
        <v>OV</v>
      </c>
      <c r="U273" s="57" t="s">
        <v>178</v>
      </c>
      <c r="V273" s="58">
        <f t="shared" ca="1" si="119"/>
        <v>0</v>
      </c>
      <c r="W273" s="64" t="s">
        <v>1908</v>
      </c>
      <c r="X273" s="60"/>
      <c r="Y273" s="61">
        <v>12401.19</v>
      </c>
      <c r="Z273" s="56">
        <f t="shared" ca="1" si="123"/>
        <v>0</v>
      </c>
      <c r="AA273" s="56">
        <f t="shared" ca="1" si="123"/>
        <v>0</v>
      </c>
      <c r="AB273" s="56">
        <f t="shared" ca="1" si="123"/>
        <v>0</v>
      </c>
      <c r="AC273" s="56">
        <f t="shared" ca="1" si="123"/>
        <v>0</v>
      </c>
      <c r="AD273" s="56">
        <f t="shared" ca="1" si="123"/>
        <v>0</v>
      </c>
      <c r="AE273" s="56">
        <f t="shared" ca="1" si="123"/>
        <v>0</v>
      </c>
      <c r="AF273" s="56">
        <f t="shared" ca="1" si="123"/>
        <v>0</v>
      </c>
      <c r="AG273" s="56">
        <f t="shared" ca="1" si="123"/>
        <v>0</v>
      </c>
      <c r="AH273" s="56">
        <f t="shared" ca="1" si="123"/>
        <v>0</v>
      </c>
      <c r="AI273" s="56">
        <f t="shared" ca="1" si="123"/>
        <v>12401.19</v>
      </c>
      <c r="AJ273" s="56">
        <f t="shared" ca="1" si="124"/>
        <v>0</v>
      </c>
      <c r="AK273" s="56">
        <f t="shared" ca="1" si="124"/>
        <v>0</v>
      </c>
      <c r="AL273" s="56">
        <f t="shared" ca="1" si="124"/>
        <v>0</v>
      </c>
      <c r="AM273" s="56">
        <f t="shared" ca="1" si="124"/>
        <v>0</v>
      </c>
      <c r="AN273" s="56">
        <f t="shared" ca="1" si="124"/>
        <v>0</v>
      </c>
      <c r="AO273" s="56">
        <f t="shared" ca="1" si="124"/>
        <v>0</v>
      </c>
      <c r="AP273" s="56">
        <f t="shared" ca="1" si="124"/>
        <v>0</v>
      </c>
      <c r="AQ273" s="56">
        <f t="shared" ca="1" si="124"/>
        <v>0</v>
      </c>
      <c r="AR273" s="56">
        <f t="shared" ca="1" si="124"/>
        <v>0</v>
      </c>
      <c r="AS273" s="56">
        <f t="shared" ca="1" si="124"/>
        <v>0</v>
      </c>
      <c r="AT273" s="56">
        <f t="shared" ca="1" si="125"/>
        <v>0</v>
      </c>
      <c r="AU273" s="56">
        <f t="shared" ca="1" si="125"/>
        <v>0</v>
      </c>
      <c r="AV273" s="56">
        <f t="shared" ca="1" si="125"/>
        <v>0</v>
      </c>
      <c r="AW273" s="56">
        <f t="shared" ca="1" si="125"/>
        <v>0</v>
      </c>
      <c r="AX273" s="56">
        <f t="shared" ca="1" si="125"/>
        <v>0</v>
      </c>
      <c r="AY273" s="56">
        <f t="shared" ca="1" si="125"/>
        <v>0</v>
      </c>
      <c r="AZ273" s="56">
        <f t="shared" ca="1" si="125"/>
        <v>0</v>
      </c>
      <c r="BA273" s="56">
        <f t="shared" ca="1" si="125"/>
        <v>0</v>
      </c>
      <c r="BB273" s="56">
        <f t="shared" ca="1" si="125"/>
        <v>0</v>
      </c>
      <c r="BC273" s="56">
        <f t="shared" ca="1" si="125"/>
        <v>0</v>
      </c>
      <c r="BD273" s="56">
        <f t="shared" ca="1" si="125"/>
        <v>0</v>
      </c>
      <c r="BE273" s="56">
        <f t="shared" ca="1" si="125"/>
        <v>0</v>
      </c>
      <c r="BF273" s="56">
        <f t="shared" ca="1" si="125"/>
        <v>0</v>
      </c>
      <c r="BG273" s="56">
        <f t="shared" ca="1" si="125"/>
        <v>0</v>
      </c>
    </row>
    <row r="274" spans="1:59" s="4" customFormat="1" x14ac:dyDescent="0.2">
      <c r="A274" s="4" t="s">
        <v>1169</v>
      </c>
      <c r="B274" s="4" t="s">
        <v>4016</v>
      </c>
      <c r="C274" s="4" t="s">
        <v>1684</v>
      </c>
      <c r="E274" s="93"/>
      <c r="F274" s="86" t="s">
        <v>1176</v>
      </c>
      <c r="G274" s="50" t="s">
        <v>1682</v>
      </c>
      <c r="H274" s="50" t="s">
        <v>1682</v>
      </c>
      <c r="I274" s="51"/>
      <c r="J274" s="76">
        <v>21</v>
      </c>
      <c r="K274" s="76"/>
      <c r="L274" s="53">
        <v>43593</v>
      </c>
      <c r="M274" s="54">
        <f t="shared" si="98"/>
        <v>3</v>
      </c>
      <c r="N274" s="52">
        <f t="shared" si="108"/>
        <v>19</v>
      </c>
      <c r="O274" s="55">
        <f t="shared" ca="1" si="115"/>
        <v>28</v>
      </c>
      <c r="P274" s="55" t="str">
        <f t="shared" ca="1" si="116"/>
        <v>2019.7</v>
      </c>
      <c r="Q274" s="56">
        <f t="shared" si="117"/>
        <v>10307.299999999999</v>
      </c>
      <c r="R274" s="52">
        <f t="shared" ca="1" si="118"/>
        <v>63</v>
      </c>
      <c r="S274" s="52"/>
      <c r="T274" s="52" t="str">
        <f t="shared" ref="T274:T337" ca="1" si="126">IFERROR(IF(R274&gt;0,"OV",""),0)</f>
        <v>OV</v>
      </c>
      <c r="U274" s="57" t="s">
        <v>178</v>
      </c>
      <c r="V274" s="58">
        <f t="shared" ca="1" si="119"/>
        <v>0</v>
      </c>
      <c r="W274" s="64" t="s">
        <v>1908</v>
      </c>
      <c r="X274" s="60"/>
      <c r="Y274" s="61">
        <v>10307.299999999999</v>
      </c>
      <c r="Z274" s="56">
        <f t="shared" ca="1" si="123"/>
        <v>0</v>
      </c>
      <c r="AA274" s="56">
        <f t="shared" ca="1" si="123"/>
        <v>0</v>
      </c>
      <c r="AB274" s="56">
        <f t="shared" ca="1" si="123"/>
        <v>0</v>
      </c>
      <c r="AC274" s="56">
        <f t="shared" ca="1" si="123"/>
        <v>0</v>
      </c>
      <c r="AD274" s="56">
        <f t="shared" ca="1" si="123"/>
        <v>0</v>
      </c>
      <c r="AE274" s="56">
        <f t="shared" ca="1" si="123"/>
        <v>0</v>
      </c>
      <c r="AF274" s="56">
        <f t="shared" ca="1" si="123"/>
        <v>0</v>
      </c>
      <c r="AG274" s="56">
        <f t="shared" ca="1" si="123"/>
        <v>0</v>
      </c>
      <c r="AH274" s="56">
        <f t="shared" ca="1" si="123"/>
        <v>0</v>
      </c>
      <c r="AI274" s="56">
        <f t="shared" ca="1" si="123"/>
        <v>10307.299999999999</v>
      </c>
      <c r="AJ274" s="56">
        <f t="shared" ca="1" si="124"/>
        <v>0</v>
      </c>
      <c r="AK274" s="56">
        <f t="shared" ca="1" si="124"/>
        <v>0</v>
      </c>
      <c r="AL274" s="56">
        <f t="shared" ca="1" si="124"/>
        <v>0</v>
      </c>
      <c r="AM274" s="56">
        <f t="shared" ca="1" si="124"/>
        <v>0</v>
      </c>
      <c r="AN274" s="56">
        <f t="shared" ca="1" si="124"/>
        <v>0</v>
      </c>
      <c r="AO274" s="56">
        <f t="shared" ca="1" si="124"/>
        <v>0</v>
      </c>
      <c r="AP274" s="56">
        <f t="shared" ca="1" si="124"/>
        <v>0</v>
      </c>
      <c r="AQ274" s="56">
        <f t="shared" ca="1" si="124"/>
        <v>0</v>
      </c>
      <c r="AR274" s="56">
        <f t="shared" ca="1" si="124"/>
        <v>0</v>
      </c>
      <c r="AS274" s="56">
        <f t="shared" ca="1" si="124"/>
        <v>0</v>
      </c>
      <c r="AT274" s="56">
        <f t="shared" ca="1" si="125"/>
        <v>0</v>
      </c>
      <c r="AU274" s="56">
        <f t="shared" ca="1" si="125"/>
        <v>0</v>
      </c>
      <c r="AV274" s="56">
        <f t="shared" ca="1" si="125"/>
        <v>0</v>
      </c>
      <c r="AW274" s="56">
        <f t="shared" ca="1" si="125"/>
        <v>0</v>
      </c>
      <c r="AX274" s="56">
        <f t="shared" ca="1" si="125"/>
        <v>0</v>
      </c>
      <c r="AY274" s="56">
        <f t="shared" ca="1" si="125"/>
        <v>0</v>
      </c>
      <c r="AZ274" s="56">
        <f t="shared" ca="1" si="125"/>
        <v>0</v>
      </c>
      <c r="BA274" s="56">
        <f t="shared" ca="1" si="125"/>
        <v>0</v>
      </c>
      <c r="BB274" s="56">
        <f t="shared" ca="1" si="125"/>
        <v>0</v>
      </c>
      <c r="BC274" s="56">
        <f t="shared" ca="1" si="125"/>
        <v>0</v>
      </c>
      <c r="BD274" s="56">
        <f t="shared" ca="1" si="125"/>
        <v>0</v>
      </c>
      <c r="BE274" s="56">
        <f t="shared" ca="1" si="125"/>
        <v>0</v>
      </c>
      <c r="BF274" s="56">
        <f t="shared" ca="1" si="125"/>
        <v>0</v>
      </c>
      <c r="BG274" s="56">
        <f t="shared" ca="1" si="125"/>
        <v>0</v>
      </c>
    </row>
    <row r="275" spans="1:59" s="4" customFormat="1" x14ac:dyDescent="0.2">
      <c r="A275" s="4" t="s">
        <v>1169</v>
      </c>
      <c r="B275" s="4" t="s">
        <v>4016</v>
      </c>
      <c r="C275" s="4" t="s">
        <v>1684</v>
      </c>
      <c r="E275" s="93"/>
      <c r="F275" s="86"/>
      <c r="G275" s="50" t="s">
        <v>1682</v>
      </c>
      <c r="H275" s="50" t="s">
        <v>1682</v>
      </c>
      <c r="I275" s="51"/>
      <c r="J275" s="76">
        <v>21</v>
      </c>
      <c r="K275" s="76"/>
      <c r="L275" s="53"/>
      <c r="M275" s="54" t="str">
        <f t="shared" si="98"/>
        <v>-</v>
      </c>
      <c r="N275" s="52">
        <f t="shared" si="108"/>
        <v>0</v>
      </c>
      <c r="O275" s="55">
        <f t="shared" ca="1" si="115"/>
        <v>28</v>
      </c>
      <c r="P275" s="55" t="str">
        <f t="shared" ca="1" si="116"/>
        <v>2019.7</v>
      </c>
      <c r="Q275" s="56">
        <f t="shared" si="117"/>
        <v>0</v>
      </c>
      <c r="R275" s="52" t="str">
        <f t="shared" si="118"/>
        <v/>
      </c>
      <c r="S275" s="52"/>
      <c r="T275" s="52" t="str">
        <f t="shared" si="126"/>
        <v>OV</v>
      </c>
      <c r="U275" s="57" t="s">
        <v>178</v>
      </c>
      <c r="V275" s="58">
        <f t="shared" ca="1" si="119"/>
        <v>0</v>
      </c>
      <c r="W275" s="64" t="s">
        <v>1908</v>
      </c>
      <c r="X275" s="60"/>
      <c r="Y275" s="61"/>
      <c r="Z275" s="56">
        <f t="shared" ca="1" si="123"/>
        <v>0</v>
      </c>
      <c r="AA275" s="56">
        <f t="shared" ca="1" si="123"/>
        <v>0</v>
      </c>
      <c r="AB275" s="56">
        <f t="shared" ca="1" si="123"/>
        <v>0</v>
      </c>
      <c r="AC275" s="56">
        <f t="shared" ca="1" si="123"/>
        <v>0</v>
      </c>
      <c r="AD275" s="56">
        <f t="shared" ca="1" si="123"/>
        <v>0</v>
      </c>
      <c r="AE275" s="56">
        <f t="shared" ca="1" si="123"/>
        <v>0</v>
      </c>
      <c r="AF275" s="56">
        <f t="shared" ca="1" si="123"/>
        <v>0</v>
      </c>
      <c r="AG275" s="56">
        <f t="shared" ca="1" si="123"/>
        <v>0</v>
      </c>
      <c r="AH275" s="56">
        <f t="shared" ca="1" si="123"/>
        <v>0</v>
      </c>
      <c r="AI275" s="56">
        <f t="shared" ca="1" si="123"/>
        <v>0</v>
      </c>
      <c r="AJ275" s="56">
        <f t="shared" ca="1" si="124"/>
        <v>0</v>
      </c>
      <c r="AK275" s="56">
        <f t="shared" ca="1" si="124"/>
        <v>0</v>
      </c>
      <c r="AL275" s="56">
        <f t="shared" ca="1" si="124"/>
        <v>0</v>
      </c>
      <c r="AM275" s="56">
        <f t="shared" ca="1" si="124"/>
        <v>0</v>
      </c>
      <c r="AN275" s="56">
        <f t="shared" ca="1" si="124"/>
        <v>0</v>
      </c>
      <c r="AO275" s="56">
        <f t="shared" ca="1" si="124"/>
        <v>0</v>
      </c>
      <c r="AP275" s="56">
        <f t="shared" ca="1" si="124"/>
        <v>0</v>
      </c>
      <c r="AQ275" s="56">
        <f t="shared" ca="1" si="124"/>
        <v>0</v>
      </c>
      <c r="AR275" s="56">
        <f t="shared" ca="1" si="124"/>
        <v>0</v>
      </c>
      <c r="AS275" s="56">
        <f t="shared" ca="1" si="124"/>
        <v>0</v>
      </c>
      <c r="AT275" s="56">
        <f t="shared" ca="1" si="125"/>
        <v>0</v>
      </c>
      <c r="AU275" s="56">
        <f t="shared" ca="1" si="125"/>
        <v>0</v>
      </c>
      <c r="AV275" s="56">
        <f t="shared" ca="1" si="125"/>
        <v>0</v>
      </c>
      <c r="AW275" s="56">
        <f t="shared" ca="1" si="125"/>
        <v>0</v>
      </c>
      <c r="AX275" s="56">
        <f t="shared" ca="1" si="125"/>
        <v>0</v>
      </c>
      <c r="AY275" s="56">
        <f t="shared" ca="1" si="125"/>
        <v>0</v>
      </c>
      <c r="AZ275" s="56">
        <f t="shared" ca="1" si="125"/>
        <v>0</v>
      </c>
      <c r="BA275" s="56">
        <f t="shared" ca="1" si="125"/>
        <v>0</v>
      </c>
      <c r="BB275" s="56">
        <f t="shared" ca="1" si="125"/>
        <v>0</v>
      </c>
      <c r="BC275" s="56">
        <f t="shared" ca="1" si="125"/>
        <v>0</v>
      </c>
      <c r="BD275" s="56">
        <f t="shared" ca="1" si="125"/>
        <v>0</v>
      </c>
      <c r="BE275" s="56">
        <f t="shared" ca="1" si="125"/>
        <v>0</v>
      </c>
      <c r="BF275" s="56">
        <f t="shared" ca="1" si="125"/>
        <v>0</v>
      </c>
      <c r="BG275" s="56">
        <f t="shared" ca="1" si="125"/>
        <v>0</v>
      </c>
    </row>
    <row r="276" spans="1:59" s="4" customFormat="1" x14ac:dyDescent="0.2">
      <c r="A276" s="4" t="s">
        <v>1169</v>
      </c>
      <c r="B276" s="4" t="s">
        <v>4016</v>
      </c>
      <c r="C276" s="4" t="s">
        <v>1684</v>
      </c>
      <c r="E276" s="93"/>
      <c r="F276" s="86"/>
      <c r="G276" s="50" t="s">
        <v>1682</v>
      </c>
      <c r="H276" s="50" t="s">
        <v>1682</v>
      </c>
      <c r="I276" s="51"/>
      <c r="J276" s="76">
        <v>21</v>
      </c>
      <c r="K276" s="76"/>
      <c r="L276" s="53"/>
      <c r="M276" s="54" t="str">
        <f t="shared" si="98"/>
        <v>-</v>
      </c>
      <c r="N276" s="52">
        <f t="shared" si="108"/>
        <v>0</v>
      </c>
      <c r="O276" s="55">
        <f t="shared" ca="1" si="115"/>
        <v>28</v>
      </c>
      <c r="P276" s="55" t="str">
        <f t="shared" ca="1" si="116"/>
        <v>2019.7</v>
      </c>
      <c r="Q276" s="56">
        <f t="shared" si="117"/>
        <v>0</v>
      </c>
      <c r="R276" s="52" t="str">
        <f t="shared" si="118"/>
        <v/>
      </c>
      <c r="S276" s="52"/>
      <c r="T276" s="52" t="str">
        <f>IFERROR(IF(R276&gt;0,"OV",""),0)</f>
        <v>OV</v>
      </c>
      <c r="U276" s="57" t="s">
        <v>178</v>
      </c>
      <c r="V276" s="58">
        <f t="shared" ca="1" si="119"/>
        <v>0</v>
      </c>
      <c r="W276" s="64" t="s">
        <v>1908</v>
      </c>
      <c r="X276" s="60"/>
      <c r="Y276" s="61"/>
      <c r="Z276" s="56">
        <f t="shared" ca="1" si="123"/>
        <v>0</v>
      </c>
      <c r="AA276" s="56">
        <f t="shared" ca="1" si="123"/>
        <v>0</v>
      </c>
      <c r="AB276" s="56">
        <f t="shared" ca="1" si="123"/>
        <v>0</v>
      </c>
      <c r="AC276" s="56">
        <f t="shared" ca="1" si="123"/>
        <v>0</v>
      </c>
      <c r="AD276" s="56">
        <f t="shared" ca="1" si="123"/>
        <v>0</v>
      </c>
      <c r="AE276" s="56">
        <f t="shared" ca="1" si="123"/>
        <v>0</v>
      </c>
      <c r="AF276" s="56">
        <f t="shared" ca="1" si="123"/>
        <v>0</v>
      </c>
      <c r="AG276" s="56">
        <f t="shared" ca="1" si="123"/>
        <v>0</v>
      </c>
      <c r="AH276" s="56">
        <f t="shared" ca="1" si="123"/>
        <v>0</v>
      </c>
      <c r="AI276" s="56">
        <f t="shared" ca="1" si="123"/>
        <v>0</v>
      </c>
      <c r="AJ276" s="56">
        <f t="shared" ca="1" si="124"/>
        <v>0</v>
      </c>
      <c r="AK276" s="56">
        <f t="shared" ca="1" si="124"/>
        <v>0</v>
      </c>
      <c r="AL276" s="56">
        <f t="shared" ca="1" si="124"/>
        <v>0</v>
      </c>
      <c r="AM276" s="56">
        <f t="shared" ca="1" si="124"/>
        <v>0</v>
      </c>
      <c r="AN276" s="56">
        <f t="shared" ca="1" si="124"/>
        <v>0</v>
      </c>
      <c r="AO276" s="56">
        <f t="shared" ca="1" si="124"/>
        <v>0</v>
      </c>
      <c r="AP276" s="56">
        <f t="shared" ca="1" si="124"/>
        <v>0</v>
      </c>
      <c r="AQ276" s="56">
        <f t="shared" ca="1" si="124"/>
        <v>0</v>
      </c>
      <c r="AR276" s="56">
        <f t="shared" ca="1" si="124"/>
        <v>0</v>
      </c>
      <c r="AS276" s="56">
        <f t="shared" ca="1" si="124"/>
        <v>0</v>
      </c>
      <c r="AT276" s="56">
        <f t="shared" ca="1" si="125"/>
        <v>0</v>
      </c>
      <c r="AU276" s="56">
        <f t="shared" ca="1" si="125"/>
        <v>0</v>
      </c>
      <c r="AV276" s="56">
        <f t="shared" ca="1" si="125"/>
        <v>0</v>
      </c>
      <c r="AW276" s="56">
        <f t="shared" ca="1" si="125"/>
        <v>0</v>
      </c>
      <c r="AX276" s="56">
        <f t="shared" ca="1" si="125"/>
        <v>0</v>
      </c>
      <c r="AY276" s="56">
        <f t="shared" ca="1" si="125"/>
        <v>0</v>
      </c>
      <c r="AZ276" s="56">
        <f t="shared" ca="1" si="125"/>
        <v>0</v>
      </c>
      <c r="BA276" s="56">
        <f t="shared" ca="1" si="125"/>
        <v>0</v>
      </c>
      <c r="BB276" s="56">
        <f t="shared" ca="1" si="125"/>
        <v>0</v>
      </c>
      <c r="BC276" s="56">
        <f t="shared" ca="1" si="125"/>
        <v>0</v>
      </c>
      <c r="BD276" s="56">
        <f t="shared" ca="1" si="125"/>
        <v>0</v>
      </c>
      <c r="BE276" s="56">
        <f t="shared" ca="1" si="125"/>
        <v>0</v>
      </c>
      <c r="BF276" s="56">
        <f t="shared" ca="1" si="125"/>
        <v>0</v>
      </c>
      <c r="BG276" s="56">
        <f t="shared" ca="1" si="125"/>
        <v>0</v>
      </c>
    </row>
    <row r="277" spans="1:59" s="4" customFormat="1" x14ac:dyDescent="0.2">
      <c r="A277" s="4" t="s">
        <v>1169</v>
      </c>
      <c r="B277" s="4" t="s">
        <v>4016</v>
      </c>
      <c r="C277" s="4" t="s">
        <v>1684</v>
      </c>
      <c r="E277" s="93"/>
      <c r="F277" s="86"/>
      <c r="G277" s="50" t="s">
        <v>1682</v>
      </c>
      <c r="H277" s="50" t="s">
        <v>1682</v>
      </c>
      <c r="I277" s="51"/>
      <c r="J277" s="76">
        <v>21</v>
      </c>
      <c r="K277" s="76"/>
      <c r="L277" s="53"/>
      <c r="M277" s="54" t="str">
        <f t="shared" si="98"/>
        <v>-</v>
      </c>
      <c r="N277" s="52">
        <f>WEEKNUM(L277)</f>
        <v>0</v>
      </c>
      <c r="O277" s="55">
        <f t="shared" ca="1" si="115"/>
        <v>28</v>
      </c>
      <c r="P277" s="55" t="str">
        <f t="shared" ca="1" si="116"/>
        <v>2019.7</v>
      </c>
      <c r="Q277" s="56">
        <f t="shared" si="117"/>
        <v>0</v>
      </c>
      <c r="R277" s="52" t="str">
        <f t="shared" si="118"/>
        <v/>
      </c>
      <c r="S277" s="52"/>
      <c r="T277" s="52" t="str">
        <f>IFERROR(IF(R277&gt;0,"OV",""),0)</f>
        <v>OV</v>
      </c>
      <c r="U277" s="57" t="s">
        <v>178</v>
      </c>
      <c r="V277" s="58">
        <f t="shared" ca="1" si="119"/>
        <v>0</v>
      </c>
      <c r="W277" s="64" t="s">
        <v>1908</v>
      </c>
      <c r="X277" s="60"/>
      <c r="Y277" s="61"/>
      <c r="Z277" s="56">
        <f t="shared" ca="1" si="123"/>
        <v>0</v>
      </c>
      <c r="AA277" s="56">
        <f t="shared" ca="1" si="123"/>
        <v>0</v>
      </c>
      <c r="AB277" s="56">
        <f t="shared" ca="1" si="123"/>
        <v>0</v>
      </c>
      <c r="AC277" s="56">
        <f t="shared" ca="1" si="123"/>
        <v>0</v>
      </c>
      <c r="AD277" s="56">
        <f t="shared" ca="1" si="123"/>
        <v>0</v>
      </c>
      <c r="AE277" s="56">
        <f t="shared" ca="1" si="123"/>
        <v>0</v>
      </c>
      <c r="AF277" s="56">
        <f t="shared" ca="1" si="123"/>
        <v>0</v>
      </c>
      <c r="AG277" s="56">
        <f t="shared" ca="1" si="123"/>
        <v>0</v>
      </c>
      <c r="AH277" s="56">
        <f t="shared" ca="1" si="123"/>
        <v>0</v>
      </c>
      <c r="AI277" s="56">
        <f t="shared" ca="1" si="123"/>
        <v>0</v>
      </c>
      <c r="AJ277" s="56">
        <f t="shared" ca="1" si="124"/>
        <v>0</v>
      </c>
      <c r="AK277" s="56">
        <f t="shared" ca="1" si="124"/>
        <v>0</v>
      </c>
      <c r="AL277" s="56">
        <f t="shared" ca="1" si="124"/>
        <v>0</v>
      </c>
      <c r="AM277" s="56">
        <f t="shared" ca="1" si="124"/>
        <v>0</v>
      </c>
      <c r="AN277" s="56">
        <f t="shared" ca="1" si="124"/>
        <v>0</v>
      </c>
      <c r="AO277" s="56">
        <f t="shared" ca="1" si="124"/>
        <v>0</v>
      </c>
      <c r="AP277" s="56">
        <f t="shared" ca="1" si="124"/>
        <v>0</v>
      </c>
      <c r="AQ277" s="56">
        <f t="shared" ca="1" si="124"/>
        <v>0</v>
      </c>
      <c r="AR277" s="56">
        <f t="shared" ca="1" si="124"/>
        <v>0</v>
      </c>
      <c r="AS277" s="56">
        <f t="shared" ca="1" si="124"/>
        <v>0</v>
      </c>
      <c r="AT277" s="56">
        <f t="shared" ca="1" si="125"/>
        <v>0</v>
      </c>
      <c r="AU277" s="56">
        <f t="shared" ca="1" si="125"/>
        <v>0</v>
      </c>
      <c r="AV277" s="56">
        <f t="shared" ca="1" si="125"/>
        <v>0</v>
      </c>
      <c r="AW277" s="56">
        <f t="shared" ca="1" si="125"/>
        <v>0</v>
      </c>
      <c r="AX277" s="56">
        <f t="shared" ca="1" si="125"/>
        <v>0</v>
      </c>
      <c r="AY277" s="56">
        <f t="shared" ca="1" si="125"/>
        <v>0</v>
      </c>
      <c r="AZ277" s="56">
        <f t="shared" ca="1" si="125"/>
        <v>0</v>
      </c>
      <c r="BA277" s="56">
        <f t="shared" ca="1" si="125"/>
        <v>0</v>
      </c>
      <c r="BB277" s="56">
        <f t="shared" ca="1" si="125"/>
        <v>0</v>
      </c>
      <c r="BC277" s="56">
        <f t="shared" ca="1" si="125"/>
        <v>0</v>
      </c>
      <c r="BD277" s="56">
        <f t="shared" ca="1" si="125"/>
        <v>0</v>
      </c>
      <c r="BE277" s="56">
        <f t="shared" ca="1" si="125"/>
        <v>0</v>
      </c>
      <c r="BF277" s="56">
        <f t="shared" ca="1" si="125"/>
        <v>0</v>
      </c>
      <c r="BG277" s="56">
        <f t="shared" ca="1" si="125"/>
        <v>0</v>
      </c>
    </row>
    <row r="278" spans="1:59" s="4" customFormat="1" x14ac:dyDescent="0.2">
      <c r="A278" s="4" t="s">
        <v>1169</v>
      </c>
      <c r="B278" s="4" t="s">
        <v>4016</v>
      </c>
      <c r="C278" s="4" t="s">
        <v>1684</v>
      </c>
      <c r="E278" s="93"/>
      <c r="F278" s="86"/>
      <c r="G278" s="50" t="s">
        <v>1682</v>
      </c>
      <c r="H278" s="50" t="s">
        <v>1682</v>
      </c>
      <c r="I278" s="51"/>
      <c r="J278" s="76">
        <v>21</v>
      </c>
      <c r="K278" s="76"/>
      <c r="L278" s="53"/>
      <c r="M278" s="54" t="str">
        <f t="shared" si="98"/>
        <v>-</v>
      </c>
      <c r="N278" s="52">
        <f t="shared" si="108"/>
        <v>0</v>
      </c>
      <c r="O278" s="55">
        <f t="shared" ca="1" si="115"/>
        <v>28</v>
      </c>
      <c r="P278" s="55" t="str">
        <f t="shared" ca="1" si="116"/>
        <v>2019.7</v>
      </c>
      <c r="Q278" s="56">
        <f t="shared" si="117"/>
        <v>0</v>
      </c>
      <c r="R278" s="52" t="str">
        <f t="shared" si="118"/>
        <v/>
      </c>
      <c r="S278" s="52"/>
      <c r="T278" s="52" t="str">
        <f t="shared" si="126"/>
        <v>OV</v>
      </c>
      <c r="U278" s="57" t="s">
        <v>178</v>
      </c>
      <c r="V278" s="58">
        <f t="shared" ca="1" si="119"/>
        <v>0</v>
      </c>
      <c r="W278" s="64" t="s">
        <v>1908</v>
      </c>
      <c r="X278" s="60"/>
      <c r="Y278" s="61"/>
      <c r="Z278" s="56">
        <f t="shared" ca="1" si="123"/>
        <v>0</v>
      </c>
      <c r="AA278" s="56">
        <f t="shared" ca="1" si="123"/>
        <v>0</v>
      </c>
      <c r="AB278" s="56">
        <f t="shared" ca="1" si="123"/>
        <v>0</v>
      </c>
      <c r="AC278" s="56">
        <f t="shared" ca="1" si="123"/>
        <v>0</v>
      </c>
      <c r="AD278" s="56">
        <f t="shared" ca="1" si="123"/>
        <v>0</v>
      </c>
      <c r="AE278" s="56">
        <f t="shared" ca="1" si="123"/>
        <v>0</v>
      </c>
      <c r="AF278" s="56">
        <f t="shared" ca="1" si="123"/>
        <v>0</v>
      </c>
      <c r="AG278" s="56">
        <f t="shared" ca="1" si="123"/>
        <v>0</v>
      </c>
      <c r="AH278" s="56">
        <f t="shared" ca="1" si="123"/>
        <v>0</v>
      </c>
      <c r="AI278" s="56">
        <f t="shared" ca="1" si="123"/>
        <v>0</v>
      </c>
      <c r="AJ278" s="56">
        <f t="shared" ca="1" si="124"/>
        <v>0</v>
      </c>
      <c r="AK278" s="56">
        <f t="shared" ca="1" si="124"/>
        <v>0</v>
      </c>
      <c r="AL278" s="56">
        <f t="shared" ca="1" si="124"/>
        <v>0</v>
      </c>
      <c r="AM278" s="56">
        <f t="shared" ca="1" si="124"/>
        <v>0</v>
      </c>
      <c r="AN278" s="56">
        <f t="shared" ca="1" si="124"/>
        <v>0</v>
      </c>
      <c r="AO278" s="56">
        <f t="shared" ca="1" si="124"/>
        <v>0</v>
      </c>
      <c r="AP278" s="56">
        <f t="shared" ca="1" si="124"/>
        <v>0</v>
      </c>
      <c r="AQ278" s="56">
        <f t="shared" ca="1" si="124"/>
        <v>0</v>
      </c>
      <c r="AR278" s="56">
        <f t="shared" ca="1" si="124"/>
        <v>0</v>
      </c>
      <c r="AS278" s="56">
        <f t="shared" ca="1" si="124"/>
        <v>0</v>
      </c>
      <c r="AT278" s="56">
        <f t="shared" ca="1" si="125"/>
        <v>0</v>
      </c>
      <c r="AU278" s="56">
        <f t="shared" ca="1" si="125"/>
        <v>0</v>
      </c>
      <c r="AV278" s="56">
        <f t="shared" ca="1" si="125"/>
        <v>0</v>
      </c>
      <c r="AW278" s="56">
        <f t="shared" ca="1" si="125"/>
        <v>0</v>
      </c>
      <c r="AX278" s="56">
        <f t="shared" ca="1" si="125"/>
        <v>0</v>
      </c>
      <c r="AY278" s="56">
        <f t="shared" ca="1" si="125"/>
        <v>0</v>
      </c>
      <c r="AZ278" s="56">
        <f t="shared" ca="1" si="125"/>
        <v>0</v>
      </c>
      <c r="BA278" s="56">
        <f t="shared" ca="1" si="125"/>
        <v>0</v>
      </c>
      <c r="BB278" s="56">
        <f t="shared" ca="1" si="125"/>
        <v>0</v>
      </c>
      <c r="BC278" s="56">
        <f t="shared" ca="1" si="125"/>
        <v>0</v>
      </c>
      <c r="BD278" s="56">
        <f t="shared" ca="1" si="125"/>
        <v>0</v>
      </c>
      <c r="BE278" s="56">
        <f t="shared" ca="1" si="125"/>
        <v>0</v>
      </c>
      <c r="BF278" s="56">
        <f t="shared" ca="1" si="125"/>
        <v>0</v>
      </c>
      <c r="BG278" s="56">
        <f t="shared" ca="1" si="125"/>
        <v>0</v>
      </c>
    </row>
    <row r="279" spans="1:59" s="4" customFormat="1" x14ac:dyDescent="0.2">
      <c r="A279" s="4" t="s">
        <v>1169</v>
      </c>
      <c r="B279" s="4" t="s">
        <v>4016</v>
      </c>
      <c r="C279" s="4" t="s">
        <v>1684</v>
      </c>
      <c r="E279" s="93"/>
      <c r="F279" s="86"/>
      <c r="G279" s="50" t="s">
        <v>1682</v>
      </c>
      <c r="H279" s="50" t="s">
        <v>1682</v>
      </c>
      <c r="I279" s="51"/>
      <c r="J279" s="76">
        <v>21</v>
      </c>
      <c r="K279" s="76"/>
      <c r="L279" s="53"/>
      <c r="M279" s="54" t="str">
        <f t="shared" si="98"/>
        <v>-</v>
      </c>
      <c r="N279" s="52">
        <f t="shared" si="108"/>
        <v>0</v>
      </c>
      <c r="O279" s="55">
        <f t="shared" ca="1" si="115"/>
        <v>28</v>
      </c>
      <c r="P279" s="55" t="str">
        <f t="shared" ca="1" si="116"/>
        <v>2019.7</v>
      </c>
      <c r="Q279" s="56">
        <f t="shared" si="117"/>
        <v>0</v>
      </c>
      <c r="R279" s="52" t="str">
        <f t="shared" si="118"/>
        <v/>
      </c>
      <c r="S279" s="52"/>
      <c r="T279" s="52" t="str">
        <f>IFERROR(IF(R279&gt;0,"OV",""),0)</f>
        <v>OV</v>
      </c>
      <c r="U279" s="57" t="s">
        <v>178</v>
      </c>
      <c r="V279" s="58">
        <f t="shared" ca="1" si="119"/>
        <v>0</v>
      </c>
      <c r="W279" s="64" t="s">
        <v>1908</v>
      </c>
      <c r="X279" s="60"/>
      <c r="Y279" s="61"/>
      <c r="Z279" s="56">
        <f t="shared" ca="1" si="123"/>
        <v>0</v>
      </c>
      <c r="AA279" s="56">
        <f t="shared" ca="1" si="123"/>
        <v>0</v>
      </c>
      <c r="AB279" s="56">
        <f t="shared" ca="1" si="123"/>
        <v>0</v>
      </c>
      <c r="AC279" s="56">
        <f t="shared" ca="1" si="123"/>
        <v>0</v>
      </c>
      <c r="AD279" s="56">
        <f t="shared" ca="1" si="123"/>
        <v>0</v>
      </c>
      <c r="AE279" s="56">
        <f t="shared" ca="1" si="123"/>
        <v>0</v>
      </c>
      <c r="AF279" s="56">
        <f t="shared" ca="1" si="123"/>
        <v>0</v>
      </c>
      <c r="AG279" s="56">
        <f t="shared" ca="1" si="123"/>
        <v>0</v>
      </c>
      <c r="AH279" s="56">
        <f t="shared" ca="1" si="123"/>
        <v>0</v>
      </c>
      <c r="AI279" s="56">
        <f t="shared" ca="1" si="123"/>
        <v>0</v>
      </c>
      <c r="AJ279" s="56">
        <f t="shared" ca="1" si="124"/>
        <v>0</v>
      </c>
      <c r="AK279" s="56">
        <f t="shared" ca="1" si="124"/>
        <v>0</v>
      </c>
      <c r="AL279" s="56">
        <f t="shared" ca="1" si="124"/>
        <v>0</v>
      </c>
      <c r="AM279" s="56">
        <f t="shared" ca="1" si="124"/>
        <v>0</v>
      </c>
      <c r="AN279" s="56">
        <f t="shared" ca="1" si="124"/>
        <v>0</v>
      </c>
      <c r="AO279" s="56">
        <f t="shared" ca="1" si="124"/>
        <v>0</v>
      </c>
      <c r="AP279" s="56">
        <f t="shared" ca="1" si="124"/>
        <v>0</v>
      </c>
      <c r="AQ279" s="56">
        <f t="shared" ca="1" si="124"/>
        <v>0</v>
      </c>
      <c r="AR279" s="56">
        <f t="shared" ca="1" si="124"/>
        <v>0</v>
      </c>
      <c r="AS279" s="56">
        <f t="shared" ca="1" si="124"/>
        <v>0</v>
      </c>
      <c r="AT279" s="56">
        <f t="shared" ca="1" si="125"/>
        <v>0</v>
      </c>
      <c r="AU279" s="56">
        <f t="shared" ca="1" si="125"/>
        <v>0</v>
      </c>
      <c r="AV279" s="56">
        <f t="shared" ca="1" si="125"/>
        <v>0</v>
      </c>
      <c r="AW279" s="56">
        <f t="shared" ca="1" si="125"/>
        <v>0</v>
      </c>
      <c r="AX279" s="56">
        <f t="shared" ca="1" si="125"/>
        <v>0</v>
      </c>
      <c r="AY279" s="56">
        <f t="shared" ca="1" si="125"/>
        <v>0</v>
      </c>
      <c r="AZ279" s="56">
        <f t="shared" ca="1" si="125"/>
        <v>0</v>
      </c>
      <c r="BA279" s="56">
        <f t="shared" ca="1" si="125"/>
        <v>0</v>
      </c>
      <c r="BB279" s="56">
        <f t="shared" ca="1" si="125"/>
        <v>0</v>
      </c>
      <c r="BC279" s="56">
        <f t="shared" ca="1" si="125"/>
        <v>0</v>
      </c>
      <c r="BD279" s="56">
        <f t="shared" ca="1" si="125"/>
        <v>0</v>
      </c>
      <c r="BE279" s="56">
        <f t="shared" ca="1" si="125"/>
        <v>0</v>
      </c>
      <c r="BF279" s="56">
        <f t="shared" ca="1" si="125"/>
        <v>0</v>
      </c>
      <c r="BG279" s="56">
        <f t="shared" ca="1" si="125"/>
        <v>0</v>
      </c>
    </row>
    <row r="280" spans="1:59" s="4" customFormat="1" x14ac:dyDescent="0.2">
      <c r="A280" s="4" t="s">
        <v>1169</v>
      </c>
      <c r="B280" s="4" t="s">
        <v>4016</v>
      </c>
      <c r="C280" s="4" t="s">
        <v>1684</v>
      </c>
      <c r="E280" s="93"/>
      <c r="F280" s="86"/>
      <c r="G280" s="50" t="s">
        <v>1682</v>
      </c>
      <c r="H280" s="50" t="s">
        <v>1682</v>
      </c>
      <c r="I280" s="51"/>
      <c r="J280" s="76">
        <v>21</v>
      </c>
      <c r="K280" s="76"/>
      <c r="L280" s="53"/>
      <c r="M280" s="54" t="str">
        <f t="shared" si="98"/>
        <v>-</v>
      </c>
      <c r="N280" s="52">
        <f t="shared" si="108"/>
        <v>0</v>
      </c>
      <c r="O280" s="55">
        <f t="shared" ca="1" si="115"/>
        <v>28</v>
      </c>
      <c r="P280" s="55" t="str">
        <f t="shared" ca="1" si="116"/>
        <v>2019.7</v>
      </c>
      <c r="Q280" s="56">
        <f t="shared" si="117"/>
        <v>0</v>
      </c>
      <c r="R280" s="52" t="str">
        <f t="shared" si="118"/>
        <v/>
      </c>
      <c r="S280" s="52"/>
      <c r="T280" s="52" t="str">
        <f t="shared" si="126"/>
        <v>OV</v>
      </c>
      <c r="U280" s="57" t="s">
        <v>178</v>
      </c>
      <c r="V280" s="58">
        <f t="shared" ca="1" si="119"/>
        <v>0</v>
      </c>
      <c r="W280" s="64" t="s">
        <v>1908</v>
      </c>
      <c r="X280" s="60"/>
      <c r="Y280" s="61"/>
      <c r="Z280" s="56">
        <f t="shared" ca="1" si="123"/>
        <v>0</v>
      </c>
      <c r="AA280" s="56">
        <f t="shared" ca="1" si="123"/>
        <v>0</v>
      </c>
      <c r="AB280" s="56">
        <f t="shared" ca="1" si="123"/>
        <v>0</v>
      </c>
      <c r="AC280" s="56">
        <f t="shared" ca="1" si="123"/>
        <v>0</v>
      </c>
      <c r="AD280" s="56">
        <f t="shared" ca="1" si="123"/>
        <v>0</v>
      </c>
      <c r="AE280" s="56">
        <f t="shared" ca="1" si="123"/>
        <v>0</v>
      </c>
      <c r="AF280" s="56">
        <f t="shared" ca="1" si="123"/>
        <v>0</v>
      </c>
      <c r="AG280" s="56">
        <f t="shared" ca="1" si="123"/>
        <v>0</v>
      </c>
      <c r="AH280" s="56">
        <f t="shared" ca="1" si="123"/>
        <v>0</v>
      </c>
      <c r="AI280" s="56">
        <f t="shared" ca="1" si="123"/>
        <v>0</v>
      </c>
      <c r="AJ280" s="56">
        <f t="shared" ca="1" si="124"/>
        <v>0</v>
      </c>
      <c r="AK280" s="56">
        <f t="shared" ca="1" si="124"/>
        <v>0</v>
      </c>
      <c r="AL280" s="56">
        <f t="shared" ca="1" si="124"/>
        <v>0</v>
      </c>
      <c r="AM280" s="56">
        <f t="shared" ca="1" si="124"/>
        <v>0</v>
      </c>
      <c r="AN280" s="56">
        <f t="shared" ca="1" si="124"/>
        <v>0</v>
      </c>
      <c r="AO280" s="56">
        <f t="shared" ca="1" si="124"/>
        <v>0</v>
      </c>
      <c r="AP280" s="56">
        <f t="shared" ca="1" si="124"/>
        <v>0</v>
      </c>
      <c r="AQ280" s="56">
        <f t="shared" ca="1" si="124"/>
        <v>0</v>
      </c>
      <c r="AR280" s="56">
        <f t="shared" ca="1" si="124"/>
        <v>0</v>
      </c>
      <c r="AS280" s="56">
        <f t="shared" ca="1" si="124"/>
        <v>0</v>
      </c>
      <c r="AT280" s="56">
        <f t="shared" ca="1" si="125"/>
        <v>0</v>
      </c>
      <c r="AU280" s="56">
        <f t="shared" ca="1" si="125"/>
        <v>0</v>
      </c>
      <c r="AV280" s="56">
        <f t="shared" ca="1" si="125"/>
        <v>0</v>
      </c>
      <c r="AW280" s="56">
        <f t="shared" ca="1" si="125"/>
        <v>0</v>
      </c>
      <c r="AX280" s="56">
        <f t="shared" ca="1" si="125"/>
        <v>0</v>
      </c>
      <c r="AY280" s="56">
        <f t="shared" ca="1" si="125"/>
        <v>0</v>
      </c>
      <c r="AZ280" s="56">
        <f t="shared" ca="1" si="125"/>
        <v>0</v>
      </c>
      <c r="BA280" s="56">
        <f t="shared" ca="1" si="125"/>
        <v>0</v>
      </c>
      <c r="BB280" s="56">
        <f t="shared" ca="1" si="125"/>
        <v>0</v>
      </c>
      <c r="BC280" s="56">
        <f t="shared" ca="1" si="125"/>
        <v>0</v>
      </c>
      <c r="BD280" s="56">
        <f t="shared" ca="1" si="125"/>
        <v>0</v>
      </c>
      <c r="BE280" s="56">
        <f t="shared" ca="1" si="125"/>
        <v>0</v>
      </c>
      <c r="BF280" s="56">
        <f t="shared" ca="1" si="125"/>
        <v>0</v>
      </c>
      <c r="BG280" s="56">
        <f t="shared" ca="1" si="125"/>
        <v>0</v>
      </c>
    </row>
    <row r="281" spans="1:59" s="4" customFormat="1" x14ac:dyDescent="0.2">
      <c r="A281" s="4" t="s">
        <v>1169</v>
      </c>
      <c r="B281" s="4" t="s">
        <v>4016</v>
      </c>
      <c r="C281" s="4" t="s">
        <v>1684</v>
      </c>
      <c r="E281" s="93"/>
      <c r="F281" s="86"/>
      <c r="G281" s="50" t="s">
        <v>1682</v>
      </c>
      <c r="H281" s="50" t="s">
        <v>1682</v>
      </c>
      <c r="I281" s="51"/>
      <c r="J281" s="76">
        <v>21</v>
      </c>
      <c r="K281" s="76"/>
      <c r="L281" s="53"/>
      <c r="M281" s="54" t="str">
        <f t="shared" si="98"/>
        <v>-</v>
      </c>
      <c r="N281" s="52">
        <f t="shared" si="108"/>
        <v>0</v>
      </c>
      <c r="O281" s="55">
        <f t="shared" ca="1" si="115"/>
        <v>28</v>
      </c>
      <c r="P281" s="55" t="str">
        <f t="shared" ca="1" si="116"/>
        <v>2019.7</v>
      </c>
      <c r="Q281" s="56">
        <f t="shared" si="117"/>
        <v>0</v>
      </c>
      <c r="R281" s="52" t="str">
        <f t="shared" si="118"/>
        <v/>
      </c>
      <c r="S281" s="52"/>
      <c r="T281" s="52" t="str">
        <f t="shared" si="126"/>
        <v>OV</v>
      </c>
      <c r="U281" s="57" t="s">
        <v>178</v>
      </c>
      <c r="V281" s="58">
        <f t="shared" ca="1" si="119"/>
        <v>0</v>
      </c>
      <c r="W281" s="64" t="s">
        <v>1908</v>
      </c>
      <c r="X281" s="60"/>
      <c r="Y281" s="61"/>
      <c r="Z281" s="56">
        <f t="shared" ca="1" si="123"/>
        <v>0</v>
      </c>
      <c r="AA281" s="56">
        <f t="shared" ca="1" si="123"/>
        <v>0</v>
      </c>
      <c r="AB281" s="56">
        <f t="shared" ca="1" si="123"/>
        <v>0</v>
      </c>
      <c r="AC281" s="56">
        <f t="shared" ca="1" si="123"/>
        <v>0</v>
      </c>
      <c r="AD281" s="56">
        <f t="shared" ca="1" si="123"/>
        <v>0</v>
      </c>
      <c r="AE281" s="56">
        <f t="shared" ca="1" si="123"/>
        <v>0</v>
      </c>
      <c r="AF281" s="56">
        <f t="shared" ca="1" si="123"/>
        <v>0</v>
      </c>
      <c r="AG281" s="56">
        <f t="shared" ca="1" si="123"/>
        <v>0</v>
      </c>
      <c r="AH281" s="56">
        <f t="shared" ca="1" si="123"/>
        <v>0</v>
      </c>
      <c r="AI281" s="56">
        <f t="shared" ca="1" si="123"/>
        <v>0</v>
      </c>
      <c r="AJ281" s="56">
        <f t="shared" ca="1" si="124"/>
        <v>0</v>
      </c>
      <c r="AK281" s="56">
        <f t="shared" ca="1" si="124"/>
        <v>0</v>
      </c>
      <c r="AL281" s="56">
        <f t="shared" ca="1" si="124"/>
        <v>0</v>
      </c>
      <c r="AM281" s="56">
        <f t="shared" ca="1" si="124"/>
        <v>0</v>
      </c>
      <c r="AN281" s="56">
        <f t="shared" ca="1" si="124"/>
        <v>0</v>
      </c>
      <c r="AO281" s="56">
        <f t="shared" ca="1" si="124"/>
        <v>0</v>
      </c>
      <c r="AP281" s="56">
        <f t="shared" ca="1" si="124"/>
        <v>0</v>
      </c>
      <c r="AQ281" s="56">
        <f t="shared" ca="1" si="124"/>
        <v>0</v>
      </c>
      <c r="AR281" s="56">
        <f t="shared" ca="1" si="124"/>
        <v>0</v>
      </c>
      <c r="AS281" s="56">
        <f t="shared" ca="1" si="124"/>
        <v>0</v>
      </c>
      <c r="AT281" s="56">
        <f t="shared" ca="1" si="125"/>
        <v>0</v>
      </c>
      <c r="AU281" s="56">
        <f t="shared" ca="1" si="125"/>
        <v>0</v>
      </c>
      <c r="AV281" s="56">
        <f t="shared" ca="1" si="125"/>
        <v>0</v>
      </c>
      <c r="AW281" s="56">
        <f t="shared" ca="1" si="125"/>
        <v>0</v>
      </c>
      <c r="AX281" s="56">
        <f t="shared" ca="1" si="125"/>
        <v>0</v>
      </c>
      <c r="AY281" s="56">
        <f t="shared" ca="1" si="125"/>
        <v>0</v>
      </c>
      <c r="AZ281" s="56">
        <f t="shared" ca="1" si="125"/>
        <v>0</v>
      </c>
      <c r="BA281" s="56">
        <f t="shared" ca="1" si="125"/>
        <v>0</v>
      </c>
      <c r="BB281" s="56">
        <f t="shared" ca="1" si="125"/>
        <v>0</v>
      </c>
      <c r="BC281" s="56">
        <f t="shared" ca="1" si="125"/>
        <v>0</v>
      </c>
      <c r="BD281" s="56">
        <f t="shared" ca="1" si="125"/>
        <v>0</v>
      </c>
      <c r="BE281" s="56">
        <f t="shared" ca="1" si="125"/>
        <v>0</v>
      </c>
      <c r="BF281" s="56">
        <f t="shared" ca="1" si="125"/>
        <v>0</v>
      </c>
      <c r="BG281" s="56">
        <f t="shared" ca="1" si="125"/>
        <v>0</v>
      </c>
    </row>
    <row r="282" spans="1:59" s="4" customFormat="1" x14ac:dyDescent="0.2">
      <c r="A282" s="4" t="s">
        <v>1169</v>
      </c>
      <c r="B282" s="4" t="s">
        <v>4016</v>
      </c>
      <c r="C282" s="4" t="s">
        <v>1684</v>
      </c>
      <c r="E282" s="93"/>
      <c r="F282" s="86"/>
      <c r="G282" s="50" t="s">
        <v>1682</v>
      </c>
      <c r="H282" s="50" t="s">
        <v>1682</v>
      </c>
      <c r="I282" s="51"/>
      <c r="J282" s="76">
        <v>21</v>
      </c>
      <c r="K282" s="76"/>
      <c r="L282" s="53"/>
      <c r="M282" s="54" t="str">
        <f t="shared" si="98"/>
        <v>-</v>
      </c>
      <c r="N282" s="52">
        <f t="shared" si="108"/>
        <v>0</v>
      </c>
      <c r="O282" s="55">
        <f t="shared" ca="1" si="115"/>
        <v>28</v>
      </c>
      <c r="P282" s="55" t="str">
        <f t="shared" ca="1" si="116"/>
        <v>2019.7</v>
      </c>
      <c r="Q282" s="56">
        <f t="shared" si="117"/>
        <v>0</v>
      </c>
      <c r="R282" s="52" t="str">
        <f t="shared" si="118"/>
        <v/>
      </c>
      <c r="S282" s="52"/>
      <c r="T282" s="52" t="str">
        <f t="shared" si="126"/>
        <v>OV</v>
      </c>
      <c r="U282" s="57" t="s">
        <v>178</v>
      </c>
      <c r="V282" s="58">
        <f t="shared" ca="1" si="119"/>
        <v>0</v>
      </c>
      <c r="W282" s="64" t="s">
        <v>1908</v>
      </c>
      <c r="X282" s="60"/>
      <c r="Y282" s="61"/>
      <c r="Z282" s="56">
        <f t="shared" ref="Z282:AI291" ca="1" si="127">IF($O282-WEEKNUM(Z$1815)=0,$Y282,0)</f>
        <v>0</v>
      </c>
      <c r="AA282" s="56">
        <f t="shared" ca="1" si="127"/>
        <v>0</v>
      </c>
      <c r="AB282" s="56">
        <f t="shared" ca="1" si="127"/>
        <v>0</v>
      </c>
      <c r="AC282" s="56">
        <f t="shared" ca="1" si="127"/>
        <v>0</v>
      </c>
      <c r="AD282" s="56">
        <f t="shared" ca="1" si="127"/>
        <v>0</v>
      </c>
      <c r="AE282" s="56">
        <f t="shared" ca="1" si="127"/>
        <v>0</v>
      </c>
      <c r="AF282" s="56">
        <f t="shared" ca="1" si="127"/>
        <v>0</v>
      </c>
      <c r="AG282" s="56">
        <f t="shared" ca="1" si="127"/>
        <v>0</v>
      </c>
      <c r="AH282" s="56">
        <f t="shared" ca="1" si="127"/>
        <v>0</v>
      </c>
      <c r="AI282" s="56">
        <f t="shared" ca="1" si="127"/>
        <v>0</v>
      </c>
      <c r="AJ282" s="56">
        <f t="shared" ref="AJ282:AS291" ca="1" si="128">IF($O282-WEEKNUM(AJ$1815)=0,$Y282,0)</f>
        <v>0</v>
      </c>
      <c r="AK282" s="56">
        <f t="shared" ca="1" si="128"/>
        <v>0</v>
      </c>
      <c r="AL282" s="56">
        <f t="shared" ca="1" si="128"/>
        <v>0</v>
      </c>
      <c r="AM282" s="56">
        <f t="shared" ca="1" si="128"/>
        <v>0</v>
      </c>
      <c r="AN282" s="56">
        <f t="shared" ca="1" si="128"/>
        <v>0</v>
      </c>
      <c r="AO282" s="56">
        <f t="shared" ca="1" si="128"/>
        <v>0</v>
      </c>
      <c r="AP282" s="56">
        <f t="shared" ca="1" si="128"/>
        <v>0</v>
      </c>
      <c r="AQ282" s="56">
        <f t="shared" ca="1" si="128"/>
        <v>0</v>
      </c>
      <c r="AR282" s="56">
        <f t="shared" ca="1" si="128"/>
        <v>0</v>
      </c>
      <c r="AS282" s="56">
        <f t="shared" ca="1" si="128"/>
        <v>0</v>
      </c>
      <c r="AT282" s="56">
        <f t="shared" ref="AT282:BG291" ca="1" si="129">IF($O282-WEEKNUM(AT$1815)=0,$Y282,0)</f>
        <v>0</v>
      </c>
      <c r="AU282" s="56">
        <f t="shared" ca="1" si="129"/>
        <v>0</v>
      </c>
      <c r="AV282" s="56">
        <f t="shared" ca="1" si="129"/>
        <v>0</v>
      </c>
      <c r="AW282" s="56">
        <f t="shared" ca="1" si="129"/>
        <v>0</v>
      </c>
      <c r="AX282" s="56">
        <f t="shared" ca="1" si="129"/>
        <v>0</v>
      </c>
      <c r="AY282" s="56">
        <f t="shared" ca="1" si="129"/>
        <v>0</v>
      </c>
      <c r="AZ282" s="56">
        <f t="shared" ca="1" si="129"/>
        <v>0</v>
      </c>
      <c r="BA282" s="56">
        <f t="shared" ca="1" si="129"/>
        <v>0</v>
      </c>
      <c r="BB282" s="56">
        <f t="shared" ca="1" si="129"/>
        <v>0</v>
      </c>
      <c r="BC282" s="56">
        <f t="shared" ca="1" si="129"/>
        <v>0</v>
      </c>
      <c r="BD282" s="56">
        <f t="shared" ca="1" si="129"/>
        <v>0</v>
      </c>
      <c r="BE282" s="56">
        <f t="shared" ca="1" si="129"/>
        <v>0</v>
      </c>
      <c r="BF282" s="56">
        <f t="shared" ca="1" si="129"/>
        <v>0</v>
      </c>
      <c r="BG282" s="56">
        <f t="shared" ca="1" si="129"/>
        <v>0</v>
      </c>
    </row>
    <row r="283" spans="1:59" s="4" customFormat="1" x14ac:dyDescent="0.2">
      <c r="A283" s="4" t="s">
        <v>1169</v>
      </c>
      <c r="B283" s="4" t="s">
        <v>4016</v>
      </c>
      <c r="C283" s="4" t="s">
        <v>1684</v>
      </c>
      <c r="E283" s="93"/>
      <c r="F283" s="86"/>
      <c r="G283" s="50" t="s">
        <v>1682</v>
      </c>
      <c r="H283" s="50" t="s">
        <v>1682</v>
      </c>
      <c r="I283" s="51"/>
      <c r="J283" s="76">
        <v>21</v>
      </c>
      <c r="K283" s="76"/>
      <c r="L283" s="53"/>
      <c r="M283" s="54" t="str">
        <f t="shared" si="98"/>
        <v>-</v>
      </c>
      <c r="N283" s="52">
        <f t="shared" si="108"/>
        <v>0</v>
      </c>
      <c r="O283" s="55">
        <f t="shared" ca="1" si="115"/>
        <v>28</v>
      </c>
      <c r="P283" s="55" t="str">
        <f t="shared" ca="1" si="116"/>
        <v>2019.7</v>
      </c>
      <c r="Q283" s="56">
        <f t="shared" si="117"/>
        <v>0</v>
      </c>
      <c r="R283" s="52" t="str">
        <f t="shared" si="118"/>
        <v/>
      </c>
      <c r="S283" s="52"/>
      <c r="T283" s="52" t="str">
        <f t="shared" si="126"/>
        <v>OV</v>
      </c>
      <c r="U283" s="57" t="s">
        <v>178</v>
      </c>
      <c r="V283" s="58">
        <f t="shared" ca="1" si="119"/>
        <v>0</v>
      </c>
      <c r="W283" s="64" t="s">
        <v>1908</v>
      </c>
      <c r="X283" s="60"/>
      <c r="Y283" s="61"/>
      <c r="Z283" s="56">
        <f t="shared" ca="1" si="127"/>
        <v>0</v>
      </c>
      <c r="AA283" s="56">
        <f t="shared" ca="1" si="127"/>
        <v>0</v>
      </c>
      <c r="AB283" s="56">
        <f t="shared" ca="1" si="127"/>
        <v>0</v>
      </c>
      <c r="AC283" s="56">
        <f t="shared" ca="1" si="127"/>
        <v>0</v>
      </c>
      <c r="AD283" s="56">
        <f t="shared" ca="1" si="127"/>
        <v>0</v>
      </c>
      <c r="AE283" s="56">
        <f t="shared" ca="1" si="127"/>
        <v>0</v>
      </c>
      <c r="AF283" s="56">
        <f t="shared" ca="1" si="127"/>
        <v>0</v>
      </c>
      <c r="AG283" s="56">
        <f t="shared" ca="1" si="127"/>
        <v>0</v>
      </c>
      <c r="AH283" s="56">
        <f t="shared" ca="1" si="127"/>
        <v>0</v>
      </c>
      <c r="AI283" s="56">
        <f t="shared" ca="1" si="127"/>
        <v>0</v>
      </c>
      <c r="AJ283" s="56">
        <f t="shared" ca="1" si="128"/>
        <v>0</v>
      </c>
      <c r="AK283" s="56">
        <f t="shared" ca="1" si="128"/>
        <v>0</v>
      </c>
      <c r="AL283" s="56">
        <f t="shared" ca="1" si="128"/>
        <v>0</v>
      </c>
      <c r="AM283" s="56">
        <f t="shared" ca="1" si="128"/>
        <v>0</v>
      </c>
      <c r="AN283" s="56">
        <f t="shared" ca="1" si="128"/>
        <v>0</v>
      </c>
      <c r="AO283" s="56">
        <f t="shared" ca="1" si="128"/>
        <v>0</v>
      </c>
      <c r="AP283" s="56">
        <f t="shared" ca="1" si="128"/>
        <v>0</v>
      </c>
      <c r="AQ283" s="56">
        <f t="shared" ca="1" si="128"/>
        <v>0</v>
      </c>
      <c r="AR283" s="56">
        <f t="shared" ca="1" si="128"/>
        <v>0</v>
      </c>
      <c r="AS283" s="56">
        <f t="shared" ca="1" si="128"/>
        <v>0</v>
      </c>
      <c r="AT283" s="56">
        <f t="shared" ca="1" si="129"/>
        <v>0</v>
      </c>
      <c r="AU283" s="56">
        <f t="shared" ca="1" si="129"/>
        <v>0</v>
      </c>
      <c r="AV283" s="56">
        <f t="shared" ca="1" si="129"/>
        <v>0</v>
      </c>
      <c r="AW283" s="56">
        <f t="shared" ca="1" si="129"/>
        <v>0</v>
      </c>
      <c r="AX283" s="56">
        <f t="shared" ca="1" si="129"/>
        <v>0</v>
      </c>
      <c r="AY283" s="56">
        <f t="shared" ca="1" si="129"/>
        <v>0</v>
      </c>
      <c r="AZ283" s="56">
        <f t="shared" ca="1" si="129"/>
        <v>0</v>
      </c>
      <c r="BA283" s="56">
        <f t="shared" ca="1" si="129"/>
        <v>0</v>
      </c>
      <c r="BB283" s="56">
        <f t="shared" ca="1" si="129"/>
        <v>0</v>
      </c>
      <c r="BC283" s="56">
        <f t="shared" ca="1" si="129"/>
        <v>0</v>
      </c>
      <c r="BD283" s="56">
        <f t="shared" ca="1" si="129"/>
        <v>0</v>
      </c>
      <c r="BE283" s="56">
        <f t="shared" ca="1" si="129"/>
        <v>0</v>
      </c>
      <c r="BF283" s="56">
        <f t="shared" ca="1" si="129"/>
        <v>0</v>
      </c>
      <c r="BG283" s="56">
        <f t="shared" ca="1" si="129"/>
        <v>0</v>
      </c>
    </row>
    <row r="284" spans="1:59" s="4" customFormat="1" x14ac:dyDescent="0.2">
      <c r="A284" s="4" t="s">
        <v>1169</v>
      </c>
      <c r="B284" s="4" t="s">
        <v>4016</v>
      </c>
      <c r="C284" s="4" t="s">
        <v>1684</v>
      </c>
      <c r="E284" s="93"/>
      <c r="F284" s="86"/>
      <c r="G284" s="50" t="s">
        <v>1682</v>
      </c>
      <c r="H284" s="50" t="s">
        <v>1682</v>
      </c>
      <c r="I284" s="51"/>
      <c r="J284" s="76">
        <v>21</v>
      </c>
      <c r="K284" s="76"/>
      <c r="L284" s="53"/>
      <c r="M284" s="54" t="str">
        <f t="shared" si="98"/>
        <v>-</v>
      </c>
      <c r="N284" s="52">
        <f t="shared" si="108"/>
        <v>0</v>
      </c>
      <c r="O284" s="55">
        <f t="shared" ca="1" si="115"/>
        <v>28</v>
      </c>
      <c r="P284" s="55" t="str">
        <f t="shared" ca="1" si="116"/>
        <v>2019.7</v>
      </c>
      <c r="Q284" s="56">
        <f t="shared" si="117"/>
        <v>0</v>
      </c>
      <c r="R284" s="52" t="str">
        <f t="shared" si="118"/>
        <v/>
      </c>
      <c r="S284" s="52"/>
      <c r="T284" s="52" t="str">
        <f t="shared" si="126"/>
        <v>OV</v>
      </c>
      <c r="U284" s="57" t="s">
        <v>178</v>
      </c>
      <c r="V284" s="58">
        <f t="shared" ca="1" si="119"/>
        <v>0</v>
      </c>
      <c r="W284" s="64" t="s">
        <v>1908</v>
      </c>
      <c r="X284" s="60"/>
      <c r="Y284" s="61"/>
      <c r="Z284" s="56">
        <f t="shared" ca="1" si="127"/>
        <v>0</v>
      </c>
      <c r="AA284" s="56">
        <f t="shared" ca="1" si="127"/>
        <v>0</v>
      </c>
      <c r="AB284" s="56">
        <f t="shared" ca="1" si="127"/>
        <v>0</v>
      </c>
      <c r="AC284" s="56">
        <f t="shared" ca="1" si="127"/>
        <v>0</v>
      </c>
      <c r="AD284" s="56">
        <f t="shared" ca="1" si="127"/>
        <v>0</v>
      </c>
      <c r="AE284" s="56">
        <f t="shared" ca="1" si="127"/>
        <v>0</v>
      </c>
      <c r="AF284" s="56">
        <f t="shared" ca="1" si="127"/>
        <v>0</v>
      </c>
      <c r="AG284" s="56">
        <f t="shared" ca="1" si="127"/>
        <v>0</v>
      </c>
      <c r="AH284" s="56">
        <f t="shared" ca="1" si="127"/>
        <v>0</v>
      </c>
      <c r="AI284" s="56">
        <f t="shared" ca="1" si="127"/>
        <v>0</v>
      </c>
      <c r="AJ284" s="56">
        <f t="shared" ca="1" si="128"/>
        <v>0</v>
      </c>
      <c r="AK284" s="56">
        <f t="shared" ca="1" si="128"/>
        <v>0</v>
      </c>
      <c r="AL284" s="56">
        <f t="shared" ca="1" si="128"/>
        <v>0</v>
      </c>
      <c r="AM284" s="56">
        <f t="shared" ca="1" si="128"/>
        <v>0</v>
      </c>
      <c r="AN284" s="56">
        <f t="shared" ca="1" si="128"/>
        <v>0</v>
      </c>
      <c r="AO284" s="56">
        <f t="shared" ca="1" si="128"/>
        <v>0</v>
      </c>
      <c r="AP284" s="56">
        <f t="shared" ca="1" si="128"/>
        <v>0</v>
      </c>
      <c r="AQ284" s="56">
        <f t="shared" ca="1" si="128"/>
        <v>0</v>
      </c>
      <c r="AR284" s="56">
        <f t="shared" ca="1" si="128"/>
        <v>0</v>
      </c>
      <c r="AS284" s="56">
        <f t="shared" ca="1" si="128"/>
        <v>0</v>
      </c>
      <c r="AT284" s="56">
        <f t="shared" ca="1" si="129"/>
        <v>0</v>
      </c>
      <c r="AU284" s="56">
        <f t="shared" ca="1" si="129"/>
        <v>0</v>
      </c>
      <c r="AV284" s="56">
        <f t="shared" ca="1" si="129"/>
        <v>0</v>
      </c>
      <c r="AW284" s="56">
        <f t="shared" ca="1" si="129"/>
        <v>0</v>
      </c>
      <c r="AX284" s="56">
        <f t="shared" ca="1" si="129"/>
        <v>0</v>
      </c>
      <c r="AY284" s="56">
        <f t="shared" ca="1" si="129"/>
        <v>0</v>
      </c>
      <c r="AZ284" s="56">
        <f t="shared" ca="1" si="129"/>
        <v>0</v>
      </c>
      <c r="BA284" s="56">
        <f t="shared" ca="1" si="129"/>
        <v>0</v>
      </c>
      <c r="BB284" s="56">
        <f t="shared" ca="1" si="129"/>
        <v>0</v>
      </c>
      <c r="BC284" s="56">
        <f t="shared" ca="1" si="129"/>
        <v>0</v>
      </c>
      <c r="BD284" s="56">
        <f t="shared" ca="1" si="129"/>
        <v>0</v>
      </c>
      <c r="BE284" s="56">
        <f t="shared" ca="1" si="129"/>
        <v>0</v>
      </c>
      <c r="BF284" s="56">
        <f t="shared" ca="1" si="129"/>
        <v>0</v>
      </c>
      <c r="BG284" s="56">
        <f t="shared" ca="1" si="129"/>
        <v>0</v>
      </c>
    </row>
    <row r="285" spans="1:59" s="4" customFormat="1" x14ac:dyDescent="0.2">
      <c r="A285" s="4" t="s">
        <v>1169</v>
      </c>
      <c r="B285" s="4" t="s">
        <v>4016</v>
      </c>
      <c r="C285" s="4" t="s">
        <v>1684</v>
      </c>
      <c r="E285" s="93"/>
      <c r="F285" s="86"/>
      <c r="G285" s="50" t="s">
        <v>1682</v>
      </c>
      <c r="H285" s="50" t="s">
        <v>1682</v>
      </c>
      <c r="I285" s="51"/>
      <c r="J285" s="76">
        <v>21</v>
      </c>
      <c r="K285" s="76"/>
      <c r="L285" s="53"/>
      <c r="M285" s="54" t="str">
        <f t="shared" si="98"/>
        <v>-</v>
      </c>
      <c r="N285" s="52">
        <f t="shared" si="108"/>
        <v>0</v>
      </c>
      <c r="O285" s="55">
        <f t="shared" ca="1" si="115"/>
        <v>28</v>
      </c>
      <c r="P285" s="55" t="str">
        <f t="shared" ca="1" si="116"/>
        <v>2019.7</v>
      </c>
      <c r="Q285" s="56">
        <f t="shared" si="117"/>
        <v>0</v>
      </c>
      <c r="R285" s="52" t="str">
        <f t="shared" si="118"/>
        <v/>
      </c>
      <c r="S285" s="52"/>
      <c r="T285" s="52" t="str">
        <f t="shared" si="126"/>
        <v>OV</v>
      </c>
      <c r="U285" s="57" t="s">
        <v>178</v>
      </c>
      <c r="V285" s="58">
        <f t="shared" ca="1" si="119"/>
        <v>0</v>
      </c>
      <c r="W285" s="64" t="s">
        <v>1908</v>
      </c>
      <c r="X285" s="60"/>
      <c r="Y285" s="61"/>
      <c r="Z285" s="56">
        <f t="shared" ca="1" si="127"/>
        <v>0</v>
      </c>
      <c r="AA285" s="56">
        <f t="shared" ca="1" si="127"/>
        <v>0</v>
      </c>
      <c r="AB285" s="56">
        <f t="shared" ca="1" si="127"/>
        <v>0</v>
      </c>
      <c r="AC285" s="56">
        <f t="shared" ca="1" si="127"/>
        <v>0</v>
      </c>
      <c r="AD285" s="56">
        <f t="shared" ca="1" si="127"/>
        <v>0</v>
      </c>
      <c r="AE285" s="56">
        <f t="shared" ca="1" si="127"/>
        <v>0</v>
      </c>
      <c r="AF285" s="56">
        <f t="shared" ca="1" si="127"/>
        <v>0</v>
      </c>
      <c r="AG285" s="56">
        <f t="shared" ca="1" si="127"/>
        <v>0</v>
      </c>
      <c r="AH285" s="56">
        <f t="shared" ca="1" si="127"/>
        <v>0</v>
      </c>
      <c r="AI285" s="56">
        <f t="shared" ca="1" si="127"/>
        <v>0</v>
      </c>
      <c r="AJ285" s="56">
        <f t="shared" ca="1" si="128"/>
        <v>0</v>
      </c>
      <c r="AK285" s="56">
        <f t="shared" ca="1" si="128"/>
        <v>0</v>
      </c>
      <c r="AL285" s="56">
        <f t="shared" ca="1" si="128"/>
        <v>0</v>
      </c>
      <c r="AM285" s="56">
        <f t="shared" ca="1" si="128"/>
        <v>0</v>
      </c>
      <c r="AN285" s="56">
        <f t="shared" ca="1" si="128"/>
        <v>0</v>
      </c>
      <c r="AO285" s="56">
        <f t="shared" ca="1" si="128"/>
        <v>0</v>
      </c>
      <c r="AP285" s="56">
        <f t="shared" ca="1" si="128"/>
        <v>0</v>
      </c>
      <c r="AQ285" s="56">
        <f t="shared" ca="1" si="128"/>
        <v>0</v>
      </c>
      <c r="AR285" s="56">
        <f t="shared" ca="1" si="128"/>
        <v>0</v>
      </c>
      <c r="AS285" s="56">
        <f t="shared" ca="1" si="128"/>
        <v>0</v>
      </c>
      <c r="AT285" s="56">
        <f t="shared" ca="1" si="129"/>
        <v>0</v>
      </c>
      <c r="AU285" s="56">
        <f t="shared" ca="1" si="129"/>
        <v>0</v>
      </c>
      <c r="AV285" s="56">
        <f t="shared" ca="1" si="129"/>
        <v>0</v>
      </c>
      <c r="AW285" s="56">
        <f t="shared" ca="1" si="129"/>
        <v>0</v>
      </c>
      <c r="AX285" s="56">
        <f t="shared" ca="1" si="129"/>
        <v>0</v>
      </c>
      <c r="AY285" s="56">
        <f t="shared" ca="1" si="129"/>
        <v>0</v>
      </c>
      <c r="AZ285" s="56">
        <f t="shared" ca="1" si="129"/>
        <v>0</v>
      </c>
      <c r="BA285" s="56">
        <f t="shared" ca="1" si="129"/>
        <v>0</v>
      </c>
      <c r="BB285" s="56">
        <f t="shared" ca="1" si="129"/>
        <v>0</v>
      </c>
      <c r="BC285" s="56">
        <f t="shared" ca="1" si="129"/>
        <v>0</v>
      </c>
      <c r="BD285" s="56">
        <f t="shared" ca="1" si="129"/>
        <v>0</v>
      </c>
      <c r="BE285" s="56">
        <f t="shared" ca="1" si="129"/>
        <v>0</v>
      </c>
      <c r="BF285" s="56">
        <f t="shared" ca="1" si="129"/>
        <v>0</v>
      </c>
      <c r="BG285" s="56">
        <f t="shared" ca="1" si="129"/>
        <v>0</v>
      </c>
    </row>
    <row r="286" spans="1:59" s="4" customFormat="1" x14ac:dyDescent="0.2">
      <c r="A286" s="4" t="s">
        <v>1169</v>
      </c>
      <c r="B286" s="4" t="s">
        <v>4016</v>
      </c>
      <c r="C286" s="4" t="s">
        <v>1684</v>
      </c>
      <c r="E286" s="93"/>
      <c r="F286" s="63"/>
      <c r="G286" s="50" t="s">
        <v>1682</v>
      </c>
      <c r="H286" s="50" t="s">
        <v>1682</v>
      </c>
      <c r="I286" s="51"/>
      <c r="J286" s="76">
        <v>21</v>
      </c>
      <c r="K286" s="76"/>
      <c r="L286" s="53"/>
      <c r="M286" s="54" t="str">
        <f t="shared" si="98"/>
        <v>-</v>
      </c>
      <c r="N286" s="52">
        <f t="shared" si="108"/>
        <v>0</v>
      </c>
      <c r="O286" s="55">
        <f t="shared" ca="1" si="115"/>
        <v>28</v>
      </c>
      <c r="P286" s="55" t="str">
        <f t="shared" ca="1" si="116"/>
        <v>2019.7</v>
      </c>
      <c r="Q286" s="56">
        <f t="shared" si="117"/>
        <v>0</v>
      </c>
      <c r="R286" s="52" t="str">
        <f t="shared" si="118"/>
        <v/>
      </c>
      <c r="S286" s="52"/>
      <c r="T286" s="52" t="str">
        <f t="shared" si="126"/>
        <v>OV</v>
      </c>
      <c r="U286" s="57" t="s">
        <v>178</v>
      </c>
      <c r="V286" s="58">
        <f t="shared" ca="1" si="119"/>
        <v>0</v>
      </c>
      <c r="W286" s="64" t="s">
        <v>1908</v>
      </c>
      <c r="X286" s="60"/>
      <c r="Y286" s="61"/>
      <c r="Z286" s="56">
        <f t="shared" ca="1" si="127"/>
        <v>0</v>
      </c>
      <c r="AA286" s="56">
        <f t="shared" ca="1" si="127"/>
        <v>0</v>
      </c>
      <c r="AB286" s="56">
        <f t="shared" ca="1" si="127"/>
        <v>0</v>
      </c>
      <c r="AC286" s="56">
        <f t="shared" ca="1" si="127"/>
        <v>0</v>
      </c>
      <c r="AD286" s="56">
        <f t="shared" ca="1" si="127"/>
        <v>0</v>
      </c>
      <c r="AE286" s="56">
        <f t="shared" ca="1" si="127"/>
        <v>0</v>
      </c>
      <c r="AF286" s="56">
        <f t="shared" ca="1" si="127"/>
        <v>0</v>
      </c>
      <c r="AG286" s="56">
        <f t="shared" ca="1" si="127"/>
        <v>0</v>
      </c>
      <c r="AH286" s="56">
        <f t="shared" ca="1" si="127"/>
        <v>0</v>
      </c>
      <c r="AI286" s="56">
        <f t="shared" ca="1" si="127"/>
        <v>0</v>
      </c>
      <c r="AJ286" s="56">
        <f t="shared" ca="1" si="128"/>
        <v>0</v>
      </c>
      <c r="AK286" s="56">
        <f t="shared" ca="1" si="128"/>
        <v>0</v>
      </c>
      <c r="AL286" s="56">
        <f t="shared" ca="1" si="128"/>
        <v>0</v>
      </c>
      <c r="AM286" s="56">
        <f t="shared" ca="1" si="128"/>
        <v>0</v>
      </c>
      <c r="AN286" s="56">
        <f t="shared" ca="1" si="128"/>
        <v>0</v>
      </c>
      <c r="AO286" s="56">
        <f t="shared" ca="1" si="128"/>
        <v>0</v>
      </c>
      <c r="AP286" s="56">
        <f t="shared" ca="1" si="128"/>
        <v>0</v>
      </c>
      <c r="AQ286" s="56">
        <f t="shared" ca="1" si="128"/>
        <v>0</v>
      </c>
      <c r="AR286" s="56">
        <f t="shared" ca="1" si="128"/>
        <v>0</v>
      </c>
      <c r="AS286" s="56">
        <f t="shared" ca="1" si="128"/>
        <v>0</v>
      </c>
      <c r="AT286" s="56">
        <f t="shared" ca="1" si="129"/>
        <v>0</v>
      </c>
      <c r="AU286" s="56">
        <f t="shared" ca="1" si="129"/>
        <v>0</v>
      </c>
      <c r="AV286" s="56">
        <f t="shared" ca="1" si="129"/>
        <v>0</v>
      </c>
      <c r="AW286" s="56">
        <f t="shared" ca="1" si="129"/>
        <v>0</v>
      </c>
      <c r="AX286" s="56">
        <f t="shared" ca="1" si="129"/>
        <v>0</v>
      </c>
      <c r="AY286" s="56">
        <f t="shared" ca="1" si="129"/>
        <v>0</v>
      </c>
      <c r="AZ286" s="56">
        <f t="shared" ca="1" si="129"/>
        <v>0</v>
      </c>
      <c r="BA286" s="56">
        <f t="shared" ca="1" si="129"/>
        <v>0</v>
      </c>
      <c r="BB286" s="56">
        <f t="shared" ca="1" si="129"/>
        <v>0</v>
      </c>
      <c r="BC286" s="56">
        <f t="shared" ca="1" si="129"/>
        <v>0</v>
      </c>
      <c r="BD286" s="56">
        <f t="shared" ca="1" si="129"/>
        <v>0</v>
      </c>
      <c r="BE286" s="56">
        <f t="shared" ca="1" si="129"/>
        <v>0</v>
      </c>
      <c r="BF286" s="56">
        <f t="shared" ca="1" si="129"/>
        <v>0</v>
      </c>
      <c r="BG286" s="56">
        <f t="shared" ca="1" si="129"/>
        <v>0</v>
      </c>
    </row>
    <row r="287" spans="1:59" s="4" customFormat="1" x14ac:dyDescent="0.2">
      <c r="A287" s="4" t="s">
        <v>1169</v>
      </c>
      <c r="B287" s="4" t="s">
        <v>4016</v>
      </c>
      <c r="C287" s="4" t="s">
        <v>1684</v>
      </c>
      <c r="E287" s="93"/>
      <c r="F287" s="86"/>
      <c r="G287" s="50" t="s">
        <v>1682</v>
      </c>
      <c r="H287" s="50" t="s">
        <v>1682</v>
      </c>
      <c r="I287" s="51"/>
      <c r="J287" s="76">
        <v>21</v>
      </c>
      <c r="K287" s="76"/>
      <c r="L287" s="53"/>
      <c r="M287" s="54" t="str">
        <f t="shared" si="98"/>
        <v>-</v>
      </c>
      <c r="N287" s="52">
        <f t="shared" si="108"/>
        <v>0</v>
      </c>
      <c r="O287" s="55">
        <f t="shared" ca="1" si="115"/>
        <v>28</v>
      </c>
      <c r="P287" s="55" t="str">
        <f t="shared" ca="1" si="116"/>
        <v>2019.7</v>
      </c>
      <c r="Q287" s="56">
        <f t="shared" si="117"/>
        <v>0</v>
      </c>
      <c r="R287" s="52" t="str">
        <f t="shared" si="118"/>
        <v/>
      </c>
      <c r="S287" s="52"/>
      <c r="T287" s="52" t="str">
        <f t="shared" si="126"/>
        <v>OV</v>
      </c>
      <c r="U287" s="57" t="s">
        <v>178</v>
      </c>
      <c r="V287" s="58">
        <f t="shared" ca="1" si="119"/>
        <v>0</v>
      </c>
      <c r="W287" s="64" t="s">
        <v>1908</v>
      </c>
      <c r="X287" s="60"/>
      <c r="Y287" s="61"/>
      <c r="Z287" s="56">
        <f t="shared" ca="1" si="127"/>
        <v>0</v>
      </c>
      <c r="AA287" s="56">
        <f t="shared" ca="1" si="127"/>
        <v>0</v>
      </c>
      <c r="AB287" s="56">
        <f t="shared" ca="1" si="127"/>
        <v>0</v>
      </c>
      <c r="AC287" s="56">
        <f t="shared" ca="1" si="127"/>
        <v>0</v>
      </c>
      <c r="AD287" s="56">
        <f t="shared" ca="1" si="127"/>
        <v>0</v>
      </c>
      <c r="AE287" s="56">
        <f t="shared" ca="1" si="127"/>
        <v>0</v>
      </c>
      <c r="AF287" s="56">
        <f t="shared" ca="1" si="127"/>
        <v>0</v>
      </c>
      <c r="AG287" s="56">
        <f t="shared" ca="1" si="127"/>
        <v>0</v>
      </c>
      <c r="AH287" s="56">
        <f t="shared" ca="1" si="127"/>
        <v>0</v>
      </c>
      <c r="AI287" s="56">
        <f t="shared" ca="1" si="127"/>
        <v>0</v>
      </c>
      <c r="AJ287" s="56">
        <f t="shared" ca="1" si="128"/>
        <v>0</v>
      </c>
      <c r="AK287" s="56">
        <f t="shared" ca="1" si="128"/>
        <v>0</v>
      </c>
      <c r="AL287" s="56">
        <f t="shared" ca="1" si="128"/>
        <v>0</v>
      </c>
      <c r="AM287" s="56">
        <f t="shared" ca="1" si="128"/>
        <v>0</v>
      </c>
      <c r="AN287" s="56">
        <f t="shared" ca="1" si="128"/>
        <v>0</v>
      </c>
      <c r="AO287" s="56">
        <f t="shared" ca="1" si="128"/>
        <v>0</v>
      </c>
      <c r="AP287" s="56">
        <f t="shared" ca="1" si="128"/>
        <v>0</v>
      </c>
      <c r="AQ287" s="56">
        <f t="shared" ca="1" si="128"/>
        <v>0</v>
      </c>
      <c r="AR287" s="56">
        <f t="shared" ca="1" si="128"/>
        <v>0</v>
      </c>
      <c r="AS287" s="56">
        <f t="shared" ca="1" si="128"/>
        <v>0</v>
      </c>
      <c r="AT287" s="56">
        <f t="shared" ca="1" si="129"/>
        <v>0</v>
      </c>
      <c r="AU287" s="56">
        <f t="shared" ca="1" si="129"/>
        <v>0</v>
      </c>
      <c r="AV287" s="56">
        <f t="shared" ca="1" si="129"/>
        <v>0</v>
      </c>
      <c r="AW287" s="56">
        <f t="shared" ca="1" si="129"/>
        <v>0</v>
      </c>
      <c r="AX287" s="56">
        <f t="shared" ca="1" si="129"/>
        <v>0</v>
      </c>
      <c r="AY287" s="56">
        <f t="shared" ca="1" si="129"/>
        <v>0</v>
      </c>
      <c r="AZ287" s="56">
        <f t="shared" ca="1" si="129"/>
        <v>0</v>
      </c>
      <c r="BA287" s="56">
        <f t="shared" ca="1" si="129"/>
        <v>0</v>
      </c>
      <c r="BB287" s="56">
        <f t="shared" ca="1" si="129"/>
        <v>0</v>
      </c>
      <c r="BC287" s="56">
        <f t="shared" ca="1" si="129"/>
        <v>0</v>
      </c>
      <c r="BD287" s="56">
        <f t="shared" ca="1" si="129"/>
        <v>0</v>
      </c>
      <c r="BE287" s="56">
        <f t="shared" ca="1" si="129"/>
        <v>0</v>
      </c>
      <c r="BF287" s="56">
        <f t="shared" ca="1" si="129"/>
        <v>0</v>
      </c>
      <c r="BG287" s="56">
        <f t="shared" ca="1" si="129"/>
        <v>0</v>
      </c>
    </row>
    <row r="288" spans="1:59" s="4" customFormat="1" x14ac:dyDescent="0.2">
      <c r="A288" s="4" t="s">
        <v>1169</v>
      </c>
      <c r="B288" s="4" t="s">
        <v>4016</v>
      </c>
      <c r="C288" s="4" t="s">
        <v>1684</v>
      </c>
      <c r="E288" s="93"/>
      <c r="F288" s="86" t="s">
        <v>1678</v>
      </c>
      <c r="G288" s="50" t="s">
        <v>1678</v>
      </c>
      <c r="H288" s="50" t="s">
        <v>1678</v>
      </c>
      <c r="I288" s="51"/>
      <c r="J288" s="76">
        <v>21</v>
      </c>
      <c r="K288" s="76"/>
      <c r="L288" s="53"/>
      <c r="M288" s="54" t="str">
        <f t="shared" ref="M288:M360" si="130">IF(L288="","-",WEEKDAY(L288,2))</f>
        <v>-</v>
      </c>
      <c r="N288" s="52">
        <f t="shared" si="108"/>
        <v>0</v>
      </c>
      <c r="O288" s="55">
        <f t="shared" ca="1" si="115"/>
        <v>28</v>
      </c>
      <c r="P288" s="55" t="str">
        <f t="shared" ca="1" si="116"/>
        <v>2019.7</v>
      </c>
      <c r="Q288" s="56">
        <f t="shared" si="117"/>
        <v>0</v>
      </c>
      <c r="R288" s="52" t="str">
        <f t="shared" si="118"/>
        <v/>
      </c>
      <c r="S288" s="52"/>
      <c r="T288" s="52" t="str">
        <f t="shared" si="126"/>
        <v>OV</v>
      </c>
      <c r="U288" s="57" t="s">
        <v>178</v>
      </c>
      <c r="V288" s="58">
        <f t="shared" ca="1" si="119"/>
        <v>0</v>
      </c>
      <c r="W288" s="64" t="s">
        <v>1908</v>
      </c>
      <c r="X288" s="60"/>
      <c r="Y288" s="61"/>
      <c r="Z288" s="56">
        <f t="shared" ca="1" si="127"/>
        <v>0</v>
      </c>
      <c r="AA288" s="56">
        <f t="shared" ca="1" si="127"/>
        <v>0</v>
      </c>
      <c r="AB288" s="56">
        <f t="shared" ca="1" si="127"/>
        <v>0</v>
      </c>
      <c r="AC288" s="56">
        <f t="shared" ca="1" si="127"/>
        <v>0</v>
      </c>
      <c r="AD288" s="56">
        <f t="shared" ca="1" si="127"/>
        <v>0</v>
      </c>
      <c r="AE288" s="56">
        <f t="shared" ca="1" si="127"/>
        <v>0</v>
      </c>
      <c r="AF288" s="56">
        <f t="shared" ca="1" si="127"/>
        <v>0</v>
      </c>
      <c r="AG288" s="56">
        <f t="shared" ca="1" si="127"/>
        <v>0</v>
      </c>
      <c r="AH288" s="56">
        <f t="shared" ca="1" si="127"/>
        <v>0</v>
      </c>
      <c r="AI288" s="56">
        <f t="shared" ca="1" si="127"/>
        <v>0</v>
      </c>
      <c r="AJ288" s="56">
        <f t="shared" ca="1" si="128"/>
        <v>0</v>
      </c>
      <c r="AK288" s="56">
        <f t="shared" ca="1" si="128"/>
        <v>0</v>
      </c>
      <c r="AL288" s="56">
        <f t="shared" ca="1" si="128"/>
        <v>0</v>
      </c>
      <c r="AM288" s="56">
        <f t="shared" ca="1" si="128"/>
        <v>0</v>
      </c>
      <c r="AN288" s="56">
        <f t="shared" ca="1" si="128"/>
        <v>0</v>
      </c>
      <c r="AO288" s="56">
        <f t="shared" ca="1" si="128"/>
        <v>0</v>
      </c>
      <c r="AP288" s="56">
        <f t="shared" ca="1" si="128"/>
        <v>0</v>
      </c>
      <c r="AQ288" s="56">
        <f t="shared" ca="1" si="128"/>
        <v>0</v>
      </c>
      <c r="AR288" s="56">
        <f t="shared" ca="1" si="128"/>
        <v>0</v>
      </c>
      <c r="AS288" s="56">
        <f t="shared" ca="1" si="128"/>
        <v>0</v>
      </c>
      <c r="AT288" s="56">
        <f t="shared" ca="1" si="129"/>
        <v>0</v>
      </c>
      <c r="AU288" s="56">
        <f t="shared" ca="1" si="129"/>
        <v>0</v>
      </c>
      <c r="AV288" s="56">
        <f t="shared" ca="1" si="129"/>
        <v>0</v>
      </c>
      <c r="AW288" s="56">
        <f t="shared" ca="1" si="129"/>
        <v>0</v>
      </c>
      <c r="AX288" s="56">
        <f t="shared" ca="1" si="129"/>
        <v>0</v>
      </c>
      <c r="AY288" s="56">
        <f t="shared" ca="1" si="129"/>
        <v>0</v>
      </c>
      <c r="AZ288" s="56">
        <f t="shared" ca="1" si="129"/>
        <v>0</v>
      </c>
      <c r="BA288" s="56">
        <f t="shared" ca="1" si="129"/>
        <v>0</v>
      </c>
      <c r="BB288" s="56">
        <f t="shared" ca="1" si="129"/>
        <v>0</v>
      </c>
      <c r="BC288" s="56">
        <f t="shared" ca="1" si="129"/>
        <v>0</v>
      </c>
      <c r="BD288" s="56">
        <f t="shared" ca="1" si="129"/>
        <v>0</v>
      </c>
      <c r="BE288" s="56">
        <f t="shared" ca="1" si="129"/>
        <v>0</v>
      </c>
      <c r="BF288" s="56">
        <f t="shared" ca="1" si="129"/>
        <v>0</v>
      </c>
      <c r="BG288" s="56">
        <f t="shared" ca="1" si="129"/>
        <v>0</v>
      </c>
    </row>
    <row r="289" spans="1:59" s="4" customFormat="1" x14ac:dyDescent="0.2">
      <c r="A289" s="4" t="s">
        <v>1169</v>
      </c>
      <c r="B289" s="4" t="s">
        <v>4016</v>
      </c>
      <c r="C289" s="4" t="s">
        <v>1684</v>
      </c>
      <c r="E289" s="93"/>
      <c r="F289" s="86" t="s">
        <v>1678</v>
      </c>
      <c r="G289" s="50" t="s">
        <v>1678</v>
      </c>
      <c r="H289" s="50" t="s">
        <v>1678</v>
      </c>
      <c r="I289" s="51"/>
      <c r="J289" s="76">
        <v>21</v>
      </c>
      <c r="K289" s="76"/>
      <c r="L289" s="53"/>
      <c r="M289" s="54" t="str">
        <f t="shared" si="130"/>
        <v>-</v>
      </c>
      <c r="N289" s="52">
        <f t="shared" si="108"/>
        <v>0</v>
      </c>
      <c r="O289" s="55">
        <f t="shared" ca="1" si="115"/>
        <v>28</v>
      </c>
      <c r="P289" s="55" t="str">
        <f t="shared" ca="1" si="116"/>
        <v>2019.7</v>
      </c>
      <c r="Q289" s="56">
        <f t="shared" si="117"/>
        <v>0</v>
      </c>
      <c r="R289" s="52" t="str">
        <f t="shared" si="118"/>
        <v/>
      </c>
      <c r="S289" s="52"/>
      <c r="T289" s="52" t="str">
        <f t="shared" si="126"/>
        <v>OV</v>
      </c>
      <c r="U289" s="57" t="s">
        <v>178</v>
      </c>
      <c r="V289" s="58">
        <f t="shared" ca="1" si="119"/>
        <v>0</v>
      </c>
      <c r="W289" s="64" t="s">
        <v>1908</v>
      </c>
      <c r="X289" s="60"/>
      <c r="Y289" s="61"/>
      <c r="Z289" s="56">
        <f t="shared" ca="1" si="127"/>
        <v>0</v>
      </c>
      <c r="AA289" s="56">
        <f t="shared" ca="1" si="127"/>
        <v>0</v>
      </c>
      <c r="AB289" s="56">
        <f t="shared" ca="1" si="127"/>
        <v>0</v>
      </c>
      <c r="AC289" s="56">
        <f t="shared" ca="1" si="127"/>
        <v>0</v>
      </c>
      <c r="AD289" s="56">
        <f t="shared" ca="1" si="127"/>
        <v>0</v>
      </c>
      <c r="AE289" s="56">
        <f t="shared" ca="1" si="127"/>
        <v>0</v>
      </c>
      <c r="AF289" s="56">
        <f t="shared" ca="1" si="127"/>
        <v>0</v>
      </c>
      <c r="AG289" s="56">
        <f t="shared" ca="1" si="127"/>
        <v>0</v>
      </c>
      <c r="AH289" s="56">
        <f t="shared" ca="1" si="127"/>
        <v>0</v>
      </c>
      <c r="AI289" s="56">
        <f t="shared" ca="1" si="127"/>
        <v>0</v>
      </c>
      <c r="AJ289" s="56">
        <f t="shared" ca="1" si="128"/>
        <v>0</v>
      </c>
      <c r="AK289" s="56">
        <f t="shared" ca="1" si="128"/>
        <v>0</v>
      </c>
      <c r="AL289" s="56">
        <f t="shared" ca="1" si="128"/>
        <v>0</v>
      </c>
      <c r="AM289" s="56">
        <f t="shared" ca="1" si="128"/>
        <v>0</v>
      </c>
      <c r="AN289" s="56">
        <f t="shared" ca="1" si="128"/>
        <v>0</v>
      </c>
      <c r="AO289" s="56">
        <f t="shared" ca="1" si="128"/>
        <v>0</v>
      </c>
      <c r="AP289" s="56">
        <f t="shared" ca="1" si="128"/>
        <v>0</v>
      </c>
      <c r="AQ289" s="56">
        <f t="shared" ca="1" si="128"/>
        <v>0</v>
      </c>
      <c r="AR289" s="56">
        <f t="shared" ca="1" si="128"/>
        <v>0</v>
      </c>
      <c r="AS289" s="56">
        <f t="shared" ca="1" si="128"/>
        <v>0</v>
      </c>
      <c r="AT289" s="56">
        <f t="shared" ca="1" si="129"/>
        <v>0</v>
      </c>
      <c r="AU289" s="56">
        <f t="shared" ca="1" si="129"/>
        <v>0</v>
      </c>
      <c r="AV289" s="56">
        <f t="shared" ca="1" si="129"/>
        <v>0</v>
      </c>
      <c r="AW289" s="56">
        <f t="shared" ca="1" si="129"/>
        <v>0</v>
      </c>
      <c r="AX289" s="56">
        <f t="shared" ca="1" si="129"/>
        <v>0</v>
      </c>
      <c r="AY289" s="56">
        <f t="shared" ca="1" si="129"/>
        <v>0</v>
      </c>
      <c r="AZ289" s="56">
        <f t="shared" ca="1" si="129"/>
        <v>0</v>
      </c>
      <c r="BA289" s="56">
        <f t="shared" ca="1" si="129"/>
        <v>0</v>
      </c>
      <c r="BB289" s="56">
        <f t="shared" ca="1" si="129"/>
        <v>0</v>
      </c>
      <c r="BC289" s="56">
        <f t="shared" ca="1" si="129"/>
        <v>0</v>
      </c>
      <c r="BD289" s="56">
        <f t="shared" ca="1" si="129"/>
        <v>0</v>
      </c>
      <c r="BE289" s="56">
        <f t="shared" ca="1" si="129"/>
        <v>0</v>
      </c>
      <c r="BF289" s="56">
        <f t="shared" ca="1" si="129"/>
        <v>0</v>
      </c>
      <c r="BG289" s="56">
        <f t="shared" ca="1" si="129"/>
        <v>0</v>
      </c>
    </row>
    <row r="290" spans="1:59" s="4" customFormat="1" x14ac:dyDescent="0.2">
      <c r="B290" s="4" t="s">
        <v>1909</v>
      </c>
      <c r="C290" s="4" t="s">
        <v>1783</v>
      </c>
      <c r="E290" s="48"/>
      <c r="F290" s="63"/>
      <c r="G290" s="50" t="s">
        <v>1682</v>
      </c>
      <c r="H290" s="50" t="s">
        <v>1682</v>
      </c>
      <c r="I290" s="51"/>
      <c r="J290" s="52">
        <v>21</v>
      </c>
      <c r="K290" s="52"/>
      <c r="L290" s="53"/>
      <c r="M290" s="54" t="str">
        <f t="shared" si="130"/>
        <v>-</v>
      </c>
      <c r="N290" s="52">
        <f t="shared" si="108"/>
        <v>0</v>
      </c>
      <c r="O290" s="55">
        <f t="shared" ca="1" si="115"/>
        <v>28</v>
      </c>
      <c r="P290" s="55" t="str">
        <f t="shared" ca="1" si="116"/>
        <v>2019.7</v>
      </c>
      <c r="Q290" s="56">
        <f t="shared" si="117"/>
        <v>0</v>
      </c>
      <c r="R290" s="52" t="str">
        <f t="shared" si="118"/>
        <v/>
      </c>
      <c r="S290" s="52"/>
      <c r="T290" s="52" t="str">
        <f t="shared" si="126"/>
        <v>OV</v>
      </c>
      <c r="U290" s="57" t="s">
        <v>130</v>
      </c>
      <c r="V290" s="58">
        <f t="shared" ca="1" si="119"/>
        <v>0</v>
      </c>
      <c r="W290" s="64" t="s">
        <v>1910</v>
      </c>
      <c r="X290" s="60"/>
      <c r="Y290" s="61"/>
      <c r="Z290" s="56">
        <f t="shared" ca="1" si="127"/>
        <v>0</v>
      </c>
      <c r="AA290" s="56">
        <f t="shared" ca="1" si="127"/>
        <v>0</v>
      </c>
      <c r="AB290" s="56">
        <f t="shared" ca="1" si="127"/>
        <v>0</v>
      </c>
      <c r="AC290" s="56">
        <f t="shared" ca="1" si="127"/>
        <v>0</v>
      </c>
      <c r="AD290" s="56">
        <f t="shared" ca="1" si="127"/>
        <v>0</v>
      </c>
      <c r="AE290" s="56">
        <f t="shared" ca="1" si="127"/>
        <v>0</v>
      </c>
      <c r="AF290" s="56">
        <f t="shared" ca="1" si="127"/>
        <v>0</v>
      </c>
      <c r="AG290" s="56">
        <f t="shared" ca="1" si="127"/>
        <v>0</v>
      </c>
      <c r="AH290" s="56">
        <f t="shared" ca="1" si="127"/>
        <v>0</v>
      </c>
      <c r="AI290" s="56">
        <f t="shared" ca="1" si="127"/>
        <v>0</v>
      </c>
      <c r="AJ290" s="56">
        <f t="shared" ca="1" si="128"/>
        <v>0</v>
      </c>
      <c r="AK290" s="56">
        <f t="shared" ca="1" si="128"/>
        <v>0</v>
      </c>
      <c r="AL290" s="56">
        <f t="shared" ca="1" si="128"/>
        <v>0</v>
      </c>
      <c r="AM290" s="56">
        <f t="shared" ca="1" si="128"/>
        <v>0</v>
      </c>
      <c r="AN290" s="56">
        <f t="shared" ca="1" si="128"/>
        <v>0</v>
      </c>
      <c r="AO290" s="56">
        <f t="shared" ca="1" si="128"/>
        <v>0</v>
      </c>
      <c r="AP290" s="56">
        <f t="shared" ca="1" si="128"/>
        <v>0</v>
      </c>
      <c r="AQ290" s="56">
        <f t="shared" ca="1" si="128"/>
        <v>0</v>
      </c>
      <c r="AR290" s="56">
        <f t="shared" ca="1" si="128"/>
        <v>0</v>
      </c>
      <c r="AS290" s="56">
        <f t="shared" ca="1" si="128"/>
        <v>0</v>
      </c>
      <c r="AT290" s="56">
        <f t="shared" ca="1" si="129"/>
        <v>0</v>
      </c>
      <c r="AU290" s="56">
        <f t="shared" ca="1" si="129"/>
        <v>0</v>
      </c>
      <c r="AV290" s="56">
        <f t="shared" ca="1" si="129"/>
        <v>0</v>
      </c>
      <c r="AW290" s="56">
        <f t="shared" ca="1" si="129"/>
        <v>0</v>
      </c>
      <c r="AX290" s="56">
        <f t="shared" ca="1" si="129"/>
        <v>0</v>
      </c>
      <c r="AY290" s="56">
        <f t="shared" ca="1" si="129"/>
        <v>0</v>
      </c>
      <c r="AZ290" s="56">
        <f t="shared" ca="1" si="129"/>
        <v>0</v>
      </c>
      <c r="BA290" s="56">
        <f t="shared" ca="1" si="129"/>
        <v>0</v>
      </c>
      <c r="BB290" s="56">
        <f t="shared" ca="1" si="129"/>
        <v>0</v>
      </c>
      <c r="BC290" s="56">
        <f t="shared" ca="1" si="129"/>
        <v>0</v>
      </c>
      <c r="BD290" s="56">
        <f t="shared" ca="1" si="129"/>
        <v>0</v>
      </c>
      <c r="BE290" s="56">
        <f t="shared" ca="1" si="129"/>
        <v>0</v>
      </c>
      <c r="BF290" s="56">
        <f t="shared" ca="1" si="129"/>
        <v>0</v>
      </c>
      <c r="BG290" s="56">
        <f t="shared" ca="1" si="129"/>
        <v>0</v>
      </c>
    </row>
    <row r="291" spans="1:59" s="4" customFormat="1" x14ac:dyDescent="0.2">
      <c r="A291" s="4" t="s">
        <v>1335</v>
      </c>
      <c r="B291" s="4" t="s">
        <v>1911</v>
      </c>
      <c r="C291" s="4" t="s">
        <v>1912</v>
      </c>
      <c r="E291" s="48" t="s">
        <v>1794</v>
      </c>
      <c r="F291" s="63" t="s">
        <v>1913</v>
      </c>
      <c r="G291" s="50" t="s">
        <v>1682</v>
      </c>
      <c r="H291" s="50" t="s">
        <v>1682</v>
      </c>
      <c r="I291" s="51"/>
      <c r="J291" s="52">
        <v>14</v>
      </c>
      <c r="K291" s="52"/>
      <c r="L291" s="53">
        <v>43599</v>
      </c>
      <c r="M291" s="54">
        <f t="shared" si="130"/>
        <v>2</v>
      </c>
      <c r="N291" s="52">
        <f t="shared" si="108"/>
        <v>20</v>
      </c>
      <c r="O291" s="55">
        <f t="shared" ca="1" si="115"/>
        <v>28</v>
      </c>
      <c r="P291" s="55" t="str">
        <f t="shared" ca="1" si="116"/>
        <v>2019.7</v>
      </c>
      <c r="Q291" s="56">
        <f t="shared" si="117"/>
        <v>115.11318553092181</v>
      </c>
      <c r="R291" s="52">
        <f t="shared" ca="1" si="118"/>
        <v>57</v>
      </c>
      <c r="S291" s="52"/>
      <c r="T291" s="52" t="str">
        <f t="shared" ca="1" si="126"/>
        <v>OV</v>
      </c>
      <c r="U291" s="57" t="s">
        <v>130</v>
      </c>
      <c r="V291" s="58">
        <f t="shared" ca="1" si="119"/>
        <v>0</v>
      </c>
      <c r="W291" s="64" t="s">
        <v>1914</v>
      </c>
      <c r="X291" s="60"/>
      <c r="Y291" s="61">
        <v>493.26</v>
      </c>
      <c r="Z291" s="56">
        <f t="shared" ca="1" si="127"/>
        <v>0</v>
      </c>
      <c r="AA291" s="56">
        <f t="shared" ca="1" si="127"/>
        <v>0</v>
      </c>
      <c r="AB291" s="56">
        <f t="shared" ca="1" si="127"/>
        <v>0</v>
      </c>
      <c r="AC291" s="56">
        <f t="shared" ca="1" si="127"/>
        <v>0</v>
      </c>
      <c r="AD291" s="56">
        <f t="shared" ca="1" si="127"/>
        <v>0</v>
      </c>
      <c r="AE291" s="56">
        <f t="shared" ca="1" si="127"/>
        <v>0</v>
      </c>
      <c r="AF291" s="56">
        <f t="shared" ca="1" si="127"/>
        <v>0</v>
      </c>
      <c r="AG291" s="56">
        <f t="shared" ca="1" si="127"/>
        <v>0</v>
      </c>
      <c r="AH291" s="56">
        <f t="shared" ca="1" si="127"/>
        <v>0</v>
      </c>
      <c r="AI291" s="56">
        <f t="shared" ca="1" si="127"/>
        <v>493.26</v>
      </c>
      <c r="AJ291" s="56">
        <f t="shared" ca="1" si="128"/>
        <v>0</v>
      </c>
      <c r="AK291" s="56">
        <f t="shared" ca="1" si="128"/>
        <v>0</v>
      </c>
      <c r="AL291" s="56">
        <f t="shared" ca="1" si="128"/>
        <v>0</v>
      </c>
      <c r="AM291" s="56">
        <f t="shared" ca="1" si="128"/>
        <v>0</v>
      </c>
      <c r="AN291" s="56">
        <f t="shared" ca="1" si="128"/>
        <v>0</v>
      </c>
      <c r="AO291" s="56">
        <f t="shared" ca="1" si="128"/>
        <v>0</v>
      </c>
      <c r="AP291" s="56">
        <f t="shared" ca="1" si="128"/>
        <v>0</v>
      </c>
      <c r="AQ291" s="56">
        <f t="shared" ca="1" si="128"/>
        <v>0</v>
      </c>
      <c r="AR291" s="56">
        <f t="shared" ca="1" si="128"/>
        <v>0</v>
      </c>
      <c r="AS291" s="56">
        <f t="shared" ca="1" si="128"/>
        <v>0</v>
      </c>
      <c r="AT291" s="56">
        <f t="shared" ca="1" si="129"/>
        <v>0</v>
      </c>
      <c r="AU291" s="56">
        <f t="shared" ca="1" si="129"/>
        <v>0</v>
      </c>
      <c r="AV291" s="56">
        <f t="shared" ca="1" si="129"/>
        <v>0</v>
      </c>
      <c r="AW291" s="56">
        <f t="shared" ca="1" si="129"/>
        <v>0</v>
      </c>
      <c r="AX291" s="56">
        <f t="shared" ca="1" si="129"/>
        <v>0</v>
      </c>
      <c r="AY291" s="56">
        <f t="shared" ca="1" si="129"/>
        <v>0</v>
      </c>
      <c r="AZ291" s="56">
        <f t="shared" ca="1" si="129"/>
        <v>0</v>
      </c>
      <c r="BA291" s="56">
        <f t="shared" ca="1" si="129"/>
        <v>0</v>
      </c>
      <c r="BB291" s="56">
        <f t="shared" ca="1" si="129"/>
        <v>0</v>
      </c>
      <c r="BC291" s="56">
        <f t="shared" ca="1" si="129"/>
        <v>0</v>
      </c>
      <c r="BD291" s="56">
        <f t="shared" ca="1" si="129"/>
        <v>0</v>
      </c>
      <c r="BE291" s="56">
        <f t="shared" ca="1" si="129"/>
        <v>0</v>
      </c>
      <c r="BF291" s="56">
        <f t="shared" ca="1" si="129"/>
        <v>0</v>
      </c>
      <c r="BG291" s="56">
        <f t="shared" ca="1" si="129"/>
        <v>0</v>
      </c>
    </row>
    <row r="292" spans="1:59" s="4" customFormat="1" x14ac:dyDescent="0.2">
      <c r="A292" s="4" t="s">
        <v>1335</v>
      </c>
      <c r="B292" s="4" t="s">
        <v>1911</v>
      </c>
      <c r="C292" s="4" t="s">
        <v>1912</v>
      </c>
      <c r="E292" s="48" t="s">
        <v>1794</v>
      </c>
      <c r="F292" s="63" t="s">
        <v>1915</v>
      </c>
      <c r="G292" s="50" t="s">
        <v>1682</v>
      </c>
      <c r="H292" s="50" t="s">
        <v>1682</v>
      </c>
      <c r="I292" s="51"/>
      <c r="J292" s="52">
        <v>14</v>
      </c>
      <c r="K292" s="52"/>
      <c r="L292" s="53">
        <v>43605</v>
      </c>
      <c r="M292" s="54">
        <f t="shared" si="130"/>
        <v>1</v>
      </c>
      <c r="N292" s="52">
        <f t="shared" si="108"/>
        <v>21</v>
      </c>
      <c r="O292" s="55">
        <f t="shared" ca="1" si="115"/>
        <v>28</v>
      </c>
      <c r="P292" s="55" t="str">
        <f t="shared" ca="1" si="116"/>
        <v>2019.7</v>
      </c>
      <c r="Q292" s="56">
        <f t="shared" si="117"/>
        <v>33967.078179696611</v>
      </c>
      <c r="R292" s="52">
        <f t="shared" ca="1" si="118"/>
        <v>51</v>
      </c>
      <c r="S292" s="52"/>
      <c r="T292" s="52" t="str">
        <f t="shared" ca="1" si="126"/>
        <v>OV</v>
      </c>
      <c r="U292" s="57" t="s">
        <v>130</v>
      </c>
      <c r="V292" s="58">
        <f t="shared" ca="1" si="119"/>
        <v>0</v>
      </c>
      <c r="W292" s="64" t="s">
        <v>1914</v>
      </c>
      <c r="X292" s="60">
        <v>27216.47</v>
      </c>
      <c r="Y292" s="61">
        <v>145548.93</v>
      </c>
      <c r="Z292" s="56">
        <f t="shared" ref="Z292:AI301" ca="1" si="131">IF($O292-WEEKNUM(Z$1815)=0,$Y292,0)</f>
        <v>0</v>
      </c>
      <c r="AA292" s="56">
        <f t="shared" ca="1" si="131"/>
        <v>0</v>
      </c>
      <c r="AB292" s="56">
        <f t="shared" ca="1" si="131"/>
        <v>0</v>
      </c>
      <c r="AC292" s="56">
        <f t="shared" ca="1" si="131"/>
        <v>0</v>
      </c>
      <c r="AD292" s="56">
        <f t="shared" ca="1" si="131"/>
        <v>0</v>
      </c>
      <c r="AE292" s="56">
        <f t="shared" ca="1" si="131"/>
        <v>0</v>
      </c>
      <c r="AF292" s="56">
        <f t="shared" ca="1" si="131"/>
        <v>0</v>
      </c>
      <c r="AG292" s="56">
        <f t="shared" ca="1" si="131"/>
        <v>0</v>
      </c>
      <c r="AH292" s="56">
        <f t="shared" ca="1" si="131"/>
        <v>0</v>
      </c>
      <c r="AI292" s="56">
        <f t="shared" ca="1" si="131"/>
        <v>145548.93</v>
      </c>
      <c r="AJ292" s="56">
        <f t="shared" ref="AJ292:AS301" ca="1" si="132">IF($O292-WEEKNUM(AJ$1815)=0,$Y292,0)</f>
        <v>0</v>
      </c>
      <c r="AK292" s="56">
        <f t="shared" ca="1" si="132"/>
        <v>0</v>
      </c>
      <c r="AL292" s="56">
        <f t="shared" ca="1" si="132"/>
        <v>0</v>
      </c>
      <c r="AM292" s="56">
        <f t="shared" ca="1" si="132"/>
        <v>0</v>
      </c>
      <c r="AN292" s="56">
        <f t="shared" ca="1" si="132"/>
        <v>0</v>
      </c>
      <c r="AO292" s="56">
        <f t="shared" ca="1" si="132"/>
        <v>0</v>
      </c>
      <c r="AP292" s="56">
        <f t="shared" ca="1" si="132"/>
        <v>0</v>
      </c>
      <c r="AQ292" s="56">
        <f t="shared" ca="1" si="132"/>
        <v>0</v>
      </c>
      <c r="AR292" s="56">
        <f t="shared" ca="1" si="132"/>
        <v>0</v>
      </c>
      <c r="AS292" s="56">
        <f t="shared" ca="1" si="132"/>
        <v>0</v>
      </c>
      <c r="AT292" s="56">
        <f t="shared" ref="AT292:BG301" ca="1" si="133">IF($O292-WEEKNUM(AT$1815)=0,$Y292,0)</f>
        <v>0</v>
      </c>
      <c r="AU292" s="56">
        <f t="shared" ca="1" si="133"/>
        <v>0</v>
      </c>
      <c r="AV292" s="56">
        <f t="shared" ca="1" si="133"/>
        <v>0</v>
      </c>
      <c r="AW292" s="56">
        <f t="shared" ca="1" si="133"/>
        <v>0</v>
      </c>
      <c r="AX292" s="56">
        <f t="shared" ca="1" si="133"/>
        <v>0</v>
      </c>
      <c r="AY292" s="56">
        <f t="shared" ca="1" si="133"/>
        <v>0</v>
      </c>
      <c r="AZ292" s="56">
        <f t="shared" ca="1" si="133"/>
        <v>0</v>
      </c>
      <c r="BA292" s="56">
        <f t="shared" ca="1" si="133"/>
        <v>0</v>
      </c>
      <c r="BB292" s="56">
        <f t="shared" ca="1" si="133"/>
        <v>0</v>
      </c>
      <c r="BC292" s="56">
        <f t="shared" ca="1" si="133"/>
        <v>0</v>
      </c>
      <c r="BD292" s="56">
        <f t="shared" ca="1" si="133"/>
        <v>0</v>
      </c>
      <c r="BE292" s="56">
        <f t="shared" ca="1" si="133"/>
        <v>0</v>
      </c>
      <c r="BF292" s="56">
        <f t="shared" ca="1" si="133"/>
        <v>0</v>
      </c>
      <c r="BG292" s="56">
        <f t="shared" ca="1" si="133"/>
        <v>0</v>
      </c>
    </row>
    <row r="293" spans="1:59" s="4" customFormat="1" x14ac:dyDescent="0.2">
      <c r="A293" s="4" t="s">
        <v>183</v>
      </c>
      <c r="B293" s="4" t="s">
        <v>184</v>
      </c>
      <c r="C293" s="4" t="s">
        <v>1912</v>
      </c>
      <c r="E293" s="48" t="s">
        <v>1794</v>
      </c>
      <c r="F293" s="63" t="s">
        <v>1916</v>
      </c>
      <c r="G293" s="50" t="s">
        <v>1682</v>
      </c>
      <c r="H293" s="50" t="s">
        <v>1682</v>
      </c>
      <c r="I293" s="51">
        <v>43555</v>
      </c>
      <c r="J293" s="52">
        <v>45</v>
      </c>
      <c r="K293" s="52"/>
      <c r="L293" s="53">
        <v>43600</v>
      </c>
      <c r="M293" s="54">
        <f t="shared" si="130"/>
        <v>3</v>
      </c>
      <c r="N293" s="52">
        <f t="shared" si="108"/>
        <v>20</v>
      </c>
      <c r="O293" s="55">
        <f t="shared" ca="1" si="115"/>
        <v>28</v>
      </c>
      <c r="P293" s="55" t="str">
        <f t="shared" ca="1" si="116"/>
        <v>2019.7</v>
      </c>
      <c r="Q293" s="56">
        <f t="shared" si="117"/>
        <v>58181.243873978994</v>
      </c>
      <c r="R293" s="52">
        <f t="shared" ca="1" si="118"/>
        <v>56</v>
      </c>
      <c r="S293" s="52"/>
      <c r="T293" s="52" t="str">
        <f t="shared" ca="1" si="126"/>
        <v>OV</v>
      </c>
      <c r="U293" s="57" t="s">
        <v>130</v>
      </c>
      <c r="V293" s="58">
        <f t="shared" ca="1" si="119"/>
        <v>0</v>
      </c>
      <c r="W293" s="64" t="s">
        <v>1917</v>
      </c>
      <c r="X293" s="60">
        <v>46618.31</v>
      </c>
      <c r="Y293" s="61">
        <v>249306.63</v>
      </c>
      <c r="Z293" s="56">
        <f t="shared" ca="1" si="131"/>
        <v>0</v>
      </c>
      <c r="AA293" s="56">
        <f t="shared" ca="1" si="131"/>
        <v>0</v>
      </c>
      <c r="AB293" s="56">
        <f t="shared" ca="1" si="131"/>
        <v>0</v>
      </c>
      <c r="AC293" s="56">
        <f t="shared" ca="1" si="131"/>
        <v>0</v>
      </c>
      <c r="AD293" s="56">
        <f t="shared" ca="1" si="131"/>
        <v>0</v>
      </c>
      <c r="AE293" s="56">
        <f t="shared" ca="1" si="131"/>
        <v>0</v>
      </c>
      <c r="AF293" s="56">
        <f t="shared" ca="1" si="131"/>
        <v>0</v>
      </c>
      <c r="AG293" s="56">
        <f t="shared" ca="1" si="131"/>
        <v>0</v>
      </c>
      <c r="AH293" s="56">
        <f t="shared" ca="1" si="131"/>
        <v>0</v>
      </c>
      <c r="AI293" s="56">
        <f t="shared" ca="1" si="131"/>
        <v>249306.63</v>
      </c>
      <c r="AJ293" s="56">
        <f t="shared" ca="1" si="132"/>
        <v>0</v>
      </c>
      <c r="AK293" s="56">
        <f t="shared" ca="1" si="132"/>
        <v>0</v>
      </c>
      <c r="AL293" s="56">
        <f t="shared" ca="1" si="132"/>
        <v>0</v>
      </c>
      <c r="AM293" s="56">
        <f t="shared" ca="1" si="132"/>
        <v>0</v>
      </c>
      <c r="AN293" s="56">
        <f t="shared" ca="1" si="132"/>
        <v>0</v>
      </c>
      <c r="AO293" s="56">
        <f t="shared" ca="1" si="132"/>
        <v>0</v>
      </c>
      <c r="AP293" s="56">
        <f t="shared" ca="1" si="132"/>
        <v>0</v>
      </c>
      <c r="AQ293" s="56">
        <f t="shared" ca="1" si="132"/>
        <v>0</v>
      </c>
      <c r="AR293" s="56">
        <f t="shared" ca="1" si="132"/>
        <v>0</v>
      </c>
      <c r="AS293" s="56">
        <f t="shared" ca="1" si="132"/>
        <v>0</v>
      </c>
      <c r="AT293" s="56">
        <f t="shared" ca="1" si="133"/>
        <v>0</v>
      </c>
      <c r="AU293" s="56">
        <f t="shared" ca="1" si="133"/>
        <v>0</v>
      </c>
      <c r="AV293" s="56">
        <f t="shared" ca="1" si="133"/>
        <v>0</v>
      </c>
      <c r="AW293" s="56">
        <f t="shared" ca="1" si="133"/>
        <v>0</v>
      </c>
      <c r="AX293" s="56">
        <f t="shared" ca="1" si="133"/>
        <v>0</v>
      </c>
      <c r="AY293" s="56">
        <f t="shared" ca="1" si="133"/>
        <v>0</v>
      </c>
      <c r="AZ293" s="56">
        <f t="shared" ca="1" si="133"/>
        <v>0</v>
      </c>
      <c r="BA293" s="56">
        <f t="shared" ca="1" si="133"/>
        <v>0</v>
      </c>
      <c r="BB293" s="56">
        <f t="shared" ca="1" si="133"/>
        <v>0</v>
      </c>
      <c r="BC293" s="56">
        <f t="shared" ca="1" si="133"/>
        <v>0</v>
      </c>
      <c r="BD293" s="56">
        <f t="shared" ca="1" si="133"/>
        <v>0</v>
      </c>
      <c r="BE293" s="56">
        <f t="shared" ca="1" si="133"/>
        <v>0</v>
      </c>
      <c r="BF293" s="56">
        <f t="shared" ca="1" si="133"/>
        <v>0</v>
      </c>
      <c r="BG293" s="56">
        <f t="shared" ca="1" si="133"/>
        <v>0</v>
      </c>
    </row>
    <row r="294" spans="1:59" s="4" customFormat="1" x14ac:dyDescent="0.2">
      <c r="A294" s="4" t="s">
        <v>183</v>
      </c>
      <c r="B294" s="4" t="s">
        <v>184</v>
      </c>
      <c r="C294" s="4" t="s">
        <v>1912</v>
      </c>
      <c r="E294" s="48" t="s">
        <v>1794</v>
      </c>
      <c r="F294" s="63" t="s">
        <v>1918</v>
      </c>
      <c r="G294" s="50" t="s">
        <v>1682</v>
      </c>
      <c r="H294" s="50" t="s">
        <v>1682</v>
      </c>
      <c r="I294" s="51">
        <v>43555</v>
      </c>
      <c r="J294" s="52">
        <v>45</v>
      </c>
      <c r="K294" s="52"/>
      <c r="L294" s="53">
        <v>43600</v>
      </c>
      <c r="M294" s="54">
        <f t="shared" si="130"/>
        <v>3</v>
      </c>
      <c r="N294" s="52">
        <f t="shared" si="108"/>
        <v>20</v>
      </c>
      <c r="O294" s="55">
        <f t="shared" ca="1" si="115"/>
        <v>28</v>
      </c>
      <c r="P294" s="55" t="str">
        <f t="shared" ca="1" si="116"/>
        <v>2019.7</v>
      </c>
      <c r="Q294" s="56">
        <f t="shared" si="117"/>
        <v>40680.968494749126</v>
      </c>
      <c r="R294" s="52">
        <f t="shared" ca="1" si="118"/>
        <v>56</v>
      </c>
      <c r="S294" s="52"/>
      <c r="T294" s="52" t="str">
        <f t="shared" ca="1" si="126"/>
        <v>OV</v>
      </c>
      <c r="U294" s="57" t="s">
        <v>130</v>
      </c>
      <c r="V294" s="58">
        <f t="shared" ca="1" si="119"/>
        <v>0</v>
      </c>
      <c r="W294" s="64" t="s">
        <v>1917</v>
      </c>
      <c r="X294" s="60">
        <v>32596.04</v>
      </c>
      <c r="Y294" s="61">
        <v>174317.95</v>
      </c>
      <c r="Z294" s="56">
        <f t="shared" ca="1" si="131"/>
        <v>0</v>
      </c>
      <c r="AA294" s="56">
        <f t="shared" ca="1" si="131"/>
        <v>0</v>
      </c>
      <c r="AB294" s="56">
        <f t="shared" ca="1" si="131"/>
        <v>0</v>
      </c>
      <c r="AC294" s="56">
        <f t="shared" ca="1" si="131"/>
        <v>0</v>
      </c>
      <c r="AD294" s="56">
        <f t="shared" ca="1" si="131"/>
        <v>0</v>
      </c>
      <c r="AE294" s="56">
        <f t="shared" ca="1" si="131"/>
        <v>0</v>
      </c>
      <c r="AF294" s="56">
        <f t="shared" ca="1" si="131"/>
        <v>0</v>
      </c>
      <c r="AG294" s="56">
        <f t="shared" ca="1" si="131"/>
        <v>0</v>
      </c>
      <c r="AH294" s="56">
        <f t="shared" ca="1" si="131"/>
        <v>0</v>
      </c>
      <c r="AI294" s="56">
        <f t="shared" ca="1" si="131"/>
        <v>174317.95</v>
      </c>
      <c r="AJ294" s="56">
        <f t="shared" ca="1" si="132"/>
        <v>0</v>
      </c>
      <c r="AK294" s="56">
        <f t="shared" ca="1" si="132"/>
        <v>0</v>
      </c>
      <c r="AL294" s="56">
        <f t="shared" ca="1" si="132"/>
        <v>0</v>
      </c>
      <c r="AM294" s="56">
        <f t="shared" ca="1" si="132"/>
        <v>0</v>
      </c>
      <c r="AN294" s="56">
        <f t="shared" ca="1" si="132"/>
        <v>0</v>
      </c>
      <c r="AO294" s="56">
        <f t="shared" ca="1" si="132"/>
        <v>0</v>
      </c>
      <c r="AP294" s="56">
        <f t="shared" ca="1" si="132"/>
        <v>0</v>
      </c>
      <c r="AQ294" s="56">
        <f t="shared" ca="1" si="132"/>
        <v>0</v>
      </c>
      <c r="AR294" s="56">
        <f t="shared" ca="1" si="132"/>
        <v>0</v>
      </c>
      <c r="AS294" s="56">
        <f t="shared" ca="1" si="132"/>
        <v>0</v>
      </c>
      <c r="AT294" s="56">
        <f t="shared" ca="1" si="133"/>
        <v>0</v>
      </c>
      <c r="AU294" s="56">
        <f t="shared" ca="1" si="133"/>
        <v>0</v>
      </c>
      <c r="AV294" s="56">
        <f t="shared" ca="1" si="133"/>
        <v>0</v>
      </c>
      <c r="AW294" s="56">
        <f t="shared" ca="1" si="133"/>
        <v>0</v>
      </c>
      <c r="AX294" s="56">
        <f t="shared" ca="1" si="133"/>
        <v>0</v>
      </c>
      <c r="AY294" s="56">
        <f t="shared" ca="1" si="133"/>
        <v>0</v>
      </c>
      <c r="AZ294" s="56">
        <f t="shared" ca="1" si="133"/>
        <v>0</v>
      </c>
      <c r="BA294" s="56">
        <f t="shared" ca="1" si="133"/>
        <v>0</v>
      </c>
      <c r="BB294" s="56">
        <f t="shared" ca="1" si="133"/>
        <v>0</v>
      </c>
      <c r="BC294" s="56">
        <f t="shared" ca="1" si="133"/>
        <v>0</v>
      </c>
      <c r="BD294" s="56">
        <f t="shared" ca="1" si="133"/>
        <v>0</v>
      </c>
      <c r="BE294" s="56">
        <f t="shared" ca="1" si="133"/>
        <v>0</v>
      </c>
      <c r="BF294" s="56">
        <f t="shared" ca="1" si="133"/>
        <v>0</v>
      </c>
      <c r="BG294" s="56">
        <f t="shared" ca="1" si="133"/>
        <v>0</v>
      </c>
    </row>
    <row r="295" spans="1:59" s="4" customFormat="1" x14ac:dyDescent="0.2">
      <c r="A295" s="4" t="s">
        <v>183</v>
      </c>
      <c r="B295" s="4" t="s">
        <v>184</v>
      </c>
      <c r="C295" s="4" t="s">
        <v>1912</v>
      </c>
      <c r="E295" s="48" t="s">
        <v>1794</v>
      </c>
      <c r="F295" s="63" t="s">
        <v>1919</v>
      </c>
      <c r="G295" s="50" t="s">
        <v>1682</v>
      </c>
      <c r="H295" s="50" t="s">
        <v>1682</v>
      </c>
      <c r="I295" s="51">
        <v>43591</v>
      </c>
      <c r="J295" s="52">
        <v>45</v>
      </c>
      <c r="K295" s="52"/>
      <c r="L295" s="53">
        <v>43636</v>
      </c>
      <c r="M295" s="54">
        <f t="shared" si="130"/>
        <v>4</v>
      </c>
      <c r="N295" s="52">
        <f t="shared" si="108"/>
        <v>25</v>
      </c>
      <c r="O295" s="55">
        <f t="shared" ca="1" si="115"/>
        <v>28</v>
      </c>
      <c r="P295" s="55" t="str">
        <f t="shared" ca="1" si="116"/>
        <v>2019.7</v>
      </c>
      <c r="Q295" s="56">
        <f t="shared" si="117"/>
        <v>99033.549591598596</v>
      </c>
      <c r="R295" s="52">
        <f t="shared" ca="1" si="118"/>
        <v>20</v>
      </c>
      <c r="S295" s="52"/>
      <c r="T295" s="52" t="str">
        <f t="shared" ca="1" si="126"/>
        <v>OV</v>
      </c>
      <c r="U295" s="57" t="s">
        <v>130</v>
      </c>
      <c r="V295" s="58">
        <f t="shared" ref="V295" ca="1" si="134">SUM(Y295:BH295)-Y295*2</f>
        <v>0</v>
      </c>
      <c r="W295" s="64" t="s">
        <v>1917</v>
      </c>
      <c r="X295" s="60">
        <v>79351.64</v>
      </c>
      <c r="Y295" s="61">
        <v>424358.76</v>
      </c>
      <c r="Z295" s="56">
        <f t="shared" ca="1" si="131"/>
        <v>0</v>
      </c>
      <c r="AA295" s="56">
        <f t="shared" ca="1" si="131"/>
        <v>0</v>
      </c>
      <c r="AB295" s="56">
        <f t="shared" ca="1" si="131"/>
        <v>0</v>
      </c>
      <c r="AC295" s="56">
        <f t="shared" ca="1" si="131"/>
        <v>0</v>
      </c>
      <c r="AD295" s="56">
        <f t="shared" ca="1" si="131"/>
        <v>0</v>
      </c>
      <c r="AE295" s="56">
        <f t="shared" ca="1" si="131"/>
        <v>0</v>
      </c>
      <c r="AF295" s="56">
        <f t="shared" ca="1" si="131"/>
        <v>0</v>
      </c>
      <c r="AG295" s="56">
        <f t="shared" ca="1" si="131"/>
        <v>0</v>
      </c>
      <c r="AH295" s="56">
        <f t="shared" ca="1" si="131"/>
        <v>0</v>
      </c>
      <c r="AI295" s="56">
        <f t="shared" ca="1" si="131"/>
        <v>424358.76</v>
      </c>
      <c r="AJ295" s="56">
        <f t="shared" ca="1" si="132"/>
        <v>0</v>
      </c>
      <c r="AK295" s="56">
        <f t="shared" ca="1" si="132"/>
        <v>0</v>
      </c>
      <c r="AL295" s="56">
        <f t="shared" ca="1" si="132"/>
        <v>0</v>
      </c>
      <c r="AM295" s="56">
        <f t="shared" ca="1" si="132"/>
        <v>0</v>
      </c>
      <c r="AN295" s="56">
        <f t="shared" ca="1" si="132"/>
        <v>0</v>
      </c>
      <c r="AO295" s="56">
        <f t="shared" ca="1" si="132"/>
        <v>0</v>
      </c>
      <c r="AP295" s="56">
        <f t="shared" ca="1" si="132"/>
        <v>0</v>
      </c>
      <c r="AQ295" s="56">
        <f t="shared" ca="1" si="132"/>
        <v>0</v>
      </c>
      <c r="AR295" s="56">
        <f t="shared" ca="1" si="132"/>
        <v>0</v>
      </c>
      <c r="AS295" s="56">
        <f t="shared" ca="1" si="132"/>
        <v>0</v>
      </c>
      <c r="AT295" s="56">
        <f t="shared" ca="1" si="133"/>
        <v>0</v>
      </c>
      <c r="AU295" s="56">
        <f t="shared" ca="1" si="133"/>
        <v>0</v>
      </c>
      <c r="AV295" s="56">
        <f t="shared" ca="1" si="133"/>
        <v>0</v>
      </c>
      <c r="AW295" s="56">
        <f t="shared" ca="1" si="133"/>
        <v>0</v>
      </c>
      <c r="AX295" s="56">
        <f t="shared" ca="1" si="133"/>
        <v>0</v>
      </c>
      <c r="AY295" s="56">
        <f t="shared" ca="1" si="133"/>
        <v>0</v>
      </c>
      <c r="AZ295" s="56">
        <f t="shared" ca="1" si="133"/>
        <v>0</v>
      </c>
      <c r="BA295" s="56">
        <f t="shared" ca="1" si="133"/>
        <v>0</v>
      </c>
      <c r="BB295" s="56">
        <f t="shared" ca="1" si="133"/>
        <v>0</v>
      </c>
      <c r="BC295" s="56">
        <f t="shared" ca="1" si="133"/>
        <v>0</v>
      </c>
      <c r="BD295" s="56">
        <f t="shared" ca="1" si="133"/>
        <v>0</v>
      </c>
      <c r="BE295" s="56">
        <f t="shared" ca="1" si="133"/>
        <v>0</v>
      </c>
      <c r="BF295" s="56">
        <f t="shared" ca="1" si="133"/>
        <v>0</v>
      </c>
      <c r="BG295" s="56">
        <f t="shared" ca="1" si="133"/>
        <v>0</v>
      </c>
    </row>
    <row r="296" spans="1:59" s="4" customFormat="1" x14ac:dyDescent="0.2">
      <c r="A296" s="4" t="s">
        <v>183</v>
      </c>
      <c r="B296" s="4" t="s">
        <v>184</v>
      </c>
      <c r="C296" s="4" t="s">
        <v>1912</v>
      </c>
      <c r="E296" s="48"/>
      <c r="F296" s="63"/>
      <c r="G296" s="50" t="s">
        <v>1682</v>
      </c>
      <c r="H296" s="50" t="s">
        <v>1682</v>
      </c>
      <c r="I296" s="51"/>
      <c r="J296" s="52">
        <v>45</v>
      </c>
      <c r="K296" s="52"/>
      <c r="L296" s="53"/>
      <c r="M296" s="54" t="str">
        <f t="shared" si="130"/>
        <v>-</v>
      </c>
      <c r="N296" s="52">
        <f t="shared" si="108"/>
        <v>0</v>
      </c>
      <c r="O296" s="55">
        <f t="shared" ca="1" si="115"/>
        <v>28</v>
      </c>
      <c r="P296" s="55" t="str">
        <f t="shared" ca="1" si="116"/>
        <v>2019.7</v>
      </c>
      <c r="Q296" s="56">
        <f t="shared" si="117"/>
        <v>0</v>
      </c>
      <c r="R296" s="52" t="str">
        <f t="shared" si="118"/>
        <v/>
      </c>
      <c r="S296" s="52"/>
      <c r="T296" s="52" t="str">
        <f t="shared" si="126"/>
        <v>OV</v>
      </c>
      <c r="U296" s="57" t="s">
        <v>130</v>
      </c>
      <c r="V296" s="58">
        <f t="shared" ca="1" si="119"/>
        <v>0</v>
      </c>
      <c r="W296" s="64" t="s">
        <v>1917</v>
      </c>
      <c r="X296" s="60"/>
      <c r="Y296" s="61"/>
      <c r="Z296" s="56">
        <f t="shared" ca="1" si="131"/>
        <v>0</v>
      </c>
      <c r="AA296" s="56">
        <f t="shared" ca="1" si="131"/>
        <v>0</v>
      </c>
      <c r="AB296" s="56">
        <f t="shared" ca="1" si="131"/>
        <v>0</v>
      </c>
      <c r="AC296" s="56">
        <f t="shared" ca="1" si="131"/>
        <v>0</v>
      </c>
      <c r="AD296" s="56">
        <f t="shared" ca="1" si="131"/>
        <v>0</v>
      </c>
      <c r="AE296" s="56">
        <f t="shared" ca="1" si="131"/>
        <v>0</v>
      </c>
      <c r="AF296" s="56">
        <f t="shared" ca="1" si="131"/>
        <v>0</v>
      </c>
      <c r="AG296" s="56">
        <f t="shared" ca="1" si="131"/>
        <v>0</v>
      </c>
      <c r="AH296" s="56">
        <f t="shared" ca="1" si="131"/>
        <v>0</v>
      </c>
      <c r="AI296" s="56">
        <f t="shared" ca="1" si="131"/>
        <v>0</v>
      </c>
      <c r="AJ296" s="56">
        <f t="shared" ca="1" si="132"/>
        <v>0</v>
      </c>
      <c r="AK296" s="56">
        <f t="shared" ca="1" si="132"/>
        <v>0</v>
      </c>
      <c r="AL296" s="56">
        <f t="shared" ca="1" si="132"/>
        <v>0</v>
      </c>
      <c r="AM296" s="56">
        <f t="shared" ca="1" si="132"/>
        <v>0</v>
      </c>
      <c r="AN296" s="56">
        <f t="shared" ca="1" si="132"/>
        <v>0</v>
      </c>
      <c r="AO296" s="56">
        <f t="shared" ca="1" si="132"/>
        <v>0</v>
      </c>
      <c r="AP296" s="56">
        <f t="shared" ca="1" si="132"/>
        <v>0</v>
      </c>
      <c r="AQ296" s="56">
        <f t="shared" ca="1" si="132"/>
        <v>0</v>
      </c>
      <c r="AR296" s="56">
        <f t="shared" ca="1" si="132"/>
        <v>0</v>
      </c>
      <c r="AS296" s="56">
        <f t="shared" ca="1" si="132"/>
        <v>0</v>
      </c>
      <c r="AT296" s="56">
        <f t="shared" ca="1" si="133"/>
        <v>0</v>
      </c>
      <c r="AU296" s="56">
        <f t="shared" ca="1" si="133"/>
        <v>0</v>
      </c>
      <c r="AV296" s="56">
        <f t="shared" ca="1" si="133"/>
        <v>0</v>
      </c>
      <c r="AW296" s="56">
        <f t="shared" ca="1" si="133"/>
        <v>0</v>
      </c>
      <c r="AX296" s="56">
        <f t="shared" ca="1" si="133"/>
        <v>0</v>
      </c>
      <c r="AY296" s="56">
        <f t="shared" ca="1" si="133"/>
        <v>0</v>
      </c>
      <c r="AZ296" s="56">
        <f t="shared" ca="1" si="133"/>
        <v>0</v>
      </c>
      <c r="BA296" s="56">
        <f t="shared" ca="1" si="133"/>
        <v>0</v>
      </c>
      <c r="BB296" s="56">
        <f t="shared" ca="1" si="133"/>
        <v>0</v>
      </c>
      <c r="BC296" s="56">
        <f t="shared" ca="1" si="133"/>
        <v>0</v>
      </c>
      <c r="BD296" s="56">
        <f t="shared" ca="1" si="133"/>
        <v>0</v>
      </c>
      <c r="BE296" s="56">
        <f t="shared" ca="1" si="133"/>
        <v>0</v>
      </c>
      <c r="BF296" s="56">
        <f t="shared" ca="1" si="133"/>
        <v>0</v>
      </c>
      <c r="BG296" s="56">
        <f t="shared" ca="1" si="133"/>
        <v>0</v>
      </c>
    </row>
    <row r="297" spans="1:59" s="4" customFormat="1" x14ac:dyDescent="0.2">
      <c r="A297" s="4" t="s">
        <v>1920</v>
      </c>
      <c r="B297" s="4" t="s">
        <v>1921</v>
      </c>
      <c r="C297" s="4" t="s">
        <v>1681</v>
      </c>
      <c r="E297" s="48"/>
      <c r="F297" s="63"/>
      <c r="G297" s="50" t="s">
        <v>1682</v>
      </c>
      <c r="H297" s="50" t="s">
        <v>1682</v>
      </c>
      <c r="I297" s="51"/>
      <c r="J297" s="52">
        <v>14</v>
      </c>
      <c r="K297" s="52"/>
      <c r="L297" s="53"/>
      <c r="M297" s="54" t="str">
        <f t="shared" si="130"/>
        <v>-</v>
      </c>
      <c r="N297" s="52">
        <f t="shared" si="108"/>
        <v>0</v>
      </c>
      <c r="O297" s="55">
        <f t="shared" ca="1" si="115"/>
        <v>28</v>
      </c>
      <c r="P297" s="55" t="str">
        <f t="shared" ca="1" si="116"/>
        <v>2019.7</v>
      </c>
      <c r="Q297" s="56">
        <f t="shared" si="117"/>
        <v>0</v>
      </c>
      <c r="R297" s="52" t="str">
        <f t="shared" si="118"/>
        <v/>
      </c>
      <c r="S297" s="52"/>
      <c r="T297" s="52" t="str">
        <f t="shared" si="126"/>
        <v>OV</v>
      </c>
      <c r="U297" s="57" t="s">
        <v>130</v>
      </c>
      <c r="V297" s="58">
        <f t="shared" ca="1" si="119"/>
        <v>0</v>
      </c>
      <c r="W297" s="64" t="s">
        <v>1914</v>
      </c>
      <c r="X297" s="60"/>
      <c r="Y297" s="61"/>
      <c r="Z297" s="56">
        <f t="shared" ca="1" si="131"/>
        <v>0</v>
      </c>
      <c r="AA297" s="56">
        <f t="shared" ca="1" si="131"/>
        <v>0</v>
      </c>
      <c r="AB297" s="56">
        <f t="shared" ca="1" si="131"/>
        <v>0</v>
      </c>
      <c r="AC297" s="56">
        <f t="shared" ca="1" si="131"/>
        <v>0</v>
      </c>
      <c r="AD297" s="56">
        <f t="shared" ca="1" si="131"/>
        <v>0</v>
      </c>
      <c r="AE297" s="56">
        <f t="shared" ca="1" si="131"/>
        <v>0</v>
      </c>
      <c r="AF297" s="56">
        <f t="shared" ca="1" si="131"/>
        <v>0</v>
      </c>
      <c r="AG297" s="56">
        <f t="shared" ca="1" si="131"/>
        <v>0</v>
      </c>
      <c r="AH297" s="56">
        <f t="shared" ca="1" si="131"/>
        <v>0</v>
      </c>
      <c r="AI297" s="56">
        <f t="shared" ca="1" si="131"/>
        <v>0</v>
      </c>
      <c r="AJ297" s="56">
        <f t="shared" ca="1" si="132"/>
        <v>0</v>
      </c>
      <c r="AK297" s="56">
        <f t="shared" ca="1" si="132"/>
        <v>0</v>
      </c>
      <c r="AL297" s="56">
        <f t="shared" ca="1" si="132"/>
        <v>0</v>
      </c>
      <c r="AM297" s="56">
        <f t="shared" ca="1" si="132"/>
        <v>0</v>
      </c>
      <c r="AN297" s="56">
        <f t="shared" ca="1" si="132"/>
        <v>0</v>
      </c>
      <c r="AO297" s="56">
        <f t="shared" ca="1" si="132"/>
        <v>0</v>
      </c>
      <c r="AP297" s="56">
        <f t="shared" ca="1" si="132"/>
        <v>0</v>
      </c>
      <c r="AQ297" s="56">
        <f t="shared" ca="1" si="132"/>
        <v>0</v>
      </c>
      <c r="AR297" s="56">
        <f t="shared" ca="1" si="132"/>
        <v>0</v>
      </c>
      <c r="AS297" s="56">
        <f t="shared" ca="1" si="132"/>
        <v>0</v>
      </c>
      <c r="AT297" s="56">
        <f t="shared" ca="1" si="133"/>
        <v>0</v>
      </c>
      <c r="AU297" s="56">
        <f t="shared" ca="1" si="133"/>
        <v>0</v>
      </c>
      <c r="AV297" s="56">
        <f t="shared" ca="1" si="133"/>
        <v>0</v>
      </c>
      <c r="AW297" s="56">
        <f t="shared" ca="1" si="133"/>
        <v>0</v>
      </c>
      <c r="AX297" s="56">
        <f t="shared" ca="1" si="133"/>
        <v>0</v>
      </c>
      <c r="AY297" s="56">
        <f t="shared" ca="1" si="133"/>
        <v>0</v>
      </c>
      <c r="AZ297" s="56">
        <f t="shared" ca="1" si="133"/>
        <v>0</v>
      </c>
      <c r="BA297" s="56">
        <f t="shared" ca="1" si="133"/>
        <v>0</v>
      </c>
      <c r="BB297" s="56">
        <f t="shared" ca="1" si="133"/>
        <v>0</v>
      </c>
      <c r="BC297" s="56">
        <f t="shared" ca="1" si="133"/>
        <v>0</v>
      </c>
      <c r="BD297" s="56">
        <f t="shared" ca="1" si="133"/>
        <v>0</v>
      </c>
      <c r="BE297" s="56">
        <f t="shared" ca="1" si="133"/>
        <v>0</v>
      </c>
      <c r="BF297" s="56">
        <f t="shared" ca="1" si="133"/>
        <v>0</v>
      </c>
      <c r="BG297" s="56">
        <f t="shared" ca="1" si="133"/>
        <v>0</v>
      </c>
    </row>
    <row r="298" spans="1:59" s="4" customFormat="1" x14ac:dyDescent="0.2">
      <c r="A298" s="4" t="s">
        <v>1448</v>
      </c>
      <c r="B298" s="4" t="s">
        <v>1922</v>
      </c>
      <c r="C298" s="4" t="s">
        <v>1681</v>
      </c>
      <c r="E298" s="48"/>
      <c r="F298" s="63"/>
      <c r="G298" s="50" t="s">
        <v>1682</v>
      </c>
      <c r="H298" s="50" t="s">
        <v>1682</v>
      </c>
      <c r="I298" s="51"/>
      <c r="J298" s="52">
        <v>14</v>
      </c>
      <c r="K298" s="52"/>
      <c r="L298" s="53"/>
      <c r="M298" s="54" t="str">
        <f t="shared" si="130"/>
        <v>-</v>
      </c>
      <c r="N298" s="52">
        <f t="shared" si="108"/>
        <v>0</v>
      </c>
      <c r="O298" s="55">
        <f t="shared" ca="1" si="115"/>
        <v>28</v>
      </c>
      <c r="P298" s="55" t="str">
        <f t="shared" ca="1" si="116"/>
        <v>2019.7</v>
      </c>
      <c r="Q298" s="56">
        <f t="shared" si="117"/>
        <v>0</v>
      </c>
      <c r="R298" s="52" t="str">
        <f t="shared" si="118"/>
        <v/>
      </c>
      <c r="S298" s="52"/>
      <c r="T298" s="52" t="str">
        <f t="shared" si="126"/>
        <v>OV</v>
      </c>
      <c r="U298" s="57" t="s">
        <v>130</v>
      </c>
      <c r="V298" s="58">
        <f t="shared" ca="1" si="119"/>
        <v>0</v>
      </c>
      <c r="W298" s="64" t="s">
        <v>1923</v>
      </c>
      <c r="X298" s="60"/>
      <c r="Y298" s="61"/>
      <c r="Z298" s="56">
        <f t="shared" ca="1" si="131"/>
        <v>0</v>
      </c>
      <c r="AA298" s="56">
        <f t="shared" ca="1" si="131"/>
        <v>0</v>
      </c>
      <c r="AB298" s="56">
        <f t="shared" ca="1" si="131"/>
        <v>0</v>
      </c>
      <c r="AC298" s="56">
        <f t="shared" ca="1" si="131"/>
        <v>0</v>
      </c>
      <c r="AD298" s="56">
        <f t="shared" ca="1" si="131"/>
        <v>0</v>
      </c>
      <c r="AE298" s="56">
        <f t="shared" ca="1" si="131"/>
        <v>0</v>
      </c>
      <c r="AF298" s="56">
        <f t="shared" ca="1" si="131"/>
        <v>0</v>
      </c>
      <c r="AG298" s="56">
        <f t="shared" ca="1" si="131"/>
        <v>0</v>
      </c>
      <c r="AH298" s="56">
        <f t="shared" ca="1" si="131"/>
        <v>0</v>
      </c>
      <c r="AI298" s="56">
        <f t="shared" ca="1" si="131"/>
        <v>0</v>
      </c>
      <c r="AJ298" s="56">
        <f t="shared" ca="1" si="132"/>
        <v>0</v>
      </c>
      <c r="AK298" s="56">
        <f t="shared" ca="1" si="132"/>
        <v>0</v>
      </c>
      <c r="AL298" s="56">
        <f t="shared" ca="1" si="132"/>
        <v>0</v>
      </c>
      <c r="AM298" s="56">
        <f t="shared" ca="1" si="132"/>
        <v>0</v>
      </c>
      <c r="AN298" s="56">
        <f t="shared" ca="1" si="132"/>
        <v>0</v>
      </c>
      <c r="AO298" s="56">
        <f t="shared" ca="1" si="132"/>
        <v>0</v>
      </c>
      <c r="AP298" s="56">
        <f t="shared" ca="1" si="132"/>
        <v>0</v>
      </c>
      <c r="AQ298" s="56">
        <f t="shared" ca="1" si="132"/>
        <v>0</v>
      </c>
      <c r="AR298" s="56">
        <f t="shared" ca="1" si="132"/>
        <v>0</v>
      </c>
      <c r="AS298" s="56">
        <f t="shared" ca="1" si="132"/>
        <v>0</v>
      </c>
      <c r="AT298" s="56">
        <f t="shared" ca="1" si="133"/>
        <v>0</v>
      </c>
      <c r="AU298" s="56">
        <f t="shared" ca="1" si="133"/>
        <v>0</v>
      </c>
      <c r="AV298" s="56">
        <f t="shared" ca="1" si="133"/>
        <v>0</v>
      </c>
      <c r="AW298" s="56">
        <f t="shared" ca="1" si="133"/>
        <v>0</v>
      </c>
      <c r="AX298" s="56">
        <f t="shared" ca="1" si="133"/>
        <v>0</v>
      </c>
      <c r="AY298" s="56">
        <f t="shared" ca="1" si="133"/>
        <v>0</v>
      </c>
      <c r="AZ298" s="56">
        <f t="shared" ca="1" si="133"/>
        <v>0</v>
      </c>
      <c r="BA298" s="56">
        <f t="shared" ca="1" si="133"/>
        <v>0</v>
      </c>
      <c r="BB298" s="56">
        <f t="shared" ca="1" si="133"/>
        <v>0</v>
      </c>
      <c r="BC298" s="56">
        <f t="shared" ca="1" si="133"/>
        <v>0</v>
      </c>
      <c r="BD298" s="56">
        <f t="shared" ca="1" si="133"/>
        <v>0</v>
      </c>
      <c r="BE298" s="56">
        <f t="shared" ca="1" si="133"/>
        <v>0</v>
      </c>
      <c r="BF298" s="56">
        <f t="shared" ca="1" si="133"/>
        <v>0</v>
      </c>
      <c r="BG298" s="56">
        <f t="shared" ca="1" si="133"/>
        <v>0</v>
      </c>
    </row>
    <row r="299" spans="1:59" s="4" customFormat="1" x14ac:dyDescent="0.2">
      <c r="A299" s="4" t="s">
        <v>1448</v>
      </c>
      <c r="B299" s="4" t="s">
        <v>1922</v>
      </c>
      <c r="C299" s="4" t="s">
        <v>1681</v>
      </c>
      <c r="E299" s="48"/>
      <c r="F299" s="63" t="s">
        <v>1451</v>
      </c>
      <c r="G299" s="50" t="s">
        <v>1682</v>
      </c>
      <c r="H299" s="50" t="s">
        <v>1682</v>
      </c>
      <c r="I299" s="51">
        <v>43552</v>
      </c>
      <c r="J299" s="52">
        <v>14</v>
      </c>
      <c r="K299" s="52"/>
      <c r="L299" s="53">
        <v>43579</v>
      </c>
      <c r="M299" s="54">
        <f t="shared" si="130"/>
        <v>3</v>
      </c>
      <c r="N299" s="52">
        <f t="shared" si="108"/>
        <v>17</v>
      </c>
      <c r="O299" s="55">
        <f t="shared" ca="1" si="115"/>
        <v>28</v>
      </c>
      <c r="P299" s="55" t="str">
        <f t="shared" ca="1" si="116"/>
        <v>2019.7</v>
      </c>
      <c r="Q299" s="56">
        <f t="shared" si="117"/>
        <v>94.478413068844802</v>
      </c>
      <c r="R299" s="52">
        <f t="shared" ca="1" si="118"/>
        <v>77</v>
      </c>
      <c r="S299" s="52"/>
      <c r="T299" s="52" t="str">
        <f t="shared" ca="1" si="126"/>
        <v>OV</v>
      </c>
      <c r="U299" s="57" t="s">
        <v>130</v>
      </c>
      <c r="V299" s="58">
        <f t="shared" ca="1" si="119"/>
        <v>0</v>
      </c>
      <c r="W299" s="64" t="s">
        <v>1923</v>
      </c>
      <c r="X299" s="60">
        <v>75.7</v>
      </c>
      <c r="Y299" s="61">
        <v>404.84</v>
      </c>
      <c r="Z299" s="56">
        <f t="shared" ca="1" si="131"/>
        <v>0</v>
      </c>
      <c r="AA299" s="56">
        <f t="shared" ca="1" si="131"/>
        <v>0</v>
      </c>
      <c r="AB299" s="56">
        <f t="shared" ca="1" si="131"/>
        <v>0</v>
      </c>
      <c r="AC299" s="56">
        <f t="shared" ca="1" si="131"/>
        <v>0</v>
      </c>
      <c r="AD299" s="56">
        <f t="shared" ca="1" si="131"/>
        <v>0</v>
      </c>
      <c r="AE299" s="56">
        <f t="shared" ca="1" si="131"/>
        <v>0</v>
      </c>
      <c r="AF299" s="56">
        <f t="shared" ca="1" si="131"/>
        <v>0</v>
      </c>
      <c r="AG299" s="56">
        <f t="shared" ca="1" si="131"/>
        <v>0</v>
      </c>
      <c r="AH299" s="56">
        <f t="shared" ca="1" si="131"/>
        <v>0</v>
      </c>
      <c r="AI299" s="56">
        <f t="shared" ca="1" si="131"/>
        <v>404.84</v>
      </c>
      <c r="AJ299" s="56">
        <f t="shared" ca="1" si="132"/>
        <v>0</v>
      </c>
      <c r="AK299" s="56">
        <f t="shared" ca="1" si="132"/>
        <v>0</v>
      </c>
      <c r="AL299" s="56">
        <f t="shared" ca="1" si="132"/>
        <v>0</v>
      </c>
      <c r="AM299" s="56">
        <f t="shared" ca="1" si="132"/>
        <v>0</v>
      </c>
      <c r="AN299" s="56">
        <f t="shared" ca="1" si="132"/>
        <v>0</v>
      </c>
      <c r="AO299" s="56">
        <f t="shared" ca="1" si="132"/>
        <v>0</v>
      </c>
      <c r="AP299" s="56">
        <f t="shared" ca="1" si="132"/>
        <v>0</v>
      </c>
      <c r="AQ299" s="56">
        <f t="shared" ca="1" si="132"/>
        <v>0</v>
      </c>
      <c r="AR299" s="56">
        <f t="shared" ca="1" si="132"/>
        <v>0</v>
      </c>
      <c r="AS299" s="56">
        <f t="shared" ca="1" si="132"/>
        <v>0</v>
      </c>
      <c r="AT299" s="56">
        <f t="shared" ca="1" si="133"/>
        <v>0</v>
      </c>
      <c r="AU299" s="56">
        <f t="shared" ca="1" si="133"/>
        <v>0</v>
      </c>
      <c r="AV299" s="56">
        <f t="shared" ca="1" si="133"/>
        <v>0</v>
      </c>
      <c r="AW299" s="56">
        <f t="shared" ca="1" si="133"/>
        <v>0</v>
      </c>
      <c r="AX299" s="56">
        <f t="shared" ca="1" si="133"/>
        <v>0</v>
      </c>
      <c r="AY299" s="56">
        <f t="shared" ca="1" si="133"/>
        <v>0</v>
      </c>
      <c r="AZ299" s="56">
        <f t="shared" ca="1" si="133"/>
        <v>0</v>
      </c>
      <c r="BA299" s="56">
        <f t="shared" ca="1" si="133"/>
        <v>0</v>
      </c>
      <c r="BB299" s="56">
        <f t="shared" ca="1" si="133"/>
        <v>0</v>
      </c>
      <c r="BC299" s="56">
        <f t="shared" ca="1" si="133"/>
        <v>0</v>
      </c>
      <c r="BD299" s="56">
        <f t="shared" ca="1" si="133"/>
        <v>0</v>
      </c>
      <c r="BE299" s="56">
        <f t="shared" ca="1" si="133"/>
        <v>0</v>
      </c>
      <c r="BF299" s="56">
        <f t="shared" ca="1" si="133"/>
        <v>0</v>
      </c>
      <c r="BG299" s="56">
        <f t="shared" ca="1" si="133"/>
        <v>0</v>
      </c>
    </row>
    <row r="300" spans="1:59" s="4" customFormat="1" x14ac:dyDescent="0.2">
      <c r="A300" s="3" t="s">
        <v>1254</v>
      </c>
      <c r="B300" s="3" t="s">
        <v>4076</v>
      </c>
      <c r="C300" s="4" t="s">
        <v>1684</v>
      </c>
      <c r="E300" s="66"/>
      <c r="F300" s="67" t="s">
        <v>1925</v>
      </c>
      <c r="G300" s="50" t="s">
        <v>1682</v>
      </c>
      <c r="H300" s="50" t="s">
        <v>1682</v>
      </c>
      <c r="I300" s="51"/>
      <c r="J300" s="52">
        <v>21</v>
      </c>
      <c r="K300" s="52"/>
      <c r="L300" s="53">
        <v>43600</v>
      </c>
      <c r="M300" s="54">
        <f t="shared" si="130"/>
        <v>3</v>
      </c>
      <c r="N300" s="52">
        <f t="shared" si="108"/>
        <v>20</v>
      </c>
      <c r="O300" s="55">
        <f t="shared" ca="1" si="115"/>
        <v>28</v>
      </c>
      <c r="P300" s="55" t="str">
        <f t="shared" ca="1" si="116"/>
        <v>2019.7</v>
      </c>
      <c r="Q300" s="56">
        <f t="shared" si="117"/>
        <v>1815.5822637106185</v>
      </c>
      <c r="R300" s="52">
        <f t="shared" ca="1" si="118"/>
        <v>56</v>
      </c>
      <c r="S300" s="52"/>
      <c r="T300" s="52" t="str">
        <f t="shared" ca="1" si="126"/>
        <v>OV</v>
      </c>
      <c r="U300" s="57" t="s">
        <v>130</v>
      </c>
      <c r="V300" s="58">
        <f t="shared" ca="1" si="119"/>
        <v>0</v>
      </c>
      <c r="W300" s="64" t="s">
        <v>1926</v>
      </c>
      <c r="X300" s="60">
        <v>1454.75</v>
      </c>
      <c r="Y300" s="61">
        <v>7779.77</v>
      </c>
      <c r="Z300" s="56">
        <f t="shared" ca="1" si="131"/>
        <v>0</v>
      </c>
      <c r="AA300" s="56">
        <f t="shared" ca="1" si="131"/>
        <v>0</v>
      </c>
      <c r="AB300" s="56">
        <f t="shared" ca="1" si="131"/>
        <v>0</v>
      </c>
      <c r="AC300" s="56">
        <f t="shared" ca="1" si="131"/>
        <v>0</v>
      </c>
      <c r="AD300" s="56">
        <f t="shared" ca="1" si="131"/>
        <v>0</v>
      </c>
      <c r="AE300" s="56">
        <f t="shared" ca="1" si="131"/>
        <v>0</v>
      </c>
      <c r="AF300" s="56">
        <f t="shared" ca="1" si="131"/>
        <v>0</v>
      </c>
      <c r="AG300" s="56">
        <f t="shared" ca="1" si="131"/>
        <v>0</v>
      </c>
      <c r="AH300" s="56">
        <f t="shared" ca="1" si="131"/>
        <v>0</v>
      </c>
      <c r="AI300" s="56">
        <f t="shared" ca="1" si="131"/>
        <v>7779.77</v>
      </c>
      <c r="AJ300" s="56">
        <f t="shared" ca="1" si="132"/>
        <v>0</v>
      </c>
      <c r="AK300" s="56">
        <f t="shared" ca="1" si="132"/>
        <v>0</v>
      </c>
      <c r="AL300" s="56">
        <f t="shared" ca="1" si="132"/>
        <v>0</v>
      </c>
      <c r="AM300" s="56">
        <f t="shared" ca="1" si="132"/>
        <v>0</v>
      </c>
      <c r="AN300" s="56">
        <f t="shared" ca="1" si="132"/>
        <v>0</v>
      </c>
      <c r="AO300" s="56">
        <f t="shared" ca="1" si="132"/>
        <v>0</v>
      </c>
      <c r="AP300" s="56">
        <f t="shared" ca="1" si="132"/>
        <v>0</v>
      </c>
      <c r="AQ300" s="56">
        <f t="shared" ca="1" si="132"/>
        <v>0</v>
      </c>
      <c r="AR300" s="56">
        <f t="shared" ca="1" si="132"/>
        <v>0</v>
      </c>
      <c r="AS300" s="56">
        <f t="shared" ca="1" si="132"/>
        <v>0</v>
      </c>
      <c r="AT300" s="56">
        <f t="shared" ca="1" si="133"/>
        <v>0</v>
      </c>
      <c r="AU300" s="56">
        <f t="shared" ca="1" si="133"/>
        <v>0</v>
      </c>
      <c r="AV300" s="56">
        <f t="shared" ca="1" si="133"/>
        <v>0</v>
      </c>
      <c r="AW300" s="56">
        <f t="shared" ca="1" si="133"/>
        <v>0</v>
      </c>
      <c r="AX300" s="56">
        <f t="shared" ca="1" si="133"/>
        <v>0</v>
      </c>
      <c r="AY300" s="56">
        <f t="shared" ca="1" si="133"/>
        <v>0</v>
      </c>
      <c r="AZ300" s="56">
        <f t="shared" ca="1" si="133"/>
        <v>0</v>
      </c>
      <c r="BA300" s="56">
        <f t="shared" ca="1" si="133"/>
        <v>0</v>
      </c>
      <c r="BB300" s="56">
        <f t="shared" ca="1" si="133"/>
        <v>0</v>
      </c>
      <c r="BC300" s="56">
        <f t="shared" ca="1" si="133"/>
        <v>0</v>
      </c>
      <c r="BD300" s="56">
        <f t="shared" ca="1" si="133"/>
        <v>0</v>
      </c>
      <c r="BE300" s="56">
        <f t="shared" ca="1" si="133"/>
        <v>0</v>
      </c>
      <c r="BF300" s="56">
        <f t="shared" ca="1" si="133"/>
        <v>0</v>
      </c>
      <c r="BG300" s="56">
        <f t="shared" ca="1" si="133"/>
        <v>0</v>
      </c>
    </row>
    <row r="301" spans="1:59" s="4" customFormat="1" x14ac:dyDescent="0.2">
      <c r="A301" s="3" t="s">
        <v>1254</v>
      </c>
      <c r="B301" s="3" t="s">
        <v>4076</v>
      </c>
      <c r="C301" s="4" t="s">
        <v>1684</v>
      </c>
      <c r="E301" s="66"/>
      <c r="F301" s="67" t="s">
        <v>1927</v>
      </c>
      <c r="G301" s="50" t="s">
        <v>1682</v>
      </c>
      <c r="H301" s="50" t="s">
        <v>1682</v>
      </c>
      <c r="I301" s="51"/>
      <c r="J301" s="52">
        <v>21</v>
      </c>
      <c r="K301" s="52"/>
      <c r="L301" s="53">
        <v>43581</v>
      </c>
      <c r="M301" s="54">
        <f t="shared" si="130"/>
        <v>5</v>
      </c>
      <c r="N301" s="52">
        <f t="shared" si="108"/>
        <v>17</v>
      </c>
      <c r="O301" s="55">
        <f t="shared" ca="1" si="115"/>
        <v>28</v>
      </c>
      <c r="P301" s="55" t="str">
        <f t="shared" ca="1" si="116"/>
        <v>2019.7</v>
      </c>
      <c r="Q301" s="56">
        <f t="shared" si="117"/>
        <v>1857.2275379229873</v>
      </c>
      <c r="R301" s="52">
        <f t="shared" ca="1" si="118"/>
        <v>75</v>
      </c>
      <c r="S301" s="52"/>
      <c r="T301" s="52" t="str">
        <f t="shared" ca="1" si="126"/>
        <v>OV</v>
      </c>
      <c r="U301" s="57" t="s">
        <v>130</v>
      </c>
      <c r="V301" s="58">
        <f t="shared" ca="1" si="119"/>
        <v>0</v>
      </c>
      <c r="W301" s="64" t="s">
        <v>1926</v>
      </c>
      <c r="X301" s="60">
        <v>1488.12</v>
      </c>
      <c r="Y301" s="61">
        <v>7958.22</v>
      </c>
      <c r="Z301" s="56">
        <f t="shared" ca="1" si="131"/>
        <v>0</v>
      </c>
      <c r="AA301" s="56">
        <f t="shared" ca="1" si="131"/>
        <v>0</v>
      </c>
      <c r="AB301" s="56">
        <f t="shared" ca="1" si="131"/>
        <v>0</v>
      </c>
      <c r="AC301" s="56">
        <f t="shared" ca="1" si="131"/>
        <v>0</v>
      </c>
      <c r="AD301" s="56">
        <f t="shared" ca="1" si="131"/>
        <v>0</v>
      </c>
      <c r="AE301" s="56">
        <f t="shared" ca="1" si="131"/>
        <v>0</v>
      </c>
      <c r="AF301" s="56">
        <f t="shared" ca="1" si="131"/>
        <v>0</v>
      </c>
      <c r="AG301" s="56">
        <f t="shared" ca="1" si="131"/>
        <v>0</v>
      </c>
      <c r="AH301" s="56">
        <f t="shared" ca="1" si="131"/>
        <v>0</v>
      </c>
      <c r="AI301" s="56">
        <f t="shared" ca="1" si="131"/>
        <v>7958.22</v>
      </c>
      <c r="AJ301" s="56">
        <f t="shared" ca="1" si="132"/>
        <v>0</v>
      </c>
      <c r="AK301" s="56">
        <f t="shared" ca="1" si="132"/>
        <v>0</v>
      </c>
      <c r="AL301" s="56">
        <f t="shared" ca="1" si="132"/>
        <v>0</v>
      </c>
      <c r="AM301" s="56">
        <f t="shared" ca="1" si="132"/>
        <v>0</v>
      </c>
      <c r="AN301" s="56">
        <f t="shared" ca="1" si="132"/>
        <v>0</v>
      </c>
      <c r="AO301" s="56">
        <f t="shared" ca="1" si="132"/>
        <v>0</v>
      </c>
      <c r="AP301" s="56">
        <f t="shared" ca="1" si="132"/>
        <v>0</v>
      </c>
      <c r="AQ301" s="56">
        <f t="shared" ca="1" si="132"/>
        <v>0</v>
      </c>
      <c r="AR301" s="56">
        <f t="shared" ca="1" si="132"/>
        <v>0</v>
      </c>
      <c r="AS301" s="56">
        <f t="shared" ca="1" si="132"/>
        <v>0</v>
      </c>
      <c r="AT301" s="56">
        <f t="shared" ca="1" si="133"/>
        <v>0</v>
      </c>
      <c r="AU301" s="56">
        <f t="shared" ca="1" si="133"/>
        <v>0</v>
      </c>
      <c r="AV301" s="56">
        <f t="shared" ca="1" si="133"/>
        <v>0</v>
      </c>
      <c r="AW301" s="56">
        <f t="shared" ca="1" si="133"/>
        <v>0</v>
      </c>
      <c r="AX301" s="56">
        <f t="shared" ca="1" si="133"/>
        <v>0</v>
      </c>
      <c r="AY301" s="56">
        <f t="shared" ca="1" si="133"/>
        <v>0</v>
      </c>
      <c r="AZ301" s="56">
        <f t="shared" ca="1" si="133"/>
        <v>0</v>
      </c>
      <c r="BA301" s="56">
        <f t="shared" ca="1" si="133"/>
        <v>0</v>
      </c>
      <c r="BB301" s="56">
        <f t="shared" ca="1" si="133"/>
        <v>0</v>
      </c>
      <c r="BC301" s="56">
        <f t="shared" ca="1" si="133"/>
        <v>0</v>
      </c>
      <c r="BD301" s="56">
        <f t="shared" ca="1" si="133"/>
        <v>0</v>
      </c>
      <c r="BE301" s="56">
        <f t="shared" ca="1" si="133"/>
        <v>0</v>
      </c>
      <c r="BF301" s="56">
        <f t="shared" ca="1" si="133"/>
        <v>0</v>
      </c>
      <c r="BG301" s="56">
        <f t="shared" ca="1" si="133"/>
        <v>0</v>
      </c>
    </row>
    <row r="302" spans="1:59" s="4" customFormat="1" x14ac:dyDescent="0.2">
      <c r="A302" s="3" t="s">
        <v>1254</v>
      </c>
      <c r="B302" s="3" t="s">
        <v>4076</v>
      </c>
      <c r="C302" s="4" t="s">
        <v>1684</v>
      </c>
      <c r="E302" s="66"/>
      <c r="F302" s="67" t="s">
        <v>1928</v>
      </c>
      <c r="G302" s="50" t="s">
        <v>1682</v>
      </c>
      <c r="H302" s="50" t="s">
        <v>1682</v>
      </c>
      <c r="I302" s="51"/>
      <c r="J302" s="52">
        <v>21</v>
      </c>
      <c r="K302" s="52"/>
      <c r="L302" s="53">
        <v>43591</v>
      </c>
      <c r="M302" s="54">
        <f t="shared" si="130"/>
        <v>1</v>
      </c>
      <c r="N302" s="52">
        <f t="shared" si="108"/>
        <v>19</v>
      </c>
      <c r="O302" s="55">
        <f t="shared" ca="1" si="115"/>
        <v>28</v>
      </c>
      <c r="P302" s="55" t="str">
        <f t="shared" ca="1" si="116"/>
        <v>2019.7</v>
      </c>
      <c r="Q302" s="56">
        <f t="shared" si="117"/>
        <v>939.69661610268372</v>
      </c>
      <c r="R302" s="52">
        <f t="shared" ca="1" si="118"/>
        <v>65</v>
      </c>
      <c r="S302" s="52"/>
      <c r="T302" s="52" t="str">
        <f t="shared" ca="1" si="126"/>
        <v>OV</v>
      </c>
      <c r="U302" s="57" t="s">
        <v>130</v>
      </c>
      <c r="V302" s="58">
        <f t="shared" ca="1" si="119"/>
        <v>0</v>
      </c>
      <c r="W302" s="64" t="s">
        <v>1926</v>
      </c>
      <c r="X302" s="60">
        <v>752.94</v>
      </c>
      <c r="Y302" s="61">
        <v>4026.6</v>
      </c>
      <c r="Z302" s="56">
        <f t="shared" ref="Z302:AI311" ca="1" si="135">IF($O302-WEEKNUM(Z$1815)=0,$Y302,0)</f>
        <v>0</v>
      </c>
      <c r="AA302" s="56">
        <f t="shared" ca="1" si="135"/>
        <v>0</v>
      </c>
      <c r="AB302" s="56">
        <f t="shared" ca="1" si="135"/>
        <v>0</v>
      </c>
      <c r="AC302" s="56">
        <f t="shared" ca="1" si="135"/>
        <v>0</v>
      </c>
      <c r="AD302" s="56">
        <f t="shared" ca="1" si="135"/>
        <v>0</v>
      </c>
      <c r="AE302" s="56">
        <f t="shared" ca="1" si="135"/>
        <v>0</v>
      </c>
      <c r="AF302" s="56">
        <f t="shared" ca="1" si="135"/>
        <v>0</v>
      </c>
      <c r="AG302" s="56">
        <f t="shared" ca="1" si="135"/>
        <v>0</v>
      </c>
      <c r="AH302" s="56">
        <f t="shared" ca="1" si="135"/>
        <v>0</v>
      </c>
      <c r="AI302" s="56">
        <f t="shared" ca="1" si="135"/>
        <v>4026.6</v>
      </c>
      <c r="AJ302" s="56">
        <f t="shared" ref="AJ302:AS311" ca="1" si="136">IF($O302-WEEKNUM(AJ$1815)=0,$Y302,0)</f>
        <v>0</v>
      </c>
      <c r="AK302" s="56">
        <f t="shared" ca="1" si="136"/>
        <v>0</v>
      </c>
      <c r="AL302" s="56">
        <f t="shared" ca="1" si="136"/>
        <v>0</v>
      </c>
      <c r="AM302" s="56">
        <f t="shared" ca="1" si="136"/>
        <v>0</v>
      </c>
      <c r="AN302" s="56">
        <f t="shared" ca="1" si="136"/>
        <v>0</v>
      </c>
      <c r="AO302" s="56">
        <f t="shared" ca="1" si="136"/>
        <v>0</v>
      </c>
      <c r="AP302" s="56">
        <f t="shared" ca="1" si="136"/>
        <v>0</v>
      </c>
      <c r="AQ302" s="56">
        <f t="shared" ca="1" si="136"/>
        <v>0</v>
      </c>
      <c r="AR302" s="56">
        <f t="shared" ca="1" si="136"/>
        <v>0</v>
      </c>
      <c r="AS302" s="56">
        <f t="shared" ca="1" si="136"/>
        <v>0</v>
      </c>
      <c r="AT302" s="56">
        <f t="shared" ref="AT302:BG311" ca="1" si="137">IF($O302-WEEKNUM(AT$1815)=0,$Y302,0)</f>
        <v>0</v>
      </c>
      <c r="AU302" s="56">
        <f t="shared" ca="1" si="137"/>
        <v>0</v>
      </c>
      <c r="AV302" s="56">
        <f t="shared" ca="1" si="137"/>
        <v>0</v>
      </c>
      <c r="AW302" s="56">
        <f t="shared" ca="1" si="137"/>
        <v>0</v>
      </c>
      <c r="AX302" s="56">
        <f t="shared" ca="1" si="137"/>
        <v>0</v>
      </c>
      <c r="AY302" s="56">
        <f t="shared" ca="1" si="137"/>
        <v>0</v>
      </c>
      <c r="AZ302" s="56">
        <f t="shared" ca="1" si="137"/>
        <v>0</v>
      </c>
      <c r="BA302" s="56">
        <f t="shared" ca="1" si="137"/>
        <v>0</v>
      </c>
      <c r="BB302" s="56">
        <f t="shared" ca="1" si="137"/>
        <v>0</v>
      </c>
      <c r="BC302" s="56">
        <f t="shared" ca="1" si="137"/>
        <v>0</v>
      </c>
      <c r="BD302" s="56">
        <f t="shared" ca="1" si="137"/>
        <v>0</v>
      </c>
      <c r="BE302" s="56">
        <f t="shared" ca="1" si="137"/>
        <v>0</v>
      </c>
      <c r="BF302" s="56">
        <f t="shared" ca="1" si="137"/>
        <v>0</v>
      </c>
      <c r="BG302" s="56">
        <f t="shared" ca="1" si="137"/>
        <v>0</v>
      </c>
    </row>
    <row r="303" spans="1:59" s="4" customFormat="1" x14ac:dyDescent="0.2">
      <c r="A303" s="3" t="s">
        <v>1254</v>
      </c>
      <c r="B303" s="3" t="s">
        <v>4076</v>
      </c>
      <c r="C303" s="4" t="s">
        <v>1684</v>
      </c>
      <c r="E303" s="66"/>
      <c r="F303" s="67" t="s">
        <v>1929</v>
      </c>
      <c r="G303" s="50" t="s">
        <v>1682</v>
      </c>
      <c r="H303" s="50" t="s">
        <v>1682</v>
      </c>
      <c r="I303" s="51"/>
      <c r="J303" s="52">
        <v>21</v>
      </c>
      <c r="K303" s="52"/>
      <c r="L303" s="53">
        <v>43605</v>
      </c>
      <c r="M303" s="54">
        <f t="shared" si="130"/>
        <v>1</v>
      </c>
      <c r="N303" s="52">
        <f t="shared" si="108"/>
        <v>21</v>
      </c>
      <c r="O303" s="55">
        <f t="shared" ca="1" si="115"/>
        <v>28</v>
      </c>
      <c r="P303" s="55" t="str">
        <f t="shared" ca="1" si="116"/>
        <v>2019.7</v>
      </c>
      <c r="Q303" s="56">
        <f t="shared" si="117"/>
        <v>928.94982497082844</v>
      </c>
      <c r="R303" s="52">
        <f t="shared" ca="1" si="118"/>
        <v>51</v>
      </c>
      <c r="S303" s="52"/>
      <c r="T303" s="52" t="str">
        <f t="shared" ca="1" si="126"/>
        <v>OV</v>
      </c>
      <c r="U303" s="57" t="s">
        <v>130</v>
      </c>
      <c r="V303" s="58">
        <f t="shared" ca="1" si="119"/>
        <v>0</v>
      </c>
      <c r="W303" s="64" t="s">
        <v>1926</v>
      </c>
      <c r="X303" s="60">
        <v>744.33</v>
      </c>
      <c r="Y303" s="61">
        <v>3980.55</v>
      </c>
      <c r="Z303" s="56">
        <f t="shared" ca="1" si="135"/>
        <v>0</v>
      </c>
      <c r="AA303" s="56">
        <f t="shared" ca="1" si="135"/>
        <v>0</v>
      </c>
      <c r="AB303" s="56">
        <f t="shared" ca="1" si="135"/>
        <v>0</v>
      </c>
      <c r="AC303" s="56">
        <f t="shared" ca="1" si="135"/>
        <v>0</v>
      </c>
      <c r="AD303" s="56">
        <f t="shared" ca="1" si="135"/>
        <v>0</v>
      </c>
      <c r="AE303" s="56">
        <f t="shared" ca="1" si="135"/>
        <v>0</v>
      </c>
      <c r="AF303" s="56">
        <f t="shared" ca="1" si="135"/>
        <v>0</v>
      </c>
      <c r="AG303" s="56">
        <f t="shared" ca="1" si="135"/>
        <v>0</v>
      </c>
      <c r="AH303" s="56">
        <f t="shared" ca="1" si="135"/>
        <v>0</v>
      </c>
      <c r="AI303" s="56">
        <f t="shared" ca="1" si="135"/>
        <v>3980.55</v>
      </c>
      <c r="AJ303" s="56">
        <f t="shared" ca="1" si="136"/>
        <v>0</v>
      </c>
      <c r="AK303" s="56">
        <f t="shared" ca="1" si="136"/>
        <v>0</v>
      </c>
      <c r="AL303" s="56">
        <f t="shared" ca="1" si="136"/>
        <v>0</v>
      </c>
      <c r="AM303" s="56">
        <f t="shared" ca="1" si="136"/>
        <v>0</v>
      </c>
      <c r="AN303" s="56">
        <f t="shared" ca="1" si="136"/>
        <v>0</v>
      </c>
      <c r="AO303" s="56">
        <f t="shared" ca="1" si="136"/>
        <v>0</v>
      </c>
      <c r="AP303" s="56">
        <f t="shared" ca="1" si="136"/>
        <v>0</v>
      </c>
      <c r="AQ303" s="56">
        <f t="shared" ca="1" si="136"/>
        <v>0</v>
      </c>
      <c r="AR303" s="56">
        <f t="shared" ca="1" si="136"/>
        <v>0</v>
      </c>
      <c r="AS303" s="56">
        <f t="shared" ca="1" si="136"/>
        <v>0</v>
      </c>
      <c r="AT303" s="56">
        <f t="shared" ca="1" si="137"/>
        <v>0</v>
      </c>
      <c r="AU303" s="56">
        <f t="shared" ca="1" si="137"/>
        <v>0</v>
      </c>
      <c r="AV303" s="56">
        <f t="shared" ca="1" si="137"/>
        <v>0</v>
      </c>
      <c r="AW303" s="56">
        <f t="shared" ca="1" si="137"/>
        <v>0</v>
      </c>
      <c r="AX303" s="56">
        <f t="shared" ca="1" si="137"/>
        <v>0</v>
      </c>
      <c r="AY303" s="56">
        <f t="shared" ca="1" si="137"/>
        <v>0</v>
      </c>
      <c r="AZ303" s="56">
        <f t="shared" ca="1" si="137"/>
        <v>0</v>
      </c>
      <c r="BA303" s="56">
        <f t="shared" ca="1" si="137"/>
        <v>0</v>
      </c>
      <c r="BB303" s="56">
        <f t="shared" ca="1" si="137"/>
        <v>0</v>
      </c>
      <c r="BC303" s="56">
        <f t="shared" ca="1" si="137"/>
        <v>0</v>
      </c>
      <c r="BD303" s="56">
        <f t="shared" ca="1" si="137"/>
        <v>0</v>
      </c>
      <c r="BE303" s="56">
        <f t="shared" ca="1" si="137"/>
        <v>0</v>
      </c>
      <c r="BF303" s="56">
        <f t="shared" ca="1" si="137"/>
        <v>0</v>
      </c>
      <c r="BG303" s="56">
        <f t="shared" ca="1" si="137"/>
        <v>0</v>
      </c>
    </row>
    <row r="304" spans="1:59" s="4" customFormat="1" x14ac:dyDescent="0.2">
      <c r="A304" s="3" t="s">
        <v>1254</v>
      </c>
      <c r="B304" s="3" t="s">
        <v>4076</v>
      </c>
      <c r="C304" s="4" t="s">
        <v>1684</v>
      </c>
      <c r="E304" s="66"/>
      <c r="F304" s="67" t="s">
        <v>1930</v>
      </c>
      <c r="G304" s="50" t="s">
        <v>1682</v>
      </c>
      <c r="H304" s="50" t="s">
        <v>1682</v>
      </c>
      <c r="I304" s="51"/>
      <c r="J304" s="52">
        <v>21</v>
      </c>
      <c r="K304" s="52"/>
      <c r="L304" s="53">
        <v>43612</v>
      </c>
      <c r="M304" s="54">
        <f t="shared" si="130"/>
        <v>1</v>
      </c>
      <c r="N304" s="52">
        <f t="shared" si="108"/>
        <v>22</v>
      </c>
      <c r="O304" s="55">
        <f t="shared" ca="1" si="115"/>
        <v>28</v>
      </c>
      <c r="P304" s="55" t="str">
        <f t="shared" ca="1" si="116"/>
        <v>2019.7</v>
      </c>
      <c r="Q304" s="56">
        <f t="shared" si="117"/>
        <v>931.63593932322044</v>
      </c>
      <c r="R304" s="52">
        <f t="shared" ca="1" si="118"/>
        <v>44</v>
      </c>
      <c r="S304" s="52"/>
      <c r="T304" s="52" t="str">
        <f t="shared" ca="1" si="126"/>
        <v>OV</v>
      </c>
      <c r="U304" s="57" t="s">
        <v>130</v>
      </c>
      <c r="V304" s="58">
        <f t="shared" ca="1" si="119"/>
        <v>0</v>
      </c>
      <c r="W304" s="64" t="s">
        <v>1926</v>
      </c>
      <c r="X304" s="60">
        <v>746.48</v>
      </c>
      <c r="Y304" s="61">
        <v>3992.06</v>
      </c>
      <c r="Z304" s="56">
        <f t="shared" ca="1" si="135"/>
        <v>0</v>
      </c>
      <c r="AA304" s="56">
        <f t="shared" ca="1" si="135"/>
        <v>0</v>
      </c>
      <c r="AB304" s="56">
        <f t="shared" ca="1" si="135"/>
        <v>0</v>
      </c>
      <c r="AC304" s="56">
        <f t="shared" ca="1" si="135"/>
        <v>0</v>
      </c>
      <c r="AD304" s="56">
        <f t="shared" ca="1" si="135"/>
        <v>0</v>
      </c>
      <c r="AE304" s="56">
        <f t="shared" ca="1" si="135"/>
        <v>0</v>
      </c>
      <c r="AF304" s="56">
        <f t="shared" ca="1" si="135"/>
        <v>0</v>
      </c>
      <c r="AG304" s="56">
        <f t="shared" ca="1" si="135"/>
        <v>0</v>
      </c>
      <c r="AH304" s="56">
        <f t="shared" ca="1" si="135"/>
        <v>0</v>
      </c>
      <c r="AI304" s="56">
        <f t="shared" ca="1" si="135"/>
        <v>3992.06</v>
      </c>
      <c r="AJ304" s="56">
        <f t="shared" ca="1" si="136"/>
        <v>0</v>
      </c>
      <c r="AK304" s="56">
        <f t="shared" ca="1" si="136"/>
        <v>0</v>
      </c>
      <c r="AL304" s="56">
        <f t="shared" ca="1" si="136"/>
        <v>0</v>
      </c>
      <c r="AM304" s="56">
        <f t="shared" ca="1" si="136"/>
        <v>0</v>
      </c>
      <c r="AN304" s="56">
        <f t="shared" ca="1" si="136"/>
        <v>0</v>
      </c>
      <c r="AO304" s="56">
        <f t="shared" ca="1" si="136"/>
        <v>0</v>
      </c>
      <c r="AP304" s="56">
        <f t="shared" ca="1" si="136"/>
        <v>0</v>
      </c>
      <c r="AQ304" s="56">
        <f t="shared" ca="1" si="136"/>
        <v>0</v>
      </c>
      <c r="AR304" s="56">
        <f t="shared" ca="1" si="136"/>
        <v>0</v>
      </c>
      <c r="AS304" s="56">
        <f t="shared" ca="1" si="136"/>
        <v>0</v>
      </c>
      <c r="AT304" s="56">
        <f t="shared" ca="1" si="137"/>
        <v>0</v>
      </c>
      <c r="AU304" s="56">
        <f t="shared" ca="1" si="137"/>
        <v>0</v>
      </c>
      <c r="AV304" s="56">
        <f t="shared" ca="1" si="137"/>
        <v>0</v>
      </c>
      <c r="AW304" s="56">
        <f t="shared" ca="1" si="137"/>
        <v>0</v>
      </c>
      <c r="AX304" s="56">
        <f t="shared" ca="1" si="137"/>
        <v>0</v>
      </c>
      <c r="AY304" s="56">
        <f t="shared" ca="1" si="137"/>
        <v>0</v>
      </c>
      <c r="AZ304" s="56">
        <f t="shared" ca="1" si="137"/>
        <v>0</v>
      </c>
      <c r="BA304" s="56">
        <f t="shared" ca="1" si="137"/>
        <v>0</v>
      </c>
      <c r="BB304" s="56">
        <f t="shared" ca="1" si="137"/>
        <v>0</v>
      </c>
      <c r="BC304" s="56">
        <f t="shared" ca="1" si="137"/>
        <v>0</v>
      </c>
      <c r="BD304" s="56">
        <f t="shared" ca="1" si="137"/>
        <v>0</v>
      </c>
      <c r="BE304" s="56">
        <f t="shared" ca="1" si="137"/>
        <v>0</v>
      </c>
      <c r="BF304" s="56">
        <f t="shared" ca="1" si="137"/>
        <v>0</v>
      </c>
      <c r="BG304" s="56">
        <f t="shared" ca="1" si="137"/>
        <v>0</v>
      </c>
    </row>
    <row r="305" spans="1:59" s="4" customFormat="1" x14ac:dyDescent="0.2">
      <c r="A305" s="3" t="s">
        <v>1254</v>
      </c>
      <c r="B305" s="3" t="s">
        <v>4076</v>
      </c>
      <c r="C305" s="4" t="s">
        <v>1684</v>
      </c>
      <c r="E305" s="66"/>
      <c r="F305" s="67"/>
      <c r="G305" s="50" t="s">
        <v>1682</v>
      </c>
      <c r="H305" s="50" t="s">
        <v>1682</v>
      </c>
      <c r="I305" s="51"/>
      <c r="J305" s="52">
        <v>21</v>
      </c>
      <c r="K305" s="52"/>
      <c r="L305" s="53"/>
      <c r="M305" s="54" t="str">
        <f t="shared" si="130"/>
        <v>-</v>
      </c>
      <c r="N305" s="52">
        <f t="shared" si="108"/>
        <v>0</v>
      </c>
      <c r="O305" s="55">
        <f t="shared" ca="1" si="115"/>
        <v>28</v>
      </c>
      <c r="P305" s="55" t="str">
        <f t="shared" ca="1" si="116"/>
        <v>2019.7</v>
      </c>
      <c r="Q305" s="56">
        <f t="shared" si="117"/>
        <v>0</v>
      </c>
      <c r="R305" s="52" t="str">
        <f t="shared" si="118"/>
        <v/>
      </c>
      <c r="S305" s="52"/>
      <c r="T305" s="52" t="str">
        <f t="shared" si="126"/>
        <v>OV</v>
      </c>
      <c r="U305" s="57" t="s">
        <v>130</v>
      </c>
      <c r="V305" s="58">
        <f t="shared" ca="1" si="119"/>
        <v>0</v>
      </c>
      <c r="W305" s="64" t="s">
        <v>1926</v>
      </c>
      <c r="X305" s="60"/>
      <c r="Y305" s="61"/>
      <c r="Z305" s="56">
        <f t="shared" ca="1" si="135"/>
        <v>0</v>
      </c>
      <c r="AA305" s="56">
        <f t="shared" ca="1" si="135"/>
        <v>0</v>
      </c>
      <c r="AB305" s="56">
        <f t="shared" ca="1" si="135"/>
        <v>0</v>
      </c>
      <c r="AC305" s="56">
        <f t="shared" ca="1" si="135"/>
        <v>0</v>
      </c>
      <c r="AD305" s="56">
        <f t="shared" ca="1" si="135"/>
        <v>0</v>
      </c>
      <c r="AE305" s="56">
        <f t="shared" ca="1" si="135"/>
        <v>0</v>
      </c>
      <c r="AF305" s="56">
        <f t="shared" ca="1" si="135"/>
        <v>0</v>
      </c>
      <c r="AG305" s="56">
        <f t="shared" ca="1" si="135"/>
        <v>0</v>
      </c>
      <c r="AH305" s="56">
        <f t="shared" ca="1" si="135"/>
        <v>0</v>
      </c>
      <c r="AI305" s="56">
        <f t="shared" ca="1" si="135"/>
        <v>0</v>
      </c>
      <c r="AJ305" s="56">
        <f t="shared" ca="1" si="136"/>
        <v>0</v>
      </c>
      <c r="AK305" s="56">
        <f t="shared" ca="1" si="136"/>
        <v>0</v>
      </c>
      <c r="AL305" s="56">
        <f t="shared" ca="1" si="136"/>
        <v>0</v>
      </c>
      <c r="AM305" s="56">
        <f t="shared" ca="1" si="136"/>
        <v>0</v>
      </c>
      <c r="AN305" s="56">
        <f t="shared" ca="1" si="136"/>
        <v>0</v>
      </c>
      <c r="AO305" s="56">
        <f t="shared" ca="1" si="136"/>
        <v>0</v>
      </c>
      <c r="AP305" s="56">
        <f t="shared" ca="1" si="136"/>
        <v>0</v>
      </c>
      <c r="AQ305" s="56">
        <f t="shared" ca="1" si="136"/>
        <v>0</v>
      </c>
      <c r="AR305" s="56">
        <f t="shared" ca="1" si="136"/>
        <v>0</v>
      </c>
      <c r="AS305" s="56">
        <f t="shared" ca="1" si="136"/>
        <v>0</v>
      </c>
      <c r="AT305" s="56">
        <f t="shared" ca="1" si="137"/>
        <v>0</v>
      </c>
      <c r="AU305" s="56">
        <f t="shared" ca="1" si="137"/>
        <v>0</v>
      </c>
      <c r="AV305" s="56">
        <f t="shared" ca="1" si="137"/>
        <v>0</v>
      </c>
      <c r="AW305" s="56">
        <f t="shared" ca="1" si="137"/>
        <v>0</v>
      </c>
      <c r="AX305" s="56">
        <f t="shared" ca="1" si="137"/>
        <v>0</v>
      </c>
      <c r="AY305" s="56">
        <f t="shared" ca="1" si="137"/>
        <v>0</v>
      </c>
      <c r="AZ305" s="56">
        <f t="shared" ca="1" si="137"/>
        <v>0</v>
      </c>
      <c r="BA305" s="56">
        <f t="shared" ca="1" si="137"/>
        <v>0</v>
      </c>
      <c r="BB305" s="56">
        <f t="shared" ca="1" si="137"/>
        <v>0</v>
      </c>
      <c r="BC305" s="56">
        <f t="shared" ca="1" si="137"/>
        <v>0</v>
      </c>
      <c r="BD305" s="56">
        <f t="shared" ca="1" si="137"/>
        <v>0</v>
      </c>
      <c r="BE305" s="56">
        <f t="shared" ca="1" si="137"/>
        <v>0</v>
      </c>
      <c r="BF305" s="56">
        <f t="shared" ca="1" si="137"/>
        <v>0</v>
      </c>
      <c r="BG305" s="56">
        <f t="shared" ca="1" si="137"/>
        <v>0</v>
      </c>
    </row>
    <row r="306" spans="1:59" s="4" customFormat="1" x14ac:dyDescent="0.2">
      <c r="A306" s="3" t="s">
        <v>1254</v>
      </c>
      <c r="B306" s="3" t="s">
        <v>4076</v>
      </c>
      <c r="C306" s="4" t="s">
        <v>1684</v>
      </c>
      <c r="E306" s="66"/>
      <c r="F306" s="67"/>
      <c r="G306" s="50" t="s">
        <v>1682</v>
      </c>
      <c r="H306" s="50" t="s">
        <v>1682</v>
      </c>
      <c r="I306" s="51"/>
      <c r="J306" s="52">
        <v>21</v>
      </c>
      <c r="K306" s="52"/>
      <c r="L306" s="53"/>
      <c r="M306" s="54" t="str">
        <f t="shared" si="130"/>
        <v>-</v>
      </c>
      <c r="N306" s="52">
        <f t="shared" si="108"/>
        <v>0</v>
      </c>
      <c r="O306" s="55">
        <f t="shared" ca="1" si="115"/>
        <v>28</v>
      </c>
      <c r="P306" s="55" t="str">
        <f t="shared" ca="1" si="116"/>
        <v>2019.7</v>
      </c>
      <c r="Q306" s="56">
        <f t="shared" si="117"/>
        <v>0</v>
      </c>
      <c r="R306" s="52" t="str">
        <f t="shared" si="118"/>
        <v/>
      </c>
      <c r="S306" s="52"/>
      <c r="T306" s="52" t="str">
        <f t="shared" si="126"/>
        <v>OV</v>
      </c>
      <c r="U306" s="57" t="s">
        <v>130</v>
      </c>
      <c r="V306" s="58">
        <f t="shared" ca="1" si="119"/>
        <v>0</v>
      </c>
      <c r="W306" s="64" t="s">
        <v>1926</v>
      </c>
      <c r="X306" s="60"/>
      <c r="Y306" s="61"/>
      <c r="Z306" s="56">
        <f t="shared" ca="1" si="135"/>
        <v>0</v>
      </c>
      <c r="AA306" s="56">
        <f t="shared" ca="1" si="135"/>
        <v>0</v>
      </c>
      <c r="AB306" s="56">
        <f t="shared" ca="1" si="135"/>
        <v>0</v>
      </c>
      <c r="AC306" s="56">
        <f t="shared" ca="1" si="135"/>
        <v>0</v>
      </c>
      <c r="AD306" s="56">
        <f t="shared" ca="1" si="135"/>
        <v>0</v>
      </c>
      <c r="AE306" s="56">
        <f t="shared" ca="1" si="135"/>
        <v>0</v>
      </c>
      <c r="AF306" s="56">
        <f t="shared" ca="1" si="135"/>
        <v>0</v>
      </c>
      <c r="AG306" s="56">
        <f t="shared" ca="1" si="135"/>
        <v>0</v>
      </c>
      <c r="AH306" s="56">
        <f t="shared" ca="1" si="135"/>
        <v>0</v>
      </c>
      <c r="AI306" s="56">
        <f t="shared" ca="1" si="135"/>
        <v>0</v>
      </c>
      <c r="AJ306" s="56">
        <f t="shared" ca="1" si="136"/>
        <v>0</v>
      </c>
      <c r="AK306" s="56">
        <f t="shared" ca="1" si="136"/>
        <v>0</v>
      </c>
      <c r="AL306" s="56">
        <f t="shared" ca="1" si="136"/>
        <v>0</v>
      </c>
      <c r="AM306" s="56">
        <f t="shared" ca="1" si="136"/>
        <v>0</v>
      </c>
      <c r="AN306" s="56">
        <f t="shared" ca="1" si="136"/>
        <v>0</v>
      </c>
      <c r="AO306" s="56">
        <f t="shared" ca="1" si="136"/>
        <v>0</v>
      </c>
      <c r="AP306" s="56">
        <f t="shared" ca="1" si="136"/>
        <v>0</v>
      </c>
      <c r="AQ306" s="56">
        <f t="shared" ca="1" si="136"/>
        <v>0</v>
      </c>
      <c r="AR306" s="56">
        <f t="shared" ca="1" si="136"/>
        <v>0</v>
      </c>
      <c r="AS306" s="56">
        <f t="shared" ca="1" si="136"/>
        <v>0</v>
      </c>
      <c r="AT306" s="56">
        <f t="shared" ca="1" si="137"/>
        <v>0</v>
      </c>
      <c r="AU306" s="56">
        <f t="shared" ca="1" si="137"/>
        <v>0</v>
      </c>
      <c r="AV306" s="56">
        <f t="shared" ca="1" si="137"/>
        <v>0</v>
      </c>
      <c r="AW306" s="56">
        <f t="shared" ca="1" si="137"/>
        <v>0</v>
      </c>
      <c r="AX306" s="56">
        <f t="shared" ca="1" si="137"/>
        <v>0</v>
      </c>
      <c r="AY306" s="56">
        <f t="shared" ca="1" si="137"/>
        <v>0</v>
      </c>
      <c r="AZ306" s="56">
        <f t="shared" ca="1" si="137"/>
        <v>0</v>
      </c>
      <c r="BA306" s="56">
        <f t="shared" ca="1" si="137"/>
        <v>0</v>
      </c>
      <c r="BB306" s="56">
        <f t="shared" ca="1" si="137"/>
        <v>0</v>
      </c>
      <c r="BC306" s="56">
        <f t="shared" ca="1" si="137"/>
        <v>0</v>
      </c>
      <c r="BD306" s="56">
        <f t="shared" ca="1" si="137"/>
        <v>0</v>
      </c>
      <c r="BE306" s="56">
        <f t="shared" ca="1" si="137"/>
        <v>0</v>
      </c>
      <c r="BF306" s="56">
        <f t="shared" ca="1" si="137"/>
        <v>0</v>
      </c>
      <c r="BG306" s="56">
        <f t="shared" ca="1" si="137"/>
        <v>0</v>
      </c>
    </row>
    <row r="307" spans="1:59" s="4" customFormat="1" x14ac:dyDescent="0.2">
      <c r="A307" s="3" t="s">
        <v>1254</v>
      </c>
      <c r="B307" s="3" t="s">
        <v>4076</v>
      </c>
      <c r="C307" s="4" t="s">
        <v>1684</v>
      </c>
      <c r="E307" s="66"/>
      <c r="F307" s="67"/>
      <c r="G307" s="50" t="s">
        <v>1682</v>
      </c>
      <c r="H307" s="50" t="s">
        <v>1682</v>
      </c>
      <c r="I307" s="51"/>
      <c r="J307" s="52">
        <v>21</v>
      </c>
      <c r="K307" s="52"/>
      <c r="L307" s="53"/>
      <c r="M307" s="54" t="str">
        <f t="shared" si="130"/>
        <v>-</v>
      </c>
      <c r="N307" s="52">
        <f>WEEKNUM(L307)</f>
        <v>0</v>
      </c>
      <c r="O307" s="55">
        <f t="shared" ca="1" si="115"/>
        <v>28</v>
      </c>
      <c r="P307" s="55" t="str">
        <f t="shared" ca="1" si="116"/>
        <v>2019.7</v>
      </c>
      <c r="Q307" s="56">
        <f t="shared" si="117"/>
        <v>0</v>
      </c>
      <c r="R307" s="52" t="str">
        <f t="shared" si="118"/>
        <v/>
      </c>
      <c r="S307" s="52"/>
      <c r="T307" s="52" t="str">
        <f t="shared" si="126"/>
        <v>OV</v>
      </c>
      <c r="U307" s="57" t="s">
        <v>130</v>
      </c>
      <c r="V307" s="58">
        <f t="shared" ca="1" si="119"/>
        <v>0</v>
      </c>
      <c r="W307" s="64" t="s">
        <v>1926</v>
      </c>
      <c r="X307" s="60"/>
      <c r="Y307" s="61"/>
      <c r="Z307" s="56">
        <f t="shared" ca="1" si="135"/>
        <v>0</v>
      </c>
      <c r="AA307" s="56">
        <f t="shared" ca="1" si="135"/>
        <v>0</v>
      </c>
      <c r="AB307" s="56">
        <f t="shared" ca="1" si="135"/>
        <v>0</v>
      </c>
      <c r="AC307" s="56">
        <f t="shared" ca="1" si="135"/>
        <v>0</v>
      </c>
      <c r="AD307" s="56">
        <f t="shared" ca="1" si="135"/>
        <v>0</v>
      </c>
      <c r="AE307" s="56">
        <f t="shared" ca="1" si="135"/>
        <v>0</v>
      </c>
      <c r="AF307" s="56">
        <f t="shared" ca="1" si="135"/>
        <v>0</v>
      </c>
      <c r="AG307" s="56">
        <f t="shared" ca="1" si="135"/>
        <v>0</v>
      </c>
      <c r="AH307" s="56">
        <f t="shared" ca="1" si="135"/>
        <v>0</v>
      </c>
      <c r="AI307" s="56">
        <f t="shared" ca="1" si="135"/>
        <v>0</v>
      </c>
      <c r="AJ307" s="56">
        <f t="shared" ca="1" si="136"/>
        <v>0</v>
      </c>
      <c r="AK307" s="56">
        <f t="shared" ca="1" si="136"/>
        <v>0</v>
      </c>
      <c r="AL307" s="56">
        <f t="shared" ca="1" si="136"/>
        <v>0</v>
      </c>
      <c r="AM307" s="56">
        <f t="shared" ca="1" si="136"/>
        <v>0</v>
      </c>
      <c r="AN307" s="56">
        <f t="shared" ca="1" si="136"/>
        <v>0</v>
      </c>
      <c r="AO307" s="56">
        <f t="shared" ca="1" si="136"/>
        <v>0</v>
      </c>
      <c r="AP307" s="56">
        <f t="shared" ca="1" si="136"/>
        <v>0</v>
      </c>
      <c r="AQ307" s="56">
        <f t="shared" ca="1" si="136"/>
        <v>0</v>
      </c>
      <c r="AR307" s="56">
        <f t="shared" ca="1" si="136"/>
        <v>0</v>
      </c>
      <c r="AS307" s="56">
        <f t="shared" ca="1" si="136"/>
        <v>0</v>
      </c>
      <c r="AT307" s="56">
        <f t="shared" ca="1" si="137"/>
        <v>0</v>
      </c>
      <c r="AU307" s="56">
        <f t="shared" ca="1" si="137"/>
        <v>0</v>
      </c>
      <c r="AV307" s="56">
        <f t="shared" ca="1" si="137"/>
        <v>0</v>
      </c>
      <c r="AW307" s="56">
        <f t="shared" ca="1" si="137"/>
        <v>0</v>
      </c>
      <c r="AX307" s="56">
        <f t="shared" ca="1" si="137"/>
        <v>0</v>
      </c>
      <c r="AY307" s="56">
        <f t="shared" ca="1" si="137"/>
        <v>0</v>
      </c>
      <c r="AZ307" s="56">
        <f t="shared" ca="1" si="137"/>
        <v>0</v>
      </c>
      <c r="BA307" s="56">
        <f t="shared" ca="1" si="137"/>
        <v>0</v>
      </c>
      <c r="BB307" s="56">
        <f t="shared" ca="1" si="137"/>
        <v>0</v>
      </c>
      <c r="BC307" s="56">
        <f t="shared" ca="1" si="137"/>
        <v>0</v>
      </c>
      <c r="BD307" s="56">
        <f t="shared" ca="1" si="137"/>
        <v>0</v>
      </c>
      <c r="BE307" s="56">
        <f t="shared" ca="1" si="137"/>
        <v>0</v>
      </c>
      <c r="BF307" s="56">
        <f t="shared" ca="1" si="137"/>
        <v>0</v>
      </c>
      <c r="BG307" s="56">
        <f t="shared" ca="1" si="137"/>
        <v>0</v>
      </c>
    </row>
    <row r="308" spans="1:59" s="4" customFormat="1" x14ac:dyDescent="0.2">
      <c r="A308" s="3" t="s">
        <v>1254</v>
      </c>
      <c r="B308" s="3" t="s">
        <v>4076</v>
      </c>
      <c r="C308" s="4" t="s">
        <v>1684</v>
      </c>
      <c r="E308" s="66"/>
      <c r="F308" s="67"/>
      <c r="G308" s="50" t="s">
        <v>1682</v>
      </c>
      <c r="H308" s="50" t="s">
        <v>1682</v>
      </c>
      <c r="I308" s="51"/>
      <c r="J308" s="52">
        <v>21</v>
      </c>
      <c r="K308" s="52"/>
      <c r="L308" s="53"/>
      <c r="M308" s="54" t="str">
        <f t="shared" si="130"/>
        <v>-</v>
      </c>
      <c r="N308" s="52">
        <f t="shared" si="108"/>
        <v>0</v>
      </c>
      <c r="O308" s="55">
        <f t="shared" ca="1" si="115"/>
        <v>28</v>
      </c>
      <c r="P308" s="55" t="str">
        <f t="shared" ca="1" si="116"/>
        <v>2019.7</v>
      </c>
      <c r="Q308" s="56">
        <f t="shared" si="117"/>
        <v>0</v>
      </c>
      <c r="R308" s="52" t="str">
        <f t="shared" si="118"/>
        <v/>
      </c>
      <c r="S308" s="52"/>
      <c r="T308" s="52" t="str">
        <f t="shared" si="126"/>
        <v>OV</v>
      </c>
      <c r="U308" s="57" t="s">
        <v>130</v>
      </c>
      <c r="V308" s="58">
        <f t="shared" ca="1" si="119"/>
        <v>0</v>
      </c>
      <c r="W308" s="64" t="s">
        <v>1926</v>
      </c>
      <c r="X308" s="60"/>
      <c r="Y308" s="61"/>
      <c r="Z308" s="56">
        <f t="shared" ca="1" si="135"/>
        <v>0</v>
      </c>
      <c r="AA308" s="56">
        <f t="shared" ca="1" si="135"/>
        <v>0</v>
      </c>
      <c r="AB308" s="56">
        <f t="shared" ca="1" si="135"/>
        <v>0</v>
      </c>
      <c r="AC308" s="56">
        <f t="shared" ca="1" si="135"/>
        <v>0</v>
      </c>
      <c r="AD308" s="56">
        <f t="shared" ca="1" si="135"/>
        <v>0</v>
      </c>
      <c r="AE308" s="56">
        <f t="shared" ca="1" si="135"/>
        <v>0</v>
      </c>
      <c r="AF308" s="56">
        <f t="shared" ca="1" si="135"/>
        <v>0</v>
      </c>
      <c r="AG308" s="56">
        <f t="shared" ca="1" si="135"/>
        <v>0</v>
      </c>
      <c r="AH308" s="56">
        <f t="shared" ca="1" si="135"/>
        <v>0</v>
      </c>
      <c r="AI308" s="56">
        <f t="shared" ca="1" si="135"/>
        <v>0</v>
      </c>
      <c r="AJ308" s="56">
        <f t="shared" ca="1" si="136"/>
        <v>0</v>
      </c>
      <c r="AK308" s="56">
        <f t="shared" ca="1" si="136"/>
        <v>0</v>
      </c>
      <c r="AL308" s="56">
        <f t="shared" ca="1" si="136"/>
        <v>0</v>
      </c>
      <c r="AM308" s="56">
        <f t="shared" ca="1" si="136"/>
        <v>0</v>
      </c>
      <c r="AN308" s="56">
        <f t="shared" ca="1" si="136"/>
        <v>0</v>
      </c>
      <c r="AO308" s="56">
        <f t="shared" ca="1" si="136"/>
        <v>0</v>
      </c>
      <c r="AP308" s="56">
        <f t="shared" ca="1" si="136"/>
        <v>0</v>
      </c>
      <c r="AQ308" s="56">
        <f t="shared" ca="1" si="136"/>
        <v>0</v>
      </c>
      <c r="AR308" s="56">
        <f t="shared" ca="1" si="136"/>
        <v>0</v>
      </c>
      <c r="AS308" s="56">
        <f t="shared" ca="1" si="136"/>
        <v>0</v>
      </c>
      <c r="AT308" s="56">
        <f t="shared" ca="1" si="137"/>
        <v>0</v>
      </c>
      <c r="AU308" s="56">
        <f t="shared" ca="1" si="137"/>
        <v>0</v>
      </c>
      <c r="AV308" s="56">
        <f t="shared" ca="1" si="137"/>
        <v>0</v>
      </c>
      <c r="AW308" s="56">
        <f t="shared" ca="1" si="137"/>
        <v>0</v>
      </c>
      <c r="AX308" s="56">
        <f t="shared" ca="1" si="137"/>
        <v>0</v>
      </c>
      <c r="AY308" s="56">
        <f t="shared" ca="1" si="137"/>
        <v>0</v>
      </c>
      <c r="AZ308" s="56">
        <f t="shared" ca="1" si="137"/>
        <v>0</v>
      </c>
      <c r="BA308" s="56">
        <f t="shared" ca="1" si="137"/>
        <v>0</v>
      </c>
      <c r="BB308" s="56">
        <f t="shared" ca="1" si="137"/>
        <v>0</v>
      </c>
      <c r="BC308" s="56">
        <f t="shared" ca="1" si="137"/>
        <v>0</v>
      </c>
      <c r="BD308" s="56">
        <f t="shared" ca="1" si="137"/>
        <v>0</v>
      </c>
      <c r="BE308" s="56">
        <f t="shared" ca="1" si="137"/>
        <v>0</v>
      </c>
      <c r="BF308" s="56">
        <f t="shared" ca="1" si="137"/>
        <v>0</v>
      </c>
      <c r="BG308" s="56">
        <f t="shared" ca="1" si="137"/>
        <v>0</v>
      </c>
    </row>
    <row r="309" spans="1:59" s="4" customFormat="1" x14ac:dyDescent="0.2">
      <c r="A309" s="3" t="s">
        <v>1254</v>
      </c>
      <c r="B309" s="3" t="s">
        <v>4076</v>
      </c>
      <c r="C309" s="4" t="s">
        <v>1684</v>
      </c>
      <c r="E309" s="66"/>
      <c r="F309" s="67"/>
      <c r="G309" s="50" t="s">
        <v>1682</v>
      </c>
      <c r="H309" s="50" t="s">
        <v>1682</v>
      </c>
      <c r="I309" s="51"/>
      <c r="J309" s="52">
        <v>21</v>
      </c>
      <c r="K309" s="52"/>
      <c r="L309" s="53"/>
      <c r="M309" s="54" t="str">
        <f t="shared" si="130"/>
        <v>-</v>
      </c>
      <c r="N309" s="52">
        <f t="shared" si="108"/>
        <v>0</v>
      </c>
      <c r="O309" s="55">
        <f t="shared" ca="1" si="115"/>
        <v>28</v>
      </c>
      <c r="P309" s="55" t="str">
        <f t="shared" ca="1" si="116"/>
        <v>2019.7</v>
      </c>
      <c r="Q309" s="56">
        <f t="shared" si="117"/>
        <v>0</v>
      </c>
      <c r="R309" s="52" t="str">
        <f t="shared" si="118"/>
        <v/>
      </c>
      <c r="S309" s="52"/>
      <c r="T309" s="52" t="str">
        <f t="shared" si="126"/>
        <v>OV</v>
      </c>
      <c r="U309" s="57" t="s">
        <v>130</v>
      </c>
      <c r="V309" s="58">
        <f t="shared" ca="1" si="119"/>
        <v>0</v>
      </c>
      <c r="W309" s="64" t="s">
        <v>1926</v>
      </c>
      <c r="X309" s="60"/>
      <c r="Y309" s="61"/>
      <c r="Z309" s="56">
        <f t="shared" ca="1" si="135"/>
        <v>0</v>
      </c>
      <c r="AA309" s="56">
        <f t="shared" ca="1" si="135"/>
        <v>0</v>
      </c>
      <c r="AB309" s="56">
        <f t="shared" ca="1" si="135"/>
        <v>0</v>
      </c>
      <c r="AC309" s="56">
        <f t="shared" ca="1" si="135"/>
        <v>0</v>
      </c>
      <c r="AD309" s="56">
        <f t="shared" ca="1" si="135"/>
        <v>0</v>
      </c>
      <c r="AE309" s="56">
        <f t="shared" ca="1" si="135"/>
        <v>0</v>
      </c>
      <c r="AF309" s="56">
        <f t="shared" ca="1" si="135"/>
        <v>0</v>
      </c>
      <c r="AG309" s="56">
        <f t="shared" ca="1" si="135"/>
        <v>0</v>
      </c>
      <c r="AH309" s="56">
        <f t="shared" ca="1" si="135"/>
        <v>0</v>
      </c>
      <c r="AI309" s="56">
        <f t="shared" ca="1" si="135"/>
        <v>0</v>
      </c>
      <c r="AJ309" s="56">
        <f t="shared" ca="1" si="136"/>
        <v>0</v>
      </c>
      <c r="AK309" s="56">
        <f t="shared" ca="1" si="136"/>
        <v>0</v>
      </c>
      <c r="AL309" s="56">
        <f t="shared" ca="1" si="136"/>
        <v>0</v>
      </c>
      <c r="AM309" s="56">
        <f t="shared" ca="1" si="136"/>
        <v>0</v>
      </c>
      <c r="AN309" s="56">
        <f t="shared" ca="1" si="136"/>
        <v>0</v>
      </c>
      <c r="AO309" s="56">
        <f t="shared" ca="1" si="136"/>
        <v>0</v>
      </c>
      <c r="AP309" s="56">
        <f t="shared" ca="1" si="136"/>
        <v>0</v>
      </c>
      <c r="AQ309" s="56">
        <f t="shared" ca="1" si="136"/>
        <v>0</v>
      </c>
      <c r="AR309" s="56">
        <f t="shared" ca="1" si="136"/>
        <v>0</v>
      </c>
      <c r="AS309" s="56">
        <f t="shared" ca="1" si="136"/>
        <v>0</v>
      </c>
      <c r="AT309" s="56">
        <f t="shared" ca="1" si="137"/>
        <v>0</v>
      </c>
      <c r="AU309" s="56">
        <f t="shared" ca="1" si="137"/>
        <v>0</v>
      </c>
      <c r="AV309" s="56">
        <f t="shared" ca="1" si="137"/>
        <v>0</v>
      </c>
      <c r="AW309" s="56">
        <f t="shared" ca="1" si="137"/>
        <v>0</v>
      </c>
      <c r="AX309" s="56">
        <f t="shared" ca="1" si="137"/>
        <v>0</v>
      </c>
      <c r="AY309" s="56">
        <f t="shared" ca="1" si="137"/>
        <v>0</v>
      </c>
      <c r="AZ309" s="56">
        <f t="shared" ca="1" si="137"/>
        <v>0</v>
      </c>
      <c r="BA309" s="56">
        <f t="shared" ca="1" si="137"/>
        <v>0</v>
      </c>
      <c r="BB309" s="56">
        <f t="shared" ca="1" si="137"/>
        <v>0</v>
      </c>
      <c r="BC309" s="56">
        <f t="shared" ca="1" si="137"/>
        <v>0</v>
      </c>
      <c r="BD309" s="56">
        <f t="shared" ca="1" si="137"/>
        <v>0</v>
      </c>
      <c r="BE309" s="56">
        <f t="shared" ca="1" si="137"/>
        <v>0</v>
      </c>
      <c r="BF309" s="56">
        <f t="shared" ca="1" si="137"/>
        <v>0</v>
      </c>
      <c r="BG309" s="56">
        <f t="shared" ca="1" si="137"/>
        <v>0</v>
      </c>
    </row>
    <row r="310" spans="1:59" s="4" customFormat="1" x14ac:dyDescent="0.2">
      <c r="A310" s="4" t="s">
        <v>1931</v>
      </c>
      <c r="B310" s="4" t="s">
        <v>1932</v>
      </c>
      <c r="C310" s="4" t="s">
        <v>1681</v>
      </c>
      <c r="E310" s="48"/>
      <c r="F310" s="63"/>
      <c r="G310" s="50" t="s">
        <v>1682</v>
      </c>
      <c r="H310" s="50" t="s">
        <v>1682</v>
      </c>
      <c r="I310" s="51"/>
      <c r="J310" s="52">
        <v>21</v>
      </c>
      <c r="K310" s="52"/>
      <c r="L310" s="53"/>
      <c r="M310" s="54" t="str">
        <f t="shared" si="130"/>
        <v>-</v>
      </c>
      <c r="N310" s="52">
        <f t="shared" ref="N310:N382" si="138">WEEKNUM(L310)</f>
        <v>0</v>
      </c>
      <c r="O310" s="55">
        <f t="shared" ca="1" si="115"/>
        <v>28</v>
      </c>
      <c r="P310" s="55" t="str">
        <f t="shared" ca="1" si="116"/>
        <v>2019.7</v>
      </c>
      <c r="Q310" s="56">
        <f t="shared" si="117"/>
        <v>0</v>
      </c>
      <c r="R310" s="52" t="str">
        <f t="shared" si="118"/>
        <v/>
      </c>
      <c r="S310" s="52"/>
      <c r="T310" s="52" t="str">
        <f t="shared" si="126"/>
        <v>OV</v>
      </c>
      <c r="U310" s="57" t="s">
        <v>130</v>
      </c>
      <c r="V310" s="58">
        <f t="shared" ca="1" si="119"/>
        <v>0</v>
      </c>
      <c r="W310" s="64" t="s">
        <v>1933</v>
      </c>
      <c r="X310" s="60"/>
      <c r="Y310" s="61"/>
      <c r="Z310" s="56">
        <f t="shared" ca="1" si="135"/>
        <v>0</v>
      </c>
      <c r="AA310" s="56">
        <f t="shared" ca="1" si="135"/>
        <v>0</v>
      </c>
      <c r="AB310" s="56">
        <f t="shared" ca="1" si="135"/>
        <v>0</v>
      </c>
      <c r="AC310" s="56">
        <f t="shared" ca="1" si="135"/>
        <v>0</v>
      </c>
      <c r="AD310" s="56">
        <f t="shared" ca="1" si="135"/>
        <v>0</v>
      </c>
      <c r="AE310" s="56">
        <f t="shared" ca="1" si="135"/>
        <v>0</v>
      </c>
      <c r="AF310" s="56">
        <f t="shared" ca="1" si="135"/>
        <v>0</v>
      </c>
      <c r="AG310" s="56">
        <f t="shared" ca="1" si="135"/>
        <v>0</v>
      </c>
      <c r="AH310" s="56">
        <f t="shared" ca="1" si="135"/>
        <v>0</v>
      </c>
      <c r="AI310" s="56">
        <f t="shared" ca="1" si="135"/>
        <v>0</v>
      </c>
      <c r="AJ310" s="56">
        <f t="shared" ca="1" si="136"/>
        <v>0</v>
      </c>
      <c r="AK310" s="56">
        <f t="shared" ca="1" si="136"/>
        <v>0</v>
      </c>
      <c r="AL310" s="56">
        <f t="shared" ca="1" si="136"/>
        <v>0</v>
      </c>
      <c r="AM310" s="56">
        <f t="shared" ca="1" si="136"/>
        <v>0</v>
      </c>
      <c r="AN310" s="56">
        <f t="shared" ca="1" si="136"/>
        <v>0</v>
      </c>
      <c r="AO310" s="56">
        <f t="shared" ca="1" si="136"/>
        <v>0</v>
      </c>
      <c r="AP310" s="56">
        <f t="shared" ca="1" si="136"/>
        <v>0</v>
      </c>
      <c r="AQ310" s="56">
        <f t="shared" ca="1" si="136"/>
        <v>0</v>
      </c>
      <c r="AR310" s="56">
        <f t="shared" ca="1" si="136"/>
        <v>0</v>
      </c>
      <c r="AS310" s="56">
        <f t="shared" ca="1" si="136"/>
        <v>0</v>
      </c>
      <c r="AT310" s="56">
        <f t="shared" ca="1" si="137"/>
        <v>0</v>
      </c>
      <c r="AU310" s="56">
        <f t="shared" ca="1" si="137"/>
        <v>0</v>
      </c>
      <c r="AV310" s="56">
        <f t="shared" ca="1" si="137"/>
        <v>0</v>
      </c>
      <c r="AW310" s="56">
        <f t="shared" ca="1" si="137"/>
        <v>0</v>
      </c>
      <c r="AX310" s="56">
        <f t="shared" ca="1" si="137"/>
        <v>0</v>
      </c>
      <c r="AY310" s="56">
        <f t="shared" ca="1" si="137"/>
        <v>0</v>
      </c>
      <c r="AZ310" s="56">
        <f t="shared" ca="1" si="137"/>
        <v>0</v>
      </c>
      <c r="BA310" s="56">
        <f t="shared" ca="1" si="137"/>
        <v>0</v>
      </c>
      <c r="BB310" s="56">
        <f t="shared" ca="1" si="137"/>
        <v>0</v>
      </c>
      <c r="BC310" s="56">
        <f t="shared" ca="1" si="137"/>
        <v>0</v>
      </c>
      <c r="BD310" s="56">
        <f t="shared" ca="1" si="137"/>
        <v>0</v>
      </c>
      <c r="BE310" s="56">
        <f t="shared" ca="1" si="137"/>
        <v>0</v>
      </c>
      <c r="BF310" s="56">
        <f t="shared" ca="1" si="137"/>
        <v>0</v>
      </c>
      <c r="BG310" s="56">
        <f t="shared" ca="1" si="137"/>
        <v>0</v>
      </c>
    </row>
    <row r="311" spans="1:59" s="4" customFormat="1" x14ac:dyDescent="0.2">
      <c r="A311" s="4" t="s">
        <v>1934</v>
      </c>
      <c r="B311" s="4" t="s">
        <v>1935</v>
      </c>
      <c r="C311" s="4" t="s">
        <v>1717</v>
      </c>
      <c r="E311" s="48"/>
      <c r="F311" s="63"/>
      <c r="G311" s="50" t="s">
        <v>1682</v>
      </c>
      <c r="H311" s="50" t="s">
        <v>1682</v>
      </c>
      <c r="I311" s="51"/>
      <c r="J311" s="52">
        <v>21</v>
      </c>
      <c r="K311" s="52"/>
      <c r="L311" s="53"/>
      <c r="M311" s="54" t="str">
        <f t="shared" si="130"/>
        <v>-</v>
      </c>
      <c r="N311" s="52">
        <f t="shared" si="138"/>
        <v>0</v>
      </c>
      <c r="O311" s="55">
        <f t="shared" ca="1" si="115"/>
        <v>28</v>
      </c>
      <c r="P311" s="55" t="str">
        <f t="shared" ca="1" si="116"/>
        <v>2019.7</v>
      </c>
      <c r="Q311" s="56">
        <f t="shared" si="117"/>
        <v>0</v>
      </c>
      <c r="R311" s="52" t="str">
        <f t="shared" si="118"/>
        <v/>
      </c>
      <c r="S311" s="52"/>
      <c r="T311" s="52" t="str">
        <f t="shared" si="126"/>
        <v>OV</v>
      </c>
      <c r="U311" s="57" t="s">
        <v>130</v>
      </c>
      <c r="V311" s="58">
        <f t="shared" ca="1" si="119"/>
        <v>0</v>
      </c>
      <c r="W311" s="59"/>
      <c r="X311" s="60"/>
      <c r="Y311" s="61"/>
      <c r="Z311" s="56">
        <f t="shared" ca="1" si="135"/>
        <v>0</v>
      </c>
      <c r="AA311" s="56">
        <f t="shared" ca="1" si="135"/>
        <v>0</v>
      </c>
      <c r="AB311" s="56">
        <f t="shared" ca="1" si="135"/>
        <v>0</v>
      </c>
      <c r="AC311" s="56">
        <f t="shared" ca="1" si="135"/>
        <v>0</v>
      </c>
      <c r="AD311" s="56">
        <f t="shared" ca="1" si="135"/>
        <v>0</v>
      </c>
      <c r="AE311" s="56">
        <f t="shared" ca="1" si="135"/>
        <v>0</v>
      </c>
      <c r="AF311" s="56">
        <f t="shared" ca="1" si="135"/>
        <v>0</v>
      </c>
      <c r="AG311" s="56">
        <f t="shared" ca="1" si="135"/>
        <v>0</v>
      </c>
      <c r="AH311" s="56">
        <f t="shared" ca="1" si="135"/>
        <v>0</v>
      </c>
      <c r="AI311" s="56">
        <f t="shared" ca="1" si="135"/>
        <v>0</v>
      </c>
      <c r="AJ311" s="56">
        <f t="shared" ca="1" si="136"/>
        <v>0</v>
      </c>
      <c r="AK311" s="56">
        <f t="shared" ca="1" si="136"/>
        <v>0</v>
      </c>
      <c r="AL311" s="56">
        <f t="shared" ca="1" si="136"/>
        <v>0</v>
      </c>
      <c r="AM311" s="56">
        <f t="shared" ca="1" si="136"/>
        <v>0</v>
      </c>
      <c r="AN311" s="56">
        <f t="shared" ca="1" si="136"/>
        <v>0</v>
      </c>
      <c r="AO311" s="56">
        <f t="shared" ca="1" si="136"/>
        <v>0</v>
      </c>
      <c r="AP311" s="56">
        <f t="shared" ca="1" si="136"/>
        <v>0</v>
      </c>
      <c r="AQ311" s="56">
        <f t="shared" ca="1" si="136"/>
        <v>0</v>
      </c>
      <c r="AR311" s="56">
        <f t="shared" ca="1" si="136"/>
        <v>0</v>
      </c>
      <c r="AS311" s="56">
        <f t="shared" ca="1" si="136"/>
        <v>0</v>
      </c>
      <c r="AT311" s="56">
        <f t="shared" ca="1" si="137"/>
        <v>0</v>
      </c>
      <c r="AU311" s="56">
        <f t="shared" ca="1" si="137"/>
        <v>0</v>
      </c>
      <c r="AV311" s="56">
        <f t="shared" ca="1" si="137"/>
        <v>0</v>
      </c>
      <c r="AW311" s="56">
        <f t="shared" ca="1" si="137"/>
        <v>0</v>
      </c>
      <c r="AX311" s="56">
        <f t="shared" ca="1" si="137"/>
        <v>0</v>
      </c>
      <c r="AY311" s="56">
        <f t="shared" ca="1" si="137"/>
        <v>0</v>
      </c>
      <c r="AZ311" s="56">
        <f t="shared" ca="1" si="137"/>
        <v>0</v>
      </c>
      <c r="BA311" s="56">
        <f t="shared" ca="1" si="137"/>
        <v>0</v>
      </c>
      <c r="BB311" s="56">
        <f t="shared" ca="1" si="137"/>
        <v>0</v>
      </c>
      <c r="BC311" s="56">
        <f t="shared" ca="1" si="137"/>
        <v>0</v>
      </c>
      <c r="BD311" s="56">
        <f t="shared" ca="1" si="137"/>
        <v>0</v>
      </c>
      <c r="BE311" s="56">
        <f t="shared" ca="1" si="137"/>
        <v>0</v>
      </c>
      <c r="BF311" s="56">
        <f t="shared" ca="1" si="137"/>
        <v>0</v>
      </c>
      <c r="BG311" s="56">
        <f t="shared" ca="1" si="137"/>
        <v>0</v>
      </c>
    </row>
    <row r="312" spans="1:59" s="4" customFormat="1" x14ac:dyDescent="0.2">
      <c r="B312" s="4" t="s">
        <v>1936</v>
      </c>
      <c r="C312" s="4" t="s">
        <v>1688</v>
      </c>
      <c r="E312" s="48"/>
      <c r="F312" s="63"/>
      <c r="G312" s="50" t="s">
        <v>1682</v>
      </c>
      <c r="H312" s="50" t="s">
        <v>1682</v>
      </c>
      <c r="I312" s="51"/>
      <c r="J312" s="52">
        <v>7</v>
      </c>
      <c r="K312" s="52"/>
      <c r="L312" s="53"/>
      <c r="M312" s="54" t="str">
        <f t="shared" si="130"/>
        <v>-</v>
      </c>
      <c r="N312" s="52">
        <f t="shared" si="138"/>
        <v>0</v>
      </c>
      <c r="O312" s="55">
        <f t="shared" ca="1" si="115"/>
        <v>28</v>
      </c>
      <c r="P312" s="55" t="str">
        <f t="shared" ca="1" si="116"/>
        <v>2019.7</v>
      </c>
      <c r="Q312" s="56">
        <f t="shared" si="117"/>
        <v>0</v>
      </c>
      <c r="R312" s="52" t="str">
        <f t="shared" si="118"/>
        <v/>
      </c>
      <c r="S312" s="52"/>
      <c r="T312" s="52" t="str">
        <f t="shared" si="126"/>
        <v>OV</v>
      </c>
      <c r="U312" s="57" t="s">
        <v>178</v>
      </c>
      <c r="V312" s="58">
        <f t="shared" ca="1" si="119"/>
        <v>0</v>
      </c>
      <c r="W312" s="64"/>
      <c r="X312" s="60"/>
      <c r="Y312" s="61"/>
      <c r="Z312" s="56">
        <f t="shared" ref="Z312:AI321" ca="1" si="139">IF($O312-WEEKNUM(Z$1815)=0,$Y312,0)</f>
        <v>0</v>
      </c>
      <c r="AA312" s="56">
        <f t="shared" ca="1" si="139"/>
        <v>0</v>
      </c>
      <c r="AB312" s="56">
        <f t="shared" ca="1" si="139"/>
        <v>0</v>
      </c>
      <c r="AC312" s="56">
        <f t="shared" ca="1" si="139"/>
        <v>0</v>
      </c>
      <c r="AD312" s="56">
        <f t="shared" ca="1" si="139"/>
        <v>0</v>
      </c>
      <c r="AE312" s="56">
        <f t="shared" ca="1" si="139"/>
        <v>0</v>
      </c>
      <c r="AF312" s="56">
        <f t="shared" ca="1" si="139"/>
        <v>0</v>
      </c>
      <c r="AG312" s="56">
        <f t="shared" ca="1" si="139"/>
        <v>0</v>
      </c>
      <c r="AH312" s="56">
        <f t="shared" ca="1" si="139"/>
        <v>0</v>
      </c>
      <c r="AI312" s="56">
        <f t="shared" ca="1" si="139"/>
        <v>0</v>
      </c>
      <c r="AJ312" s="56">
        <f t="shared" ref="AJ312:AS321" ca="1" si="140">IF($O312-WEEKNUM(AJ$1815)=0,$Y312,0)</f>
        <v>0</v>
      </c>
      <c r="AK312" s="56">
        <f t="shared" ca="1" si="140"/>
        <v>0</v>
      </c>
      <c r="AL312" s="56">
        <f t="shared" ca="1" si="140"/>
        <v>0</v>
      </c>
      <c r="AM312" s="56">
        <f t="shared" ca="1" si="140"/>
        <v>0</v>
      </c>
      <c r="AN312" s="56">
        <f t="shared" ca="1" si="140"/>
        <v>0</v>
      </c>
      <c r="AO312" s="56">
        <f t="shared" ca="1" si="140"/>
        <v>0</v>
      </c>
      <c r="AP312" s="56">
        <f t="shared" ca="1" si="140"/>
        <v>0</v>
      </c>
      <c r="AQ312" s="56">
        <f t="shared" ca="1" si="140"/>
        <v>0</v>
      </c>
      <c r="AR312" s="56">
        <f t="shared" ca="1" si="140"/>
        <v>0</v>
      </c>
      <c r="AS312" s="56">
        <f t="shared" ca="1" si="140"/>
        <v>0</v>
      </c>
      <c r="AT312" s="56">
        <f t="shared" ref="AT312:BG321" ca="1" si="141">IF($O312-WEEKNUM(AT$1815)=0,$Y312,0)</f>
        <v>0</v>
      </c>
      <c r="AU312" s="56">
        <f t="shared" ca="1" si="141"/>
        <v>0</v>
      </c>
      <c r="AV312" s="56">
        <f t="shared" ca="1" si="141"/>
        <v>0</v>
      </c>
      <c r="AW312" s="56">
        <f t="shared" ca="1" si="141"/>
        <v>0</v>
      </c>
      <c r="AX312" s="56">
        <f t="shared" ca="1" si="141"/>
        <v>0</v>
      </c>
      <c r="AY312" s="56">
        <f t="shared" ca="1" si="141"/>
        <v>0</v>
      </c>
      <c r="AZ312" s="56">
        <f t="shared" ca="1" si="141"/>
        <v>0</v>
      </c>
      <c r="BA312" s="56">
        <f t="shared" ca="1" si="141"/>
        <v>0</v>
      </c>
      <c r="BB312" s="56">
        <f t="shared" ca="1" si="141"/>
        <v>0</v>
      </c>
      <c r="BC312" s="56">
        <f t="shared" ca="1" si="141"/>
        <v>0</v>
      </c>
      <c r="BD312" s="56">
        <f t="shared" ca="1" si="141"/>
        <v>0</v>
      </c>
      <c r="BE312" s="56">
        <f t="shared" ca="1" si="141"/>
        <v>0</v>
      </c>
      <c r="BF312" s="56">
        <f t="shared" ca="1" si="141"/>
        <v>0</v>
      </c>
      <c r="BG312" s="56">
        <f t="shared" ca="1" si="141"/>
        <v>0</v>
      </c>
    </row>
    <row r="313" spans="1:59" s="4" customFormat="1" x14ac:dyDescent="0.2">
      <c r="A313" s="4" t="s">
        <v>792</v>
      </c>
      <c r="B313" s="4" t="s">
        <v>4036</v>
      </c>
      <c r="C313" s="4" t="s">
        <v>1684</v>
      </c>
      <c r="E313" s="48"/>
      <c r="F313" s="63" t="s">
        <v>1938</v>
      </c>
      <c r="G313" s="50" t="s">
        <v>1682</v>
      </c>
      <c r="H313" s="50" t="s">
        <v>1682</v>
      </c>
      <c r="I313" s="51"/>
      <c r="J313" s="52">
        <v>7</v>
      </c>
      <c r="K313" s="52"/>
      <c r="L313" s="53">
        <v>43581</v>
      </c>
      <c r="M313" s="54">
        <f t="shared" si="130"/>
        <v>5</v>
      </c>
      <c r="N313" s="52">
        <f t="shared" si="138"/>
        <v>17</v>
      </c>
      <c r="O313" s="55">
        <f t="shared" ca="1" si="115"/>
        <v>28</v>
      </c>
      <c r="P313" s="55" t="str">
        <f t="shared" ca="1" si="116"/>
        <v>2019.7</v>
      </c>
      <c r="Q313" s="56">
        <f t="shared" si="117"/>
        <v>3444.5740956826135</v>
      </c>
      <c r="R313" s="52">
        <f t="shared" ca="1" si="118"/>
        <v>75</v>
      </c>
      <c r="S313" s="52"/>
      <c r="T313" s="52" t="str">
        <f t="shared" ca="1" si="126"/>
        <v>OV</v>
      </c>
      <c r="U313" s="57" t="s">
        <v>130</v>
      </c>
      <c r="V313" s="58">
        <f t="shared" ca="1" si="119"/>
        <v>0</v>
      </c>
      <c r="W313" s="64" t="s">
        <v>1939</v>
      </c>
      <c r="X313" s="84"/>
      <c r="Y313" s="61">
        <v>14760</v>
      </c>
      <c r="Z313" s="56">
        <f t="shared" ca="1" si="139"/>
        <v>0</v>
      </c>
      <c r="AA313" s="56">
        <f t="shared" ca="1" si="139"/>
        <v>0</v>
      </c>
      <c r="AB313" s="56">
        <f t="shared" ca="1" si="139"/>
        <v>0</v>
      </c>
      <c r="AC313" s="56">
        <f t="shared" ca="1" si="139"/>
        <v>0</v>
      </c>
      <c r="AD313" s="56">
        <f t="shared" ca="1" si="139"/>
        <v>0</v>
      </c>
      <c r="AE313" s="56">
        <f t="shared" ca="1" si="139"/>
        <v>0</v>
      </c>
      <c r="AF313" s="56">
        <f t="shared" ca="1" si="139"/>
        <v>0</v>
      </c>
      <c r="AG313" s="56">
        <f t="shared" ca="1" si="139"/>
        <v>0</v>
      </c>
      <c r="AH313" s="56">
        <f t="shared" ca="1" si="139"/>
        <v>0</v>
      </c>
      <c r="AI313" s="56">
        <f t="shared" ca="1" si="139"/>
        <v>14760</v>
      </c>
      <c r="AJ313" s="56">
        <f t="shared" ca="1" si="140"/>
        <v>0</v>
      </c>
      <c r="AK313" s="56">
        <f t="shared" ca="1" si="140"/>
        <v>0</v>
      </c>
      <c r="AL313" s="56">
        <f t="shared" ca="1" si="140"/>
        <v>0</v>
      </c>
      <c r="AM313" s="56">
        <f t="shared" ca="1" si="140"/>
        <v>0</v>
      </c>
      <c r="AN313" s="56">
        <f t="shared" ca="1" si="140"/>
        <v>0</v>
      </c>
      <c r="AO313" s="56">
        <f t="shared" ca="1" si="140"/>
        <v>0</v>
      </c>
      <c r="AP313" s="56">
        <f t="shared" ca="1" si="140"/>
        <v>0</v>
      </c>
      <c r="AQ313" s="56">
        <f t="shared" ca="1" si="140"/>
        <v>0</v>
      </c>
      <c r="AR313" s="56">
        <f t="shared" ca="1" si="140"/>
        <v>0</v>
      </c>
      <c r="AS313" s="56">
        <f t="shared" ca="1" si="140"/>
        <v>0</v>
      </c>
      <c r="AT313" s="56">
        <f t="shared" ca="1" si="141"/>
        <v>0</v>
      </c>
      <c r="AU313" s="56">
        <f t="shared" ca="1" si="141"/>
        <v>0</v>
      </c>
      <c r="AV313" s="56">
        <f t="shared" ca="1" si="141"/>
        <v>0</v>
      </c>
      <c r="AW313" s="56">
        <f t="shared" ca="1" si="141"/>
        <v>0</v>
      </c>
      <c r="AX313" s="56">
        <f t="shared" ca="1" si="141"/>
        <v>0</v>
      </c>
      <c r="AY313" s="56">
        <f t="shared" ca="1" si="141"/>
        <v>0</v>
      </c>
      <c r="AZ313" s="56">
        <f t="shared" ca="1" si="141"/>
        <v>0</v>
      </c>
      <c r="BA313" s="56">
        <f t="shared" ca="1" si="141"/>
        <v>0</v>
      </c>
      <c r="BB313" s="56">
        <f t="shared" ca="1" si="141"/>
        <v>0</v>
      </c>
      <c r="BC313" s="56">
        <f t="shared" ca="1" si="141"/>
        <v>0</v>
      </c>
      <c r="BD313" s="56">
        <f t="shared" ca="1" si="141"/>
        <v>0</v>
      </c>
      <c r="BE313" s="56">
        <f t="shared" ca="1" si="141"/>
        <v>0</v>
      </c>
      <c r="BF313" s="56">
        <f t="shared" ca="1" si="141"/>
        <v>0</v>
      </c>
      <c r="BG313" s="56">
        <f t="shared" ca="1" si="141"/>
        <v>0</v>
      </c>
    </row>
    <row r="314" spans="1:59" s="4" customFormat="1" x14ac:dyDescent="0.2">
      <c r="A314" s="4" t="s">
        <v>792</v>
      </c>
      <c r="B314" s="4" t="s">
        <v>4036</v>
      </c>
      <c r="C314" s="4" t="s">
        <v>1684</v>
      </c>
      <c r="E314" s="48"/>
      <c r="F314" s="63"/>
      <c r="G314" s="50" t="s">
        <v>1682</v>
      </c>
      <c r="H314" s="50" t="s">
        <v>1682</v>
      </c>
      <c r="I314" s="51"/>
      <c r="J314" s="52">
        <v>7</v>
      </c>
      <c r="K314" s="52"/>
      <c r="L314" s="53"/>
      <c r="M314" s="54" t="str">
        <f t="shared" si="130"/>
        <v>-</v>
      </c>
      <c r="N314" s="52">
        <f t="shared" si="138"/>
        <v>0</v>
      </c>
      <c r="O314" s="55">
        <f t="shared" ca="1" si="115"/>
        <v>28</v>
      </c>
      <c r="P314" s="55" t="str">
        <f t="shared" ca="1" si="116"/>
        <v>2019.7</v>
      </c>
      <c r="Q314" s="56">
        <f t="shared" si="117"/>
        <v>0</v>
      </c>
      <c r="R314" s="52" t="str">
        <f t="shared" si="118"/>
        <v/>
      </c>
      <c r="S314" s="52"/>
      <c r="T314" s="52" t="str">
        <f t="shared" si="126"/>
        <v>OV</v>
      </c>
      <c r="U314" s="57" t="s">
        <v>130</v>
      </c>
      <c r="V314" s="58">
        <f t="shared" ca="1" si="119"/>
        <v>0</v>
      </c>
      <c r="W314" s="64" t="s">
        <v>1939</v>
      </c>
      <c r="X314" s="84"/>
      <c r="Y314" s="61"/>
      <c r="Z314" s="56">
        <f t="shared" ca="1" si="139"/>
        <v>0</v>
      </c>
      <c r="AA314" s="56">
        <f t="shared" ca="1" si="139"/>
        <v>0</v>
      </c>
      <c r="AB314" s="56">
        <f t="shared" ca="1" si="139"/>
        <v>0</v>
      </c>
      <c r="AC314" s="56">
        <f t="shared" ca="1" si="139"/>
        <v>0</v>
      </c>
      <c r="AD314" s="56">
        <f t="shared" ca="1" si="139"/>
        <v>0</v>
      </c>
      <c r="AE314" s="56">
        <f t="shared" ca="1" si="139"/>
        <v>0</v>
      </c>
      <c r="AF314" s="56">
        <f t="shared" ca="1" si="139"/>
        <v>0</v>
      </c>
      <c r="AG314" s="56">
        <f t="shared" ca="1" si="139"/>
        <v>0</v>
      </c>
      <c r="AH314" s="56">
        <f t="shared" ca="1" si="139"/>
        <v>0</v>
      </c>
      <c r="AI314" s="56">
        <f t="shared" ca="1" si="139"/>
        <v>0</v>
      </c>
      <c r="AJ314" s="56">
        <f t="shared" ca="1" si="140"/>
        <v>0</v>
      </c>
      <c r="AK314" s="56">
        <f t="shared" ca="1" si="140"/>
        <v>0</v>
      </c>
      <c r="AL314" s="56">
        <f t="shared" ca="1" si="140"/>
        <v>0</v>
      </c>
      <c r="AM314" s="56">
        <f t="shared" ca="1" si="140"/>
        <v>0</v>
      </c>
      <c r="AN314" s="56">
        <f t="shared" ca="1" si="140"/>
        <v>0</v>
      </c>
      <c r="AO314" s="56">
        <f t="shared" ca="1" si="140"/>
        <v>0</v>
      </c>
      <c r="AP314" s="56">
        <f t="shared" ca="1" si="140"/>
        <v>0</v>
      </c>
      <c r="AQ314" s="56">
        <f t="shared" ca="1" si="140"/>
        <v>0</v>
      </c>
      <c r="AR314" s="56">
        <f t="shared" ca="1" si="140"/>
        <v>0</v>
      </c>
      <c r="AS314" s="56">
        <f t="shared" ca="1" si="140"/>
        <v>0</v>
      </c>
      <c r="AT314" s="56">
        <f t="shared" ca="1" si="141"/>
        <v>0</v>
      </c>
      <c r="AU314" s="56">
        <f t="shared" ca="1" si="141"/>
        <v>0</v>
      </c>
      <c r="AV314" s="56">
        <f t="shared" ca="1" si="141"/>
        <v>0</v>
      </c>
      <c r="AW314" s="56">
        <f t="shared" ca="1" si="141"/>
        <v>0</v>
      </c>
      <c r="AX314" s="56">
        <f t="shared" ca="1" si="141"/>
        <v>0</v>
      </c>
      <c r="AY314" s="56">
        <f t="shared" ca="1" si="141"/>
        <v>0</v>
      </c>
      <c r="AZ314" s="56">
        <f t="shared" ca="1" si="141"/>
        <v>0</v>
      </c>
      <c r="BA314" s="56">
        <f t="shared" ca="1" si="141"/>
        <v>0</v>
      </c>
      <c r="BB314" s="56">
        <f t="shared" ca="1" si="141"/>
        <v>0</v>
      </c>
      <c r="BC314" s="56">
        <f t="shared" ca="1" si="141"/>
        <v>0</v>
      </c>
      <c r="BD314" s="56">
        <f t="shared" ca="1" si="141"/>
        <v>0</v>
      </c>
      <c r="BE314" s="56">
        <f t="shared" ca="1" si="141"/>
        <v>0</v>
      </c>
      <c r="BF314" s="56">
        <f t="shared" ca="1" si="141"/>
        <v>0</v>
      </c>
      <c r="BG314" s="56">
        <f t="shared" ca="1" si="141"/>
        <v>0</v>
      </c>
    </row>
    <row r="315" spans="1:59" s="4" customFormat="1" x14ac:dyDescent="0.2">
      <c r="A315" s="3" t="s">
        <v>1940</v>
      </c>
      <c r="B315" s="3" t="s">
        <v>1941</v>
      </c>
      <c r="C315" s="3" t="s">
        <v>1681</v>
      </c>
      <c r="D315" s="3"/>
      <c r="E315" s="83"/>
      <c r="F315" s="70"/>
      <c r="G315" s="50" t="s">
        <v>1682</v>
      </c>
      <c r="H315" s="50" t="s">
        <v>1682</v>
      </c>
      <c r="I315" s="71"/>
      <c r="J315" s="72">
        <v>14</v>
      </c>
      <c r="K315" s="72"/>
      <c r="L315" s="80"/>
      <c r="M315" s="54" t="str">
        <f t="shared" si="130"/>
        <v>-</v>
      </c>
      <c r="N315" s="52">
        <f t="shared" si="138"/>
        <v>0</v>
      </c>
      <c r="O315" s="55">
        <f t="shared" ca="1" si="115"/>
        <v>28</v>
      </c>
      <c r="P315" s="55" t="str">
        <f t="shared" ca="1" si="116"/>
        <v>2019.7</v>
      </c>
      <c r="Q315" s="56">
        <f t="shared" si="117"/>
        <v>0</v>
      </c>
      <c r="R315" s="52" t="str">
        <f t="shared" si="118"/>
        <v/>
      </c>
      <c r="S315" s="52"/>
      <c r="T315" s="52" t="str">
        <f t="shared" si="126"/>
        <v>OV</v>
      </c>
      <c r="U315" s="57" t="s">
        <v>130</v>
      </c>
      <c r="V315" s="58">
        <f t="shared" ca="1" si="119"/>
        <v>0</v>
      </c>
      <c r="W315" s="64" t="s">
        <v>1942</v>
      </c>
      <c r="X315" s="60"/>
      <c r="Y315" s="74"/>
      <c r="Z315" s="56">
        <f t="shared" ca="1" si="139"/>
        <v>0</v>
      </c>
      <c r="AA315" s="56">
        <f t="shared" ca="1" si="139"/>
        <v>0</v>
      </c>
      <c r="AB315" s="56">
        <f t="shared" ca="1" si="139"/>
        <v>0</v>
      </c>
      <c r="AC315" s="56">
        <f t="shared" ca="1" si="139"/>
        <v>0</v>
      </c>
      <c r="AD315" s="56">
        <f t="shared" ca="1" si="139"/>
        <v>0</v>
      </c>
      <c r="AE315" s="56">
        <f t="shared" ca="1" si="139"/>
        <v>0</v>
      </c>
      <c r="AF315" s="56">
        <f t="shared" ca="1" si="139"/>
        <v>0</v>
      </c>
      <c r="AG315" s="56">
        <f t="shared" ca="1" si="139"/>
        <v>0</v>
      </c>
      <c r="AH315" s="56">
        <f t="shared" ca="1" si="139"/>
        <v>0</v>
      </c>
      <c r="AI315" s="56">
        <f t="shared" ca="1" si="139"/>
        <v>0</v>
      </c>
      <c r="AJ315" s="56">
        <f t="shared" ca="1" si="140"/>
        <v>0</v>
      </c>
      <c r="AK315" s="56">
        <f t="shared" ca="1" si="140"/>
        <v>0</v>
      </c>
      <c r="AL315" s="56">
        <f t="shared" ca="1" si="140"/>
        <v>0</v>
      </c>
      <c r="AM315" s="56">
        <f t="shared" ca="1" si="140"/>
        <v>0</v>
      </c>
      <c r="AN315" s="56">
        <f t="shared" ca="1" si="140"/>
        <v>0</v>
      </c>
      <c r="AO315" s="56">
        <f t="shared" ca="1" si="140"/>
        <v>0</v>
      </c>
      <c r="AP315" s="56">
        <f t="shared" ca="1" si="140"/>
        <v>0</v>
      </c>
      <c r="AQ315" s="56">
        <f t="shared" ca="1" si="140"/>
        <v>0</v>
      </c>
      <c r="AR315" s="56">
        <f t="shared" ca="1" si="140"/>
        <v>0</v>
      </c>
      <c r="AS315" s="56">
        <f t="shared" ca="1" si="140"/>
        <v>0</v>
      </c>
      <c r="AT315" s="56">
        <f t="shared" ca="1" si="141"/>
        <v>0</v>
      </c>
      <c r="AU315" s="56">
        <f t="shared" ca="1" si="141"/>
        <v>0</v>
      </c>
      <c r="AV315" s="56">
        <f t="shared" ca="1" si="141"/>
        <v>0</v>
      </c>
      <c r="AW315" s="56">
        <f t="shared" ca="1" si="141"/>
        <v>0</v>
      </c>
      <c r="AX315" s="56">
        <f t="shared" ca="1" si="141"/>
        <v>0</v>
      </c>
      <c r="AY315" s="56">
        <f t="shared" ca="1" si="141"/>
        <v>0</v>
      </c>
      <c r="AZ315" s="56">
        <f t="shared" ca="1" si="141"/>
        <v>0</v>
      </c>
      <c r="BA315" s="56">
        <f t="shared" ca="1" si="141"/>
        <v>0</v>
      </c>
      <c r="BB315" s="56">
        <f t="shared" ca="1" si="141"/>
        <v>0</v>
      </c>
      <c r="BC315" s="56">
        <f t="shared" ca="1" si="141"/>
        <v>0</v>
      </c>
      <c r="BD315" s="56">
        <f t="shared" ca="1" si="141"/>
        <v>0</v>
      </c>
      <c r="BE315" s="56">
        <f t="shared" ca="1" si="141"/>
        <v>0</v>
      </c>
      <c r="BF315" s="56">
        <f t="shared" ca="1" si="141"/>
        <v>0</v>
      </c>
      <c r="BG315" s="56">
        <f t="shared" ca="1" si="141"/>
        <v>0</v>
      </c>
    </row>
    <row r="316" spans="1:59" s="4" customFormat="1" x14ac:dyDescent="0.2">
      <c r="A316" s="3"/>
      <c r="B316" s="3" t="s">
        <v>1943</v>
      </c>
      <c r="C316" s="3" t="s">
        <v>1681</v>
      </c>
      <c r="D316" s="3"/>
      <c r="E316" s="83"/>
      <c r="F316" s="70"/>
      <c r="G316" s="50" t="s">
        <v>1682</v>
      </c>
      <c r="H316" s="50" t="s">
        <v>1682</v>
      </c>
      <c r="I316" s="71"/>
      <c r="J316" s="72">
        <v>14</v>
      </c>
      <c r="K316" s="72"/>
      <c r="L316" s="80"/>
      <c r="M316" s="54" t="str">
        <f t="shared" si="130"/>
        <v>-</v>
      </c>
      <c r="N316" s="52">
        <f t="shared" si="138"/>
        <v>0</v>
      </c>
      <c r="O316" s="55">
        <f t="shared" ca="1" si="115"/>
        <v>28</v>
      </c>
      <c r="P316" s="55" t="str">
        <f t="shared" ca="1" si="116"/>
        <v>2019.7</v>
      </c>
      <c r="Q316" s="56">
        <f t="shared" si="117"/>
        <v>0</v>
      </c>
      <c r="R316" s="52" t="str">
        <f t="shared" si="118"/>
        <v/>
      </c>
      <c r="S316" s="52"/>
      <c r="T316" s="52" t="str">
        <f t="shared" si="126"/>
        <v>OV</v>
      </c>
      <c r="U316" s="57" t="s">
        <v>130</v>
      </c>
      <c r="V316" s="58">
        <f t="shared" ca="1" si="119"/>
        <v>0</v>
      </c>
      <c r="W316" s="64" t="s">
        <v>1944</v>
      </c>
      <c r="X316" s="60"/>
      <c r="Y316" s="74"/>
      <c r="Z316" s="56">
        <f t="shared" ca="1" si="139"/>
        <v>0</v>
      </c>
      <c r="AA316" s="56">
        <f t="shared" ca="1" si="139"/>
        <v>0</v>
      </c>
      <c r="AB316" s="56">
        <f t="shared" ca="1" si="139"/>
        <v>0</v>
      </c>
      <c r="AC316" s="56">
        <f t="shared" ca="1" si="139"/>
        <v>0</v>
      </c>
      <c r="AD316" s="56">
        <f t="shared" ca="1" si="139"/>
        <v>0</v>
      </c>
      <c r="AE316" s="56">
        <f t="shared" ca="1" si="139"/>
        <v>0</v>
      </c>
      <c r="AF316" s="56">
        <f t="shared" ca="1" si="139"/>
        <v>0</v>
      </c>
      <c r="AG316" s="56">
        <f t="shared" ca="1" si="139"/>
        <v>0</v>
      </c>
      <c r="AH316" s="56">
        <f t="shared" ca="1" si="139"/>
        <v>0</v>
      </c>
      <c r="AI316" s="56">
        <f t="shared" ca="1" si="139"/>
        <v>0</v>
      </c>
      <c r="AJ316" s="56">
        <f t="shared" ca="1" si="140"/>
        <v>0</v>
      </c>
      <c r="AK316" s="56">
        <f t="shared" ca="1" si="140"/>
        <v>0</v>
      </c>
      <c r="AL316" s="56">
        <f t="shared" ca="1" si="140"/>
        <v>0</v>
      </c>
      <c r="AM316" s="56">
        <f t="shared" ca="1" si="140"/>
        <v>0</v>
      </c>
      <c r="AN316" s="56">
        <f t="shared" ca="1" si="140"/>
        <v>0</v>
      </c>
      <c r="AO316" s="56">
        <f t="shared" ca="1" si="140"/>
        <v>0</v>
      </c>
      <c r="AP316" s="56">
        <f t="shared" ca="1" si="140"/>
        <v>0</v>
      </c>
      <c r="AQ316" s="56">
        <f t="shared" ca="1" si="140"/>
        <v>0</v>
      </c>
      <c r="AR316" s="56">
        <f t="shared" ca="1" si="140"/>
        <v>0</v>
      </c>
      <c r="AS316" s="56">
        <f t="shared" ca="1" si="140"/>
        <v>0</v>
      </c>
      <c r="AT316" s="56">
        <f t="shared" ca="1" si="141"/>
        <v>0</v>
      </c>
      <c r="AU316" s="56">
        <f t="shared" ca="1" si="141"/>
        <v>0</v>
      </c>
      <c r="AV316" s="56">
        <f t="shared" ca="1" si="141"/>
        <v>0</v>
      </c>
      <c r="AW316" s="56">
        <f t="shared" ca="1" si="141"/>
        <v>0</v>
      </c>
      <c r="AX316" s="56">
        <f t="shared" ca="1" si="141"/>
        <v>0</v>
      </c>
      <c r="AY316" s="56">
        <f t="shared" ca="1" si="141"/>
        <v>0</v>
      </c>
      <c r="AZ316" s="56">
        <f t="shared" ca="1" si="141"/>
        <v>0</v>
      </c>
      <c r="BA316" s="56">
        <f t="shared" ca="1" si="141"/>
        <v>0</v>
      </c>
      <c r="BB316" s="56">
        <f t="shared" ca="1" si="141"/>
        <v>0</v>
      </c>
      <c r="BC316" s="56">
        <f t="shared" ca="1" si="141"/>
        <v>0</v>
      </c>
      <c r="BD316" s="56">
        <f t="shared" ca="1" si="141"/>
        <v>0</v>
      </c>
      <c r="BE316" s="56">
        <f t="shared" ca="1" si="141"/>
        <v>0</v>
      </c>
      <c r="BF316" s="56">
        <f t="shared" ca="1" si="141"/>
        <v>0</v>
      </c>
      <c r="BG316" s="56">
        <f t="shared" ca="1" si="141"/>
        <v>0</v>
      </c>
    </row>
    <row r="317" spans="1:59" s="4" customFormat="1" x14ac:dyDescent="0.2">
      <c r="B317" s="4" t="s">
        <v>4037</v>
      </c>
      <c r="C317" s="4" t="s">
        <v>1684</v>
      </c>
      <c r="E317" s="48"/>
      <c r="F317" s="63"/>
      <c r="G317" s="50" t="s">
        <v>1682</v>
      </c>
      <c r="H317" s="50" t="s">
        <v>1682</v>
      </c>
      <c r="I317" s="51"/>
      <c r="J317" s="52"/>
      <c r="K317" s="52"/>
      <c r="L317" s="53"/>
      <c r="M317" s="54" t="str">
        <f t="shared" si="130"/>
        <v>-</v>
      </c>
      <c r="N317" s="52">
        <f t="shared" si="138"/>
        <v>0</v>
      </c>
      <c r="O317" s="55">
        <f t="shared" ca="1" si="115"/>
        <v>28</v>
      </c>
      <c r="P317" s="55" t="str">
        <f t="shared" ca="1" si="116"/>
        <v>2019.7</v>
      </c>
      <c r="Q317" s="56">
        <f t="shared" si="117"/>
        <v>0</v>
      </c>
      <c r="R317" s="52" t="str">
        <f t="shared" si="118"/>
        <v/>
      </c>
      <c r="S317" s="52"/>
      <c r="T317" s="52" t="str">
        <f t="shared" si="126"/>
        <v>OV</v>
      </c>
      <c r="U317" s="57" t="s">
        <v>130</v>
      </c>
      <c r="V317" s="58">
        <f t="shared" ca="1" si="119"/>
        <v>0</v>
      </c>
      <c r="W317" s="64" t="s">
        <v>1945</v>
      </c>
      <c r="X317" s="60"/>
      <c r="Y317" s="61"/>
      <c r="Z317" s="56">
        <f t="shared" ca="1" si="139"/>
        <v>0</v>
      </c>
      <c r="AA317" s="56">
        <f t="shared" ca="1" si="139"/>
        <v>0</v>
      </c>
      <c r="AB317" s="56">
        <f t="shared" ca="1" si="139"/>
        <v>0</v>
      </c>
      <c r="AC317" s="56">
        <f t="shared" ca="1" si="139"/>
        <v>0</v>
      </c>
      <c r="AD317" s="56">
        <f t="shared" ca="1" si="139"/>
        <v>0</v>
      </c>
      <c r="AE317" s="56">
        <f t="shared" ca="1" si="139"/>
        <v>0</v>
      </c>
      <c r="AF317" s="56">
        <f t="shared" ca="1" si="139"/>
        <v>0</v>
      </c>
      <c r="AG317" s="56">
        <f t="shared" ca="1" si="139"/>
        <v>0</v>
      </c>
      <c r="AH317" s="56">
        <f t="shared" ca="1" si="139"/>
        <v>0</v>
      </c>
      <c r="AI317" s="56">
        <f t="shared" ca="1" si="139"/>
        <v>0</v>
      </c>
      <c r="AJ317" s="56">
        <f t="shared" ca="1" si="140"/>
        <v>0</v>
      </c>
      <c r="AK317" s="56">
        <f t="shared" ca="1" si="140"/>
        <v>0</v>
      </c>
      <c r="AL317" s="56">
        <f t="shared" ca="1" si="140"/>
        <v>0</v>
      </c>
      <c r="AM317" s="56">
        <f t="shared" ca="1" si="140"/>
        <v>0</v>
      </c>
      <c r="AN317" s="56">
        <f t="shared" ca="1" si="140"/>
        <v>0</v>
      </c>
      <c r="AO317" s="56">
        <f t="shared" ca="1" si="140"/>
        <v>0</v>
      </c>
      <c r="AP317" s="56">
        <f t="shared" ca="1" si="140"/>
        <v>0</v>
      </c>
      <c r="AQ317" s="56">
        <f t="shared" ca="1" si="140"/>
        <v>0</v>
      </c>
      <c r="AR317" s="56">
        <f t="shared" ca="1" si="140"/>
        <v>0</v>
      </c>
      <c r="AS317" s="56">
        <f t="shared" ca="1" si="140"/>
        <v>0</v>
      </c>
      <c r="AT317" s="56">
        <f t="shared" ca="1" si="141"/>
        <v>0</v>
      </c>
      <c r="AU317" s="56">
        <f t="shared" ca="1" si="141"/>
        <v>0</v>
      </c>
      <c r="AV317" s="56">
        <f t="shared" ca="1" si="141"/>
        <v>0</v>
      </c>
      <c r="AW317" s="56">
        <f t="shared" ca="1" si="141"/>
        <v>0</v>
      </c>
      <c r="AX317" s="56">
        <f t="shared" ca="1" si="141"/>
        <v>0</v>
      </c>
      <c r="AY317" s="56">
        <f t="shared" ca="1" si="141"/>
        <v>0</v>
      </c>
      <c r="AZ317" s="56">
        <f t="shared" ca="1" si="141"/>
        <v>0</v>
      </c>
      <c r="BA317" s="56">
        <f t="shared" ca="1" si="141"/>
        <v>0</v>
      </c>
      <c r="BB317" s="56">
        <f t="shared" ca="1" si="141"/>
        <v>0</v>
      </c>
      <c r="BC317" s="56">
        <f t="shared" ca="1" si="141"/>
        <v>0</v>
      </c>
      <c r="BD317" s="56">
        <f t="shared" ca="1" si="141"/>
        <v>0</v>
      </c>
      <c r="BE317" s="56">
        <f t="shared" ca="1" si="141"/>
        <v>0</v>
      </c>
      <c r="BF317" s="56">
        <f t="shared" ca="1" si="141"/>
        <v>0</v>
      </c>
      <c r="BG317" s="56">
        <f t="shared" ca="1" si="141"/>
        <v>0</v>
      </c>
    </row>
    <row r="318" spans="1:59" s="4" customFormat="1" x14ac:dyDescent="0.2">
      <c r="A318" s="4" t="s">
        <v>1946</v>
      </c>
      <c r="B318" s="4" t="s">
        <v>1947</v>
      </c>
      <c r="C318" s="4" t="s">
        <v>1691</v>
      </c>
      <c r="E318" s="48"/>
      <c r="F318" s="63"/>
      <c r="G318" s="50" t="s">
        <v>1682</v>
      </c>
      <c r="H318" s="50" t="s">
        <v>1682</v>
      </c>
      <c r="I318" s="51"/>
      <c r="J318" s="52">
        <v>14</v>
      </c>
      <c r="K318" s="52"/>
      <c r="L318" s="53"/>
      <c r="M318" s="54" t="str">
        <f t="shared" si="130"/>
        <v>-</v>
      </c>
      <c r="N318" s="52">
        <f t="shared" si="138"/>
        <v>0</v>
      </c>
      <c r="O318" s="55">
        <f t="shared" ca="1" si="115"/>
        <v>28</v>
      </c>
      <c r="P318" s="55" t="str">
        <f t="shared" ca="1" si="116"/>
        <v>2019.7</v>
      </c>
      <c r="Q318" s="56">
        <f t="shared" si="117"/>
        <v>0</v>
      </c>
      <c r="R318" s="52" t="str">
        <f t="shared" si="118"/>
        <v/>
      </c>
      <c r="S318" s="52"/>
      <c r="T318" s="52" t="str">
        <f t="shared" si="126"/>
        <v>OV</v>
      </c>
      <c r="U318" s="57" t="s">
        <v>130</v>
      </c>
      <c r="V318" s="58">
        <f t="shared" ca="1" si="119"/>
        <v>0</v>
      </c>
      <c r="W318" s="64" t="s">
        <v>1948</v>
      </c>
      <c r="X318" s="60"/>
      <c r="Y318" s="61"/>
      <c r="Z318" s="56">
        <f t="shared" ca="1" si="139"/>
        <v>0</v>
      </c>
      <c r="AA318" s="56">
        <f t="shared" ca="1" si="139"/>
        <v>0</v>
      </c>
      <c r="AB318" s="56">
        <f t="shared" ca="1" si="139"/>
        <v>0</v>
      </c>
      <c r="AC318" s="56">
        <f t="shared" ca="1" si="139"/>
        <v>0</v>
      </c>
      <c r="AD318" s="56">
        <f t="shared" ca="1" si="139"/>
        <v>0</v>
      </c>
      <c r="AE318" s="56">
        <f t="shared" ca="1" si="139"/>
        <v>0</v>
      </c>
      <c r="AF318" s="56">
        <f t="shared" ca="1" si="139"/>
        <v>0</v>
      </c>
      <c r="AG318" s="56">
        <f t="shared" ca="1" si="139"/>
        <v>0</v>
      </c>
      <c r="AH318" s="56">
        <f t="shared" ca="1" si="139"/>
        <v>0</v>
      </c>
      <c r="AI318" s="56">
        <f t="shared" ca="1" si="139"/>
        <v>0</v>
      </c>
      <c r="AJ318" s="56">
        <f t="shared" ca="1" si="140"/>
        <v>0</v>
      </c>
      <c r="AK318" s="56">
        <f t="shared" ca="1" si="140"/>
        <v>0</v>
      </c>
      <c r="AL318" s="56">
        <f t="shared" ca="1" si="140"/>
        <v>0</v>
      </c>
      <c r="AM318" s="56">
        <f t="shared" ca="1" si="140"/>
        <v>0</v>
      </c>
      <c r="AN318" s="56">
        <f t="shared" ca="1" si="140"/>
        <v>0</v>
      </c>
      <c r="AO318" s="56">
        <f t="shared" ca="1" si="140"/>
        <v>0</v>
      </c>
      <c r="AP318" s="56">
        <f t="shared" ca="1" si="140"/>
        <v>0</v>
      </c>
      <c r="AQ318" s="56">
        <f t="shared" ca="1" si="140"/>
        <v>0</v>
      </c>
      <c r="AR318" s="56">
        <f t="shared" ca="1" si="140"/>
        <v>0</v>
      </c>
      <c r="AS318" s="56">
        <f t="shared" ca="1" si="140"/>
        <v>0</v>
      </c>
      <c r="AT318" s="56">
        <f t="shared" ca="1" si="141"/>
        <v>0</v>
      </c>
      <c r="AU318" s="56">
        <f t="shared" ca="1" si="141"/>
        <v>0</v>
      </c>
      <c r="AV318" s="56">
        <f t="shared" ca="1" si="141"/>
        <v>0</v>
      </c>
      <c r="AW318" s="56">
        <f t="shared" ca="1" si="141"/>
        <v>0</v>
      </c>
      <c r="AX318" s="56">
        <f t="shared" ca="1" si="141"/>
        <v>0</v>
      </c>
      <c r="AY318" s="56">
        <f t="shared" ca="1" si="141"/>
        <v>0</v>
      </c>
      <c r="AZ318" s="56">
        <f t="shared" ca="1" si="141"/>
        <v>0</v>
      </c>
      <c r="BA318" s="56">
        <f t="shared" ca="1" si="141"/>
        <v>0</v>
      </c>
      <c r="BB318" s="56">
        <f t="shared" ca="1" si="141"/>
        <v>0</v>
      </c>
      <c r="BC318" s="56">
        <f t="shared" ca="1" si="141"/>
        <v>0</v>
      </c>
      <c r="BD318" s="56">
        <f t="shared" ca="1" si="141"/>
        <v>0</v>
      </c>
      <c r="BE318" s="56">
        <f t="shared" ca="1" si="141"/>
        <v>0</v>
      </c>
      <c r="BF318" s="56">
        <f t="shared" ca="1" si="141"/>
        <v>0</v>
      </c>
      <c r="BG318" s="56">
        <f t="shared" ca="1" si="141"/>
        <v>0</v>
      </c>
    </row>
    <row r="319" spans="1:59" s="4" customFormat="1" x14ac:dyDescent="0.2">
      <c r="A319" s="3" t="s">
        <v>1949</v>
      </c>
      <c r="B319" s="3" t="s">
        <v>4060</v>
      </c>
      <c r="C319" s="3" t="s">
        <v>1684</v>
      </c>
      <c r="D319" s="3"/>
      <c r="E319" s="83"/>
      <c r="F319" s="67"/>
      <c r="G319" s="50" t="s">
        <v>1682</v>
      </c>
      <c r="H319" s="50" t="s">
        <v>1682</v>
      </c>
      <c r="I319" s="71"/>
      <c r="J319" s="72">
        <v>30</v>
      </c>
      <c r="K319" s="72" t="s">
        <v>1747</v>
      </c>
      <c r="L319" s="80"/>
      <c r="M319" s="54" t="str">
        <f t="shared" si="130"/>
        <v>-</v>
      </c>
      <c r="N319" s="52">
        <f t="shared" si="138"/>
        <v>0</v>
      </c>
      <c r="O319" s="55">
        <f t="shared" ca="1" si="115"/>
        <v>28</v>
      </c>
      <c r="P319" s="55" t="str">
        <f t="shared" ca="1" si="116"/>
        <v>2019.7</v>
      </c>
      <c r="Q319" s="56">
        <f t="shared" si="117"/>
        <v>0</v>
      </c>
      <c r="R319" s="52" t="str">
        <f t="shared" si="118"/>
        <v/>
      </c>
      <c r="S319" s="52"/>
      <c r="T319" s="52" t="str">
        <f t="shared" si="126"/>
        <v>OV</v>
      </c>
      <c r="U319" s="57" t="s">
        <v>178</v>
      </c>
      <c r="V319" s="58">
        <f t="shared" ca="1" si="119"/>
        <v>0</v>
      </c>
      <c r="W319" s="59"/>
      <c r="X319" s="60"/>
      <c r="Y319" s="74"/>
      <c r="Z319" s="56">
        <f t="shared" ca="1" si="139"/>
        <v>0</v>
      </c>
      <c r="AA319" s="56">
        <f t="shared" ca="1" si="139"/>
        <v>0</v>
      </c>
      <c r="AB319" s="56">
        <f t="shared" ca="1" si="139"/>
        <v>0</v>
      </c>
      <c r="AC319" s="56">
        <f t="shared" ca="1" si="139"/>
        <v>0</v>
      </c>
      <c r="AD319" s="56">
        <f t="shared" ca="1" si="139"/>
        <v>0</v>
      </c>
      <c r="AE319" s="56">
        <f t="shared" ca="1" si="139"/>
        <v>0</v>
      </c>
      <c r="AF319" s="56">
        <f t="shared" ca="1" si="139"/>
        <v>0</v>
      </c>
      <c r="AG319" s="56">
        <f t="shared" ca="1" si="139"/>
        <v>0</v>
      </c>
      <c r="AH319" s="56">
        <f t="shared" ca="1" si="139"/>
        <v>0</v>
      </c>
      <c r="AI319" s="56">
        <f t="shared" ca="1" si="139"/>
        <v>0</v>
      </c>
      <c r="AJ319" s="56">
        <f t="shared" ca="1" si="140"/>
        <v>0</v>
      </c>
      <c r="AK319" s="56">
        <f t="shared" ca="1" si="140"/>
        <v>0</v>
      </c>
      <c r="AL319" s="56">
        <f t="shared" ca="1" si="140"/>
        <v>0</v>
      </c>
      <c r="AM319" s="56">
        <f t="shared" ca="1" si="140"/>
        <v>0</v>
      </c>
      <c r="AN319" s="56">
        <f t="shared" ca="1" si="140"/>
        <v>0</v>
      </c>
      <c r="AO319" s="56">
        <f t="shared" ca="1" si="140"/>
        <v>0</v>
      </c>
      <c r="AP319" s="56">
        <f t="shared" ca="1" si="140"/>
        <v>0</v>
      </c>
      <c r="AQ319" s="56">
        <f t="shared" ca="1" si="140"/>
        <v>0</v>
      </c>
      <c r="AR319" s="56">
        <f t="shared" ca="1" si="140"/>
        <v>0</v>
      </c>
      <c r="AS319" s="56">
        <f t="shared" ca="1" si="140"/>
        <v>0</v>
      </c>
      <c r="AT319" s="56">
        <f t="shared" ca="1" si="141"/>
        <v>0</v>
      </c>
      <c r="AU319" s="56">
        <f t="shared" ca="1" si="141"/>
        <v>0</v>
      </c>
      <c r="AV319" s="56">
        <f t="shared" ca="1" si="141"/>
        <v>0</v>
      </c>
      <c r="AW319" s="56">
        <f t="shared" ca="1" si="141"/>
        <v>0</v>
      </c>
      <c r="AX319" s="56">
        <f t="shared" ca="1" si="141"/>
        <v>0</v>
      </c>
      <c r="AY319" s="56">
        <f t="shared" ca="1" si="141"/>
        <v>0</v>
      </c>
      <c r="AZ319" s="56">
        <f t="shared" ca="1" si="141"/>
        <v>0</v>
      </c>
      <c r="BA319" s="56">
        <f t="shared" ca="1" si="141"/>
        <v>0</v>
      </c>
      <c r="BB319" s="56">
        <f t="shared" ca="1" si="141"/>
        <v>0</v>
      </c>
      <c r="BC319" s="56">
        <f t="shared" ca="1" si="141"/>
        <v>0</v>
      </c>
      <c r="BD319" s="56">
        <f t="shared" ca="1" si="141"/>
        <v>0</v>
      </c>
      <c r="BE319" s="56">
        <f t="shared" ca="1" si="141"/>
        <v>0</v>
      </c>
      <c r="BF319" s="56">
        <f t="shared" ca="1" si="141"/>
        <v>0</v>
      </c>
      <c r="BG319" s="56">
        <f t="shared" ca="1" si="141"/>
        <v>0</v>
      </c>
    </row>
    <row r="320" spans="1:59" s="4" customFormat="1" x14ac:dyDescent="0.2">
      <c r="A320" s="3" t="s">
        <v>1949</v>
      </c>
      <c r="B320" s="3" t="s">
        <v>4060</v>
      </c>
      <c r="C320" s="3" t="s">
        <v>1684</v>
      </c>
      <c r="D320" s="3"/>
      <c r="E320" s="83"/>
      <c r="F320" s="67"/>
      <c r="G320" s="50" t="s">
        <v>1682</v>
      </c>
      <c r="H320" s="50" t="s">
        <v>1682</v>
      </c>
      <c r="I320" s="71"/>
      <c r="J320" s="72">
        <v>30</v>
      </c>
      <c r="K320" s="72" t="s">
        <v>1747</v>
      </c>
      <c r="L320" s="80"/>
      <c r="M320" s="54" t="str">
        <f t="shared" si="130"/>
        <v>-</v>
      </c>
      <c r="N320" s="52">
        <f t="shared" si="138"/>
        <v>0</v>
      </c>
      <c r="O320" s="55">
        <f t="shared" ca="1" si="115"/>
        <v>28</v>
      </c>
      <c r="P320" s="55" t="str">
        <f t="shared" ca="1" si="116"/>
        <v>2019.7</v>
      </c>
      <c r="Q320" s="56">
        <f t="shared" si="117"/>
        <v>0</v>
      </c>
      <c r="R320" s="52" t="str">
        <f t="shared" si="118"/>
        <v/>
      </c>
      <c r="S320" s="52"/>
      <c r="T320" s="52" t="str">
        <f t="shared" si="126"/>
        <v>OV</v>
      </c>
      <c r="U320" s="57" t="s">
        <v>178</v>
      </c>
      <c r="V320" s="58">
        <f t="shared" ca="1" si="119"/>
        <v>0</v>
      </c>
      <c r="W320" s="59"/>
      <c r="X320" s="60"/>
      <c r="Y320" s="74"/>
      <c r="Z320" s="56">
        <f t="shared" ca="1" si="139"/>
        <v>0</v>
      </c>
      <c r="AA320" s="56">
        <f t="shared" ca="1" si="139"/>
        <v>0</v>
      </c>
      <c r="AB320" s="56">
        <f t="shared" ca="1" si="139"/>
        <v>0</v>
      </c>
      <c r="AC320" s="56">
        <f t="shared" ca="1" si="139"/>
        <v>0</v>
      </c>
      <c r="AD320" s="56">
        <f t="shared" ca="1" si="139"/>
        <v>0</v>
      </c>
      <c r="AE320" s="56">
        <f t="shared" ca="1" si="139"/>
        <v>0</v>
      </c>
      <c r="AF320" s="56">
        <f t="shared" ca="1" si="139"/>
        <v>0</v>
      </c>
      <c r="AG320" s="56">
        <f t="shared" ca="1" si="139"/>
        <v>0</v>
      </c>
      <c r="AH320" s="56">
        <f t="shared" ca="1" si="139"/>
        <v>0</v>
      </c>
      <c r="AI320" s="56">
        <f t="shared" ca="1" si="139"/>
        <v>0</v>
      </c>
      <c r="AJ320" s="56">
        <f t="shared" ca="1" si="140"/>
        <v>0</v>
      </c>
      <c r="AK320" s="56">
        <f t="shared" ca="1" si="140"/>
        <v>0</v>
      </c>
      <c r="AL320" s="56">
        <f t="shared" ca="1" si="140"/>
        <v>0</v>
      </c>
      <c r="AM320" s="56">
        <f t="shared" ca="1" si="140"/>
        <v>0</v>
      </c>
      <c r="AN320" s="56">
        <f t="shared" ca="1" si="140"/>
        <v>0</v>
      </c>
      <c r="AO320" s="56">
        <f t="shared" ca="1" si="140"/>
        <v>0</v>
      </c>
      <c r="AP320" s="56">
        <f t="shared" ca="1" si="140"/>
        <v>0</v>
      </c>
      <c r="AQ320" s="56">
        <f t="shared" ca="1" si="140"/>
        <v>0</v>
      </c>
      <c r="AR320" s="56">
        <f t="shared" ca="1" si="140"/>
        <v>0</v>
      </c>
      <c r="AS320" s="56">
        <f t="shared" ca="1" si="140"/>
        <v>0</v>
      </c>
      <c r="AT320" s="56">
        <f t="shared" ca="1" si="141"/>
        <v>0</v>
      </c>
      <c r="AU320" s="56">
        <f t="shared" ca="1" si="141"/>
        <v>0</v>
      </c>
      <c r="AV320" s="56">
        <f t="shared" ca="1" si="141"/>
        <v>0</v>
      </c>
      <c r="AW320" s="56">
        <f t="shared" ca="1" si="141"/>
        <v>0</v>
      </c>
      <c r="AX320" s="56">
        <f t="shared" ca="1" si="141"/>
        <v>0</v>
      </c>
      <c r="AY320" s="56">
        <f t="shared" ca="1" si="141"/>
        <v>0</v>
      </c>
      <c r="AZ320" s="56">
        <f t="shared" ca="1" si="141"/>
        <v>0</v>
      </c>
      <c r="BA320" s="56">
        <f t="shared" ca="1" si="141"/>
        <v>0</v>
      </c>
      <c r="BB320" s="56">
        <f t="shared" ca="1" si="141"/>
        <v>0</v>
      </c>
      <c r="BC320" s="56">
        <f t="shared" ca="1" si="141"/>
        <v>0</v>
      </c>
      <c r="BD320" s="56">
        <f t="shared" ca="1" si="141"/>
        <v>0</v>
      </c>
      <c r="BE320" s="56">
        <f t="shared" ca="1" si="141"/>
        <v>0</v>
      </c>
      <c r="BF320" s="56">
        <f t="shared" ca="1" si="141"/>
        <v>0</v>
      </c>
      <c r="BG320" s="56">
        <f t="shared" ca="1" si="141"/>
        <v>0</v>
      </c>
    </row>
    <row r="321" spans="1:59" s="4" customFormat="1" x14ac:dyDescent="0.2">
      <c r="A321" s="3" t="s">
        <v>1949</v>
      </c>
      <c r="B321" s="3" t="s">
        <v>4060</v>
      </c>
      <c r="C321" s="3" t="s">
        <v>1684</v>
      </c>
      <c r="D321" s="3"/>
      <c r="E321" s="83"/>
      <c r="F321" s="67"/>
      <c r="G321" s="50" t="s">
        <v>1682</v>
      </c>
      <c r="H321" s="50" t="s">
        <v>1682</v>
      </c>
      <c r="I321" s="71"/>
      <c r="J321" s="72">
        <v>30</v>
      </c>
      <c r="K321" s="72" t="s">
        <v>1747</v>
      </c>
      <c r="L321" s="80"/>
      <c r="M321" s="54" t="str">
        <f t="shared" si="130"/>
        <v>-</v>
      </c>
      <c r="N321" s="52">
        <f t="shared" si="138"/>
        <v>0</v>
      </c>
      <c r="O321" s="55">
        <f t="shared" ca="1" si="115"/>
        <v>28</v>
      </c>
      <c r="P321" s="55" t="str">
        <f t="shared" ca="1" si="116"/>
        <v>2019.7</v>
      </c>
      <c r="Q321" s="56">
        <f t="shared" si="117"/>
        <v>0</v>
      </c>
      <c r="R321" s="52" t="str">
        <f t="shared" si="118"/>
        <v/>
      </c>
      <c r="S321" s="52"/>
      <c r="T321" s="52" t="str">
        <f t="shared" si="126"/>
        <v>OV</v>
      </c>
      <c r="U321" s="57" t="s">
        <v>178</v>
      </c>
      <c r="V321" s="58">
        <f t="shared" ca="1" si="119"/>
        <v>0</v>
      </c>
      <c r="W321" s="59"/>
      <c r="X321" s="60"/>
      <c r="Y321" s="74"/>
      <c r="Z321" s="56">
        <f t="shared" ca="1" si="139"/>
        <v>0</v>
      </c>
      <c r="AA321" s="56">
        <f t="shared" ca="1" si="139"/>
        <v>0</v>
      </c>
      <c r="AB321" s="56">
        <f t="shared" ca="1" si="139"/>
        <v>0</v>
      </c>
      <c r="AC321" s="56">
        <f t="shared" ca="1" si="139"/>
        <v>0</v>
      </c>
      <c r="AD321" s="56">
        <f t="shared" ca="1" si="139"/>
        <v>0</v>
      </c>
      <c r="AE321" s="56">
        <f t="shared" ca="1" si="139"/>
        <v>0</v>
      </c>
      <c r="AF321" s="56">
        <f t="shared" ca="1" si="139"/>
        <v>0</v>
      </c>
      <c r="AG321" s="56">
        <f t="shared" ca="1" si="139"/>
        <v>0</v>
      </c>
      <c r="AH321" s="56">
        <f t="shared" ca="1" si="139"/>
        <v>0</v>
      </c>
      <c r="AI321" s="56">
        <f t="shared" ca="1" si="139"/>
        <v>0</v>
      </c>
      <c r="AJ321" s="56">
        <f t="shared" ca="1" si="140"/>
        <v>0</v>
      </c>
      <c r="AK321" s="56">
        <f t="shared" ca="1" si="140"/>
        <v>0</v>
      </c>
      <c r="AL321" s="56">
        <f t="shared" ca="1" si="140"/>
        <v>0</v>
      </c>
      <c r="AM321" s="56">
        <f t="shared" ca="1" si="140"/>
        <v>0</v>
      </c>
      <c r="AN321" s="56">
        <f t="shared" ca="1" si="140"/>
        <v>0</v>
      </c>
      <c r="AO321" s="56">
        <f t="shared" ca="1" si="140"/>
        <v>0</v>
      </c>
      <c r="AP321" s="56">
        <f t="shared" ca="1" si="140"/>
        <v>0</v>
      </c>
      <c r="AQ321" s="56">
        <f t="shared" ca="1" si="140"/>
        <v>0</v>
      </c>
      <c r="AR321" s="56">
        <f t="shared" ca="1" si="140"/>
        <v>0</v>
      </c>
      <c r="AS321" s="56">
        <f t="shared" ca="1" si="140"/>
        <v>0</v>
      </c>
      <c r="AT321" s="56">
        <f t="shared" ca="1" si="141"/>
        <v>0</v>
      </c>
      <c r="AU321" s="56">
        <f t="shared" ca="1" si="141"/>
        <v>0</v>
      </c>
      <c r="AV321" s="56">
        <f t="shared" ca="1" si="141"/>
        <v>0</v>
      </c>
      <c r="AW321" s="56">
        <f t="shared" ca="1" si="141"/>
        <v>0</v>
      </c>
      <c r="AX321" s="56">
        <f t="shared" ca="1" si="141"/>
        <v>0</v>
      </c>
      <c r="AY321" s="56">
        <f t="shared" ca="1" si="141"/>
        <v>0</v>
      </c>
      <c r="AZ321" s="56">
        <f t="shared" ca="1" si="141"/>
        <v>0</v>
      </c>
      <c r="BA321" s="56">
        <f t="shared" ca="1" si="141"/>
        <v>0</v>
      </c>
      <c r="BB321" s="56">
        <f t="shared" ca="1" si="141"/>
        <v>0</v>
      </c>
      <c r="BC321" s="56">
        <f t="shared" ca="1" si="141"/>
        <v>0</v>
      </c>
      <c r="BD321" s="56">
        <f t="shared" ca="1" si="141"/>
        <v>0</v>
      </c>
      <c r="BE321" s="56">
        <f t="shared" ca="1" si="141"/>
        <v>0</v>
      </c>
      <c r="BF321" s="56">
        <f t="shared" ca="1" si="141"/>
        <v>0</v>
      </c>
      <c r="BG321" s="56">
        <f t="shared" ca="1" si="141"/>
        <v>0</v>
      </c>
    </row>
    <row r="322" spans="1:59" s="4" customFormat="1" x14ac:dyDescent="0.2">
      <c r="A322" s="3" t="s">
        <v>1949</v>
      </c>
      <c r="B322" s="3" t="s">
        <v>4060</v>
      </c>
      <c r="C322" s="3" t="s">
        <v>1684</v>
      </c>
      <c r="D322" s="3"/>
      <c r="E322" s="83"/>
      <c r="F322" s="67"/>
      <c r="G322" s="50" t="s">
        <v>1682</v>
      </c>
      <c r="H322" s="50" t="s">
        <v>1682</v>
      </c>
      <c r="I322" s="71"/>
      <c r="J322" s="72">
        <v>30</v>
      </c>
      <c r="K322" s="72" t="s">
        <v>1747</v>
      </c>
      <c r="L322" s="80"/>
      <c r="M322" s="54" t="str">
        <f t="shared" si="130"/>
        <v>-</v>
      </c>
      <c r="N322" s="52">
        <f t="shared" si="138"/>
        <v>0</v>
      </c>
      <c r="O322" s="55">
        <f t="shared" ref="O322:O385" ca="1" si="142">WEEKNUM(IF((L322)&lt;$A$1825,$A$1825,(L322)))</f>
        <v>28</v>
      </c>
      <c r="P322" s="55" t="str">
        <f t="shared" ref="P322:P385" ca="1" si="143">YEAR(IF((L322)&lt;$A$1825,$A$1825,(L322)))&amp;"."&amp;MONTH(IF((L322)&lt;$A$1825,$A$1825,(L322)))</f>
        <v>2019.7</v>
      </c>
      <c r="Q322" s="56">
        <f t="shared" ref="Q322:Q385" si="144">IF(U322="PLN",Y322/$A$1826,Y322)</f>
        <v>0</v>
      </c>
      <c r="R322" s="52" t="str">
        <f t="shared" ref="R322:R385" si="145">IF(L322=0,"",IFERROR(_xlfn.DAYS($A$1825,L322),""))</f>
        <v/>
      </c>
      <c r="S322" s="52"/>
      <c r="T322" s="52" t="str">
        <f t="shared" si="126"/>
        <v>OV</v>
      </c>
      <c r="U322" s="57" t="s">
        <v>178</v>
      </c>
      <c r="V322" s="58">
        <f t="shared" ca="1" si="119"/>
        <v>0</v>
      </c>
      <c r="W322" s="59"/>
      <c r="X322" s="60"/>
      <c r="Y322" s="74"/>
      <c r="Z322" s="56">
        <f t="shared" ref="Z322:AI331" ca="1" si="146">IF($O322-WEEKNUM(Z$1815)=0,$Y322,0)</f>
        <v>0</v>
      </c>
      <c r="AA322" s="56">
        <f t="shared" ca="1" si="146"/>
        <v>0</v>
      </c>
      <c r="AB322" s="56">
        <f t="shared" ca="1" si="146"/>
        <v>0</v>
      </c>
      <c r="AC322" s="56">
        <f t="shared" ca="1" si="146"/>
        <v>0</v>
      </c>
      <c r="AD322" s="56">
        <f t="shared" ca="1" si="146"/>
        <v>0</v>
      </c>
      <c r="AE322" s="56">
        <f t="shared" ca="1" si="146"/>
        <v>0</v>
      </c>
      <c r="AF322" s="56">
        <f t="shared" ca="1" si="146"/>
        <v>0</v>
      </c>
      <c r="AG322" s="56">
        <f t="shared" ca="1" si="146"/>
        <v>0</v>
      </c>
      <c r="AH322" s="56">
        <f t="shared" ca="1" si="146"/>
        <v>0</v>
      </c>
      <c r="AI322" s="56">
        <f t="shared" ca="1" si="146"/>
        <v>0</v>
      </c>
      <c r="AJ322" s="56">
        <f t="shared" ref="AJ322:AS331" ca="1" si="147">IF($O322-WEEKNUM(AJ$1815)=0,$Y322,0)</f>
        <v>0</v>
      </c>
      <c r="AK322" s="56">
        <f t="shared" ca="1" si="147"/>
        <v>0</v>
      </c>
      <c r="AL322" s="56">
        <f t="shared" ca="1" si="147"/>
        <v>0</v>
      </c>
      <c r="AM322" s="56">
        <f t="shared" ca="1" si="147"/>
        <v>0</v>
      </c>
      <c r="AN322" s="56">
        <f t="shared" ca="1" si="147"/>
        <v>0</v>
      </c>
      <c r="AO322" s="56">
        <f t="shared" ca="1" si="147"/>
        <v>0</v>
      </c>
      <c r="AP322" s="56">
        <f t="shared" ca="1" si="147"/>
        <v>0</v>
      </c>
      <c r="AQ322" s="56">
        <f t="shared" ca="1" si="147"/>
        <v>0</v>
      </c>
      <c r="AR322" s="56">
        <f t="shared" ca="1" si="147"/>
        <v>0</v>
      </c>
      <c r="AS322" s="56">
        <f t="shared" ca="1" si="147"/>
        <v>0</v>
      </c>
      <c r="AT322" s="56">
        <f t="shared" ref="AT322:BG331" ca="1" si="148">IF($O322-WEEKNUM(AT$1815)=0,$Y322,0)</f>
        <v>0</v>
      </c>
      <c r="AU322" s="56">
        <f t="shared" ca="1" si="148"/>
        <v>0</v>
      </c>
      <c r="AV322" s="56">
        <f t="shared" ca="1" si="148"/>
        <v>0</v>
      </c>
      <c r="AW322" s="56">
        <f t="shared" ca="1" si="148"/>
        <v>0</v>
      </c>
      <c r="AX322" s="56">
        <f t="shared" ca="1" si="148"/>
        <v>0</v>
      </c>
      <c r="AY322" s="56">
        <f t="shared" ca="1" si="148"/>
        <v>0</v>
      </c>
      <c r="AZ322" s="56">
        <f t="shared" ca="1" si="148"/>
        <v>0</v>
      </c>
      <c r="BA322" s="56">
        <f t="shared" ca="1" si="148"/>
        <v>0</v>
      </c>
      <c r="BB322" s="56">
        <f t="shared" ca="1" si="148"/>
        <v>0</v>
      </c>
      <c r="BC322" s="56">
        <f t="shared" ca="1" si="148"/>
        <v>0</v>
      </c>
      <c r="BD322" s="56">
        <f t="shared" ca="1" si="148"/>
        <v>0</v>
      </c>
      <c r="BE322" s="56">
        <f t="shared" ca="1" si="148"/>
        <v>0</v>
      </c>
      <c r="BF322" s="56">
        <f t="shared" ca="1" si="148"/>
        <v>0</v>
      </c>
      <c r="BG322" s="56">
        <f t="shared" ca="1" si="148"/>
        <v>0</v>
      </c>
    </row>
    <row r="323" spans="1:59" s="4" customFormat="1" x14ac:dyDescent="0.2">
      <c r="A323" s="3" t="s">
        <v>1949</v>
      </c>
      <c r="B323" s="3" t="s">
        <v>4060</v>
      </c>
      <c r="C323" s="3" t="s">
        <v>1684</v>
      </c>
      <c r="D323" s="3"/>
      <c r="E323" s="83"/>
      <c r="F323" s="67"/>
      <c r="G323" s="50" t="s">
        <v>1682</v>
      </c>
      <c r="H323" s="50" t="s">
        <v>1682</v>
      </c>
      <c r="I323" s="71"/>
      <c r="J323" s="72">
        <v>30</v>
      </c>
      <c r="K323" s="72" t="s">
        <v>1747</v>
      </c>
      <c r="L323" s="80"/>
      <c r="M323" s="54" t="str">
        <f t="shared" si="130"/>
        <v>-</v>
      </c>
      <c r="N323" s="52">
        <f t="shared" si="138"/>
        <v>0</v>
      </c>
      <c r="O323" s="55">
        <f t="shared" ca="1" si="142"/>
        <v>28</v>
      </c>
      <c r="P323" s="55" t="str">
        <f t="shared" ca="1" si="143"/>
        <v>2019.7</v>
      </c>
      <c r="Q323" s="56">
        <f t="shared" si="144"/>
        <v>0</v>
      </c>
      <c r="R323" s="52" t="str">
        <f t="shared" si="145"/>
        <v/>
      </c>
      <c r="S323" s="52"/>
      <c r="T323" s="52" t="str">
        <f t="shared" si="126"/>
        <v>OV</v>
      </c>
      <c r="U323" s="57" t="s">
        <v>178</v>
      </c>
      <c r="V323" s="58">
        <f t="shared" ref="V323:V386" ca="1" si="149">SUM(Y323:BH323)-Y323*2</f>
        <v>0</v>
      </c>
      <c r="W323" s="59"/>
      <c r="X323" s="60"/>
      <c r="Y323" s="74"/>
      <c r="Z323" s="56">
        <f t="shared" ca="1" si="146"/>
        <v>0</v>
      </c>
      <c r="AA323" s="56">
        <f t="shared" ca="1" si="146"/>
        <v>0</v>
      </c>
      <c r="AB323" s="56">
        <f t="shared" ca="1" si="146"/>
        <v>0</v>
      </c>
      <c r="AC323" s="56">
        <f t="shared" ca="1" si="146"/>
        <v>0</v>
      </c>
      <c r="AD323" s="56">
        <f t="shared" ca="1" si="146"/>
        <v>0</v>
      </c>
      <c r="AE323" s="56">
        <f t="shared" ca="1" si="146"/>
        <v>0</v>
      </c>
      <c r="AF323" s="56">
        <f t="shared" ca="1" si="146"/>
        <v>0</v>
      </c>
      <c r="AG323" s="56">
        <f t="shared" ca="1" si="146"/>
        <v>0</v>
      </c>
      <c r="AH323" s="56">
        <f t="shared" ca="1" si="146"/>
        <v>0</v>
      </c>
      <c r="AI323" s="56">
        <f t="shared" ca="1" si="146"/>
        <v>0</v>
      </c>
      <c r="AJ323" s="56">
        <f t="shared" ca="1" si="147"/>
        <v>0</v>
      </c>
      <c r="AK323" s="56">
        <f t="shared" ca="1" si="147"/>
        <v>0</v>
      </c>
      <c r="AL323" s="56">
        <f t="shared" ca="1" si="147"/>
        <v>0</v>
      </c>
      <c r="AM323" s="56">
        <f t="shared" ca="1" si="147"/>
        <v>0</v>
      </c>
      <c r="AN323" s="56">
        <f t="shared" ca="1" si="147"/>
        <v>0</v>
      </c>
      <c r="AO323" s="56">
        <f t="shared" ca="1" si="147"/>
        <v>0</v>
      </c>
      <c r="AP323" s="56">
        <f t="shared" ca="1" si="147"/>
        <v>0</v>
      </c>
      <c r="AQ323" s="56">
        <f t="shared" ca="1" si="147"/>
        <v>0</v>
      </c>
      <c r="AR323" s="56">
        <f t="shared" ca="1" si="147"/>
        <v>0</v>
      </c>
      <c r="AS323" s="56">
        <f t="shared" ca="1" si="147"/>
        <v>0</v>
      </c>
      <c r="AT323" s="56">
        <f t="shared" ca="1" si="148"/>
        <v>0</v>
      </c>
      <c r="AU323" s="56">
        <f t="shared" ca="1" si="148"/>
        <v>0</v>
      </c>
      <c r="AV323" s="56">
        <f t="shared" ca="1" si="148"/>
        <v>0</v>
      </c>
      <c r="AW323" s="56">
        <f t="shared" ca="1" si="148"/>
        <v>0</v>
      </c>
      <c r="AX323" s="56">
        <f t="shared" ca="1" si="148"/>
        <v>0</v>
      </c>
      <c r="AY323" s="56">
        <f t="shared" ca="1" si="148"/>
        <v>0</v>
      </c>
      <c r="AZ323" s="56">
        <f t="shared" ca="1" si="148"/>
        <v>0</v>
      </c>
      <c r="BA323" s="56">
        <f t="shared" ca="1" si="148"/>
        <v>0</v>
      </c>
      <c r="BB323" s="56">
        <f t="shared" ca="1" si="148"/>
        <v>0</v>
      </c>
      <c r="BC323" s="56">
        <f t="shared" ca="1" si="148"/>
        <v>0</v>
      </c>
      <c r="BD323" s="56">
        <f t="shared" ca="1" si="148"/>
        <v>0</v>
      </c>
      <c r="BE323" s="56">
        <f t="shared" ca="1" si="148"/>
        <v>0</v>
      </c>
      <c r="BF323" s="56">
        <f t="shared" ca="1" si="148"/>
        <v>0</v>
      </c>
      <c r="BG323" s="56">
        <f t="shared" ca="1" si="148"/>
        <v>0</v>
      </c>
    </row>
    <row r="324" spans="1:59" s="4" customFormat="1" x14ac:dyDescent="0.2">
      <c r="A324" s="3" t="s">
        <v>1950</v>
      </c>
      <c r="B324" s="3" t="s">
        <v>4017</v>
      </c>
      <c r="C324" s="3" t="s">
        <v>1684</v>
      </c>
      <c r="D324" s="3"/>
      <c r="E324" s="69"/>
      <c r="F324" s="70"/>
      <c r="G324" s="50" t="s">
        <v>1682</v>
      </c>
      <c r="H324" s="50" t="s">
        <v>1682</v>
      </c>
      <c r="I324" s="71"/>
      <c r="J324" s="72">
        <v>14</v>
      </c>
      <c r="K324" s="72"/>
      <c r="L324" s="80"/>
      <c r="M324" s="54" t="str">
        <f t="shared" si="130"/>
        <v>-</v>
      </c>
      <c r="N324" s="52">
        <f t="shared" si="138"/>
        <v>0</v>
      </c>
      <c r="O324" s="55">
        <f t="shared" ca="1" si="142"/>
        <v>28</v>
      </c>
      <c r="P324" s="55" t="str">
        <f t="shared" ca="1" si="143"/>
        <v>2019.7</v>
      </c>
      <c r="Q324" s="56">
        <f t="shared" si="144"/>
        <v>0</v>
      </c>
      <c r="R324" s="52" t="str">
        <f t="shared" si="145"/>
        <v/>
      </c>
      <c r="S324" s="52"/>
      <c r="T324" s="52" t="str">
        <f t="shared" si="126"/>
        <v>OV</v>
      </c>
      <c r="U324" s="57" t="s">
        <v>130</v>
      </c>
      <c r="V324" s="58">
        <f t="shared" ca="1" si="149"/>
        <v>0</v>
      </c>
      <c r="W324" s="59"/>
      <c r="X324" s="60"/>
      <c r="Y324" s="74"/>
      <c r="Z324" s="56">
        <f t="shared" ca="1" si="146"/>
        <v>0</v>
      </c>
      <c r="AA324" s="56">
        <f t="shared" ca="1" si="146"/>
        <v>0</v>
      </c>
      <c r="AB324" s="56">
        <f t="shared" ca="1" si="146"/>
        <v>0</v>
      </c>
      <c r="AC324" s="56">
        <f t="shared" ca="1" si="146"/>
        <v>0</v>
      </c>
      <c r="AD324" s="56">
        <f t="shared" ca="1" si="146"/>
        <v>0</v>
      </c>
      <c r="AE324" s="56">
        <f t="shared" ca="1" si="146"/>
        <v>0</v>
      </c>
      <c r="AF324" s="56">
        <f t="shared" ca="1" si="146"/>
        <v>0</v>
      </c>
      <c r="AG324" s="56">
        <f t="shared" ca="1" si="146"/>
        <v>0</v>
      </c>
      <c r="AH324" s="56">
        <f t="shared" ca="1" si="146"/>
        <v>0</v>
      </c>
      <c r="AI324" s="56">
        <f t="shared" ca="1" si="146"/>
        <v>0</v>
      </c>
      <c r="AJ324" s="56">
        <f t="shared" ca="1" si="147"/>
        <v>0</v>
      </c>
      <c r="AK324" s="56">
        <f t="shared" ca="1" si="147"/>
        <v>0</v>
      </c>
      <c r="AL324" s="56">
        <f t="shared" ca="1" si="147"/>
        <v>0</v>
      </c>
      <c r="AM324" s="56">
        <f t="shared" ca="1" si="147"/>
        <v>0</v>
      </c>
      <c r="AN324" s="56">
        <f t="shared" ca="1" si="147"/>
        <v>0</v>
      </c>
      <c r="AO324" s="56">
        <f t="shared" ca="1" si="147"/>
        <v>0</v>
      </c>
      <c r="AP324" s="56">
        <f t="shared" ca="1" si="147"/>
        <v>0</v>
      </c>
      <c r="AQ324" s="56">
        <f t="shared" ca="1" si="147"/>
        <v>0</v>
      </c>
      <c r="AR324" s="56">
        <f t="shared" ca="1" si="147"/>
        <v>0</v>
      </c>
      <c r="AS324" s="56">
        <f t="shared" ca="1" si="147"/>
        <v>0</v>
      </c>
      <c r="AT324" s="56">
        <f t="shared" ca="1" si="148"/>
        <v>0</v>
      </c>
      <c r="AU324" s="56">
        <f t="shared" ca="1" si="148"/>
        <v>0</v>
      </c>
      <c r="AV324" s="56">
        <f t="shared" ca="1" si="148"/>
        <v>0</v>
      </c>
      <c r="AW324" s="56">
        <f t="shared" ca="1" si="148"/>
        <v>0</v>
      </c>
      <c r="AX324" s="56">
        <f t="shared" ca="1" si="148"/>
        <v>0</v>
      </c>
      <c r="AY324" s="56">
        <f t="shared" ca="1" si="148"/>
        <v>0</v>
      </c>
      <c r="AZ324" s="56">
        <f t="shared" ca="1" si="148"/>
        <v>0</v>
      </c>
      <c r="BA324" s="56">
        <f t="shared" ca="1" si="148"/>
        <v>0</v>
      </c>
      <c r="BB324" s="56">
        <f t="shared" ca="1" si="148"/>
        <v>0</v>
      </c>
      <c r="BC324" s="56">
        <f t="shared" ca="1" si="148"/>
        <v>0</v>
      </c>
      <c r="BD324" s="56">
        <f t="shared" ca="1" si="148"/>
        <v>0</v>
      </c>
      <c r="BE324" s="56">
        <f t="shared" ca="1" si="148"/>
        <v>0</v>
      </c>
      <c r="BF324" s="56">
        <f t="shared" ca="1" si="148"/>
        <v>0</v>
      </c>
      <c r="BG324" s="56">
        <f t="shared" ca="1" si="148"/>
        <v>0</v>
      </c>
    </row>
    <row r="325" spans="1:59" s="4" customFormat="1" x14ac:dyDescent="0.2">
      <c r="A325" s="3" t="s">
        <v>1951</v>
      </c>
      <c r="B325" s="3" t="s">
        <v>4038</v>
      </c>
      <c r="C325" s="3" t="s">
        <v>1684</v>
      </c>
      <c r="D325" s="3"/>
      <c r="E325" s="83"/>
      <c r="F325" s="70"/>
      <c r="G325" s="50" t="s">
        <v>1682</v>
      </c>
      <c r="H325" s="50" t="s">
        <v>1682</v>
      </c>
      <c r="I325" s="71"/>
      <c r="J325" s="72">
        <v>21</v>
      </c>
      <c r="K325" s="72"/>
      <c r="L325" s="80"/>
      <c r="M325" s="54" t="str">
        <f t="shared" si="130"/>
        <v>-</v>
      </c>
      <c r="N325" s="52">
        <f t="shared" si="138"/>
        <v>0</v>
      </c>
      <c r="O325" s="55">
        <f t="shared" ca="1" si="142"/>
        <v>28</v>
      </c>
      <c r="P325" s="55" t="str">
        <f t="shared" ca="1" si="143"/>
        <v>2019.7</v>
      </c>
      <c r="Q325" s="56">
        <f t="shared" si="144"/>
        <v>0</v>
      </c>
      <c r="R325" s="52" t="str">
        <f t="shared" si="145"/>
        <v/>
      </c>
      <c r="S325" s="52"/>
      <c r="T325" s="52" t="str">
        <f t="shared" si="126"/>
        <v>OV</v>
      </c>
      <c r="U325" s="57" t="s">
        <v>130</v>
      </c>
      <c r="V325" s="58">
        <f t="shared" ca="1" si="149"/>
        <v>0</v>
      </c>
      <c r="W325" s="64"/>
      <c r="X325" s="60"/>
      <c r="Y325" s="74"/>
      <c r="Z325" s="56">
        <f t="shared" ca="1" si="146"/>
        <v>0</v>
      </c>
      <c r="AA325" s="56">
        <f t="shared" ca="1" si="146"/>
        <v>0</v>
      </c>
      <c r="AB325" s="56">
        <f t="shared" ca="1" si="146"/>
        <v>0</v>
      </c>
      <c r="AC325" s="56">
        <f t="shared" ca="1" si="146"/>
        <v>0</v>
      </c>
      <c r="AD325" s="56">
        <f t="shared" ca="1" si="146"/>
        <v>0</v>
      </c>
      <c r="AE325" s="56">
        <f t="shared" ca="1" si="146"/>
        <v>0</v>
      </c>
      <c r="AF325" s="56">
        <f t="shared" ca="1" si="146"/>
        <v>0</v>
      </c>
      <c r="AG325" s="56">
        <f t="shared" ca="1" si="146"/>
        <v>0</v>
      </c>
      <c r="AH325" s="56">
        <f t="shared" ca="1" si="146"/>
        <v>0</v>
      </c>
      <c r="AI325" s="56">
        <f t="shared" ca="1" si="146"/>
        <v>0</v>
      </c>
      <c r="AJ325" s="56">
        <f t="shared" ca="1" si="147"/>
        <v>0</v>
      </c>
      <c r="AK325" s="56">
        <f t="shared" ca="1" si="147"/>
        <v>0</v>
      </c>
      <c r="AL325" s="56">
        <f t="shared" ca="1" si="147"/>
        <v>0</v>
      </c>
      <c r="AM325" s="56">
        <f t="shared" ca="1" si="147"/>
        <v>0</v>
      </c>
      <c r="AN325" s="56">
        <f t="shared" ca="1" si="147"/>
        <v>0</v>
      </c>
      <c r="AO325" s="56">
        <f t="shared" ca="1" si="147"/>
        <v>0</v>
      </c>
      <c r="AP325" s="56">
        <f t="shared" ca="1" si="147"/>
        <v>0</v>
      </c>
      <c r="AQ325" s="56">
        <f t="shared" ca="1" si="147"/>
        <v>0</v>
      </c>
      <c r="AR325" s="56">
        <f t="shared" ca="1" si="147"/>
        <v>0</v>
      </c>
      <c r="AS325" s="56">
        <f t="shared" ca="1" si="147"/>
        <v>0</v>
      </c>
      <c r="AT325" s="56">
        <f t="shared" ca="1" si="148"/>
        <v>0</v>
      </c>
      <c r="AU325" s="56">
        <f t="shared" ca="1" si="148"/>
        <v>0</v>
      </c>
      <c r="AV325" s="56">
        <f t="shared" ca="1" si="148"/>
        <v>0</v>
      </c>
      <c r="AW325" s="56">
        <f t="shared" ca="1" si="148"/>
        <v>0</v>
      </c>
      <c r="AX325" s="56">
        <f t="shared" ca="1" si="148"/>
        <v>0</v>
      </c>
      <c r="AY325" s="56">
        <f t="shared" ca="1" si="148"/>
        <v>0</v>
      </c>
      <c r="AZ325" s="56">
        <f t="shared" ca="1" si="148"/>
        <v>0</v>
      </c>
      <c r="BA325" s="56">
        <f t="shared" ca="1" si="148"/>
        <v>0</v>
      </c>
      <c r="BB325" s="56">
        <f t="shared" ca="1" si="148"/>
        <v>0</v>
      </c>
      <c r="BC325" s="56">
        <f t="shared" ca="1" si="148"/>
        <v>0</v>
      </c>
      <c r="BD325" s="56">
        <f t="shared" ca="1" si="148"/>
        <v>0</v>
      </c>
      <c r="BE325" s="56">
        <f t="shared" ca="1" si="148"/>
        <v>0</v>
      </c>
      <c r="BF325" s="56">
        <f t="shared" ca="1" si="148"/>
        <v>0</v>
      </c>
      <c r="BG325" s="56">
        <f t="shared" ca="1" si="148"/>
        <v>0</v>
      </c>
    </row>
    <row r="326" spans="1:59" s="4" customFormat="1" x14ac:dyDescent="0.2">
      <c r="A326" s="3" t="s">
        <v>1415</v>
      </c>
      <c r="B326" s="3" t="s">
        <v>4039</v>
      </c>
      <c r="C326" s="3" t="s">
        <v>1684</v>
      </c>
      <c r="D326" s="3"/>
      <c r="E326" s="83"/>
      <c r="F326" s="70" t="s">
        <v>1420</v>
      </c>
      <c r="G326" s="50" t="s">
        <v>1682</v>
      </c>
      <c r="H326" s="50" t="s">
        <v>1682</v>
      </c>
      <c r="I326" s="71"/>
      <c r="J326" s="72">
        <v>21</v>
      </c>
      <c r="K326" s="72"/>
      <c r="L326" s="80">
        <v>43594</v>
      </c>
      <c r="M326" s="54">
        <f t="shared" si="130"/>
        <v>4</v>
      </c>
      <c r="N326" s="52">
        <f t="shared" si="138"/>
        <v>19</v>
      </c>
      <c r="O326" s="55">
        <f t="shared" ca="1" si="142"/>
        <v>28</v>
      </c>
      <c r="P326" s="55" t="str">
        <f t="shared" ca="1" si="143"/>
        <v>2019.7</v>
      </c>
      <c r="Q326" s="56">
        <f t="shared" si="144"/>
        <v>2009.3348891481912</v>
      </c>
      <c r="R326" s="52">
        <f t="shared" ca="1" si="145"/>
        <v>62</v>
      </c>
      <c r="S326" s="52"/>
      <c r="T326" s="52" t="str">
        <f t="shared" ca="1" si="126"/>
        <v>OV</v>
      </c>
      <c r="U326" s="57" t="s">
        <v>130</v>
      </c>
      <c r="V326" s="58">
        <f t="shared" ca="1" si="149"/>
        <v>0</v>
      </c>
      <c r="W326" s="64" t="s">
        <v>1953</v>
      </c>
      <c r="X326" s="60">
        <v>1610</v>
      </c>
      <c r="Y326" s="74">
        <v>8610</v>
      </c>
      <c r="Z326" s="56">
        <f t="shared" ca="1" si="146"/>
        <v>0</v>
      </c>
      <c r="AA326" s="56">
        <f t="shared" ca="1" si="146"/>
        <v>0</v>
      </c>
      <c r="AB326" s="56">
        <f t="shared" ca="1" si="146"/>
        <v>0</v>
      </c>
      <c r="AC326" s="56">
        <f t="shared" ca="1" si="146"/>
        <v>0</v>
      </c>
      <c r="AD326" s="56">
        <f t="shared" ca="1" si="146"/>
        <v>0</v>
      </c>
      <c r="AE326" s="56">
        <f t="shared" ca="1" si="146"/>
        <v>0</v>
      </c>
      <c r="AF326" s="56">
        <f t="shared" ca="1" si="146"/>
        <v>0</v>
      </c>
      <c r="AG326" s="56">
        <f t="shared" ca="1" si="146"/>
        <v>0</v>
      </c>
      <c r="AH326" s="56">
        <f t="shared" ca="1" si="146"/>
        <v>0</v>
      </c>
      <c r="AI326" s="56">
        <f t="shared" ca="1" si="146"/>
        <v>8610</v>
      </c>
      <c r="AJ326" s="56">
        <f t="shared" ca="1" si="147"/>
        <v>0</v>
      </c>
      <c r="AK326" s="56">
        <f t="shared" ca="1" si="147"/>
        <v>0</v>
      </c>
      <c r="AL326" s="56">
        <f t="shared" ca="1" si="147"/>
        <v>0</v>
      </c>
      <c r="AM326" s="56">
        <f t="shared" ca="1" si="147"/>
        <v>0</v>
      </c>
      <c r="AN326" s="56">
        <f t="shared" ca="1" si="147"/>
        <v>0</v>
      </c>
      <c r="AO326" s="56">
        <f t="shared" ca="1" si="147"/>
        <v>0</v>
      </c>
      <c r="AP326" s="56">
        <f t="shared" ca="1" si="147"/>
        <v>0</v>
      </c>
      <c r="AQ326" s="56">
        <f t="shared" ca="1" si="147"/>
        <v>0</v>
      </c>
      <c r="AR326" s="56">
        <f t="shared" ca="1" si="147"/>
        <v>0</v>
      </c>
      <c r="AS326" s="56">
        <f t="shared" ca="1" si="147"/>
        <v>0</v>
      </c>
      <c r="AT326" s="56">
        <f t="shared" ca="1" si="148"/>
        <v>0</v>
      </c>
      <c r="AU326" s="56">
        <f t="shared" ca="1" si="148"/>
        <v>0</v>
      </c>
      <c r="AV326" s="56">
        <f t="shared" ca="1" si="148"/>
        <v>0</v>
      </c>
      <c r="AW326" s="56">
        <f t="shared" ca="1" si="148"/>
        <v>0</v>
      </c>
      <c r="AX326" s="56">
        <f t="shared" ca="1" si="148"/>
        <v>0</v>
      </c>
      <c r="AY326" s="56">
        <f t="shared" ca="1" si="148"/>
        <v>0</v>
      </c>
      <c r="AZ326" s="56">
        <f t="shared" ca="1" si="148"/>
        <v>0</v>
      </c>
      <c r="BA326" s="56">
        <f t="shared" ca="1" si="148"/>
        <v>0</v>
      </c>
      <c r="BB326" s="56">
        <f t="shared" ca="1" si="148"/>
        <v>0</v>
      </c>
      <c r="BC326" s="56">
        <f t="shared" ca="1" si="148"/>
        <v>0</v>
      </c>
      <c r="BD326" s="56">
        <f t="shared" ca="1" si="148"/>
        <v>0</v>
      </c>
      <c r="BE326" s="56">
        <f t="shared" ca="1" si="148"/>
        <v>0</v>
      </c>
      <c r="BF326" s="56">
        <f t="shared" ca="1" si="148"/>
        <v>0</v>
      </c>
      <c r="BG326" s="56">
        <f t="shared" ca="1" si="148"/>
        <v>0</v>
      </c>
    </row>
    <row r="327" spans="1:59" s="4" customFormat="1" x14ac:dyDescent="0.2">
      <c r="A327" s="3" t="s">
        <v>1415</v>
      </c>
      <c r="B327" s="3" t="s">
        <v>4039</v>
      </c>
      <c r="C327" s="3" t="s">
        <v>1684</v>
      </c>
      <c r="D327" s="3"/>
      <c r="E327" s="83"/>
      <c r="F327" s="70"/>
      <c r="G327" s="50" t="s">
        <v>1682</v>
      </c>
      <c r="H327" s="50" t="s">
        <v>1682</v>
      </c>
      <c r="I327" s="71"/>
      <c r="J327" s="72">
        <v>21</v>
      </c>
      <c r="K327" s="72"/>
      <c r="L327" s="73"/>
      <c r="M327" s="54" t="str">
        <f t="shared" si="130"/>
        <v>-</v>
      </c>
      <c r="N327" s="52">
        <f t="shared" si="138"/>
        <v>0</v>
      </c>
      <c r="O327" s="55">
        <f t="shared" ca="1" si="142"/>
        <v>28</v>
      </c>
      <c r="P327" s="55" t="str">
        <f t="shared" ca="1" si="143"/>
        <v>2019.7</v>
      </c>
      <c r="Q327" s="56">
        <f t="shared" si="144"/>
        <v>0</v>
      </c>
      <c r="R327" s="52" t="str">
        <f t="shared" si="145"/>
        <v/>
      </c>
      <c r="S327" s="52"/>
      <c r="T327" s="52" t="str">
        <f t="shared" si="126"/>
        <v>OV</v>
      </c>
      <c r="U327" s="57" t="s">
        <v>130</v>
      </c>
      <c r="V327" s="58">
        <f t="shared" ca="1" si="149"/>
        <v>0</v>
      </c>
      <c r="W327" s="64" t="s">
        <v>1953</v>
      </c>
      <c r="X327" s="60"/>
      <c r="Y327" s="74"/>
      <c r="Z327" s="56">
        <f t="shared" ca="1" si="146"/>
        <v>0</v>
      </c>
      <c r="AA327" s="56">
        <f t="shared" ca="1" si="146"/>
        <v>0</v>
      </c>
      <c r="AB327" s="56">
        <f t="shared" ca="1" si="146"/>
        <v>0</v>
      </c>
      <c r="AC327" s="56">
        <f t="shared" ca="1" si="146"/>
        <v>0</v>
      </c>
      <c r="AD327" s="56">
        <f t="shared" ca="1" si="146"/>
        <v>0</v>
      </c>
      <c r="AE327" s="56">
        <f t="shared" ca="1" si="146"/>
        <v>0</v>
      </c>
      <c r="AF327" s="56">
        <f t="shared" ca="1" si="146"/>
        <v>0</v>
      </c>
      <c r="AG327" s="56">
        <f t="shared" ca="1" si="146"/>
        <v>0</v>
      </c>
      <c r="AH327" s="56">
        <f t="shared" ca="1" si="146"/>
        <v>0</v>
      </c>
      <c r="AI327" s="56">
        <f t="shared" ca="1" si="146"/>
        <v>0</v>
      </c>
      <c r="AJ327" s="56">
        <f t="shared" ca="1" si="147"/>
        <v>0</v>
      </c>
      <c r="AK327" s="56">
        <f t="shared" ca="1" si="147"/>
        <v>0</v>
      </c>
      <c r="AL327" s="56">
        <f t="shared" ca="1" si="147"/>
        <v>0</v>
      </c>
      <c r="AM327" s="56">
        <f t="shared" ca="1" si="147"/>
        <v>0</v>
      </c>
      <c r="AN327" s="56">
        <f t="shared" ca="1" si="147"/>
        <v>0</v>
      </c>
      <c r="AO327" s="56">
        <f t="shared" ca="1" si="147"/>
        <v>0</v>
      </c>
      <c r="AP327" s="56">
        <f t="shared" ca="1" si="147"/>
        <v>0</v>
      </c>
      <c r="AQ327" s="56">
        <f t="shared" ca="1" si="147"/>
        <v>0</v>
      </c>
      <c r="AR327" s="56">
        <f t="shared" ca="1" si="147"/>
        <v>0</v>
      </c>
      <c r="AS327" s="56">
        <f t="shared" ca="1" si="147"/>
        <v>0</v>
      </c>
      <c r="AT327" s="56">
        <f t="shared" ca="1" si="148"/>
        <v>0</v>
      </c>
      <c r="AU327" s="56">
        <f t="shared" ca="1" si="148"/>
        <v>0</v>
      </c>
      <c r="AV327" s="56">
        <f t="shared" ca="1" si="148"/>
        <v>0</v>
      </c>
      <c r="AW327" s="56">
        <f t="shared" ca="1" si="148"/>
        <v>0</v>
      </c>
      <c r="AX327" s="56">
        <f t="shared" ca="1" si="148"/>
        <v>0</v>
      </c>
      <c r="AY327" s="56">
        <f t="shared" ca="1" si="148"/>
        <v>0</v>
      </c>
      <c r="AZ327" s="56">
        <f t="shared" ca="1" si="148"/>
        <v>0</v>
      </c>
      <c r="BA327" s="56">
        <f t="shared" ca="1" si="148"/>
        <v>0</v>
      </c>
      <c r="BB327" s="56">
        <f t="shared" ca="1" si="148"/>
        <v>0</v>
      </c>
      <c r="BC327" s="56">
        <f t="shared" ca="1" si="148"/>
        <v>0</v>
      </c>
      <c r="BD327" s="56">
        <f t="shared" ca="1" si="148"/>
        <v>0</v>
      </c>
      <c r="BE327" s="56">
        <f t="shared" ca="1" si="148"/>
        <v>0</v>
      </c>
      <c r="BF327" s="56">
        <f t="shared" ca="1" si="148"/>
        <v>0</v>
      </c>
      <c r="BG327" s="56">
        <f t="shared" ca="1" si="148"/>
        <v>0</v>
      </c>
    </row>
    <row r="328" spans="1:59" s="4" customFormat="1" x14ac:dyDescent="0.2">
      <c r="A328" s="3" t="s">
        <v>1415</v>
      </c>
      <c r="B328" s="3" t="s">
        <v>4039</v>
      </c>
      <c r="C328" s="3" t="s">
        <v>1684</v>
      </c>
      <c r="D328" s="3"/>
      <c r="E328" s="83"/>
      <c r="F328" s="70" t="s">
        <v>1418</v>
      </c>
      <c r="G328" s="50" t="s">
        <v>1682</v>
      </c>
      <c r="H328" s="50" t="s">
        <v>1682</v>
      </c>
      <c r="I328" s="71"/>
      <c r="J328" s="72">
        <v>21</v>
      </c>
      <c r="K328" s="72"/>
      <c r="L328" s="80">
        <v>43593</v>
      </c>
      <c r="M328" s="54">
        <f t="shared" si="130"/>
        <v>3</v>
      </c>
      <c r="N328" s="52">
        <f>WEEKNUM(L328)</f>
        <v>19</v>
      </c>
      <c r="O328" s="55">
        <f t="shared" ca="1" si="142"/>
        <v>28</v>
      </c>
      <c r="P328" s="55" t="str">
        <f t="shared" ca="1" si="143"/>
        <v>2019.7</v>
      </c>
      <c r="Q328" s="56">
        <f t="shared" si="144"/>
        <v>16027.402567094516</v>
      </c>
      <c r="R328" s="52">
        <f t="shared" ca="1" si="145"/>
        <v>63</v>
      </c>
      <c r="S328" s="52"/>
      <c r="T328" s="52" t="str">
        <f t="shared" ca="1" si="126"/>
        <v>OV</v>
      </c>
      <c r="U328" s="57" t="s">
        <v>130</v>
      </c>
      <c r="V328" s="58">
        <f t="shared" ca="1" si="149"/>
        <v>0</v>
      </c>
      <c r="W328" s="64" t="s">
        <v>1953</v>
      </c>
      <c r="X328" s="60">
        <v>12842.12</v>
      </c>
      <c r="Y328" s="74">
        <v>68677.42</v>
      </c>
      <c r="Z328" s="56">
        <f t="shared" ca="1" si="146"/>
        <v>0</v>
      </c>
      <c r="AA328" s="56">
        <f t="shared" ca="1" si="146"/>
        <v>0</v>
      </c>
      <c r="AB328" s="56">
        <f t="shared" ca="1" si="146"/>
        <v>0</v>
      </c>
      <c r="AC328" s="56">
        <f t="shared" ca="1" si="146"/>
        <v>0</v>
      </c>
      <c r="AD328" s="56">
        <f t="shared" ca="1" si="146"/>
        <v>0</v>
      </c>
      <c r="AE328" s="56">
        <f t="shared" ca="1" si="146"/>
        <v>0</v>
      </c>
      <c r="AF328" s="56">
        <f t="shared" ca="1" si="146"/>
        <v>0</v>
      </c>
      <c r="AG328" s="56">
        <f t="shared" ca="1" si="146"/>
        <v>0</v>
      </c>
      <c r="AH328" s="56">
        <f t="shared" ca="1" si="146"/>
        <v>0</v>
      </c>
      <c r="AI328" s="56">
        <f t="shared" ca="1" si="146"/>
        <v>68677.42</v>
      </c>
      <c r="AJ328" s="56">
        <f t="shared" ca="1" si="147"/>
        <v>0</v>
      </c>
      <c r="AK328" s="56">
        <f t="shared" ca="1" si="147"/>
        <v>0</v>
      </c>
      <c r="AL328" s="56">
        <f t="shared" ca="1" si="147"/>
        <v>0</v>
      </c>
      <c r="AM328" s="56">
        <f t="shared" ca="1" si="147"/>
        <v>0</v>
      </c>
      <c r="AN328" s="56">
        <f t="shared" ca="1" si="147"/>
        <v>0</v>
      </c>
      <c r="AO328" s="56">
        <f t="shared" ca="1" si="147"/>
        <v>0</v>
      </c>
      <c r="AP328" s="56">
        <f t="shared" ca="1" si="147"/>
        <v>0</v>
      </c>
      <c r="AQ328" s="56">
        <f t="shared" ca="1" si="147"/>
        <v>0</v>
      </c>
      <c r="AR328" s="56">
        <f t="shared" ca="1" si="147"/>
        <v>0</v>
      </c>
      <c r="AS328" s="56">
        <f t="shared" ca="1" si="147"/>
        <v>0</v>
      </c>
      <c r="AT328" s="56">
        <f t="shared" ca="1" si="148"/>
        <v>0</v>
      </c>
      <c r="AU328" s="56">
        <f t="shared" ca="1" si="148"/>
        <v>0</v>
      </c>
      <c r="AV328" s="56">
        <f t="shared" ca="1" si="148"/>
        <v>0</v>
      </c>
      <c r="AW328" s="56">
        <f t="shared" ca="1" si="148"/>
        <v>0</v>
      </c>
      <c r="AX328" s="56">
        <f t="shared" ca="1" si="148"/>
        <v>0</v>
      </c>
      <c r="AY328" s="56">
        <f t="shared" ca="1" si="148"/>
        <v>0</v>
      </c>
      <c r="AZ328" s="56">
        <f t="shared" ca="1" si="148"/>
        <v>0</v>
      </c>
      <c r="BA328" s="56">
        <f t="shared" ca="1" si="148"/>
        <v>0</v>
      </c>
      <c r="BB328" s="56">
        <f t="shared" ca="1" si="148"/>
        <v>0</v>
      </c>
      <c r="BC328" s="56">
        <f t="shared" ca="1" si="148"/>
        <v>0</v>
      </c>
      <c r="BD328" s="56">
        <f t="shared" ca="1" si="148"/>
        <v>0</v>
      </c>
      <c r="BE328" s="56">
        <f t="shared" ca="1" si="148"/>
        <v>0</v>
      </c>
      <c r="BF328" s="56">
        <f t="shared" ca="1" si="148"/>
        <v>0</v>
      </c>
      <c r="BG328" s="56">
        <f t="shared" ca="1" si="148"/>
        <v>0</v>
      </c>
    </row>
    <row r="329" spans="1:59" s="4" customFormat="1" x14ac:dyDescent="0.2">
      <c r="A329" s="3" t="s">
        <v>1415</v>
      </c>
      <c r="B329" s="3" t="s">
        <v>4039</v>
      </c>
      <c r="C329" s="3" t="s">
        <v>1684</v>
      </c>
      <c r="D329" s="3"/>
      <c r="E329" s="83"/>
      <c r="F329" s="70"/>
      <c r="G329" s="50" t="s">
        <v>1682</v>
      </c>
      <c r="H329" s="50" t="s">
        <v>1682</v>
      </c>
      <c r="I329" s="71"/>
      <c r="J329" s="72">
        <v>21</v>
      </c>
      <c r="K329" s="72"/>
      <c r="L329" s="80"/>
      <c r="M329" s="54" t="str">
        <f t="shared" si="130"/>
        <v>-</v>
      </c>
      <c r="N329" s="52">
        <f>WEEKNUM(L329)</f>
        <v>0</v>
      </c>
      <c r="O329" s="55">
        <f t="shared" ca="1" si="142"/>
        <v>28</v>
      </c>
      <c r="P329" s="55" t="str">
        <f t="shared" ca="1" si="143"/>
        <v>2019.7</v>
      </c>
      <c r="Q329" s="56">
        <f t="shared" si="144"/>
        <v>0</v>
      </c>
      <c r="R329" s="52" t="str">
        <f t="shared" si="145"/>
        <v/>
      </c>
      <c r="S329" s="52"/>
      <c r="T329" s="52" t="str">
        <f t="shared" si="126"/>
        <v>OV</v>
      </c>
      <c r="U329" s="57" t="s">
        <v>130</v>
      </c>
      <c r="V329" s="58">
        <f t="shared" ca="1" si="149"/>
        <v>0</v>
      </c>
      <c r="W329" s="64" t="s">
        <v>1953</v>
      </c>
      <c r="X329" s="60"/>
      <c r="Y329" s="74"/>
      <c r="Z329" s="56">
        <f t="shared" ca="1" si="146"/>
        <v>0</v>
      </c>
      <c r="AA329" s="56">
        <f t="shared" ca="1" si="146"/>
        <v>0</v>
      </c>
      <c r="AB329" s="56">
        <f t="shared" ca="1" si="146"/>
        <v>0</v>
      </c>
      <c r="AC329" s="56">
        <f t="shared" ca="1" si="146"/>
        <v>0</v>
      </c>
      <c r="AD329" s="56">
        <f t="shared" ca="1" si="146"/>
        <v>0</v>
      </c>
      <c r="AE329" s="56">
        <f t="shared" ca="1" si="146"/>
        <v>0</v>
      </c>
      <c r="AF329" s="56">
        <f t="shared" ca="1" si="146"/>
        <v>0</v>
      </c>
      <c r="AG329" s="56">
        <f t="shared" ca="1" si="146"/>
        <v>0</v>
      </c>
      <c r="AH329" s="56">
        <f t="shared" ca="1" si="146"/>
        <v>0</v>
      </c>
      <c r="AI329" s="56">
        <f t="shared" ca="1" si="146"/>
        <v>0</v>
      </c>
      <c r="AJ329" s="56">
        <f t="shared" ca="1" si="147"/>
        <v>0</v>
      </c>
      <c r="AK329" s="56">
        <f t="shared" ca="1" si="147"/>
        <v>0</v>
      </c>
      <c r="AL329" s="56">
        <f t="shared" ca="1" si="147"/>
        <v>0</v>
      </c>
      <c r="AM329" s="56">
        <f t="shared" ca="1" si="147"/>
        <v>0</v>
      </c>
      <c r="AN329" s="56">
        <f t="shared" ca="1" si="147"/>
        <v>0</v>
      </c>
      <c r="AO329" s="56">
        <f t="shared" ca="1" si="147"/>
        <v>0</v>
      </c>
      <c r="AP329" s="56">
        <f t="shared" ca="1" si="147"/>
        <v>0</v>
      </c>
      <c r="AQ329" s="56">
        <f t="shared" ca="1" si="147"/>
        <v>0</v>
      </c>
      <c r="AR329" s="56">
        <f t="shared" ca="1" si="147"/>
        <v>0</v>
      </c>
      <c r="AS329" s="56">
        <f t="shared" ca="1" si="147"/>
        <v>0</v>
      </c>
      <c r="AT329" s="56">
        <f t="shared" ca="1" si="148"/>
        <v>0</v>
      </c>
      <c r="AU329" s="56">
        <f t="shared" ca="1" si="148"/>
        <v>0</v>
      </c>
      <c r="AV329" s="56">
        <f t="shared" ca="1" si="148"/>
        <v>0</v>
      </c>
      <c r="AW329" s="56">
        <f t="shared" ca="1" si="148"/>
        <v>0</v>
      </c>
      <c r="AX329" s="56">
        <f t="shared" ca="1" si="148"/>
        <v>0</v>
      </c>
      <c r="AY329" s="56">
        <f t="shared" ca="1" si="148"/>
        <v>0</v>
      </c>
      <c r="AZ329" s="56">
        <f t="shared" ca="1" si="148"/>
        <v>0</v>
      </c>
      <c r="BA329" s="56">
        <f t="shared" ca="1" si="148"/>
        <v>0</v>
      </c>
      <c r="BB329" s="56">
        <f t="shared" ca="1" si="148"/>
        <v>0</v>
      </c>
      <c r="BC329" s="56">
        <f t="shared" ca="1" si="148"/>
        <v>0</v>
      </c>
      <c r="BD329" s="56">
        <f t="shared" ca="1" si="148"/>
        <v>0</v>
      </c>
      <c r="BE329" s="56">
        <f t="shared" ca="1" si="148"/>
        <v>0</v>
      </c>
      <c r="BF329" s="56">
        <f t="shared" ca="1" si="148"/>
        <v>0</v>
      </c>
      <c r="BG329" s="56">
        <f t="shared" ca="1" si="148"/>
        <v>0</v>
      </c>
    </row>
    <row r="330" spans="1:59" s="4" customFormat="1" x14ac:dyDescent="0.2">
      <c r="A330" s="3" t="s">
        <v>1415</v>
      </c>
      <c r="B330" s="3" t="s">
        <v>4039</v>
      </c>
      <c r="C330" s="3" t="s">
        <v>1684</v>
      </c>
      <c r="D330" s="3"/>
      <c r="E330" s="83"/>
      <c r="F330" s="70"/>
      <c r="G330" s="50" t="s">
        <v>1682</v>
      </c>
      <c r="H330" s="50" t="s">
        <v>1682</v>
      </c>
      <c r="I330" s="71"/>
      <c r="J330" s="72">
        <v>21</v>
      </c>
      <c r="K330" s="72"/>
      <c r="L330" s="80"/>
      <c r="M330" s="54" t="str">
        <f t="shared" si="130"/>
        <v>-</v>
      </c>
      <c r="N330" s="52">
        <f>WEEKNUM(L330)</f>
        <v>0</v>
      </c>
      <c r="O330" s="55">
        <f t="shared" ca="1" si="142"/>
        <v>28</v>
      </c>
      <c r="P330" s="55" t="str">
        <f t="shared" ca="1" si="143"/>
        <v>2019.7</v>
      </c>
      <c r="Q330" s="56">
        <f t="shared" si="144"/>
        <v>0</v>
      </c>
      <c r="R330" s="52" t="str">
        <f t="shared" si="145"/>
        <v/>
      </c>
      <c r="S330" s="52"/>
      <c r="T330" s="52" t="str">
        <f t="shared" si="126"/>
        <v>OV</v>
      </c>
      <c r="U330" s="57" t="s">
        <v>130</v>
      </c>
      <c r="V330" s="58">
        <f t="shared" ca="1" si="149"/>
        <v>0</v>
      </c>
      <c r="W330" s="64" t="s">
        <v>1953</v>
      </c>
      <c r="X330" s="60"/>
      <c r="Y330" s="74"/>
      <c r="Z330" s="56">
        <f t="shared" ca="1" si="146"/>
        <v>0</v>
      </c>
      <c r="AA330" s="56">
        <f t="shared" ca="1" si="146"/>
        <v>0</v>
      </c>
      <c r="AB330" s="56">
        <f t="shared" ca="1" si="146"/>
        <v>0</v>
      </c>
      <c r="AC330" s="56">
        <f t="shared" ca="1" si="146"/>
        <v>0</v>
      </c>
      <c r="AD330" s="56">
        <f t="shared" ca="1" si="146"/>
        <v>0</v>
      </c>
      <c r="AE330" s="56">
        <f t="shared" ca="1" si="146"/>
        <v>0</v>
      </c>
      <c r="AF330" s="56">
        <f t="shared" ca="1" si="146"/>
        <v>0</v>
      </c>
      <c r="AG330" s="56">
        <f t="shared" ca="1" si="146"/>
        <v>0</v>
      </c>
      <c r="AH330" s="56">
        <f t="shared" ca="1" si="146"/>
        <v>0</v>
      </c>
      <c r="AI330" s="56">
        <f t="shared" ca="1" si="146"/>
        <v>0</v>
      </c>
      <c r="AJ330" s="56">
        <f t="shared" ca="1" si="147"/>
        <v>0</v>
      </c>
      <c r="AK330" s="56">
        <f t="shared" ca="1" si="147"/>
        <v>0</v>
      </c>
      <c r="AL330" s="56">
        <f t="shared" ca="1" si="147"/>
        <v>0</v>
      </c>
      <c r="AM330" s="56">
        <f t="shared" ca="1" si="147"/>
        <v>0</v>
      </c>
      <c r="AN330" s="56">
        <f t="shared" ca="1" si="147"/>
        <v>0</v>
      </c>
      <c r="AO330" s="56">
        <f t="shared" ca="1" si="147"/>
        <v>0</v>
      </c>
      <c r="AP330" s="56">
        <f t="shared" ca="1" si="147"/>
        <v>0</v>
      </c>
      <c r="AQ330" s="56">
        <f t="shared" ca="1" si="147"/>
        <v>0</v>
      </c>
      <c r="AR330" s="56">
        <f t="shared" ca="1" si="147"/>
        <v>0</v>
      </c>
      <c r="AS330" s="56">
        <f t="shared" ca="1" si="147"/>
        <v>0</v>
      </c>
      <c r="AT330" s="56">
        <f t="shared" ca="1" si="148"/>
        <v>0</v>
      </c>
      <c r="AU330" s="56">
        <f t="shared" ca="1" si="148"/>
        <v>0</v>
      </c>
      <c r="AV330" s="56">
        <f t="shared" ca="1" si="148"/>
        <v>0</v>
      </c>
      <c r="AW330" s="56">
        <f t="shared" ca="1" si="148"/>
        <v>0</v>
      </c>
      <c r="AX330" s="56">
        <f t="shared" ca="1" si="148"/>
        <v>0</v>
      </c>
      <c r="AY330" s="56">
        <f t="shared" ca="1" si="148"/>
        <v>0</v>
      </c>
      <c r="AZ330" s="56">
        <f t="shared" ca="1" si="148"/>
        <v>0</v>
      </c>
      <c r="BA330" s="56">
        <f t="shared" ca="1" si="148"/>
        <v>0</v>
      </c>
      <c r="BB330" s="56">
        <f t="shared" ca="1" si="148"/>
        <v>0</v>
      </c>
      <c r="BC330" s="56">
        <f t="shared" ca="1" si="148"/>
        <v>0</v>
      </c>
      <c r="BD330" s="56">
        <f t="shared" ca="1" si="148"/>
        <v>0</v>
      </c>
      <c r="BE330" s="56">
        <f t="shared" ca="1" si="148"/>
        <v>0</v>
      </c>
      <c r="BF330" s="56">
        <f t="shared" ca="1" si="148"/>
        <v>0</v>
      </c>
      <c r="BG330" s="56">
        <f t="shared" ca="1" si="148"/>
        <v>0</v>
      </c>
    </row>
    <row r="331" spans="1:59" s="4" customFormat="1" x14ac:dyDescent="0.2">
      <c r="A331" s="3" t="s">
        <v>1415</v>
      </c>
      <c r="B331" s="3" t="s">
        <v>4039</v>
      </c>
      <c r="C331" s="3" t="s">
        <v>1684</v>
      </c>
      <c r="D331" s="3"/>
      <c r="E331" s="83"/>
      <c r="F331" s="70"/>
      <c r="G331" s="50" t="s">
        <v>1682</v>
      </c>
      <c r="H331" s="50" t="s">
        <v>1682</v>
      </c>
      <c r="I331" s="71"/>
      <c r="J331" s="72">
        <v>21</v>
      </c>
      <c r="K331" s="72"/>
      <c r="L331" s="80"/>
      <c r="M331" s="54" t="str">
        <f t="shared" si="130"/>
        <v>-</v>
      </c>
      <c r="N331" s="52">
        <f>WEEKNUM(L331)</f>
        <v>0</v>
      </c>
      <c r="O331" s="55">
        <f t="shared" ca="1" si="142"/>
        <v>28</v>
      </c>
      <c r="P331" s="55" t="str">
        <f t="shared" ca="1" si="143"/>
        <v>2019.7</v>
      </c>
      <c r="Q331" s="56">
        <f t="shared" si="144"/>
        <v>0</v>
      </c>
      <c r="R331" s="52" t="str">
        <f t="shared" si="145"/>
        <v/>
      </c>
      <c r="S331" s="52"/>
      <c r="T331" s="52" t="str">
        <f t="shared" si="126"/>
        <v>OV</v>
      </c>
      <c r="U331" s="57" t="s">
        <v>130</v>
      </c>
      <c r="V331" s="58">
        <f t="shared" ca="1" si="149"/>
        <v>0</v>
      </c>
      <c r="W331" s="64" t="s">
        <v>1953</v>
      </c>
      <c r="X331" s="60"/>
      <c r="Y331" s="74"/>
      <c r="Z331" s="56">
        <f t="shared" ca="1" si="146"/>
        <v>0</v>
      </c>
      <c r="AA331" s="56">
        <f t="shared" ca="1" si="146"/>
        <v>0</v>
      </c>
      <c r="AB331" s="56">
        <f t="shared" ca="1" si="146"/>
        <v>0</v>
      </c>
      <c r="AC331" s="56">
        <f t="shared" ca="1" si="146"/>
        <v>0</v>
      </c>
      <c r="AD331" s="56">
        <f t="shared" ca="1" si="146"/>
        <v>0</v>
      </c>
      <c r="AE331" s="56">
        <f t="shared" ca="1" si="146"/>
        <v>0</v>
      </c>
      <c r="AF331" s="56">
        <f t="shared" ca="1" si="146"/>
        <v>0</v>
      </c>
      <c r="AG331" s="56">
        <f t="shared" ca="1" si="146"/>
        <v>0</v>
      </c>
      <c r="AH331" s="56">
        <f t="shared" ca="1" si="146"/>
        <v>0</v>
      </c>
      <c r="AI331" s="56">
        <f t="shared" ca="1" si="146"/>
        <v>0</v>
      </c>
      <c r="AJ331" s="56">
        <f t="shared" ca="1" si="147"/>
        <v>0</v>
      </c>
      <c r="AK331" s="56">
        <f t="shared" ca="1" si="147"/>
        <v>0</v>
      </c>
      <c r="AL331" s="56">
        <f t="shared" ca="1" si="147"/>
        <v>0</v>
      </c>
      <c r="AM331" s="56">
        <f t="shared" ca="1" si="147"/>
        <v>0</v>
      </c>
      <c r="AN331" s="56">
        <f t="shared" ca="1" si="147"/>
        <v>0</v>
      </c>
      <c r="AO331" s="56">
        <f t="shared" ca="1" si="147"/>
        <v>0</v>
      </c>
      <c r="AP331" s="56">
        <f t="shared" ca="1" si="147"/>
        <v>0</v>
      </c>
      <c r="AQ331" s="56">
        <f t="shared" ca="1" si="147"/>
        <v>0</v>
      </c>
      <c r="AR331" s="56">
        <f t="shared" ca="1" si="147"/>
        <v>0</v>
      </c>
      <c r="AS331" s="56">
        <f t="shared" ca="1" si="147"/>
        <v>0</v>
      </c>
      <c r="AT331" s="56">
        <f t="shared" ca="1" si="148"/>
        <v>0</v>
      </c>
      <c r="AU331" s="56">
        <f t="shared" ca="1" si="148"/>
        <v>0</v>
      </c>
      <c r="AV331" s="56">
        <f t="shared" ca="1" si="148"/>
        <v>0</v>
      </c>
      <c r="AW331" s="56">
        <f t="shared" ca="1" si="148"/>
        <v>0</v>
      </c>
      <c r="AX331" s="56">
        <f t="shared" ca="1" si="148"/>
        <v>0</v>
      </c>
      <c r="AY331" s="56">
        <f t="shared" ca="1" si="148"/>
        <v>0</v>
      </c>
      <c r="AZ331" s="56">
        <f t="shared" ca="1" si="148"/>
        <v>0</v>
      </c>
      <c r="BA331" s="56">
        <f t="shared" ca="1" si="148"/>
        <v>0</v>
      </c>
      <c r="BB331" s="56">
        <f t="shared" ca="1" si="148"/>
        <v>0</v>
      </c>
      <c r="BC331" s="56">
        <f t="shared" ca="1" si="148"/>
        <v>0</v>
      </c>
      <c r="BD331" s="56">
        <f t="shared" ca="1" si="148"/>
        <v>0</v>
      </c>
      <c r="BE331" s="56">
        <f t="shared" ca="1" si="148"/>
        <v>0</v>
      </c>
      <c r="BF331" s="56">
        <f t="shared" ca="1" si="148"/>
        <v>0</v>
      </c>
      <c r="BG331" s="56">
        <f t="shared" ca="1" si="148"/>
        <v>0</v>
      </c>
    </row>
    <row r="332" spans="1:59" s="4" customFormat="1" x14ac:dyDescent="0.2">
      <c r="A332" s="3" t="s">
        <v>1954</v>
      </c>
      <c r="B332" s="3" t="s">
        <v>1955</v>
      </c>
      <c r="C332" s="3" t="s">
        <v>1681</v>
      </c>
      <c r="D332" s="3"/>
      <c r="E332" s="83"/>
      <c r="F332" s="70"/>
      <c r="G332" s="50" t="s">
        <v>1678</v>
      </c>
      <c r="H332" s="50" t="s">
        <v>1678</v>
      </c>
      <c r="I332" s="71"/>
      <c r="J332" s="72">
        <v>21</v>
      </c>
      <c r="K332" s="72"/>
      <c r="L332" s="80"/>
      <c r="M332" s="54" t="str">
        <f t="shared" si="130"/>
        <v>-</v>
      </c>
      <c r="N332" s="52">
        <f t="shared" si="138"/>
        <v>0</v>
      </c>
      <c r="O332" s="55">
        <f t="shared" ca="1" si="142"/>
        <v>28</v>
      </c>
      <c r="P332" s="55" t="str">
        <f t="shared" ca="1" si="143"/>
        <v>2019.7</v>
      </c>
      <c r="Q332" s="56">
        <f t="shared" si="144"/>
        <v>0</v>
      </c>
      <c r="R332" s="52" t="str">
        <f t="shared" si="145"/>
        <v/>
      </c>
      <c r="S332" s="52"/>
      <c r="T332" s="52" t="str">
        <f t="shared" si="126"/>
        <v>OV</v>
      </c>
      <c r="U332" s="57" t="s">
        <v>130</v>
      </c>
      <c r="V332" s="58">
        <f t="shared" ca="1" si="149"/>
        <v>0</v>
      </c>
      <c r="W332" s="64" t="s">
        <v>1953</v>
      </c>
      <c r="X332" s="60"/>
      <c r="Y332" s="74"/>
      <c r="Z332" s="56">
        <f t="shared" ref="Z332:AI341" ca="1" si="150">IF($O332-WEEKNUM(Z$1815)=0,$Y332,0)</f>
        <v>0</v>
      </c>
      <c r="AA332" s="56">
        <f t="shared" ca="1" si="150"/>
        <v>0</v>
      </c>
      <c r="AB332" s="56">
        <f t="shared" ca="1" si="150"/>
        <v>0</v>
      </c>
      <c r="AC332" s="56">
        <f t="shared" ca="1" si="150"/>
        <v>0</v>
      </c>
      <c r="AD332" s="56">
        <f t="shared" ca="1" si="150"/>
        <v>0</v>
      </c>
      <c r="AE332" s="56">
        <f t="shared" ca="1" si="150"/>
        <v>0</v>
      </c>
      <c r="AF332" s="56">
        <f t="shared" ca="1" si="150"/>
        <v>0</v>
      </c>
      <c r="AG332" s="56">
        <f t="shared" ca="1" si="150"/>
        <v>0</v>
      </c>
      <c r="AH332" s="56">
        <f t="shared" ca="1" si="150"/>
        <v>0</v>
      </c>
      <c r="AI332" s="56">
        <f t="shared" ca="1" si="150"/>
        <v>0</v>
      </c>
      <c r="AJ332" s="56">
        <f t="shared" ref="AJ332:AS341" ca="1" si="151">IF($O332-WEEKNUM(AJ$1815)=0,$Y332,0)</f>
        <v>0</v>
      </c>
      <c r="AK332" s="56">
        <f t="shared" ca="1" si="151"/>
        <v>0</v>
      </c>
      <c r="AL332" s="56">
        <f t="shared" ca="1" si="151"/>
        <v>0</v>
      </c>
      <c r="AM332" s="56">
        <f t="shared" ca="1" si="151"/>
        <v>0</v>
      </c>
      <c r="AN332" s="56">
        <f t="shared" ca="1" si="151"/>
        <v>0</v>
      </c>
      <c r="AO332" s="56">
        <f t="shared" ca="1" si="151"/>
        <v>0</v>
      </c>
      <c r="AP332" s="56">
        <f t="shared" ca="1" si="151"/>
        <v>0</v>
      </c>
      <c r="AQ332" s="56">
        <f t="shared" ca="1" si="151"/>
        <v>0</v>
      </c>
      <c r="AR332" s="56">
        <f t="shared" ca="1" si="151"/>
        <v>0</v>
      </c>
      <c r="AS332" s="56">
        <f t="shared" ca="1" si="151"/>
        <v>0</v>
      </c>
      <c r="AT332" s="56">
        <f t="shared" ref="AT332:BG341" ca="1" si="152">IF($O332-WEEKNUM(AT$1815)=0,$Y332,0)</f>
        <v>0</v>
      </c>
      <c r="AU332" s="56">
        <f t="shared" ca="1" si="152"/>
        <v>0</v>
      </c>
      <c r="AV332" s="56">
        <f t="shared" ca="1" si="152"/>
        <v>0</v>
      </c>
      <c r="AW332" s="56">
        <f t="shared" ca="1" si="152"/>
        <v>0</v>
      </c>
      <c r="AX332" s="56">
        <f t="shared" ca="1" si="152"/>
        <v>0</v>
      </c>
      <c r="AY332" s="56">
        <f t="shared" ca="1" si="152"/>
        <v>0</v>
      </c>
      <c r="AZ332" s="56">
        <f t="shared" ca="1" si="152"/>
        <v>0</v>
      </c>
      <c r="BA332" s="56">
        <f t="shared" ca="1" si="152"/>
        <v>0</v>
      </c>
      <c r="BB332" s="56">
        <f t="shared" ca="1" si="152"/>
        <v>0</v>
      </c>
      <c r="BC332" s="56">
        <f t="shared" ca="1" si="152"/>
        <v>0</v>
      </c>
      <c r="BD332" s="56">
        <f t="shared" ca="1" si="152"/>
        <v>0</v>
      </c>
      <c r="BE332" s="56">
        <f t="shared" ca="1" si="152"/>
        <v>0</v>
      </c>
      <c r="BF332" s="56">
        <f t="shared" ca="1" si="152"/>
        <v>0</v>
      </c>
      <c r="BG332" s="56">
        <f t="shared" ca="1" si="152"/>
        <v>0</v>
      </c>
    </row>
    <row r="333" spans="1:59" s="4" customFormat="1" x14ac:dyDescent="0.2">
      <c r="A333" s="4" t="s">
        <v>586</v>
      </c>
      <c r="B333" s="4" t="s">
        <v>1956</v>
      </c>
      <c r="C333" s="4" t="s">
        <v>1681</v>
      </c>
      <c r="E333" s="48"/>
      <c r="F333" s="63" t="s">
        <v>1957</v>
      </c>
      <c r="G333" s="50" t="s">
        <v>1682</v>
      </c>
      <c r="H333" s="50" t="s">
        <v>1682</v>
      </c>
      <c r="I333" s="51"/>
      <c r="J333" s="52">
        <v>30</v>
      </c>
      <c r="K333" s="52"/>
      <c r="L333" s="53">
        <v>43581</v>
      </c>
      <c r="M333" s="54">
        <f t="shared" si="130"/>
        <v>5</v>
      </c>
      <c r="N333" s="52">
        <f t="shared" si="138"/>
        <v>17</v>
      </c>
      <c r="O333" s="55">
        <f t="shared" ca="1" si="142"/>
        <v>28</v>
      </c>
      <c r="P333" s="55" t="str">
        <f t="shared" ca="1" si="143"/>
        <v>2019.7</v>
      </c>
      <c r="Q333" s="56">
        <f t="shared" si="144"/>
        <v>3425.6406067677949</v>
      </c>
      <c r="R333" s="52">
        <f t="shared" ca="1" si="145"/>
        <v>75</v>
      </c>
      <c r="S333" s="52"/>
      <c r="T333" s="52" t="str">
        <f t="shared" ca="1" si="126"/>
        <v>OV</v>
      </c>
      <c r="U333" s="57" t="s">
        <v>130</v>
      </c>
      <c r="V333" s="58">
        <f t="shared" ca="1" si="149"/>
        <v>0</v>
      </c>
      <c r="W333" s="64" t="s">
        <v>1958</v>
      </c>
      <c r="X333" s="60">
        <v>2744.83</v>
      </c>
      <c r="Y333" s="61">
        <v>14678.87</v>
      </c>
      <c r="Z333" s="56">
        <f t="shared" ca="1" si="150"/>
        <v>0</v>
      </c>
      <c r="AA333" s="56">
        <f t="shared" ca="1" si="150"/>
        <v>0</v>
      </c>
      <c r="AB333" s="56">
        <f t="shared" ca="1" si="150"/>
        <v>0</v>
      </c>
      <c r="AC333" s="56">
        <f t="shared" ca="1" si="150"/>
        <v>0</v>
      </c>
      <c r="AD333" s="56">
        <f t="shared" ca="1" si="150"/>
        <v>0</v>
      </c>
      <c r="AE333" s="56">
        <f t="shared" ca="1" si="150"/>
        <v>0</v>
      </c>
      <c r="AF333" s="56">
        <f t="shared" ca="1" si="150"/>
        <v>0</v>
      </c>
      <c r="AG333" s="56">
        <f t="shared" ca="1" si="150"/>
        <v>0</v>
      </c>
      <c r="AH333" s="56">
        <f t="shared" ca="1" si="150"/>
        <v>0</v>
      </c>
      <c r="AI333" s="56">
        <f t="shared" ca="1" si="150"/>
        <v>14678.87</v>
      </c>
      <c r="AJ333" s="56">
        <f t="shared" ca="1" si="151"/>
        <v>0</v>
      </c>
      <c r="AK333" s="56">
        <f t="shared" ca="1" si="151"/>
        <v>0</v>
      </c>
      <c r="AL333" s="56">
        <f t="shared" ca="1" si="151"/>
        <v>0</v>
      </c>
      <c r="AM333" s="56">
        <f t="shared" ca="1" si="151"/>
        <v>0</v>
      </c>
      <c r="AN333" s="56">
        <f t="shared" ca="1" si="151"/>
        <v>0</v>
      </c>
      <c r="AO333" s="56">
        <f t="shared" ca="1" si="151"/>
        <v>0</v>
      </c>
      <c r="AP333" s="56">
        <f t="shared" ca="1" si="151"/>
        <v>0</v>
      </c>
      <c r="AQ333" s="56">
        <f t="shared" ca="1" si="151"/>
        <v>0</v>
      </c>
      <c r="AR333" s="56">
        <f t="shared" ca="1" si="151"/>
        <v>0</v>
      </c>
      <c r="AS333" s="56">
        <f t="shared" ca="1" si="151"/>
        <v>0</v>
      </c>
      <c r="AT333" s="56">
        <f t="shared" ca="1" si="152"/>
        <v>0</v>
      </c>
      <c r="AU333" s="56">
        <f t="shared" ca="1" si="152"/>
        <v>0</v>
      </c>
      <c r="AV333" s="56">
        <f t="shared" ca="1" si="152"/>
        <v>0</v>
      </c>
      <c r="AW333" s="56">
        <f t="shared" ca="1" si="152"/>
        <v>0</v>
      </c>
      <c r="AX333" s="56">
        <f t="shared" ca="1" si="152"/>
        <v>0</v>
      </c>
      <c r="AY333" s="56">
        <f t="shared" ca="1" si="152"/>
        <v>0</v>
      </c>
      <c r="AZ333" s="56">
        <f t="shared" ca="1" si="152"/>
        <v>0</v>
      </c>
      <c r="BA333" s="56">
        <f t="shared" ca="1" si="152"/>
        <v>0</v>
      </c>
      <c r="BB333" s="56">
        <f t="shared" ca="1" si="152"/>
        <v>0</v>
      </c>
      <c r="BC333" s="56">
        <f t="shared" ca="1" si="152"/>
        <v>0</v>
      </c>
      <c r="BD333" s="56">
        <f t="shared" ca="1" si="152"/>
        <v>0</v>
      </c>
      <c r="BE333" s="56">
        <f t="shared" ca="1" si="152"/>
        <v>0</v>
      </c>
      <c r="BF333" s="56">
        <f t="shared" ca="1" si="152"/>
        <v>0</v>
      </c>
      <c r="BG333" s="56">
        <f t="shared" ca="1" si="152"/>
        <v>0</v>
      </c>
    </row>
    <row r="334" spans="1:59" s="4" customFormat="1" x14ac:dyDescent="0.2">
      <c r="A334" s="4" t="s">
        <v>586</v>
      </c>
      <c r="B334" s="4" t="s">
        <v>1956</v>
      </c>
      <c r="C334" s="4" t="s">
        <v>1681</v>
      </c>
      <c r="E334" s="48"/>
      <c r="F334" s="63" t="s">
        <v>1959</v>
      </c>
      <c r="G334" s="50" t="s">
        <v>1682</v>
      </c>
      <c r="H334" s="50" t="s">
        <v>1682</v>
      </c>
      <c r="I334" s="51"/>
      <c r="J334" s="52">
        <v>30</v>
      </c>
      <c r="K334" s="52"/>
      <c r="L334" s="53">
        <v>43581</v>
      </c>
      <c r="M334" s="54">
        <f t="shared" si="130"/>
        <v>5</v>
      </c>
      <c r="N334" s="52">
        <f t="shared" si="138"/>
        <v>17</v>
      </c>
      <c r="O334" s="55">
        <f t="shared" ca="1" si="142"/>
        <v>28</v>
      </c>
      <c r="P334" s="55" t="str">
        <f t="shared" ca="1" si="143"/>
        <v>2019.7</v>
      </c>
      <c r="Q334" s="56">
        <f t="shared" si="144"/>
        <v>2714.3243873978995</v>
      </c>
      <c r="R334" s="52">
        <f t="shared" ca="1" si="145"/>
        <v>75</v>
      </c>
      <c r="S334" s="52"/>
      <c r="T334" s="52" t="str">
        <f t="shared" ca="1" si="126"/>
        <v>OV</v>
      </c>
      <c r="U334" s="57" t="s">
        <v>130</v>
      </c>
      <c r="V334" s="58">
        <f t="shared" ca="1" si="149"/>
        <v>0</v>
      </c>
      <c r="W334" s="64" t="s">
        <v>1958</v>
      </c>
      <c r="X334" s="60">
        <v>2174.88</v>
      </c>
      <c r="Y334" s="61">
        <v>11630.88</v>
      </c>
      <c r="Z334" s="56">
        <f t="shared" ca="1" si="150"/>
        <v>0</v>
      </c>
      <c r="AA334" s="56">
        <f t="shared" ca="1" si="150"/>
        <v>0</v>
      </c>
      <c r="AB334" s="56">
        <f t="shared" ca="1" si="150"/>
        <v>0</v>
      </c>
      <c r="AC334" s="56">
        <f t="shared" ca="1" si="150"/>
        <v>0</v>
      </c>
      <c r="AD334" s="56">
        <f t="shared" ca="1" si="150"/>
        <v>0</v>
      </c>
      <c r="AE334" s="56">
        <f t="shared" ca="1" si="150"/>
        <v>0</v>
      </c>
      <c r="AF334" s="56">
        <f t="shared" ca="1" si="150"/>
        <v>0</v>
      </c>
      <c r="AG334" s="56">
        <f t="shared" ca="1" si="150"/>
        <v>0</v>
      </c>
      <c r="AH334" s="56">
        <f t="shared" ca="1" si="150"/>
        <v>0</v>
      </c>
      <c r="AI334" s="56">
        <f t="shared" ca="1" si="150"/>
        <v>11630.88</v>
      </c>
      <c r="AJ334" s="56">
        <f t="shared" ca="1" si="151"/>
        <v>0</v>
      </c>
      <c r="AK334" s="56">
        <f t="shared" ca="1" si="151"/>
        <v>0</v>
      </c>
      <c r="AL334" s="56">
        <f t="shared" ca="1" si="151"/>
        <v>0</v>
      </c>
      <c r="AM334" s="56">
        <f t="shared" ca="1" si="151"/>
        <v>0</v>
      </c>
      <c r="AN334" s="56">
        <f t="shared" ca="1" si="151"/>
        <v>0</v>
      </c>
      <c r="AO334" s="56">
        <f t="shared" ca="1" si="151"/>
        <v>0</v>
      </c>
      <c r="AP334" s="56">
        <f t="shared" ca="1" si="151"/>
        <v>0</v>
      </c>
      <c r="AQ334" s="56">
        <f t="shared" ca="1" si="151"/>
        <v>0</v>
      </c>
      <c r="AR334" s="56">
        <f t="shared" ca="1" si="151"/>
        <v>0</v>
      </c>
      <c r="AS334" s="56">
        <f t="shared" ca="1" si="151"/>
        <v>0</v>
      </c>
      <c r="AT334" s="56">
        <f t="shared" ca="1" si="152"/>
        <v>0</v>
      </c>
      <c r="AU334" s="56">
        <f t="shared" ca="1" si="152"/>
        <v>0</v>
      </c>
      <c r="AV334" s="56">
        <f t="shared" ca="1" si="152"/>
        <v>0</v>
      </c>
      <c r="AW334" s="56">
        <f t="shared" ca="1" si="152"/>
        <v>0</v>
      </c>
      <c r="AX334" s="56">
        <f t="shared" ca="1" si="152"/>
        <v>0</v>
      </c>
      <c r="AY334" s="56">
        <f t="shared" ca="1" si="152"/>
        <v>0</v>
      </c>
      <c r="AZ334" s="56">
        <f t="shared" ca="1" si="152"/>
        <v>0</v>
      </c>
      <c r="BA334" s="56">
        <f t="shared" ca="1" si="152"/>
        <v>0</v>
      </c>
      <c r="BB334" s="56">
        <f t="shared" ca="1" si="152"/>
        <v>0</v>
      </c>
      <c r="BC334" s="56">
        <f t="shared" ca="1" si="152"/>
        <v>0</v>
      </c>
      <c r="BD334" s="56">
        <f t="shared" ca="1" si="152"/>
        <v>0</v>
      </c>
      <c r="BE334" s="56">
        <f t="shared" ca="1" si="152"/>
        <v>0</v>
      </c>
      <c r="BF334" s="56">
        <f t="shared" ca="1" si="152"/>
        <v>0</v>
      </c>
      <c r="BG334" s="56">
        <f t="shared" ca="1" si="152"/>
        <v>0</v>
      </c>
    </row>
    <row r="335" spans="1:59" s="4" customFormat="1" x14ac:dyDescent="0.2">
      <c r="A335" s="4" t="s">
        <v>586</v>
      </c>
      <c r="B335" s="4" t="s">
        <v>1956</v>
      </c>
      <c r="C335" s="4" t="s">
        <v>1681</v>
      </c>
      <c r="E335" s="48"/>
      <c r="F335" s="63" t="s">
        <v>1960</v>
      </c>
      <c r="G335" s="50" t="s">
        <v>1682</v>
      </c>
      <c r="H335" s="50" t="s">
        <v>1682</v>
      </c>
      <c r="I335" s="51"/>
      <c r="J335" s="52">
        <v>30</v>
      </c>
      <c r="K335" s="52"/>
      <c r="L335" s="53">
        <v>43581</v>
      </c>
      <c r="M335" s="54">
        <f t="shared" si="130"/>
        <v>5</v>
      </c>
      <c r="N335" s="52">
        <f t="shared" si="138"/>
        <v>17</v>
      </c>
      <c r="O335" s="55">
        <f t="shared" ca="1" si="142"/>
        <v>28</v>
      </c>
      <c r="P335" s="55" t="str">
        <f t="shared" ca="1" si="143"/>
        <v>2019.7</v>
      </c>
      <c r="Q335" s="56">
        <f t="shared" si="144"/>
        <v>3975.6126021003497</v>
      </c>
      <c r="R335" s="52">
        <f t="shared" ca="1" si="145"/>
        <v>75</v>
      </c>
      <c r="S335" s="52"/>
      <c r="T335" s="52" t="str">
        <f t="shared" ca="1" si="126"/>
        <v>OV</v>
      </c>
      <c r="U335" s="57" t="s">
        <v>130</v>
      </c>
      <c r="V335" s="58">
        <f t="shared" ca="1" si="149"/>
        <v>0</v>
      </c>
      <c r="W335" s="64" t="s">
        <v>1958</v>
      </c>
      <c r="X335" s="60">
        <v>3185.5</v>
      </c>
      <c r="Y335" s="61">
        <v>17035.5</v>
      </c>
      <c r="Z335" s="56">
        <f t="shared" ca="1" si="150"/>
        <v>0</v>
      </c>
      <c r="AA335" s="56">
        <f t="shared" ca="1" si="150"/>
        <v>0</v>
      </c>
      <c r="AB335" s="56">
        <f t="shared" ca="1" si="150"/>
        <v>0</v>
      </c>
      <c r="AC335" s="56">
        <f t="shared" ca="1" si="150"/>
        <v>0</v>
      </c>
      <c r="AD335" s="56">
        <f t="shared" ca="1" si="150"/>
        <v>0</v>
      </c>
      <c r="AE335" s="56">
        <f t="shared" ca="1" si="150"/>
        <v>0</v>
      </c>
      <c r="AF335" s="56">
        <f t="shared" ca="1" si="150"/>
        <v>0</v>
      </c>
      <c r="AG335" s="56">
        <f t="shared" ca="1" si="150"/>
        <v>0</v>
      </c>
      <c r="AH335" s="56">
        <f t="shared" ca="1" si="150"/>
        <v>0</v>
      </c>
      <c r="AI335" s="56">
        <f t="shared" ca="1" si="150"/>
        <v>17035.5</v>
      </c>
      <c r="AJ335" s="56">
        <f t="shared" ca="1" si="151"/>
        <v>0</v>
      </c>
      <c r="AK335" s="56">
        <f t="shared" ca="1" si="151"/>
        <v>0</v>
      </c>
      <c r="AL335" s="56">
        <f t="shared" ca="1" si="151"/>
        <v>0</v>
      </c>
      <c r="AM335" s="56">
        <f t="shared" ca="1" si="151"/>
        <v>0</v>
      </c>
      <c r="AN335" s="56">
        <f t="shared" ca="1" si="151"/>
        <v>0</v>
      </c>
      <c r="AO335" s="56">
        <f t="shared" ca="1" si="151"/>
        <v>0</v>
      </c>
      <c r="AP335" s="56">
        <f t="shared" ca="1" si="151"/>
        <v>0</v>
      </c>
      <c r="AQ335" s="56">
        <f t="shared" ca="1" si="151"/>
        <v>0</v>
      </c>
      <c r="AR335" s="56">
        <f t="shared" ca="1" si="151"/>
        <v>0</v>
      </c>
      <c r="AS335" s="56">
        <f t="shared" ca="1" si="151"/>
        <v>0</v>
      </c>
      <c r="AT335" s="56">
        <f t="shared" ca="1" si="152"/>
        <v>0</v>
      </c>
      <c r="AU335" s="56">
        <f t="shared" ca="1" si="152"/>
        <v>0</v>
      </c>
      <c r="AV335" s="56">
        <f t="shared" ca="1" si="152"/>
        <v>0</v>
      </c>
      <c r="AW335" s="56">
        <f t="shared" ca="1" si="152"/>
        <v>0</v>
      </c>
      <c r="AX335" s="56">
        <f t="shared" ca="1" si="152"/>
        <v>0</v>
      </c>
      <c r="AY335" s="56">
        <f t="shared" ca="1" si="152"/>
        <v>0</v>
      </c>
      <c r="AZ335" s="56">
        <f t="shared" ca="1" si="152"/>
        <v>0</v>
      </c>
      <c r="BA335" s="56">
        <f t="shared" ca="1" si="152"/>
        <v>0</v>
      </c>
      <c r="BB335" s="56">
        <f t="shared" ca="1" si="152"/>
        <v>0</v>
      </c>
      <c r="BC335" s="56">
        <f t="shared" ca="1" si="152"/>
        <v>0</v>
      </c>
      <c r="BD335" s="56">
        <f t="shared" ca="1" si="152"/>
        <v>0</v>
      </c>
      <c r="BE335" s="56">
        <f t="shared" ca="1" si="152"/>
        <v>0</v>
      </c>
      <c r="BF335" s="56">
        <f t="shared" ca="1" si="152"/>
        <v>0</v>
      </c>
      <c r="BG335" s="56">
        <f t="shared" ca="1" si="152"/>
        <v>0</v>
      </c>
    </row>
    <row r="336" spans="1:59" s="4" customFormat="1" x14ac:dyDescent="0.2">
      <c r="A336" s="4" t="s">
        <v>586</v>
      </c>
      <c r="B336" s="4" t="s">
        <v>1956</v>
      </c>
      <c r="C336" s="4" t="s">
        <v>1681</v>
      </c>
      <c r="E336" s="48"/>
      <c r="F336" s="63" t="s">
        <v>1961</v>
      </c>
      <c r="G336" s="50" t="s">
        <v>1682</v>
      </c>
      <c r="H336" s="50" t="s">
        <v>1682</v>
      </c>
      <c r="I336" s="51"/>
      <c r="J336" s="52">
        <v>30</v>
      </c>
      <c r="K336" s="52"/>
      <c r="L336" s="53">
        <v>43581</v>
      </c>
      <c r="M336" s="54">
        <f t="shared" si="130"/>
        <v>5</v>
      </c>
      <c r="N336" s="52">
        <f t="shared" si="138"/>
        <v>17</v>
      </c>
      <c r="O336" s="55">
        <f t="shared" ca="1" si="142"/>
        <v>28</v>
      </c>
      <c r="P336" s="55" t="str">
        <f t="shared" ca="1" si="143"/>
        <v>2019.7</v>
      </c>
      <c r="Q336" s="56">
        <f t="shared" si="144"/>
        <v>5685.8436406067676</v>
      </c>
      <c r="R336" s="52">
        <f t="shared" ca="1" si="145"/>
        <v>75</v>
      </c>
      <c r="S336" s="52"/>
      <c r="T336" s="52" t="str">
        <f t="shared" ca="1" si="126"/>
        <v>OV</v>
      </c>
      <c r="U336" s="57" t="s">
        <v>130</v>
      </c>
      <c r="V336" s="58">
        <f t="shared" ca="1" si="149"/>
        <v>0</v>
      </c>
      <c r="W336" s="64" t="s">
        <v>1958</v>
      </c>
      <c r="X336" s="60">
        <v>4555.84</v>
      </c>
      <c r="Y336" s="61">
        <v>24363.84</v>
      </c>
      <c r="Z336" s="56">
        <f t="shared" ca="1" si="150"/>
        <v>0</v>
      </c>
      <c r="AA336" s="56">
        <f t="shared" ca="1" si="150"/>
        <v>0</v>
      </c>
      <c r="AB336" s="56">
        <f t="shared" ca="1" si="150"/>
        <v>0</v>
      </c>
      <c r="AC336" s="56">
        <f t="shared" ca="1" si="150"/>
        <v>0</v>
      </c>
      <c r="AD336" s="56">
        <f t="shared" ca="1" si="150"/>
        <v>0</v>
      </c>
      <c r="AE336" s="56">
        <f t="shared" ca="1" si="150"/>
        <v>0</v>
      </c>
      <c r="AF336" s="56">
        <f t="shared" ca="1" si="150"/>
        <v>0</v>
      </c>
      <c r="AG336" s="56">
        <f t="shared" ca="1" si="150"/>
        <v>0</v>
      </c>
      <c r="AH336" s="56">
        <f t="shared" ca="1" si="150"/>
        <v>0</v>
      </c>
      <c r="AI336" s="56">
        <f t="shared" ca="1" si="150"/>
        <v>24363.84</v>
      </c>
      <c r="AJ336" s="56">
        <f t="shared" ca="1" si="151"/>
        <v>0</v>
      </c>
      <c r="AK336" s="56">
        <f t="shared" ca="1" si="151"/>
        <v>0</v>
      </c>
      <c r="AL336" s="56">
        <f t="shared" ca="1" si="151"/>
        <v>0</v>
      </c>
      <c r="AM336" s="56">
        <f t="shared" ca="1" si="151"/>
        <v>0</v>
      </c>
      <c r="AN336" s="56">
        <f t="shared" ca="1" si="151"/>
        <v>0</v>
      </c>
      <c r="AO336" s="56">
        <f t="shared" ca="1" si="151"/>
        <v>0</v>
      </c>
      <c r="AP336" s="56">
        <f t="shared" ca="1" si="151"/>
        <v>0</v>
      </c>
      <c r="AQ336" s="56">
        <f t="shared" ca="1" si="151"/>
        <v>0</v>
      </c>
      <c r="AR336" s="56">
        <f t="shared" ca="1" si="151"/>
        <v>0</v>
      </c>
      <c r="AS336" s="56">
        <f t="shared" ca="1" si="151"/>
        <v>0</v>
      </c>
      <c r="AT336" s="56">
        <f t="shared" ca="1" si="152"/>
        <v>0</v>
      </c>
      <c r="AU336" s="56">
        <f t="shared" ca="1" si="152"/>
        <v>0</v>
      </c>
      <c r="AV336" s="56">
        <f t="shared" ca="1" si="152"/>
        <v>0</v>
      </c>
      <c r="AW336" s="56">
        <f t="shared" ca="1" si="152"/>
        <v>0</v>
      </c>
      <c r="AX336" s="56">
        <f t="shared" ca="1" si="152"/>
        <v>0</v>
      </c>
      <c r="AY336" s="56">
        <f t="shared" ca="1" si="152"/>
        <v>0</v>
      </c>
      <c r="AZ336" s="56">
        <f t="shared" ca="1" si="152"/>
        <v>0</v>
      </c>
      <c r="BA336" s="56">
        <f t="shared" ca="1" si="152"/>
        <v>0</v>
      </c>
      <c r="BB336" s="56">
        <f t="shared" ca="1" si="152"/>
        <v>0</v>
      </c>
      <c r="BC336" s="56">
        <f t="shared" ca="1" si="152"/>
        <v>0</v>
      </c>
      <c r="BD336" s="56">
        <f t="shared" ca="1" si="152"/>
        <v>0</v>
      </c>
      <c r="BE336" s="56">
        <f t="shared" ca="1" si="152"/>
        <v>0</v>
      </c>
      <c r="BF336" s="56">
        <f t="shared" ca="1" si="152"/>
        <v>0</v>
      </c>
      <c r="BG336" s="56">
        <f t="shared" ca="1" si="152"/>
        <v>0</v>
      </c>
    </row>
    <row r="337" spans="1:59" s="4" customFormat="1" x14ac:dyDescent="0.2">
      <c r="A337" s="4" t="s">
        <v>586</v>
      </c>
      <c r="B337" s="4" t="s">
        <v>1956</v>
      </c>
      <c r="C337" s="4" t="s">
        <v>1681</v>
      </c>
      <c r="E337" s="48"/>
      <c r="F337" s="63" t="s">
        <v>1962</v>
      </c>
      <c r="G337" s="50" t="s">
        <v>1682</v>
      </c>
      <c r="H337" s="50" t="s">
        <v>1682</v>
      </c>
      <c r="I337" s="51"/>
      <c r="J337" s="52">
        <v>30</v>
      </c>
      <c r="K337" s="52"/>
      <c r="L337" s="53">
        <v>43581</v>
      </c>
      <c r="M337" s="54">
        <f t="shared" si="130"/>
        <v>5</v>
      </c>
      <c r="N337" s="52">
        <f t="shared" si="138"/>
        <v>17</v>
      </c>
      <c r="O337" s="55">
        <f t="shared" ca="1" si="142"/>
        <v>28</v>
      </c>
      <c r="P337" s="55" t="str">
        <f t="shared" ca="1" si="143"/>
        <v>2019.7</v>
      </c>
      <c r="Q337" s="56">
        <f t="shared" si="144"/>
        <v>1478.296382730455</v>
      </c>
      <c r="R337" s="52">
        <f t="shared" ca="1" si="145"/>
        <v>75</v>
      </c>
      <c r="S337" s="52"/>
      <c r="T337" s="52" t="str">
        <f t="shared" ca="1" si="126"/>
        <v>OV</v>
      </c>
      <c r="U337" s="57" t="s">
        <v>130</v>
      </c>
      <c r="V337" s="58">
        <f t="shared" ca="1" si="149"/>
        <v>0</v>
      </c>
      <c r="W337" s="64" t="s">
        <v>1958</v>
      </c>
      <c r="X337" s="60">
        <v>1184.5</v>
      </c>
      <c r="Y337" s="61">
        <v>6334.5</v>
      </c>
      <c r="Z337" s="56">
        <f t="shared" ca="1" si="150"/>
        <v>0</v>
      </c>
      <c r="AA337" s="56">
        <f t="shared" ca="1" si="150"/>
        <v>0</v>
      </c>
      <c r="AB337" s="56">
        <f t="shared" ca="1" si="150"/>
        <v>0</v>
      </c>
      <c r="AC337" s="56">
        <f t="shared" ca="1" si="150"/>
        <v>0</v>
      </c>
      <c r="AD337" s="56">
        <f t="shared" ca="1" si="150"/>
        <v>0</v>
      </c>
      <c r="AE337" s="56">
        <f t="shared" ca="1" si="150"/>
        <v>0</v>
      </c>
      <c r="AF337" s="56">
        <f t="shared" ca="1" si="150"/>
        <v>0</v>
      </c>
      <c r="AG337" s="56">
        <f t="shared" ca="1" si="150"/>
        <v>0</v>
      </c>
      <c r="AH337" s="56">
        <f t="shared" ca="1" si="150"/>
        <v>0</v>
      </c>
      <c r="AI337" s="56">
        <f t="shared" ca="1" si="150"/>
        <v>6334.5</v>
      </c>
      <c r="AJ337" s="56">
        <f t="shared" ca="1" si="151"/>
        <v>0</v>
      </c>
      <c r="AK337" s="56">
        <f t="shared" ca="1" si="151"/>
        <v>0</v>
      </c>
      <c r="AL337" s="56">
        <f t="shared" ca="1" si="151"/>
        <v>0</v>
      </c>
      <c r="AM337" s="56">
        <f t="shared" ca="1" si="151"/>
        <v>0</v>
      </c>
      <c r="AN337" s="56">
        <f t="shared" ca="1" si="151"/>
        <v>0</v>
      </c>
      <c r="AO337" s="56">
        <f t="shared" ca="1" si="151"/>
        <v>0</v>
      </c>
      <c r="AP337" s="56">
        <f t="shared" ca="1" si="151"/>
        <v>0</v>
      </c>
      <c r="AQ337" s="56">
        <f t="shared" ca="1" si="151"/>
        <v>0</v>
      </c>
      <c r="AR337" s="56">
        <f t="shared" ca="1" si="151"/>
        <v>0</v>
      </c>
      <c r="AS337" s="56">
        <f t="shared" ca="1" si="151"/>
        <v>0</v>
      </c>
      <c r="AT337" s="56">
        <f t="shared" ca="1" si="152"/>
        <v>0</v>
      </c>
      <c r="AU337" s="56">
        <f t="shared" ca="1" si="152"/>
        <v>0</v>
      </c>
      <c r="AV337" s="56">
        <f t="shared" ca="1" si="152"/>
        <v>0</v>
      </c>
      <c r="AW337" s="56">
        <f t="shared" ca="1" si="152"/>
        <v>0</v>
      </c>
      <c r="AX337" s="56">
        <f t="shared" ca="1" si="152"/>
        <v>0</v>
      </c>
      <c r="AY337" s="56">
        <f t="shared" ca="1" si="152"/>
        <v>0</v>
      </c>
      <c r="AZ337" s="56">
        <f t="shared" ca="1" si="152"/>
        <v>0</v>
      </c>
      <c r="BA337" s="56">
        <f t="shared" ca="1" si="152"/>
        <v>0</v>
      </c>
      <c r="BB337" s="56">
        <f t="shared" ca="1" si="152"/>
        <v>0</v>
      </c>
      <c r="BC337" s="56">
        <f t="shared" ca="1" si="152"/>
        <v>0</v>
      </c>
      <c r="BD337" s="56">
        <f t="shared" ca="1" si="152"/>
        <v>0</v>
      </c>
      <c r="BE337" s="56">
        <f t="shared" ca="1" si="152"/>
        <v>0</v>
      </c>
      <c r="BF337" s="56">
        <f t="shared" ca="1" si="152"/>
        <v>0</v>
      </c>
      <c r="BG337" s="56">
        <f t="shared" ca="1" si="152"/>
        <v>0</v>
      </c>
    </row>
    <row r="338" spans="1:59" s="4" customFormat="1" x14ac:dyDescent="0.2">
      <c r="A338" s="4" t="s">
        <v>586</v>
      </c>
      <c r="B338" s="4" t="s">
        <v>1956</v>
      </c>
      <c r="C338" s="4" t="s">
        <v>1681</v>
      </c>
      <c r="E338" s="48"/>
      <c r="F338" s="63"/>
      <c r="G338" s="50" t="s">
        <v>1682</v>
      </c>
      <c r="H338" s="50" t="s">
        <v>1682</v>
      </c>
      <c r="I338" s="51"/>
      <c r="J338" s="52">
        <v>30</v>
      </c>
      <c r="K338" s="52"/>
      <c r="L338" s="68"/>
      <c r="M338" s="54" t="str">
        <f t="shared" si="130"/>
        <v>-</v>
      </c>
      <c r="N338" s="52">
        <f t="shared" si="138"/>
        <v>0</v>
      </c>
      <c r="O338" s="55">
        <f t="shared" ca="1" si="142"/>
        <v>28</v>
      </c>
      <c r="P338" s="55" t="str">
        <f t="shared" ca="1" si="143"/>
        <v>2019.7</v>
      </c>
      <c r="Q338" s="56">
        <f t="shared" si="144"/>
        <v>0</v>
      </c>
      <c r="R338" s="52" t="str">
        <f t="shared" si="145"/>
        <v/>
      </c>
      <c r="S338" s="52"/>
      <c r="T338" s="52" t="str">
        <f t="shared" ref="T338:T401" si="153">IFERROR(IF(R338&gt;0,"OV",""),0)</f>
        <v>OV</v>
      </c>
      <c r="U338" s="57" t="s">
        <v>130</v>
      </c>
      <c r="V338" s="58">
        <f t="shared" ca="1" si="149"/>
        <v>0</v>
      </c>
      <c r="W338" s="64" t="s">
        <v>1958</v>
      </c>
      <c r="X338" s="60"/>
      <c r="Y338" s="61"/>
      <c r="Z338" s="56">
        <f t="shared" ca="1" si="150"/>
        <v>0</v>
      </c>
      <c r="AA338" s="56">
        <f t="shared" ca="1" si="150"/>
        <v>0</v>
      </c>
      <c r="AB338" s="56">
        <f t="shared" ca="1" si="150"/>
        <v>0</v>
      </c>
      <c r="AC338" s="56">
        <f t="shared" ca="1" si="150"/>
        <v>0</v>
      </c>
      <c r="AD338" s="56">
        <f t="shared" ca="1" si="150"/>
        <v>0</v>
      </c>
      <c r="AE338" s="56">
        <f t="shared" ca="1" si="150"/>
        <v>0</v>
      </c>
      <c r="AF338" s="56">
        <f t="shared" ca="1" si="150"/>
        <v>0</v>
      </c>
      <c r="AG338" s="56">
        <f t="shared" ca="1" si="150"/>
        <v>0</v>
      </c>
      <c r="AH338" s="56">
        <f t="shared" ca="1" si="150"/>
        <v>0</v>
      </c>
      <c r="AI338" s="56">
        <f t="shared" ca="1" si="150"/>
        <v>0</v>
      </c>
      <c r="AJ338" s="56">
        <f t="shared" ca="1" si="151"/>
        <v>0</v>
      </c>
      <c r="AK338" s="56">
        <f t="shared" ca="1" si="151"/>
        <v>0</v>
      </c>
      <c r="AL338" s="56">
        <f t="shared" ca="1" si="151"/>
        <v>0</v>
      </c>
      <c r="AM338" s="56">
        <f t="shared" ca="1" si="151"/>
        <v>0</v>
      </c>
      <c r="AN338" s="56">
        <f t="shared" ca="1" si="151"/>
        <v>0</v>
      </c>
      <c r="AO338" s="56">
        <f t="shared" ca="1" si="151"/>
        <v>0</v>
      </c>
      <c r="AP338" s="56">
        <f t="shared" ca="1" si="151"/>
        <v>0</v>
      </c>
      <c r="AQ338" s="56">
        <f t="shared" ca="1" si="151"/>
        <v>0</v>
      </c>
      <c r="AR338" s="56">
        <f t="shared" ca="1" si="151"/>
        <v>0</v>
      </c>
      <c r="AS338" s="56">
        <f t="shared" ca="1" si="151"/>
        <v>0</v>
      </c>
      <c r="AT338" s="56">
        <f t="shared" ca="1" si="152"/>
        <v>0</v>
      </c>
      <c r="AU338" s="56">
        <f t="shared" ca="1" si="152"/>
        <v>0</v>
      </c>
      <c r="AV338" s="56">
        <f t="shared" ca="1" si="152"/>
        <v>0</v>
      </c>
      <c r="AW338" s="56">
        <f t="shared" ca="1" si="152"/>
        <v>0</v>
      </c>
      <c r="AX338" s="56">
        <f t="shared" ca="1" si="152"/>
        <v>0</v>
      </c>
      <c r="AY338" s="56">
        <f t="shared" ca="1" si="152"/>
        <v>0</v>
      </c>
      <c r="AZ338" s="56">
        <f t="shared" ca="1" si="152"/>
        <v>0</v>
      </c>
      <c r="BA338" s="56">
        <f t="shared" ca="1" si="152"/>
        <v>0</v>
      </c>
      <c r="BB338" s="56">
        <f t="shared" ca="1" si="152"/>
        <v>0</v>
      </c>
      <c r="BC338" s="56">
        <f t="shared" ca="1" si="152"/>
        <v>0</v>
      </c>
      <c r="BD338" s="56">
        <f t="shared" ca="1" si="152"/>
        <v>0</v>
      </c>
      <c r="BE338" s="56">
        <f t="shared" ca="1" si="152"/>
        <v>0</v>
      </c>
      <c r="BF338" s="56">
        <f t="shared" ca="1" si="152"/>
        <v>0</v>
      </c>
      <c r="BG338" s="56">
        <f t="shared" ca="1" si="152"/>
        <v>0</v>
      </c>
    </row>
    <row r="339" spans="1:59" s="4" customFormat="1" x14ac:dyDescent="0.2">
      <c r="A339" s="4" t="s">
        <v>586</v>
      </c>
      <c r="B339" s="4" t="s">
        <v>1956</v>
      </c>
      <c r="C339" s="4" t="s">
        <v>1681</v>
      </c>
      <c r="E339" s="48"/>
      <c r="F339" s="63"/>
      <c r="G339" s="50" t="s">
        <v>1682</v>
      </c>
      <c r="H339" s="50" t="s">
        <v>1682</v>
      </c>
      <c r="I339" s="51"/>
      <c r="J339" s="52">
        <v>30</v>
      </c>
      <c r="K339" s="52"/>
      <c r="L339" s="53"/>
      <c r="M339" s="54" t="str">
        <f t="shared" si="130"/>
        <v>-</v>
      </c>
      <c r="N339" s="52">
        <f t="shared" si="138"/>
        <v>0</v>
      </c>
      <c r="O339" s="55">
        <f t="shared" ca="1" si="142"/>
        <v>28</v>
      </c>
      <c r="P339" s="55" t="str">
        <f t="shared" ca="1" si="143"/>
        <v>2019.7</v>
      </c>
      <c r="Q339" s="56">
        <f t="shared" si="144"/>
        <v>0</v>
      </c>
      <c r="R339" s="52" t="str">
        <f t="shared" si="145"/>
        <v/>
      </c>
      <c r="S339" s="52"/>
      <c r="T339" s="52" t="str">
        <f t="shared" si="153"/>
        <v>OV</v>
      </c>
      <c r="U339" s="57" t="s">
        <v>130</v>
      </c>
      <c r="V339" s="58">
        <f t="shared" ca="1" si="149"/>
        <v>0</v>
      </c>
      <c r="W339" s="64" t="s">
        <v>1958</v>
      </c>
      <c r="X339" s="60"/>
      <c r="Y339" s="61"/>
      <c r="Z339" s="56">
        <f t="shared" ca="1" si="150"/>
        <v>0</v>
      </c>
      <c r="AA339" s="56">
        <f t="shared" ca="1" si="150"/>
        <v>0</v>
      </c>
      <c r="AB339" s="56">
        <f t="shared" ca="1" si="150"/>
        <v>0</v>
      </c>
      <c r="AC339" s="56">
        <f t="shared" ca="1" si="150"/>
        <v>0</v>
      </c>
      <c r="AD339" s="56">
        <f t="shared" ca="1" si="150"/>
        <v>0</v>
      </c>
      <c r="AE339" s="56">
        <f t="shared" ca="1" si="150"/>
        <v>0</v>
      </c>
      <c r="AF339" s="56">
        <f t="shared" ca="1" si="150"/>
        <v>0</v>
      </c>
      <c r="AG339" s="56">
        <f t="shared" ca="1" si="150"/>
        <v>0</v>
      </c>
      <c r="AH339" s="56">
        <f t="shared" ca="1" si="150"/>
        <v>0</v>
      </c>
      <c r="AI339" s="56">
        <f t="shared" ca="1" si="150"/>
        <v>0</v>
      </c>
      <c r="AJ339" s="56">
        <f t="shared" ca="1" si="151"/>
        <v>0</v>
      </c>
      <c r="AK339" s="56">
        <f t="shared" ca="1" si="151"/>
        <v>0</v>
      </c>
      <c r="AL339" s="56">
        <f t="shared" ca="1" si="151"/>
        <v>0</v>
      </c>
      <c r="AM339" s="56">
        <f t="shared" ca="1" si="151"/>
        <v>0</v>
      </c>
      <c r="AN339" s="56">
        <f t="shared" ca="1" si="151"/>
        <v>0</v>
      </c>
      <c r="AO339" s="56">
        <f t="shared" ca="1" si="151"/>
        <v>0</v>
      </c>
      <c r="AP339" s="56">
        <f t="shared" ca="1" si="151"/>
        <v>0</v>
      </c>
      <c r="AQ339" s="56">
        <f t="shared" ca="1" si="151"/>
        <v>0</v>
      </c>
      <c r="AR339" s="56">
        <f t="shared" ca="1" si="151"/>
        <v>0</v>
      </c>
      <c r="AS339" s="56">
        <f t="shared" ca="1" si="151"/>
        <v>0</v>
      </c>
      <c r="AT339" s="56">
        <f t="shared" ca="1" si="152"/>
        <v>0</v>
      </c>
      <c r="AU339" s="56">
        <f t="shared" ca="1" si="152"/>
        <v>0</v>
      </c>
      <c r="AV339" s="56">
        <f t="shared" ca="1" si="152"/>
        <v>0</v>
      </c>
      <c r="AW339" s="56">
        <f t="shared" ca="1" si="152"/>
        <v>0</v>
      </c>
      <c r="AX339" s="56">
        <f t="shared" ca="1" si="152"/>
        <v>0</v>
      </c>
      <c r="AY339" s="56">
        <f t="shared" ca="1" si="152"/>
        <v>0</v>
      </c>
      <c r="AZ339" s="56">
        <f t="shared" ca="1" si="152"/>
        <v>0</v>
      </c>
      <c r="BA339" s="56">
        <f t="shared" ca="1" si="152"/>
        <v>0</v>
      </c>
      <c r="BB339" s="56">
        <f t="shared" ca="1" si="152"/>
        <v>0</v>
      </c>
      <c r="BC339" s="56">
        <f t="shared" ca="1" si="152"/>
        <v>0</v>
      </c>
      <c r="BD339" s="56">
        <f t="shared" ca="1" si="152"/>
        <v>0</v>
      </c>
      <c r="BE339" s="56">
        <f t="shared" ca="1" si="152"/>
        <v>0</v>
      </c>
      <c r="BF339" s="56">
        <f t="shared" ca="1" si="152"/>
        <v>0</v>
      </c>
      <c r="BG339" s="56">
        <f t="shared" ca="1" si="152"/>
        <v>0</v>
      </c>
    </row>
    <row r="340" spans="1:59" s="4" customFormat="1" x14ac:dyDescent="0.2">
      <c r="A340" s="4" t="s">
        <v>586</v>
      </c>
      <c r="B340" s="4" t="s">
        <v>1956</v>
      </c>
      <c r="C340" s="4" t="s">
        <v>1681</v>
      </c>
      <c r="E340" s="48"/>
      <c r="F340" s="63"/>
      <c r="G340" s="50" t="s">
        <v>1682</v>
      </c>
      <c r="H340" s="50" t="s">
        <v>1682</v>
      </c>
      <c r="I340" s="51"/>
      <c r="J340" s="52">
        <v>30</v>
      </c>
      <c r="K340" s="52"/>
      <c r="L340" s="53"/>
      <c r="M340" s="54" t="str">
        <f t="shared" si="130"/>
        <v>-</v>
      </c>
      <c r="N340" s="52">
        <f t="shared" si="138"/>
        <v>0</v>
      </c>
      <c r="O340" s="55">
        <f t="shared" ca="1" si="142"/>
        <v>28</v>
      </c>
      <c r="P340" s="55" t="str">
        <f t="shared" ca="1" si="143"/>
        <v>2019.7</v>
      </c>
      <c r="Q340" s="56">
        <f t="shared" si="144"/>
        <v>0</v>
      </c>
      <c r="R340" s="52" t="str">
        <f t="shared" si="145"/>
        <v/>
      </c>
      <c r="S340" s="52"/>
      <c r="T340" s="52" t="str">
        <f t="shared" si="153"/>
        <v>OV</v>
      </c>
      <c r="U340" s="57" t="s">
        <v>130</v>
      </c>
      <c r="V340" s="58">
        <f t="shared" ca="1" si="149"/>
        <v>0</v>
      </c>
      <c r="W340" s="64" t="s">
        <v>1958</v>
      </c>
      <c r="X340" s="60"/>
      <c r="Y340" s="61"/>
      <c r="Z340" s="56">
        <f t="shared" ca="1" si="150"/>
        <v>0</v>
      </c>
      <c r="AA340" s="56">
        <f t="shared" ca="1" si="150"/>
        <v>0</v>
      </c>
      <c r="AB340" s="56">
        <f t="shared" ca="1" si="150"/>
        <v>0</v>
      </c>
      <c r="AC340" s="56">
        <f t="shared" ca="1" si="150"/>
        <v>0</v>
      </c>
      <c r="AD340" s="56">
        <f t="shared" ca="1" si="150"/>
        <v>0</v>
      </c>
      <c r="AE340" s="56">
        <f t="shared" ca="1" si="150"/>
        <v>0</v>
      </c>
      <c r="AF340" s="56">
        <f t="shared" ca="1" si="150"/>
        <v>0</v>
      </c>
      <c r="AG340" s="56">
        <f t="shared" ca="1" si="150"/>
        <v>0</v>
      </c>
      <c r="AH340" s="56">
        <f t="shared" ca="1" si="150"/>
        <v>0</v>
      </c>
      <c r="AI340" s="56">
        <f t="shared" ca="1" si="150"/>
        <v>0</v>
      </c>
      <c r="AJ340" s="56">
        <f t="shared" ca="1" si="151"/>
        <v>0</v>
      </c>
      <c r="AK340" s="56">
        <f t="shared" ca="1" si="151"/>
        <v>0</v>
      </c>
      <c r="AL340" s="56">
        <f t="shared" ca="1" si="151"/>
        <v>0</v>
      </c>
      <c r="AM340" s="56">
        <f t="shared" ca="1" si="151"/>
        <v>0</v>
      </c>
      <c r="AN340" s="56">
        <f t="shared" ca="1" si="151"/>
        <v>0</v>
      </c>
      <c r="AO340" s="56">
        <f t="shared" ca="1" si="151"/>
        <v>0</v>
      </c>
      <c r="AP340" s="56">
        <f t="shared" ca="1" si="151"/>
        <v>0</v>
      </c>
      <c r="AQ340" s="56">
        <f t="shared" ca="1" si="151"/>
        <v>0</v>
      </c>
      <c r="AR340" s="56">
        <f t="shared" ca="1" si="151"/>
        <v>0</v>
      </c>
      <c r="AS340" s="56">
        <f t="shared" ca="1" si="151"/>
        <v>0</v>
      </c>
      <c r="AT340" s="56">
        <f t="shared" ca="1" si="152"/>
        <v>0</v>
      </c>
      <c r="AU340" s="56">
        <f t="shared" ca="1" si="152"/>
        <v>0</v>
      </c>
      <c r="AV340" s="56">
        <f t="shared" ca="1" si="152"/>
        <v>0</v>
      </c>
      <c r="AW340" s="56">
        <f t="shared" ca="1" si="152"/>
        <v>0</v>
      </c>
      <c r="AX340" s="56">
        <f t="shared" ca="1" si="152"/>
        <v>0</v>
      </c>
      <c r="AY340" s="56">
        <f t="shared" ca="1" si="152"/>
        <v>0</v>
      </c>
      <c r="AZ340" s="56">
        <f t="shared" ca="1" si="152"/>
        <v>0</v>
      </c>
      <c r="BA340" s="56">
        <f t="shared" ca="1" si="152"/>
        <v>0</v>
      </c>
      <c r="BB340" s="56">
        <f t="shared" ca="1" si="152"/>
        <v>0</v>
      </c>
      <c r="BC340" s="56">
        <f t="shared" ca="1" si="152"/>
        <v>0</v>
      </c>
      <c r="BD340" s="56">
        <f t="shared" ca="1" si="152"/>
        <v>0</v>
      </c>
      <c r="BE340" s="56">
        <f t="shared" ca="1" si="152"/>
        <v>0</v>
      </c>
      <c r="BF340" s="56">
        <f t="shared" ca="1" si="152"/>
        <v>0</v>
      </c>
      <c r="BG340" s="56">
        <f t="shared" ca="1" si="152"/>
        <v>0</v>
      </c>
    </row>
    <row r="341" spans="1:59" s="4" customFormat="1" x14ac:dyDescent="0.2">
      <c r="A341" s="4" t="s">
        <v>586</v>
      </c>
      <c r="B341" s="4" t="s">
        <v>1956</v>
      </c>
      <c r="C341" s="4" t="s">
        <v>1681</v>
      </c>
      <c r="E341" s="48"/>
      <c r="F341" s="63"/>
      <c r="G341" s="50" t="s">
        <v>1682</v>
      </c>
      <c r="H341" s="50" t="s">
        <v>1682</v>
      </c>
      <c r="I341" s="51"/>
      <c r="J341" s="52">
        <v>30</v>
      </c>
      <c r="K341" s="52"/>
      <c r="L341" s="53"/>
      <c r="M341" s="54" t="str">
        <f t="shared" si="130"/>
        <v>-</v>
      </c>
      <c r="N341" s="52">
        <f t="shared" si="138"/>
        <v>0</v>
      </c>
      <c r="O341" s="55">
        <f t="shared" ca="1" si="142"/>
        <v>28</v>
      </c>
      <c r="P341" s="55" t="str">
        <f t="shared" ca="1" si="143"/>
        <v>2019.7</v>
      </c>
      <c r="Q341" s="56">
        <f t="shared" si="144"/>
        <v>0</v>
      </c>
      <c r="R341" s="52" t="str">
        <f t="shared" si="145"/>
        <v/>
      </c>
      <c r="S341" s="52"/>
      <c r="T341" s="52" t="str">
        <f t="shared" si="153"/>
        <v>OV</v>
      </c>
      <c r="U341" s="57" t="s">
        <v>130</v>
      </c>
      <c r="V341" s="58">
        <f t="shared" ca="1" si="149"/>
        <v>0</v>
      </c>
      <c r="W341" s="64" t="s">
        <v>1958</v>
      </c>
      <c r="X341" s="60"/>
      <c r="Y341" s="61"/>
      <c r="Z341" s="56">
        <f t="shared" ca="1" si="150"/>
        <v>0</v>
      </c>
      <c r="AA341" s="56">
        <f t="shared" ca="1" si="150"/>
        <v>0</v>
      </c>
      <c r="AB341" s="56">
        <f t="shared" ca="1" si="150"/>
        <v>0</v>
      </c>
      <c r="AC341" s="56">
        <f t="shared" ca="1" si="150"/>
        <v>0</v>
      </c>
      <c r="AD341" s="56">
        <f t="shared" ca="1" si="150"/>
        <v>0</v>
      </c>
      <c r="AE341" s="56">
        <f t="shared" ca="1" si="150"/>
        <v>0</v>
      </c>
      <c r="AF341" s="56">
        <f t="shared" ca="1" si="150"/>
        <v>0</v>
      </c>
      <c r="AG341" s="56">
        <f t="shared" ca="1" si="150"/>
        <v>0</v>
      </c>
      <c r="AH341" s="56">
        <f t="shared" ca="1" si="150"/>
        <v>0</v>
      </c>
      <c r="AI341" s="56">
        <f t="shared" ca="1" si="150"/>
        <v>0</v>
      </c>
      <c r="AJ341" s="56">
        <f t="shared" ca="1" si="151"/>
        <v>0</v>
      </c>
      <c r="AK341" s="56">
        <f t="shared" ca="1" si="151"/>
        <v>0</v>
      </c>
      <c r="AL341" s="56">
        <f t="shared" ca="1" si="151"/>
        <v>0</v>
      </c>
      <c r="AM341" s="56">
        <f t="shared" ca="1" si="151"/>
        <v>0</v>
      </c>
      <c r="AN341" s="56">
        <f t="shared" ca="1" si="151"/>
        <v>0</v>
      </c>
      <c r="AO341" s="56">
        <f t="shared" ca="1" si="151"/>
        <v>0</v>
      </c>
      <c r="AP341" s="56">
        <f t="shared" ca="1" si="151"/>
        <v>0</v>
      </c>
      <c r="AQ341" s="56">
        <f t="shared" ca="1" si="151"/>
        <v>0</v>
      </c>
      <c r="AR341" s="56">
        <f t="shared" ca="1" si="151"/>
        <v>0</v>
      </c>
      <c r="AS341" s="56">
        <f t="shared" ca="1" si="151"/>
        <v>0</v>
      </c>
      <c r="AT341" s="56">
        <f t="shared" ca="1" si="152"/>
        <v>0</v>
      </c>
      <c r="AU341" s="56">
        <f t="shared" ca="1" si="152"/>
        <v>0</v>
      </c>
      <c r="AV341" s="56">
        <f t="shared" ca="1" si="152"/>
        <v>0</v>
      </c>
      <c r="AW341" s="56">
        <f t="shared" ca="1" si="152"/>
        <v>0</v>
      </c>
      <c r="AX341" s="56">
        <f t="shared" ca="1" si="152"/>
        <v>0</v>
      </c>
      <c r="AY341" s="56">
        <f t="shared" ca="1" si="152"/>
        <v>0</v>
      </c>
      <c r="AZ341" s="56">
        <f t="shared" ca="1" si="152"/>
        <v>0</v>
      </c>
      <c r="BA341" s="56">
        <f t="shared" ca="1" si="152"/>
        <v>0</v>
      </c>
      <c r="BB341" s="56">
        <f t="shared" ca="1" si="152"/>
        <v>0</v>
      </c>
      <c r="BC341" s="56">
        <f t="shared" ca="1" si="152"/>
        <v>0</v>
      </c>
      <c r="BD341" s="56">
        <f t="shared" ca="1" si="152"/>
        <v>0</v>
      </c>
      <c r="BE341" s="56">
        <f t="shared" ca="1" si="152"/>
        <v>0</v>
      </c>
      <c r="BF341" s="56">
        <f t="shared" ca="1" si="152"/>
        <v>0</v>
      </c>
      <c r="BG341" s="56">
        <f t="shared" ca="1" si="152"/>
        <v>0</v>
      </c>
    </row>
    <row r="342" spans="1:59" s="4" customFormat="1" x14ac:dyDescent="0.2">
      <c r="A342" s="4" t="s">
        <v>586</v>
      </c>
      <c r="B342" s="4" t="s">
        <v>1956</v>
      </c>
      <c r="C342" s="4" t="s">
        <v>1681</v>
      </c>
      <c r="E342" s="48"/>
      <c r="F342" s="63"/>
      <c r="G342" s="50" t="s">
        <v>1682</v>
      </c>
      <c r="H342" s="50" t="s">
        <v>1682</v>
      </c>
      <c r="I342" s="51"/>
      <c r="J342" s="52">
        <v>30</v>
      </c>
      <c r="K342" s="52"/>
      <c r="L342" s="53"/>
      <c r="M342" s="54" t="str">
        <f t="shared" si="130"/>
        <v>-</v>
      </c>
      <c r="N342" s="52">
        <f t="shared" si="138"/>
        <v>0</v>
      </c>
      <c r="O342" s="55">
        <f t="shared" ca="1" si="142"/>
        <v>28</v>
      </c>
      <c r="P342" s="55" t="str">
        <f t="shared" ca="1" si="143"/>
        <v>2019.7</v>
      </c>
      <c r="Q342" s="56">
        <f t="shared" si="144"/>
        <v>0</v>
      </c>
      <c r="R342" s="52" t="str">
        <f t="shared" si="145"/>
        <v/>
      </c>
      <c r="S342" s="52"/>
      <c r="T342" s="52" t="str">
        <f t="shared" si="153"/>
        <v>OV</v>
      </c>
      <c r="U342" s="57" t="s">
        <v>130</v>
      </c>
      <c r="V342" s="58">
        <f t="shared" ca="1" si="149"/>
        <v>0</v>
      </c>
      <c r="W342" s="64" t="s">
        <v>1958</v>
      </c>
      <c r="X342" s="60"/>
      <c r="Y342" s="61"/>
      <c r="Z342" s="56">
        <f t="shared" ref="Z342:AI351" ca="1" si="154">IF($O342-WEEKNUM(Z$1815)=0,$Y342,0)</f>
        <v>0</v>
      </c>
      <c r="AA342" s="56">
        <f t="shared" ca="1" si="154"/>
        <v>0</v>
      </c>
      <c r="AB342" s="56">
        <f t="shared" ca="1" si="154"/>
        <v>0</v>
      </c>
      <c r="AC342" s="56">
        <f t="shared" ca="1" si="154"/>
        <v>0</v>
      </c>
      <c r="AD342" s="56">
        <f t="shared" ca="1" si="154"/>
        <v>0</v>
      </c>
      <c r="AE342" s="56">
        <f t="shared" ca="1" si="154"/>
        <v>0</v>
      </c>
      <c r="AF342" s="56">
        <f t="shared" ca="1" si="154"/>
        <v>0</v>
      </c>
      <c r="AG342" s="56">
        <f t="shared" ca="1" si="154"/>
        <v>0</v>
      </c>
      <c r="AH342" s="56">
        <f t="shared" ca="1" si="154"/>
        <v>0</v>
      </c>
      <c r="AI342" s="56">
        <f t="shared" ca="1" si="154"/>
        <v>0</v>
      </c>
      <c r="AJ342" s="56">
        <f t="shared" ref="AJ342:AS351" ca="1" si="155">IF($O342-WEEKNUM(AJ$1815)=0,$Y342,0)</f>
        <v>0</v>
      </c>
      <c r="AK342" s="56">
        <f t="shared" ca="1" si="155"/>
        <v>0</v>
      </c>
      <c r="AL342" s="56">
        <f t="shared" ca="1" si="155"/>
        <v>0</v>
      </c>
      <c r="AM342" s="56">
        <f t="shared" ca="1" si="155"/>
        <v>0</v>
      </c>
      <c r="AN342" s="56">
        <f t="shared" ca="1" si="155"/>
        <v>0</v>
      </c>
      <c r="AO342" s="56">
        <f t="shared" ca="1" si="155"/>
        <v>0</v>
      </c>
      <c r="AP342" s="56">
        <f t="shared" ca="1" si="155"/>
        <v>0</v>
      </c>
      <c r="AQ342" s="56">
        <f t="shared" ca="1" si="155"/>
        <v>0</v>
      </c>
      <c r="AR342" s="56">
        <f t="shared" ca="1" si="155"/>
        <v>0</v>
      </c>
      <c r="AS342" s="56">
        <f t="shared" ca="1" si="155"/>
        <v>0</v>
      </c>
      <c r="AT342" s="56">
        <f t="shared" ref="AT342:BG351" ca="1" si="156">IF($O342-WEEKNUM(AT$1815)=0,$Y342,0)</f>
        <v>0</v>
      </c>
      <c r="AU342" s="56">
        <f t="shared" ca="1" si="156"/>
        <v>0</v>
      </c>
      <c r="AV342" s="56">
        <f t="shared" ca="1" si="156"/>
        <v>0</v>
      </c>
      <c r="AW342" s="56">
        <f t="shared" ca="1" si="156"/>
        <v>0</v>
      </c>
      <c r="AX342" s="56">
        <f t="shared" ca="1" si="156"/>
        <v>0</v>
      </c>
      <c r="AY342" s="56">
        <f t="shared" ca="1" si="156"/>
        <v>0</v>
      </c>
      <c r="AZ342" s="56">
        <f t="shared" ca="1" si="156"/>
        <v>0</v>
      </c>
      <c r="BA342" s="56">
        <f t="shared" ca="1" si="156"/>
        <v>0</v>
      </c>
      <c r="BB342" s="56">
        <f t="shared" ca="1" si="156"/>
        <v>0</v>
      </c>
      <c r="BC342" s="56">
        <f t="shared" ca="1" si="156"/>
        <v>0</v>
      </c>
      <c r="BD342" s="56">
        <f t="shared" ca="1" si="156"/>
        <v>0</v>
      </c>
      <c r="BE342" s="56">
        <f t="shared" ca="1" si="156"/>
        <v>0</v>
      </c>
      <c r="BF342" s="56">
        <f t="shared" ca="1" si="156"/>
        <v>0</v>
      </c>
      <c r="BG342" s="56">
        <f t="shared" ca="1" si="156"/>
        <v>0</v>
      </c>
    </row>
    <row r="343" spans="1:59" s="4" customFormat="1" x14ac:dyDescent="0.2">
      <c r="A343" s="4" t="s">
        <v>586</v>
      </c>
      <c r="B343" s="4" t="s">
        <v>1956</v>
      </c>
      <c r="C343" s="4" t="s">
        <v>1681</v>
      </c>
      <c r="E343" s="48"/>
      <c r="F343" s="63"/>
      <c r="G343" s="50" t="s">
        <v>1682</v>
      </c>
      <c r="H343" s="50" t="s">
        <v>1682</v>
      </c>
      <c r="I343" s="51"/>
      <c r="J343" s="52">
        <v>30</v>
      </c>
      <c r="K343" s="52"/>
      <c r="L343" s="68"/>
      <c r="M343" s="54" t="str">
        <f t="shared" si="130"/>
        <v>-</v>
      </c>
      <c r="N343" s="52">
        <f t="shared" si="138"/>
        <v>0</v>
      </c>
      <c r="O343" s="55">
        <f t="shared" ca="1" si="142"/>
        <v>28</v>
      </c>
      <c r="P343" s="55" t="str">
        <f t="shared" ca="1" si="143"/>
        <v>2019.7</v>
      </c>
      <c r="Q343" s="56">
        <f t="shared" si="144"/>
        <v>0</v>
      </c>
      <c r="R343" s="52" t="str">
        <f t="shared" si="145"/>
        <v/>
      </c>
      <c r="S343" s="52"/>
      <c r="T343" s="52" t="str">
        <f t="shared" si="153"/>
        <v>OV</v>
      </c>
      <c r="U343" s="57" t="s">
        <v>130</v>
      </c>
      <c r="V343" s="58">
        <f t="shared" ca="1" si="149"/>
        <v>0</v>
      </c>
      <c r="W343" s="64" t="s">
        <v>1958</v>
      </c>
      <c r="X343" s="60"/>
      <c r="Y343" s="61"/>
      <c r="Z343" s="56">
        <f t="shared" ca="1" si="154"/>
        <v>0</v>
      </c>
      <c r="AA343" s="56">
        <f t="shared" ca="1" si="154"/>
        <v>0</v>
      </c>
      <c r="AB343" s="56">
        <f t="shared" ca="1" si="154"/>
        <v>0</v>
      </c>
      <c r="AC343" s="56">
        <f t="shared" ca="1" si="154"/>
        <v>0</v>
      </c>
      <c r="AD343" s="56">
        <f t="shared" ca="1" si="154"/>
        <v>0</v>
      </c>
      <c r="AE343" s="56">
        <f t="shared" ca="1" si="154"/>
        <v>0</v>
      </c>
      <c r="AF343" s="56">
        <f t="shared" ca="1" si="154"/>
        <v>0</v>
      </c>
      <c r="AG343" s="56">
        <f t="shared" ca="1" si="154"/>
        <v>0</v>
      </c>
      <c r="AH343" s="56">
        <f t="shared" ca="1" si="154"/>
        <v>0</v>
      </c>
      <c r="AI343" s="56">
        <f t="shared" ca="1" si="154"/>
        <v>0</v>
      </c>
      <c r="AJ343" s="56">
        <f t="shared" ca="1" si="155"/>
        <v>0</v>
      </c>
      <c r="AK343" s="56">
        <f t="shared" ca="1" si="155"/>
        <v>0</v>
      </c>
      <c r="AL343" s="56">
        <f t="shared" ca="1" si="155"/>
        <v>0</v>
      </c>
      <c r="AM343" s="56">
        <f t="shared" ca="1" si="155"/>
        <v>0</v>
      </c>
      <c r="AN343" s="56">
        <f t="shared" ca="1" si="155"/>
        <v>0</v>
      </c>
      <c r="AO343" s="56">
        <f t="shared" ca="1" si="155"/>
        <v>0</v>
      </c>
      <c r="AP343" s="56">
        <f t="shared" ca="1" si="155"/>
        <v>0</v>
      </c>
      <c r="AQ343" s="56">
        <f t="shared" ca="1" si="155"/>
        <v>0</v>
      </c>
      <c r="AR343" s="56">
        <f t="shared" ca="1" si="155"/>
        <v>0</v>
      </c>
      <c r="AS343" s="56">
        <f t="shared" ca="1" si="155"/>
        <v>0</v>
      </c>
      <c r="AT343" s="56">
        <f t="shared" ca="1" si="156"/>
        <v>0</v>
      </c>
      <c r="AU343" s="56">
        <f t="shared" ca="1" si="156"/>
        <v>0</v>
      </c>
      <c r="AV343" s="56">
        <f t="shared" ca="1" si="156"/>
        <v>0</v>
      </c>
      <c r="AW343" s="56">
        <f t="shared" ca="1" si="156"/>
        <v>0</v>
      </c>
      <c r="AX343" s="56">
        <f t="shared" ca="1" si="156"/>
        <v>0</v>
      </c>
      <c r="AY343" s="56">
        <f t="shared" ca="1" si="156"/>
        <v>0</v>
      </c>
      <c r="AZ343" s="56">
        <f t="shared" ca="1" si="156"/>
        <v>0</v>
      </c>
      <c r="BA343" s="56">
        <f t="shared" ca="1" si="156"/>
        <v>0</v>
      </c>
      <c r="BB343" s="56">
        <f t="shared" ca="1" si="156"/>
        <v>0</v>
      </c>
      <c r="BC343" s="56">
        <f t="shared" ca="1" si="156"/>
        <v>0</v>
      </c>
      <c r="BD343" s="56">
        <f t="shared" ca="1" si="156"/>
        <v>0</v>
      </c>
      <c r="BE343" s="56">
        <f t="shared" ca="1" si="156"/>
        <v>0</v>
      </c>
      <c r="BF343" s="56">
        <f t="shared" ca="1" si="156"/>
        <v>0</v>
      </c>
      <c r="BG343" s="56">
        <f t="shared" ca="1" si="156"/>
        <v>0</v>
      </c>
    </row>
    <row r="344" spans="1:59" s="4" customFormat="1" x14ac:dyDescent="0.2">
      <c r="A344" s="4" t="s">
        <v>1963</v>
      </c>
      <c r="B344" s="4" t="s">
        <v>1964</v>
      </c>
      <c r="C344" s="4" t="s">
        <v>1681</v>
      </c>
      <c r="E344" s="48"/>
      <c r="F344" s="63"/>
      <c r="G344" s="50" t="s">
        <v>1682</v>
      </c>
      <c r="H344" s="50" t="s">
        <v>1682</v>
      </c>
      <c r="I344" s="51"/>
      <c r="J344" s="52">
        <v>30</v>
      </c>
      <c r="K344" s="52"/>
      <c r="L344" s="53"/>
      <c r="M344" s="54" t="str">
        <f t="shared" si="130"/>
        <v>-</v>
      </c>
      <c r="N344" s="52">
        <f t="shared" si="138"/>
        <v>0</v>
      </c>
      <c r="O344" s="55">
        <f t="shared" ca="1" si="142"/>
        <v>28</v>
      </c>
      <c r="P344" s="55" t="str">
        <f t="shared" ca="1" si="143"/>
        <v>2019.7</v>
      </c>
      <c r="Q344" s="56">
        <f t="shared" si="144"/>
        <v>0</v>
      </c>
      <c r="R344" s="52" t="str">
        <f t="shared" si="145"/>
        <v/>
      </c>
      <c r="S344" s="52"/>
      <c r="T344" s="52" t="str">
        <f t="shared" si="153"/>
        <v>OV</v>
      </c>
      <c r="U344" s="57" t="s">
        <v>178</v>
      </c>
      <c r="V344" s="58">
        <f t="shared" ca="1" si="149"/>
        <v>0</v>
      </c>
      <c r="W344" s="64"/>
      <c r="X344" s="60"/>
      <c r="Y344" s="61"/>
      <c r="Z344" s="56">
        <f t="shared" ca="1" si="154"/>
        <v>0</v>
      </c>
      <c r="AA344" s="56">
        <f t="shared" ca="1" si="154"/>
        <v>0</v>
      </c>
      <c r="AB344" s="56">
        <f t="shared" ca="1" si="154"/>
        <v>0</v>
      </c>
      <c r="AC344" s="56">
        <f t="shared" ca="1" si="154"/>
        <v>0</v>
      </c>
      <c r="AD344" s="56">
        <f t="shared" ca="1" si="154"/>
        <v>0</v>
      </c>
      <c r="AE344" s="56">
        <f t="shared" ca="1" si="154"/>
        <v>0</v>
      </c>
      <c r="AF344" s="56">
        <f t="shared" ca="1" si="154"/>
        <v>0</v>
      </c>
      <c r="AG344" s="56">
        <f t="shared" ca="1" si="154"/>
        <v>0</v>
      </c>
      <c r="AH344" s="56">
        <f t="shared" ca="1" si="154"/>
        <v>0</v>
      </c>
      <c r="AI344" s="56">
        <f t="shared" ca="1" si="154"/>
        <v>0</v>
      </c>
      <c r="AJ344" s="56">
        <f t="shared" ca="1" si="155"/>
        <v>0</v>
      </c>
      <c r="AK344" s="56">
        <f t="shared" ca="1" si="155"/>
        <v>0</v>
      </c>
      <c r="AL344" s="56">
        <f t="shared" ca="1" si="155"/>
        <v>0</v>
      </c>
      <c r="AM344" s="56">
        <f t="shared" ca="1" si="155"/>
        <v>0</v>
      </c>
      <c r="AN344" s="56">
        <f t="shared" ca="1" si="155"/>
        <v>0</v>
      </c>
      <c r="AO344" s="56">
        <f t="shared" ca="1" si="155"/>
        <v>0</v>
      </c>
      <c r="AP344" s="56">
        <f t="shared" ca="1" si="155"/>
        <v>0</v>
      </c>
      <c r="AQ344" s="56">
        <f t="shared" ca="1" si="155"/>
        <v>0</v>
      </c>
      <c r="AR344" s="56">
        <f t="shared" ca="1" si="155"/>
        <v>0</v>
      </c>
      <c r="AS344" s="56">
        <f t="shared" ca="1" si="155"/>
        <v>0</v>
      </c>
      <c r="AT344" s="56">
        <f t="shared" ca="1" si="156"/>
        <v>0</v>
      </c>
      <c r="AU344" s="56">
        <f t="shared" ca="1" si="156"/>
        <v>0</v>
      </c>
      <c r="AV344" s="56">
        <f t="shared" ca="1" si="156"/>
        <v>0</v>
      </c>
      <c r="AW344" s="56">
        <f t="shared" ca="1" si="156"/>
        <v>0</v>
      </c>
      <c r="AX344" s="56">
        <f t="shared" ca="1" si="156"/>
        <v>0</v>
      </c>
      <c r="AY344" s="56">
        <f t="shared" ca="1" si="156"/>
        <v>0</v>
      </c>
      <c r="AZ344" s="56">
        <f t="shared" ca="1" si="156"/>
        <v>0</v>
      </c>
      <c r="BA344" s="56">
        <f t="shared" ca="1" si="156"/>
        <v>0</v>
      </c>
      <c r="BB344" s="56">
        <f t="shared" ca="1" si="156"/>
        <v>0</v>
      </c>
      <c r="BC344" s="56">
        <f t="shared" ca="1" si="156"/>
        <v>0</v>
      </c>
      <c r="BD344" s="56">
        <f t="shared" ca="1" si="156"/>
        <v>0</v>
      </c>
      <c r="BE344" s="56">
        <f t="shared" ca="1" si="156"/>
        <v>0</v>
      </c>
      <c r="BF344" s="56">
        <f t="shared" ca="1" si="156"/>
        <v>0</v>
      </c>
      <c r="BG344" s="56">
        <f t="shared" ca="1" si="156"/>
        <v>0</v>
      </c>
    </row>
    <row r="345" spans="1:59" s="4" customFormat="1" x14ac:dyDescent="0.2">
      <c r="A345" s="4" t="s">
        <v>212</v>
      </c>
      <c r="B345" s="4" t="s">
        <v>4088</v>
      </c>
      <c r="C345" s="4" t="s">
        <v>1684</v>
      </c>
      <c r="E345" s="48"/>
      <c r="F345" s="63" t="s">
        <v>214</v>
      </c>
      <c r="G345" s="50" t="s">
        <v>1682</v>
      </c>
      <c r="H345" s="50" t="s">
        <v>1682</v>
      </c>
      <c r="I345" s="51"/>
      <c r="J345" s="52">
        <v>14</v>
      </c>
      <c r="K345" s="52" t="s">
        <v>1747</v>
      </c>
      <c r="L345" s="53">
        <v>43600</v>
      </c>
      <c r="M345" s="54">
        <f t="shared" si="130"/>
        <v>3</v>
      </c>
      <c r="N345" s="52">
        <f t="shared" si="138"/>
        <v>20</v>
      </c>
      <c r="O345" s="55">
        <f t="shared" ca="1" si="142"/>
        <v>28</v>
      </c>
      <c r="P345" s="55" t="str">
        <f t="shared" ca="1" si="143"/>
        <v>2019.7</v>
      </c>
      <c r="Q345" s="56">
        <f t="shared" si="144"/>
        <v>15120</v>
      </c>
      <c r="R345" s="52">
        <f t="shared" ca="1" si="145"/>
        <v>56</v>
      </c>
      <c r="S345" s="52"/>
      <c r="T345" s="52" t="str">
        <f t="shared" ca="1" si="153"/>
        <v>OV</v>
      </c>
      <c r="U345" s="57" t="s">
        <v>178</v>
      </c>
      <c r="V345" s="58">
        <f t="shared" ca="1" si="149"/>
        <v>0</v>
      </c>
      <c r="W345" s="59"/>
      <c r="X345" s="60"/>
      <c r="Y345" s="61">
        <v>15120</v>
      </c>
      <c r="Z345" s="56">
        <f t="shared" ca="1" si="154"/>
        <v>0</v>
      </c>
      <c r="AA345" s="56">
        <f t="shared" ca="1" si="154"/>
        <v>0</v>
      </c>
      <c r="AB345" s="56">
        <f t="shared" ca="1" si="154"/>
        <v>0</v>
      </c>
      <c r="AC345" s="56">
        <f t="shared" ca="1" si="154"/>
        <v>0</v>
      </c>
      <c r="AD345" s="56">
        <f t="shared" ca="1" si="154"/>
        <v>0</v>
      </c>
      <c r="AE345" s="56">
        <f t="shared" ca="1" si="154"/>
        <v>0</v>
      </c>
      <c r="AF345" s="56">
        <f t="shared" ca="1" si="154"/>
        <v>0</v>
      </c>
      <c r="AG345" s="56">
        <f t="shared" ca="1" si="154"/>
        <v>0</v>
      </c>
      <c r="AH345" s="56">
        <f t="shared" ca="1" si="154"/>
        <v>0</v>
      </c>
      <c r="AI345" s="56">
        <f t="shared" ca="1" si="154"/>
        <v>15120</v>
      </c>
      <c r="AJ345" s="56">
        <f t="shared" ca="1" si="155"/>
        <v>0</v>
      </c>
      <c r="AK345" s="56">
        <f t="shared" ca="1" si="155"/>
        <v>0</v>
      </c>
      <c r="AL345" s="56">
        <f t="shared" ca="1" si="155"/>
        <v>0</v>
      </c>
      <c r="AM345" s="56">
        <f t="shared" ca="1" si="155"/>
        <v>0</v>
      </c>
      <c r="AN345" s="56">
        <f t="shared" ca="1" si="155"/>
        <v>0</v>
      </c>
      <c r="AO345" s="56">
        <f t="shared" ca="1" si="155"/>
        <v>0</v>
      </c>
      <c r="AP345" s="56">
        <f t="shared" ca="1" si="155"/>
        <v>0</v>
      </c>
      <c r="AQ345" s="56">
        <f t="shared" ca="1" si="155"/>
        <v>0</v>
      </c>
      <c r="AR345" s="56">
        <f t="shared" ca="1" si="155"/>
        <v>0</v>
      </c>
      <c r="AS345" s="56">
        <f t="shared" ca="1" si="155"/>
        <v>0</v>
      </c>
      <c r="AT345" s="56">
        <f t="shared" ca="1" si="156"/>
        <v>0</v>
      </c>
      <c r="AU345" s="56">
        <f t="shared" ca="1" si="156"/>
        <v>0</v>
      </c>
      <c r="AV345" s="56">
        <f t="shared" ca="1" si="156"/>
        <v>0</v>
      </c>
      <c r="AW345" s="56">
        <f t="shared" ca="1" si="156"/>
        <v>0</v>
      </c>
      <c r="AX345" s="56">
        <f t="shared" ca="1" si="156"/>
        <v>0</v>
      </c>
      <c r="AY345" s="56">
        <f t="shared" ca="1" si="156"/>
        <v>0</v>
      </c>
      <c r="AZ345" s="56">
        <f t="shared" ca="1" si="156"/>
        <v>0</v>
      </c>
      <c r="BA345" s="56">
        <f t="shared" ca="1" si="156"/>
        <v>0</v>
      </c>
      <c r="BB345" s="56">
        <f t="shared" ca="1" si="156"/>
        <v>0</v>
      </c>
      <c r="BC345" s="56">
        <f t="shared" ca="1" si="156"/>
        <v>0</v>
      </c>
      <c r="BD345" s="56">
        <f t="shared" ca="1" si="156"/>
        <v>0</v>
      </c>
      <c r="BE345" s="56">
        <f t="shared" ca="1" si="156"/>
        <v>0</v>
      </c>
      <c r="BF345" s="56">
        <f t="shared" ca="1" si="156"/>
        <v>0</v>
      </c>
      <c r="BG345" s="56">
        <f t="shared" ca="1" si="156"/>
        <v>0</v>
      </c>
    </row>
    <row r="346" spans="1:59" s="4" customFormat="1" x14ac:dyDescent="0.2">
      <c r="A346" s="4" t="s">
        <v>212</v>
      </c>
      <c r="B346" s="4" t="s">
        <v>4088</v>
      </c>
      <c r="C346" s="4" t="s">
        <v>1684</v>
      </c>
      <c r="E346" s="48"/>
      <c r="F346" s="63"/>
      <c r="G346" s="50" t="s">
        <v>1682</v>
      </c>
      <c r="H346" s="50" t="s">
        <v>1682</v>
      </c>
      <c r="I346" s="51"/>
      <c r="J346" s="52">
        <v>14</v>
      </c>
      <c r="K346" s="52" t="s">
        <v>1747</v>
      </c>
      <c r="L346" s="53"/>
      <c r="M346" s="54" t="str">
        <f t="shared" si="130"/>
        <v>-</v>
      </c>
      <c r="N346" s="52">
        <f t="shared" si="138"/>
        <v>0</v>
      </c>
      <c r="O346" s="55">
        <f t="shared" ca="1" si="142"/>
        <v>28</v>
      </c>
      <c r="P346" s="55" t="str">
        <f t="shared" ca="1" si="143"/>
        <v>2019.7</v>
      </c>
      <c r="Q346" s="56">
        <f t="shared" si="144"/>
        <v>0</v>
      </c>
      <c r="R346" s="52" t="str">
        <f t="shared" si="145"/>
        <v/>
      </c>
      <c r="S346" s="52"/>
      <c r="T346" s="52" t="str">
        <f t="shared" si="153"/>
        <v>OV</v>
      </c>
      <c r="U346" s="57" t="s">
        <v>178</v>
      </c>
      <c r="V346" s="58">
        <f t="shared" ca="1" si="149"/>
        <v>0</v>
      </c>
      <c r="W346" s="59"/>
      <c r="X346" s="60"/>
      <c r="Y346" s="61"/>
      <c r="Z346" s="56">
        <f t="shared" ca="1" si="154"/>
        <v>0</v>
      </c>
      <c r="AA346" s="56">
        <f t="shared" ca="1" si="154"/>
        <v>0</v>
      </c>
      <c r="AB346" s="56">
        <f t="shared" ca="1" si="154"/>
        <v>0</v>
      </c>
      <c r="AC346" s="56">
        <f t="shared" ca="1" si="154"/>
        <v>0</v>
      </c>
      <c r="AD346" s="56">
        <f t="shared" ca="1" si="154"/>
        <v>0</v>
      </c>
      <c r="AE346" s="56">
        <f t="shared" ca="1" si="154"/>
        <v>0</v>
      </c>
      <c r="AF346" s="56">
        <f t="shared" ca="1" si="154"/>
        <v>0</v>
      </c>
      <c r="AG346" s="56">
        <f t="shared" ca="1" si="154"/>
        <v>0</v>
      </c>
      <c r="AH346" s="56">
        <f t="shared" ca="1" si="154"/>
        <v>0</v>
      </c>
      <c r="AI346" s="56">
        <f t="shared" ca="1" si="154"/>
        <v>0</v>
      </c>
      <c r="AJ346" s="56">
        <f t="shared" ca="1" si="155"/>
        <v>0</v>
      </c>
      <c r="AK346" s="56">
        <f t="shared" ca="1" si="155"/>
        <v>0</v>
      </c>
      <c r="AL346" s="56">
        <f t="shared" ca="1" si="155"/>
        <v>0</v>
      </c>
      <c r="AM346" s="56">
        <f t="shared" ca="1" si="155"/>
        <v>0</v>
      </c>
      <c r="AN346" s="56">
        <f t="shared" ca="1" si="155"/>
        <v>0</v>
      </c>
      <c r="AO346" s="56">
        <f t="shared" ca="1" si="155"/>
        <v>0</v>
      </c>
      <c r="AP346" s="56">
        <f t="shared" ca="1" si="155"/>
        <v>0</v>
      </c>
      <c r="AQ346" s="56">
        <f t="shared" ca="1" si="155"/>
        <v>0</v>
      </c>
      <c r="AR346" s="56">
        <f t="shared" ca="1" si="155"/>
        <v>0</v>
      </c>
      <c r="AS346" s="56">
        <f t="shared" ca="1" si="155"/>
        <v>0</v>
      </c>
      <c r="AT346" s="56">
        <f t="shared" ca="1" si="156"/>
        <v>0</v>
      </c>
      <c r="AU346" s="56">
        <f t="shared" ca="1" si="156"/>
        <v>0</v>
      </c>
      <c r="AV346" s="56">
        <f t="shared" ca="1" si="156"/>
        <v>0</v>
      </c>
      <c r="AW346" s="56">
        <f t="shared" ca="1" si="156"/>
        <v>0</v>
      </c>
      <c r="AX346" s="56">
        <f t="shared" ca="1" si="156"/>
        <v>0</v>
      </c>
      <c r="AY346" s="56">
        <f t="shared" ca="1" si="156"/>
        <v>0</v>
      </c>
      <c r="AZ346" s="56">
        <f t="shared" ca="1" si="156"/>
        <v>0</v>
      </c>
      <c r="BA346" s="56">
        <f t="shared" ca="1" si="156"/>
        <v>0</v>
      </c>
      <c r="BB346" s="56">
        <f t="shared" ca="1" si="156"/>
        <v>0</v>
      </c>
      <c r="BC346" s="56">
        <f t="shared" ca="1" si="156"/>
        <v>0</v>
      </c>
      <c r="BD346" s="56">
        <f t="shared" ca="1" si="156"/>
        <v>0</v>
      </c>
      <c r="BE346" s="56">
        <f t="shared" ca="1" si="156"/>
        <v>0</v>
      </c>
      <c r="BF346" s="56">
        <f t="shared" ca="1" si="156"/>
        <v>0</v>
      </c>
      <c r="BG346" s="56">
        <f t="shared" ca="1" si="156"/>
        <v>0</v>
      </c>
    </row>
    <row r="347" spans="1:59" s="4" customFormat="1" x14ac:dyDescent="0.2">
      <c r="A347" s="4" t="s">
        <v>212</v>
      </c>
      <c r="B347" s="4" t="s">
        <v>4088</v>
      </c>
      <c r="C347" s="4" t="s">
        <v>1684</v>
      </c>
      <c r="E347" s="48"/>
      <c r="F347" s="63"/>
      <c r="G347" s="50" t="s">
        <v>1682</v>
      </c>
      <c r="H347" s="50" t="s">
        <v>1682</v>
      </c>
      <c r="I347" s="51"/>
      <c r="J347" s="52">
        <v>14</v>
      </c>
      <c r="K347" s="52" t="s">
        <v>1747</v>
      </c>
      <c r="L347" s="53"/>
      <c r="M347" s="54" t="str">
        <f t="shared" si="130"/>
        <v>-</v>
      </c>
      <c r="N347" s="52">
        <f t="shared" si="138"/>
        <v>0</v>
      </c>
      <c r="O347" s="55">
        <f t="shared" ca="1" si="142"/>
        <v>28</v>
      </c>
      <c r="P347" s="55" t="str">
        <f t="shared" ca="1" si="143"/>
        <v>2019.7</v>
      </c>
      <c r="Q347" s="56">
        <f t="shared" si="144"/>
        <v>0</v>
      </c>
      <c r="R347" s="52" t="str">
        <f t="shared" si="145"/>
        <v/>
      </c>
      <c r="S347" s="52"/>
      <c r="T347" s="52" t="str">
        <f t="shared" si="153"/>
        <v>OV</v>
      </c>
      <c r="U347" s="57" t="s">
        <v>178</v>
      </c>
      <c r="V347" s="58">
        <f t="shared" ca="1" si="149"/>
        <v>0</v>
      </c>
      <c r="W347" s="59"/>
      <c r="X347" s="60"/>
      <c r="Y347" s="61"/>
      <c r="Z347" s="56">
        <f t="shared" ca="1" si="154"/>
        <v>0</v>
      </c>
      <c r="AA347" s="56">
        <f t="shared" ca="1" si="154"/>
        <v>0</v>
      </c>
      <c r="AB347" s="56">
        <f t="shared" ca="1" si="154"/>
        <v>0</v>
      </c>
      <c r="AC347" s="56">
        <f t="shared" ca="1" si="154"/>
        <v>0</v>
      </c>
      <c r="AD347" s="56">
        <f t="shared" ca="1" si="154"/>
        <v>0</v>
      </c>
      <c r="AE347" s="56">
        <f t="shared" ca="1" si="154"/>
        <v>0</v>
      </c>
      <c r="AF347" s="56">
        <f t="shared" ca="1" si="154"/>
        <v>0</v>
      </c>
      <c r="AG347" s="56">
        <f t="shared" ca="1" si="154"/>
        <v>0</v>
      </c>
      <c r="AH347" s="56">
        <f t="shared" ca="1" si="154"/>
        <v>0</v>
      </c>
      <c r="AI347" s="56">
        <f t="shared" ca="1" si="154"/>
        <v>0</v>
      </c>
      <c r="AJ347" s="56">
        <f t="shared" ca="1" si="155"/>
        <v>0</v>
      </c>
      <c r="AK347" s="56">
        <f t="shared" ca="1" si="155"/>
        <v>0</v>
      </c>
      <c r="AL347" s="56">
        <f t="shared" ca="1" si="155"/>
        <v>0</v>
      </c>
      <c r="AM347" s="56">
        <f t="shared" ca="1" si="155"/>
        <v>0</v>
      </c>
      <c r="AN347" s="56">
        <f t="shared" ca="1" si="155"/>
        <v>0</v>
      </c>
      <c r="AO347" s="56">
        <f t="shared" ca="1" si="155"/>
        <v>0</v>
      </c>
      <c r="AP347" s="56">
        <f t="shared" ca="1" si="155"/>
        <v>0</v>
      </c>
      <c r="AQ347" s="56">
        <f t="shared" ca="1" si="155"/>
        <v>0</v>
      </c>
      <c r="AR347" s="56">
        <f t="shared" ca="1" si="155"/>
        <v>0</v>
      </c>
      <c r="AS347" s="56">
        <f t="shared" ca="1" si="155"/>
        <v>0</v>
      </c>
      <c r="AT347" s="56">
        <f t="shared" ca="1" si="156"/>
        <v>0</v>
      </c>
      <c r="AU347" s="56">
        <f t="shared" ca="1" si="156"/>
        <v>0</v>
      </c>
      <c r="AV347" s="56">
        <f t="shared" ca="1" si="156"/>
        <v>0</v>
      </c>
      <c r="AW347" s="56">
        <f t="shared" ca="1" si="156"/>
        <v>0</v>
      </c>
      <c r="AX347" s="56">
        <f t="shared" ca="1" si="156"/>
        <v>0</v>
      </c>
      <c r="AY347" s="56">
        <f t="shared" ca="1" si="156"/>
        <v>0</v>
      </c>
      <c r="AZ347" s="56">
        <f t="shared" ca="1" si="156"/>
        <v>0</v>
      </c>
      <c r="BA347" s="56">
        <f t="shared" ca="1" si="156"/>
        <v>0</v>
      </c>
      <c r="BB347" s="56">
        <f t="shared" ca="1" si="156"/>
        <v>0</v>
      </c>
      <c r="BC347" s="56">
        <f t="shared" ca="1" si="156"/>
        <v>0</v>
      </c>
      <c r="BD347" s="56">
        <f t="shared" ca="1" si="156"/>
        <v>0</v>
      </c>
      <c r="BE347" s="56">
        <f t="shared" ca="1" si="156"/>
        <v>0</v>
      </c>
      <c r="BF347" s="56">
        <f t="shared" ca="1" si="156"/>
        <v>0</v>
      </c>
      <c r="BG347" s="56">
        <f t="shared" ca="1" si="156"/>
        <v>0</v>
      </c>
    </row>
    <row r="348" spans="1:59" s="4" customFormat="1" x14ac:dyDescent="0.2">
      <c r="A348" s="4" t="s">
        <v>212</v>
      </c>
      <c r="B348" s="4" t="s">
        <v>4088</v>
      </c>
      <c r="C348" s="4" t="s">
        <v>1684</v>
      </c>
      <c r="E348" s="48"/>
      <c r="F348" s="63"/>
      <c r="G348" s="50" t="s">
        <v>1682</v>
      </c>
      <c r="H348" s="50" t="s">
        <v>1682</v>
      </c>
      <c r="I348" s="51"/>
      <c r="J348" s="52">
        <v>14</v>
      </c>
      <c r="K348" s="52" t="s">
        <v>1747</v>
      </c>
      <c r="L348" s="53"/>
      <c r="M348" s="54" t="str">
        <f t="shared" si="130"/>
        <v>-</v>
      </c>
      <c r="N348" s="52">
        <f t="shared" si="138"/>
        <v>0</v>
      </c>
      <c r="O348" s="55">
        <f t="shared" ca="1" si="142"/>
        <v>28</v>
      </c>
      <c r="P348" s="55" t="str">
        <f t="shared" ca="1" si="143"/>
        <v>2019.7</v>
      </c>
      <c r="Q348" s="56">
        <f t="shared" si="144"/>
        <v>0</v>
      </c>
      <c r="R348" s="52" t="str">
        <f t="shared" si="145"/>
        <v/>
      </c>
      <c r="S348" s="52"/>
      <c r="T348" s="52" t="str">
        <f>IFERROR(IF(R348&gt;0,"OV",""),0)</f>
        <v>OV</v>
      </c>
      <c r="U348" s="57" t="s">
        <v>178</v>
      </c>
      <c r="V348" s="58">
        <f t="shared" ca="1" si="149"/>
        <v>0</v>
      </c>
      <c r="W348" s="59"/>
      <c r="X348" s="60"/>
      <c r="Y348" s="61"/>
      <c r="Z348" s="56">
        <f t="shared" ca="1" si="154"/>
        <v>0</v>
      </c>
      <c r="AA348" s="56">
        <f t="shared" ca="1" si="154"/>
        <v>0</v>
      </c>
      <c r="AB348" s="56">
        <f t="shared" ca="1" si="154"/>
        <v>0</v>
      </c>
      <c r="AC348" s="56">
        <f t="shared" ca="1" si="154"/>
        <v>0</v>
      </c>
      <c r="AD348" s="56">
        <f t="shared" ca="1" si="154"/>
        <v>0</v>
      </c>
      <c r="AE348" s="56">
        <f t="shared" ca="1" si="154"/>
        <v>0</v>
      </c>
      <c r="AF348" s="56">
        <f t="shared" ca="1" si="154"/>
        <v>0</v>
      </c>
      <c r="AG348" s="56">
        <f t="shared" ca="1" si="154"/>
        <v>0</v>
      </c>
      <c r="AH348" s="56">
        <f t="shared" ca="1" si="154"/>
        <v>0</v>
      </c>
      <c r="AI348" s="56">
        <f t="shared" ca="1" si="154"/>
        <v>0</v>
      </c>
      <c r="AJ348" s="56">
        <f t="shared" ca="1" si="155"/>
        <v>0</v>
      </c>
      <c r="AK348" s="56">
        <f t="shared" ca="1" si="155"/>
        <v>0</v>
      </c>
      <c r="AL348" s="56">
        <f t="shared" ca="1" si="155"/>
        <v>0</v>
      </c>
      <c r="AM348" s="56">
        <f t="shared" ca="1" si="155"/>
        <v>0</v>
      </c>
      <c r="AN348" s="56">
        <f t="shared" ca="1" si="155"/>
        <v>0</v>
      </c>
      <c r="AO348" s="56">
        <f t="shared" ca="1" si="155"/>
        <v>0</v>
      </c>
      <c r="AP348" s="56">
        <f t="shared" ca="1" si="155"/>
        <v>0</v>
      </c>
      <c r="AQ348" s="56">
        <f t="shared" ca="1" si="155"/>
        <v>0</v>
      </c>
      <c r="AR348" s="56">
        <f t="shared" ca="1" si="155"/>
        <v>0</v>
      </c>
      <c r="AS348" s="56">
        <f t="shared" ca="1" si="155"/>
        <v>0</v>
      </c>
      <c r="AT348" s="56">
        <f t="shared" ca="1" si="156"/>
        <v>0</v>
      </c>
      <c r="AU348" s="56">
        <f t="shared" ca="1" si="156"/>
        <v>0</v>
      </c>
      <c r="AV348" s="56">
        <f t="shared" ca="1" si="156"/>
        <v>0</v>
      </c>
      <c r="AW348" s="56">
        <f t="shared" ca="1" si="156"/>
        <v>0</v>
      </c>
      <c r="AX348" s="56">
        <f t="shared" ca="1" si="156"/>
        <v>0</v>
      </c>
      <c r="AY348" s="56">
        <f t="shared" ca="1" si="156"/>
        <v>0</v>
      </c>
      <c r="AZ348" s="56">
        <f t="shared" ca="1" si="156"/>
        <v>0</v>
      </c>
      <c r="BA348" s="56">
        <f t="shared" ca="1" si="156"/>
        <v>0</v>
      </c>
      <c r="BB348" s="56">
        <f t="shared" ca="1" si="156"/>
        <v>0</v>
      </c>
      <c r="BC348" s="56">
        <f t="shared" ca="1" si="156"/>
        <v>0</v>
      </c>
      <c r="BD348" s="56">
        <f t="shared" ca="1" si="156"/>
        <v>0</v>
      </c>
      <c r="BE348" s="56">
        <f t="shared" ca="1" si="156"/>
        <v>0</v>
      </c>
      <c r="BF348" s="56">
        <f t="shared" ca="1" si="156"/>
        <v>0</v>
      </c>
      <c r="BG348" s="56">
        <f t="shared" ca="1" si="156"/>
        <v>0</v>
      </c>
    </row>
    <row r="349" spans="1:59" s="4" customFormat="1" x14ac:dyDescent="0.2">
      <c r="A349" s="4" t="s">
        <v>212</v>
      </c>
      <c r="B349" s="4" t="s">
        <v>4088</v>
      </c>
      <c r="C349" s="4" t="s">
        <v>1684</v>
      </c>
      <c r="E349" s="48"/>
      <c r="F349" s="63"/>
      <c r="G349" s="50" t="s">
        <v>1682</v>
      </c>
      <c r="H349" s="50" t="s">
        <v>1682</v>
      </c>
      <c r="I349" s="51"/>
      <c r="J349" s="52">
        <v>14</v>
      </c>
      <c r="K349" s="52" t="s">
        <v>1747</v>
      </c>
      <c r="L349" s="53"/>
      <c r="M349" s="54" t="str">
        <f t="shared" si="130"/>
        <v>-</v>
      </c>
      <c r="N349" s="52">
        <f t="shared" si="138"/>
        <v>0</v>
      </c>
      <c r="O349" s="55">
        <f t="shared" ca="1" si="142"/>
        <v>28</v>
      </c>
      <c r="P349" s="55" t="str">
        <f t="shared" ca="1" si="143"/>
        <v>2019.7</v>
      </c>
      <c r="Q349" s="56">
        <f t="shared" si="144"/>
        <v>0</v>
      </c>
      <c r="R349" s="52" t="str">
        <f t="shared" si="145"/>
        <v/>
      </c>
      <c r="S349" s="52"/>
      <c r="T349" s="52" t="str">
        <f t="shared" si="153"/>
        <v>OV</v>
      </c>
      <c r="U349" s="57" t="s">
        <v>178</v>
      </c>
      <c r="V349" s="58">
        <f t="shared" ca="1" si="149"/>
        <v>0</v>
      </c>
      <c r="W349" s="59"/>
      <c r="X349" s="60"/>
      <c r="Y349" s="61"/>
      <c r="Z349" s="56">
        <f t="shared" ca="1" si="154"/>
        <v>0</v>
      </c>
      <c r="AA349" s="56">
        <f t="shared" ca="1" si="154"/>
        <v>0</v>
      </c>
      <c r="AB349" s="56">
        <f t="shared" ca="1" si="154"/>
        <v>0</v>
      </c>
      <c r="AC349" s="56">
        <f t="shared" ca="1" si="154"/>
        <v>0</v>
      </c>
      <c r="AD349" s="56">
        <f t="shared" ca="1" si="154"/>
        <v>0</v>
      </c>
      <c r="AE349" s="56">
        <f t="shared" ca="1" si="154"/>
        <v>0</v>
      </c>
      <c r="AF349" s="56">
        <f t="shared" ca="1" si="154"/>
        <v>0</v>
      </c>
      <c r="AG349" s="56">
        <f t="shared" ca="1" si="154"/>
        <v>0</v>
      </c>
      <c r="AH349" s="56">
        <f t="shared" ca="1" si="154"/>
        <v>0</v>
      </c>
      <c r="AI349" s="56">
        <f t="shared" ca="1" si="154"/>
        <v>0</v>
      </c>
      <c r="AJ349" s="56">
        <f t="shared" ca="1" si="155"/>
        <v>0</v>
      </c>
      <c r="AK349" s="56">
        <f t="shared" ca="1" si="155"/>
        <v>0</v>
      </c>
      <c r="AL349" s="56">
        <f t="shared" ca="1" si="155"/>
        <v>0</v>
      </c>
      <c r="AM349" s="56">
        <f t="shared" ca="1" si="155"/>
        <v>0</v>
      </c>
      <c r="AN349" s="56">
        <f t="shared" ca="1" si="155"/>
        <v>0</v>
      </c>
      <c r="AO349" s="56">
        <f t="shared" ca="1" si="155"/>
        <v>0</v>
      </c>
      <c r="AP349" s="56">
        <f t="shared" ca="1" si="155"/>
        <v>0</v>
      </c>
      <c r="AQ349" s="56">
        <f t="shared" ca="1" si="155"/>
        <v>0</v>
      </c>
      <c r="AR349" s="56">
        <f t="shared" ca="1" si="155"/>
        <v>0</v>
      </c>
      <c r="AS349" s="56">
        <f t="shared" ca="1" si="155"/>
        <v>0</v>
      </c>
      <c r="AT349" s="56">
        <f t="shared" ca="1" si="156"/>
        <v>0</v>
      </c>
      <c r="AU349" s="56">
        <f t="shared" ca="1" si="156"/>
        <v>0</v>
      </c>
      <c r="AV349" s="56">
        <f t="shared" ca="1" si="156"/>
        <v>0</v>
      </c>
      <c r="AW349" s="56">
        <f t="shared" ca="1" si="156"/>
        <v>0</v>
      </c>
      <c r="AX349" s="56">
        <f t="shared" ca="1" si="156"/>
        <v>0</v>
      </c>
      <c r="AY349" s="56">
        <f t="shared" ca="1" si="156"/>
        <v>0</v>
      </c>
      <c r="AZ349" s="56">
        <f t="shared" ca="1" si="156"/>
        <v>0</v>
      </c>
      <c r="BA349" s="56">
        <f t="shared" ca="1" si="156"/>
        <v>0</v>
      </c>
      <c r="BB349" s="56">
        <f t="shared" ca="1" si="156"/>
        <v>0</v>
      </c>
      <c r="BC349" s="56">
        <f t="shared" ca="1" si="156"/>
        <v>0</v>
      </c>
      <c r="BD349" s="56">
        <f t="shared" ca="1" si="156"/>
        <v>0</v>
      </c>
      <c r="BE349" s="56">
        <f t="shared" ca="1" si="156"/>
        <v>0</v>
      </c>
      <c r="BF349" s="56">
        <f t="shared" ca="1" si="156"/>
        <v>0</v>
      </c>
      <c r="BG349" s="56">
        <f t="shared" ca="1" si="156"/>
        <v>0</v>
      </c>
    </row>
    <row r="350" spans="1:59" s="4" customFormat="1" x14ac:dyDescent="0.2">
      <c r="A350" s="4" t="s">
        <v>212</v>
      </c>
      <c r="B350" s="4" t="s">
        <v>4088</v>
      </c>
      <c r="C350" s="4" t="s">
        <v>1684</v>
      </c>
      <c r="E350" s="48"/>
      <c r="F350" s="63"/>
      <c r="G350" s="50" t="s">
        <v>1682</v>
      </c>
      <c r="H350" s="50" t="s">
        <v>1682</v>
      </c>
      <c r="I350" s="51"/>
      <c r="J350" s="52">
        <v>14</v>
      </c>
      <c r="K350" s="52" t="s">
        <v>1747</v>
      </c>
      <c r="L350" s="53"/>
      <c r="M350" s="54" t="str">
        <f t="shared" si="130"/>
        <v>-</v>
      </c>
      <c r="N350" s="52">
        <f t="shared" si="138"/>
        <v>0</v>
      </c>
      <c r="O350" s="55">
        <f t="shared" ca="1" si="142"/>
        <v>28</v>
      </c>
      <c r="P350" s="55" t="str">
        <f t="shared" ca="1" si="143"/>
        <v>2019.7</v>
      </c>
      <c r="Q350" s="56">
        <f t="shared" si="144"/>
        <v>0</v>
      </c>
      <c r="R350" s="52" t="str">
        <f t="shared" si="145"/>
        <v/>
      </c>
      <c r="S350" s="52"/>
      <c r="T350" s="52" t="str">
        <f t="shared" si="153"/>
        <v>OV</v>
      </c>
      <c r="U350" s="57" t="s">
        <v>178</v>
      </c>
      <c r="V350" s="58">
        <f t="shared" ca="1" si="149"/>
        <v>0</v>
      </c>
      <c r="W350" s="59"/>
      <c r="X350" s="60"/>
      <c r="Y350" s="61"/>
      <c r="Z350" s="56">
        <f t="shared" ca="1" si="154"/>
        <v>0</v>
      </c>
      <c r="AA350" s="56">
        <f t="shared" ca="1" si="154"/>
        <v>0</v>
      </c>
      <c r="AB350" s="56">
        <f t="shared" ca="1" si="154"/>
        <v>0</v>
      </c>
      <c r="AC350" s="56">
        <f t="shared" ca="1" si="154"/>
        <v>0</v>
      </c>
      <c r="AD350" s="56">
        <f t="shared" ca="1" si="154"/>
        <v>0</v>
      </c>
      <c r="AE350" s="56">
        <f t="shared" ca="1" si="154"/>
        <v>0</v>
      </c>
      <c r="AF350" s="56">
        <f t="shared" ca="1" si="154"/>
        <v>0</v>
      </c>
      <c r="AG350" s="56">
        <f t="shared" ca="1" si="154"/>
        <v>0</v>
      </c>
      <c r="AH350" s="56">
        <f t="shared" ca="1" si="154"/>
        <v>0</v>
      </c>
      <c r="AI350" s="56">
        <f t="shared" ca="1" si="154"/>
        <v>0</v>
      </c>
      <c r="AJ350" s="56">
        <f t="shared" ca="1" si="155"/>
        <v>0</v>
      </c>
      <c r="AK350" s="56">
        <f t="shared" ca="1" si="155"/>
        <v>0</v>
      </c>
      <c r="AL350" s="56">
        <f t="shared" ca="1" si="155"/>
        <v>0</v>
      </c>
      <c r="AM350" s="56">
        <f t="shared" ca="1" si="155"/>
        <v>0</v>
      </c>
      <c r="AN350" s="56">
        <f t="shared" ca="1" si="155"/>
        <v>0</v>
      </c>
      <c r="AO350" s="56">
        <f t="shared" ca="1" si="155"/>
        <v>0</v>
      </c>
      <c r="AP350" s="56">
        <f t="shared" ca="1" si="155"/>
        <v>0</v>
      </c>
      <c r="AQ350" s="56">
        <f t="shared" ca="1" si="155"/>
        <v>0</v>
      </c>
      <c r="AR350" s="56">
        <f t="shared" ca="1" si="155"/>
        <v>0</v>
      </c>
      <c r="AS350" s="56">
        <f t="shared" ca="1" si="155"/>
        <v>0</v>
      </c>
      <c r="AT350" s="56">
        <f t="shared" ca="1" si="156"/>
        <v>0</v>
      </c>
      <c r="AU350" s="56">
        <f t="shared" ca="1" si="156"/>
        <v>0</v>
      </c>
      <c r="AV350" s="56">
        <f t="shared" ca="1" si="156"/>
        <v>0</v>
      </c>
      <c r="AW350" s="56">
        <f t="shared" ca="1" si="156"/>
        <v>0</v>
      </c>
      <c r="AX350" s="56">
        <f t="shared" ca="1" si="156"/>
        <v>0</v>
      </c>
      <c r="AY350" s="56">
        <f t="shared" ca="1" si="156"/>
        <v>0</v>
      </c>
      <c r="AZ350" s="56">
        <f t="shared" ca="1" si="156"/>
        <v>0</v>
      </c>
      <c r="BA350" s="56">
        <f t="shared" ca="1" si="156"/>
        <v>0</v>
      </c>
      <c r="BB350" s="56">
        <f t="shared" ca="1" si="156"/>
        <v>0</v>
      </c>
      <c r="BC350" s="56">
        <f t="shared" ca="1" si="156"/>
        <v>0</v>
      </c>
      <c r="BD350" s="56">
        <f t="shared" ca="1" si="156"/>
        <v>0</v>
      </c>
      <c r="BE350" s="56">
        <f t="shared" ca="1" si="156"/>
        <v>0</v>
      </c>
      <c r="BF350" s="56">
        <f t="shared" ca="1" si="156"/>
        <v>0</v>
      </c>
      <c r="BG350" s="56">
        <f t="shared" ca="1" si="156"/>
        <v>0</v>
      </c>
    </row>
    <row r="351" spans="1:59" s="4" customFormat="1" x14ac:dyDescent="0.2">
      <c r="A351" s="4" t="s">
        <v>212</v>
      </c>
      <c r="B351" s="4" t="s">
        <v>4088</v>
      </c>
      <c r="C351" s="4" t="s">
        <v>1684</v>
      </c>
      <c r="E351" s="48"/>
      <c r="F351" s="63"/>
      <c r="G351" s="50" t="s">
        <v>1682</v>
      </c>
      <c r="H351" s="50" t="s">
        <v>1682</v>
      </c>
      <c r="I351" s="51"/>
      <c r="J351" s="52">
        <v>14</v>
      </c>
      <c r="K351" s="52" t="s">
        <v>1747</v>
      </c>
      <c r="L351" s="53"/>
      <c r="M351" s="54" t="str">
        <f t="shared" si="130"/>
        <v>-</v>
      </c>
      <c r="N351" s="52">
        <f t="shared" si="138"/>
        <v>0</v>
      </c>
      <c r="O351" s="55">
        <f t="shared" ca="1" si="142"/>
        <v>28</v>
      </c>
      <c r="P351" s="55" t="str">
        <f t="shared" ca="1" si="143"/>
        <v>2019.7</v>
      </c>
      <c r="Q351" s="56">
        <f t="shared" si="144"/>
        <v>0</v>
      </c>
      <c r="R351" s="52" t="str">
        <f t="shared" si="145"/>
        <v/>
      </c>
      <c r="S351" s="52"/>
      <c r="T351" s="52" t="str">
        <f t="shared" si="153"/>
        <v>OV</v>
      </c>
      <c r="U351" s="57" t="s">
        <v>178</v>
      </c>
      <c r="V351" s="58">
        <f t="shared" ca="1" si="149"/>
        <v>0</v>
      </c>
      <c r="W351" s="59"/>
      <c r="X351" s="60"/>
      <c r="Y351" s="61"/>
      <c r="Z351" s="56">
        <f t="shared" ca="1" si="154"/>
        <v>0</v>
      </c>
      <c r="AA351" s="56">
        <f t="shared" ca="1" si="154"/>
        <v>0</v>
      </c>
      <c r="AB351" s="56">
        <f t="shared" ca="1" si="154"/>
        <v>0</v>
      </c>
      <c r="AC351" s="56">
        <f t="shared" ca="1" si="154"/>
        <v>0</v>
      </c>
      <c r="AD351" s="56">
        <f t="shared" ca="1" si="154"/>
        <v>0</v>
      </c>
      <c r="AE351" s="56">
        <f t="shared" ca="1" si="154"/>
        <v>0</v>
      </c>
      <c r="AF351" s="56">
        <f t="shared" ca="1" si="154"/>
        <v>0</v>
      </c>
      <c r="AG351" s="56">
        <f t="shared" ca="1" si="154"/>
        <v>0</v>
      </c>
      <c r="AH351" s="56">
        <f t="shared" ca="1" si="154"/>
        <v>0</v>
      </c>
      <c r="AI351" s="56">
        <f t="shared" ca="1" si="154"/>
        <v>0</v>
      </c>
      <c r="AJ351" s="56">
        <f t="shared" ca="1" si="155"/>
        <v>0</v>
      </c>
      <c r="AK351" s="56">
        <f t="shared" ca="1" si="155"/>
        <v>0</v>
      </c>
      <c r="AL351" s="56">
        <f t="shared" ca="1" si="155"/>
        <v>0</v>
      </c>
      <c r="AM351" s="56">
        <f t="shared" ca="1" si="155"/>
        <v>0</v>
      </c>
      <c r="AN351" s="56">
        <f t="shared" ca="1" si="155"/>
        <v>0</v>
      </c>
      <c r="AO351" s="56">
        <f t="shared" ca="1" si="155"/>
        <v>0</v>
      </c>
      <c r="AP351" s="56">
        <f t="shared" ca="1" si="155"/>
        <v>0</v>
      </c>
      <c r="AQ351" s="56">
        <f t="shared" ca="1" si="155"/>
        <v>0</v>
      </c>
      <c r="AR351" s="56">
        <f t="shared" ca="1" si="155"/>
        <v>0</v>
      </c>
      <c r="AS351" s="56">
        <f t="shared" ca="1" si="155"/>
        <v>0</v>
      </c>
      <c r="AT351" s="56">
        <f t="shared" ca="1" si="156"/>
        <v>0</v>
      </c>
      <c r="AU351" s="56">
        <f t="shared" ca="1" si="156"/>
        <v>0</v>
      </c>
      <c r="AV351" s="56">
        <f t="shared" ca="1" si="156"/>
        <v>0</v>
      </c>
      <c r="AW351" s="56">
        <f t="shared" ca="1" si="156"/>
        <v>0</v>
      </c>
      <c r="AX351" s="56">
        <f t="shared" ca="1" si="156"/>
        <v>0</v>
      </c>
      <c r="AY351" s="56">
        <f t="shared" ca="1" si="156"/>
        <v>0</v>
      </c>
      <c r="AZ351" s="56">
        <f t="shared" ca="1" si="156"/>
        <v>0</v>
      </c>
      <c r="BA351" s="56">
        <f t="shared" ca="1" si="156"/>
        <v>0</v>
      </c>
      <c r="BB351" s="56">
        <f t="shared" ca="1" si="156"/>
        <v>0</v>
      </c>
      <c r="BC351" s="56">
        <f t="shared" ca="1" si="156"/>
        <v>0</v>
      </c>
      <c r="BD351" s="56">
        <f t="shared" ca="1" si="156"/>
        <v>0</v>
      </c>
      <c r="BE351" s="56">
        <f t="shared" ca="1" si="156"/>
        <v>0</v>
      </c>
      <c r="BF351" s="56">
        <f t="shared" ca="1" si="156"/>
        <v>0</v>
      </c>
      <c r="BG351" s="56">
        <f t="shared" ca="1" si="156"/>
        <v>0</v>
      </c>
    </row>
    <row r="352" spans="1:59" s="4" customFormat="1" x14ac:dyDescent="0.2">
      <c r="A352" s="4" t="s">
        <v>3176</v>
      </c>
      <c r="B352" s="4" t="s">
        <v>1966</v>
      </c>
      <c r="C352" s="4" t="s">
        <v>1681</v>
      </c>
      <c r="E352" s="48"/>
      <c r="F352" s="63"/>
      <c r="G352" s="50" t="s">
        <v>1682</v>
      </c>
      <c r="H352" s="50" t="s">
        <v>1682</v>
      </c>
      <c r="I352" s="51"/>
      <c r="J352" s="52">
        <v>14</v>
      </c>
      <c r="K352" s="52" t="s">
        <v>1747</v>
      </c>
      <c r="L352" s="53"/>
      <c r="M352" s="54" t="str">
        <f t="shared" si="130"/>
        <v>-</v>
      </c>
      <c r="N352" s="52">
        <f t="shared" si="138"/>
        <v>0</v>
      </c>
      <c r="O352" s="55">
        <f t="shared" ca="1" si="142"/>
        <v>28</v>
      </c>
      <c r="P352" s="55" t="str">
        <f t="shared" ca="1" si="143"/>
        <v>2019.7</v>
      </c>
      <c r="Q352" s="56">
        <f t="shared" si="144"/>
        <v>0</v>
      </c>
      <c r="R352" s="52" t="str">
        <f t="shared" si="145"/>
        <v/>
      </c>
      <c r="S352" s="52"/>
      <c r="T352" s="52" t="str">
        <f t="shared" si="153"/>
        <v>OV</v>
      </c>
      <c r="U352" s="57" t="s">
        <v>130</v>
      </c>
      <c r="V352" s="58">
        <f t="shared" ca="1" si="149"/>
        <v>0</v>
      </c>
      <c r="W352" s="64" t="s">
        <v>1967</v>
      </c>
      <c r="X352" s="60"/>
      <c r="Y352" s="61"/>
      <c r="Z352" s="56">
        <f t="shared" ref="Z352:AI361" ca="1" si="157">IF($O352-WEEKNUM(Z$1815)=0,$Y352,0)</f>
        <v>0</v>
      </c>
      <c r="AA352" s="56">
        <f t="shared" ca="1" si="157"/>
        <v>0</v>
      </c>
      <c r="AB352" s="56">
        <f t="shared" ca="1" si="157"/>
        <v>0</v>
      </c>
      <c r="AC352" s="56">
        <f t="shared" ca="1" si="157"/>
        <v>0</v>
      </c>
      <c r="AD352" s="56">
        <f t="shared" ca="1" si="157"/>
        <v>0</v>
      </c>
      <c r="AE352" s="56">
        <f t="shared" ca="1" si="157"/>
        <v>0</v>
      </c>
      <c r="AF352" s="56">
        <f t="shared" ca="1" si="157"/>
        <v>0</v>
      </c>
      <c r="AG352" s="56">
        <f t="shared" ca="1" si="157"/>
        <v>0</v>
      </c>
      <c r="AH352" s="56">
        <f t="shared" ca="1" si="157"/>
        <v>0</v>
      </c>
      <c r="AI352" s="56">
        <f t="shared" ca="1" si="157"/>
        <v>0</v>
      </c>
      <c r="AJ352" s="56">
        <f t="shared" ref="AJ352:AS361" ca="1" si="158">IF($O352-WEEKNUM(AJ$1815)=0,$Y352,0)</f>
        <v>0</v>
      </c>
      <c r="AK352" s="56">
        <f t="shared" ca="1" si="158"/>
        <v>0</v>
      </c>
      <c r="AL352" s="56">
        <f t="shared" ca="1" si="158"/>
        <v>0</v>
      </c>
      <c r="AM352" s="56">
        <f t="shared" ca="1" si="158"/>
        <v>0</v>
      </c>
      <c r="AN352" s="56">
        <f t="shared" ca="1" si="158"/>
        <v>0</v>
      </c>
      <c r="AO352" s="56">
        <f t="shared" ca="1" si="158"/>
        <v>0</v>
      </c>
      <c r="AP352" s="56">
        <f t="shared" ca="1" si="158"/>
        <v>0</v>
      </c>
      <c r="AQ352" s="56">
        <f t="shared" ca="1" si="158"/>
        <v>0</v>
      </c>
      <c r="AR352" s="56">
        <f t="shared" ca="1" si="158"/>
        <v>0</v>
      </c>
      <c r="AS352" s="56">
        <f t="shared" ca="1" si="158"/>
        <v>0</v>
      </c>
      <c r="AT352" s="56">
        <f t="shared" ref="AT352:BG361" ca="1" si="159">IF($O352-WEEKNUM(AT$1815)=0,$Y352,0)</f>
        <v>0</v>
      </c>
      <c r="AU352" s="56">
        <f t="shared" ca="1" si="159"/>
        <v>0</v>
      </c>
      <c r="AV352" s="56">
        <f t="shared" ca="1" si="159"/>
        <v>0</v>
      </c>
      <c r="AW352" s="56">
        <f t="shared" ca="1" si="159"/>
        <v>0</v>
      </c>
      <c r="AX352" s="56">
        <f t="shared" ca="1" si="159"/>
        <v>0</v>
      </c>
      <c r="AY352" s="56">
        <f t="shared" ca="1" si="159"/>
        <v>0</v>
      </c>
      <c r="AZ352" s="56">
        <f t="shared" ca="1" si="159"/>
        <v>0</v>
      </c>
      <c r="BA352" s="56">
        <f t="shared" ca="1" si="159"/>
        <v>0</v>
      </c>
      <c r="BB352" s="56">
        <f t="shared" ca="1" si="159"/>
        <v>0</v>
      </c>
      <c r="BC352" s="56">
        <f t="shared" ca="1" si="159"/>
        <v>0</v>
      </c>
      <c r="BD352" s="56">
        <f t="shared" ca="1" si="159"/>
        <v>0</v>
      </c>
      <c r="BE352" s="56">
        <f t="shared" ca="1" si="159"/>
        <v>0</v>
      </c>
      <c r="BF352" s="56">
        <f t="shared" ca="1" si="159"/>
        <v>0</v>
      </c>
      <c r="BG352" s="56">
        <f t="shared" ca="1" si="159"/>
        <v>0</v>
      </c>
    </row>
    <row r="353" spans="1:60" s="4" customFormat="1" x14ac:dyDescent="0.2">
      <c r="A353" s="4" t="s">
        <v>1968</v>
      </c>
      <c r="B353" s="4" t="s">
        <v>1969</v>
      </c>
      <c r="C353" s="4" t="s">
        <v>1681</v>
      </c>
      <c r="E353" s="48"/>
      <c r="F353" s="63"/>
      <c r="G353" s="50" t="s">
        <v>1682</v>
      </c>
      <c r="H353" s="50" t="s">
        <v>1682</v>
      </c>
      <c r="I353" s="51"/>
      <c r="J353" s="52">
        <v>14</v>
      </c>
      <c r="K353" s="52" t="s">
        <v>1747</v>
      </c>
      <c r="L353" s="53"/>
      <c r="M353" s="54" t="str">
        <f t="shared" si="130"/>
        <v>-</v>
      </c>
      <c r="N353" s="52">
        <f>WEEKNUM(L353)</f>
        <v>0</v>
      </c>
      <c r="O353" s="55">
        <f t="shared" ca="1" si="142"/>
        <v>28</v>
      </c>
      <c r="P353" s="55" t="str">
        <f t="shared" ca="1" si="143"/>
        <v>2019.7</v>
      </c>
      <c r="Q353" s="56">
        <f t="shared" si="144"/>
        <v>0</v>
      </c>
      <c r="R353" s="52" t="str">
        <f t="shared" si="145"/>
        <v/>
      </c>
      <c r="S353" s="52"/>
      <c r="T353" s="52" t="str">
        <f t="shared" si="153"/>
        <v>OV</v>
      </c>
      <c r="U353" s="57" t="s">
        <v>130</v>
      </c>
      <c r="V353" s="58">
        <f t="shared" ca="1" si="149"/>
        <v>0</v>
      </c>
      <c r="W353" s="59"/>
      <c r="X353" s="60"/>
      <c r="Y353" s="61"/>
      <c r="Z353" s="56">
        <f t="shared" ca="1" si="157"/>
        <v>0</v>
      </c>
      <c r="AA353" s="56">
        <f t="shared" ca="1" si="157"/>
        <v>0</v>
      </c>
      <c r="AB353" s="56">
        <f t="shared" ca="1" si="157"/>
        <v>0</v>
      </c>
      <c r="AC353" s="56">
        <f t="shared" ca="1" si="157"/>
        <v>0</v>
      </c>
      <c r="AD353" s="56">
        <f t="shared" ca="1" si="157"/>
        <v>0</v>
      </c>
      <c r="AE353" s="56">
        <f t="shared" ca="1" si="157"/>
        <v>0</v>
      </c>
      <c r="AF353" s="56">
        <f t="shared" ca="1" si="157"/>
        <v>0</v>
      </c>
      <c r="AG353" s="56">
        <f t="shared" ca="1" si="157"/>
        <v>0</v>
      </c>
      <c r="AH353" s="56">
        <f t="shared" ca="1" si="157"/>
        <v>0</v>
      </c>
      <c r="AI353" s="56">
        <f t="shared" ca="1" si="157"/>
        <v>0</v>
      </c>
      <c r="AJ353" s="56">
        <f t="shared" ca="1" si="158"/>
        <v>0</v>
      </c>
      <c r="AK353" s="56">
        <f t="shared" ca="1" si="158"/>
        <v>0</v>
      </c>
      <c r="AL353" s="56">
        <f t="shared" ca="1" si="158"/>
        <v>0</v>
      </c>
      <c r="AM353" s="56">
        <f t="shared" ca="1" si="158"/>
        <v>0</v>
      </c>
      <c r="AN353" s="56">
        <f t="shared" ca="1" si="158"/>
        <v>0</v>
      </c>
      <c r="AO353" s="56">
        <f t="shared" ca="1" si="158"/>
        <v>0</v>
      </c>
      <c r="AP353" s="56">
        <f t="shared" ca="1" si="158"/>
        <v>0</v>
      </c>
      <c r="AQ353" s="56">
        <f t="shared" ca="1" si="158"/>
        <v>0</v>
      </c>
      <c r="AR353" s="56">
        <f t="shared" ca="1" si="158"/>
        <v>0</v>
      </c>
      <c r="AS353" s="56">
        <f t="shared" ca="1" si="158"/>
        <v>0</v>
      </c>
      <c r="AT353" s="56">
        <f t="shared" ca="1" si="159"/>
        <v>0</v>
      </c>
      <c r="AU353" s="56">
        <f t="shared" ca="1" si="159"/>
        <v>0</v>
      </c>
      <c r="AV353" s="56">
        <f t="shared" ca="1" si="159"/>
        <v>0</v>
      </c>
      <c r="AW353" s="56">
        <f t="shared" ca="1" si="159"/>
        <v>0</v>
      </c>
      <c r="AX353" s="56">
        <f t="shared" ca="1" si="159"/>
        <v>0</v>
      </c>
      <c r="AY353" s="56">
        <f t="shared" ca="1" si="159"/>
        <v>0</v>
      </c>
      <c r="AZ353" s="56">
        <f t="shared" ca="1" si="159"/>
        <v>0</v>
      </c>
      <c r="BA353" s="56">
        <f t="shared" ca="1" si="159"/>
        <v>0</v>
      </c>
      <c r="BB353" s="56">
        <f t="shared" ca="1" si="159"/>
        <v>0</v>
      </c>
      <c r="BC353" s="56">
        <f t="shared" ca="1" si="159"/>
        <v>0</v>
      </c>
      <c r="BD353" s="56">
        <f t="shared" ca="1" si="159"/>
        <v>0</v>
      </c>
      <c r="BE353" s="56">
        <f t="shared" ca="1" si="159"/>
        <v>0</v>
      </c>
      <c r="BF353" s="56">
        <f t="shared" ca="1" si="159"/>
        <v>0</v>
      </c>
      <c r="BG353" s="56">
        <f t="shared" ca="1" si="159"/>
        <v>0</v>
      </c>
    </row>
    <row r="354" spans="1:60" s="4" customFormat="1" x14ac:dyDescent="0.2">
      <c r="A354" s="4" t="s">
        <v>1970</v>
      </c>
      <c r="B354" s="4" t="s">
        <v>4040</v>
      </c>
      <c r="C354" s="4" t="s">
        <v>1684</v>
      </c>
      <c r="E354" s="48"/>
      <c r="F354" s="63"/>
      <c r="G354" s="50" t="s">
        <v>1682</v>
      </c>
      <c r="H354" s="50" t="s">
        <v>1682</v>
      </c>
      <c r="I354" s="51"/>
      <c r="J354" s="52">
        <v>0</v>
      </c>
      <c r="K354" s="52"/>
      <c r="L354" s="53"/>
      <c r="M354" s="54" t="str">
        <f t="shared" si="130"/>
        <v>-</v>
      </c>
      <c r="N354" s="52">
        <f t="shared" si="138"/>
        <v>0</v>
      </c>
      <c r="O354" s="55">
        <f t="shared" ca="1" si="142"/>
        <v>28</v>
      </c>
      <c r="P354" s="55" t="str">
        <f t="shared" ca="1" si="143"/>
        <v>2019.7</v>
      </c>
      <c r="Q354" s="56">
        <f t="shared" si="144"/>
        <v>0</v>
      </c>
      <c r="R354" s="52" t="str">
        <f t="shared" si="145"/>
        <v/>
      </c>
      <c r="S354" s="52"/>
      <c r="T354" s="52" t="str">
        <f t="shared" si="153"/>
        <v>OV</v>
      </c>
      <c r="U354" s="57" t="s">
        <v>178</v>
      </c>
      <c r="V354" s="58">
        <f t="shared" ca="1" si="149"/>
        <v>0</v>
      </c>
      <c r="W354" s="59"/>
      <c r="X354" s="60"/>
      <c r="Y354" s="61"/>
      <c r="Z354" s="56">
        <f t="shared" ca="1" si="157"/>
        <v>0</v>
      </c>
      <c r="AA354" s="56">
        <f t="shared" ca="1" si="157"/>
        <v>0</v>
      </c>
      <c r="AB354" s="56">
        <f t="shared" ca="1" si="157"/>
        <v>0</v>
      </c>
      <c r="AC354" s="56">
        <f t="shared" ca="1" si="157"/>
        <v>0</v>
      </c>
      <c r="AD354" s="56">
        <f t="shared" ca="1" si="157"/>
        <v>0</v>
      </c>
      <c r="AE354" s="56">
        <f t="shared" ca="1" si="157"/>
        <v>0</v>
      </c>
      <c r="AF354" s="56">
        <f t="shared" ca="1" si="157"/>
        <v>0</v>
      </c>
      <c r="AG354" s="56">
        <f t="shared" ca="1" si="157"/>
        <v>0</v>
      </c>
      <c r="AH354" s="56">
        <f t="shared" ca="1" si="157"/>
        <v>0</v>
      </c>
      <c r="AI354" s="56">
        <f t="shared" ca="1" si="157"/>
        <v>0</v>
      </c>
      <c r="AJ354" s="56">
        <f t="shared" ca="1" si="158"/>
        <v>0</v>
      </c>
      <c r="AK354" s="56">
        <f t="shared" ca="1" si="158"/>
        <v>0</v>
      </c>
      <c r="AL354" s="56">
        <f t="shared" ca="1" si="158"/>
        <v>0</v>
      </c>
      <c r="AM354" s="56">
        <f t="shared" ca="1" si="158"/>
        <v>0</v>
      </c>
      <c r="AN354" s="56">
        <f t="shared" ca="1" si="158"/>
        <v>0</v>
      </c>
      <c r="AO354" s="56">
        <f t="shared" ca="1" si="158"/>
        <v>0</v>
      </c>
      <c r="AP354" s="56">
        <f t="shared" ca="1" si="158"/>
        <v>0</v>
      </c>
      <c r="AQ354" s="56">
        <f t="shared" ca="1" si="158"/>
        <v>0</v>
      </c>
      <c r="AR354" s="56">
        <f t="shared" ca="1" si="158"/>
        <v>0</v>
      </c>
      <c r="AS354" s="56">
        <f t="shared" ca="1" si="158"/>
        <v>0</v>
      </c>
      <c r="AT354" s="56">
        <f t="shared" ca="1" si="159"/>
        <v>0</v>
      </c>
      <c r="AU354" s="56">
        <f t="shared" ca="1" si="159"/>
        <v>0</v>
      </c>
      <c r="AV354" s="56">
        <f t="shared" ca="1" si="159"/>
        <v>0</v>
      </c>
      <c r="AW354" s="56">
        <f t="shared" ca="1" si="159"/>
        <v>0</v>
      </c>
      <c r="AX354" s="56">
        <f t="shared" ca="1" si="159"/>
        <v>0</v>
      </c>
      <c r="AY354" s="56">
        <f t="shared" ca="1" si="159"/>
        <v>0</v>
      </c>
      <c r="AZ354" s="56">
        <f t="shared" ca="1" si="159"/>
        <v>0</v>
      </c>
      <c r="BA354" s="56">
        <f t="shared" ca="1" si="159"/>
        <v>0</v>
      </c>
      <c r="BB354" s="56">
        <f t="shared" ca="1" si="159"/>
        <v>0</v>
      </c>
      <c r="BC354" s="56">
        <f t="shared" ca="1" si="159"/>
        <v>0</v>
      </c>
      <c r="BD354" s="56">
        <f t="shared" ca="1" si="159"/>
        <v>0</v>
      </c>
      <c r="BE354" s="56">
        <f t="shared" ca="1" si="159"/>
        <v>0</v>
      </c>
      <c r="BF354" s="56">
        <f t="shared" ca="1" si="159"/>
        <v>0</v>
      </c>
      <c r="BG354" s="56">
        <f t="shared" ca="1" si="159"/>
        <v>0</v>
      </c>
    </row>
    <row r="355" spans="1:60" s="4" customFormat="1" x14ac:dyDescent="0.2">
      <c r="A355" s="4" t="s">
        <v>1971</v>
      </c>
      <c r="B355" s="4" t="s">
        <v>1972</v>
      </c>
      <c r="C355" s="4" t="s">
        <v>1681</v>
      </c>
      <c r="E355" s="48"/>
      <c r="F355" s="63"/>
      <c r="G355" s="50" t="s">
        <v>1682</v>
      </c>
      <c r="H355" s="50" t="s">
        <v>1682</v>
      </c>
      <c r="I355" s="51"/>
      <c r="J355" s="52">
        <v>14</v>
      </c>
      <c r="K355" s="52"/>
      <c r="L355" s="53"/>
      <c r="M355" s="54" t="str">
        <f t="shared" si="130"/>
        <v>-</v>
      </c>
      <c r="N355" s="52">
        <f t="shared" si="138"/>
        <v>0</v>
      </c>
      <c r="O355" s="55">
        <f t="shared" ca="1" si="142"/>
        <v>28</v>
      </c>
      <c r="P355" s="55" t="str">
        <f t="shared" ca="1" si="143"/>
        <v>2019.7</v>
      </c>
      <c r="Q355" s="56">
        <f t="shared" si="144"/>
        <v>0</v>
      </c>
      <c r="R355" s="52" t="str">
        <f t="shared" si="145"/>
        <v/>
      </c>
      <c r="S355" s="52"/>
      <c r="T355" s="52" t="str">
        <f t="shared" si="153"/>
        <v>OV</v>
      </c>
      <c r="U355" s="57" t="s">
        <v>130</v>
      </c>
      <c r="V355" s="58">
        <f t="shared" ca="1" si="149"/>
        <v>0</v>
      </c>
      <c r="W355" s="64" t="s">
        <v>1973</v>
      </c>
      <c r="X355" s="60"/>
      <c r="Y355" s="61"/>
      <c r="Z355" s="56">
        <f t="shared" ca="1" si="157"/>
        <v>0</v>
      </c>
      <c r="AA355" s="56">
        <f t="shared" ca="1" si="157"/>
        <v>0</v>
      </c>
      <c r="AB355" s="56">
        <f t="shared" ca="1" si="157"/>
        <v>0</v>
      </c>
      <c r="AC355" s="56">
        <f t="shared" ca="1" si="157"/>
        <v>0</v>
      </c>
      <c r="AD355" s="56">
        <f t="shared" ca="1" si="157"/>
        <v>0</v>
      </c>
      <c r="AE355" s="56">
        <f t="shared" ca="1" si="157"/>
        <v>0</v>
      </c>
      <c r="AF355" s="56">
        <f t="shared" ca="1" si="157"/>
        <v>0</v>
      </c>
      <c r="AG355" s="56">
        <f t="shared" ca="1" si="157"/>
        <v>0</v>
      </c>
      <c r="AH355" s="56">
        <f t="shared" ca="1" si="157"/>
        <v>0</v>
      </c>
      <c r="AI355" s="56">
        <f t="shared" ca="1" si="157"/>
        <v>0</v>
      </c>
      <c r="AJ355" s="56">
        <f t="shared" ca="1" si="158"/>
        <v>0</v>
      </c>
      <c r="AK355" s="56">
        <f t="shared" ca="1" si="158"/>
        <v>0</v>
      </c>
      <c r="AL355" s="56">
        <f t="shared" ca="1" si="158"/>
        <v>0</v>
      </c>
      <c r="AM355" s="56">
        <f t="shared" ca="1" si="158"/>
        <v>0</v>
      </c>
      <c r="AN355" s="56">
        <f t="shared" ca="1" si="158"/>
        <v>0</v>
      </c>
      <c r="AO355" s="56">
        <f t="shared" ca="1" si="158"/>
        <v>0</v>
      </c>
      <c r="AP355" s="56">
        <f t="shared" ca="1" si="158"/>
        <v>0</v>
      </c>
      <c r="AQ355" s="56">
        <f t="shared" ca="1" si="158"/>
        <v>0</v>
      </c>
      <c r="AR355" s="56">
        <f t="shared" ca="1" si="158"/>
        <v>0</v>
      </c>
      <c r="AS355" s="56">
        <f t="shared" ca="1" si="158"/>
        <v>0</v>
      </c>
      <c r="AT355" s="56">
        <f t="shared" ca="1" si="159"/>
        <v>0</v>
      </c>
      <c r="AU355" s="56">
        <f t="shared" ca="1" si="159"/>
        <v>0</v>
      </c>
      <c r="AV355" s="56">
        <f t="shared" ca="1" si="159"/>
        <v>0</v>
      </c>
      <c r="AW355" s="56">
        <f t="shared" ca="1" si="159"/>
        <v>0</v>
      </c>
      <c r="AX355" s="56">
        <f t="shared" ca="1" si="159"/>
        <v>0</v>
      </c>
      <c r="AY355" s="56">
        <f t="shared" ca="1" si="159"/>
        <v>0</v>
      </c>
      <c r="AZ355" s="56">
        <f t="shared" ca="1" si="159"/>
        <v>0</v>
      </c>
      <c r="BA355" s="56">
        <f t="shared" ca="1" si="159"/>
        <v>0</v>
      </c>
      <c r="BB355" s="56">
        <f t="shared" ca="1" si="159"/>
        <v>0</v>
      </c>
      <c r="BC355" s="56">
        <f t="shared" ca="1" si="159"/>
        <v>0</v>
      </c>
      <c r="BD355" s="56">
        <f t="shared" ca="1" si="159"/>
        <v>0</v>
      </c>
      <c r="BE355" s="56">
        <f t="shared" ca="1" si="159"/>
        <v>0</v>
      </c>
      <c r="BF355" s="56">
        <f t="shared" ca="1" si="159"/>
        <v>0</v>
      </c>
      <c r="BG355" s="56">
        <f t="shared" ca="1" si="159"/>
        <v>0</v>
      </c>
    </row>
    <row r="356" spans="1:60" s="4" customFormat="1" x14ac:dyDescent="0.2">
      <c r="A356" s="4" t="s">
        <v>1357</v>
      </c>
      <c r="B356" s="4" t="s">
        <v>1974</v>
      </c>
      <c r="C356" s="4" t="s">
        <v>1681</v>
      </c>
      <c r="E356" s="48"/>
      <c r="F356" s="63" t="s">
        <v>1360</v>
      </c>
      <c r="G356" s="50" t="s">
        <v>1682</v>
      </c>
      <c r="H356" s="50" t="s">
        <v>1682</v>
      </c>
      <c r="I356" s="51"/>
      <c r="J356" s="52"/>
      <c r="K356" s="52"/>
      <c r="L356" s="53">
        <v>43581</v>
      </c>
      <c r="M356" s="54">
        <f t="shared" si="130"/>
        <v>5</v>
      </c>
      <c r="N356" s="52">
        <f t="shared" si="138"/>
        <v>17</v>
      </c>
      <c r="O356" s="55">
        <f t="shared" ca="1" si="142"/>
        <v>28</v>
      </c>
      <c r="P356" s="55" t="str">
        <f t="shared" ca="1" si="143"/>
        <v>2019.7</v>
      </c>
      <c r="Q356" s="56">
        <f t="shared" si="144"/>
        <v>463.89031505250875</v>
      </c>
      <c r="R356" s="52">
        <f t="shared" ca="1" si="145"/>
        <v>75</v>
      </c>
      <c r="S356" s="52"/>
      <c r="T356" s="52" t="str">
        <f t="shared" ca="1" si="153"/>
        <v>OV</v>
      </c>
      <c r="U356" s="57" t="s">
        <v>130</v>
      </c>
      <c r="V356" s="58">
        <f t="shared" ca="1" si="149"/>
        <v>0</v>
      </c>
      <c r="W356" s="64" t="s">
        <v>1975</v>
      </c>
      <c r="X356" s="60">
        <v>371.7</v>
      </c>
      <c r="Y356" s="61">
        <v>1987.77</v>
      </c>
      <c r="Z356" s="56">
        <f t="shared" ca="1" si="157"/>
        <v>0</v>
      </c>
      <c r="AA356" s="56">
        <f t="shared" ca="1" si="157"/>
        <v>0</v>
      </c>
      <c r="AB356" s="56">
        <f t="shared" ca="1" si="157"/>
        <v>0</v>
      </c>
      <c r="AC356" s="56">
        <f t="shared" ca="1" si="157"/>
        <v>0</v>
      </c>
      <c r="AD356" s="56">
        <f t="shared" ca="1" si="157"/>
        <v>0</v>
      </c>
      <c r="AE356" s="56">
        <f t="shared" ca="1" si="157"/>
        <v>0</v>
      </c>
      <c r="AF356" s="56">
        <f t="shared" ca="1" si="157"/>
        <v>0</v>
      </c>
      <c r="AG356" s="56">
        <f t="shared" ca="1" si="157"/>
        <v>0</v>
      </c>
      <c r="AH356" s="56">
        <f t="shared" ca="1" si="157"/>
        <v>0</v>
      </c>
      <c r="AI356" s="56">
        <f t="shared" ca="1" si="157"/>
        <v>1987.77</v>
      </c>
      <c r="AJ356" s="56">
        <f t="shared" ca="1" si="158"/>
        <v>0</v>
      </c>
      <c r="AK356" s="56">
        <f t="shared" ca="1" si="158"/>
        <v>0</v>
      </c>
      <c r="AL356" s="56">
        <f t="shared" ca="1" si="158"/>
        <v>0</v>
      </c>
      <c r="AM356" s="56">
        <f t="shared" ca="1" si="158"/>
        <v>0</v>
      </c>
      <c r="AN356" s="56">
        <f t="shared" ca="1" si="158"/>
        <v>0</v>
      </c>
      <c r="AO356" s="56">
        <f t="shared" ca="1" si="158"/>
        <v>0</v>
      </c>
      <c r="AP356" s="56">
        <f t="shared" ca="1" si="158"/>
        <v>0</v>
      </c>
      <c r="AQ356" s="56">
        <f t="shared" ca="1" si="158"/>
        <v>0</v>
      </c>
      <c r="AR356" s="56">
        <f t="shared" ca="1" si="158"/>
        <v>0</v>
      </c>
      <c r="AS356" s="56">
        <f t="shared" ca="1" si="158"/>
        <v>0</v>
      </c>
      <c r="AT356" s="56">
        <f t="shared" ca="1" si="159"/>
        <v>0</v>
      </c>
      <c r="AU356" s="56">
        <f t="shared" ca="1" si="159"/>
        <v>0</v>
      </c>
      <c r="AV356" s="56">
        <f t="shared" ca="1" si="159"/>
        <v>0</v>
      </c>
      <c r="AW356" s="56">
        <f t="shared" ca="1" si="159"/>
        <v>0</v>
      </c>
      <c r="AX356" s="56">
        <f t="shared" ca="1" si="159"/>
        <v>0</v>
      </c>
      <c r="AY356" s="56">
        <f t="shared" ca="1" si="159"/>
        <v>0</v>
      </c>
      <c r="AZ356" s="56">
        <f t="shared" ca="1" si="159"/>
        <v>0</v>
      </c>
      <c r="BA356" s="56">
        <f t="shared" ca="1" si="159"/>
        <v>0</v>
      </c>
      <c r="BB356" s="56">
        <f t="shared" ca="1" si="159"/>
        <v>0</v>
      </c>
      <c r="BC356" s="56">
        <f t="shared" ca="1" si="159"/>
        <v>0</v>
      </c>
      <c r="BD356" s="56">
        <f t="shared" ca="1" si="159"/>
        <v>0</v>
      </c>
      <c r="BE356" s="56">
        <f t="shared" ca="1" si="159"/>
        <v>0</v>
      </c>
      <c r="BF356" s="56">
        <f t="shared" ca="1" si="159"/>
        <v>0</v>
      </c>
      <c r="BG356" s="56">
        <f t="shared" ca="1" si="159"/>
        <v>0</v>
      </c>
    </row>
    <row r="357" spans="1:60" s="4" customFormat="1" x14ac:dyDescent="0.2">
      <c r="B357" s="4" t="s">
        <v>1976</v>
      </c>
      <c r="C357" s="4" t="s">
        <v>1688</v>
      </c>
      <c r="E357" s="48"/>
      <c r="F357" s="49"/>
      <c r="G357" s="50" t="s">
        <v>1682</v>
      </c>
      <c r="H357" s="50" t="s">
        <v>1682</v>
      </c>
      <c r="I357" s="51"/>
      <c r="J357" s="52"/>
      <c r="K357" s="52"/>
      <c r="L357" s="53"/>
      <c r="M357" s="54" t="str">
        <f t="shared" si="130"/>
        <v>-</v>
      </c>
      <c r="N357" s="52">
        <f t="shared" si="138"/>
        <v>0</v>
      </c>
      <c r="O357" s="55">
        <f t="shared" ca="1" si="142"/>
        <v>28</v>
      </c>
      <c r="P357" s="55" t="str">
        <f t="shared" ca="1" si="143"/>
        <v>2019.7</v>
      </c>
      <c r="Q357" s="56">
        <f t="shared" si="144"/>
        <v>0</v>
      </c>
      <c r="R357" s="52" t="str">
        <f t="shared" si="145"/>
        <v/>
      </c>
      <c r="S357" s="52"/>
      <c r="T357" s="52" t="str">
        <f t="shared" si="153"/>
        <v>OV</v>
      </c>
      <c r="U357" s="57" t="s">
        <v>130</v>
      </c>
      <c r="V357" s="58">
        <f t="shared" ca="1" si="149"/>
        <v>0</v>
      </c>
      <c r="W357" s="59"/>
      <c r="X357" s="60"/>
      <c r="Y357" s="61"/>
      <c r="Z357" s="56">
        <f t="shared" ca="1" si="157"/>
        <v>0</v>
      </c>
      <c r="AA357" s="56">
        <f t="shared" ca="1" si="157"/>
        <v>0</v>
      </c>
      <c r="AB357" s="56">
        <f t="shared" ca="1" si="157"/>
        <v>0</v>
      </c>
      <c r="AC357" s="56">
        <f t="shared" ca="1" si="157"/>
        <v>0</v>
      </c>
      <c r="AD357" s="56">
        <f t="shared" ca="1" si="157"/>
        <v>0</v>
      </c>
      <c r="AE357" s="56">
        <f t="shared" ca="1" si="157"/>
        <v>0</v>
      </c>
      <c r="AF357" s="56">
        <f t="shared" ca="1" si="157"/>
        <v>0</v>
      </c>
      <c r="AG357" s="56">
        <f t="shared" ca="1" si="157"/>
        <v>0</v>
      </c>
      <c r="AH357" s="56">
        <f t="shared" ca="1" si="157"/>
        <v>0</v>
      </c>
      <c r="AI357" s="56">
        <f t="shared" ca="1" si="157"/>
        <v>0</v>
      </c>
      <c r="AJ357" s="56">
        <f t="shared" ca="1" si="158"/>
        <v>0</v>
      </c>
      <c r="AK357" s="56">
        <f t="shared" ca="1" si="158"/>
        <v>0</v>
      </c>
      <c r="AL357" s="56">
        <f t="shared" ca="1" si="158"/>
        <v>0</v>
      </c>
      <c r="AM357" s="56">
        <f t="shared" ca="1" si="158"/>
        <v>0</v>
      </c>
      <c r="AN357" s="56">
        <f t="shared" ca="1" si="158"/>
        <v>0</v>
      </c>
      <c r="AO357" s="56">
        <f t="shared" ca="1" si="158"/>
        <v>0</v>
      </c>
      <c r="AP357" s="56">
        <f t="shared" ca="1" si="158"/>
        <v>0</v>
      </c>
      <c r="AQ357" s="56">
        <f t="shared" ca="1" si="158"/>
        <v>0</v>
      </c>
      <c r="AR357" s="56">
        <f t="shared" ca="1" si="158"/>
        <v>0</v>
      </c>
      <c r="AS357" s="56">
        <f t="shared" ca="1" si="158"/>
        <v>0</v>
      </c>
      <c r="AT357" s="56">
        <f t="shared" ca="1" si="159"/>
        <v>0</v>
      </c>
      <c r="AU357" s="56">
        <f t="shared" ca="1" si="159"/>
        <v>0</v>
      </c>
      <c r="AV357" s="56">
        <f t="shared" ca="1" si="159"/>
        <v>0</v>
      </c>
      <c r="AW357" s="56">
        <f t="shared" ca="1" si="159"/>
        <v>0</v>
      </c>
      <c r="AX357" s="56">
        <f t="shared" ca="1" si="159"/>
        <v>0</v>
      </c>
      <c r="AY357" s="56">
        <f t="shared" ca="1" si="159"/>
        <v>0</v>
      </c>
      <c r="AZ357" s="56">
        <f t="shared" ca="1" si="159"/>
        <v>0</v>
      </c>
      <c r="BA357" s="56">
        <f t="shared" ca="1" si="159"/>
        <v>0</v>
      </c>
      <c r="BB357" s="56">
        <f t="shared" ca="1" si="159"/>
        <v>0</v>
      </c>
      <c r="BC357" s="56">
        <f t="shared" ca="1" si="159"/>
        <v>0</v>
      </c>
      <c r="BD357" s="56">
        <f t="shared" ca="1" si="159"/>
        <v>0</v>
      </c>
      <c r="BE357" s="56">
        <f t="shared" ca="1" si="159"/>
        <v>0</v>
      </c>
      <c r="BF357" s="56">
        <f t="shared" ca="1" si="159"/>
        <v>0</v>
      </c>
      <c r="BG357" s="56">
        <f t="shared" ca="1" si="159"/>
        <v>0</v>
      </c>
    </row>
    <row r="358" spans="1:60" s="4" customFormat="1" x14ac:dyDescent="0.2">
      <c r="A358" s="3" t="s">
        <v>1977</v>
      </c>
      <c r="B358" s="3" t="s">
        <v>4041</v>
      </c>
      <c r="C358" s="3" t="s">
        <v>1684</v>
      </c>
      <c r="D358" s="3"/>
      <c r="E358" s="94"/>
      <c r="F358" s="95"/>
      <c r="G358" s="50" t="s">
        <v>1682</v>
      </c>
      <c r="H358" s="50" t="s">
        <v>1682</v>
      </c>
      <c r="I358" s="71"/>
      <c r="J358" s="72">
        <v>3</v>
      </c>
      <c r="K358" s="72"/>
      <c r="L358" s="80"/>
      <c r="M358" s="54" t="str">
        <f t="shared" si="130"/>
        <v>-</v>
      </c>
      <c r="N358" s="52">
        <f t="shared" si="138"/>
        <v>0</v>
      </c>
      <c r="O358" s="55">
        <f t="shared" ca="1" si="142"/>
        <v>28</v>
      </c>
      <c r="P358" s="55" t="str">
        <f t="shared" ca="1" si="143"/>
        <v>2019.7</v>
      </c>
      <c r="Q358" s="56">
        <f t="shared" si="144"/>
        <v>0</v>
      </c>
      <c r="R358" s="52" t="str">
        <f t="shared" si="145"/>
        <v/>
      </c>
      <c r="S358" s="52"/>
      <c r="T358" s="52" t="str">
        <f t="shared" si="153"/>
        <v>OV</v>
      </c>
      <c r="U358" s="57" t="s">
        <v>178</v>
      </c>
      <c r="V358" s="58">
        <f t="shared" ca="1" si="149"/>
        <v>0</v>
      </c>
      <c r="W358" s="59"/>
      <c r="X358" s="60"/>
      <c r="Y358" s="74"/>
      <c r="Z358" s="56">
        <f t="shared" ca="1" si="157"/>
        <v>0</v>
      </c>
      <c r="AA358" s="56">
        <f t="shared" ca="1" si="157"/>
        <v>0</v>
      </c>
      <c r="AB358" s="56">
        <f t="shared" ca="1" si="157"/>
        <v>0</v>
      </c>
      <c r="AC358" s="56">
        <f t="shared" ca="1" si="157"/>
        <v>0</v>
      </c>
      <c r="AD358" s="56">
        <f t="shared" ca="1" si="157"/>
        <v>0</v>
      </c>
      <c r="AE358" s="56">
        <f t="shared" ca="1" si="157"/>
        <v>0</v>
      </c>
      <c r="AF358" s="56">
        <f t="shared" ca="1" si="157"/>
        <v>0</v>
      </c>
      <c r="AG358" s="56">
        <f t="shared" ca="1" si="157"/>
        <v>0</v>
      </c>
      <c r="AH358" s="56">
        <f t="shared" ca="1" si="157"/>
        <v>0</v>
      </c>
      <c r="AI358" s="56">
        <f t="shared" ca="1" si="157"/>
        <v>0</v>
      </c>
      <c r="AJ358" s="56">
        <f t="shared" ca="1" si="158"/>
        <v>0</v>
      </c>
      <c r="AK358" s="56">
        <f t="shared" ca="1" si="158"/>
        <v>0</v>
      </c>
      <c r="AL358" s="56">
        <f t="shared" ca="1" si="158"/>
        <v>0</v>
      </c>
      <c r="AM358" s="56">
        <f t="shared" ca="1" si="158"/>
        <v>0</v>
      </c>
      <c r="AN358" s="56">
        <f t="shared" ca="1" si="158"/>
        <v>0</v>
      </c>
      <c r="AO358" s="56">
        <f t="shared" ca="1" si="158"/>
        <v>0</v>
      </c>
      <c r="AP358" s="56">
        <f t="shared" ca="1" si="158"/>
        <v>0</v>
      </c>
      <c r="AQ358" s="56">
        <f t="shared" ca="1" si="158"/>
        <v>0</v>
      </c>
      <c r="AR358" s="56">
        <f t="shared" ca="1" si="158"/>
        <v>0</v>
      </c>
      <c r="AS358" s="56">
        <f t="shared" ca="1" si="158"/>
        <v>0</v>
      </c>
      <c r="AT358" s="56">
        <f t="shared" ca="1" si="159"/>
        <v>0</v>
      </c>
      <c r="AU358" s="56">
        <f t="shared" ca="1" si="159"/>
        <v>0</v>
      </c>
      <c r="AV358" s="56">
        <f t="shared" ca="1" si="159"/>
        <v>0</v>
      </c>
      <c r="AW358" s="56">
        <f t="shared" ca="1" si="159"/>
        <v>0</v>
      </c>
      <c r="AX358" s="56">
        <f t="shared" ca="1" si="159"/>
        <v>0</v>
      </c>
      <c r="AY358" s="56">
        <f t="shared" ca="1" si="159"/>
        <v>0</v>
      </c>
      <c r="AZ358" s="56">
        <f t="shared" ca="1" si="159"/>
        <v>0</v>
      </c>
      <c r="BA358" s="56">
        <f t="shared" ca="1" si="159"/>
        <v>0</v>
      </c>
      <c r="BB358" s="56">
        <f t="shared" ca="1" si="159"/>
        <v>0</v>
      </c>
      <c r="BC358" s="56">
        <f t="shared" ca="1" si="159"/>
        <v>0</v>
      </c>
      <c r="BD358" s="56">
        <f t="shared" ca="1" si="159"/>
        <v>0</v>
      </c>
      <c r="BE358" s="56">
        <f t="shared" ca="1" si="159"/>
        <v>0</v>
      </c>
      <c r="BF358" s="56">
        <f t="shared" ca="1" si="159"/>
        <v>0</v>
      </c>
      <c r="BG358" s="56">
        <f t="shared" ca="1" si="159"/>
        <v>0</v>
      </c>
    </row>
    <row r="359" spans="1:60" s="4" customFormat="1" x14ac:dyDescent="0.2">
      <c r="A359" s="3" t="s">
        <v>1978</v>
      </c>
      <c r="B359" s="3" t="s">
        <v>4061</v>
      </c>
      <c r="C359" s="3" t="s">
        <v>1684</v>
      </c>
      <c r="D359" s="3"/>
      <c r="E359" s="94"/>
      <c r="F359" s="96"/>
      <c r="G359" s="50" t="s">
        <v>1682</v>
      </c>
      <c r="H359" s="50" t="s">
        <v>1682</v>
      </c>
      <c r="I359" s="71"/>
      <c r="J359" s="72">
        <v>-3</v>
      </c>
      <c r="K359" s="72"/>
      <c r="L359" s="80"/>
      <c r="M359" s="54" t="str">
        <f t="shared" si="130"/>
        <v>-</v>
      </c>
      <c r="N359" s="52">
        <f t="shared" si="138"/>
        <v>0</v>
      </c>
      <c r="O359" s="55">
        <f t="shared" ca="1" si="142"/>
        <v>28</v>
      </c>
      <c r="P359" s="55" t="str">
        <f t="shared" ca="1" si="143"/>
        <v>2019.7</v>
      </c>
      <c r="Q359" s="56">
        <f t="shared" si="144"/>
        <v>0</v>
      </c>
      <c r="R359" s="52" t="str">
        <f t="shared" si="145"/>
        <v/>
      </c>
      <c r="S359" s="52"/>
      <c r="T359" s="52" t="str">
        <f t="shared" si="153"/>
        <v>OV</v>
      </c>
      <c r="U359" s="57" t="s">
        <v>178</v>
      </c>
      <c r="V359" s="58">
        <f t="shared" ca="1" si="149"/>
        <v>0</v>
      </c>
      <c r="W359" s="59"/>
      <c r="X359" s="60"/>
      <c r="Y359" s="74"/>
      <c r="Z359" s="56">
        <f t="shared" ca="1" si="157"/>
        <v>0</v>
      </c>
      <c r="AA359" s="56">
        <f t="shared" ca="1" si="157"/>
        <v>0</v>
      </c>
      <c r="AB359" s="56">
        <f t="shared" ca="1" si="157"/>
        <v>0</v>
      </c>
      <c r="AC359" s="56">
        <f t="shared" ca="1" si="157"/>
        <v>0</v>
      </c>
      <c r="AD359" s="56">
        <f t="shared" ca="1" si="157"/>
        <v>0</v>
      </c>
      <c r="AE359" s="56">
        <f t="shared" ca="1" si="157"/>
        <v>0</v>
      </c>
      <c r="AF359" s="56">
        <f t="shared" ca="1" si="157"/>
        <v>0</v>
      </c>
      <c r="AG359" s="56">
        <f t="shared" ca="1" si="157"/>
        <v>0</v>
      </c>
      <c r="AH359" s="56">
        <f t="shared" ca="1" si="157"/>
        <v>0</v>
      </c>
      <c r="AI359" s="56">
        <f t="shared" ca="1" si="157"/>
        <v>0</v>
      </c>
      <c r="AJ359" s="56">
        <f t="shared" ca="1" si="158"/>
        <v>0</v>
      </c>
      <c r="AK359" s="56">
        <f t="shared" ca="1" si="158"/>
        <v>0</v>
      </c>
      <c r="AL359" s="56">
        <f t="shared" ca="1" si="158"/>
        <v>0</v>
      </c>
      <c r="AM359" s="56">
        <f t="shared" ca="1" si="158"/>
        <v>0</v>
      </c>
      <c r="AN359" s="56">
        <f t="shared" ca="1" si="158"/>
        <v>0</v>
      </c>
      <c r="AO359" s="56">
        <f t="shared" ca="1" si="158"/>
        <v>0</v>
      </c>
      <c r="AP359" s="56">
        <f t="shared" ca="1" si="158"/>
        <v>0</v>
      </c>
      <c r="AQ359" s="56">
        <f t="shared" ca="1" si="158"/>
        <v>0</v>
      </c>
      <c r="AR359" s="56">
        <f t="shared" ca="1" si="158"/>
        <v>0</v>
      </c>
      <c r="AS359" s="56">
        <f t="shared" ca="1" si="158"/>
        <v>0</v>
      </c>
      <c r="AT359" s="56">
        <f t="shared" ca="1" si="159"/>
        <v>0</v>
      </c>
      <c r="AU359" s="56">
        <f t="shared" ca="1" si="159"/>
        <v>0</v>
      </c>
      <c r="AV359" s="56">
        <f t="shared" ca="1" si="159"/>
        <v>0</v>
      </c>
      <c r="AW359" s="56">
        <f t="shared" ca="1" si="159"/>
        <v>0</v>
      </c>
      <c r="AX359" s="56">
        <f t="shared" ca="1" si="159"/>
        <v>0</v>
      </c>
      <c r="AY359" s="56">
        <f t="shared" ca="1" si="159"/>
        <v>0</v>
      </c>
      <c r="AZ359" s="56">
        <f t="shared" ca="1" si="159"/>
        <v>0</v>
      </c>
      <c r="BA359" s="56">
        <f t="shared" ca="1" si="159"/>
        <v>0</v>
      </c>
      <c r="BB359" s="56">
        <f t="shared" ca="1" si="159"/>
        <v>0</v>
      </c>
      <c r="BC359" s="56">
        <f t="shared" ca="1" si="159"/>
        <v>0</v>
      </c>
      <c r="BD359" s="56">
        <f t="shared" ca="1" si="159"/>
        <v>0</v>
      </c>
      <c r="BE359" s="56">
        <f t="shared" ca="1" si="159"/>
        <v>0</v>
      </c>
      <c r="BF359" s="56">
        <f t="shared" ca="1" si="159"/>
        <v>0</v>
      </c>
      <c r="BG359" s="56">
        <f t="shared" ca="1" si="159"/>
        <v>0</v>
      </c>
    </row>
    <row r="360" spans="1:60" s="4" customFormat="1" x14ac:dyDescent="0.2">
      <c r="A360" s="3" t="s">
        <v>1979</v>
      </c>
      <c r="B360" s="3" t="s">
        <v>1980</v>
      </c>
      <c r="C360" s="3" t="s">
        <v>1681</v>
      </c>
      <c r="D360" s="3"/>
      <c r="E360" s="94"/>
      <c r="F360" s="96"/>
      <c r="G360" s="50" t="s">
        <v>1682</v>
      </c>
      <c r="H360" s="50" t="s">
        <v>1682</v>
      </c>
      <c r="I360" s="71"/>
      <c r="J360" s="72">
        <v>14</v>
      </c>
      <c r="K360" s="72"/>
      <c r="L360" s="80"/>
      <c r="M360" s="54" t="str">
        <f t="shared" si="130"/>
        <v>-</v>
      </c>
      <c r="N360" s="52">
        <f t="shared" si="138"/>
        <v>0</v>
      </c>
      <c r="O360" s="55">
        <f t="shared" ca="1" si="142"/>
        <v>28</v>
      </c>
      <c r="P360" s="55" t="str">
        <f t="shared" ca="1" si="143"/>
        <v>2019.7</v>
      </c>
      <c r="Q360" s="56">
        <f t="shared" si="144"/>
        <v>0</v>
      </c>
      <c r="R360" s="52" t="str">
        <f t="shared" si="145"/>
        <v/>
      </c>
      <c r="S360" s="52"/>
      <c r="T360" s="52" t="str">
        <f t="shared" si="153"/>
        <v>OV</v>
      </c>
      <c r="U360" s="57" t="s">
        <v>130</v>
      </c>
      <c r="V360" s="58">
        <f t="shared" ca="1" si="149"/>
        <v>0</v>
      </c>
      <c r="W360" s="64" t="s">
        <v>1981</v>
      </c>
      <c r="X360" s="60"/>
      <c r="Y360" s="74"/>
      <c r="Z360" s="56">
        <f t="shared" ca="1" si="157"/>
        <v>0</v>
      </c>
      <c r="AA360" s="56">
        <f t="shared" ca="1" si="157"/>
        <v>0</v>
      </c>
      <c r="AB360" s="56">
        <f t="shared" ca="1" si="157"/>
        <v>0</v>
      </c>
      <c r="AC360" s="56">
        <f t="shared" ca="1" si="157"/>
        <v>0</v>
      </c>
      <c r="AD360" s="56">
        <f t="shared" ca="1" si="157"/>
        <v>0</v>
      </c>
      <c r="AE360" s="56">
        <f t="shared" ca="1" si="157"/>
        <v>0</v>
      </c>
      <c r="AF360" s="56">
        <f t="shared" ca="1" si="157"/>
        <v>0</v>
      </c>
      <c r="AG360" s="56">
        <f t="shared" ca="1" si="157"/>
        <v>0</v>
      </c>
      <c r="AH360" s="56">
        <f t="shared" ca="1" si="157"/>
        <v>0</v>
      </c>
      <c r="AI360" s="56">
        <f t="shared" ca="1" si="157"/>
        <v>0</v>
      </c>
      <c r="AJ360" s="56">
        <f t="shared" ca="1" si="158"/>
        <v>0</v>
      </c>
      <c r="AK360" s="56">
        <f t="shared" ca="1" si="158"/>
        <v>0</v>
      </c>
      <c r="AL360" s="56">
        <f t="shared" ca="1" si="158"/>
        <v>0</v>
      </c>
      <c r="AM360" s="56">
        <f t="shared" ca="1" si="158"/>
        <v>0</v>
      </c>
      <c r="AN360" s="56">
        <f t="shared" ca="1" si="158"/>
        <v>0</v>
      </c>
      <c r="AO360" s="56">
        <f t="shared" ca="1" si="158"/>
        <v>0</v>
      </c>
      <c r="AP360" s="56">
        <f t="shared" ca="1" si="158"/>
        <v>0</v>
      </c>
      <c r="AQ360" s="56">
        <f t="shared" ca="1" si="158"/>
        <v>0</v>
      </c>
      <c r="AR360" s="56">
        <f t="shared" ca="1" si="158"/>
        <v>0</v>
      </c>
      <c r="AS360" s="56">
        <f t="shared" ca="1" si="158"/>
        <v>0</v>
      </c>
      <c r="AT360" s="56">
        <f t="shared" ca="1" si="159"/>
        <v>0</v>
      </c>
      <c r="AU360" s="56">
        <f t="shared" ca="1" si="159"/>
        <v>0</v>
      </c>
      <c r="AV360" s="56">
        <f t="shared" ca="1" si="159"/>
        <v>0</v>
      </c>
      <c r="AW360" s="56">
        <f t="shared" ca="1" si="159"/>
        <v>0</v>
      </c>
      <c r="AX360" s="56">
        <f t="shared" ca="1" si="159"/>
        <v>0</v>
      </c>
      <c r="AY360" s="56">
        <f t="shared" ca="1" si="159"/>
        <v>0</v>
      </c>
      <c r="AZ360" s="56">
        <f t="shared" ca="1" si="159"/>
        <v>0</v>
      </c>
      <c r="BA360" s="56">
        <f t="shared" ca="1" si="159"/>
        <v>0</v>
      </c>
      <c r="BB360" s="56">
        <f t="shared" ca="1" si="159"/>
        <v>0</v>
      </c>
      <c r="BC360" s="56">
        <f t="shared" ca="1" si="159"/>
        <v>0</v>
      </c>
      <c r="BD360" s="56">
        <f t="shared" ca="1" si="159"/>
        <v>0</v>
      </c>
      <c r="BE360" s="56">
        <f t="shared" ca="1" si="159"/>
        <v>0</v>
      </c>
      <c r="BF360" s="56">
        <f t="shared" ca="1" si="159"/>
        <v>0</v>
      </c>
      <c r="BG360" s="56">
        <f t="shared" ca="1" si="159"/>
        <v>0</v>
      </c>
    </row>
    <row r="361" spans="1:60" s="4" customFormat="1" x14ac:dyDescent="0.2">
      <c r="A361" s="4" t="s">
        <v>1982</v>
      </c>
      <c r="B361" s="4" t="s">
        <v>1983</v>
      </c>
      <c r="C361" s="4" t="s">
        <v>1727</v>
      </c>
      <c r="E361" s="97"/>
      <c r="F361" s="98"/>
      <c r="G361" s="50" t="s">
        <v>1682</v>
      </c>
      <c r="H361" s="50" t="s">
        <v>1682</v>
      </c>
      <c r="I361" s="51"/>
      <c r="J361" s="99">
        <v>14</v>
      </c>
      <c r="K361" s="99"/>
      <c r="L361" s="53"/>
      <c r="M361" s="54" t="str">
        <f t="shared" ref="M361:M431" si="160">IF(L361="","-",WEEKDAY(L361,2))</f>
        <v>-</v>
      </c>
      <c r="N361" s="52">
        <f t="shared" si="138"/>
        <v>0</v>
      </c>
      <c r="O361" s="55">
        <f t="shared" ca="1" si="142"/>
        <v>28</v>
      </c>
      <c r="P361" s="55" t="str">
        <f t="shared" ca="1" si="143"/>
        <v>2019.7</v>
      </c>
      <c r="Q361" s="56">
        <f t="shared" si="144"/>
        <v>0</v>
      </c>
      <c r="R361" s="52" t="str">
        <f t="shared" si="145"/>
        <v/>
      </c>
      <c r="S361" s="52"/>
      <c r="T361" s="52" t="str">
        <f t="shared" si="153"/>
        <v>OV</v>
      </c>
      <c r="U361" s="57" t="s">
        <v>130</v>
      </c>
      <c r="V361" s="58">
        <f t="shared" ca="1" si="149"/>
        <v>0</v>
      </c>
      <c r="W361" s="64" t="s">
        <v>1984</v>
      </c>
      <c r="X361" s="60"/>
      <c r="Y361" s="61"/>
      <c r="Z361" s="56">
        <f t="shared" ca="1" si="157"/>
        <v>0</v>
      </c>
      <c r="AA361" s="56">
        <f t="shared" ca="1" si="157"/>
        <v>0</v>
      </c>
      <c r="AB361" s="56">
        <f t="shared" ca="1" si="157"/>
        <v>0</v>
      </c>
      <c r="AC361" s="56">
        <f t="shared" ca="1" si="157"/>
        <v>0</v>
      </c>
      <c r="AD361" s="56">
        <f t="shared" ca="1" si="157"/>
        <v>0</v>
      </c>
      <c r="AE361" s="56">
        <f t="shared" ca="1" si="157"/>
        <v>0</v>
      </c>
      <c r="AF361" s="56">
        <f t="shared" ca="1" si="157"/>
        <v>0</v>
      </c>
      <c r="AG361" s="56">
        <f t="shared" ca="1" si="157"/>
        <v>0</v>
      </c>
      <c r="AH361" s="56">
        <f t="shared" ca="1" si="157"/>
        <v>0</v>
      </c>
      <c r="AI361" s="56">
        <f t="shared" ca="1" si="157"/>
        <v>0</v>
      </c>
      <c r="AJ361" s="56">
        <f t="shared" ca="1" si="158"/>
        <v>0</v>
      </c>
      <c r="AK361" s="56">
        <f t="shared" ca="1" si="158"/>
        <v>0</v>
      </c>
      <c r="AL361" s="56">
        <f t="shared" ca="1" si="158"/>
        <v>0</v>
      </c>
      <c r="AM361" s="56">
        <f t="shared" ca="1" si="158"/>
        <v>0</v>
      </c>
      <c r="AN361" s="56">
        <f t="shared" ca="1" si="158"/>
        <v>0</v>
      </c>
      <c r="AO361" s="56">
        <f t="shared" ca="1" si="158"/>
        <v>0</v>
      </c>
      <c r="AP361" s="56">
        <f t="shared" ca="1" si="158"/>
        <v>0</v>
      </c>
      <c r="AQ361" s="56">
        <f t="shared" ca="1" si="158"/>
        <v>0</v>
      </c>
      <c r="AR361" s="56">
        <f t="shared" ca="1" si="158"/>
        <v>0</v>
      </c>
      <c r="AS361" s="56">
        <f t="shared" ca="1" si="158"/>
        <v>0</v>
      </c>
      <c r="AT361" s="56">
        <f t="shared" ca="1" si="159"/>
        <v>0</v>
      </c>
      <c r="AU361" s="56">
        <f t="shared" ca="1" si="159"/>
        <v>0</v>
      </c>
      <c r="AV361" s="56">
        <f t="shared" ca="1" si="159"/>
        <v>0</v>
      </c>
      <c r="AW361" s="56">
        <f t="shared" ca="1" si="159"/>
        <v>0</v>
      </c>
      <c r="AX361" s="56">
        <f t="shared" ca="1" si="159"/>
        <v>0</v>
      </c>
      <c r="AY361" s="56">
        <f t="shared" ca="1" si="159"/>
        <v>0</v>
      </c>
      <c r="AZ361" s="56">
        <f t="shared" ca="1" si="159"/>
        <v>0</v>
      </c>
      <c r="BA361" s="56">
        <f t="shared" ca="1" si="159"/>
        <v>0</v>
      </c>
      <c r="BB361" s="56">
        <f t="shared" ca="1" si="159"/>
        <v>0</v>
      </c>
      <c r="BC361" s="56">
        <f t="shared" ca="1" si="159"/>
        <v>0</v>
      </c>
      <c r="BD361" s="56">
        <f t="shared" ca="1" si="159"/>
        <v>0</v>
      </c>
      <c r="BE361" s="56">
        <f t="shared" ca="1" si="159"/>
        <v>0</v>
      </c>
      <c r="BF361" s="56">
        <f t="shared" ca="1" si="159"/>
        <v>0</v>
      </c>
      <c r="BG361" s="56">
        <f t="shared" ca="1" si="159"/>
        <v>0</v>
      </c>
      <c r="BH361" s="1"/>
    </row>
    <row r="362" spans="1:60" s="4" customFormat="1" x14ac:dyDescent="0.2">
      <c r="A362" s="4" t="s">
        <v>1551</v>
      </c>
      <c r="B362" s="4" t="s">
        <v>1985</v>
      </c>
      <c r="C362" s="4" t="s">
        <v>1681</v>
      </c>
      <c r="E362" s="48"/>
      <c r="F362" s="63" t="s">
        <v>1554</v>
      </c>
      <c r="G362" s="50" t="s">
        <v>1682</v>
      </c>
      <c r="H362" s="50" t="s">
        <v>1682</v>
      </c>
      <c r="I362" s="51"/>
      <c r="J362" s="52">
        <v>14</v>
      </c>
      <c r="K362" s="52"/>
      <c r="L362" s="53">
        <v>43580</v>
      </c>
      <c r="M362" s="54">
        <f t="shared" si="160"/>
        <v>4</v>
      </c>
      <c r="N362" s="52">
        <f t="shared" si="138"/>
        <v>17</v>
      </c>
      <c r="O362" s="55">
        <f t="shared" ca="1" si="142"/>
        <v>28</v>
      </c>
      <c r="P362" s="55" t="str">
        <f t="shared" ca="1" si="143"/>
        <v>2019.7</v>
      </c>
      <c r="Q362" s="56">
        <f t="shared" si="144"/>
        <v>4879.8133022170359</v>
      </c>
      <c r="R362" s="52">
        <f t="shared" ca="1" si="145"/>
        <v>76</v>
      </c>
      <c r="S362" s="52"/>
      <c r="T362" s="52" t="str">
        <f t="shared" ca="1" si="153"/>
        <v>OV</v>
      </c>
      <c r="U362" s="57" t="s">
        <v>130</v>
      </c>
      <c r="V362" s="58">
        <f t="shared" ca="1" si="149"/>
        <v>0</v>
      </c>
      <c r="W362" s="64" t="s">
        <v>1986</v>
      </c>
      <c r="X362" s="60">
        <v>3910</v>
      </c>
      <c r="Y362" s="61">
        <v>20910</v>
      </c>
      <c r="Z362" s="56">
        <f t="shared" ref="Z362:AI371" ca="1" si="161">IF($O362-WEEKNUM(Z$1815)=0,$Y362,0)</f>
        <v>0</v>
      </c>
      <c r="AA362" s="56">
        <f t="shared" ca="1" si="161"/>
        <v>0</v>
      </c>
      <c r="AB362" s="56">
        <f t="shared" ca="1" si="161"/>
        <v>0</v>
      </c>
      <c r="AC362" s="56">
        <f t="shared" ca="1" si="161"/>
        <v>0</v>
      </c>
      <c r="AD362" s="56">
        <f t="shared" ca="1" si="161"/>
        <v>0</v>
      </c>
      <c r="AE362" s="56">
        <f t="shared" ca="1" si="161"/>
        <v>0</v>
      </c>
      <c r="AF362" s="56">
        <f t="shared" ca="1" si="161"/>
        <v>0</v>
      </c>
      <c r="AG362" s="56">
        <f t="shared" ca="1" si="161"/>
        <v>0</v>
      </c>
      <c r="AH362" s="56">
        <f t="shared" ca="1" si="161"/>
        <v>0</v>
      </c>
      <c r="AI362" s="56">
        <f t="shared" ca="1" si="161"/>
        <v>20910</v>
      </c>
      <c r="AJ362" s="56">
        <f t="shared" ref="AJ362:AS371" ca="1" si="162">IF($O362-WEEKNUM(AJ$1815)=0,$Y362,0)</f>
        <v>0</v>
      </c>
      <c r="AK362" s="56">
        <f t="shared" ca="1" si="162"/>
        <v>0</v>
      </c>
      <c r="AL362" s="56">
        <f t="shared" ca="1" si="162"/>
        <v>0</v>
      </c>
      <c r="AM362" s="56">
        <f t="shared" ca="1" si="162"/>
        <v>0</v>
      </c>
      <c r="AN362" s="56">
        <f t="shared" ca="1" si="162"/>
        <v>0</v>
      </c>
      <c r="AO362" s="56">
        <f t="shared" ca="1" si="162"/>
        <v>0</v>
      </c>
      <c r="AP362" s="56">
        <f t="shared" ca="1" si="162"/>
        <v>0</v>
      </c>
      <c r="AQ362" s="56">
        <f t="shared" ca="1" si="162"/>
        <v>0</v>
      </c>
      <c r="AR362" s="56">
        <f t="shared" ca="1" si="162"/>
        <v>0</v>
      </c>
      <c r="AS362" s="56">
        <f t="shared" ca="1" si="162"/>
        <v>0</v>
      </c>
      <c r="AT362" s="56">
        <f t="shared" ref="AT362:BG371" ca="1" si="163">IF($O362-WEEKNUM(AT$1815)=0,$Y362,0)</f>
        <v>0</v>
      </c>
      <c r="AU362" s="56">
        <f t="shared" ca="1" si="163"/>
        <v>0</v>
      </c>
      <c r="AV362" s="56">
        <f t="shared" ca="1" si="163"/>
        <v>0</v>
      </c>
      <c r="AW362" s="56">
        <f t="shared" ca="1" si="163"/>
        <v>0</v>
      </c>
      <c r="AX362" s="56">
        <f t="shared" ca="1" si="163"/>
        <v>0</v>
      </c>
      <c r="AY362" s="56">
        <f t="shared" ca="1" si="163"/>
        <v>0</v>
      </c>
      <c r="AZ362" s="56">
        <f t="shared" ca="1" si="163"/>
        <v>0</v>
      </c>
      <c r="BA362" s="56">
        <f t="shared" ca="1" si="163"/>
        <v>0</v>
      </c>
      <c r="BB362" s="56">
        <f t="shared" ca="1" si="163"/>
        <v>0</v>
      </c>
      <c r="BC362" s="56">
        <f t="shared" ca="1" si="163"/>
        <v>0</v>
      </c>
      <c r="BD362" s="56">
        <f t="shared" ca="1" si="163"/>
        <v>0</v>
      </c>
      <c r="BE362" s="56">
        <f t="shared" ca="1" si="163"/>
        <v>0</v>
      </c>
      <c r="BF362" s="56">
        <f t="shared" ca="1" si="163"/>
        <v>0</v>
      </c>
      <c r="BG362" s="56">
        <f t="shared" ca="1" si="163"/>
        <v>0</v>
      </c>
      <c r="BH362" s="1"/>
    </row>
    <row r="363" spans="1:60" s="4" customFormat="1" x14ac:dyDescent="0.2">
      <c r="A363" s="4" t="s">
        <v>560</v>
      </c>
      <c r="B363" s="4" t="s">
        <v>1987</v>
      </c>
      <c r="C363" s="4" t="s">
        <v>1681</v>
      </c>
      <c r="E363" s="48"/>
      <c r="F363" s="63" t="s">
        <v>1988</v>
      </c>
      <c r="G363" s="50" t="s">
        <v>1682</v>
      </c>
      <c r="H363" s="50" t="s">
        <v>1682</v>
      </c>
      <c r="I363" s="51"/>
      <c r="J363" s="52">
        <v>14</v>
      </c>
      <c r="K363" s="52"/>
      <c r="L363" s="53">
        <v>43588</v>
      </c>
      <c r="M363" s="54">
        <f t="shared" si="160"/>
        <v>5</v>
      </c>
      <c r="N363" s="52">
        <f>WEEKNUM(L363)</f>
        <v>18</v>
      </c>
      <c r="O363" s="55">
        <f t="shared" ca="1" si="142"/>
        <v>28</v>
      </c>
      <c r="P363" s="55" t="str">
        <f t="shared" ca="1" si="143"/>
        <v>2019.7</v>
      </c>
      <c r="Q363" s="56">
        <f t="shared" si="144"/>
        <v>292.7187864644107</v>
      </c>
      <c r="R363" s="52">
        <f t="shared" ca="1" si="145"/>
        <v>68</v>
      </c>
      <c r="S363" s="52"/>
      <c r="T363" s="52" t="str">
        <f t="shared" ca="1" si="153"/>
        <v>OV</v>
      </c>
      <c r="U363" s="57" t="s">
        <v>130</v>
      </c>
      <c r="V363" s="58">
        <f t="shared" ca="1" si="149"/>
        <v>0</v>
      </c>
      <c r="W363" s="64" t="s">
        <v>1989</v>
      </c>
      <c r="X363" s="60">
        <v>234.54</v>
      </c>
      <c r="Y363" s="61">
        <v>1254.3</v>
      </c>
      <c r="Z363" s="56">
        <f t="shared" ca="1" si="161"/>
        <v>0</v>
      </c>
      <c r="AA363" s="56">
        <f t="shared" ca="1" si="161"/>
        <v>0</v>
      </c>
      <c r="AB363" s="56">
        <f t="shared" ca="1" si="161"/>
        <v>0</v>
      </c>
      <c r="AC363" s="56">
        <f t="shared" ca="1" si="161"/>
        <v>0</v>
      </c>
      <c r="AD363" s="56">
        <f t="shared" ca="1" si="161"/>
        <v>0</v>
      </c>
      <c r="AE363" s="56">
        <f t="shared" ca="1" si="161"/>
        <v>0</v>
      </c>
      <c r="AF363" s="56">
        <f t="shared" ca="1" si="161"/>
        <v>0</v>
      </c>
      <c r="AG363" s="56">
        <f t="shared" ca="1" si="161"/>
        <v>0</v>
      </c>
      <c r="AH363" s="56">
        <f t="shared" ca="1" si="161"/>
        <v>0</v>
      </c>
      <c r="AI363" s="56">
        <f t="shared" ca="1" si="161"/>
        <v>1254.3</v>
      </c>
      <c r="AJ363" s="56">
        <f t="shared" ca="1" si="162"/>
        <v>0</v>
      </c>
      <c r="AK363" s="56">
        <f t="shared" ca="1" si="162"/>
        <v>0</v>
      </c>
      <c r="AL363" s="56">
        <f t="shared" ca="1" si="162"/>
        <v>0</v>
      </c>
      <c r="AM363" s="56">
        <f t="shared" ca="1" si="162"/>
        <v>0</v>
      </c>
      <c r="AN363" s="56">
        <f t="shared" ca="1" si="162"/>
        <v>0</v>
      </c>
      <c r="AO363" s="56">
        <f t="shared" ca="1" si="162"/>
        <v>0</v>
      </c>
      <c r="AP363" s="56">
        <f t="shared" ca="1" si="162"/>
        <v>0</v>
      </c>
      <c r="AQ363" s="56">
        <f t="shared" ca="1" si="162"/>
        <v>0</v>
      </c>
      <c r="AR363" s="56">
        <f t="shared" ca="1" si="162"/>
        <v>0</v>
      </c>
      <c r="AS363" s="56">
        <f t="shared" ca="1" si="162"/>
        <v>0</v>
      </c>
      <c r="AT363" s="56">
        <f t="shared" ca="1" si="163"/>
        <v>0</v>
      </c>
      <c r="AU363" s="56">
        <f t="shared" ca="1" si="163"/>
        <v>0</v>
      </c>
      <c r="AV363" s="56">
        <f t="shared" ca="1" si="163"/>
        <v>0</v>
      </c>
      <c r="AW363" s="56">
        <f t="shared" ca="1" si="163"/>
        <v>0</v>
      </c>
      <c r="AX363" s="56">
        <f t="shared" ca="1" si="163"/>
        <v>0</v>
      </c>
      <c r="AY363" s="56">
        <f t="shared" ca="1" si="163"/>
        <v>0</v>
      </c>
      <c r="AZ363" s="56">
        <f t="shared" ca="1" si="163"/>
        <v>0</v>
      </c>
      <c r="BA363" s="56">
        <f t="shared" ca="1" si="163"/>
        <v>0</v>
      </c>
      <c r="BB363" s="56">
        <f t="shared" ca="1" si="163"/>
        <v>0</v>
      </c>
      <c r="BC363" s="56">
        <f t="shared" ca="1" si="163"/>
        <v>0</v>
      </c>
      <c r="BD363" s="56">
        <f t="shared" ca="1" si="163"/>
        <v>0</v>
      </c>
      <c r="BE363" s="56">
        <f t="shared" ca="1" si="163"/>
        <v>0</v>
      </c>
      <c r="BF363" s="56">
        <f t="shared" ca="1" si="163"/>
        <v>0</v>
      </c>
      <c r="BG363" s="56">
        <f t="shared" ca="1" si="163"/>
        <v>0</v>
      </c>
      <c r="BH363" s="1"/>
    </row>
    <row r="364" spans="1:60" s="4" customFormat="1" x14ac:dyDescent="0.2">
      <c r="A364" s="4" t="s">
        <v>560</v>
      </c>
      <c r="B364" s="4" t="s">
        <v>1987</v>
      </c>
      <c r="C364" s="4" t="s">
        <v>1681</v>
      </c>
      <c r="E364" s="48"/>
      <c r="F364" s="63" t="s">
        <v>1990</v>
      </c>
      <c r="G364" s="50" t="s">
        <v>1682</v>
      </c>
      <c r="H364" s="50" t="s">
        <v>1682</v>
      </c>
      <c r="I364" s="51"/>
      <c r="J364" s="52">
        <v>14</v>
      </c>
      <c r="K364" s="52"/>
      <c r="L364" s="53">
        <v>43580</v>
      </c>
      <c r="M364" s="54">
        <f t="shared" si="160"/>
        <v>4</v>
      </c>
      <c r="N364" s="52">
        <f>WEEKNUM(L364)</f>
        <v>17</v>
      </c>
      <c r="O364" s="55">
        <f t="shared" ca="1" si="142"/>
        <v>28</v>
      </c>
      <c r="P364" s="55" t="str">
        <f t="shared" ca="1" si="143"/>
        <v>2019.7</v>
      </c>
      <c r="Q364" s="56">
        <f t="shared" si="144"/>
        <v>341.5052508751458</v>
      </c>
      <c r="R364" s="52">
        <f t="shared" ca="1" si="145"/>
        <v>76</v>
      </c>
      <c r="S364" s="52"/>
      <c r="T364" s="52" t="str">
        <f t="shared" ca="1" si="153"/>
        <v>OV</v>
      </c>
      <c r="U364" s="57" t="s">
        <v>130</v>
      </c>
      <c r="V364" s="58">
        <f t="shared" ca="1" si="149"/>
        <v>0</v>
      </c>
      <c r="W364" s="64" t="s">
        <v>1989</v>
      </c>
      <c r="X364" s="60">
        <v>273.63</v>
      </c>
      <c r="Y364" s="61">
        <v>1463.35</v>
      </c>
      <c r="Z364" s="56">
        <f t="shared" ca="1" si="161"/>
        <v>0</v>
      </c>
      <c r="AA364" s="56">
        <f t="shared" ca="1" si="161"/>
        <v>0</v>
      </c>
      <c r="AB364" s="56">
        <f t="shared" ca="1" si="161"/>
        <v>0</v>
      </c>
      <c r="AC364" s="56">
        <f t="shared" ca="1" si="161"/>
        <v>0</v>
      </c>
      <c r="AD364" s="56">
        <f t="shared" ca="1" si="161"/>
        <v>0</v>
      </c>
      <c r="AE364" s="56">
        <f t="shared" ca="1" si="161"/>
        <v>0</v>
      </c>
      <c r="AF364" s="56">
        <f t="shared" ca="1" si="161"/>
        <v>0</v>
      </c>
      <c r="AG364" s="56">
        <f t="shared" ca="1" si="161"/>
        <v>0</v>
      </c>
      <c r="AH364" s="56">
        <f t="shared" ca="1" si="161"/>
        <v>0</v>
      </c>
      <c r="AI364" s="56">
        <f t="shared" ca="1" si="161"/>
        <v>1463.35</v>
      </c>
      <c r="AJ364" s="56">
        <f t="shared" ca="1" si="162"/>
        <v>0</v>
      </c>
      <c r="AK364" s="56">
        <f t="shared" ca="1" si="162"/>
        <v>0</v>
      </c>
      <c r="AL364" s="56">
        <f t="shared" ca="1" si="162"/>
        <v>0</v>
      </c>
      <c r="AM364" s="56">
        <f t="shared" ca="1" si="162"/>
        <v>0</v>
      </c>
      <c r="AN364" s="56">
        <f t="shared" ca="1" si="162"/>
        <v>0</v>
      </c>
      <c r="AO364" s="56">
        <f t="shared" ca="1" si="162"/>
        <v>0</v>
      </c>
      <c r="AP364" s="56">
        <f t="shared" ca="1" si="162"/>
        <v>0</v>
      </c>
      <c r="AQ364" s="56">
        <f t="shared" ca="1" si="162"/>
        <v>0</v>
      </c>
      <c r="AR364" s="56">
        <f t="shared" ca="1" si="162"/>
        <v>0</v>
      </c>
      <c r="AS364" s="56">
        <f t="shared" ca="1" si="162"/>
        <v>0</v>
      </c>
      <c r="AT364" s="56">
        <f t="shared" ca="1" si="163"/>
        <v>0</v>
      </c>
      <c r="AU364" s="56">
        <f t="shared" ca="1" si="163"/>
        <v>0</v>
      </c>
      <c r="AV364" s="56">
        <f t="shared" ca="1" si="163"/>
        <v>0</v>
      </c>
      <c r="AW364" s="56">
        <f t="shared" ca="1" si="163"/>
        <v>0</v>
      </c>
      <c r="AX364" s="56">
        <f t="shared" ca="1" si="163"/>
        <v>0</v>
      </c>
      <c r="AY364" s="56">
        <f t="shared" ca="1" si="163"/>
        <v>0</v>
      </c>
      <c r="AZ364" s="56">
        <f t="shared" ca="1" si="163"/>
        <v>0</v>
      </c>
      <c r="BA364" s="56">
        <f t="shared" ca="1" si="163"/>
        <v>0</v>
      </c>
      <c r="BB364" s="56">
        <f t="shared" ca="1" si="163"/>
        <v>0</v>
      </c>
      <c r="BC364" s="56">
        <f t="shared" ca="1" si="163"/>
        <v>0</v>
      </c>
      <c r="BD364" s="56">
        <f t="shared" ca="1" si="163"/>
        <v>0</v>
      </c>
      <c r="BE364" s="56">
        <f t="shared" ca="1" si="163"/>
        <v>0</v>
      </c>
      <c r="BF364" s="56">
        <f t="shared" ca="1" si="163"/>
        <v>0</v>
      </c>
      <c r="BG364" s="56">
        <f t="shared" ca="1" si="163"/>
        <v>0</v>
      </c>
      <c r="BH364" s="1"/>
    </row>
    <row r="365" spans="1:60" s="4" customFormat="1" x14ac:dyDescent="0.2">
      <c r="A365" s="4" t="s">
        <v>560</v>
      </c>
      <c r="B365" s="4" t="s">
        <v>1987</v>
      </c>
      <c r="C365" s="4" t="s">
        <v>1681</v>
      </c>
      <c r="E365" s="48"/>
      <c r="F365" s="63" t="s">
        <v>1991</v>
      </c>
      <c r="G365" s="50" t="s">
        <v>1682</v>
      </c>
      <c r="H365" s="50" t="s">
        <v>1682</v>
      </c>
      <c r="I365" s="51"/>
      <c r="J365" s="52">
        <v>14</v>
      </c>
      <c r="K365" s="52"/>
      <c r="L365" s="53">
        <v>43581</v>
      </c>
      <c r="M365" s="54">
        <f t="shared" si="160"/>
        <v>5</v>
      </c>
      <c r="N365" s="52">
        <f>WEEKNUM(L365)</f>
        <v>17</v>
      </c>
      <c r="O365" s="55">
        <f t="shared" ca="1" si="142"/>
        <v>28</v>
      </c>
      <c r="P365" s="55" t="str">
        <f t="shared" ca="1" si="143"/>
        <v>2019.7</v>
      </c>
      <c r="Q365" s="56">
        <f t="shared" si="144"/>
        <v>234.17502917152859</v>
      </c>
      <c r="R365" s="52">
        <f t="shared" ca="1" si="145"/>
        <v>75</v>
      </c>
      <c r="S365" s="52"/>
      <c r="T365" s="52" t="str">
        <f t="shared" ca="1" si="153"/>
        <v>OV</v>
      </c>
      <c r="U365" s="57" t="s">
        <v>130</v>
      </c>
      <c r="V365" s="58">
        <f t="shared" ca="1" si="149"/>
        <v>0</v>
      </c>
      <c r="W365" s="64" t="s">
        <v>1989</v>
      </c>
      <c r="X365" s="60">
        <v>187.64</v>
      </c>
      <c r="Y365" s="61">
        <v>1003.44</v>
      </c>
      <c r="Z365" s="56">
        <f t="shared" ca="1" si="161"/>
        <v>0</v>
      </c>
      <c r="AA365" s="56">
        <f t="shared" ca="1" si="161"/>
        <v>0</v>
      </c>
      <c r="AB365" s="56">
        <f t="shared" ca="1" si="161"/>
        <v>0</v>
      </c>
      <c r="AC365" s="56">
        <f t="shared" ca="1" si="161"/>
        <v>0</v>
      </c>
      <c r="AD365" s="56">
        <f t="shared" ca="1" si="161"/>
        <v>0</v>
      </c>
      <c r="AE365" s="56">
        <f t="shared" ca="1" si="161"/>
        <v>0</v>
      </c>
      <c r="AF365" s="56">
        <f t="shared" ca="1" si="161"/>
        <v>0</v>
      </c>
      <c r="AG365" s="56">
        <f t="shared" ca="1" si="161"/>
        <v>0</v>
      </c>
      <c r="AH365" s="56">
        <f t="shared" ca="1" si="161"/>
        <v>0</v>
      </c>
      <c r="AI365" s="56">
        <f t="shared" ca="1" si="161"/>
        <v>1003.44</v>
      </c>
      <c r="AJ365" s="56">
        <f t="shared" ca="1" si="162"/>
        <v>0</v>
      </c>
      <c r="AK365" s="56">
        <f t="shared" ca="1" si="162"/>
        <v>0</v>
      </c>
      <c r="AL365" s="56">
        <f t="shared" ca="1" si="162"/>
        <v>0</v>
      </c>
      <c r="AM365" s="56">
        <f t="shared" ca="1" si="162"/>
        <v>0</v>
      </c>
      <c r="AN365" s="56">
        <f t="shared" ca="1" si="162"/>
        <v>0</v>
      </c>
      <c r="AO365" s="56">
        <f t="shared" ca="1" si="162"/>
        <v>0</v>
      </c>
      <c r="AP365" s="56">
        <f t="shared" ca="1" si="162"/>
        <v>0</v>
      </c>
      <c r="AQ365" s="56">
        <f t="shared" ca="1" si="162"/>
        <v>0</v>
      </c>
      <c r="AR365" s="56">
        <f t="shared" ca="1" si="162"/>
        <v>0</v>
      </c>
      <c r="AS365" s="56">
        <f t="shared" ca="1" si="162"/>
        <v>0</v>
      </c>
      <c r="AT365" s="56">
        <f t="shared" ca="1" si="163"/>
        <v>0</v>
      </c>
      <c r="AU365" s="56">
        <f t="shared" ca="1" si="163"/>
        <v>0</v>
      </c>
      <c r="AV365" s="56">
        <f t="shared" ca="1" si="163"/>
        <v>0</v>
      </c>
      <c r="AW365" s="56">
        <f t="shared" ca="1" si="163"/>
        <v>0</v>
      </c>
      <c r="AX365" s="56">
        <f t="shared" ca="1" si="163"/>
        <v>0</v>
      </c>
      <c r="AY365" s="56">
        <f t="shared" ca="1" si="163"/>
        <v>0</v>
      </c>
      <c r="AZ365" s="56">
        <f t="shared" ca="1" si="163"/>
        <v>0</v>
      </c>
      <c r="BA365" s="56">
        <f t="shared" ca="1" si="163"/>
        <v>0</v>
      </c>
      <c r="BB365" s="56">
        <f t="shared" ca="1" si="163"/>
        <v>0</v>
      </c>
      <c r="BC365" s="56">
        <f t="shared" ca="1" si="163"/>
        <v>0</v>
      </c>
      <c r="BD365" s="56">
        <f t="shared" ca="1" si="163"/>
        <v>0</v>
      </c>
      <c r="BE365" s="56">
        <f t="shared" ca="1" si="163"/>
        <v>0</v>
      </c>
      <c r="BF365" s="56">
        <f t="shared" ca="1" si="163"/>
        <v>0</v>
      </c>
      <c r="BG365" s="56">
        <f t="shared" ca="1" si="163"/>
        <v>0</v>
      </c>
      <c r="BH365" s="1"/>
    </row>
    <row r="366" spans="1:60" s="4" customFormat="1" x14ac:dyDescent="0.2">
      <c r="A366" s="4" t="s">
        <v>560</v>
      </c>
      <c r="B366" s="4" t="s">
        <v>1987</v>
      </c>
      <c r="C366" s="4" t="s">
        <v>1681</v>
      </c>
      <c r="E366" s="48"/>
      <c r="F366" s="63" t="s">
        <v>1992</v>
      </c>
      <c r="G366" s="50" t="s">
        <v>1682</v>
      </c>
      <c r="H366" s="50" t="s">
        <v>1682</v>
      </c>
      <c r="I366" s="51"/>
      <c r="J366" s="52">
        <v>14</v>
      </c>
      <c r="K366" s="52"/>
      <c r="L366" s="53">
        <v>43595</v>
      </c>
      <c r="M366" s="54">
        <f t="shared" si="160"/>
        <v>5</v>
      </c>
      <c r="N366" s="52">
        <f>WEEKNUM(L366)</f>
        <v>19</v>
      </c>
      <c r="O366" s="55">
        <f t="shared" ca="1" si="142"/>
        <v>28</v>
      </c>
      <c r="P366" s="55" t="str">
        <f t="shared" ca="1" si="143"/>
        <v>2019.7</v>
      </c>
      <c r="Q366" s="56">
        <f t="shared" si="144"/>
        <v>331.74795799299881</v>
      </c>
      <c r="R366" s="52">
        <f t="shared" ca="1" si="145"/>
        <v>61</v>
      </c>
      <c r="S366" s="52"/>
      <c r="T366" s="52" t="str">
        <f t="shared" ca="1" si="153"/>
        <v>OV</v>
      </c>
      <c r="U366" s="57" t="s">
        <v>130</v>
      </c>
      <c r="V366" s="58">
        <f t="shared" ca="1" si="149"/>
        <v>0</v>
      </c>
      <c r="W366" s="64" t="s">
        <v>1989</v>
      </c>
      <c r="X366" s="60">
        <v>265.82</v>
      </c>
      <c r="Y366" s="61">
        <v>1421.54</v>
      </c>
      <c r="Z366" s="56">
        <f t="shared" ca="1" si="161"/>
        <v>0</v>
      </c>
      <c r="AA366" s="56">
        <f t="shared" ca="1" si="161"/>
        <v>0</v>
      </c>
      <c r="AB366" s="56">
        <f t="shared" ca="1" si="161"/>
        <v>0</v>
      </c>
      <c r="AC366" s="56">
        <f t="shared" ca="1" si="161"/>
        <v>0</v>
      </c>
      <c r="AD366" s="56">
        <f t="shared" ca="1" si="161"/>
        <v>0</v>
      </c>
      <c r="AE366" s="56">
        <f t="shared" ca="1" si="161"/>
        <v>0</v>
      </c>
      <c r="AF366" s="56">
        <f t="shared" ca="1" si="161"/>
        <v>0</v>
      </c>
      <c r="AG366" s="56">
        <f t="shared" ca="1" si="161"/>
        <v>0</v>
      </c>
      <c r="AH366" s="56">
        <f t="shared" ca="1" si="161"/>
        <v>0</v>
      </c>
      <c r="AI366" s="56">
        <f t="shared" ca="1" si="161"/>
        <v>1421.54</v>
      </c>
      <c r="AJ366" s="56">
        <f t="shared" ca="1" si="162"/>
        <v>0</v>
      </c>
      <c r="AK366" s="56">
        <f t="shared" ca="1" si="162"/>
        <v>0</v>
      </c>
      <c r="AL366" s="56">
        <f t="shared" ca="1" si="162"/>
        <v>0</v>
      </c>
      <c r="AM366" s="56">
        <f t="shared" ca="1" si="162"/>
        <v>0</v>
      </c>
      <c r="AN366" s="56">
        <f t="shared" ca="1" si="162"/>
        <v>0</v>
      </c>
      <c r="AO366" s="56">
        <f t="shared" ca="1" si="162"/>
        <v>0</v>
      </c>
      <c r="AP366" s="56">
        <f t="shared" ca="1" si="162"/>
        <v>0</v>
      </c>
      <c r="AQ366" s="56">
        <f t="shared" ca="1" si="162"/>
        <v>0</v>
      </c>
      <c r="AR366" s="56">
        <f t="shared" ca="1" si="162"/>
        <v>0</v>
      </c>
      <c r="AS366" s="56">
        <f t="shared" ca="1" si="162"/>
        <v>0</v>
      </c>
      <c r="AT366" s="56">
        <f t="shared" ca="1" si="163"/>
        <v>0</v>
      </c>
      <c r="AU366" s="56">
        <f t="shared" ca="1" si="163"/>
        <v>0</v>
      </c>
      <c r="AV366" s="56">
        <f t="shared" ca="1" si="163"/>
        <v>0</v>
      </c>
      <c r="AW366" s="56">
        <f t="shared" ca="1" si="163"/>
        <v>0</v>
      </c>
      <c r="AX366" s="56">
        <f t="shared" ca="1" si="163"/>
        <v>0</v>
      </c>
      <c r="AY366" s="56">
        <f t="shared" ca="1" si="163"/>
        <v>0</v>
      </c>
      <c r="AZ366" s="56">
        <f t="shared" ca="1" si="163"/>
        <v>0</v>
      </c>
      <c r="BA366" s="56">
        <f t="shared" ca="1" si="163"/>
        <v>0</v>
      </c>
      <c r="BB366" s="56">
        <f t="shared" ca="1" si="163"/>
        <v>0</v>
      </c>
      <c r="BC366" s="56">
        <f t="shared" ca="1" si="163"/>
        <v>0</v>
      </c>
      <c r="BD366" s="56">
        <f t="shared" ca="1" si="163"/>
        <v>0</v>
      </c>
      <c r="BE366" s="56">
        <f t="shared" ca="1" si="163"/>
        <v>0</v>
      </c>
      <c r="BF366" s="56">
        <f t="shared" ca="1" si="163"/>
        <v>0</v>
      </c>
      <c r="BG366" s="56">
        <f t="shared" ca="1" si="163"/>
        <v>0</v>
      </c>
      <c r="BH366" s="1"/>
    </row>
    <row r="367" spans="1:60" s="4" customFormat="1" x14ac:dyDescent="0.2">
      <c r="A367" s="4" t="s">
        <v>560</v>
      </c>
      <c r="B367" s="4" t="s">
        <v>1987</v>
      </c>
      <c r="C367" s="4" t="s">
        <v>1681</v>
      </c>
      <c r="E367" s="48"/>
      <c r="F367" s="63"/>
      <c r="G367" s="50" t="s">
        <v>1682</v>
      </c>
      <c r="H367" s="50" t="s">
        <v>1682</v>
      </c>
      <c r="I367" s="51"/>
      <c r="J367" s="52">
        <v>14</v>
      </c>
      <c r="K367" s="52"/>
      <c r="L367" s="53"/>
      <c r="M367" s="54" t="str">
        <f t="shared" si="160"/>
        <v>-</v>
      </c>
      <c r="N367" s="52">
        <f>WEEKNUM(L367)</f>
        <v>0</v>
      </c>
      <c r="O367" s="55">
        <f t="shared" ca="1" si="142"/>
        <v>28</v>
      </c>
      <c r="P367" s="55" t="str">
        <f t="shared" ca="1" si="143"/>
        <v>2019.7</v>
      </c>
      <c r="Q367" s="56">
        <f t="shared" si="144"/>
        <v>0</v>
      </c>
      <c r="R367" s="52" t="str">
        <f t="shared" si="145"/>
        <v/>
      </c>
      <c r="S367" s="52"/>
      <c r="T367" s="52" t="str">
        <f t="shared" si="153"/>
        <v>OV</v>
      </c>
      <c r="U367" s="57" t="s">
        <v>130</v>
      </c>
      <c r="V367" s="58">
        <f t="shared" ca="1" si="149"/>
        <v>0</v>
      </c>
      <c r="W367" s="64" t="s">
        <v>1989</v>
      </c>
      <c r="X367" s="60"/>
      <c r="Y367" s="61"/>
      <c r="Z367" s="56">
        <f t="shared" ca="1" si="161"/>
        <v>0</v>
      </c>
      <c r="AA367" s="56">
        <f t="shared" ca="1" si="161"/>
        <v>0</v>
      </c>
      <c r="AB367" s="56">
        <f t="shared" ca="1" si="161"/>
        <v>0</v>
      </c>
      <c r="AC367" s="56">
        <f t="shared" ca="1" si="161"/>
        <v>0</v>
      </c>
      <c r="AD367" s="56">
        <f t="shared" ca="1" si="161"/>
        <v>0</v>
      </c>
      <c r="AE367" s="56">
        <f t="shared" ca="1" si="161"/>
        <v>0</v>
      </c>
      <c r="AF367" s="56">
        <f t="shared" ca="1" si="161"/>
        <v>0</v>
      </c>
      <c r="AG367" s="56">
        <f t="shared" ca="1" si="161"/>
        <v>0</v>
      </c>
      <c r="AH367" s="56">
        <f t="shared" ca="1" si="161"/>
        <v>0</v>
      </c>
      <c r="AI367" s="56">
        <f t="shared" ca="1" si="161"/>
        <v>0</v>
      </c>
      <c r="AJ367" s="56">
        <f t="shared" ca="1" si="162"/>
        <v>0</v>
      </c>
      <c r="AK367" s="56">
        <f t="shared" ca="1" si="162"/>
        <v>0</v>
      </c>
      <c r="AL367" s="56">
        <f t="shared" ca="1" si="162"/>
        <v>0</v>
      </c>
      <c r="AM367" s="56">
        <f t="shared" ca="1" si="162"/>
        <v>0</v>
      </c>
      <c r="AN367" s="56">
        <f t="shared" ca="1" si="162"/>
        <v>0</v>
      </c>
      <c r="AO367" s="56">
        <f t="shared" ca="1" si="162"/>
        <v>0</v>
      </c>
      <c r="AP367" s="56">
        <f t="shared" ca="1" si="162"/>
        <v>0</v>
      </c>
      <c r="AQ367" s="56">
        <f t="shared" ca="1" si="162"/>
        <v>0</v>
      </c>
      <c r="AR367" s="56">
        <f t="shared" ca="1" si="162"/>
        <v>0</v>
      </c>
      <c r="AS367" s="56">
        <f t="shared" ca="1" si="162"/>
        <v>0</v>
      </c>
      <c r="AT367" s="56">
        <f t="shared" ca="1" si="163"/>
        <v>0</v>
      </c>
      <c r="AU367" s="56">
        <f t="shared" ca="1" si="163"/>
        <v>0</v>
      </c>
      <c r="AV367" s="56">
        <f t="shared" ca="1" si="163"/>
        <v>0</v>
      </c>
      <c r="AW367" s="56">
        <f t="shared" ca="1" si="163"/>
        <v>0</v>
      </c>
      <c r="AX367" s="56">
        <f t="shared" ca="1" si="163"/>
        <v>0</v>
      </c>
      <c r="AY367" s="56">
        <f t="shared" ca="1" si="163"/>
        <v>0</v>
      </c>
      <c r="AZ367" s="56">
        <f t="shared" ca="1" si="163"/>
        <v>0</v>
      </c>
      <c r="BA367" s="56">
        <f t="shared" ca="1" si="163"/>
        <v>0</v>
      </c>
      <c r="BB367" s="56">
        <f t="shared" ca="1" si="163"/>
        <v>0</v>
      </c>
      <c r="BC367" s="56">
        <f t="shared" ca="1" si="163"/>
        <v>0</v>
      </c>
      <c r="BD367" s="56">
        <f t="shared" ca="1" si="163"/>
        <v>0</v>
      </c>
      <c r="BE367" s="56">
        <f t="shared" ca="1" si="163"/>
        <v>0</v>
      </c>
      <c r="BF367" s="56">
        <f t="shared" ca="1" si="163"/>
        <v>0</v>
      </c>
      <c r="BG367" s="56">
        <f t="shared" ca="1" si="163"/>
        <v>0</v>
      </c>
      <c r="BH367" s="1"/>
    </row>
    <row r="368" spans="1:60" s="4" customFormat="1" x14ac:dyDescent="0.2">
      <c r="A368" s="4" t="s">
        <v>1327</v>
      </c>
      <c r="B368" s="4" t="s">
        <v>1993</v>
      </c>
      <c r="C368" s="4" t="s">
        <v>1688</v>
      </c>
      <c r="E368" s="69"/>
      <c r="F368" s="63" t="s">
        <v>1330</v>
      </c>
      <c r="G368" s="50" t="s">
        <v>1682</v>
      </c>
      <c r="H368" s="50" t="s">
        <v>1682</v>
      </c>
      <c r="I368" s="51"/>
      <c r="J368" s="76">
        <v>14</v>
      </c>
      <c r="K368" s="76"/>
      <c r="L368" s="53">
        <v>43574</v>
      </c>
      <c r="M368" s="54">
        <f t="shared" si="160"/>
        <v>5</v>
      </c>
      <c r="N368" s="52">
        <f t="shared" si="138"/>
        <v>16</v>
      </c>
      <c r="O368" s="55">
        <f t="shared" ca="1" si="142"/>
        <v>28</v>
      </c>
      <c r="P368" s="55" t="str">
        <f t="shared" ca="1" si="143"/>
        <v>2019.7</v>
      </c>
      <c r="Q368" s="56">
        <f t="shared" si="144"/>
        <v>12638.574095682614</v>
      </c>
      <c r="R368" s="52">
        <f t="shared" ca="1" si="145"/>
        <v>82</v>
      </c>
      <c r="S368" s="52"/>
      <c r="T368" s="52" t="str">
        <f t="shared" ca="1" si="153"/>
        <v>OV</v>
      </c>
      <c r="U368" s="57" t="s">
        <v>130</v>
      </c>
      <c r="V368" s="58">
        <f t="shared" ca="1" si="149"/>
        <v>0</v>
      </c>
      <c r="W368" s="64" t="s">
        <v>1994</v>
      </c>
      <c r="X368" s="60">
        <v>10126.790000000001</v>
      </c>
      <c r="Y368" s="61">
        <v>54156.29</v>
      </c>
      <c r="Z368" s="56">
        <f t="shared" ca="1" si="161"/>
        <v>0</v>
      </c>
      <c r="AA368" s="56">
        <f t="shared" ca="1" si="161"/>
        <v>0</v>
      </c>
      <c r="AB368" s="56">
        <f t="shared" ca="1" si="161"/>
        <v>0</v>
      </c>
      <c r="AC368" s="56">
        <f t="shared" ca="1" si="161"/>
        <v>0</v>
      </c>
      <c r="AD368" s="56">
        <f t="shared" ca="1" si="161"/>
        <v>0</v>
      </c>
      <c r="AE368" s="56">
        <f t="shared" ca="1" si="161"/>
        <v>0</v>
      </c>
      <c r="AF368" s="56">
        <f t="shared" ca="1" si="161"/>
        <v>0</v>
      </c>
      <c r="AG368" s="56">
        <f t="shared" ca="1" si="161"/>
        <v>0</v>
      </c>
      <c r="AH368" s="56">
        <f t="shared" ca="1" si="161"/>
        <v>0</v>
      </c>
      <c r="AI368" s="56">
        <f t="shared" ca="1" si="161"/>
        <v>54156.29</v>
      </c>
      <c r="AJ368" s="56">
        <f t="shared" ca="1" si="162"/>
        <v>0</v>
      </c>
      <c r="AK368" s="56">
        <f t="shared" ca="1" si="162"/>
        <v>0</v>
      </c>
      <c r="AL368" s="56">
        <f t="shared" ca="1" si="162"/>
        <v>0</v>
      </c>
      <c r="AM368" s="56">
        <f t="shared" ca="1" si="162"/>
        <v>0</v>
      </c>
      <c r="AN368" s="56">
        <f t="shared" ca="1" si="162"/>
        <v>0</v>
      </c>
      <c r="AO368" s="56">
        <f t="shared" ca="1" si="162"/>
        <v>0</v>
      </c>
      <c r="AP368" s="56">
        <f t="shared" ca="1" si="162"/>
        <v>0</v>
      </c>
      <c r="AQ368" s="56">
        <f t="shared" ca="1" si="162"/>
        <v>0</v>
      </c>
      <c r="AR368" s="56">
        <f t="shared" ca="1" si="162"/>
        <v>0</v>
      </c>
      <c r="AS368" s="56">
        <f t="shared" ca="1" si="162"/>
        <v>0</v>
      </c>
      <c r="AT368" s="56">
        <f t="shared" ca="1" si="163"/>
        <v>0</v>
      </c>
      <c r="AU368" s="56">
        <f t="shared" ca="1" si="163"/>
        <v>0</v>
      </c>
      <c r="AV368" s="56">
        <f t="shared" ca="1" si="163"/>
        <v>0</v>
      </c>
      <c r="AW368" s="56">
        <f t="shared" ca="1" si="163"/>
        <v>0</v>
      </c>
      <c r="AX368" s="56">
        <f t="shared" ca="1" si="163"/>
        <v>0</v>
      </c>
      <c r="AY368" s="56">
        <f t="shared" ca="1" si="163"/>
        <v>0</v>
      </c>
      <c r="AZ368" s="56">
        <f t="shared" ca="1" si="163"/>
        <v>0</v>
      </c>
      <c r="BA368" s="56">
        <f t="shared" ca="1" si="163"/>
        <v>0</v>
      </c>
      <c r="BB368" s="56">
        <f t="shared" ca="1" si="163"/>
        <v>0</v>
      </c>
      <c r="BC368" s="56">
        <f t="shared" ca="1" si="163"/>
        <v>0</v>
      </c>
      <c r="BD368" s="56">
        <f t="shared" ca="1" si="163"/>
        <v>0</v>
      </c>
      <c r="BE368" s="56">
        <f t="shared" ca="1" si="163"/>
        <v>0</v>
      </c>
      <c r="BF368" s="56">
        <f t="shared" ca="1" si="163"/>
        <v>0</v>
      </c>
      <c r="BG368" s="56">
        <f t="shared" ca="1" si="163"/>
        <v>0</v>
      </c>
      <c r="BH368" s="1"/>
    </row>
    <row r="369" spans="1:60" s="4" customFormat="1" x14ac:dyDescent="0.2">
      <c r="A369" s="4" t="s">
        <v>1327</v>
      </c>
      <c r="B369" s="4" t="s">
        <v>1993</v>
      </c>
      <c r="C369" s="4" t="s">
        <v>1688</v>
      </c>
      <c r="E369" s="69"/>
      <c r="F369" s="63" t="s">
        <v>1333</v>
      </c>
      <c r="G369" s="50" t="s">
        <v>1682</v>
      </c>
      <c r="H369" s="50" t="s">
        <v>1682</v>
      </c>
      <c r="I369" s="51"/>
      <c r="J369" s="76">
        <v>14</v>
      </c>
      <c r="K369" s="76"/>
      <c r="L369" s="53">
        <v>43600</v>
      </c>
      <c r="M369" s="54">
        <f t="shared" si="160"/>
        <v>3</v>
      </c>
      <c r="N369" s="52">
        <f t="shared" si="138"/>
        <v>20</v>
      </c>
      <c r="O369" s="55">
        <f t="shared" ca="1" si="142"/>
        <v>28</v>
      </c>
      <c r="P369" s="55" t="str">
        <f t="shared" ca="1" si="143"/>
        <v>2019.7</v>
      </c>
      <c r="Q369" s="56">
        <f t="shared" si="144"/>
        <v>11791.3512252042</v>
      </c>
      <c r="R369" s="52">
        <f t="shared" ca="1" si="145"/>
        <v>56</v>
      </c>
      <c r="S369" s="52"/>
      <c r="T369" s="52" t="str">
        <f t="shared" ca="1" si="153"/>
        <v>OV</v>
      </c>
      <c r="U369" s="57" t="s">
        <v>130</v>
      </c>
      <c r="V369" s="58">
        <f t="shared" ca="1" si="149"/>
        <v>0</v>
      </c>
      <c r="W369" s="64" t="s">
        <v>1994</v>
      </c>
      <c r="X369" s="60">
        <v>9447.94</v>
      </c>
      <c r="Y369" s="61">
        <v>50525.94</v>
      </c>
      <c r="Z369" s="56">
        <f t="shared" ca="1" si="161"/>
        <v>0</v>
      </c>
      <c r="AA369" s="56">
        <f t="shared" ca="1" si="161"/>
        <v>0</v>
      </c>
      <c r="AB369" s="56">
        <f t="shared" ca="1" si="161"/>
        <v>0</v>
      </c>
      <c r="AC369" s="56">
        <f t="shared" ca="1" si="161"/>
        <v>0</v>
      </c>
      <c r="AD369" s="56">
        <f t="shared" ca="1" si="161"/>
        <v>0</v>
      </c>
      <c r="AE369" s="56">
        <f t="shared" ca="1" si="161"/>
        <v>0</v>
      </c>
      <c r="AF369" s="56">
        <f t="shared" ca="1" si="161"/>
        <v>0</v>
      </c>
      <c r="AG369" s="56">
        <f t="shared" ca="1" si="161"/>
        <v>0</v>
      </c>
      <c r="AH369" s="56">
        <f t="shared" ca="1" si="161"/>
        <v>0</v>
      </c>
      <c r="AI369" s="56">
        <f t="shared" ca="1" si="161"/>
        <v>50525.94</v>
      </c>
      <c r="AJ369" s="56">
        <f t="shared" ca="1" si="162"/>
        <v>0</v>
      </c>
      <c r="AK369" s="56">
        <f t="shared" ca="1" si="162"/>
        <v>0</v>
      </c>
      <c r="AL369" s="56">
        <f t="shared" ca="1" si="162"/>
        <v>0</v>
      </c>
      <c r="AM369" s="56">
        <f t="shared" ca="1" si="162"/>
        <v>0</v>
      </c>
      <c r="AN369" s="56">
        <f t="shared" ca="1" si="162"/>
        <v>0</v>
      </c>
      <c r="AO369" s="56">
        <f t="shared" ca="1" si="162"/>
        <v>0</v>
      </c>
      <c r="AP369" s="56">
        <f t="shared" ca="1" si="162"/>
        <v>0</v>
      </c>
      <c r="AQ369" s="56">
        <f t="shared" ca="1" si="162"/>
        <v>0</v>
      </c>
      <c r="AR369" s="56">
        <f t="shared" ca="1" si="162"/>
        <v>0</v>
      </c>
      <c r="AS369" s="56">
        <f t="shared" ca="1" si="162"/>
        <v>0</v>
      </c>
      <c r="AT369" s="56">
        <f t="shared" ca="1" si="163"/>
        <v>0</v>
      </c>
      <c r="AU369" s="56">
        <f t="shared" ca="1" si="163"/>
        <v>0</v>
      </c>
      <c r="AV369" s="56">
        <f t="shared" ca="1" si="163"/>
        <v>0</v>
      </c>
      <c r="AW369" s="56">
        <f t="shared" ca="1" si="163"/>
        <v>0</v>
      </c>
      <c r="AX369" s="56">
        <f t="shared" ca="1" si="163"/>
        <v>0</v>
      </c>
      <c r="AY369" s="56">
        <f t="shared" ca="1" si="163"/>
        <v>0</v>
      </c>
      <c r="AZ369" s="56">
        <f t="shared" ca="1" si="163"/>
        <v>0</v>
      </c>
      <c r="BA369" s="56">
        <f t="shared" ca="1" si="163"/>
        <v>0</v>
      </c>
      <c r="BB369" s="56">
        <f t="shared" ca="1" si="163"/>
        <v>0</v>
      </c>
      <c r="BC369" s="56">
        <f t="shared" ca="1" si="163"/>
        <v>0</v>
      </c>
      <c r="BD369" s="56">
        <f t="shared" ca="1" si="163"/>
        <v>0</v>
      </c>
      <c r="BE369" s="56">
        <f t="shared" ca="1" si="163"/>
        <v>0</v>
      </c>
      <c r="BF369" s="56">
        <f t="shared" ca="1" si="163"/>
        <v>0</v>
      </c>
      <c r="BG369" s="56">
        <f t="shared" ca="1" si="163"/>
        <v>0</v>
      </c>
      <c r="BH369" s="1"/>
    </row>
    <row r="370" spans="1:60" s="4" customFormat="1" x14ac:dyDescent="0.2">
      <c r="A370" s="4" t="s">
        <v>1327</v>
      </c>
      <c r="B370" s="4" t="s">
        <v>1993</v>
      </c>
      <c r="C370" s="4" t="s">
        <v>1688</v>
      </c>
      <c r="E370" s="69"/>
      <c r="F370" s="63"/>
      <c r="G370" s="50" t="s">
        <v>1682</v>
      </c>
      <c r="H370" s="50" t="s">
        <v>1682</v>
      </c>
      <c r="I370" s="51"/>
      <c r="J370" s="76">
        <v>14</v>
      </c>
      <c r="K370" s="76"/>
      <c r="L370" s="53"/>
      <c r="M370" s="54" t="str">
        <f t="shared" si="160"/>
        <v>-</v>
      </c>
      <c r="N370" s="52">
        <f t="shared" si="138"/>
        <v>0</v>
      </c>
      <c r="O370" s="55">
        <f t="shared" ca="1" si="142"/>
        <v>28</v>
      </c>
      <c r="P370" s="55" t="str">
        <f t="shared" ca="1" si="143"/>
        <v>2019.7</v>
      </c>
      <c r="Q370" s="56">
        <f t="shared" si="144"/>
        <v>0</v>
      </c>
      <c r="R370" s="52" t="str">
        <f t="shared" si="145"/>
        <v/>
      </c>
      <c r="S370" s="52"/>
      <c r="T370" s="52" t="str">
        <f t="shared" si="153"/>
        <v>OV</v>
      </c>
      <c r="U370" s="57" t="s">
        <v>130</v>
      </c>
      <c r="V370" s="58">
        <f t="shared" ca="1" si="149"/>
        <v>0</v>
      </c>
      <c r="W370" s="64" t="s">
        <v>1994</v>
      </c>
      <c r="X370" s="60"/>
      <c r="Y370" s="61"/>
      <c r="Z370" s="56">
        <f t="shared" ca="1" si="161"/>
        <v>0</v>
      </c>
      <c r="AA370" s="56">
        <f t="shared" ca="1" si="161"/>
        <v>0</v>
      </c>
      <c r="AB370" s="56">
        <f t="shared" ca="1" si="161"/>
        <v>0</v>
      </c>
      <c r="AC370" s="56">
        <f t="shared" ca="1" si="161"/>
        <v>0</v>
      </c>
      <c r="AD370" s="56">
        <f t="shared" ca="1" si="161"/>
        <v>0</v>
      </c>
      <c r="AE370" s="56">
        <f t="shared" ca="1" si="161"/>
        <v>0</v>
      </c>
      <c r="AF370" s="56">
        <f t="shared" ca="1" si="161"/>
        <v>0</v>
      </c>
      <c r="AG370" s="56">
        <f t="shared" ca="1" si="161"/>
        <v>0</v>
      </c>
      <c r="AH370" s="56">
        <f t="shared" ca="1" si="161"/>
        <v>0</v>
      </c>
      <c r="AI370" s="56">
        <f t="shared" ca="1" si="161"/>
        <v>0</v>
      </c>
      <c r="AJ370" s="56">
        <f t="shared" ca="1" si="162"/>
        <v>0</v>
      </c>
      <c r="AK370" s="56">
        <f t="shared" ca="1" si="162"/>
        <v>0</v>
      </c>
      <c r="AL370" s="56">
        <f t="shared" ca="1" si="162"/>
        <v>0</v>
      </c>
      <c r="AM370" s="56">
        <f t="shared" ca="1" si="162"/>
        <v>0</v>
      </c>
      <c r="AN370" s="56">
        <f t="shared" ca="1" si="162"/>
        <v>0</v>
      </c>
      <c r="AO370" s="56">
        <f t="shared" ca="1" si="162"/>
        <v>0</v>
      </c>
      <c r="AP370" s="56">
        <f t="shared" ca="1" si="162"/>
        <v>0</v>
      </c>
      <c r="AQ370" s="56">
        <f t="shared" ca="1" si="162"/>
        <v>0</v>
      </c>
      <c r="AR370" s="56">
        <f t="shared" ca="1" si="162"/>
        <v>0</v>
      </c>
      <c r="AS370" s="56">
        <f t="shared" ca="1" si="162"/>
        <v>0</v>
      </c>
      <c r="AT370" s="56">
        <f t="shared" ca="1" si="163"/>
        <v>0</v>
      </c>
      <c r="AU370" s="56">
        <f t="shared" ca="1" si="163"/>
        <v>0</v>
      </c>
      <c r="AV370" s="56">
        <f t="shared" ca="1" si="163"/>
        <v>0</v>
      </c>
      <c r="AW370" s="56">
        <f t="shared" ca="1" si="163"/>
        <v>0</v>
      </c>
      <c r="AX370" s="56">
        <f t="shared" ca="1" si="163"/>
        <v>0</v>
      </c>
      <c r="AY370" s="56">
        <f t="shared" ca="1" si="163"/>
        <v>0</v>
      </c>
      <c r="AZ370" s="56">
        <f t="shared" ca="1" si="163"/>
        <v>0</v>
      </c>
      <c r="BA370" s="56">
        <f t="shared" ca="1" si="163"/>
        <v>0</v>
      </c>
      <c r="BB370" s="56">
        <f t="shared" ca="1" si="163"/>
        <v>0</v>
      </c>
      <c r="BC370" s="56">
        <f t="shared" ca="1" si="163"/>
        <v>0</v>
      </c>
      <c r="BD370" s="56">
        <f t="shared" ca="1" si="163"/>
        <v>0</v>
      </c>
      <c r="BE370" s="56">
        <f t="shared" ca="1" si="163"/>
        <v>0</v>
      </c>
      <c r="BF370" s="56">
        <f t="shared" ca="1" si="163"/>
        <v>0</v>
      </c>
      <c r="BG370" s="56">
        <f t="shared" ca="1" si="163"/>
        <v>0</v>
      </c>
      <c r="BH370" s="1"/>
    </row>
    <row r="371" spans="1:60" s="4" customFormat="1" x14ac:dyDescent="0.2">
      <c r="A371" s="4" t="s">
        <v>1327</v>
      </c>
      <c r="B371" s="4" t="s">
        <v>1993</v>
      </c>
      <c r="C371" s="4" t="s">
        <v>1688</v>
      </c>
      <c r="E371" s="69"/>
      <c r="F371" s="63"/>
      <c r="G371" s="50" t="s">
        <v>1682</v>
      </c>
      <c r="H371" s="50" t="s">
        <v>1682</v>
      </c>
      <c r="I371" s="51"/>
      <c r="J371" s="76">
        <v>14</v>
      </c>
      <c r="K371" s="76"/>
      <c r="L371" s="53"/>
      <c r="M371" s="54" t="str">
        <f t="shared" si="160"/>
        <v>-</v>
      </c>
      <c r="N371" s="52">
        <f t="shared" si="138"/>
        <v>0</v>
      </c>
      <c r="O371" s="55">
        <f t="shared" ca="1" si="142"/>
        <v>28</v>
      </c>
      <c r="P371" s="55" t="str">
        <f t="shared" ca="1" si="143"/>
        <v>2019.7</v>
      </c>
      <c r="Q371" s="56">
        <f t="shared" si="144"/>
        <v>0</v>
      </c>
      <c r="R371" s="52" t="str">
        <f t="shared" si="145"/>
        <v/>
      </c>
      <c r="S371" s="52"/>
      <c r="T371" s="52" t="str">
        <f t="shared" si="153"/>
        <v>OV</v>
      </c>
      <c r="U371" s="57" t="s">
        <v>130</v>
      </c>
      <c r="V371" s="58">
        <f t="shared" ca="1" si="149"/>
        <v>0</v>
      </c>
      <c r="W371" s="64" t="s">
        <v>1994</v>
      </c>
      <c r="X371" s="60"/>
      <c r="Y371" s="61"/>
      <c r="Z371" s="56">
        <f t="shared" ca="1" si="161"/>
        <v>0</v>
      </c>
      <c r="AA371" s="56">
        <f t="shared" ca="1" si="161"/>
        <v>0</v>
      </c>
      <c r="AB371" s="56">
        <f t="shared" ca="1" si="161"/>
        <v>0</v>
      </c>
      <c r="AC371" s="56">
        <f t="shared" ca="1" si="161"/>
        <v>0</v>
      </c>
      <c r="AD371" s="56">
        <f t="shared" ca="1" si="161"/>
        <v>0</v>
      </c>
      <c r="AE371" s="56">
        <f t="shared" ca="1" si="161"/>
        <v>0</v>
      </c>
      <c r="AF371" s="56">
        <f t="shared" ca="1" si="161"/>
        <v>0</v>
      </c>
      <c r="AG371" s="56">
        <f t="shared" ca="1" si="161"/>
        <v>0</v>
      </c>
      <c r="AH371" s="56">
        <f t="shared" ca="1" si="161"/>
        <v>0</v>
      </c>
      <c r="AI371" s="56">
        <f t="shared" ca="1" si="161"/>
        <v>0</v>
      </c>
      <c r="AJ371" s="56">
        <f t="shared" ca="1" si="162"/>
        <v>0</v>
      </c>
      <c r="AK371" s="56">
        <f t="shared" ca="1" si="162"/>
        <v>0</v>
      </c>
      <c r="AL371" s="56">
        <f t="shared" ca="1" si="162"/>
        <v>0</v>
      </c>
      <c r="AM371" s="56">
        <f t="shared" ca="1" si="162"/>
        <v>0</v>
      </c>
      <c r="AN371" s="56">
        <f t="shared" ca="1" si="162"/>
        <v>0</v>
      </c>
      <c r="AO371" s="56">
        <f t="shared" ca="1" si="162"/>
        <v>0</v>
      </c>
      <c r="AP371" s="56">
        <f t="shared" ca="1" si="162"/>
        <v>0</v>
      </c>
      <c r="AQ371" s="56">
        <f t="shared" ca="1" si="162"/>
        <v>0</v>
      </c>
      <c r="AR371" s="56">
        <f t="shared" ca="1" si="162"/>
        <v>0</v>
      </c>
      <c r="AS371" s="56">
        <f t="shared" ca="1" si="162"/>
        <v>0</v>
      </c>
      <c r="AT371" s="56">
        <f t="shared" ca="1" si="163"/>
        <v>0</v>
      </c>
      <c r="AU371" s="56">
        <f t="shared" ca="1" si="163"/>
        <v>0</v>
      </c>
      <c r="AV371" s="56">
        <f t="shared" ca="1" si="163"/>
        <v>0</v>
      </c>
      <c r="AW371" s="56">
        <f t="shared" ca="1" si="163"/>
        <v>0</v>
      </c>
      <c r="AX371" s="56">
        <f t="shared" ca="1" si="163"/>
        <v>0</v>
      </c>
      <c r="AY371" s="56">
        <f t="shared" ca="1" si="163"/>
        <v>0</v>
      </c>
      <c r="AZ371" s="56">
        <f t="shared" ca="1" si="163"/>
        <v>0</v>
      </c>
      <c r="BA371" s="56">
        <f t="shared" ca="1" si="163"/>
        <v>0</v>
      </c>
      <c r="BB371" s="56">
        <f t="shared" ca="1" si="163"/>
        <v>0</v>
      </c>
      <c r="BC371" s="56">
        <f t="shared" ca="1" si="163"/>
        <v>0</v>
      </c>
      <c r="BD371" s="56">
        <f t="shared" ca="1" si="163"/>
        <v>0</v>
      </c>
      <c r="BE371" s="56">
        <f t="shared" ca="1" si="163"/>
        <v>0</v>
      </c>
      <c r="BF371" s="56">
        <f t="shared" ca="1" si="163"/>
        <v>0</v>
      </c>
      <c r="BG371" s="56">
        <f t="shared" ca="1" si="163"/>
        <v>0</v>
      </c>
      <c r="BH371" s="1"/>
    </row>
    <row r="372" spans="1:60" s="4" customFormat="1" x14ac:dyDescent="0.2">
      <c r="A372" s="4" t="s">
        <v>1995</v>
      </c>
      <c r="B372" s="4" t="s">
        <v>1996</v>
      </c>
      <c r="C372" s="4" t="s">
        <v>1681</v>
      </c>
      <c r="E372" s="69"/>
      <c r="F372" s="63"/>
      <c r="G372" s="50" t="s">
        <v>1682</v>
      </c>
      <c r="H372" s="50" t="s">
        <v>1682</v>
      </c>
      <c r="I372" s="51"/>
      <c r="J372" s="76">
        <v>21</v>
      </c>
      <c r="K372" s="50"/>
      <c r="L372" s="53"/>
      <c r="M372" s="54" t="str">
        <f t="shared" si="160"/>
        <v>-</v>
      </c>
      <c r="N372" s="52">
        <f t="shared" si="138"/>
        <v>0</v>
      </c>
      <c r="O372" s="55">
        <f t="shared" ca="1" si="142"/>
        <v>28</v>
      </c>
      <c r="P372" s="55" t="str">
        <f t="shared" ca="1" si="143"/>
        <v>2019.7</v>
      </c>
      <c r="Q372" s="56">
        <f t="shared" si="144"/>
        <v>0</v>
      </c>
      <c r="R372" s="52" t="str">
        <f t="shared" si="145"/>
        <v/>
      </c>
      <c r="S372" s="52"/>
      <c r="T372" s="52" t="str">
        <f t="shared" si="153"/>
        <v>OV</v>
      </c>
      <c r="U372" s="57" t="s">
        <v>130</v>
      </c>
      <c r="V372" s="58">
        <f t="shared" ca="1" si="149"/>
        <v>0</v>
      </c>
      <c r="W372" s="64" t="s">
        <v>1997</v>
      </c>
      <c r="X372" s="60"/>
      <c r="Y372" s="61"/>
      <c r="Z372" s="56">
        <f t="shared" ref="Z372:AI381" ca="1" si="164">IF($O372-WEEKNUM(Z$1815)=0,$Y372,0)</f>
        <v>0</v>
      </c>
      <c r="AA372" s="56">
        <f t="shared" ca="1" si="164"/>
        <v>0</v>
      </c>
      <c r="AB372" s="56">
        <f t="shared" ca="1" si="164"/>
        <v>0</v>
      </c>
      <c r="AC372" s="56">
        <f t="shared" ca="1" si="164"/>
        <v>0</v>
      </c>
      <c r="AD372" s="56">
        <f t="shared" ca="1" si="164"/>
        <v>0</v>
      </c>
      <c r="AE372" s="56">
        <f t="shared" ca="1" si="164"/>
        <v>0</v>
      </c>
      <c r="AF372" s="56">
        <f t="shared" ca="1" si="164"/>
        <v>0</v>
      </c>
      <c r="AG372" s="56">
        <f t="shared" ca="1" si="164"/>
        <v>0</v>
      </c>
      <c r="AH372" s="56">
        <f t="shared" ca="1" si="164"/>
        <v>0</v>
      </c>
      <c r="AI372" s="56">
        <f t="shared" ca="1" si="164"/>
        <v>0</v>
      </c>
      <c r="AJ372" s="56">
        <f t="shared" ref="AJ372:AS381" ca="1" si="165">IF($O372-WEEKNUM(AJ$1815)=0,$Y372,0)</f>
        <v>0</v>
      </c>
      <c r="AK372" s="56">
        <f t="shared" ca="1" si="165"/>
        <v>0</v>
      </c>
      <c r="AL372" s="56">
        <f t="shared" ca="1" si="165"/>
        <v>0</v>
      </c>
      <c r="AM372" s="56">
        <f t="shared" ca="1" si="165"/>
        <v>0</v>
      </c>
      <c r="AN372" s="56">
        <f t="shared" ca="1" si="165"/>
        <v>0</v>
      </c>
      <c r="AO372" s="56">
        <f t="shared" ca="1" si="165"/>
        <v>0</v>
      </c>
      <c r="AP372" s="56">
        <f t="shared" ca="1" si="165"/>
        <v>0</v>
      </c>
      <c r="AQ372" s="56">
        <f t="shared" ca="1" si="165"/>
        <v>0</v>
      </c>
      <c r="AR372" s="56">
        <f t="shared" ca="1" si="165"/>
        <v>0</v>
      </c>
      <c r="AS372" s="56">
        <f t="shared" ca="1" si="165"/>
        <v>0</v>
      </c>
      <c r="AT372" s="56">
        <f t="shared" ref="AT372:BG381" ca="1" si="166">IF($O372-WEEKNUM(AT$1815)=0,$Y372,0)</f>
        <v>0</v>
      </c>
      <c r="AU372" s="56">
        <f t="shared" ca="1" si="166"/>
        <v>0</v>
      </c>
      <c r="AV372" s="56">
        <f t="shared" ca="1" si="166"/>
        <v>0</v>
      </c>
      <c r="AW372" s="56">
        <f t="shared" ca="1" si="166"/>
        <v>0</v>
      </c>
      <c r="AX372" s="56">
        <f t="shared" ca="1" si="166"/>
        <v>0</v>
      </c>
      <c r="AY372" s="56">
        <f t="shared" ca="1" si="166"/>
        <v>0</v>
      </c>
      <c r="AZ372" s="56">
        <f t="shared" ca="1" si="166"/>
        <v>0</v>
      </c>
      <c r="BA372" s="56">
        <f t="shared" ca="1" si="166"/>
        <v>0</v>
      </c>
      <c r="BB372" s="56">
        <f t="shared" ca="1" si="166"/>
        <v>0</v>
      </c>
      <c r="BC372" s="56">
        <f t="shared" ca="1" si="166"/>
        <v>0</v>
      </c>
      <c r="BD372" s="56">
        <f t="shared" ca="1" si="166"/>
        <v>0</v>
      </c>
      <c r="BE372" s="56">
        <f t="shared" ca="1" si="166"/>
        <v>0</v>
      </c>
      <c r="BF372" s="56">
        <f t="shared" ca="1" si="166"/>
        <v>0</v>
      </c>
      <c r="BG372" s="56">
        <f t="shared" ca="1" si="166"/>
        <v>0</v>
      </c>
      <c r="BH372" s="1"/>
    </row>
    <row r="373" spans="1:60" s="4" customFormat="1" x14ac:dyDescent="0.2">
      <c r="A373" s="3" t="s">
        <v>1222</v>
      </c>
      <c r="B373" s="3" t="s">
        <v>4077</v>
      </c>
      <c r="C373" s="4" t="s">
        <v>1684</v>
      </c>
      <c r="E373" s="69"/>
      <c r="F373" s="67"/>
      <c r="G373" s="50" t="s">
        <v>1682</v>
      </c>
      <c r="H373" s="50" t="s">
        <v>1682</v>
      </c>
      <c r="I373" s="51"/>
      <c r="J373" s="52">
        <v>-1</v>
      </c>
      <c r="K373" s="52"/>
      <c r="L373" s="53"/>
      <c r="M373" s="54" t="str">
        <f t="shared" si="160"/>
        <v>-</v>
      </c>
      <c r="N373" s="52">
        <f t="shared" si="138"/>
        <v>0</v>
      </c>
      <c r="O373" s="55">
        <f t="shared" ca="1" si="142"/>
        <v>28</v>
      </c>
      <c r="P373" s="55" t="str">
        <f t="shared" ca="1" si="143"/>
        <v>2019.7</v>
      </c>
      <c r="Q373" s="56">
        <f t="shared" si="144"/>
        <v>0</v>
      </c>
      <c r="R373" s="52" t="str">
        <f t="shared" si="145"/>
        <v/>
      </c>
      <c r="S373" s="52"/>
      <c r="T373" s="52" t="str">
        <f t="shared" si="153"/>
        <v>OV</v>
      </c>
      <c r="U373" s="57" t="s">
        <v>130</v>
      </c>
      <c r="V373" s="58">
        <f t="shared" ca="1" si="149"/>
        <v>0</v>
      </c>
      <c r="W373" s="64" t="s">
        <v>1999</v>
      </c>
      <c r="X373" s="60"/>
      <c r="Y373" s="61"/>
      <c r="Z373" s="56">
        <f t="shared" ca="1" si="164"/>
        <v>0</v>
      </c>
      <c r="AA373" s="56">
        <f t="shared" ca="1" si="164"/>
        <v>0</v>
      </c>
      <c r="AB373" s="56">
        <f t="shared" ca="1" si="164"/>
        <v>0</v>
      </c>
      <c r="AC373" s="56">
        <f t="shared" ca="1" si="164"/>
        <v>0</v>
      </c>
      <c r="AD373" s="56">
        <f t="shared" ca="1" si="164"/>
        <v>0</v>
      </c>
      <c r="AE373" s="56">
        <f t="shared" ca="1" si="164"/>
        <v>0</v>
      </c>
      <c r="AF373" s="56">
        <f t="shared" ca="1" si="164"/>
        <v>0</v>
      </c>
      <c r="AG373" s="56">
        <f t="shared" ca="1" si="164"/>
        <v>0</v>
      </c>
      <c r="AH373" s="56">
        <f t="shared" ca="1" si="164"/>
        <v>0</v>
      </c>
      <c r="AI373" s="56">
        <f t="shared" ca="1" si="164"/>
        <v>0</v>
      </c>
      <c r="AJ373" s="56">
        <f t="shared" ca="1" si="165"/>
        <v>0</v>
      </c>
      <c r="AK373" s="56">
        <f t="shared" ca="1" si="165"/>
        <v>0</v>
      </c>
      <c r="AL373" s="56">
        <f t="shared" ca="1" si="165"/>
        <v>0</v>
      </c>
      <c r="AM373" s="56">
        <f t="shared" ca="1" si="165"/>
        <v>0</v>
      </c>
      <c r="AN373" s="56">
        <f t="shared" ca="1" si="165"/>
        <v>0</v>
      </c>
      <c r="AO373" s="56">
        <f t="shared" ca="1" si="165"/>
        <v>0</v>
      </c>
      <c r="AP373" s="56">
        <f t="shared" ca="1" si="165"/>
        <v>0</v>
      </c>
      <c r="AQ373" s="56">
        <f t="shared" ca="1" si="165"/>
        <v>0</v>
      </c>
      <c r="AR373" s="56">
        <f t="shared" ca="1" si="165"/>
        <v>0</v>
      </c>
      <c r="AS373" s="56">
        <f t="shared" ca="1" si="165"/>
        <v>0</v>
      </c>
      <c r="AT373" s="56">
        <f t="shared" ca="1" si="166"/>
        <v>0</v>
      </c>
      <c r="AU373" s="56">
        <f t="shared" ca="1" si="166"/>
        <v>0</v>
      </c>
      <c r="AV373" s="56">
        <f t="shared" ca="1" si="166"/>
        <v>0</v>
      </c>
      <c r="AW373" s="56">
        <f t="shared" ca="1" si="166"/>
        <v>0</v>
      </c>
      <c r="AX373" s="56">
        <f t="shared" ca="1" si="166"/>
        <v>0</v>
      </c>
      <c r="AY373" s="56">
        <f t="shared" ca="1" si="166"/>
        <v>0</v>
      </c>
      <c r="AZ373" s="56">
        <f t="shared" ca="1" si="166"/>
        <v>0</v>
      </c>
      <c r="BA373" s="56">
        <f t="shared" ca="1" si="166"/>
        <v>0</v>
      </c>
      <c r="BB373" s="56">
        <f t="shared" ca="1" si="166"/>
        <v>0</v>
      </c>
      <c r="BC373" s="56">
        <f t="shared" ca="1" si="166"/>
        <v>0</v>
      </c>
      <c r="BD373" s="56">
        <f t="shared" ca="1" si="166"/>
        <v>0</v>
      </c>
      <c r="BE373" s="56">
        <f t="shared" ca="1" si="166"/>
        <v>0</v>
      </c>
      <c r="BF373" s="56">
        <f t="shared" ca="1" si="166"/>
        <v>0</v>
      </c>
      <c r="BG373" s="56">
        <f t="shared" ca="1" si="166"/>
        <v>0</v>
      </c>
    </row>
    <row r="374" spans="1:60" s="4" customFormat="1" x14ac:dyDescent="0.2">
      <c r="A374" s="3" t="s">
        <v>1222</v>
      </c>
      <c r="B374" s="3" t="s">
        <v>4077</v>
      </c>
      <c r="C374" s="4" t="s">
        <v>1684</v>
      </c>
      <c r="E374" s="69"/>
      <c r="F374" s="67"/>
      <c r="G374" s="50" t="s">
        <v>1682</v>
      </c>
      <c r="H374" s="50" t="s">
        <v>1682</v>
      </c>
      <c r="I374" s="51"/>
      <c r="J374" s="52">
        <v>-1</v>
      </c>
      <c r="K374" s="52"/>
      <c r="L374" s="53"/>
      <c r="M374" s="54" t="str">
        <f t="shared" si="160"/>
        <v>-</v>
      </c>
      <c r="N374" s="52">
        <f t="shared" si="138"/>
        <v>0</v>
      </c>
      <c r="O374" s="55">
        <f t="shared" ca="1" si="142"/>
        <v>28</v>
      </c>
      <c r="P374" s="55" t="str">
        <f t="shared" ca="1" si="143"/>
        <v>2019.7</v>
      </c>
      <c r="Q374" s="56">
        <f t="shared" si="144"/>
        <v>0</v>
      </c>
      <c r="R374" s="52" t="str">
        <f t="shared" si="145"/>
        <v/>
      </c>
      <c r="S374" s="52"/>
      <c r="T374" s="52" t="str">
        <f t="shared" si="153"/>
        <v>OV</v>
      </c>
      <c r="U374" s="57" t="s">
        <v>130</v>
      </c>
      <c r="V374" s="58">
        <f t="shared" ca="1" si="149"/>
        <v>0</v>
      </c>
      <c r="W374" s="64" t="s">
        <v>1999</v>
      </c>
      <c r="X374" s="60"/>
      <c r="Y374" s="61"/>
      <c r="Z374" s="56">
        <f t="shared" ca="1" si="164"/>
        <v>0</v>
      </c>
      <c r="AA374" s="56">
        <f t="shared" ca="1" si="164"/>
        <v>0</v>
      </c>
      <c r="AB374" s="56">
        <f t="shared" ca="1" si="164"/>
        <v>0</v>
      </c>
      <c r="AC374" s="56">
        <f t="shared" ca="1" si="164"/>
        <v>0</v>
      </c>
      <c r="AD374" s="56">
        <f t="shared" ca="1" si="164"/>
        <v>0</v>
      </c>
      <c r="AE374" s="56">
        <f t="shared" ca="1" si="164"/>
        <v>0</v>
      </c>
      <c r="AF374" s="56">
        <f t="shared" ca="1" si="164"/>
        <v>0</v>
      </c>
      <c r="AG374" s="56">
        <f t="shared" ca="1" si="164"/>
        <v>0</v>
      </c>
      <c r="AH374" s="56">
        <f t="shared" ca="1" si="164"/>
        <v>0</v>
      </c>
      <c r="AI374" s="56">
        <f t="shared" ca="1" si="164"/>
        <v>0</v>
      </c>
      <c r="AJ374" s="56">
        <f t="shared" ca="1" si="165"/>
        <v>0</v>
      </c>
      <c r="AK374" s="56">
        <f t="shared" ca="1" si="165"/>
        <v>0</v>
      </c>
      <c r="AL374" s="56">
        <f t="shared" ca="1" si="165"/>
        <v>0</v>
      </c>
      <c r="AM374" s="56">
        <f t="shared" ca="1" si="165"/>
        <v>0</v>
      </c>
      <c r="AN374" s="56">
        <f t="shared" ca="1" si="165"/>
        <v>0</v>
      </c>
      <c r="AO374" s="56">
        <f t="shared" ca="1" si="165"/>
        <v>0</v>
      </c>
      <c r="AP374" s="56">
        <f t="shared" ca="1" si="165"/>
        <v>0</v>
      </c>
      <c r="AQ374" s="56">
        <f t="shared" ca="1" si="165"/>
        <v>0</v>
      </c>
      <c r="AR374" s="56">
        <f t="shared" ca="1" si="165"/>
        <v>0</v>
      </c>
      <c r="AS374" s="56">
        <f t="shared" ca="1" si="165"/>
        <v>0</v>
      </c>
      <c r="AT374" s="56">
        <f t="shared" ca="1" si="166"/>
        <v>0</v>
      </c>
      <c r="AU374" s="56">
        <f t="shared" ca="1" si="166"/>
        <v>0</v>
      </c>
      <c r="AV374" s="56">
        <f t="shared" ca="1" si="166"/>
        <v>0</v>
      </c>
      <c r="AW374" s="56">
        <f t="shared" ca="1" si="166"/>
        <v>0</v>
      </c>
      <c r="AX374" s="56">
        <f t="shared" ca="1" si="166"/>
        <v>0</v>
      </c>
      <c r="AY374" s="56">
        <f t="shared" ca="1" si="166"/>
        <v>0</v>
      </c>
      <c r="AZ374" s="56">
        <f t="shared" ca="1" si="166"/>
        <v>0</v>
      </c>
      <c r="BA374" s="56">
        <f t="shared" ca="1" si="166"/>
        <v>0</v>
      </c>
      <c r="BB374" s="56">
        <f t="shared" ca="1" si="166"/>
        <v>0</v>
      </c>
      <c r="BC374" s="56">
        <f t="shared" ca="1" si="166"/>
        <v>0</v>
      </c>
      <c r="BD374" s="56">
        <f t="shared" ca="1" si="166"/>
        <v>0</v>
      </c>
      <c r="BE374" s="56">
        <f t="shared" ca="1" si="166"/>
        <v>0</v>
      </c>
      <c r="BF374" s="56">
        <f t="shared" ca="1" si="166"/>
        <v>0</v>
      </c>
      <c r="BG374" s="56">
        <f t="shared" ca="1" si="166"/>
        <v>0</v>
      </c>
    </row>
    <row r="375" spans="1:60" s="4" customFormat="1" x14ac:dyDescent="0.2">
      <c r="A375" s="3" t="s">
        <v>1222</v>
      </c>
      <c r="B375" s="3" t="s">
        <v>4077</v>
      </c>
      <c r="C375" s="4" t="s">
        <v>1684</v>
      </c>
      <c r="E375" s="69"/>
      <c r="F375" s="67"/>
      <c r="G375" s="50" t="s">
        <v>1682</v>
      </c>
      <c r="H375" s="50" t="s">
        <v>1682</v>
      </c>
      <c r="I375" s="51"/>
      <c r="J375" s="52">
        <v>-1</v>
      </c>
      <c r="K375" s="52"/>
      <c r="L375" s="53"/>
      <c r="M375" s="54" t="str">
        <f t="shared" si="160"/>
        <v>-</v>
      </c>
      <c r="N375" s="52">
        <f t="shared" si="138"/>
        <v>0</v>
      </c>
      <c r="O375" s="55">
        <f t="shared" ca="1" si="142"/>
        <v>28</v>
      </c>
      <c r="P375" s="55" t="str">
        <f t="shared" ca="1" si="143"/>
        <v>2019.7</v>
      </c>
      <c r="Q375" s="56">
        <f t="shared" si="144"/>
        <v>0</v>
      </c>
      <c r="R375" s="52" t="str">
        <f t="shared" si="145"/>
        <v/>
      </c>
      <c r="S375" s="52"/>
      <c r="T375" s="52" t="str">
        <f t="shared" si="153"/>
        <v>OV</v>
      </c>
      <c r="U375" s="57" t="s">
        <v>130</v>
      </c>
      <c r="V375" s="58">
        <f t="shared" ca="1" si="149"/>
        <v>0</v>
      </c>
      <c r="W375" s="64" t="s">
        <v>1999</v>
      </c>
      <c r="X375" s="60"/>
      <c r="Y375" s="61"/>
      <c r="Z375" s="56">
        <f t="shared" ca="1" si="164"/>
        <v>0</v>
      </c>
      <c r="AA375" s="56">
        <f t="shared" ca="1" si="164"/>
        <v>0</v>
      </c>
      <c r="AB375" s="56">
        <f t="shared" ca="1" si="164"/>
        <v>0</v>
      </c>
      <c r="AC375" s="56">
        <f t="shared" ca="1" si="164"/>
        <v>0</v>
      </c>
      <c r="AD375" s="56">
        <f t="shared" ca="1" si="164"/>
        <v>0</v>
      </c>
      <c r="AE375" s="56">
        <f t="shared" ca="1" si="164"/>
        <v>0</v>
      </c>
      <c r="AF375" s="56">
        <f t="shared" ca="1" si="164"/>
        <v>0</v>
      </c>
      <c r="AG375" s="56">
        <f t="shared" ca="1" si="164"/>
        <v>0</v>
      </c>
      <c r="AH375" s="56">
        <f t="shared" ca="1" si="164"/>
        <v>0</v>
      </c>
      <c r="AI375" s="56">
        <f t="shared" ca="1" si="164"/>
        <v>0</v>
      </c>
      <c r="AJ375" s="56">
        <f t="shared" ca="1" si="165"/>
        <v>0</v>
      </c>
      <c r="AK375" s="56">
        <f t="shared" ca="1" si="165"/>
        <v>0</v>
      </c>
      <c r="AL375" s="56">
        <f t="shared" ca="1" si="165"/>
        <v>0</v>
      </c>
      <c r="AM375" s="56">
        <f t="shared" ca="1" si="165"/>
        <v>0</v>
      </c>
      <c r="AN375" s="56">
        <f t="shared" ca="1" si="165"/>
        <v>0</v>
      </c>
      <c r="AO375" s="56">
        <f t="shared" ca="1" si="165"/>
        <v>0</v>
      </c>
      <c r="AP375" s="56">
        <f t="shared" ca="1" si="165"/>
        <v>0</v>
      </c>
      <c r="AQ375" s="56">
        <f t="shared" ca="1" si="165"/>
        <v>0</v>
      </c>
      <c r="AR375" s="56">
        <f t="shared" ca="1" si="165"/>
        <v>0</v>
      </c>
      <c r="AS375" s="56">
        <f t="shared" ca="1" si="165"/>
        <v>0</v>
      </c>
      <c r="AT375" s="56">
        <f t="shared" ca="1" si="166"/>
        <v>0</v>
      </c>
      <c r="AU375" s="56">
        <f t="shared" ca="1" si="166"/>
        <v>0</v>
      </c>
      <c r="AV375" s="56">
        <f t="shared" ca="1" si="166"/>
        <v>0</v>
      </c>
      <c r="AW375" s="56">
        <f t="shared" ca="1" si="166"/>
        <v>0</v>
      </c>
      <c r="AX375" s="56">
        <f t="shared" ca="1" si="166"/>
        <v>0</v>
      </c>
      <c r="AY375" s="56">
        <f t="shared" ca="1" si="166"/>
        <v>0</v>
      </c>
      <c r="AZ375" s="56">
        <f t="shared" ca="1" si="166"/>
        <v>0</v>
      </c>
      <c r="BA375" s="56">
        <f t="shared" ca="1" si="166"/>
        <v>0</v>
      </c>
      <c r="BB375" s="56">
        <f t="shared" ca="1" si="166"/>
        <v>0</v>
      </c>
      <c r="BC375" s="56">
        <f t="shared" ca="1" si="166"/>
        <v>0</v>
      </c>
      <c r="BD375" s="56">
        <f t="shared" ca="1" si="166"/>
        <v>0</v>
      </c>
      <c r="BE375" s="56">
        <f t="shared" ca="1" si="166"/>
        <v>0</v>
      </c>
      <c r="BF375" s="56">
        <f t="shared" ca="1" si="166"/>
        <v>0</v>
      </c>
      <c r="BG375" s="56">
        <f t="shared" ca="1" si="166"/>
        <v>0</v>
      </c>
    </row>
    <row r="376" spans="1:60" s="4" customFormat="1" x14ac:dyDescent="0.2">
      <c r="A376" s="3" t="s">
        <v>1222</v>
      </c>
      <c r="B376" s="3" t="s">
        <v>4077</v>
      </c>
      <c r="C376" s="4" t="s">
        <v>1684</v>
      </c>
      <c r="E376" s="69"/>
      <c r="F376" s="79"/>
      <c r="G376" s="50" t="s">
        <v>1682</v>
      </c>
      <c r="H376" s="50" t="s">
        <v>1682</v>
      </c>
      <c r="I376" s="51"/>
      <c r="J376" s="52">
        <v>-1</v>
      </c>
      <c r="K376" s="52"/>
      <c r="L376" s="53"/>
      <c r="M376" s="54" t="str">
        <f t="shared" si="160"/>
        <v>-</v>
      </c>
      <c r="N376" s="52">
        <f t="shared" si="138"/>
        <v>0</v>
      </c>
      <c r="O376" s="55">
        <f t="shared" ca="1" si="142"/>
        <v>28</v>
      </c>
      <c r="P376" s="55" t="str">
        <f t="shared" ca="1" si="143"/>
        <v>2019.7</v>
      </c>
      <c r="Q376" s="56">
        <f t="shared" si="144"/>
        <v>0</v>
      </c>
      <c r="R376" s="52" t="str">
        <f t="shared" si="145"/>
        <v/>
      </c>
      <c r="S376" s="52"/>
      <c r="T376" s="52" t="str">
        <f t="shared" si="153"/>
        <v>OV</v>
      </c>
      <c r="U376" s="57" t="s">
        <v>130</v>
      </c>
      <c r="V376" s="58">
        <f t="shared" ca="1" si="149"/>
        <v>0</v>
      </c>
      <c r="W376" s="64" t="s">
        <v>1999</v>
      </c>
      <c r="X376" s="60"/>
      <c r="Y376" s="61"/>
      <c r="Z376" s="56">
        <f t="shared" ca="1" si="164"/>
        <v>0</v>
      </c>
      <c r="AA376" s="56">
        <f t="shared" ca="1" si="164"/>
        <v>0</v>
      </c>
      <c r="AB376" s="56">
        <f t="shared" ca="1" si="164"/>
        <v>0</v>
      </c>
      <c r="AC376" s="56">
        <f t="shared" ca="1" si="164"/>
        <v>0</v>
      </c>
      <c r="AD376" s="56">
        <f t="shared" ca="1" si="164"/>
        <v>0</v>
      </c>
      <c r="AE376" s="56">
        <f t="shared" ca="1" si="164"/>
        <v>0</v>
      </c>
      <c r="AF376" s="56">
        <f t="shared" ca="1" si="164"/>
        <v>0</v>
      </c>
      <c r="AG376" s="56">
        <f t="shared" ca="1" si="164"/>
        <v>0</v>
      </c>
      <c r="AH376" s="56">
        <f t="shared" ca="1" si="164"/>
        <v>0</v>
      </c>
      <c r="AI376" s="56">
        <f t="shared" ca="1" si="164"/>
        <v>0</v>
      </c>
      <c r="AJ376" s="56">
        <f t="shared" ca="1" si="165"/>
        <v>0</v>
      </c>
      <c r="AK376" s="56">
        <f t="shared" ca="1" si="165"/>
        <v>0</v>
      </c>
      <c r="AL376" s="56">
        <f t="shared" ca="1" si="165"/>
        <v>0</v>
      </c>
      <c r="AM376" s="56">
        <f t="shared" ca="1" si="165"/>
        <v>0</v>
      </c>
      <c r="AN376" s="56">
        <f t="shared" ca="1" si="165"/>
        <v>0</v>
      </c>
      <c r="AO376" s="56">
        <f t="shared" ca="1" si="165"/>
        <v>0</v>
      </c>
      <c r="AP376" s="56">
        <f t="shared" ca="1" si="165"/>
        <v>0</v>
      </c>
      <c r="AQ376" s="56">
        <f t="shared" ca="1" si="165"/>
        <v>0</v>
      </c>
      <c r="AR376" s="56">
        <f t="shared" ca="1" si="165"/>
        <v>0</v>
      </c>
      <c r="AS376" s="56">
        <f t="shared" ca="1" si="165"/>
        <v>0</v>
      </c>
      <c r="AT376" s="56">
        <f t="shared" ca="1" si="166"/>
        <v>0</v>
      </c>
      <c r="AU376" s="56">
        <f t="shared" ca="1" si="166"/>
        <v>0</v>
      </c>
      <c r="AV376" s="56">
        <f t="shared" ca="1" si="166"/>
        <v>0</v>
      </c>
      <c r="AW376" s="56">
        <f t="shared" ca="1" si="166"/>
        <v>0</v>
      </c>
      <c r="AX376" s="56">
        <f t="shared" ca="1" si="166"/>
        <v>0</v>
      </c>
      <c r="AY376" s="56">
        <f t="shared" ca="1" si="166"/>
        <v>0</v>
      </c>
      <c r="AZ376" s="56">
        <f t="shared" ca="1" si="166"/>
        <v>0</v>
      </c>
      <c r="BA376" s="56">
        <f t="shared" ca="1" si="166"/>
        <v>0</v>
      </c>
      <c r="BB376" s="56">
        <f t="shared" ca="1" si="166"/>
        <v>0</v>
      </c>
      <c r="BC376" s="56">
        <f t="shared" ca="1" si="166"/>
        <v>0</v>
      </c>
      <c r="BD376" s="56">
        <f t="shared" ca="1" si="166"/>
        <v>0</v>
      </c>
      <c r="BE376" s="56">
        <f t="shared" ca="1" si="166"/>
        <v>0</v>
      </c>
      <c r="BF376" s="56">
        <f t="shared" ca="1" si="166"/>
        <v>0</v>
      </c>
      <c r="BG376" s="56">
        <f t="shared" ca="1" si="166"/>
        <v>0</v>
      </c>
    </row>
    <row r="377" spans="1:60" s="4" customFormat="1" x14ac:dyDescent="0.2">
      <c r="A377" s="3" t="s">
        <v>1222</v>
      </c>
      <c r="B377" s="3" t="s">
        <v>4077</v>
      </c>
      <c r="C377" s="4" t="s">
        <v>1684</v>
      </c>
      <c r="E377" s="69"/>
      <c r="F377" s="79"/>
      <c r="G377" s="50" t="s">
        <v>1682</v>
      </c>
      <c r="H377" s="50" t="s">
        <v>1682</v>
      </c>
      <c r="I377" s="51"/>
      <c r="J377" s="52">
        <v>-1</v>
      </c>
      <c r="K377" s="52"/>
      <c r="L377" s="53"/>
      <c r="M377" s="54" t="str">
        <f t="shared" si="160"/>
        <v>-</v>
      </c>
      <c r="N377" s="52">
        <f t="shared" si="138"/>
        <v>0</v>
      </c>
      <c r="O377" s="55">
        <f t="shared" ca="1" si="142"/>
        <v>28</v>
      </c>
      <c r="P377" s="55" t="str">
        <f t="shared" ca="1" si="143"/>
        <v>2019.7</v>
      </c>
      <c r="Q377" s="56">
        <f t="shared" si="144"/>
        <v>0</v>
      </c>
      <c r="R377" s="52" t="str">
        <f t="shared" si="145"/>
        <v/>
      </c>
      <c r="S377" s="52"/>
      <c r="T377" s="52" t="str">
        <f t="shared" si="153"/>
        <v>OV</v>
      </c>
      <c r="U377" s="57" t="s">
        <v>130</v>
      </c>
      <c r="V377" s="58">
        <f t="shared" ca="1" si="149"/>
        <v>0</v>
      </c>
      <c r="W377" s="64" t="s">
        <v>1999</v>
      </c>
      <c r="X377" s="60"/>
      <c r="Y377" s="61"/>
      <c r="Z377" s="56">
        <f t="shared" ca="1" si="164"/>
        <v>0</v>
      </c>
      <c r="AA377" s="56">
        <f t="shared" ca="1" si="164"/>
        <v>0</v>
      </c>
      <c r="AB377" s="56">
        <f t="shared" ca="1" si="164"/>
        <v>0</v>
      </c>
      <c r="AC377" s="56">
        <f t="shared" ca="1" si="164"/>
        <v>0</v>
      </c>
      <c r="AD377" s="56">
        <f t="shared" ca="1" si="164"/>
        <v>0</v>
      </c>
      <c r="AE377" s="56">
        <f t="shared" ca="1" si="164"/>
        <v>0</v>
      </c>
      <c r="AF377" s="56">
        <f t="shared" ca="1" si="164"/>
        <v>0</v>
      </c>
      <c r="AG377" s="56">
        <f t="shared" ca="1" si="164"/>
        <v>0</v>
      </c>
      <c r="AH377" s="56">
        <f t="shared" ca="1" si="164"/>
        <v>0</v>
      </c>
      <c r="AI377" s="56">
        <f t="shared" ca="1" si="164"/>
        <v>0</v>
      </c>
      <c r="AJ377" s="56">
        <f t="shared" ca="1" si="165"/>
        <v>0</v>
      </c>
      <c r="AK377" s="56">
        <f t="shared" ca="1" si="165"/>
        <v>0</v>
      </c>
      <c r="AL377" s="56">
        <f t="shared" ca="1" si="165"/>
        <v>0</v>
      </c>
      <c r="AM377" s="56">
        <f t="shared" ca="1" si="165"/>
        <v>0</v>
      </c>
      <c r="AN377" s="56">
        <f t="shared" ca="1" si="165"/>
        <v>0</v>
      </c>
      <c r="AO377" s="56">
        <f t="shared" ca="1" si="165"/>
        <v>0</v>
      </c>
      <c r="AP377" s="56">
        <f t="shared" ca="1" si="165"/>
        <v>0</v>
      </c>
      <c r="AQ377" s="56">
        <f t="shared" ca="1" si="165"/>
        <v>0</v>
      </c>
      <c r="AR377" s="56">
        <f t="shared" ca="1" si="165"/>
        <v>0</v>
      </c>
      <c r="AS377" s="56">
        <f t="shared" ca="1" si="165"/>
        <v>0</v>
      </c>
      <c r="AT377" s="56">
        <f t="shared" ca="1" si="166"/>
        <v>0</v>
      </c>
      <c r="AU377" s="56">
        <f t="shared" ca="1" si="166"/>
        <v>0</v>
      </c>
      <c r="AV377" s="56">
        <f t="shared" ca="1" si="166"/>
        <v>0</v>
      </c>
      <c r="AW377" s="56">
        <f t="shared" ca="1" si="166"/>
        <v>0</v>
      </c>
      <c r="AX377" s="56">
        <f t="shared" ca="1" si="166"/>
        <v>0</v>
      </c>
      <c r="AY377" s="56">
        <f t="shared" ca="1" si="166"/>
        <v>0</v>
      </c>
      <c r="AZ377" s="56">
        <f t="shared" ca="1" si="166"/>
        <v>0</v>
      </c>
      <c r="BA377" s="56">
        <f t="shared" ca="1" si="166"/>
        <v>0</v>
      </c>
      <c r="BB377" s="56">
        <f t="shared" ca="1" si="166"/>
        <v>0</v>
      </c>
      <c r="BC377" s="56">
        <f t="shared" ca="1" si="166"/>
        <v>0</v>
      </c>
      <c r="BD377" s="56">
        <f t="shared" ca="1" si="166"/>
        <v>0</v>
      </c>
      <c r="BE377" s="56">
        <f t="shared" ca="1" si="166"/>
        <v>0</v>
      </c>
      <c r="BF377" s="56">
        <f t="shared" ca="1" si="166"/>
        <v>0</v>
      </c>
      <c r="BG377" s="56">
        <f t="shared" ca="1" si="166"/>
        <v>0</v>
      </c>
    </row>
    <row r="378" spans="1:60" s="4" customFormat="1" x14ac:dyDescent="0.2">
      <c r="A378" s="3" t="s">
        <v>1222</v>
      </c>
      <c r="B378" s="3" t="s">
        <v>4077</v>
      </c>
      <c r="C378" s="4" t="s">
        <v>1684</v>
      </c>
      <c r="E378" s="69"/>
      <c r="F378" s="79"/>
      <c r="G378" s="50" t="s">
        <v>1682</v>
      </c>
      <c r="H378" s="50" t="s">
        <v>1682</v>
      </c>
      <c r="I378" s="51"/>
      <c r="J378" s="52">
        <v>-1</v>
      </c>
      <c r="K378" s="52"/>
      <c r="L378" s="53"/>
      <c r="M378" s="54" t="str">
        <f t="shared" si="160"/>
        <v>-</v>
      </c>
      <c r="N378" s="52">
        <f t="shared" si="138"/>
        <v>0</v>
      </c>
      <c r="O378" s="55">
        <f t="shared" ca="1" si="142"/>
        <v>28</v>
      </c>
      <c r="P378" s="55" t="str">
        <f t="shared" ca="1" si="143"/>
        <v>2019.7</v>
      </c>
      <c r="Q378" s="56">
        <f t="shared" si="144"/>
        <v>0</v>
      </c>
      <c r="R378" s="52" t="str">
        <f t="shared" si="145"/>
        <v/>
      </c>
      <c r="S378" s="52"/>
      <c r="T378" s="52" t="str">
        <f t="shared" si="153"/>
        <v>OV</v>
      </c>
      <c r="U378" s="57" t="s">
        <v>130</v>
      </c>
      <c r="V378" s="58">
        <f t="shared" ca="1" si="149"/>
        <v>0</v>
      </c>
      <c r="W378" s="64" t="s">
        <v>1999</v>
      </c>
      <c r="X378" s="60"/>
      <c r="Y378" s="61"/>
      <c r="Z378" s="56">
        <f t="shared" ca="1" si="164"/>
        <v>0</v>
      </c>
      <c r="AA378" s="56">
        <f t="shared" ca="1" si="164"/>
        <v>0</v>
      </c>
      <c r="AB378" s="56">
        <f t="shared" ca="1" si="164"/>
        <v>0</v>
      </c>
      <c r="AC378" s="56">
        <f t="shared" ca="1" si="164"/>
        <v>0</v>
      </c>
      <c r="AD378" s="56">
        <f t="shared" ca="1" si="164"/>
        <v>0</v>
      </c>
      <c r="AE378" s="56">
        <f t="shared" ca="1" si="164"/>
        <v>0</v>
      </c>
      <c r="AF378" s="56">
        <f t="shared" ca="1" si="164"/>
        <v>0</v>
      </c>
      <c r="AG378" s="56">
        <f t="shared" ca="1" si="164"/>
        <v>0</v>
      </c>
      <c r="AH378" s="56">
        <f t="shared" ca="1" si="164"/>
        <v>0</v>
      </c>
      <c r="AI378" s="56">
        <f t="shared" ca="1" si="164"/>
        <v>0</v>
      </c>
      <c r="AJ378" s="56">
        <f t="shared" ca="1" si="165"/>
        <v>0</v>
      </c>
      <c r="AK378" s="56">
        <f t="shared" ca="1" si="165"/>
        <v>0</v>
      </c>
      <c r="AL378" s="56">
        <f t="shared" ca="1" si="165"/>
        <v>0</v>
      </c>
      <c r="AM378" s="56">
        <f t="shared" ca="1" si="165"/>
        <v>0</v>
      </c>
      <c r="AN378" s="56">
        <f t="shared" ca="1" si="165"/>
        <v>0</v>
      </c>
      <c r="AO378" s="56">
        <f t="shared" ca="1" si="165"/>
        <v>0</v>
      </c>
      <c r="AP378" s="56">
        <f t="shared" ca="1" si="165"/>
        <v>0</v>
      </c>
      <c r="AQ378" s="56">
        <f t="shared" ca="1" si="165"/>
        <v>0</v>
      </c>
      <c r="AR378" s="56">
        <f t="shared" ca="1" si="165"/>
        <v>0</v>
      </c>
      <c r="AS378" s="56">
        <f t="shared" ca="1" si="165"/>
        <v>0</v>
      </c>
      <c r="AT378" s="56">
        <f t="shared" ca="1" si="166"/>
        <v>0</v>
      </c>
      <c r="AU378" s="56">
        <f t="shared" ca="1" si="166"/>
        <v>0</v>
      </c>
      <c r="AV378" s="56">
        <f t="shared" ca="1" si="166"/>
        <v>0</v>
      </c>
      <c r="AW378" s="56">
        <f t="shared" ca="1" si="166"/>
        <v>0</v>
      </c>
      <c r="AX378" s="56">
        <f t="shared" ca="1" si="166"/>
        <v>0</v>
      </c>
      <c r="AY378" s="56">
        <f t="shared" ca="1" si="166"/>
        <v>0</v>
      </c>
      <c r="AZ378" s="56">
        <f t="shared" ca="1" si="166"/>
        <v>0</v>
      </c>
      <c r="BA378" s="56">
        <f t="shared" ca="1" si="166"/>
        <v>0</v>
      </c>
      <c r="BB378" s="56">
        <f t="shared" ca="1" si="166"/>
        <v>0</v>
      </c>
      <c r="BC378" s="56">
        <f t="shared" ca="1" si="166"/>
        <v>0</v>
      </c>
      <c r="BD378" s="56">
        <f t="shared" ca="1" si="166"/>
        <v>0</v>
      </c>
      <c r="BE378" s="56">
        <f t="shared" ca="1" si="166"/>
        <v>0</v>
      </c>
      <c r="BF378" s="56">
        <f t="shared" ca="1" si="166"/>
        <v>0</v>
      </c>
      <c r="BG378" s="56">
        <f t="shared" ca="1" si="166"/>
        <v>0</v>
      </c>
    </row>
    <row r="379" spans="1:60" s="4" customFormat="1" x14ac:dyDescent="0.2">
      <c r="A379" s="3" t="s">
        <v>1222</v>
      </c>
      <c r="B379" s="3" t="s">
        <v>4077</v>
      </c>
      <c r="C379" s="4" t="s">
        <v>1684</v>
      </c>
      <c r="E379" s="69"/>
      <c r="F379" s="79"/>
      <c r="G379" s="50" t="s">
        <v>1682</v>
      </c>
      <c r="H379" s="50" t="s">
        <v>1682</v>
      </c>
      <c r="I379" s="51"/>
      <c r="J379" s="52">
        <v>-1</v>
      </c>
      <c r="K379" s="52"/>
      <c r="L379" s="53"/>
      <c r="M379" s="54" t="str">
        <f t="shared" si="160"/>
        <v>-</v>
      </c>
      <c r="N379" s="52">
        <f t="shared" si="138"/>
        <v>0</v>
      </c>
      <c r="O379" s="55">
        <f t="shared" ca="1" si="142"/>
        <v>28</v>
      </c>
      <c r="P379" s="55" t="str">
        <f t="shared" ca="1" si="143"/>
        <v>2019.7</v>
      </c>
      <c r="Q379" s="56">
        <f t="shared" si="144"/>
        <v>0</v>
      </c>
      <c r="R379" s="52" t="str">
        <f t="shared" si="145"/>
        <v/>
      </c>
      <c r="S379" s="52"/>
      <c r="T379" s="52" t="str">
        <f t="shared" si="153"/>
        <v>OV</v>
      </c>
      <c r="U379" s="57" t="s">
        <v>130</v>
      </c>
      <c r="V379" s="58">
        <f t="shared" ca="1" si="149"/>
        <v>0</v>
      </c>
      <c r="W379" s="64" t="s">
        <v>1999</v>
      </c>
      <c r="X379" s="60"/>
      <c r="Y379" s="61"/>
      <c r="Z379" s="56">
        <f t="shared" ca="1" si="164"/>
        <v>0</v>
      </c>
      <c r="AA379" s="56">
        <f t="shared" ca="1" si="164"/>
        <v>0</v>
      </c>
      <c r="AB379" s="56">
        <f t="shared" ca="1" si="164"/>
        <v>0</v>
      </c>
      <c r="AC379" s="56">
        <f t="shared" ca="1" si="164"/>
        <v>0</v>
      </c>
      <c r="AD379" s="56">
        <f t="shared" ca="1" si="164"/>
        <v>0</v>
      </c>
      <c r="AE379" s="56">
        <f t="shared" ca="1" si="164"/>
        <v>0</v>
      </c>
      <c r="AF379" s="56">
        <f t="shared" ca="1" si="164"/>
        <v>0</v>
      </c>
      <c r="AG379" s="56">
        <f t="shared" ca="1" si="164"/>
        <v>0</v>
      </c>
      <c r="AH379" s="56">
        <f t="shared" ca="1" si="164"/>
        <v>0</v>
      </c>
      <c r="AI379" s="56">
        <f t="shared" ca="1" si="164"/>
        <v>0</v>
      </c>
      <c r="AJ379" s="56">
        <f t="shared" ca="1" si="165"/>
        <v>0</v>
      </c>
      <c r="AK379" s="56">
        <f t="shared" ca="1" si="165"/>
        <v>0</v>
      </c>
      <c r="AL379" s="56">
        <f t="shared" ca="1" si="165"/>
        <v>0</v>
      </c>
      <c r="AM379" s="56">
        <f t="shared" ca="1" si="165"/>
        <v>0</v>
      </c>
      <c r="AN379" s="56">
        <f t="shared" ca="1" si="165"/>
        <v>0</v>
      </c>
      <c r="AO379" s="56">
        <f t="shared" ca="1" si="165"/>
        <v>0</v>
      </c>
      <c r="AP379" s="56">
        <f t="shared" ca="1" si="165"/>
        <v>0</v>
      </c>
      <c r="AQ379" s="56">
        <f t="shared" ca="1" si="165"/>
        <v>0</v>
      </c>
      <c r="AR379" s="56">
        <f t="shared" ca="1" si="165"/>
        <v>0</v>
      </c>
      <c r="AS379" s="56">
        <f t="shared" ca="1" si="165"/>
        <v>0</v>
      </c>
      <c r="AT379" s="56">
        <f t="shared" ca="1" si="166"/>
        <v>0</v>
      </c>
      <c r="AU379" s="56">
        <f t="shared" ca="1" si="166"/>
        <v>0</v>
      </c>
      <c r="AV379" s="56">
        <f t="shared" ca="1" si="166"/>
        <v>0</v>
      </c>
      <c r="AW379" s="56">
        <f t="shared" ca="1" si="166"/>
        <v>0</v>
      </c>
      <c r="AX379" s="56">
        <f t="shared" ca="1" si="166"/>
        <v>0</v>
      </c>
      <c r="AY379" s="56">
        <f t="shared" ca="1" si="166"/>
        <v>0</v>
      </c>
      <c r="AZ379" s="56">
        <f t="shared" ca="1" si="166"/>
        <v>0</v>
      </c>
      <c r="BA379" s="56">
        <f t="shared" ca="1" si="166"/>
        <v>0</v>
      </c>
      <c r="BB379" s="56">
        <f t="shared" ca="1" si="166"/>
        <v>0</v>
      </c>
      <c r="BC379" s="56">
        <f t="shared" ca="1" si="166"/>
        <v>0</v>
      </c>
      <c r="BD379" s="56">
        <f t="shared" ca="1" si="166"/>
        <v>0</v>
      </c>
      <c r="BE379" s="56">
        <f t="shared" ca="1" si="166"/>
        <v>0</v>
      </c>
      <c r="BF379" s="56">
        <f t="shared" ca="1" si="166"/>
        <v>0</v>
      </c>
      <c r="BG379" s="56">
        <f t="shared" ca="1" si="166"/>
        <v>0</v>
      </c>
    </row>
    <row r="380" spans="1:60" s="4" customFormat="1" x14ac:dyDescent="0.2">
      <c r="A380" s="3" t="s">
        <v>1222</v>
      </c>
      <c r="B380" s="3" t="s">
        <v>4077</v>
      </c>
      <c r="C380" s="4" t="s">
        <v>1684</v>
      </c>
      <c r="E380" s="69"/>
      <c r="F380" s="79"/>
      <c r="G380" s="50" t="s">
        <v>1682</v>
      </c>
      <c r="H380" s="50" t="s">
        <v>1682</v>
      </c>
      <c r="I380" s="51"/>
      <c r="J380" s="52">
        <v>-1</v>
      </c>
      <c r="K380" s="52"/>
      <c r="L380" s="53"/>
      <c r="M380" s="54" t="str">
        <f t="shared" si="160"/>
        <v>-</v>
      </c>
      <c r="N380" s="52">
        <f t="shared" si="138"/>
        <v>0</v>
      </c>
      <c r="O380" s="55">
        <f t="shared" ca="1" si="142"/>
        <v>28</v>
      </c>
      <c r="P380" s="55" t="str">
        <f t="shared" ca="1" si="143"/>
        <v>2019.7</v>
      </c>
      <c r="Q380" s="56">
        <f t="shared" si="144"/>
        <v>0</v>
      </c>
      <c r="R380" s="52" t="str">
        <f t="shared" si="145"/>
        <v/>
      </c>
      <c r="S380" s="52"/>
      <c r="T380" s="52" t="str">
        <f t="shared" si="153"/>
        <v>OV</v>
      </c>
      <c r="U380" s="57" t="s">
        <v>130</v>
      </c>
      <c r="V380" s="58">
        <f t="shared" ca="1" si="149"/>
        <v>0</v>
      </c>
      <c r="W380" s="64" t="s">
        <v>1999</v>
      </c>
      <c r="X380" s="60"/>
      <c r="Y380" s="61"/>
      <c r="Z380" s="56">
        <f t="shared" ca="1" si="164"/>
        <v>0</v>
      </c>
      <c r="AA380" s="56">
        <f t="shared" ca="1" si="164"/>
        <v>0</v>
      </c>
      <c r="AB380" s="56">
        <f t="shared" ca="1" si="164"/>
        <v>0</v>
      </c>
      <c r="AC380" s="56">
        <f t="shared" ca="1" si="164"/>
        <v>0</v>
      </c>
      <c r="AD380" s="56">
        <f t="shared" ca="1" si="164"/>
        <v>0</v>
      </c>
      <c r="AE380" s="56">
        <f t="shared" ca="1" si="164"/>
        <v>0</v>
      </c>
      <c r="AF380" s="56">
        <f t="shared" ca="1" si="164"/>
        <v>0</v>
      </c>
      <c r="AG380" s="56">
        <f t="shared" ca="1" si="164"/>
        <v>0</v>
      </c>
      <c r="AH380" s="56">
        <f t="shared" ca="1" si="164"/>
        <v>0</v>
      </c>
      <c r="AI380" s="56">
        <f t="shared" ca="1" si="164"/>
        <v>0</v>
      </c>
      <c r="AJ380" s="56">
        <f t="shared" ca="1" si="165"/>
        <v>0</v>
      </c>
      <c r="AK380" s="56">
        <f t="shared" ca="1" si="165"/>
        <v>0</v>
      </c>
      <c r="AL380" s="56">
        <f t="shared" ca="1" si="165"/>
        <v>0</v>
      </c>
      <c r="AM380" s="56">
        <f t="shared" ca="1" si="165"/>
        <v>0</v>
      </c>
      <c r="AN380" s="56">
        <f t="shared" ca="1" si="165"/>
        <v>0</v>
      </c>
      <c r="AO380" s="56">
        <f t="shared" ca="1" si="165"/>
        <v>0</v>
      </c>
      <c r="AP380" s="56">
        <f t="shared" ca="1" si="165"/>
        <v>0</v>
      </c>
      <c r="AQ380" s="56">
        <f t="shared" ca="1" si="165"/>
        <v>0</v>
      </c>
      <c r="AR380" s="56">
        <f t="shared" ca="1" si="165"/>
        <v>0</v>
      </c>
      <c r="AS380" s="56">
        <f t="shared" ca="1" si="165"/>
        <v>0</v>
      </c>
      <c r="AT380" s="56">
        <f t="shared" ca="1" si="166"/>
        <v>0</v>
      </c>
      <c r="AU380" s="56">
        <f t="shared" ca="1" si="166"/>
        <v>0</v>
      </c>
      <c r="AV380" s="56">
        <f t="shared" ca="1" si="166"/>
        <v>0</v>
      </c>
      <c r="AW380" s="56">
        <f t="shared" ca="1" si="166"/>
        <v>0</v>
      </c>
      <c r="AX380" s="56">
        <f t="shared" ca="1" si="166"/>
        <v>0</v>
      </c>
      <c r="AY380" s="56">
        <f t="shared" ca="1" si="166"/>
        <v>0</v>
      </c>
      <c r="AZ380" s="56">
        <f t="shared" ca="1" si="166"/>
        <v>0</v>
      </c>
      <c r="BA380" s="56">
        <f t="shared" ca="1" si="166"/>
        <v>0</v>
      </c>
      <c r="BB380" s="56">
        <f t="shared" ca="1" si="166"/>
        <v>0</v>
      </c>
      <c r="BC380" s="56">
        <f t="shared" ca="1" si="166"/>
        <v>0</v>
      </c>
      <c r="BD380" s="56">
        <f t="shared" ca="1" si="166"/>
        <v>0</v>
      </c>
      <c r="BE380" s="56">
        <f t="shared" ca="1" si="166"/>
        <v>0</v>
      </c>
      <c r="BF380" s="56">
        <f t="shared" ca="1" si="166"/>
        <v>0</v>
      </c>
      <c r="BG380" s="56">
        <f t="shared" ca="1" si="166"/>
        <v>0</v>
      </c>
    </row>
    <row r="381" spans="1:60" s="4" customFormat="1" x14ac:dyDescent="0.2">
      <c r="A381" s="3" t="s">
        <v>1222</v>
      </c>
      <c r="B381" s="3" t="s">
        <v>4077</v>
      </c>
      <c r="C381" s="4" t="s">
        <v>1684</v>
      </c>
      <c r="E381" s="69"/>
      <c r="F381" s="79"/>
      <c r="G381" s="50" t="s">
        <v>1682</v>
      </c>
      <c r="H381" s="50" t="s">
        <v>1682</v>
      </c>
      <c r="I381" s="51"/>
      <c r="J381" s="52">
        <v>-1</v>
      </c>
      <c r="K381" s="52"/>
      <c r="L381" s="53"/>
      <c r="M381" s="54" t="str">
        <f t="shared" si="160"/>
        <v>-</v>
      </c>
      <c r="N381" s="52">
        <f t="shared" si="138"/>
        <v>0</v>
      </c>
      <c r="O381" s="55">
        <f t="shared" ca="1" si="142"/>
        <v>28</v>
      </c>
      <c r="P381" s="55" t="str">
        <f t="shared" ca="1" si="143"/>
        <v>2019.7</v>
      </c>
      <c r="Q381" s="56">
        <f t="shared" si="144"/>
        <v>0</v>
      </c>
      <c r="R381" s="52" t="str">
        <f t="shared" si="145"/>
        <v/>
      </c>
      <c r="S381" s="52"/>
      <c r="T381" s="52" t="str">
        <f t="shared" si="153"/>
        <v>OV</v>
      </c>
      <c r="U381" s="57" t="s">
        <v>130</v>
      </c>
      <c r="V381" s="58">
        <f t="shared" ca="1" si="149"/>
        <v>0</v>
      </c>
      <c r="W381" s="64" t="s">
        <v>1999</v>
      </c>
      <c r="X381" s="60"/>
      <c r="Y381" s="61"/>
      <c r="Z381" s="56">
        <f t="shared" ca="1" si="164"/>
        <v>0</v>
      </c>
      <c r="AA381" s="56">
        <f t="shared" ca="1" si="164"/>
        <v>0</v>
      </c>
      <c r="AB381" s="56">
        <f t="shared" ca="1" si="164"/>
        <v>0</v>
      </c>
      <c r="AC381" s="56">
        <f t="shared" ca="1" si="164"/>
        <v>0</v>
      </c>
      <c r="AD381" s="56">
        <f t="shared" ca="1" si="164"/>
        <v>0</v>
      </c>
      <c r="AE381" s="56">
        <f t="shared" ca="1" si="164"/>
        <v>0</v>
      </c>
      <c r="AF381" s="56">
        <f t="shared" ca="1" si="164"/>
        <v>0</v>
      </c>
      <c r="AG381" s="56">
        <f t="shared" ca="1" si="164"/>
        <v>0</v>
      </c>
      <c r="AH381" s="56">
        <f t="shared" ca="1" si="164"/>
        <v>0</v>
      </c>
      <c r="AI381" s="56">
        <f t="shared" ca="1" si="164"/>
        <v>0</v>
      </c>
      <c r="AJ381" s="56">
        <f t="shared" ca="1" si="165"/>
        <v>0</v>
      </c>
      <c r="AK381" s="56">
        <f t="shared" ca="1" si="165"/>
        <v>0</v>
      </c>
      <c r="AL381" s="56">
        <f t="shared" ca="1" si="165"/>
        <v>0</v>
      </c>
      <c r="AM381" s="56">
        <f t="shared" ca="1" si="165"/>
        <v>0</v>
      </c>
      <c r="AN381" s="56">
        <f t="shared" ca="1" si="165"/>
        <v>0</v>
      </c>
      <c r="AO381" s="56">
        <f t="shared" ca="1" si="165"/>
        <v>0</v>
      </c>
      <c r="AP381" s="56">
        <f t="shared" ca="1" si="165"/>
        <v>0</v>
      </c>
      <c r="AQ381" s="56">
        <f t="shared" ca="1" si="165"/>
        <v>0</v>
      </c>
      <c r="AR381" s="56">
        <f t="shared" ca="1" si="165"/>
        <v>0</v>
      </c>
      <c r="AS381" s="56">
        <f t="shared" ca="1" si="165"/>
        <v>0</v>
      </c>
      <c r="AT381" s="56">
        <f t="shared" ca="1" si="166"/>
        <v>0</v>
      </c>
      <c r="AU381" s="56">
        <f t="shared" ca="1" si="166"/>
        <v>0</v>
      </c>
      <c r="AV381" s="56">
        <f t="shared" ca="1" si="166"/>
        <v>0</v>
      </c>
      <c r="AW381" s="56">
        <f t="shared" ca="1" si="166"/>
        <v>0</v>
      </c>
      <c r="AX381" s="56">
        <f t="shared" ca="1" si="166"/>
        <v>0</v>
      </c>
      <c r="AY381" s="56">
        <f t="shared" ca="1" si="166"/>
        <v>0</v>
      </c>
      <c r="AZ381" s="56">
        <f t="shared" ca="1" si="166"/>
        <v>0</v>
      </c>
      <c r="BA381" s="56">
        <f t="shared" ca="1" si="166"/>
        <v>0</v>
      </c>
      <c r="BB381" s="56">
        <f t="shared" ca="1" si="166"/>
        <v>0</v>
      </c>
      <c r="BC381" s="56">
        <f t="shared" ca="1" si="166"/>
        <v>0</v>
      </c>
      <c r="BD381" s="56">
        <f t="shared" ca="1" si="166"/>
        <v>0</v>
      </c>
      <c r="BE381" s="56">
        <f t="shared" ca="1" si="166"/>
        <v>0</v>
      </c>
      <c r="BF381" s="56">
        <f t="shared" ca="1" si="166"/>
        <v>0</v>
      </c>
      <c r="BG381" s="56">
        <f t="shared" ca="1" si="166"/>
        <v>0</v>
      </c>
    </row>
    <row r="382" spans="1:60" s="4" customFormat="1" x14ac:dyDescent="0.2">
      <c r="A382" s="3" t="s">
        <v>1222</v>
      </c>
      <c r="B382" s="3" t="s">
        <v>4077</v>
      </c>
      <c r="C382" s="4" t="s">
        <v>1684</v>
      </c>
      <c r="E382" s="69"/>
      <c r="F382" s="79"/>
      <c r="G382" s="50" t="s">
        <v>1682</v>
      </c>
      <c r="H382" s="50" t="s">
        <v>1682</v>
      </c>
      <c r="I382" s="51"/>
      <c r="J382" s="52">
        <v>-1</v>
      </c>
      <c r="K382" s="52"/>
      <c r="L382" s="53"/>
      <c r="M382" s="54" t="str">
        <f t="shared" si="160"/>
        <v>-</v>
      </c>
      <c r="N382" s="52">
        <f t="shared" si="138"/>
        <v>0</v>
      </c>
      <c r="O382" s="55">
        <f t="shared" ca="1" si="142"/>
        <v>28</v>
      </c>
      <c r="P382" s="55" t="str">
        <f t="shared" ca="1" si="143"/>
        <v>2019.7</v>
      </c>
      <c r="Q382" s="56">
        <f t="shared" si="144"/>
        <v>0</v>
      </c>
      <c r="R382" s="52" t="str">
        <f t="shared" si="145"/>
        <v/>
      </c>
      <c r="S382" s="52"/>
      <c r="T382" s="52" t="str">
        <f t="shared" si="153"/>
        <v>OV</v>
      </c>
      <c r="U382" s="57" t="s">
        <v>130</v>
      </c>
      <c r="V382" s="58">
        <f t="shared" ca="1" si="149"/>
        <v>0</v>
      </c>
      <c r="W382" s="64" t="s">
        <v>1999</v>
      </c>
      <c r="X382" s="60"/>
      <c r="Y382" s="61"/>
      <c r="Z382" s="56">
        <f t="shared" ref="Z382:AI391" ca="1" si="167">IF($O382-WEEKNUM(Z$1815)=0,$Y382,0)</f>
        <v>0</v>
      </c>
      <c r="AA382" s="56">
        <f t="shared" ca="1" si="167"/>
        <v>0</v>
      </c>
      <c r="AB382" s="56">
        <f t="shared" ca="1" si="167"/>
        <v>0</v>
      </c>
      <c r="AC382" s="56">
        <f t="shared" ca="1" si="167"/>
        <v>0</v>
      </c>
      <c r="AD382" s="56">
        <f t="shared" ca="1" si="167"/>
        <v>0</v>
      </c>
      <c r="AE382" s="56">
        <f t="shared" ca="1" si="167"/>
        <v>0</v>
      </c>
      <c r="AF382" s="56">
        <f t="shared" ca="1" si="167"/>
        <v>0</v>
      </c>
      <c r="AG382" s="56">
        <f t="shared" ca="1" si="167"/>
        <v>0</v>
      </c>
      <c r="AH382" s="56">
        <f t="shared" ca="1" si="167"/>
        <v>0</v>
      </c>
      <c r="AI382" s="56">
        <f t="shared" ca="1" si="167"/>
        <v>0</v>
      </c>
      <c r="AJ382" s="56">
        <f t="shared" ref="AJ382:AS391" ca="1" si="168">IF($O382-WEEKNUM(AJ$1815)=0,$Y382,0)</f>
        <v>0</v>
      </c>
      <c r="AK382" s="56">
        <f t="shared" ca="1" si="168"/>
        <v>0</v>
      </c>
      <c r="AL382" s="56">
        <f t="shared" ca="1" si="168"/>
        <v>0</v>
      </c>
      <c r="AM382" s="56">
        <f t="shared" ca="1" si="168"/>
        <v>0</v>
      </c>
      <c r="AN382" s="56">
        <f t="shared" ca="1" si="168"/>
        <v>0</v>
      </c>
      <c r="AO382" s="56">
        <f t="shared" ca="1" si="168"/>
        <v>0</v>
      </c>
      <c r="AP382" s="56">
        <f t="shared" ca="1" si="168"/>
        <v>0</v>
      </c>
      <c r="AQ382" s="56">
        <f t="shared" ca="1" si="168"/>
        <v>0</v>
      </c>
      <c r="AR382" s="56">
        <f t="shared" ca="1" si="168"/>
        <v>0</v>
      </c>
      <c r="AS382" s="56">
        <f t="shared" ca="1" si="168"/>
        <v>0</v>
      </c>
      <c r="AT382" s="56">
        <f t="shared" ref="AT382:BG391" ca="1" si="169">IF($O382-WEEKNUM(AT$1815)=0,$Y382,0)</f>
        <v>0</v>
      </c>
      <c r="AU382" s="56">
        <f t="shared" ca="1" si="169"/>
        <v>0</v>
      </c>
      <c r="AV382" s="56">
        <f t="shared" ca="1" si="169"/>
        <v>0</v>
      </c>
      <c r="AW382" s="56">
        <f t="shared" ca="1" si="169"/>
        <v>0</v>
      </c>
      <c r="AX382" s="56">
        <f t="shared" ca="1" si="169"/>
        <v>0</v>
      </c>
      <c r="AY382" s="56">
        <f t="shared" ca="1" si="169"/>
        <v>0</v>
      </c>
      <c r="AZ382" s="56">
        <f t="shared" ca="1" si="169"/>
        <v>0</v>
      </c>
      <c r="BA382" s="56">
        <f t="shared" ca="1" si="169"/>
        <v>0</v>
      </c>
      <c r="BB382" s="56">
        <f t="shared" ca="1" si="169"/>
        <v>0</v>
      </c>
      <c r="BC382" s="56">
        <f t="shared" ca="1" si="169"/>
        <v>0</v>
      </c>
      <c r="BD382" s="56">
        <f t="shared" ca="1" si="169"/>
        <v>0</v>
      </c>
      <c r="BE382" s="56">
        <f t="shared" ca="1" si="169"/>
        <v>0</v>
      </c>
      <c r="BF382" s="56">
        <f t="shared" ca="1" si="169"/>
        <v>0</v>
      </c>
      <c r="BG382" s="56">
        <f t="shared" ca="1" si="169"/>
        <v>0</v>
      </c>
    </row>
    <row r="383" spans="1:60" s="4" customFormat="1" x14ac:dyDescent="0.2">
      <c r="A383" s="3" t="s">
        <v>1222</v>
      </c>
      <c r="B383" s="3" t="s">
        <v>4077</v>
      </c>
      <c r="C383" s="4" t="s">
        <v>1684</v>
      </c>
      <c r="E383" s="69"/>
      <c r="F383" s="79"/>
      <c r="G383" s="50" t="s">
        <v>1682</v>
      </c>
      <c r="H383" s="50" t="s">
        <v>1682</v>
      </c>
      <c r="I383" s="51"/>
      <c r="J383" s="52">
        <v>-1</v>
      </c>
      <c r="K383" s="52"/>
      <c r="L383" s="53"/>
      <c r="M383" s="54" t="str">
        <f t="shared" si="160"/>
        <v>-</v>
      </c>
      <c r="N383" s="52">
        <f t="shared" ref="N383:N455" si="170">WEEKNUM(L383)</f>
        <v>0</v>
      </c>
      <c r="O383" s="55">
        <f t="shared" ca="1" si="142"/>
        <v>28</v>
      </c>
      <c r="P383" s="55" t="str">
        <f t="shared" ca="1" si="143"/>
        <v>2019.7</v>
      </c>
      <c r="Q383" s="56">
        <f t="shared" si="144"/>
        <v>0</v>
      </c>
      <c r="R383" s="52" t="str">
        <f t="shared" si="145"/>
        <v/>
      </c>
      <c r="S383" s="52"/>
      <c r="T383" s="52" t="str">
        <f t="shared" si="153"/>
        <v>OV</v>
      </c>
      <c r="U383" s="57" t="s">
        <v>130</v>
      </c>
      <c r="V383" s="58">
        <f t="shared" ca="1" si="149"/>
        <v>0</v>
      </c>
      <c r="W383" s="64" t="s">
        <v>1999</v>
      </c>
      <c r="X383" s="60"/>
      <c r="Y383" s="61"/>
      <c r="Z383" s="56">
        <f t="shared" ca="1" si="167"/>
        <v>0</v>
      </c>
      <c r="AA383" s="56">
        <f t="shared" ca="1" si="167"/>
        <v>0</v>
      </c>
      <c r="AB383" s="56">
        <f t="shared" ca="1" si="167"/>
        <v>0</v>
      </c>
      <c r="AC383" s="56">
        <f t="shared" ca="1" si="167"/>
        <v>0</v>
      </c>
      <c r="AD383" s="56">
        <f t="shared" ca="1" si="167"/>
        <v>0</v>
      </c>
      <c r="AE383" s="56">
        <f t="shared" ca="1" si="167"/>
        <v>0</v>
      </c>
      <c r="AF383" s="56">
        <f t="shared" ca="1" si="167"/>
        <v>0</v>
      </c>
      <c r="AG383" s="56">
        <f t="shared" ca="1" si="167"/>
        <v>0</v>
      </c>
      <c r="AH383" s="56">
        <f t="shared" ca="1" si="167"/>
        <v>0</v>
      </c>
      <c r="AI383" s="56">
        <f t="shared" ca="1" si="167"/>
        <v>0</v>
      </c>
      <c r="AJ383" s="56">
        <f t="shared" ca="1" si="168"/>
        <v>0</v>
      </c>
      <c r="AK383" s="56">
        <f t="shared" ca="1" si="168"/>
        <v>0</v>
      </c>
      <c r="AL383" s="56">
        <f t="shared" ca="1" si="168"/>
        <v>0</v>
      </c>
      <c r="AM383" s="56">
        <f t="shared" ca="1" si="168"/>
        <v>0</v>
      </c>
      <c r="AN383" s="56">
        <f t="shared" ca="1" si="168"/>
        <v>0</v>
      </c>
      <c r="AO383" s="56">
        <f t="shared" ca="1" si="168"/>
        <v>0</v>
      </c>
      <c r="AP383" s="56">
        <f t="shared" ca="1" si="168"/>
        <v>0</v>
      </c>
      <c r="AQ383" s="56">
        <f t="shared" ca="1" si="168"/>
        <v>0</v>
      </c>
      <c r="AR383" s="56">
        <f t="shared" ca="1" si="168"/>
        <v>0</v>
      </c>
      <c r="AS383" s="56">
        <f t="shared" ca="1" si="168"/>
        <v>0</v>
      </c>
      <c r="AT383" s="56">
        <f t="shared" ca="1" si="169"/>
        <v>0</v>
      </c>
      <c r="AU383" s="56">
        <f t="shared" ca="1" si="169"/>
        <v>0</v>
      </c>
      <c r="AV383" s="56">
        <f t="shared" ca="1" si="169"/>
        <v>0</v>
      </c>
      <c r="AW383" s="56">
        <f t="shared" ca="1" si="169"/>
        <v>0</v>
      </c>
      <c r="AX383" s="56">
        <f t="shared" ca="1" si="169"/>
        <v>0</v>
      </c>
      <c r="AY383" s="56">
        <f t="shared" ca="1" si="169"/>
        <v>0</v>
      </c>
      <c r="AZ383" s="56">
        <f t="shared" ca="1" si="169"/>
        <v>0</v>
      </c>
      <c r="BA383" s="56">
        <f t="shared" ca="1" si="169"/>
        <v>0</v>
      </c>
      <c r="BB383" s="56">
        <f t="shared" ca="1" si="169"/>
        <v>0</v>
      </c>
      <c r="BC383" s="56">
        <f t="shared" ca="1" si="169"/>
        <v>0</v>
      </c>
      <c r="BD383" s="56">
        <f t="shared" ca="1" si="169"/>
        <v>0</v>
      </c>
      <c r="BE383" s="56">
        <f t="shared" ca="1" si="169"/>
        <v>0</v>
      </c>
      <c r="BF383" s="56">
        <f t="shared" ca="1" si="169"/>
        <v>0</v>
      </c>
      <c r="BG383" s="56">
        <f t="shared" ca="1" si="169"/>
        <v>0</v>
      </c>
    </row>
    <row r="384" spans="1:60" s="4" customFormat="1" x14ac:dyDescent="0.2">
      <c r="A384" s="3" t="s">
        <v>1222</v>
      </c>
      <c r="B384" s="3" t="s">
        <v>4077</v>
      </c>
      <c r="C384" s="4" t="s">
        <v>1684</v>
      </c>
      <c r="E384" s="69"/>
      <c r="F384" s="79"/>
      <c r="G384" s="50" t="s">
        <v>1682</v>
      </c>
      <c r="H384" s="50" t="s">
        <v>1682</v>
      </c>
      <c r="I384" s="51"/>
      <c r="J384" s="52">
        <v>-1</v>
      </c>
      <c r="K384" s="52"/>
      <c r="L384" s="53"/>
      <c r="M384" s="54" t="str">
        <f t="shared" si="160"/>
        <v>-</v>
      </c>
      <c r="N384" s="52">
        <f t="shared" si="170"/>
        <v>0</v>
      </c>
      <c r="O384" s="55">
        <f t="shared" ca="1" si="142"/>
        <v>28</v>
      </c>
      <c r="P384" s="55" t="str">
        <f t="shared" ca="1" si="143"/>
        <v>2019.7</v>
      </c>
      <c r="Q384" s="56">
        <f t="shared" si="144"/>
        <v>0</v>
      </c>
      <c r="R384" s="52" t="str">
        <f t="shared" si="145"/>
        <v/>
      </c>
      <c r="S384" s="52"/>
      <c r="T384" s="52" t="str">
        <f t="shared" si="153"/>
        <v>OV</v>
      </c>
      <c r="U384" s="57" t="s">
        <v>130</v>
      </c>
      <c r="V384" s="58">
        <f t="shared" ca="1" si="149"/>
        <v>0</v>
      </c>
      <c r="W384" s="64" t="s">
        <v>1999</v>
      </c>
      <c r="X384" s="60"/>
      <c r="Y384" s="61"/>
      <c r="Z384" s="56">
        <f t="shared" ca="1" si="167"/>
        <v>0</v>
      </c>
      <c r="AA384" s="56">
        <f t="shared" ca="1" si="167"/>
        <v>0</v>
      </c>
      <c r="AB384" s="56">
        <f t="shared" ca="1" si="167"/>
        <v>0</v>
      </c>
      <c r="AC384" s="56">
        <f t="shared" ca="1" si="167"/>
        <v>0</v>
      </c>
      <c r="AD384" s="56">
        <f t="shared" ca="1" si="167"/>
        <v>0</v>
      </c>
      <c r="AE384" s="56">
        <f t="shared" ca="1" si="167"/>
        <v>0</v>
      </c>
      <c r="AF384" s="56">
        <f t="shared" ca="1" si="167"/>
        <v>0</v>
      </c>
      <c r="AG384" s="56">
        <f t="shared" ca="1" si="167"/>
        <v>0</v>
      </c>
      <c r="AH384" s="56">
        <f t="shared" ca="1" si="167"/>
        <v>0</v>
      </c>
      <c r="AI384" s="56">
        <f t="shared" ca="1" si="167"/>
        <v>0</v>
      </c>
      <c r="AJ384" s="56">
        <f t="shared" ca="1" si="168"/>
        <v>0</v>
      </c>
      <c r="AK384" s="56">
        <f t="shared" ca="1" si="168"/>
        <v>0</v>
      </c>
      <c r="AL384" s="56">
        <f t="shared" ca="1" si="168"/>
        <v>0</v>
      </c>
      <c r="AM384" s="56">
        <f t="shared" ca="1" si="168"/>
        <v>0</v>
      </c>
      <c r="AN384" s="56">
        <f t="shared" ca="1" si="168"/>
        <v>0</v>
      </c>
      <c r="AO384" s="56">
        <f t="shared" ca="1" si="168"/>
        <v>0</v>
      </c>
      <c r="AP384" s="56">
        <f t="shared" ca="1" si="168"/>
        <v>0</v>
      </c>
      <c r="AQ384" s="56">
        <f t="shared" ca="1" si="168"/>
        <v>0</v>
      </c>
      <c r="AR384" s="56">
        <f t="shared" ca="1" si="168"/>
        <v>0</v>
      </c>
      <c r="AS384" s="56">
        <f t="shared" ca="1" si="168"/>
        <v>0</v>
      </c>
      <c r="AT384" s="56">
        <f t="shared" ca="1" si="169"/>
        <v>0</v>
      </c>
      <c r="AU384" s="56">
        <f t="shared" ca="1" si="169"/>
        <v>0</v>
      </c>
      <c r="AV384" s="56">
        <f t="shared" ca="1" si="169"/>
        <v>0</v>
      </c>
      <c r="AW384" s="56">
        <f t="shared" ca="1" si="169"/>
        <v>0</v>
      </c>
      <c r="AX384" s="56">
        <f t="shared" ca="1" si="169"/>
        <v>0</v>
      </c>
      <c r="AY384" s="56">
        <f t="shared" ca="1" si="169"/>
        <v>0</v>
      </c>
      <c r="AZ384" s="56">
        <f t="shared" ca="1" si="169"/>
        <v>0</v>
      </c>
      <c r="BA384" s="56">
        <f t="shared" ca="1" si="169"/>
        <v>0</v>
      </c>
      <c r="BB384" s="56">
        <f t="shared" ca="1" si="169"/>
        <v>0</v>
      </c>
      <c r="BC384" s="56">
        <f t="shared" ca="1" si="169"/>
        <v>0</v>
      </c>
      <c r="BD384" s="56">
        <f t="shared" ca="1" si="169"/>
        <v>0</v>
      </c>
      <c r="BE384" s="56">
        <f t="shared" ca="1" si="169"/>
        <v>0</v>
      </c>
      <c r="BF384" s="56">
        <f t="shared" ca="1" si="169"/>
        <v>0</v>
      </c>
      <c r="BG384" s="56">
        <f t="shared" ca="1" si="169"/>
        <v>0</v>
      </c>
    </row>
    <row r="385" spans="1:60" s="4" customFormat="1" x14ac:dyDescent="0.2">
      <c r="A385" s="3" t="s">
        <v>1222</v>
      </c>
      <c r="B385" s="3" t="s">
        <v>4077</v>
      </c>
      <c r="C385" s="4" t="s">
        <v>1684</v>
      </c>
      <c r="E385" s="69"/>
      <c r="F385" s="79" t="s">
        <v>2000</v>
      </c>
      <c r="G385" s="50" t="s">
        <v>1678</v>
      </c>
      <c r="H385" s="50" t="s">
        <v>1678</v>
      </c>
      <c r="I385" s="51"/>
      <c r="J385" s="52">
        <v>-1</v>
      </c>
      <c r="K385" s="52"/>
      <c r="L385" s="53"/>
      <c r="M385" s="54" t="str">
        <f t="shared" si="160"/>
        <v>-</v>
      </c>
      <c r="N385" s="52">
        <f t="shared" si="170"/>
        <v>0</v>
      </c>
      <c r="O385" s="55">
        <f t="shared" ca="1" si="142"/>
        <v>28</v>
      </c>
      <c r="P385" s="55" t="str">
        <f t="shared" ca="1" si="143"/>
        <v>2019.7</v>
      </c>
      <c r="Q385" s="56">
        <f t="shared" si="144"/>
        <v>0</v>
      </c>
      <c r="R385" s="52" t="str">
        <f t="shared" si="145"/>
        <v/>
      </c>
      <c r="S385" s="52"/>
      <c r="T385" s="52" t="str">
        <f t="shared" si="153"/>
        <v>OV</v>
      </c>
      <c r="U385" s="57" t="s">
        <v>130</v>
      </c>
      <c r="V385" s="58">
        <f t="shared" ca="1" si="149"/>
        <v>0</v>
      </c>
      <c r="W385" s="64" t="s">
        <v>1999</v>
      </c>
      <c r="X385" s="60"/>
      <c r="Y385" s="61"/>
      <c r="Z385" s="56">
        <f t="shared" ca="1" si="167"/>
        <v>0</v>
      </c>
      <c r="AA385" s="56">
        <f t="shared" ca="1" si="167"/>
        <v>0</v>
      </c>
      <c r="AB385" s="56">
        <f t="shared" ca="1" si="167"/>
        <v>0</v>
      </c>
      <c r="AC385" s="56">
        <f t="shared" ca="1" si="167"/>
        <v>0</v>
      </c>
      <c r="AD385" s="56">
        <f t="shared" ca="1" si="167"/>
        <v>0</v>
      </c>
      <c r="AE385" s="56">
        <f t="shared" ca="1" si="167"/>
        <v>0</v>
      </c>
      <c r="AF385" s="56">
        <f t="shared" ca="1" si="167"/>
        <v>0</v>
      </c>
      <c r="AG385" s="56">
        <f t="shared" ca="1" si="167"/>
        <v>0</v>
      </c>
      <c r="AH385" s="56">
        <f t="shared" ca="1" si="167"/>
        <v>0</v>
      </c>
      <c r="AI385" s="56">
        <f t="shared" ca="1" si="167"/>
        <v>0</v>
      </c>
      <c r="AJ385" s="56">
        <f t="shared" ca="1" si="168"/>
        <v>0</v>
      </c>
      <c r="AK385" s="56">
        <f t="shared" ca="1" si="168"/>
        <v>0</v>
      </c>
      <c r="AL385" s="56">
        <f t="shared" ca="1" si="168"/>
        <v>0</v>
      </c>
      <c r="AM385" s="56">
        <f t="shared" ca="1" si="168"/>
        <v>0</v>
      </c>
      <c r="AN385" s="56">
        <f t="shared" ca="1" si="168"/>
        <v>0</v>
      </c>
      <c r="AO385" s="56">
        <f t="shared" ca="1" si="168"/>
        <v>0</v>
      </c>
      <c r="AP385" s="56">
        <f t="shared" ca="1" si="168"/>
        <v>0</v>
      </c>
      <c r="AQ385" s="56">
        <f t="shared" ca="1" si="168"/>
        <v>0</v>
      </c>
      <c r="AR385" s="56">
        <f t="shared" ca="1" si="168"/>
        <v>0</v>
      </c>
      <c r="AS385" s="56">
        <f t="shared" ca="1" si="168"/>
        <v>0</v>
      </c>
      <c r="AT385" s="56">
        <f t="shared" ca="1" si="169"/>
        <v>0</v>
      </c>
      <c r="AU385" s="56">
        <f t="shared" ca="1" si="169"/>
        <v>0</v>
      </c>
      <c r="AV385" s="56">
        <f t="shared" ca="1" si="169"/>
        <v>0</v>
      </c>
      <c r="AW385" s="56">
        <f t="shared" ca="1" si="169"/>
        <v>0</v>
      </c>
      <c r="AX385" s="56">
        <f t="shared" ca="1" si="169"/>
        <v>0</v>
      </c>
      <c r="AY385" s="56">
        <f t="shared" ca="1" si="169"/>
        <v>0</v>
      </c>
      <c r="AZ385" s="56">
        <f t="shared" ca="1" si="169"/>
        <v>0</v>
      </c>
      <c r="BA385" s="56">
        <f t="shared" ca="1" si="169"/>
        <v>0</v>
      </c>
      <c r="BB385" s="56">
        <f t="shared" ca="1" si="169"/>
        <v>0</v>
      </c>
      <c r="BC385" s="56">
        <f t="shared" ca="1" si="169"/>
        <v>0</v>
      </c>
      <c r="BD385" s="56">
        <f t="shared" ca="1" si="169"/>
        <v>0</v>
      </c>
      <c r="BE385" s="56">
        <f t="shared" ca="1" si="169"/>
        <v>0</v>
      </c>
      <c r="BF385" s="56">
        <f t="shared" ca="1" si="169"/>
        <v>0</v>
      </c>
      <c r="BG385" s="56">
        <f t="shared" ca="1" si="169"/>
        <v>0</v>
      </c>
    </row>
    <row r="386" spans="1:60" s="4" customFormat="1" x14ac:dyDescent="0.2">
      <c r="A386" s="4" t="s">
        <v>1202</v>
      </c>
      <c r="B386" s="4" t="s">
        <v>2001</v>
      </c>
      <c r="C386" s="4" t="s">
        <v>1727</v>
      </c>
      <c r="E386" s="48"/>
      <c r="F386" s="63" t="s">
        <v>2002</v>
      </c>
      <c r="G386" s="50" t="s">
        <v>1682</v>
      </c>
      <c r="H386" s="50" t="s">
        <v>1682</v>
      </c>
      <c r="I386" s="51"/>
      <c r="J386" s="52">
        <v>30</v>
      </c>
      <c r="K386" s="52"/>
      <c r="L386" s="53">
        <v>43585</v>
      </c>
      <c r="M386" s="54">
        <f t="shared" si="160"/>
        <v>2</v>
      </c>
      <c r="N386" s="52">
        <f t="shared" si="170"/>
        <v>18</v>
      </c>
      <c r="O386" s="55">
        <f t="shared" ref="O386:O449" ca="1" si="171">WEEKNUM(IF((L386)&lt;$A$1825,$A$1825,(L386)))</f>
        <v>28</v>
      </c>
      <c r="P386" s="55" t="str">
        <f t="shared" ref="P386:P449" ca="1" si="172">YEAR(IF((L386)&lt;$A$1825,$A$1825,(L386)))&amp;"."&amp;MONTH(IF((L386)&lt;$A$1825,$A$1825,(L386)))</f>
        <v>2019.7</v>
      </c>
      <c r="Q386" s="56">
        <f t="shared" ref="Q386:Q449" si="173">IF(U386="PLN",Y386/$A$1826,Y386)</f>
        <v>3674.2123687281214</v>
      </c>
      <c r="R386" s="52">
        <f t="shared" ref="R386:R449" ca="1" si="174">IF(L386=0,"",IFERROR(_xlfn.DAYS($A$1825,L386),""))</f>
        <v>71</v>
      </c>
      <c r="S386" s="52"/>
      <c r="T386" s="52" t="str">
        <f t="shared" ca="1" si="153"/>
        <v>OV</v>
      </c>
      <c r="U386" s="57" t="s">
        <v>130</v>
      </c>
      <c r="V386" s="58">
        <f t="shared" ca="1" si="149"/>
        <v>0</v>
      </c>
      <c r="W386" s="64" t="s">
        <v>2003</v>
      </c>
      <c r="X386" s="60">
        <v>2944</v>
      </c>
      <c r="Y386" s="61">
        <v>15744</v>
      </c>
      <c r="Z386" s="56">
        <f t="shared" ca="1" si="167"/>
        <v>0</v>
      </c>
      <c r="AA386" s="56">
        <f t="shared" ca="1" si="167"/>
        <v>0</v>
      </c>
      <c r="AB386" s="56">
        <f t="shared" ca="1" si="167"/>
        <v>0</v>
      </c>
      <c r="AC386" s="56">
        <f t="shared" ca="1" si="167"/>
        <v>0</v>
      </c>
      <c r="AD386" s="56">
        <f t="shared" ca="1" si="167"/>
        <v>0</v>
      </c>
      <c r="AE386" s="56">
        <f t="shared" ca="1" si="167"/>
        <v>0</v>
      </c>
      <c r="AF386" s="56">
        <f t="shared" ca="1" si="167"/>
        <v>0</v>
      </c>
      <c r="AG386" s="56">
        <f t="shared" ca="1" si="167"/>
        <v>0</v>
      </c>
      <c r="AH386" s="56">
        <f t="shared" ca="1" si="167"/>
        <v>0</v>
      </c>
      <c r="AI386" s="56">
        <f t="shared" ca="1" si="167"/>
        <v>15744</v>
      </c>
      <c r="AJ386" s="56">
        <f t="shared" ca="1" si="168"/>
        <v>0</v>
      </c>
      <c r="AK386" s="56">
        <f t="shared" ca="1" si="168"/>
        <v>0</v>
      </c>
      <c r="AL386" s="56">
        <f t="shared" ca="1" si="168"/>
        <v>0</v>
      </c>
      <c r="AM386" s="56">
        <f t="shared" ca="1" si="168"/>
        <v>0</v>
      </c>
      <c r="AN386" s="56">
        <f t="shared" ca="1" si="168"/>
        <v>0</v>
      </c>
      <c r="AO386" s="56">
        <f t="shared" ca="1" si="168"/>
        <v>0</v>
      </c>
      <c r="AP386" s="56">
        <f t="shared" ca="1" si="168"/>
        <v>0</v>
      </c>
      <c r="AQ386" s="56">
        <f t="shared" ca="1" si="168"/>
        <v>0</v>
      </c>
      <c r="AR386" s="56">
        <f t="shared" ca="1" si="168"/>
        <v>0</v>
      </c>
      <c r="AS386" s="56">
        <f t="shared" ca="1" si="168"/>
        <v>0</v>
      </c>
      <c r="AT386" s="56">
        <f t="shared" ca="1" si="169"/>
        <v>0</v>
      </c>
      <c r="AU386" s="56">
        <f t="shared" ca="1" si="169"/>
        <v>0</v>
      </c>
      <c r="AV386" s="56">
        <f t="shared" ca="1" si="169"/>
        <v>0</v>
      </c>
      <c r="AW386" s="56">
        <f t="shared" ca="1" si="169"/>
        <v>0</v>
      </c>
      <c r="AX386" s="56">
        <f t="shared" ca="1" si="169"/>
        <v>0</v>
      </c>
      <c r="AY386" s="56">
        <f t="shared" ca="1" si="169"/>
        <v>0</v>
      </c>
      <c r="AZ386" s="56">
        <f t="shared" ca="1" si="169"/>
        <v>0</v>
      </c>
      <c r="BA386" s="56">
        <f t="shared" ca="1" si="169"/>
        <v>0</v>
      </c>
      <c r="BB386" s="56">
        <f t="shared" ca="1" si="169"/>
        <v>0</v>
      </c>
      <c r="BC386" s="56">
        <f t="shared" ca="1" si="169"/>
        <v>0</v>
      </c>
      <c r="BD386" s="56">
        <f t="shared" ca="1" si="169"/>
        <v>0</v>
      </c>
      <c r="BE386" s="56">
        <f t="shared" ca="1" si="169"/>
        <v>0</v>
      </c>
      <c r="BF386" s="56">
        <f t="shared" ca="1" si="169"/>
        <v>0</v>
      </c>
      <c r="BG386" s="56">
        <f t="shared" ca="1" si="169"/>
        <v>0</v>
      </c>
      <c r="BH386" s="1"/>
    </row>
    <row r="387" spans="1:60" s="4" customFormat="1" x14ac:dyDescent="0.2">
      <c r="A387" s="4" t="s">
        <v>1202</v>
      </c>
      <c r="B387" s="4" t="s">
        <v>2001</v>
      </c>
      <c r="C387" s="4" t="s">
        <v>1727</v>
      </c>
      <c r="E387" s="48"/>
      <c r="F387" s="63" t="s">
        <v>2004</v>
      </c>
      <c r="G387" s="50" t="s">
        <v>1682</v>
      </c>
      <c r="H387" s="50" t="s">
        <v>1682</v>
      </c>
      <c r="I387" s="51"/>
      <c r="J387" s="52">
        <v>30</v>
      </c>
      <c r="K387" s="52"/>
      <c r="L387" s="53">
        <v>43615</v>
      </c>
      <c r="M387" s="54">
        <f t="shared" si="160"/>
        <v>4</v>
      </c>
      <c r="N387" s="52">
        <f t="shared" si="170"/>
        <v>22</v>
      </c>
      <c r="O387" s="55">
        <f t="shared" ca="1" si="171"/>
        <v>28</v>
      </c>
      <c r="P387" s="55" t="str">
        <f t="shared" ca="1" si="172"/>
        <v>2019.7</v>
      </c>
      <c r="Q387" s="56">
        <f t="shared" si="173"/>
        <v>53443.428238039669</v>
      </c>
      <c r="R387" s="52">
        <f t="shared" ca="1" si="174"/>
        <v>41</v>
      </c>
      <c r="S387" s="52"/>
      <c r="T387" s="52" t="str">
        <f t="shared" ca="1" si="153"/>
        <v>OV</v>
      </c>
      <c r="U387" s="57" t="s">
        <v>130</v>
      </c>
      <c r="V387" s="58">
        <f t="shared" ref="V387:V450" ca="1" si="175">SUM(Y387:BH387)-Y387*2</f>
        <v>0</v>
      </c>
      <c r="W387" s="64" t="s">
        <v>2003</v>
      </c>
      <c r="X387" s="60">
        <v>42822.09</v>
      </c>
      <c r="Y387" s="61">
        <v>229005.09</v>
      </c>
      <c r="Z387" s="56">
        <f t="shared" ca="1" si="167"/>
        <v>0</v>
      </c>
      <c r="AA387" s="56">
        <f t="shared" ca="1" si="167"/>
        <v>0</v>
      </c>
      <c r="AB387" s="56">
        <f t="shared" ca="1" si="167"/>
        <v>0</v>
      </c>
      <c r="AC387" s="56">
        <f t="shared" ca="1" si="167"/>
        <v>0</v>
      </c>
      <c r="AD387" s="56">
        <f t="shared" ca="1" si="167"/>
        <v>0</v>
      </c>
      <c r="AE387" s="56">
        <f t="shared" ca="1" si="167"/>
        <v>0</v>
      </c>
      <c r="AF387" s="56">
        <f t="shared" ca="1" si="167"/>
        <v>0</v>
      </c>
      <c r="AG387" s="56">
        <f t="shared" ca="1" si="167"/>
        <v>0</v>
      </c>
      <c r="AH387" s="56">
        <f t="shared" ca="1" si="167"/>
        <v>0</v>
      </c>
      <c r="AI387" s="56">
        <f t="shared" ca="1" si="167"/>
        <v>229005.09</v>
      </c>
      <c r="AJ387" s="56">
        <f t="shared" ca="1" si="168"/>
        <v>0</v>
      </c>
      <c r="AK387" s="56">
        <f t="shared" ca="1" si="168"/>
        <v>0</v>
      </c>
      <c r="AL387" s="56">
        <f t="shared" ca="1" si="168"/>
        <v>0</v>
      </c>
      <c r="AM387" s="56">
        <f t="shared" ca="1" si="168"/>
        <v>0</v>
      </c>
      <c r="AN387" s="56">
        <f t="shared" ca="1" si="168"/>
        <v>0</v>
      </c>
      <c r="AO387" s="56">
        <f t="shared" ca="1" si="168"/>
        <v>0</v>
      </c>
      <c r="AP387" s="56">
        <f t="shared" ca="1" si="168"/>
        <v>0</v>
      </c>
      <c r="AQ387" s="56">
        <f t="shared" ca="1" si="168"/>
        <v>0</v>
      </c>
      <c r="AR387" s="56">
        <f t="shared" ca="1" si="168"/>
        <v>0</v>
      </c>
      <c r="AS387" s="56">
        <f t="shared" ca="1" si="168"/>
        <v>0</v>
      </c>
      <c r="AT387" s="56">
        <f t="shared" ca="1" si="169"/>
        <v>0</v>
      </c>
      <c r="AU387" s="56">
        <f t="shared" ca="1" si="169"/>
        <v>0</v>
      </c>
      <c r="AV387" s="56">
        <f t="shared" ca="1" si="169"/>
        <v>0</v>
      </c>
      <c r="AW387" s="56">
        <f t="shared" ca="1" si="169"/>
        <v>0</v>
      </c>
      <c r="AX387" s="56">
        <f t="shared" ca="1" si="169"/>
        <v>0</v>
      </c>
      <c r="AY387" s="56">
        <f t="shared" ca="1" si="169"/>
        <v>0</v>
      </c>
      <c r="AZ387" s="56">
        <f t="shared" ca="1" si="169"/>
        <v>0</v>
      </c>
      <c r="BA387" s="56">
        <f t="shared" ca="1" si="169"/>
        <v>0</v>
      </c>
      <c r="BB387" s="56">
        <f t="shared" ca="1" si="169"/>
        <v>0</v>
      </c>
      <c r="BC387" s="56">
        <f t="shared" ca="1" si="169"/>
        <v>0</v>
      </c>
      <c r="BD387" s="56">
        <f t="shared" ca="1" si="169"/>
        <v>0</v>
      </c>
      <c r="BE387" s="56">
        <f t="shared" ca="1" si="169"/>
        <v>0</v>
      </c>
      <c r="BF387" s="56">
        <f t="shared" ca="1" si="169"/>
        <v>0</v>
      </c>
      <c r="BG387" s="56">
        <f t="shared" ca="1" si="169"/>
        <v>0</v>
      </c>
      <c r="BH387" s="1"/>
    </row>
    <row r="388" spans="1:60" s="4" customFormat="1" x14ac:dyDescent="0.2">
      <c r="A388" s="4" t="s">
        <v>1202</v>
      </c>
      <c r="B388" s="4" t="s">
        <v>2001</v>
      </c>
      <c r="C388" s="4" t="s">
        <v>1727</v>
      </c>
      <c r="E388" s="48"/>
      <c r="F388" s="63" t="s">
        <v>2005</v>
      </c>
      <c r="G388" s="50" t="s">
        <v>1682</v>
      </c>
      <c r="H388" s="50" t="s">
        <v>1682</v>
      </c>
      <c r="I388" s="51"/>
      <c r="J388" s="52">
        <v>30</v>
      </c>
      <c r="K388" s="52"/>
      <c r="L388" s="53">
        <v>43615</v>
      </c>
      <c r="M388" s="54">
        <f t="shared" si="160"/>
        <v>4</v>
      </c>
      <c r="N388" s="52">
        <f t="shared" si="170"/>
        <v>22</v>
      </c>
      <c r="O388" s="55">
        <f t="shared" ca="1" si="171"/>
        <v>28</v>
      </c>
      <c r="P388" s="55" t="str">
        <f t="shared" ca="1" si="172"/>
        <v>2019.7</v>
      </c>
      <c r="Q388" s="56">
        <f t="shared" si="173"/>
        <v>2755.659276546091</v>
      </c>
      <c r="R388" s="52">
        <f t="shared" ca="1" si="174"/>
        <v>41</v>
      </c>
      <c r="S388" s="52"/>
      <c r="T388" s="52" t="str">
        <f t="shared" ca="1" si="153"/>
        <v>OV</v>
      </c>
      <c r="U388" s="57" t="s">
        <v>130</v>
      </c>
      <c r="V388" s="58">
        <f t="shared" ca="1" si="175"/>
        <v>0</v>
      </c>
      <c r="W388" s="64" t="s">
        <v>2003</v>
      </c>
      <c r="X388" s="60">
        <v>2208</v>
      </c>
      <c r="Y388" s="61">
        <v>11808</v>
      </c>
      <c r="Z388" s="56">
        <f t="shared" ca="1" si="167"/>
        <v>0</v>
      </c>
      <c r="AA388" s="56">
        <f t="shared" ca="1" si="167"/>
        <v>0</v>
      </c>
      <c r="AB388" s="56">
        <f t="shared" ca="1" si="167"/>
        <v>0</v>
      </c>
      <c r="AC388" s="56">
        <f t="shared" ca="1" si="167"/>
        <v>0</v>
      </c>
      <c r="AD388" s="56">
        <f t="shared" ca="1" si="167"/>
        <v>0</v>
      </c>
      <c r="AE388" s="56">
        <f t="shared" ca="1" si="167"/>
        <v>0</v>
      </c>
      <c r="AF388" s="56">
        <f t="shared" ca="1" si="167"/>
        <v>0</v>
      </c>
      <c r="AG388" s="56">
        <f t="shared" ca="1" si="167"/>
        <v>0</v>
      </c>
      <c r="AH388" s="56">
        <f t="shared" ca="1" si="167"/>
        <v>0</v>
      </c>
      <c r="AI388" s="56">
        <f t="shared" ca="1" si="167"/>
        <v>11808</v>
      </c>
      <c r="AJ388" s="56">
        <f t="shared" ca="1" si="168"/>
        <v>0</v>
      </c>
      <c r="AK388" s="56">
        <f t="shared" ca="1" si="168"/>
        <v>0</v>
      </c>
      <c r="AL388" s="56">
        <f t="shared" ca="1" si="168"/>
        <v>0</v>
      </c>
      <c r="AM388" s="56">
        <f t="shared" ca="1" si="168"/>
        <v>0</v>
      </c>
      <c r="AN388" s="56">
        <f t="shared" ca="1" si="168"/>
        <v>0</v>
      </c>
      <c r="AO388" s="56">
        <f t="shared" ca="1" si="168"/>
        <v>0</v>
      </c>
      <c r="AP388" s="56">
        <f t="shared" ca="1" si="168"/>
        <v>0</v>
      </c>
      <c r="AQ388" s="56">
        <f t="shared" ca="1" si="168"/>
        <v>0</v>
      </c>
      <c r="AR388" s="56">
        <f t="shared" ca="1" si="168"/>
        <v>0</v>
      </c>
      <c r="AS388" s="56">
        <f t="shared" ca="1" si="168"/>
        <v>0</v>
      </c>
      <c r="AT388" s="56">
        <f t="shared" ca="1" si="169"/>
        <v>0</v>
      </c>
      <c r="AU388" s="56">
        <f t="shared" ca="1" si="169"/>
        <v>0</v>
      </c>
      <c r="AV388" s="56">
        <f t="shared" ca="1" si="169"/>
        <v>0</v>
      </c>
      <c r="AW388" s="56">
        <f t="shared" ca="1" si="169"/>
        <v>0</v>
      </c>
      <c r="AX388" s="56">
        <f t="shared" ca="1" si="169"/>
        <v>0</v>
      </c>
      <c r="AY388" s="56">
        <f t="shared" ca="1" si="169"/>
        <v>0</v>
      </c>
      <c r="AZ388" s="56">
        <f t="shared" ca="1" si="169"/>
        <v>0</v>
      </c>
      <c r="BA388" s="56">
        <f t="shared" ca="1" si="169"/>
        <v>0</v>
      </c>
      <c r="BB388" s="56">
        <f t="shared" ca="1" si="169"/>
        <v>0</v>
      </c>
      <c r="BC388" s="56">
        <f t="shared" ca="1" si="169"/>
        <v>0</v>
      </c>
      <c r="BD388" s="56">
        <f t="shared" ca="1" si="169"/>
        <v>0</v>
      </c>
      <c r="BE388" s="56">
        <f t="shared" ca="1" si="169"/>
        <v>0</v>
      </c>
      <c r="BF388" s="56">
        <f t="shared" ca="1" si="169"/>
        <v>0</v>
      </c>
      <c r="BG388" s="56">
        <f t="shared" ca="1" si="169"/>
        <v>0</v>
      </c>
      <c r="BH388" s="1"/>
    </row>
    <row r="389" spans="1:60" s="4" customFormat="1" x14ac:dyDescent="0.2">
      <c r="A389" s="4" t="s">
        <v>1202</v>
      </c>
      <c r="B389" s="4" t="s">
        <v>2001</v>
      </c>
      <c r="C389" s="4" t="s">
        <v>1727</v>
      </c>
      <c r="E389" s="48"/>
      <c r="F389" s="63" t="s">
        <v>2006</v>
      </c>
      <c r="G389" s="50" t="s">
        <v>1682</v>
      </c>
      <c r="H389" s="50" t="s">
        <v>1682</v>
      </c>
      <c r="I389" s="51"/>
      <c r="J389" s="52">
        <v>30</v>
      </c>
      <c r="K389" s="52"/>
      <c r="L389" s="53">
        <v>43585</v>
      </c>
      <c r="M389" s="54">
        <f t="shared" si="160"/>
        <v>2</v>
      </c>
      <c r="N389" s="52">
        <f t="shared" si="170"/>
        <v>18</v>
      </c>
      <c r="O389" s="55">
        <f t="shared" ca="1" si="171"/>
        <v>28</v>
      </c>
      <c r="P389" s="55" t="str">
        <f t="shared" ca="1" si="172"/>
        <v>2019.7</v>
      </c>
      <c r="Q389" s="56">
        <f t="shared" si="173"/>
        <v>64746.221703617266</v>
      </c>
      <c r="R389" s="52">
        <f t="shared" ca="1" si="174"/>
        <v>71</v>
      </c>
      <c r="S389" s="52"/>
      <c r="T389" s="52" t="str">
        <f t="shared" ca="1" si="153"/>
        <v>OV</v>
      </c>
      <c r="U389" s="57" t="s">
        <v>130</v>
      </c>
      <c r="V389" s="58">
        <f t="shared" ca="1" si="175"/>
        <v>0</v>
      </c>
      <c r="W389" s="64" t="s">
        <v>2003</v>
      </c>
      <c r="X389" s="60">
        <v>51878.57</v>
      </c>
      <c r="Y389" s="61">
        <v>277437.56</v>
      </c>
      <c r="Z389" s="56">
        <f t="shared" ca="1" si="167"/>
        <v>0</v>
      </c>
      <c r="AA389" s="56">
        <f t="shared" ca="1" si="167"/>
        <v>0</v>
      </c>
      <c r="AB389" s="56">
        <f t="shared" ca="1" si="167"/>
        <v>0</v>
      </c>
      <c r="AC389" s="56">
        <f t="shared" ca="1" si="167"/>
        <v>0</v>
      </c>
      <c r="AD389" s="56">
        <f t="shared" ca="1" si="167"/>
        <v>0</v>
      </c>
      <c r="AE389" s="56">
        <f t="shared" ca="1" si="167"/>
        <v>0</v>
      </c>
      <c r="AF389" s="56">
        <f t="shared" ca="1" si="167"/>
        <v>0</v>
      </c>
      <c r="AG389" s="56">
        <f t="shared" ca="1" si="167"/>
        <v>0</v>
      </c>
      <c r="AH389" s="56">
        <f t="shared" ca="1" si="167"/>
        <v>0</v>
      </c>
      <c r="AI389" s="56">
        <f t="shared" ca="1" si="167"/>
        <v>277437.56</v>
      </c>
      <c r="AJ389" s="56">
        <f t="shared" ca="1" si="168"/>
        <v>0</v>
      </c>
      <c r="AK389" s="56">
        <f t="shared" ca="1" si="168"/>
        <v>0</v>
      </c>
      <c r="AL389" s="56">
        <f t="shared" ca="1" si="168"/>
        <v>0</v>
      </c>
      <c r="AM389" s="56">
        <f t="shared" ca="1" si="168"/>
        <v>0</v>
      </c>
      <c r="AN389" s="56">
        <f t="shared" ca="1" si="168"/>
        <v>0</v>
      </c>
      <c r="AO389" s="56">
        <f t="shared" ca="1" si="168"/>
        <v>0</v>
      </c>
      <c r="AP389" s="56">
        <f t="shared" ca="1" si="168"/>
        <v>0</v>
      </c>
      <c r="AQ389" s="56">
        <f t="shared" ca="1" si="168"/>
        <v>0</v>
      </c>
      <c r="AR389" s="56">
        <f t="shared" ca="1" si="168"/>
        <v>0</v>
      </c>
      <c r="AS389" s="56">
        <f t="shared" ca="1" si="168"/>
        <v>0</v>
      </c>
      <c r="AT389" s="56">
        <f t="shared" ca="1" si="169"/>
        <v>0</v>
      </c>
      <c r="AU389" s="56">
        <f t="shared" ca="1" si="169"/>
        <v>0</v>
      </c>
      <c r="AV389" s="56">
        <f t="shared" ca="1" si="169"/>
        <v>0</v>
      </c>
      <c r="AW389" s="56">
        <f t="shared" ca="1" si="169"/>
        <v>0</v>
      </c>
      <c r="AX389" s="56">
        <f t="shared" ca="1" si="169"/>
        <v>0</v>
      </c>
      <c r="AY389" s="56">
        <f t="shared" ca="1" si="169"/>
        <v>0</v>
      </c>
      <c r="AZ389" s="56">
        <f t="shared" ca="1" si="169"/>
        <v>0</v>
      </c>
      <c r="BA389" s="56">
        <f t="shared" ca="1" si="169"/>
        <v>0</v>
      </c>
      <c r="BB389" s="56">
        <f t="shared" ca="1" si="169"/>
        <v>0</v>
      </c>
      <c r="BC389" s="56">
        <f t="shared" ca="1" si="169"/>
        <v>0</v>
      </c>
      <c r="BD389" s="56">
        <f t="shared" ca="1" si="169"/>
        <v>0</v>
      </c>
      <c r="BE389" s="56">
        <f t="shared" ca="1" si="169"/>
        <v>0</v>
      </c>
      <c r="BF389" s="56">
        <f t="shared" ca="1" si="169"/>
        <v>0</v>
      </c>
      <c r="BG389" s="56">
        <f t="shared" ca="1" si="169"/>
        <v>0</v>
      </c>
      <c r="BH389" s="1"/>
    </row>
    <row r="390" spans="1:60" s="4" customFormat="1" x14ac:dyDescent="0.2">
      <c r="A390" s="4" t="s">
        <v>1202</v>
      </c>
      <c r="B390" s="4" t="s">
        <v>2001</v>
      </c>
      <c r="C390" s="4" t="s">
        <v>1727</v>
      </c>
      <c r="E390" s="48"/>
      <c r="F390" s="63"/>
      <c r="G390" s="50" t="s">
        <v>1682</v>
      </c>
      <c r="H390" s="50" t="s">
        <v>1682</v>
      </c>
      <c r="I390" s="51"/>
      <c r="J390" s="52">
        <v>30</v>
      </c>
      <c r="K390" s="52"/>
      <c r="L390" s="53"/>
      <c r="M390" s="54" t="str">
        <f t="shared" si="160"/>
        <v>-</v>
      </c>
      <c r="N390" s="52">
        <f t="shared" si="170"/>
        <v>0</v>
      </c>
      <c r="O390" s="55">
        <f t="shared" ca="1" si="171"/>
        <v>28</v>
      </c>
      <c r="P390" s="55" t="str">
        <f t="shared" ca="1" si="172"/>
        <v>2019.7</v>
      </c>
      <c r="Q390" s="56">
        <f t="shared" si="173"/>
        <v>0</v>
      </c>
      <c r="R390" s="52" t="str">
        <f t="shared" si="174"/>
        <v/>
      </c>
      <c r="S390" s="52"/>
      <c r="T390" s="52" t="str">
        <f t="shared" si="153"/>
        <v>OV</v>
      </c>
      <c r="U390" s="57" t="s">
        <v>130</v>
      </c>
      <c r="V390" s="58">
        <f t="shared" ca="1" si="175"/>
        <v>0</v>
      </c>
      <c r="W390" s="64" t="s">
        <v>2003</v>
      </c>
      <c r="X390" s="60"/>
      <c r="Y390" s="61"/>
      <c r="Z390" s="56">
        <f t="shared" ca="1" si="167"/>
        <v>0</v>
      </c>
      <c r="AA390" s="56">
        <f t="shared" ca="1" si="167"/>
        <v>0</v>
      </c>
      <c r="AB390" s="56">
        <f t="shared" ca="1" si="167"/>
        <v>0</v>
      </c>
      <c r="AC390" s="56">
        <f t="shared" ca="1" si="167"/>
        <v>0</v>
      </c>
      <c r="AD390" s="56">
        <f t="shared" ca="1" si="167"/>
        <v>0</v>
      </c>
      <c r="AE390" s="56">
        <f t="shared" ca="1" si="167"/>
        <v>0</v>
      </c>
      <c r="AF390" s="56">
        <f t="shared" ca="1" si="167"/>
        <v>0</v>
      </c>
      <c r="AG390" s="56">
        <f t="shared" ca="1" si="167"/>
        <v>0</v>
      </c>
      <c r="AH390" s="56">
        <f t="shared" ca="1" si="167"/>
        <v>0</v>
      </c>
      <c r="AI390" s="56">
        <f t="shared" ca="1" si="167"/>
        <v>0</v>
      </c>
      <c r="AJ390" s="56">
        <f t="shared" ca="1" si="168"/>
        <v>0</v>
      </c>
      <c r="AK390" s="56">
        <f t="shared" ca="1" si="168"/>
        <v>0</v>
      </c>
      <c r="AL390" s="56">
        <f t="shared" ca="1" si="168"/>
        <v>0</v>
      </c>
      <c r="AM390" s="56">
        <f t="shared" ca="1" si="168"/>
        <v>0</v>
      </c>
      <c r="AN390" s="56">
        <f t="shared" ca="1" si="168"/>
        <v>0</v>
      </c>
      <c r="AO390" s="56">
        <f t="shared" ca="1" si="168"/>
        <v>0</v>
      </c>
      <c r="AP390" s="56">
        <f t="shared" ca="1" si="168"/>
        <v>0</v>
      </c>
      <c r="AQ390" s="56">
        <f t="shared" ca="1" si="168"/>
        <v>0</v>
      </c>
      <c r="AR390" s="56">
        <f t="shared" ca="1" si="168"/>
        <v>0</v>
      </c>
      <c r="AS390" s="56">
        <f t="shared" ca="1" si="168"/>
        <v>0</v>
      </c>
      <c r="AT390" s="56">
        <f t="shared" ca="1" si="169"/>
        <v>0</v>
      </c>
      <c r="AU390" s="56">
        <f t="shared" ca="1" si="169"/>
        <v>0</v>
      </c>
      <c r="AV390" s="56">
        <f t="shared" ca="1" si="169"/>
        <v>0</v>
      </c>
      <c r="AW390" s="56">
        <f t="shared" ca="1" si="169"/>
        <v>0</v>
      </c>
      <c r="AX390" s="56">
        <f t="shared" ca="1" si="169"/>
        <v>0</v>
      </c>
      <c r="AY390" s="56">
        <f t="shared" ca="1" si="169"/>
        <v>0</v>
      </c>
      <c r="AZ390" s="56">
        <f t="shared" ca="1" si="169"/>
        <v>0</v>
      </c>
      <c r="BA390" s="56">
        <f t="shared" ca="1" si="169"/>
        <v>0</v>
      </c>
      <c r="BB390" s="56">
        <f t="shared" ca="1" si="169"/>
        <v>0</v>
      </c>
      <c r="BC390" s="56">
        <f t="shared" ca="1" si="169"/>
        <v>0</v>
      </c>
      <c r="BD390" s="56">
        <f t="shared" ca="1" si="169"/>
        <v>0</v>
      </c>
      <c r="BE390" s="56">
        <f t="shared" ca="1" si="169"/>
        <v>0</v>
      </c>
      <c r="BF390" s="56">
        <f t="shared" ca="1" si="169"/>
        <v>0</v>
      </c>
      <c r="BG390" s="56">
        <f t="shared" ca="1" si="169"/>
        <v>0</v>
      </c>
      <c r="BH390" s="1"/>
    </row>
    <row r="391" spans="1:60" s="4" customFormat="1" x14ac:dyDescent="0.2">
      <c r="A391" s="4" t="s">
        <v>1202</v>
      </c>
      <c r="B391" s="4" t="s">
        <v>2001</v>
      </c>
      <c r="C391" s="4" t="s">
        <v>1727</v>
      </c>
      <c r="E391" s="48"/>
      <c r="F391" s="63"/>
      <c r="G391" s="50" t="s">
        <v>1682</v>
      </c>
      <c r="H391" s="50" t="s">
        <v>1682</v>
      </c>
      <c r="I391" s="51"/>
      <c r="J391" s="52">
        <v>30</v>
      </c>
      <c r="K391" s="52"/>
      <c r="L391" s="53"/>
      <c r="M391" s="54" t="str">
        <f t="shared" si="160"/>
        <v>-</v>
      </c>
      <c r="N391" s="52">
        <f t="shared" si="170"/>
        <v>0</v>
      </c>
      <c r="O391" s="55">
        <f t="shared" ca="1" si="171"/>
        <v>28</v>
      </c>
      <c r="P391" s="55" t="str">
        <f t="shared" ca="1" si="172"/>
        <v>2019.7</v>
      </c>
      <c r="Q391" s="56">
        <f t="shared" si="173"/>
        <v>0</v>
      </c>
      <c r="R391" s="52" t="str">
        <f t="shared" si="174"/>
        <v/>
      </c>
      <c r="S391" s="52"/>
      <c r="T391" s="52" t="str">
        <f t="shared" si="153"/>
        <v>OV</v>
      </c>
      <c r="U391" s="57" t="s">
        <v>130</v>
      </c>
      <c r="V391" s="58">
        <f t="shared" ca="1" si="175"/>
        <v>0</v>
      </c>
      <c r="W391" s="64" t="s">
        <v>2003</v>
      </c>
      <c r="X391" s="60"/>
      <c r="Y391" s="61"/>
      <c r="Z391" s="56">
        <f t="shared" ca="1" si="167"/>
        <v>0</v>
      </c>
      <c r="AA391" s="56">
        <f t="shared" ca="1" si="167"/>
        <v>0</v>
      </c>
      <c r="AB391" s="56">
        <f t="shared" ca="1" si="167"/>
        <v>0</v>
      </c>
      <c r="AC391" s="56">
        <f t="shared" ca="1" si="167"/>
        <v>0</v>
      </c>
      <c r="AD391" s="56">
        <f t="shared" ca="1" si="167"/>
        <v>0</v>
      </c>
      <c r="AE391" s="56">
        <f t="shared" ca="1" si="167"/>
        <v>0</v>
      </c>
      <c r="AF391" s="56">
        <f t="shared" ca="1" si="167"/>
        <v>0</v>
      </c>
      <c r="AG391" s="56">
        <f t="shared" ca="1" si="167"/>
        <v>0</v>
      </c>
      <c r="AH391" s="56">
        <f t="shared" ca="1" si="167"/>
        <v>0</v>
      </c>
      <c r="AI391" s="56">
        <f t="shared" ca="1" si="167"/>
        <v>0</v>
      </c>
      <c r="AJ391" s="56">
        <f t="shared" ca="1" si="168"/>
        <v>0</v>
      </c>
      <c r="AK391" s="56">
        <f t="shared" ca="1" si="168"/>
        <v>0</v>
      </c>
      <c r="AL391" s="56">
        <f t="shared" ca="1" si="168"/>
        <v>0</v>
      </c>
      <c r="AM391" s="56">
        <f t="shared" ca="1" si="168"/>
        <v>0</v>
      </c>
      <c r="AN391" s="56">
        <f t="shared" ca="1" si="168"/>
        <v>0</v>
      </c>
      <c r="AO391" s="56">
        <f t="shared" ca="1" si="168"/>
        <v>0</v>
      </c>
      <c r="AP391" s="56">
        <f t="shared" ca="1" si="168"/>
        <v>0</v>
      </c>
      <c r="AQ391" s="56">
        <f t="shared" ca="1" si="168"/>
        <v>0</v>
      </c>
      <c r="AR391" s="56">
        <f t="shared" ca="1" si="168"/>
        <v>0</v>
      </c>
      <c r="AS391" s="56">
        <f t="shared" ca="1" si="168"/>
        <v>0</v>
      </c>
      <c r="AT391" s="56">
        <f t="shared" ca="1" si="169"/>
        <v>0</v>
      </c>
      <c r="AU391" s="56">
        <f t="shared" ca="1" si="169"/>
        <v>0</v>
      </c>
      <c r="AV391" s="56">
        <f t="shared" ca="1" si="169"/>
        <v>0</v>
      </c>
      <c r="AW391" s="56">
        <f t="shared" ca="1" si="169"/>
        <v>0</v>
      </c>
      <c r="AX391" s="56">
        <f t="shared" ca="1" si="169"/>
        <v>0</v>
      </c>
      <c r="AY391" s="56">
        <f t="shared" ca="1" si="169"/>
        <v>0</v>
      </c>
      <c r="AZ391" s="56">
        <f t="shared" ca="1" si="169"/>
        <v>0</v>
      </c>
      <c r="BA391" s="56">
        <f t="shared" ca="1" si="169"/>
        <v>0</v>
      </c>
      <c r="BB391" s="56">
        <f t="shared" ca="1" si="169"/>
        <v>0</v>
      </c>
      <c r="BC391" s="56">
        <f t="shared" ca="1" si="169"/>
        <v>0</v>
      </c>
      <c r="BD391" s="56">
        <f t="shared" ca="1" si="169"/>
        <v>0</v>
      </c>
      <c r="BE391" s="56">
        <f t="shared" ca="1" si="169"/>
        <v>0</v>
      </c>
      <c r="BF391" s="56">
        <f t="shared" ca="1" si="169"/>
        <v>0</v>
      </c>
      <c r="BG391" s="56">
        <f t="shared" ca="1" si="169"/>
        <v>0</v>
      </c>
      <c r="BH391" s="1"/>
    </row>
    <row r="392" spans="1:60" s="4" customFormat="1" x14ac:dyDescent="0.2">
      <c r="A392" s="4" t="s">
        <v>1202</v>
      </c>
      <c r="B392" s="4" t="s">
        <v>2001</v>
      </c>
      <c r="C392" s="4" t="s">
        <v>1727</v>
      </c>
      <c r="E392" s="48"/>
      <c r="F392" s="63"/>
      <c r="G392" s="50" t="s">
        <v>1682</v>
      </c>
      <c r="H392" s="50" t="s">
        <v>1682</v>
      </c>
      <c r="I392" s="51"/>
      <c r="J392" s="52">
        <v>30</v>
      </c>
      <c r="K392" s="52"/>
      <c r="L392" s="53"/>
      <c r="M392" s="54" t="str">
        <f t="shared" si="160"/>
        <v>-</v>
      </c>
      <c r="N392" s="52">
        <f t="shared" si="170"/>
        <v>0</v>
      </c>
      <c r="O392" s="55">
        <f t="shared" ca="1" si="171"/>
        <v>28</v>
      </c>
      <c r="P392" s="55" t="str">
        <f t="shared" ca="1" si="172"/>
        <v>2019.7</v>
      </c>
      <c r="Q392" s="56">
        <f t="shared" si="173"/>
        <v>0</v>
      </c>
      <c r="R392" s="52" t="str">
        <f t="shared" si="174"/>
        <v/>
      </c>
      <c r="S392" s="52"/>
      <c r="T392" s="52" t="str">
        <f t="shared" si="153"/>
        <v>OV</v>
      </c>
      <c r="U392" s="57" t="s">
        <v>130</v>
      </c>
      <c r="V392" s="58">
        <f t="shared" ca="1" si="175"/>
        <v>0</v>
      </c>
      <c r="W392" s="64" t="s">
        <v>2003</v>
      </c>
      <c r="X392" s="60"/>
      <c r="Y392" s="61"/>
      <c r="Z392" s="56">
        <f t="shared" ref="Z392:AI401" ca="1" si="176">IF($O392-WEEKNUM(Z$1815)=0,$Y392,0)</f>
        <v>0</v>
      </c>
      <c r="AA392" s="56">
        <f t="shared" ca="1" si="176"/>
        <v>0</v>
      </c>
      <c r="AB392" s="56">
        <f t="shared" ca="1" si="176"/>
        <v>0</v>
      </c>
      <c r="AC392" s="56">
        <f t="shared" ca="1" si="176"/>
        <v>0</v>
      </c>
      <c r="AD392" s="56">
        <f t="shared" ca="1" si="176"/>
        <v>0</v>
      </c>
      <c r="AE392" s="56">
        <f t="shared" ca="1" si="176"/>
        <v>0</v>
      </c>
      <c r="AF392" s="56">
        <f t="shared" ca="1" si="176"/>
        <v>0</v>
      </c>
      <c r="AG392" s="56">
        <f t="shared" ca="1" si="176"/>
        <v>0</v>
      </c>
      <c r="AH392" s="56">
        <f t="shared" ca="1" si="176"/>
        <v>0</v>
      </c>
      <c r="AI392" s="56">
        <f t="shared" ca="1" si="176"/>
        <v>0</v>
      </c>
      <c r="AJ392" s="56">
        <f t="shared" ref="AJ392:AS401" ca="1" si="177">IF($O392-WEEKNUM(AJ$1815)=0,$Y392,0)</f>
        <v>0</v>
      </c>
      <c r="AK392" s="56">
        <f t="shared" ca="1" si="177"/>
        <v>0</v>
      </c>
      <c r="AL392" s="56">
        <f t="shared" ca="1" si="177"/>
        <v>0</v>
      </c>
      <c r="AM392" s="56">
        <f t="shared" ca="1" si="177"/>
        <v>0</v>
      </c>
      <c r="AN392" s="56">
        <f t="shared" ca="1" si="177"/>
        <v>0</v>
      </c>
      <c r="AO392" s="56">
        <f t="shared" ca="1" si="177"/>
        <v>0</v>
      </c>
      <c r="AP392" s="56">
        <f t="shared" ca="1" si="177"/>
        <v>0</v>
      </c>
      <c r="AQ392" s="56">
        <f t="shared" ca="1" si="177"/>
        <v>0</v>
      </c>
      <c r="AR392" s="56">
        <f t="shared" ca="1" si="177"/>
        <v>0</v>
      </c>
      <c r="AS392" s="56">
        <f t="shared" ca="1" si="177"/>
        <v>0</v>
      </c>
      <c r="AT392" s="56">
        <f t="shared" ref="AT392:BG401" ca="1" si="178">IF($O392-WEEKNUM(AT$1815)=0,$Y392,0)</f>
        <v>0</v>
      </c>
      <c r="AU392" s="56">
        <f t="shared" ca="1" si="178"/>
        <v>0</v>
      </c>
      <c r="AV392" s="56">
        <f t="shared" ca="1" si="178"/>
        <v>0</v>
      </c>
      <c r="AW392" s="56">
        <f t="shared" ca="1" si="178"/>
        <v>0</v>
      </c>
      <c r="AX392" s="56">
        <f t="shared" ca="1" si="178"/>
        <v>0</v>
      </c>
      <c r="AY392" s="56">
        <f t="shared" ca="1" si="178"/>
        <v>0</v>
      </c>
      <c r="AZ392" s="56">
        <f t="shared" ca="1" si="178"/>
        <v>0</v>
      </c>
      <c r="BA392" s="56">
        <f t="shared" ca="1" si="178"/>
        <v>0</v>
      </c>
      <c r="BB392" s="56">
        <f t="shared" ca="1" si="178"/>
        <v>0</v>
      </c>
      <c r="BC392" s="56">
        <f t="shared" ca="1" si="178"/>
        <v>0</v>
      </c>
      <c r="BD392" s="56">
        <f t="shared" ca="1" si="178"/>
        <v>0</v>
      </c>
      <c r="BE392" s="56">
        <f t="shared" ca="1" si="178"/>
        <v>0</v>
      </c>
      <c r="BF392" s="56">
        <f t="shared" ca="1" si="178"/>
        <v>0</v>
      </c>
      <c r="BG392" s="56">
        <f t="shared" ca="1" si="178"/>
        <v>0</v>
      </c>
      <c r="BH392" s="1"/>
    </row>
    <row r="393" spans="1:60" s="4" customFormat="1" x14ac:dyDescent="0.2">
      <c r="A393" s="4" t="s">
        <v>1202</v>
      </c>
      <c r="B393" s="4" t="s">
        <v>2001</v>
      </c>
      <c r="C393" s="4" t="s">
        <v>1727</v>
      </c>
      <c r="E393" s="48"/>
      <c r="F393" s="63"/>
      <c r="G393" s="50" t="s">
        <v>1682</v>
      </c>
      <c r="H393" s="50" t="s">
        <v>1682</v>
      </c>
      <c r="I393" s="51"/>
      <c r="J393" s="52">
        <v>30</v>
      </c>
      <c r="K393" s="52"/>
      <c r="L393" s="53"/>
      <c r="M393" s="54" t="str">
        <f t="shared" si="160"/>
        <v>-</v>
      </c>
      <c r="N393" s="52">
        <f t="shared" si="170"/>
        <v>0</v>
      </c>
      <c r="O393" s="55">
        <f t="shared" ca="1" si="171"/>
        <v>28</v>
      </c>
      <c r="P393" s="55" t="str">
        <f t="shared" ca="1" si="172"/>
        <v>2019.7</v>
      </c>
      <c r="Q393" s="56">
        <f t="shared" si="173"/>
        <v>0</v>
      </c>
      <c r="R393" s="52" t="str">
        <f t="shared" si="174"/>
        <v/>
      </c>
      <c r="S393" s="52"/>
      <c r="T393" s="52" t="str">
        <f t="shared" si="153"/>
        <v>OV</v>
      </c>
      <c r="U393" s="57" t="s">
        <v>130</v>
      </c>
      <c r="V393" s="58">
        <f t="shared" ca="1" si="175"/>
        <v>0</v>
      </c>
      <c r="W393" s="64" t="s">
        <v>2003</v>
      </c>
      <c r="X393" s="60"/>
      <c r="Y393" s="61"/>
      <c r="Z393" s="56">
        <f t="shared" ca="1" si="176"/>
        <v>0</v>
      </c>
      <c r="AA393" s="56">
        <f t="shared" ca="1" si="176"/>
        <v>0</v>
      </c>
      <c r="AB393" s="56">
        <f t="shared" ca="1" si="176"/>
        <v>0</v>
      </c>
      <c r="AC393" s="56">
        <f t="shared" ca="1" si="176"/>
        <v>0</v>
      </c>
      <c r="AD393" s="56">
        <f t="shared" ca="1" si="176"/>
        <v>0</v>
      </c>
      <c r="AE393" s="56">
        <f t="shared" ca="1" si="176"/>
        <v>0</v>
      </c>
      <c r="AF393" s="56">
        <f t="shared" ca="1" si="176"/>
        <v>0</v>
      </c>
      <c r="AG393" s="56">
        <f t="shared" ca="1" si="176"/>
        <v>0</v>
      </c>
      <c r="AH393" s="56">
        <f t="shared" ca="1" si="176"/>
        <v>0</v>
      </c>
      <c r="AI393" s="56">
        <f t="shared" ca="1" si="176"/>
        <v>0</v>
      </c>
      <c r="AJ393" s="56">
        <f t="shared" ca="1" si="177"/>
        <v>0</v>
      </c>
      <c r="AK393" s="56">
        <f t="shared" ca="1" si="177"/>
        <v>0</v>
      </c>
      <c r="AL393" s="56">
        <f t="shared" ca="1" si="177"/>
        <v>0</v>
      </c>
      <c r="AM393" s="56">
        <f t="shared" ca="1" si="177"/>
        <v>0</v>
      </c>
      <c r="AN393" s="56">
        <f t="shared" ca="1" si="177"/>
        <v>0</v>
      </c>
      <c r="AO393" s="56">
        <f t="shared" ca="1" si="177"/>
        <v>0</v>
      </c>
      <c r="AP393" s="56">
        <f t="shared" ca="1" si="177"/>
        <v>0</v>
      </c>
      <c r="AQ393" s="56">
        <f t="shared" ca="1" si="177"/>
        <v>0</v>
      </c>
      <c r="AR393" s="56">
        <f t="shared" ca="1" si="177"/>
        <v>0</v>
      </c>
      <c r="AS393" s="56">
        <f t="shared" ca="1" si="177"/>
        <v>0</v>
      </c>
      <c r="AT393" s="56">
        <f t="shared" ca="1" si="178"/>
        <v>0</v>
      </c>
      <c r="AU393" s="56">
        <f t="shared" ca="1" si="178"/>
        <v>0</v>
      </c>
      <c r="AV393" s="56">
        <f t="shared" ca="1" si="178"/>
        <v>0</v>
      </c>
      <c r="AW393" s="56">
        <f t="shared" ca="1" si="178"/>
        <v>0</v>
      </c>
      <c r="AX393" s="56">
        <f t="shared" ca="1" si="178"/>
        <v>0</v>
      </c>
      <c r="AY393" s="56">
        <f t="shared" ca="1" si="178"/>
        <v>0</v>
      </c>
      <c r="AZ393" s="56">
        <f t="shared" ca="1" si="178"/>
        <v>0</v>
      </c>
      <c r="BA393" s="56">
        <f t="shared" ca="1" si="178"/>
        <v>0</v>
      </c>
      <c r="BB393" s="56">
        <f t="shared" ca="1" si="178"/>
        <v>0</v>
      </c>
      <c r="BC393" s="56">
        <f t="shared" ca="1" si="178"/>
        <v>0</v>
      </c>
      <c r="BD393" s="56">
        <f t="shared" ca="1" si="178"/>
        <v>0</v>
      </c>
      <c r="BE393" s="56">
        <f t="shared" ca="1" si="178"/>
        <v>0</v>
      </c>
      <c r="BF393" s="56">
        <f t="shared" ca="1" si="178"/>
        <v>0</v>
      </c>
      <c r="BG393" s="56">
        <f t="shared" ca="1" si="178"/>
        <v>0</v>
      </c>
      <c r="BH393" s="1"/>
    </row>
    <row r="394" spans="1:60" s="4" customFormat="1" x14ac:dyDescent="0.2">
      <c r="A394" s="3" t="s">
        <v>2007</v>
      </c>
      <c r="B394" s="3" t="s">
        <v>4018</v>
      </c>
      <c r="C394" s="3" t="s">
        <v>1684</v>
      </c>
      <c r="D394" s="3"/>
      <c r="E394" s="69"/>
      <c r="F394" s="70"/>
      <c r="G394" s="50" t="s">
        <v>1682</v>
      </c>
      <c r="H394" s="50" t="s">
        <v>1682</v>
      </c>
      <c r="I394" s="71"/>
      <c r="J394" s="72">
        <v>30</v>
      </c>
      <c r="K394" s="72"/>
      <c r="L394" s="80"/>
      <c r="M394" s="54" t="str">
        <f t="shared" si="160"/>
        <v>-</v>
      </c>
      <c r="N394" s="52">
        <f t="shared" si="170"/>
        <v>0</v>
      </c>
      <c r="O394" s="55">
        <f t="shared" ca="1" si="171"/>
        <v>28</v>
      </c>
      <c r="P394" s="55" t="str">
        <f t="shared" ca="1" si="172"/>
        <v>2019.7</v>
      </c>
      <c r="Q394" s="56">
        <f t="shared" si="173"/>
        <v>0</v>
      </c>
      <c r="R394" s="52" t="str">
        <f t="shared" si="174"/>
        <v/>
      </c>
      <c r="S394" s="52"/>
      <c r="T394" s="52" t="str">
        <f t="shared" si="153"/>
        <v>OV</v>
      </c>
      <c r="U394" s="57" t="s">
        <v>178</v>
      </c>
      <c r="V394" s="58">
        <f t="shared" ca="1" si="175"/>
        <v>0</v>
      </c>
      <c r="W394" s="59"/>
      <c r="X394" s="60"/>
      <c r="Y394" s="74"/>
      <c r="Z394" s="56">
        <f t="shared" ca="1" si="176"/>
        <v>0</v>
      </c>
      <c r="AA394" s="56">
        <f t="shared" ca="1" si="176"/>
        <v>0</v>
      </c>
      <c r="AB394" s="56">
        <f t="shared" ca="1" si="176"/>
        <v>0</v>
      </c>
      <c r="AC394" s="56">
        <f t="shared" ca="1" si="176"/>
        <v>0</v>
      </c>
      <c r="AD394" s="56">
        <f t="shared" ca="1" si="176"/>
        <v>0</v>
      </c>
      <c r="AE394" s="56">
        <f t="shared" ca="1" si="176"/>
        <v>0</v>
      </c>
      <c r="AF394" s="56">
        <f t="shared" ca="1" si="176"/>
        <v>0</v>
      </c>
      <c r="AG394" s="56">
        <f t="shared" ca="1" si="176"/>
        <v>0</v>
      </c>
      <c r="AH394" s="56">
        <f t="shared" ca="1" si="176"/>
        <v>0</v>
      </c>
      <c r="AI394" s="56">
        <f t="shared" ca="1" si="176"/>
        <v>0</v>
      </c>
      <c r="AJ394" s="56">
        <f t="shared" ca="1" si="177"/>
        <v>0</v>
      </c>
      <c r="AK394" s="56">
        <f t="shared" ca="1" si="177"/>
        <v>0</v>
      </c>
      <c r="AL394" s="56">
        <f t="shared" ca="1" si="177"/>
        <v>0</v>
      </c>
      <c r="AM394" s="56">
        <f t="shared" ca="1" si="177"/>
        <v>0</v>
      </c>
      <c r="AN394" s="56">
        <f t="shared" ca="1" si="177"/>
        <v>0</v>
      </c>
      <c r="AO394" s="56">
        <f t="shared" ca="1" si="177"/>
        <v>0</v>
      </c>
      <c r="AP394" s="56">
        <f t="shared" ca="1" si="177"/>
        <v>0</v>
      </c>
      <c r="AQ394" s="56">
        <f t="shared" ca="1" si="177"/>
        <v>0</v>
      </c>
      <c r="AR394" s="56">
        <f t="shared" ca="1" si="177"/>
        <v>0</v>
      </c>
      <c r="AS394" s="56">
        <f t="shared" ca="1" si="177"/>
        <v>0</v>
      </c>
      <c r="AT394" s="56">
        <f t="shared" ca="1" si="178"/>
        <v>0</v>
      </c>
      <c r="AU394" s="56">
        <f t="shared" ca="1" si="178"/>
        <v>0</v>
      </c>
      <c r="AV394" s="56">
        <f t="shared" ca="1" si="178"/>
        <v>0</v>
      </c>
      <c r="AW394" s="56">
        <f t="shared" ca="1" si="178"/>
        <v>0</v>
      </c>
      <c r="AX394" s="56">
        <f t="shared" ca="1" si="178"/>
        <v>0</v>
      </c>
      <c r="AY394" s="56">
        <f t="shared" ca="1" si="178"/>
        <v>0</v>
      </c>
      <c r="AZ394" s="56">
        <f t="shared" ca="1" si="178"/>
        <v>0</v>
      </c>
      <c r="BA394" s="56">
        <f t="shared" ca="1" si="178"/>
        <v>0</v>
      </c>
      <c r="BB394" s="56">
        <f t="shared" ca="1" si="178"/>
        <v>0</v>
      </c>
      <c r="BC394" s="56">
        <f t="shared" ca="1" si="178"/>
        <v>0</v>
      </c>
      <c r="BD394" s="56">
        <f t="shared" ca="1" si="178"/>
        <v>0</v>
      </c>
      <c r="BE394" s="56">
        <f t="shared" ca="1" si="178"/>
        <v>0</v>
      </c>
      <c r="BF394" s="56">
        <f t="shared" ca="1" si="178"/>
        <v>0</v>
      </c>
      <c r="BG394" s="56">
        <f t="shared" ca="1" si="178"/>
        <v>0</v>
      </c>
    </row>
    <row r="395" spans="1:60" s="4" customFormat="1" x14ac:dyDescent="0.2">
      <c r="A395" s="3" t="s">
        <v>900</v>
      </c>
      <c r="B395" s="3" t="s">
        <v>2008</v>
      </c>
      <c r="C395" s="3" t="s">
        <v>1688</v>
      </c>
      <c r="D395" s="3"/>
      <c r="E395" s="69"/>
      <c r="F395" s="70"/>
      <c r="G395" s="50" t="s">
        <v>1682</v>
      </c>
      <c r="H395" s="50" t="s">
        <v>1682</v>
      </c>
      <c r="I395" s="71"/>
      <c r="J395" s="72">
        <v>30</v>
      </c>
      <c r="K395" s="72"/>
      <c r="L395" s="80"/>
      <c r="M395" s="54" t="str">
        <f t="shared" si="160"/>
        <v>-</v>
      </c>
      <c r="N395" s="52">
        <f t="shared" si="170"/>
        <v>0</v>
      </c>
      <c r="O395" s="55">
        <f t="shared" ca="1" si="171"/>
        <v>28</v>
      </c>
      <c r="P395" s="55" t="str">
        <f t="shared" ca="1" si="172"/>
        <v>2019.7</v>
      </c>
      <c r="Q395" s="56">
        <f t="shared" si="173"/>
        <v>0</v>
      </c>
      <c r="R395" s="52" t="str">
        <f t="shared" si="174"/>
        <v/>
      </c>
      <c r="S395" s="52"/>
      <c r="T395" s="52" t="str">
        <f t="shared" si="153"/>
        <v>OV</v>
      </c>
      <c r="U395" s="57" t="s">
        <v>130</v>
      </c>
      <c r="V395" s="58">
        <f t="shared" ca="1" si="175"/>
        <v>0</v>
      </c>
      <c r="W395" s="64" t="s">
        <v>2009</v>
      </c>
      <c r="X395" s="60"/>
      <c r="Y395" s="74"/>
      <c r="Z395" s="56">
        <f t="shared" ca="1" si="176"/>
        <v>0</v>
      </c>
      <c r="AA395" s="56">
        <f t="shared" ca="1" si="176"/>
        <v>0</v>
      </c>
      <c r="AB395" s="56">
        <f t="shared" ca="1" si="176"/>
        <v>0</v>
      </c>
      <c r="AC395" s="56">
        <f t="shared" ca="1" si="176"/>
        <v>0</v>
      </c>
      <c r="AD395" s="56">
        <f t="shared" ca="1" si="176"/>
        <v>0</v>
      </c>
      <c r="AE395" s="56">
        <f t="shared" ca="1" si="176"/>
        <v>0</v>
      </c>
      <c r="AF395" s="56">
        <f t="shared" ca="1" si="176"/>
        <v>0</v>
      </c>
      <c r="AG395" s="56">
        <f t="shared" ca="1" si="176"/>
        <v>0</v>
      </c>
      <c r="AH395" s="56">
        <f t="shared" ca="1" si="176"/>
        <v>0</v>
      </c>
      <c r="AI395" s="56">
        <f t="shared" ca="1" si="176"/>
        <v>0</v>
      </c>
      <c r="AJ395" s="56">
        <f t="shared" ca="1" si="177"/>
        <v>0</v>
      </c>
      <c r="AK395" s="56">
        <f t="shared" ca="1" si="177"/>
        <v>0</v>
      </c>
      <c r="AL395" s="56">
        <f t="shared" ca="1" si="177"/>
        <v>0</v>
      </c>
      <c r="AM395" s="56">
        <f t="shared" ca="1" si="177"/>
        <v>0</v>
      </c>
      <c r="AN395" s="56">
        <f t="shared" ca="1" si="177"/>
        <v>0</v>
      </c>
      <c r="AO395" s="56">
        <f t="shared" ca="1" si="177"/>
        <v>0</v>
      </c>
      <c r="AP395" s="56">
        <f t="shared" ca="1" si="177"/>
        <v>0</v>
      </c>
      <c r="AQ395" s="56">
        <f t="shared" ca="1" si="177"/>
        <v>0</v>
      </c>
      <c r="AR395" s="56">
        <f t="shared" ca="1" si="177"/>
        <v>0</v>
      </c>
      <c r="AS395" s="56">
        <f t="shared" ca="1" si="177"/>
        <v>0</v>
      </c>
      <c r="AT395" s="56">
        <f t="shared" ca="1" si="178"/>
        <v>0</v>
      </c>
      <c r="AU395" s="56">
        <f t="shared" ca="1" si="178"/>
        <v>0</v>
      </c>
      <c r="AV395" s="56">
        <f t="shared" ca="1" si="178"/>
        <v>0</v>
      </c>
      <c r="AW395" s="56">
        <f t="shared" ca="1" si="178"/>
        <v>0</v>
      </c>
      <c r="AX395" s="56">
        <f t="shared" ca="1" si="178"/>
        <v>0</v>
      </c>
      <c r="AY395" s="56">
        <f t="shared" ca="1" si="178"/>
        <v>0</v>
      </c>
      <c r="AZ395" s="56">
        <f t="shared" ca="1" si="178"/>
        <v>0</v>
      </c>
      <c r="BA395" s="56">
        <f t="shared" ca="1" si="178"/>
        <v>0</v>
      </c>
      <c r="BB395" s="56">
        <f t="shared" ca="1" si="178"/>
        <v>0</v>
      </c>
      <c r="BC395" s="56">
        <f t="shared" ca="1" si="178"/>
        <v>0</v>
      </c>
      <c r="BD395" s="56">
        <f t="shared" ca="1" si="178"/>
        <v>0</v>
      </c>
      <c r="BE395" s="56">
        <f t="shared" ca="1" si="178"/>
        <v>0</v>
      </c>
      <c r="BF395" s="56">
        <f t="shared" ca="1" si="178"/>
        <v>0</v>
      </c>
      <c r="BG395" s="56">
        <f t="shared" ca="1" si="178"/>
        <v>0</v>
      </c>
    </row>
    <row r="396" spans="1:60" s="4" customFormat="1" x14ac:dyDescent="0.2">
      <c r="A396" s="3" t="s">
        <v>900</v>
      </c>
      <c r="B396" s="3" t="s">
        <v>2008</v>
      </c>
      <c r="C396" s="3" t="s">
        <v>1688</v>
      </c>
      <c r="D396" s="3"/>
      <c r="E396" s="69"/>
      <c r="F396" s="70"/>
      <c r="G396" s="50" t="s">
        <v>1682</v>
      </c>
      <c r="H396" s="50" t="s">
        <v>1682</v>
      </c>
      <c r="I396" s="71"/>
      <c r="J396" s="72">
        <v>30</v>
      </c>
      <c r="K396" s="72"/>
      <c r="L396" s="80"/>
      <c r="M396" s="54" t="str">
        <f t="shared" si="160"/>
        <v>-</v>
      </c>
      <c r="N396" s="52">
        <f>WEEKNUM(L396)</f>
        <v>0</v>
      </c>
      <c r="O396" s="55">
        <f t="shared" ca="1" si="171"/>
        <v>28</v>
      </c>
      <c r="P396" s="55" t="str">
        <f t="shared" ca="1" si="172"/>
        <v>2019.7</v>
      </c>
      <c r="Q396" s="56">
        <f t="shared" si="173"/>
        <v>0</v>
      </c>
      <c r="R396" s="52" t="str">
        <f t="shared" si="174"/>
        <v/>
      </c>
      <c r="S396" s="52"/>
      <c r="T396" s="52" t="str">
        <f t="shared" si="153"/>
        <v>OV</v>
      </c>
      <c r="U396" s="57" t="s">
        <v>130</v>
      </c>
      <c r="V396" s="58">
        <f t="shared" ca="1" si="175"/>
        <v>0</v>
      </c>
      <c r="W396" s="64" t="s">
        <v>2009</v>
      </c>
      <c r="X396" s="60"/>
      <c r="Y396" s="74"/>
      <c r="Z396" s="56">
        <f t="shared" ca="1" si="176"/>
        <v>0</v>
      </c>
      <c r="AA396" s="56">
        <f t="shared" ca="1" si="176"/>
        <v>0</v>
      </c>
      <c r="AB396" s="56">
        <f t="shared" ca="1" si="176"/>
        <v>0</v>
      </c>
      <c r="AC396" s="56">
        <f t="shared" ca="1" si="176"/>
        <v>0</v>
      </c>
      <c r="AD396" s="56">
        <f t="shared" ca="1" si="176"/>
        <v>0</v>
      </c>
      <c r="AE396" s="56">
        <f t="shared" ca="1" si="176"/>
        <v>0</v>
      </c>
      <c r="AF396" s="56">
        <f t="shared" ca="1" si="176"/>
        <v>0</v>
      </c>
      <c r="AG396" s="56">
        <f t="shared" ca="1" si="176"/>
        <v>0</v>
      </c>
      <c r="AH396" s="56">
        <f t="shared" ca="1" si="176"/>
        <v>0</v>
      </c>
      <c r="AI396" s="56">
        <f t="shared" ca="1" si="176"/>
        <v>0</v>
      </c>
      <c r="AJ396" s="56">
        <f t="shared" ca="1" si="177"/>
        <v>0</v>
      </c>
      <c r="AK396" s="56">
        <f t="shared" ca="1" si="177"/>
        <v>0</v>
      </c>
      <c r="AL396" s="56">
        <f t="shared" ca="1" si="177"/>
        <v>0</v>
      </c>
      <c r="AM396" s="56">
        <f t="shared" ca="1" si="177"/>
        <v>0</v>
      </c>
      <c r="AN396" s="56">
        <f t="shared" ca="1" si="177"/>
        <v>0</v>
      </c>
      <c r="AO396" s="56">
        <f t="shared" ca="1" si="177"/>
        <v>0</v>
      </c>
      <c r="AP396" s="56">
        <f t="shared" ca="1" si="177"/>
        <v>0</v>
      </c>
      <c r="AQ396" s="56">
        <f t="shared" ca="1" si="177"/>
        <v>0</v>
      </c>
      <c r="AR396" s="56">
        <f t="shared" ca="1" si="177"/>
        <v>0</v>
      </c>
      <c r="AS396" s="56">
        <f t="shared" ca="1" si="177"/>
        <v>0</v>
      </c>
      <c r="AT396" s="56">
        <f t="shared" ca="1" si="178"/>
        <v>0</v>
      </c>
      <c r="AU396" s="56">
        <f t="shared" ca="1" si="178"/>
        <v>0</v>
      </c>
      <c r="AV396" s="56">
        <f t="shared" ca="1" si="178"/>
        <v>0</v>
      </c>
      <c r="AW396" s="56">
        <f t="shared" ca="1" si="178"/>
        <v>0</v>
      </c>
      <c r="AX396" s="56">
        <f t="shared" ca="1" si="178"/>
        <v>0</v>
      </c>
      <c r="AY396" s="56">
        <f t="shared" ca="1" si="178"/>
        <v>0</v>
      </c>
      <c r="AZ396" s="56">
        <f t="shared" ca="1" si="178"/>
        <v>0</v>
      </c>
      <c r="BA396" s="56">
        <f t="shared" ca="1" si="178"/>
        <v>0</v>
      </c>
      <c r="BB396" s="56">
        <f t="shared" ca="1" si="178"/>
        <v>0</v>
      </c>
      <c r="BC396" s="56">
        <f t="shared" ca="1" si="178"/>
        <v>0</v>
      </c>
      <c r="BD396" s="56">
        <f t="shared" ca="1" si="178"/>
        <v>0</v>
      </c>
      <c r="BE396" s="56">
        <f t="shared" ca="1" si="178"/>
        <v>0</v>
      </c>
      <c r="BF396" s="56">
        <f t="shared" ca="1" si="178"/>
        <v>0</v>
      </c>
      <c r="BG396" s="56">
        <f t="shared" ca="1" si="178"/>
        <v>0</v>
      </c>
    </row>
    <row r="397" spans="1:60" s="4" customFormat="1" x14ac:dyDescent="0.2">
      <c r="A397" s="3"/>
      <c r="B397" s="3" t="s">
        <v>2010</v>
      </c>
      <c r="C397" s="3" t="s">
        <v>1681</v>
      </c>
      <c r="D397" s="3"/>
      <c r="E397" s="69"/>
      <c r="F397" s="70"/>
      <c r="G397" s="50" t="s">
        <v>1682</v>
      </c>
      <c r="H397" s="50" t="s">
        <v>1682</v>
      </c>
      <c r="I397" s="71"/>
      <c r="J397" s="72">
        <v>30</v>
      </c>
      <c r="K397" s="72"/>
      <c r="L397" s="80"/>
      <c r="M397" s="54" t="str">
        <f>IF(L397="","-",WEEKDAY(L397,2))</f>
        <v>-</v>
      </c>
      <c r="N397" s="52">
        <f>WEEKNUM(L397)</f>
        <v>0</v>
      </c>
      <c r="O397" s="55">
        <f t="shared" ca="1" si="171"/>
        <v>28</v>
      </c>
      <c r="P397" s="55" t="str">
        <f t="shared" ca="1" si="172"/>
        <v>2019.7</v>
      </c>
      <c r="Q397" s="56">
        <f t="shared" si="173"/>
        <v>0</v>
      </c>
      <c r="R397" s="52" t="str">
        <f t="shared" si="174"/>
        <v/>
      </c>
      <c r="S397" s="52"/>
      <c r="T397" s="52" t="str">
        <f t="shared" si="153"/>
        <v>OV</v>
      </c>
      <c r="U397" s="57" t="s">
        <v>130</v>
      </c>
      <c r="V397" s="58">
        <f t="shared" ca="1" si="175"/>
        <v>0</v>
      </c>
      <c r="W397" s="64" t="s">
        <v>2009</v>
      </c>
      <c r="X397" s="60"/>
      <c r="Y397" s="74"/>
      <c r="Z397" s="56">
        <f t="shared" ca="1" si="176"/>
        <v>0</v>
      </c>
      <c r="AA397" s="56">
        <f t="shared" ca="1" si="176"/>
        <v>0</v>
      </c>
      <c r="AB397" s="56">
        <f t="shared" ca="1" si="176"/>
        <v>0</v>
      </c>
      <c r="AC397" s="56">
        <f t="shared" ca="1" si="176"/>
        <v>0</v>
      </c>
      <c r="AD397" s="56">
        <f t="shared" ca="1" si="176"/>
        <v>0</v>
      </c>
      <c r="AE397" s="56">
        <f t="shared" ca="1" si="176"/>
        <v>0</v>
      </c>
      <c r="AF397" s="56">
        <f t="shared" ca="1" si="176"/>
        <v>0</v>
      </c>
      <c r="AG397" s="56">
        <f t="shared" ca="1" si="176"/>
        <v>0</v>
      </c>
      <c r="AH397" s="56">
        <f t="shared" ca="1" si="176"/>
        <v>0</v>
      </c>
      <c r="AI397" s="56">
        <f t="shared" ca="1" si="176"/>
        <v>0</v>
      </c>
      <c r="AJ397" s="56">
        <f t="shared" ca="1" si="177"/>
        <v>0</v>
      </c>
      <c r="AK397" s="56">
        <f t="shared" ca="1" si="177"/>
        <v>0</v>
      </c>
      <c r="AL397" s="56">
        <f t="shared" ca="1" si="177"/>
        <v>0</v>
      </c>
      <c r="AM397" s="56">
        <f t="shared" ca="1" si="177"/>
        <v>0</v>
      </c>
      <c r="AN397" s="56">
        <f t="shared" ca="1" si="177"/>
        <v>0</v>
      </c>
      <c r="AO397" s="56">
        <f t="shared" ca="1" si="177"/>
        <v>0</v>
      </c>
      <c r="AP397" s="56">
        <f t="shared" ca="1" si="177"/>
        <v>0</v>
      </c>
      <c r="AQ397" s="56">
        <f t="shared" ca="1" si="177"/>
        <v>0</v>
      </c>
      <c r="AR397" s="56">
        <f t="shared" ca="1" si="177"/>
        <v>0</v>
      </c>
      <c r="AS397" s="56">
        <f t="shared" ca="1" si="177"/>
        <v>0</v>
      </c>
      <c r="AT397" s="56">
        <f t="shared" ca="1" si="178"/>
        <v>0</v>
      </c>
      <c r="AU397" s="56">
        <f t="shared" ca="1" si="178"/>
        <v>0</v>
      </c>
      <c r="AV397" s="56">
        <f t="shared" ca="1" si="178"/>
        <v>0</v>
      </c>
      <c r="AW397" s="56">
        <f t="shared" ca="1" si="178"/>
        <v>0</v>
      </c>
      <c r="AX397" s="56">
        <f t="shared" ca="1" si="178"/>
        <v>0</v>
      </c>
      <c r="AY397" s="56">
        <f t="shared" ca="1" si="178"/>
        <v>0</v>
      </c>
      <c r="AZ397" s="56">
        <f t="shared" ca="1" si="178"/>
        <v>0</v>
      </c>
      <c r="BA397" s="56">
        <f t="shared" ca="1" si="178"/>
        <v>0</v>
      </c>
      <c r="BB397" s="56">
        <f t="shared" ca="1" si="178"/>
        <v>0</v>
      </c>
      <c r="BC397" s="56">
        <f t="shared" ca="1" si="178"/>
        <v>0</v>
      </c>
      <c r="BD397" s="56">
        <f t="shared" ca="1" si="178"/>
        <v>0</v>
      </c>
      <c r="BE397" s="56">
        <f t="shared" ca="1" si="178"/>
        <v>0</v>
      </c>
      <c r="BF397" s="56">
        <f t="shared" ca="1" si="178"/>
        <v>0</v>
      </c>
      <c r="BG397" s="56">
        <f t="shared" ca="1" si="178"/>
        <v>0</v>
      </c>
    </row>
    <row r="398" spans="1:60" s="4" customFormat="1" x14ac:dyDescent="0.2">
      <c r="A398" s="3"/>
      <c r="B398" s="3" t="s">
        <v>2011</v>
      </c>
      <c r="C398" s="3" t="s">
        <v>1688</v>
      </c>
      <c r="D398" s="3"/>
      <c r="E398" s="69"/>
      <c r="F398" s="70"/>
      <c r="G398" s="50" t="s">
        <v>1682</v>
      </c>
      <c r="H398" s="50" t="s">
        <v>1682</v>
      </c>
      <c r="I398" s="71"/>
      <c r="J398" s="72">
        <v>30</v>
      </c>
      <c r="K398" s="72"/>
      <c r="L398" s="80"/>
      <c r="M398" s="54" t="str">
        <f t="shared" si="160"/>
        <v>-</v>
      </c>
      <c r="N398" s="52">
        <f>WEEKNUM(L398)</f>
        <v>0</v>
      </c>
      <c r="O398" s="55">
        <f t="shared" ca="1" si="171"/>
        <v>28</v>
      </c>
      <c r="P398" s="55" t="str">
        <f t="shared" ca="1" si="172"/>
        <v>2019.7</v>
      </c>
      <c r="Q398" s="56">
        <f t="shared" si="173"/>
        <v>0</v>
      </c>
      <c r="R398" s="52" t="str">
        <f t="shared" si="174"/>
        <v/>
      </c>
      <c r="S398" s="52"/>
      <c r="T398" s="52" t="str">
        <f t="shared" si="153"/>
        <v>OV</v>
      </c>
      <c r="U398" s="57" t="s">
        <v>130</v>
      </c>
      <c r="V398" s="58">
        <f t="shared" ca="1" si="175"/>
        <v>0</v>
      </c>
      <c r="W398" s="64" t="s">
        <v>2012</v>
      </c>
      <c r="X398" s="60"/>
      <c r="Y398" s="74"/>
      <c r="Z398" s="56">
        <f t="shared" ca="1" si="176"/>
        <v>0</v>
      </c>
      <c r="AA398" s="56">
        <f t="shared" ca="1" si="176"/>
        <v>0</v>
      </c>
      <c r="AB398" s="56">
        <f t="shared" ca="1" si="176"/>
        <v>0</v>
      </c>
      <c r="AC398" s="56">
        <f t="shared" ca="1" si="176"/>
        <v>0</v>
      </c>
      <c r="AD398" s="56">
        <f t="shared" ca="1" si="176"/>
        <v>0</v>
      </c>
      <c r="AE398" s="56">
        <f t="shared" ca="1" si="176"/>
        <v>0</v>
      </c>
      <c r="AF398" s="56">
        <f t="shared" ca="1" si="176"/>
        <v>0</v>
      </c>
      <c r="AG398" s="56">
        <f t="shared" ca="1" si="176"/>
        <v>0</v>
      </c>
      <c r="AH398" s="56">
        <f t="shared" ca="1" si="176"/>
        <v>0</v>
      </c>
      <c r="AI398" s="56">
        <f t="shared" ca="1" si="176"/>
        <v>0</v>
      </c>
      <c r="AJ398" s="56">
        <f t="shared" ca="1" si="177"/>
        <v>0</v>
      </c>
      <c r="AK398" s="56">
        <f t="shared" ca="1" si="177"/>
        <v>0</v>
      </c>
      <c r="AL398" s="56">
        <f t="shared" ca="1" si="177"/>
        <v>0</v>
      </c>
      <c r="AM398" s="56">
        <f t="shared" ca="1" si="177"/>
        <v>0</v>
      </c>
      <c r="AN398" s="56">
        <f t="shared" ca="1" si="177"/>
        <v>0</v>
      </c>
      <c r="AO398" s="56">
        <f t="shared" ca="1" si="177"/>
        <v>0</v>
      </c>
      <c r="AP398" s="56">
        <f t="shared" ca="1" si="177"/>
        <v>0</v>
      </c>
      <c r="AQ398" s="56">
        <f t="shared" ca="1" si="177"/>
        <v>0</v>
      </c>
      <c r="AR398" s="56">
        <f t="shared" ca="1" si="177"/>
        <v>0</v>
      </c>
      <c r="AS398" s="56">
        <f t="shared" ca="1" si="177"/>
        <v>0</v>
      </c>
      <c r="AT398" s="56">
        <f t="shared" ca="1" si="178"/>
        <v>0</v>
      </c>
      <c r="AU398" s="56">
        <f t="shared" ca="1" si="178"/>
        <v>0</v>
      </c>
      <c r="AV398" s="56">
        <f t="shared" ca="1" si="178"/>
        <v>0</v>
      </c>
      <c r="AW398" s="56">
        <f t="shared" ca="1" si="178"/>
        <v>0</v>
      </c>
      <c r="AX398" s="56">
        <f t="shared" ca="1" si="178"/>
        <v>0</v>
      </c>
      <c r="AY398" s="56">
        <f t="shared" ca="1" si="178"/>
        <v>0</v>
      </c>
      <c r="AZ398" s="56">
        <f t="shared" ca="1" si="178"/>
        <v>0</v>
      </c>
      <c r="BA398" s="56">
        <f t="shared" ca="1" si="178"/>
        <v>0</v>
      </c>
      <c r="BB398" s="56">
        <f t="shared" ca="1" si="178"/>
        <v>0</v>
      </c>
      <c r="BC398" s="56">
        <f t="shared" ca="1" si="178"/>
        <v>0</v>
      </c>
      <c r="BD398" s="56">
        <f t="shared" ca="1" si="178"/>
        <v>0</v>
      </c>
      <c r="BE398" s="56">
        <f t="shared" ca="1" si="178"/>
        <v>0</v>
      </c>
      <c r="BF398" s="56">
        <f t="shared" ca="1" si="178"/>
        <v>0</v>
      </c>
      <c r="BG398" s="56">
        <f t="shared" ca="1" si="178"/>
        <v>0</v>
      </c>
    </row>
    <row r="399" spans="1:60" s="4" customFormat="1" x14ac:dyDescent="0.2">
      <c r="A399" s="3" t="s">
        <v>1362</v>
      </c>
      <c r="B399" s="3" t="s">
        <v>2013</v>
      </c>
      <c r="C399" s="3" t="s">
        <v>1681</v>
      </c>
      <c r="D399" s="3"/>
      <c r="E399" s="69"/>
      <c r="F399" s="70"/>
      <c r="G399" s="50" t="s">
        <v>1682</v>
      </c>
      <c r="H399" s="50" t="s">
        <v>1682</v>
      </c>
      <c r="I399" s="71"/>
      <c r="J399" s="72">
        <v>30</v>
      </c>
      <c r="K399" s="72"/>
      <c r="L399" s="80"/>
      <c r="M399" s="54" t="str">
        <f t="shared" si="160"/>
        <v>-</v>
      </c>
      <c r="N399" s="52">
        <f t="shared" si="170"/>
        <v>0</v>
      </c>
      <c r="O399" s="55">
        <f t="shared" ca="1" si="171"/>
        <v>28</v>
      </c>
      <c r="P399" s="55" t="str">
        <f t="shared" ca="1" si="172"/>
        <v>2019.7</v>
      </c>
      <c r="Q399" s="56">
        <f t="shared" si="173"/>
        <v>0</v>
      </c>
      <c r="R399" s="52" t="str">
        <f t="shared" si="174"/>
        <v/>
      </c>
      <c r="S399" s="52"/>
      <c r="T399" s="52" t="str">
        <f t="shared" si="153"/>
        <v>OV</v>
      </c>
      <c r="U399" s="57" t="s">
        <v>130</v>
      </c>
      <c r="V399" s="58">
        <f t="shared" ca="1" si="175"/>
        <v>0</v>
      </c>
      <c r="W399" s="64" t="s">
        <v>2012</v>
      </c>
      <c r="X399" s="60"/>
      <c r="Y399" s="74"/>
      <c r="Z399" s="56">
        <f t="shared" ca="1" si="176"/>
        <v>0</v>
      </c>
      <c r="AA399" s="56">
        <f t="shared" ca="1" si="176"/>
        <v>0</v>
      </c>
      <c r="AB399" s="56">
        <f t="shared" ca="1" si="176"/>
        <v>0</v>
      </c>
      <c r="AC399" s="56">
        <f t="shared" ca="1" si="176"/>
        <v>0</v>
      </c>
      <c r="AD399" s="56">
        <f t="shared" ca="1" si="176"/>
        <v>0</v>
      </c>
      <c r="AE399" s="56">
        <f t="shared" ca="1" si="176"/>
        <v>0</v>
      </c>
      <c r="AF399" s="56">
        <f t="shared" ca="1" si="176"/>
        <v>0</v>
      </c>
      <c r="AG399" s="56">
        <f t="shared" ca="1" si="176"/>
        <v>0</v>
      </c>
      <c r="AH399" s="56">
        <f t="shared" ca="1" si="176"/>
        <v>0</v>
      </c>
      <c r="AI399" s="56">
        <f t="shared" ca="1" si="176"/>
        <v>0</v>
      </c>
      <c r="AJ399" s="56">
        <f t="shared" ca="1" si="177"/>
        <v>0</v>
      </c>
      <c r="AK399" s="56">
        <f t="shared" ca="1" si="177"/>
        <v>0</v>
      </c>
      <c r="AL399" s="56">
        <f t="shared" ca="1" si="177"/>
        <v>0</v>
      </c>
      <c r="AM399" s="56">
        <f t="shared" ca="1" si="177"/>
        <v>0</v>
      </c>
      <c r="AN399" s="56">
        <f t="shared" ca="1" si="177"/>
        <v>0</v>
      </c>
      <c r="AO399" s="56">
        <f t="shared" ca="1" si="177"/>
        <v>0</v>
      </c>
      <c r="AP399" s="56">
        <f t="shared" ca="1" si="177"/>
        <v>0</v>
      </c>
      <c r="AQ399" s="56">
        <f t="shared" ca="1" si="177"/>
        <v>0</v>
      </c>
      <c r="AR399" s="56">
        <f t="shared" ca="1" si="177"/>
        <v>0</v>
      </c>
      <c r="AS399" s="56">
        <f t="shared" ca="1" si="177"/>
        <v>0</v>
      </c>
      <c r="AT399" s="56">
        <f t="shared" ca="1" si="178"/>
        <v>0</v>
      </c>
      <c r="AU399" s="56">
        <f t="shared" ca="1" si="178"/>
        <v>0</v>
      </c>
      <c r="AV399" s="56">
        <f t="shared" ca="1" si="178"/>
        <v>0</v>
      </c>
      <c r="AW399" s="56">
        <f t="shared" ca="1" si="178"/>
        <v>0</v>
      </c>
      <c r="AX399" s="56">
        <f t="shared" ca="1" si="178"/>
        <v>0</v>
      </c>
      <c r="AY399" s="56">
        <f t="shared" ca="1" si="178"/>
        <v>0</v>
      </c>
      <c r="AZ399" s="56">
        <f t="shared" ca="1" si="178"/>
        <v>0</v>
      </c>
      <c r="BA399" s="56">
        <f t="shared" ca="1" si="178"/>
        <v>0</v>
      </c>
      <c r="BB399" s="56">
        <f t="shared" ca="1" si="178"/>
        <v>0</v>
      </c>
      <c r="BC399" s="56">
        <f t="shared" ca="1" si="178"/>
        <v>0</v>
      </c>
      <c r="BD399" s="56">
        <f t="shared" ca="1" si="178"/>
        <v>0</v>
      </c>
      <c r="BE399" s="56">
        <f t="shared" ca="1" si="178"/>
        <v>0</v>
      </c>
      <c r="BF399" s="56">
        <f t="shared" ca="1" si="178"/>
        <v>0</v>
      </c>
      <c r="BG399" s="56">
        <f t="shared" ca="1" si="178"/>
        <v>0</v>
      </c>
    </row>
    <row r="400" spans="1:60" s="4" customFormat="1" x14ac:dyDescent="0.2">
      <c r="A400" s="3" t="s">
        <v>1362</v>
      </c>
      <c r="B400" s="3" t="s">
        <v>2013</v>
      </c>
      <c r="C400" s="3" t="s">
        <v>1681</v>
      </c>
      <c r="D400" s="3"/>
      <c r="E400" s="69"/>
      <c r="F400" s="70" t="s">
        <v>1365</v>
      </c>
      <c r="G400" s="50" t="s">
        <v>1682</v>
      </c>
      <c r="H400" s="50" t="s">
        <v>1682</v>
      </c>
      <c r="I400" s="71"/>
      <c r="J400" s="72">
        <v>30</v>
      </c>
      <c r="K400" s="72"/>
      <c r="L400" s="80">
        <v>43588</v>
      </c>
      <c r="M400" s="54">
        <f t="shared" si="160"/>
        <v>5</v>
      </c>
      <c r="N400" s="52">
        <f t="shared" si="170"/>
        <v>18</v>
      </c>
      <c r="O400" s="55">
        <f t="shared" ca="1" si="171"/>
        <v>28</v>
      </c>
      <c r="P400" s="55" t="str">
        <f t="shared" ca="1" si="172"/>
        <v>2019.7</v>
      </c>
      <c r="Q400" s="56">
        <f t="shared" si="173"/>
        <v>6.9591598599766629</v>
      </c>
      <c r="R400" s="52">
        <f t="shared" ca="1" si="174"/>
        <v>68</v>
      </c>
      <c r="S400" s="52"/>
      <c r="T400" s="52" t="str">
        <f t="shared" ca="1" si="153"/>
        <v>OV</v>
      </c>
      <c r="U400" s="57" t="s">
        <v>130</v>
      </c>
      <c r="V400" s="58">
        <f t="shared" ca="1" si="175"/>
        <v>0</v>
      </c>
      <c r="W400" s="64" t="s">
        <v>2012</v>
      </c>
      <c r="X400" s="60">
        <v>5.58</v>
      </c>
      <c r="Y400" s="74">
        <v>29.82</v>
      </c>
      <c r="Z400" s="56">
        <f t="shared" ca="1" si="176"/>
        <v>0</v>
      </c>
      <c r="AA400" s="56">
        <f t="shared" ca="1" si="176"/>
        <v>0</v>
      </c>
      <c r="AB400" s="56">
        <f t="shared" ca="1" si="176"/>
        <v>0</v>
      </c>
      <c r="AC400" s="56">
        <f t="shared" ca="1" si="176"/>
        <v>0</v>
      </c>
      <c r="AD400" s="56">
        <f t="shared" ca="1" si="176"/>
        <v>0</v>
      </c>
      <c r="AE400" s="56">
        <f t="shared" ca="1" si="176"/>
        <v>0</v>
      </c>
      <c r="AF400" s="56">
        <f t="shared" ca="1" si="176"/>
        <v>0</v>
      </c>
      <c r="AG400" s="56">
        <f t="shared" ca="1" si="176"/>
        <v>0</v>
      </c>
      <c r="AH400" s="56">
        <f t="shared" ca="1" si="176"/>
        <v>0</v>
      </c>
      <c r="AI400" s="56">
        <f t="shared" ca="1" si="176"/>
        <v>29.82</v>
      </c>
      <c r="AJ400" s="56">
        <f t="shared" ca="1" si="177"/>
        <v>0</v>
      </c>
      <c r="AK400" s="56">
        <f t="shared" ca="1" si="177"/>
        <v>0</v>
      </c>
      <c r="AL400" s="56">
        <f t="shared" ca="1" si="177"/>
        <v>0</v>
      </c>
      <c r="AM400" s="56">
        <f t="shared" ca="1" si="177"/>
        <v>0</v>
      </c>
      <c r="AN400" s="56">
        <f t="shared" ca="1" si="177"/>
        <v>0</v>
      </c>
      <c r="AO400" s="56">
        <f t="shared" ca="1" si="177"/>
        <v>0</v>
      </c>
      <c r="AP400" s="56">
        <f t="shared" ca="1" si="177"/>
        <v>0</v>
      </c>
      <c r="AQ400" s="56">
        <f t="shared" ca="1" si="177"/>
        <v>0</v>
      </c>
      <c r="AR400" s="56">
        <f t="shared" ca="1" si="177"/>
        <v>0</v>
      </c>
      <c r="AS400" s="56">
        <f t="shared" ca="1" si="177"/>
        <v>0</v>
      </c>
      <c r="AT400" s="56">
        <f t="shared" ca="1" si="178"/>
        <v>0</v>
      </c>
      <c r="AU400" s="56">
        <f t="shared" ca="1" si="178"/>
        <v>0</v>
      </c>
      <c r="AV400" s="56">
        <f t="shared" ca="1" si="178"/>
        <v>0</v>
      </c>
      <c r="AW400" s="56">
        <f t="shared" ca="1" si="178"/>
        <v>0</v>
      </c>
      <c r="AX400" s="56">
        <f t="shared" ca="1" si="178"/>
        <v>0</v>
      </c>
      <c r="AY400" s="56">
        <f t="shared" ca="1" si="178"/>
        <v>0</v>
      </c>
      <c r="AZ400" s="56">
        <f t="shared" ca="1" si="178"/>
        <v>0</v>
      </c>
      <c r="BA400" s="56">
        <f t="shared" ca="1" si="178"/>
        <v>0</v>
      </c>
      <c r="BB400" s="56">
        <f t="shared" ca="1" si="178"/>
        <v>0</v>
      </c>
      <c r="BC400" s="56">
        <f t="shared" ca="1" si="178"/>
        <v>0</v>
      </c>
      <c r="BD400" s="56">
        <f t="shared" ca="1" si="178"/>
        <v>0</v>
      </c>
      <c r="BE400" s="56">
        <f t="shared" ca="1" si="178"/>
        <v>0</v>
      </c>
      <c r="BF400" s="56">
        <f t="shared" ca="1" si="178"/>
        <v>0</v>
      </c>
      <c r="BG400" s="56">
        <f t="shared" ca="1" si="178"/>
        <v>0</v>
      </c>
    </row>
    <row r="401" spans="1:60" s="4" customFormat="1" x14ac:dyDescent="0.2">
      <c r="A401" s="3" t="s">
        <v>1362</v>
      </c>
      <c r="B401" s="3" t="s">
        <v>2013</v>
      </c>
      <c r="C401" s="3" t="s">
        <v>1681</v>
      </c>
      <c r="D401" s="3"/>
      <c r="E401" s="69"/>
      <c r="F401" s="70"/>
      <c r="G401" s="50" t="s">
        <v>1682</v>
      </c>
      <c r="H401" s="50" t="s">
        <v>1682</v>
      </c>
      <c r="I401" s="71"/>
      <c r="J401" s="72">
        <v>30</v>
      </c>
      <c r="K401" s="72"/>
      <c r="L401" s="80"/>
      <c r="M401" s="54" t="str">
        <f t="shared" si="160"/>
        <v>-</v>
      </c>
      <c r="N401" s="52">
        <f t="shared" si="170"/>
        <v>0</v>
      </c>
      <c r="O401" s="55">
        <f t="shared" ca="1" si="171"/>
        <v>28</v>
      </c>
      <c r="P401" s="55" t="str">
        <f t="shared" ca="1" si="172"/>
        <v>2019.7</v>
      </c>
      <c r="Q401" s="56">
        <f t="shared" si="173"/>
        <v>0</v>
      </c>
      <c r="R401" s="52" t="str">
        <f t="shared" si="174"/>
        <v/>
      </c>
      <c r="S401" s="52"/>
      <c r="T401" s="52" t="str">
        <f t="shared" si="153"/>
        <v>OV</v>
      </c>
      <c r="U401" s="57" t="s">
        <v>130</v>
      </c>
      <c r="V401" s="58">
        <f t="shared" ca="1" si="175"/>
        <v>0</v>
      </c>
      <c r="W401" s="64" t="s">
        <v>2012</v>
      </c>
      <c r="X401" s="60"/>
      <c r="Y401" s="74"/>
      <c r="Z401" s="56">
        <f t="shared" ca="1" si="176"/>
        <v>0</v>
      </c>
      <c r="AA401" s="56">
        <f t="shared" ca="1" si="176"/>
        <v>0</v>
      </c>
      <c r="AB401" s="56">
        <f t="shared" ca="1" si="176"/>
        <v>0</v>
      </c>
      <c r="AC401" s="56">
        <f t="shared" ca="1" si="176"/>
        <v>0</v>
      </c>
      <c r="AD401" s="56">
        <f t="shared" ca="1" si="176"/>
        <v>0</v>
      </c>
      <c r="AE401" s="56">
        <f t="shared" ca="1" si="176"/>
        <v>0</v>
      </c>
      <c r="AF401" s="56">
        <f t="shared" ca="1" si="176"/>
        <v>0</v>
      </c>
      <c r="AG401" s="56">
        <f t="shared" ca="1" si="176"/>
        <v>0</v>
      </c>
      <c r="AH401" s="56">
        <f t="shared" ca="1" si="176"/>
        <v>0</v>
      </c>
      <c r="AI401" s="56">
        <f t="shared" ca="1" si="176"/>
        <v>0</v>
      </c>
      <c r="AJ401" s="56">
        <f t="shared" ca="1" si="177"/>
        <v>0</v>
      </c>
      <c r="AK401" s="56">
        <f t="shared" ca="1" si="177"/>
        <v>0</v>
      </c>
      <c r="AL401" s="56">
        <f t="shared" ca="1" si="177"/>
        <v>0</v>
      </c>
      <c r="AM401" s="56">
        <f t="shared" ca="1" si="177"/>
        <v>0</v>
      </c>
      <c r="AN401" s="56">
        <f t="shared" ca="1" si="177"/>
        <v>0</v>
      </c>
      <c r="AO401" s="56">
        <f t="shared" ca="1" si="177"/>
        <v>0</v>
      </c>
      <c r="AP401" s="56">
        <f t="shared" ca="1" si="177"/>
        <v>0</v>
      </c>
      <c r="AQ401" s="56">
        <f t="shared" ca="1" si="177"/>
        <v>0</v>
      </c>
      <c r="AR401" s="56">
        <f t="shared" ca="1" si="177"/>
        <v>0</v>
      </c>
      <c r="AS401" s="56">
        <f t="shared" ca="1" si="177"/>
        <v>0</v>
      </c>
      <c r="AT401" s="56">
        <f t="shared" ca="1" si="178"/>
        <v>0</v>
      </c>
      <c r="AU401" s="56">
        <f t="shared" ca="1" si="178"/>
        <v>0</v>
      </c>
      <c r="AV401" s="56">
        <f t="shared" ca="1" si="178"/>
        <v>0</v>
      </c>
      <c r="AW401" s="56">
        <f t="shared" ca="1" si="178"/>
        <v>0</v>
      </c>
      <c r="AX401" s="56">
        <f t="shared" ca="1" si="178"/>
        <v>0</v>
      </c>
      <c r="AY401" s="56">
        <f t="shared" ca="1" si="178"/>
        <v>0</v>
      </c>
      <c r="AZ401" s="56">
        <f t="shared" ca="1" si="178"/>
        <v>0</v>
      </c>
      <c r="BA401" s="56">
        <f t="shared" ca="1" si="178"/>
        <v>0</v>
      </c>
      <c r="BB401" s="56">
        <f t="shared" ca="1" si="178"/>
        <v>0</v>
      </c>
      <c r="BC401" s="56">
        <f t="shared" ca="1" si="178"/>
        <v>0</v>
      </c>
      <c r="BD401" s="56">
        <f t="shared" ca="1" si="178"/>
        <v>0</v>
      </c>
      <c r="BE401" s="56">
        <f t="shared" ca="1" si="178"/>
        <v>0</v>
      </c>
      <c r="BF401" s="56">
        <f t="shared" ca="1" si="178"/>
        <v>0</v>
      </c>
      <c r="BG401" s="56">
        <f t="shared" ca="1" si="178"/>
        <v>0</v>
      </c>
    </row>
    <row r="402" spans="1:60" s="4" customFormat="1" x14ac:dyDescent="0.2">
      <c r="A402" s="3" t="s">
        <v>1362</v>
      </c>
      <c r="B402" s="3" t="s">
        <v>2013</v>
      </c>
      <c r="C402" s="3" t="s">
        <v>1681</v>
      </c>
      <c r="D402" s="3"/>
      <c r="E402" s="69"/>
      <c r="F402" s="70"/>
      <c r="G402" s="50" t="s">
        <v>1682</v>
      </c>
      <c r="H402" s="50" t="s">
        <v>1682</v>
      </c>
      <c r="I402" s="71"/>
      <c r="J402" s="72">
        <v>30</v>
      </c>
      <c r="K402" s="72"/>
      <c r="L402" s="80"/>
      <c r="M402" s="54" t="str">
        <f t="shared" si="160"/>
        <v>-</v>
      </c>
      <c r="N402" s="52">
        <f>WEEKNUM(L402)</f>
        <v>0</v>
      </c>
      <c r="O402" s="55">
        <f t="shared" ca="1" si="171"/>
        <v>28</v>
      </c>
      <c r="P402" s="55" t="str">
        <f t="shared" ca="1" si="172"/>
        <v>2019.7</v>
      </c>
      <c r="Q402" s="56">
        <f t="shared" si="173"/>
        <v>0</v>
      </c>
      <c r="R402" s="52" t="str">
        <f t="shared" si="174"/>
        <v/>
      </c>
      <c r="S402" s="52"/>
      <c r="T402" s="52" t="str">
        <f t="shared" ref="T402:T465" si="179">IFERROR(IF(R402&gt;0,"OV",""),0)</f>
        <v>OV</v>
      </c>
      <c r="U402" s="57" t="s">
        <v>130</v>
      </c>
      <c r="V402" s="58">
        <f t="shared" ca="1" si="175"/>
        <v>0</v>
      </c>
      <c r="W402" s="64" t="s">
        <v>2012</v>
      </c>
      <c r="X402" s="60"/>
      <c r="Y402" s="74"/>
      <c r="Z402" s="56">
        <f t="shared" ref="Z402:AI411" ca="1" si="180">IF($O402-WEEKNUM(Z$1815)=0,$Y402,0)</f>
        <v>0</v>
      </c>
      <c r="AA402" s="56">
        <f t="shared" ca="1" si="180"/>
        <v>0</v>
      </c>
      <c r="AB402" s="56">
        <f t="shared" ca="1" si="180"/>
        <v>0</v>
      </c>
      <c r="AC402" s="56">
        <f t="shared" ca="1" si="180"/>
        <v>0</v>
      </c>
      <c r="AD402" s="56">
        <f t="shared" ca="1" si="180"/>
        <v>0</v>
      </c>
      <c r="AE402" s="56">
        <f t="shared" ca="1" si="180"/>
        <v>0</v>
      </c>
      <c r="AF402" s="56">
        <f t="shared" ca="1" si="180"/>
        <v>0</v>
      </c>
      <c r="AG402" s="56">
        <f t="shared" ca="1" si="180"/>
        <v>0</v>
      </c>
      <c r="AH402" s="56">
        <f t="shared" ca="1" si="180"/>
        <v>0</v>
      </c>
      <c r="AI402" s="56">
        <f t="shared" ca="1" si="180"/>
        <v>0</v>
      </c>
      <c r="AJ402" s="56">
        <f t="shared" ref="AJ402:AS411" ca="1" si="181">IF($O402-WEEKNUM(AJ$1815)=0,$Y402,0)</f>
        <v>0</v>
      </c>
      <c r="AK402" s="56">
        <f t="shared" ca="1" si="181"/>
        <v>0</v>
      </c>
      <c r="AL402" s="56">
        <f t="shared" ca="1" si="181"/>
        <v>0</v>
      </c>
      <c r="AM402" s="56">
        <f t="shared" ca="1" si="181"/>
        <v>0</v>
      </c>
      <c r="AN402" s="56">
        <f t="shared" ca="1" si="181"/>
        <v>0</v>
      </c>
      <c r="AO402" s="56">
        <f t="shared" ca="1" si="181"/>
        <v>0</v>
      </c>
      <c r="AP402" s="56">
        <f t="shared" ca="1" si="181"/>
        <v>0</v>
      </c>
      <c r="AQ402" s="56">
        <f t="shared" ca="1" si="181"/>
        <v>0</v>
      </c>
      <c r="AR402" s="56">
        <f t="shared" ca="1" si="181"/>
        <v>0</v>
      </c>
      <c r="AS402" s="56">
        <f t="shared" ca="1" si="181"/>
        <v>0</v>
      </c>
      <c r="AT402" s="56">
        <f t="shared" ref="AT402:BG411" ca="1" si="182">IF($O402-WEEKNUM(AT$1815)=0,$Y402,0)</f>
        <v>0</v>
      </c>
      <c r="AU402" s="56">
        <f t="shared" ca="1" si="182"/>
        <v>0</v>
      </c>
      <c r="AV402" s="56">
        <f t="shared" ca="1" si="182"/>
        <v>0</v>
      </c>
      <c r="AW402" s="56">
        <f t="shared" ca="1" si="182"/>
        <v>0</v>
      </c>
      <c r="AX402" s="56">
        <f t="shared" ca="1" si="182"/>
        <v>0</v>
      </c>
      <c r="AY402" s="56">
        <f t="shared" ca="1" si="182"/>
        <v>0</v>
      </c>
      <c r="AZ402" s="56">
        <f t="shared" ca="1" si="182"/>
        <v>0</v>
      </c>
      <c r="BA402" s="56">
        <f t="shared" ca="1" si="182"/>
        <v>0</v>
      </c>
      <c r="BB402" s="56">
        <f t="shared" ca="1" si="182"/>
        <v>0</v>
      </c>
      <c r="BC402" s="56">
        <f t="shared" ca="1" si="182"/>
        <v>0</v>
      </c>
      <c r="BD402" s="56">
        <f t="shared" ca="1" si="182"/>
        <v>0</v>
      </c>
      <c r="BE402" s="56">
        <f t="shared" ca="1" si="182"/>
        <v>0</v>
      </c>
      <c r="BF402" s="56">
        <f t="shared" ca="1" si="182"/>
        <v>0</v>
      </c>
      <c r="BG402" s="56">
        <f t="shared" ca="1" si="182"/>
        <v>0</v>
      </c>
    </row>
    <row r="403" spans="1:60" s="4" customFormat="1" x14ac:dyDescent="0.2">
      <c r="A403" s="3" t="s">
        <v>2014</v>
      </c>
      <c r="B403" s="3" t="s">
        <v>4078</v>
      </c>
      <c r="C403" s="3" t="s">
        <v>1684</v>
      </c>
      <c r="D403" s="3"/>
      <c r="E403" s="69"/>
      <c r="F403" s="70"/>
      <c r="G403" s="50" t="s">
        <v>1682</v>
      </c>
      <c r="H403" s="50" t="s">
        <v>1682</v>
      </c>
      <c r="I403" s="71"/>
      <c r="J403" s="72">
        <v>30</v>
      </c>
      <c r="K403" s="72"/>
      <c r="L403" s="80"/>
      <c r="M403" s="54" t="str">
        <f t="shared" si="160"/>
        <v>-</v>
      </c>
      <c r="N403" s="52">
        <f t="shared" si="170"/>
        <v>0</v>
      </c>
      <c r="O403" s="55">
        <f t="shared" ca="1" si="171"/>
        <v>28</v>
      </c>
      <c r="P403" s="55" t="str">
        <f t="shared" ca="1" si="172"/>
        <v>2019.7</v>
      </c>
      <c r="Q403" s="56">
        <f t="shared" si="173"/>
        <v>0</v>
      </c>
      <c r="R403" s="52" t="str">
        <f t="shared" si="174"/>
        <v/>
      </c>
      <c r="S403" s="52"/>
      <c r="T403" s="52" t="str">
        <f t="shared" si="179"/>
        <v>OV</v>
      </c>
      <c r="U403" s="57" t="s">
        <v>130</v>
      </c>
      <c r="V403" s="58">
        <f t="shared" ca="1" si="175"/>
        <v>0</v>
      </c>
      <c r="W403" s="64" t="s">
        <v>2015</v>
      </c>
      <c r="X403" s="60"/>
      <c r="Y403" s="74"/>
      <c r="Z403" s="56">
        <f t="shared" ca="1" si="180"/>
        <v>0</v>
      </c>
      <c r="AA403" s="56">
        <f t="shared" ca="1" si="180"/>
        <v>0</v>
      </c>
      <c r="AB403" s="56">
        <f t="shared" ca="1" si="180"/>
        <v>0</v>
      </c>
      <c r="AC403" s="56">
        <f t="shared" ca="1" si="180"/>
        <v>0</v>
      </c>
      <c r="AD403" s="56">
        <f t="shared" ca="1" si="180"/>
        <v>0</v>
      </c>
      <c r="AE403" s="56">
        <f t="shared" ca="1" si="180"/>
        <v>0</v>
      </c>
      <c r="AF403" s="56">
        <f t="shared" ca="1" si="180"/>
        <v>0</v>
      </c>
      <c r="AG403" s="56">
        <f t="shared" ca="1" si="180"/>
        <v>0</v>
      </c>
      <c r="AH403" s="56">
        <f t="shared" ca="1" si="180"/>
        <v>0</v>
      </c>
      <c r="AI403" s="56">
        <f t="shared" ca="1" si="180"/>
        <v>0</v>
      </c>
      <c r="AJ403" s="56">
        <f t="shared" ca="1" si="181"/>
        <v>0</v>
      </c>
      <c r="AK403" s="56">
        <f t="shared" ca="1" si="181"/>
        <v>0</v>
      </c>
      <c r="AL403" s="56">
        <f t="shared" ca="1" si="181"/>
        <v>0</v>
      </c>
      <c r="AM403" s="56">
        <f t="shared" ca="1" si="181"/>
        <v>0</v>
      </c>
      <c r="AN403" s="56">
        <f t="shared" ca="1" si="181"/>
        <v>0</v>
      </c>
      <c r="AO403" s="56">
        <f t="shared" ca="1" si="181"/>
        <v>0</v>
      </c>
      <c r="AP403" s="56">
        <f t="shared" ca="1" si="181"/>
        <v>0</v>
      </c>
      <c r="AQ403" s="56">
        <f t="shared" ca="1" si="181"/>
        <v>0</v>
      </c>
      <c r="AR403" s="56">
        <f t="shared" ca="1" si="181"/>
        <v>0</v>
      </c>
      <c r="AS403" s="56">
        <f t="shared" ca="1" si="181"/>
        <v>0</v>
      </c>
      <c r="AT403" s="56">
        <f t="shared" ca="1" si="182"/>
        <v>0</v>
      </c>
      <c r="AU403" s="56">
        <f t="shared" ca="1" si="182"/>
        <v>0</v>
      </c>
      <c r="AV403" s="56">
        <f t="shared" ca="1" si="182"/>
        <v>0</v>
      </c>
      <c r="AW403" s="56">
        <f t="shared" ca="1" si="182"/>
        <v>0</v>
      </c>
      <c r="AX403" s="56">
        <f t="shared" ca="1" si="182"/>
        <v>0</v>
      </c>
      <c r="AY403" s="56">
        <f t="shared" ca="1" si="182"/>
        <v>0</v>
      </c>
      <c r="AZ403" s="56">
        <f t="shared" ca="1" si="182"/>
        <v>0</v>
      </c>
      <c r="BA403" s="56">
        <f t="shared" ca="1" si="182"/>
        <v>0</v>
      </c>
      <c r="BB403" s="56">
        <f t="shared" ca="1" si="182"/>
        <v>0</v>
      </c>
      <c r="BC403" s="56">
        <f t="shared" ca="1" si="182"/>
        <v>0</v>
      </c>
      <c r="BD403" s="56">
        <f t="shared" ca="1" si="182"/>
        <v>0</v>
      </c>
      <c r="BE403" s="56">
        <f t="shared" ca="1" si="182"/>
        <v>0</v>
      </c>
      <c r="BF403" s="56">
        <f t="shared" ca="1" si="182"/>
        <v>0</v>
      </c>
      <c r="BG403" s="56">
        <f t="shared" ca="1" si="182"/>
        <v>0</v>
      </c>
    </row>
    <row r="404" spans="1:60" s="4" customFormat="1" x14ac:dyDescent="0.2">
      <c r="A404" s="4" t="s">
        <v>876</v>
      </c>
      <c r="B404" s="4" t="s">
        <v>2016</v>
      </c>
      <c r="C404" s="4" t="s">
        <v>1688</v>
      </c>
      <c r="E404" s="48"/>
      <c r="F404" s="63"/>
      <c r="G404" s="50" t="s">
        <v>1682</v>
      </c>
      <c r="H404" s="50" t="s">
        <v>1682</v>
      </c>
      <c r="I404" s="51"/>
      <c r="J404" s="52"/>
      <c r="K404" s="52"/>
      <c r="L404" s="53"/>
      <c r="M404" s="54" t="str">
        <f t="shared" si="160"/>
        <v>-</v>
      </c>
      <c r="N404" s="52">
        <f t="shared" si="170"/>
        <v>0</v>
      </c>
      <c r="O404" s="55">
        <f t="shared" ca="1" si="171"/>
        <v>28</v>
      </c>
      <c r="P404" s="55" t="str">
        <f t="shared" ca="1" si="172"/>
        <v>2019.7</v>
      </c>
      <c r="Q404" s="56">
        <f t="shared" si="173"/>
        <v>0</v>
      </c>
      <c r="R404" s="52" t="str">
        <f t="shared" si="174"/>
        <v/>
      </c>
      <c r="S404" s="52"/>
      <c r="T404" s="52" t="str">
        <f t="shared" si="179"/>
        <v>OV</v>
      </c>
      <c r="U404" s="57" t="s">
        <v>130</v>
      </c>
      <c r="V404" s="58">
        <f t="shared" ca="1" si="175"/>
        <v>0</v>
      </c>
      <c r="W404" s="59"/>
      <c r="X404" s="60"/>
      <c r="Y404" s="61"/>
      <c r="Z404" s="56">
        <f t="shared" ca="1" si="180"/>
        <v>0</v>
      </c>
      <c r="AA404" s="56">
        <f t="shared" ca="1" si="180"/>
        <v>0</v>
      </c>
      <c r="AB404" s="56">
        <f t="shared" ca="1" si="180"/>
        <v>0</v>
      </c>
      <c r="AC404" s="56">
        <f t="shared" ca="1" si="180"/>
        <v>0</v>
      </c>
      <c r="AD404" s="56">
        <f t="shared" ca="1" si="180"/>
        <v>0</v>
      </c>
      <c r="AE404" s="56">
        <f t="shared" ca="1" si="180"/>
        <v>0</v>
      </c>
      <c r="AF404" s="56">
        <f t="shared" ca="1" si="180"/>
        <v>0</v>
      </c>
      <c r="AG404" s="56">
        <f t="shared" ca="1" si="180"/>
        <v>0</v>
      </c>
      <c r="AH404" s="56">
        <f t="shared" ca="1" si="180"/>
        <v>0</v>
      </c>
      <c r="AI404" s="56">
        <f t="shared" ca="1" si="180"/>
        <v>0</v>
      </c>
      <c r="AJ404" s="56">
        <f t="shared" ca="1" si="181"/>
        <v>0</v>
      </c>
      <c r="AK404" s="56">
        <f t="shared" ca="1" si="181"/>
        <v>0</v>
      </c>
      <c r="AL404" s="56">
        <f t="shared" ca="1" si="181"/>
        <v>0</v>
      </c>
      <c r="AM404" s="56">
        <f t="shared" ca="1" si="181"/>
        <v>0</v>
      </c>
      <c r="AN404" s="56">
        <f t="shared" ca="1" si="181"/>
        <v>0</v>
      </c>
      <c r="AO404" s="56">
        <f t="shared" ca="1" si="181"/>
        <v>0</v>
      </c>
      <c r="AP404" s="56">
        <f t="shared" ca="1" si="181"/>
        <v>0</v>
      </c>
      <c r="AQ404" s="56">
        <f t="shared" ca="1" si="181"/>
        <v>0</v>
      </c>
      <c r="AR404" s="56">
        <f t="shared" ca="1" si="181"/>
        <v>0</v>
      </c>
      <c r="AS404" s="56">
        <f t="shared" ca="1" si="181"/>
        <v>0</v>
      </c>
      <c r="AT404" s="56">
        <f t="shared" ca="1" si="182"/>
        <v>0</v>
      </c>
      <c r="AU404" s="56">
        <f t="shared" ca="1" si="182"/>
        <v>0</v>
      </c>
      <c r="AV404" s="56">
        <f t="shared" ca="1" si="182"/>
        <v>0</v>
      </c>
      <c r="AW404" s="56">
        <f t="shared" ca="1" si="182"/>
        <v>0</v>
      </c>
      <c r="AX404" s="56">
        <f t="shared" ca="1" si="182"/>
        <v>0</v>
      </c>
      <c r="AY404" s="56">
        <f t="shared" ca="1" si="182"/>
        <v>0</v>
      </c>
      <c r="AZ404" s="56">
        <f t="shared" ca="1" si="182"/>
        <v>0</v>
      </c>
      <c r="BA404" s="56">
        <f t="shared" ca="1" si="182"/>
        <v>0</v>
      </c>
      <c r="BB404" s="56">
        <f t="shared" ca="1" si="182"/>
        <v>0</v>
      </c>
      <c r="BC404" s="56">
        <f t="shared" ca="1" si="182"/>
        <v>0</v>
      </c>
      <c r="BD404" s="56">
        <f t="shared" ca="1" si="182"/>
        <v>0</v>
      </c>
      <c r="BE404" s="56">
        <f t="shared" ca="1" si="182"/>
        <v>0</v>
      </c>
      <c r="BF404" s="56">
        <f t="shared" ca="1" si="182"/>
        <v>0</v>
      </c>
      <c r="BG404" s="56">
        <f t="shared" ca="1" si="182"/>
        <v>0</v>
      </c>
      <c r="BH404" s="1"/>
    </row>
    <row r="405" spans="1:60" s="4" customFormat="1" x14ac:dyDescent="0.2">
      <c r="A405" s="4" t="s">
        <v>1088</v>
      </c>
      <c r="B405" s="4" t="s">
        <v>2017</v>
      </c>
      <c r="C405" s="4" t="s">
        <v>1688</v>
      </c>
      <c r="E405" s="48"/>
      <c r="F405" s="63" t="s">
        <v>2018</v>
      </c>
      <c r="G405" s="50" t="s">
        <v>1682</v>
      </c>
      <c r="H405" s="50" t="s">
        <v>1682</v>
      </c>
      <c r="I405" s="51"/>
      <c r="J405" s="52">
        <v>14</v>
      </c>
      <c r="K405" s="65"/>
      <c r="L405" s="53">
        <v>43587</v>
      </c>
      <c r="M405" s="54">
        <f t="shared" si="160"/>
        <v>4</v>
      </c>
      <c r="N405" s="52">
        <f t="shared" si="170"/>
        <v>18</v>
      </c>
      <c r="O405" s="55">
        <f t="shared" ca="1" si="171"/>
        <v>28</v>
      </c>
      <c r="P405" s="55" t="str">
        <f t="shared" ca="1" si="172"/>
        <v>2019.7</v>
      </c>
      <c r="Q405" s="56">
        <f t="shared" si="173"/>
        <v>286.76079346557759</v>
      </c>
      <c r="R405" s="52">
        <f t="shared" ca="1" si="174"/>
        <v>69</v>
      </c>
      <c r="S405" s="52"/>
      <c r="T405" s="52" t="str">
        <f t="shared" ca="1" si="179"/>
        <v>OV</v>
      </c>
      <c r="U405" s="57" t="s">
        <v>130</v>
      </c>
      <c r="V405" s="58">
        <f t="shared" ca="1" si="175"/>
        <v>0</v>
      </c>
      <c r="W405" s="64" t="s">
        <v>2019</v>
      </c>
      <c r="X405" s="60">
        <v>229.77</v>
      </c>
      <c r="Y405" s="61">
        <v>1228.77</v>
      </c>
      <c r="Z405" s="56">
        <f t="shared" ca="1" si="180"/>
        <v>0</v>
      </c>
      <c r="AA405" s="56">
        <f t="shared" ca="1" si="180"/>
        <v>0</v>
      </c>
      <c r="AB405" s="56">
        <f t="shared" ca="1" si="180"/>
        <v>0</v>
      </c>
      <c r="AC405" s="56">
        <f t="shared" ca="1" si="180"/>
        <v>0</v>
      </c>
      <c r="AD405" s="56">
        <f t="shared" ca="1" si="180"/>
        <v>0</v>
      </c>
      <c r="AE405" s="56">
        <f t="shared" ca="1" si="180"/>
        <v>0</v>
      </c>
      <c r="AF405" s="56">
        <f t="shared" ca="1" si="180"/>
        <v>0</v>
      </c>
      <c r="AG405" s="56">
        <f t="shared" ca="1" si="180"/>
        <v>0</v>
      </c>
      <c r="AH405" s="56">
        <f t="shared" ca="1" si="180"/>
        <v>0</v>
      </c>
      <c r="AI405" s="56">
        <f t="shared" ca="1" si="180"/>
        <v>1228.77</v>
      </c>
      <c r="AJ405" s="56">
        <f t="shared" ca="1" si="181"/>
        <v>0</v>
      </c>
      <c r="AK405" s="56">
        <f t="shared" ca="1" si="181"/>
        <v>0</v>
      </c>
      <c r="AL405" s="56">
        <f t="shared" ca="1" si="181"/>
        <v>0</v>
      </c>
      <c r="AM405" s="56">
        <f t="shared" ca="1" si="181"/>
        <v>0</v>
      </c>
      <c r="AN405" s="56">
        <f t="shared" ca="1" si="181"/>
        <v>0</v>
      </c>
      <c r="AO405" s="56">
        <f t="shared" ca="1" si="181"/>
        <v>0</v>
      </c>
      <c r="AP405" s="56">
        <f t="shared" ca="1" si="181"/>
        <v>0</v>
      </c>
      <c r="AQ405" s="56">
        <f t="shared" ca="1" si="181"/>
        <v>0</v>
      </c>
      <c r="AR405" s="56">
        <f t="shared" ca="1" si="181"/>
        <v>0</v>
      </c>
      <c r="AS405" s="56">
        <f t="shared" ca="1" si="181"/>
        <v>0</v>
      </c>
      <c r="AT405" s="56">
        <f t="shared" ca="1" si="182"/>
        <v>0</v>
      </c>
      <c r="AU405" s="56">
        <f t="shared" ca="1" si="182"/>
        <v>0</v>
      </c>
      <c r="AV405" s="56">
        <f t="shared" ca="1" si="182"/>
        <v>0</v>
      </c>
      <c r="AW405" s="56">
        <f t="shared" ca="1" si="182"/>
        <v>0</v>
      </c>
      <c r="AX405" s="56">
        <f t="shared" ca="1" si="182"/>
        <v>0</v>
      </c>
      <c r="AY405" s="56">
        <f t="shared" ca="1" si="182"/>
        <v>0</v>
      </c>
      <c r="AZ405" s="56">
        <f t="shared" ca="1" si="182"/>
        <v>0</v>
      </c>
      <c r="BA405" s="56">
        <f t="shared" ca="1" si="182"/>
        <v>0</v>
      </c>
      <c r="BB405" s="56">
        <f t="shared" ca="1" si="182"/>
        <v>0</v>
      </c>
      <c r="BC405" s="56">
        <f t="shared" ca="1" si="182"/>
        <v>0</v>
      </c>
      <c r="BD405" s="56">
        <f t="shared" ca="1" si="182"/>
        <v>0</v>
      </c>
      <c r="BE405" s="56">
        <f t="shared" ca="1" si="182"/>
        <v>0</v>
      </c>
      <c r="BF405" s="56">
        <f t="shared" ca="1" si="182"/>
        <v>0</v>
      </c>
      <c r="BG405" s="56">
        <f t="shared" ca="1" si="182"/>
        <v>0</v>
      </c>
      <c r="BH405" s="1"/>
    </row>
    <row r="406" spans="1:60" s="4" customFormat="1" x14ac:dyDescent="0.2">
      <c r="A406" s="4" t="s">
        <v>2020</v>
      </c>
      <c r="B406" s="4" t="s">
        <v>2010</v>
      </c>
      <c r="C406" s="4" t="s">
        <v>1681</v>
      </c>
      <c r="E406" s="48"/>
      <c r="F406" s="63"/>
      <c r="G406" s="50" t="s">
        <v>1682</v>
      </c>
      <c r="H406" s="50" t="s">
        <v>1682</v>
      </c>
      <c r="I406" s="51"/>
      <c r="J406" s="52">
        <v>14</v>
      </c>
      <c r="K406" s="65"/>
      <c r="L406" s="53"/>
      <c r="M406" s="54" t="str">
        <f t="shared" si="160"/>
        <v>-</v>
      </c>
      <c r="N406" s="52">
        <f t="shared" si="170"/>
        <v>0</v>
      </c>
      <c r="O406" s="55">
        <f t="shared" ca="1" si="171"/>
        <v>28</v>
      </c>
      <c r="P406" s="55" t="str">
        <f t="shared" ca="1" si="172"/>
        <v>2019.7</v>
      </c>
      <c r="Q406" s="56">
        <f t="shared" si="173"/>
        <v>0</v>
      </c>
      <c r="R406" s="52" t="str">
        <f t="shared" si="174"/>
        <v/>
      </c>
      <c r="S406" s="52"/>
      <c r="T406" s="52" t="str">
        <f t="shared" si="179"/>
        <v>OV</v>
      </c>
      <c r="U406" s="57" t="s">
        <v>130</v>
      </c>
      <c r="V406" s="58">
        <f t="shared" ca="1" si="175"/>
        <v>0</v>
      </c>
      <c r="W406" s="64" t="s">
        <v>2021</v>
      </c>
      <c r="X406" s="60"/>
      <c r="Y406" s="61"/>
      <c r="Z406" s="56">
        <f t="shared" ca="1" si="180"/>
        <v>0</v>
      </c>
      <c r="AA406" s="56">
        <f t="shared" ca="1" si="180"/>
        <v>0</v>
      </c>
      <c r="AB406" s="56">
        <f t="shared" ca="1" si="180"/>
        <v>0</v>
      </c>
      <c r="AC406" s="56">
        <f t="shared" ca="1" si="180"/>
        <v>0</v>
      </c>
      <c r="AD406" s="56">
        <f t="shared" ca="1" si="180"/>
        <v>0</v>
      </c>
      <c r="AE406" s="56">
        <f t="shared" ca="1" si="180"/>
        <v>0</v>
      </c>
      <c r="AF406" s="56">
        <f t="shared" ca="1" si="180"/>
        <v>0</v>
      </c>
      <c r="AG406" s="56">
        <f t="shared" ca="1" si="180"/>
        <v>0</v>
      </c>
      <c r="AH406" s="56">
        <f t="shared" ca="1" si="180"/>
        <v>0</v>
      </c>
      <c r="AI406" s="56">
        <f t="shared" ca="1" si="180"/>
        <v>0</v>
      </c>
      <c r="AJ406" s="56">
        <f t="shared" ca="1" si="181"/>
        <v>0</v>
      </c>
      <c r="AK406" s="56">
        <f t="shared" ca="1" si="181"/>
        <v>0</v>
      </c>
      <c r="AL406" s="56">
        <f t="shared" ca="1" si="181"/>
        <v>0</v>
      </c>
      <c r="AM406" s="56">
        <f t="shared" ca="1" si="181"/>
        <v>0</v>
      </c>
      <c r="AN406" s="56">
        <f t="shared" ca="1" si="181"/>
        <v>0</v>
      </c>
      <c r="AO406" s="56">
        <f t="shared" ca="1" si="181"/>
        <v>0</v>
      </c>
      <c r="AP406" s="56">
        <f t="shared" ca="1" si="181"/>
        <v>0</v>
      </c>
      <c r="AQ406" s="56">
        <f t="shared" ca="1" si="181"/>
        <v>0</v>
      </c>
      <c r="AR406" s="56">
        <f t="shared" ca="1" si="181"/>
        <v>0</v>
      </c>
      <c r="AS406" s="56">
        <f t="shared" ca="1" si="181"/>
        <v>0</v>
      </c>
      <c r="AT406" s="56">
        <f t="shared" ca="1" si="182"/>
        <v>0</v>
      </c>
      <c r="AU406" s="56">
        <f t="shared" ca="1" si="182"/>
        <v>0</v>
      </c>
      <c r="AV406" s="56">
        <f t="shared" ca="1" si="182"/>
        <v>0</v>
      </c>
      <c r="AW406" s="56">
        <f t="shared" ca="1" si="182"/>
        <v>0</v>
      </c>
      <c r="AX406" s="56">
        <f t="shared" ca="1" si="182"/>
        <v>0</v>
      </c>
      <c r="AY406" s="56">
        <f t="shared" ca="1" si="182"/>
        <v>0</v>
      </c>
      <c r="AZ406" s="56">
        <f t="shared" ca="1" si="182"/>
        <v>0</v>
      </c>
      <c r="BA406" s="56">
        <f t="shared" ca="1" si="182"/>
        <v>0</v>
      </c>
      <c r="BB406" s="56">
        <f t="shared" ca="1" si="182"/>
        <v>0</v>
      </c>
      <c r="BC406" s="56">
        <f t="shared" ca="1" si="182"/>
        <v>0</v>
      </c>
      <c r="BD406" s="56">
        <f t="shared" ca="1" si="182"/>
        <v>0</v>
      </c>
      <c r="BE406" s="56">
        <f t="shared" ca="1" si="182"/>
        <v>0</v>
      </c>
      <c r="BF406" s="56">
        <f t="shared" ca="1" si="182"/>
        <v>0</v>
      </c>
      <c r="BG406" s="56">
        <f t="shared" ca="1" si="182"/>
        <v>0</v>
      </c>
      <c r="BH406" s="1"/>
    </row>
    <row r="407" spans="1:60" s="4" customFormat="1" x14ac:dyDescent="0.2">
      <c r="A407" s="4" t="s">
        <v>2022</v>
      </c>
      <c r="B407" s="4" t="s">
        <v>2023</v>
      </c>
      <c r="C407" s="4" t="s">
        <v>1681</v>
      </c>
      <c r="E407" s="48"/>
      <c r="F407" s="63"/>
      <c r="G407" s="50" t="s">
        <v>1682</v>
      </c>
      <c r="H407" s="50" t="s">
        <v>1682</v>
      </c>
      <c r="I407" s="51"/>
      <c r="J407" s="52">
        <v>14</v>
      </c>
      <c r="K407" s="65"/>
      <c r="L407" s="53"/>
      <c r="M407" s="54" t="str">
        <f t="shared" si="160"/>
        <v>-</v>
      </c>
      <c r="N407" s="52">
        <f t="shared" si="170"/>
        <v>0</v>
      </c>
      <c r="O407" s="55">
        <f t="shared" ca="1" si="171"/>
        <v>28</v>
      </c>
      <c r="P407" s="55" t="str">
        <f t="shared" ca="1" si="172"/>
        <v>2019.7</v>
      </c>
      <c r="Q407" s="56">
        <f t="shared" si="173"/>
        <v>0</v>
      </c>
      <c r="R407" s="52" t="str">
        <f t="shared" si="174"/>
        <v/>
      </c>
      <c r="S407" s="52"/>
      <c r="T407" s="52" t="str">
        <f t="shared" si="179"/>
        <v>OV</v>
      </c>
      <c r="U407" s="57" t="s">
        <v>130</v>
      </c>
      <c r="V407" s="58">
        <f t="shared" ca="1" si="175"/>
        <v>0</v>
      </c>
      <c r="W407" s="64" t="s">
        <v>2024</v>
      </c>
      <c r="X407" s="60"/>
      <c r="Y407" s="61"/>
      <c r="Z407" s="56">
        <f t="shared" ca="1" si="180"/>
        <v>0</v>
      </c>
      <c r="AA407" s="56">
        <f t="shared" ca="1" si="180"/>
        <v>0</v>
      </c>
      <c r="AB407" s="56">
        <f t="shared" ca="1" si="180"/>
        <v>0</v>
      </c>
      <c r="AC407" s="56">
        <f t="shared" ca="1" si="180"/>
        <v>0</v>
      </c>
      <c r="AD407" s="56">
        <f t="shared" ca="1" si="180"/>
        <v>0</v>
      </c>
      <c r="AE407" s="56">
        <f t="shared" ca="1" si="180"/>
        <v>0</v>
      </c>
      <c r="AF407" s="56">
        <f t="shared" ca="1" si="180"/>
        <v>0</v>
      </c>
      <c r="AG407" s="56">
        <f t="shared" ca="1" si="180"/>
        <v>0</v>
      </c>
      <c r="AH407" s="56">
        <f t="shared" ca="1" si="180"/>
        <v>0</v>
      </c>
      <c r="AI407" s="56">
        <f t="shared" ca="1" si="180"/>
        <v>0</v>
      </c>
      <c r="AJ407" s="56">
        <f t="shared" ca="1" si="181"/>
        <v>0</v>
      </c>
      <c r="AK407" s="56">
        <f t="shared" ca="1" si="181"/>
        <v>0</v>
      </c>
      <c r="AL407" s="56">
        <f t="shared" ca="1" si="181"/>
        <v>0</v>
      </c>
      <c r="AM407" s="56">
        <f t="shared" ca="1" si="181"/>
        <v>0</v>
      </c>
      <c r="AN407" s="56">
        <f t="shared" ca="1" si="181"/>
        <v>0</v>
      </c>
      <c r="AO407" s="56">
        <f t="shared" ca="1" si="181"/>
        <v>0</v>
      </c>
      <c r="AP407" s="56">
        <f t="shared" ca="1" si="181"/>
        <v>0</v>
      </c>
      <c r="AQ407" s="56">
        <f t="shared" ca="1" si="181"/>
        <v>0</v>
      </c>
      <c r="AR407" s="56">
        <f t="shared" ca="1" si="181"/>
        <v>0</v>
      </c>
      <c r="AS407" s="56">
        <f t="shared" ca="1" si="181"/>
        <v>0</v>
      </c>
      <c r="AT407" s="56">
        <f t="shared" ca="1" si="182"/>
        <v>0</v>
      </c>
      <c r="AU407" s="56">
        <f t="shared" ca="1" si="182"/>
        <v>0</v>
      </c>
      <c r="AV407" s="56">
        <f t="shared" ca="1" si="182"/>
        <v>0</v>
      </c>
      <c r="AW407" s="56">
        <f t="shared" ca="1" si="182"/>
        <v>0</v>
      </c>
      <c r="AX407" s="56">
        <f t="shared" ca="1" si="182"/>
        <v>0</v>
      </c>
      <c r="AY407" s="56">
        <f t="shared" ca="1" si="182"/>
        <v>0</v>
      </c>
      <c r="AZ407" s="56">
        <f t="shared" ca="1" si="182"/>
        <v>0</v>
      </c>
      <c r="BA407" s="56">
        <f t="shared" ca="1" si="182"/>
        <v>0</v>
      </c>
      <c r="BB407" s="56">
        <f t="shared" ca="1" si="182"/>
        <v>0</v>
      </c>
      <c r="BC407" s="56">
        <f t="shared" ca="1" si="182"/>
        <v>0</v>
      </c>
      <c r="BD407" s="56">
        <f t="shared" ca="1" si="182"/>
        <v>0</v>
      </c>
      <c r="BE407" s="56">
        <f t="shared" ca="1" si="182"/>
        <v>0</v>
      </c>
      <c r="BF407" s="56">
        <f t="shared" ca="1" si="182"/>
        <v>0</v>
      </c>
      <c r="BG407" s="56">
        <f t="shared" ca="1" si="182"/>
        <v>0</v>
      </c>
      <c r="BH407" s="1"/>
    </row>
    <row r="408" spans="1:60" s="4" customFormat="1" x14ac:dyDescent="0.2">
      <c r="A408" s="4" t="s">
        <v>2022</v>
      </c>
      <c r="B408" s="4" t="s">
        <v>2023</v>
      </c>
      <c r="C408" s="4" t="s">
        <v>1681</v>
      </c>
      <c r="E408" s="48"/>
      <c r="F408" s="63"/>
      <c r="G408" s="50" t="s">
        <v>1682</v>
      </c>
      <c r="H408" s="50" t="s">
        <v>1682</v>
      </c>
      <c r="I408" s="51"/>
      <c r="J408" s="52">
        <v>14</v>
      </c>
      <c r="K408" s="65"/>
      <c r="L408" s="53"/>
      <c r="M408" s="54" t="str">
        <f t="shared" si="160"/>
        <v>-</v>
      </c>
      <c r="N408" s="52">
        <f t="shared" si="170"/>
        <v>0</v>
      </c>
      <c r="O408" s="55">
        <f t="shared" ca="1" si="171"/>
        <v>28</v>
      </c>
      <c r="P408" s="55" t="str">
        <f t="shared" ca="1" si="172"/>
        <v>2019.7</v>
      </c>
      <c r="Q408" s="56">
        <f t="shared" si="173"/>
        <v>0</v>
      </c>
      <c r="R408" s="52" t="str">
        <f t="shared" si="174"/>
        <v/>
      </c>
      <c r="S408" s="52"/>
      <c r="T408" s="52" t="str">
        <f t="shared" si="179"/>
        <v>OV</v>
      </c>
      <c r="U408" s="57" t="s">
        <v>130</v>
      </c>
      <c r="V408" s="58">
        <f t="shared" ca="1" si="175"/>
        <v>0</v>
      </c>
      <c r="W408" s="64" t="s">
        <v>2024</v>
      </c>
      <c r="X408" s="60"/>
      <c r="Y408" s="61"/>
      <c r="Z408" s="56">
        <f t="shared" ca="1" si="180"/>
        <v>0</v>
      </c>
      <c r="AA408" s="56">
        <f t="shared" ca="1" si="180"/>
        <v>0</v>
      </c>
      <c r="AB408" s="56">
        <f t="shared" ca="1" si="180"/>
        <v>0</v>
      </c>
      <c r="AC408" s="56">
        <f t="shared" ca="1" si="180"/>
        <v>0</v>
      </c>
      <c r="AD408" s="56">
        <f t="shared" ca="1" si="180"/>
        <v>0</v>
      </c>
      <c r="AE408" s="56">
        <f t="shared" ca="1" si="180"/>
        <v>0</v>
      </c>
      <c r="AF408" s="56">
        <f t="shared" ca="1" si="180"/>
        <v>0</v>
      </c>
      <c r="AG408" s="56">
        <f t="shared" ca="1" si="180"/>
        <v>0</v>
      </c>
      <c r="AH408" s="56">
        <f t="shared" ca="1" si="180"/>
        <v>0</v>
      </c>
      <c r="AI408" s="56">
        <f t="shared" ca="1" si="180"/>
        <v>0</v>
      </c>
      <c r="AJ408" s="56">
        <f t="shared" ca="1" si="181"/>
        <v>0</v>
      </c>
      <c r="AK408" s="56">
        <f t="shared" ca="1" si="181"/>
        <v>0</v>
      </c>
      <c r="AL408" s="56">
        <f t="shared" ca="1" si="181"/>
        <v>0</v>
      </c>
      <c r="AM408" s="56">
        <f t="shared" ca="1" si="181"/>
        <v>0</v>
      </c>
      <c r="AN408" s="56">
        <f t="shared" ca="1" si="181"/>
        <v>0</v>
      </c>
      <c r="AO408" s="56">
        <f t="shared" ca="1" si="181"/>
        <v>0</v>
      </c>
      <c r="AP408" s="56">
        <f t="shared" ca="1" si="181"/>
        <v>0</v>
      </c>
      <c r="AQ408" s="56">
        <f t="shared" ca="1" si="181"/>
        <v>0</v>
      </c>
      <c r="AR408" s="56">
        <f t="shared" ca="1" si="181"/>
        <v>0</v>
      </c>
      <c r="AS408" s="56">
        <f t="shared" ca="1" si="181"/>
        <v>0</v>
      </c>
      <c r="AT408" s="56">
        <f t="shared" ca="1" si="182"/>
        <v>0</v>
      </c>
      <c r="AU408" s="56">
        <f t="shared" ca="1" si="182"/>
        <v>0</v>
      </c>
      <c r="AV408" s="56">
        <f t="shared" ca="1" si="182"/>
        <v>0</v>
      </c>
      <c r="AW408" s="56">
        <f t="shared" ca="1" si="182"/>
        <v>0</v>
      </c>
      <c r="AX408" s="56">
        <f t="shared" ca="1" si="182"/>
        <v>0</v>
      </c>
      <c r="AY408" s="56">
        <f t="shared" ca="1" si="182"/>
        <v>0</v>
      </c>
      <c r="AZ408" s="56">
        <f t="shared" ca="1" si="182"/>
        <v>0</v>
      </c>
      <c r="BA408" s="56">
        <f t="shared" ca="1" si="182"/>
        <v>0</v>
      </c>
      <c r="BB408" s="56">
        <f t="shared" ca="1" si="182"/>
        <v>0</v>
      </c>
      <c r="BC408" s="56">
        <f t="shared" ca="1" si="182"/>
        <v>0</v>
      </c>
      <c r="BD408" s="56">
        <f t="shared" ca="1" si="182"/>
        <v>0</v>
      </c>
      <c r="BE408" s="56">
        <f t="shared" ca="1" si="182"/>
        <v>0</v>
      </c>
      <c r="BF408" s="56">
        <f t="shared" ca="1" si="182"/>
        <v>0</v>
      </c>
      <c r="BG408" s="56">
        <f t="shared" ca="1" si="182"/>
        <v>0</v>
      </c>
      <c r="BH408" s="1"/>
    </row>
    <row r="409" spans="1:60" s="4" customFormat="1" x14ac:dyDescent="0.2">
      <c r="A409" s="4" t="s">
        <v>2022</v>
      </c>
      <c r="B409" s="4" t="s">
        <v>2023</v>
      </c>
      <c r="C409" s="4" t="s">
        <v>1681</v>
      </c>
      <c r="E409" s="48"/>
      <c r="F409" s="63"/>
      <c r="G409" s="50" t="s">
        <v>1682</v>
      </c>
      <c r="H409" s="50" t="s">
        <v>1682</v>
      </c>
      <c r="I409" s="51"/>
      <c r="J409" s="52">
        <v>14</v>
      </c>
      <c r="K409" s="65"/>
      <c r="L409" s="53"/>
      <c r="M409" s="54" t="str">
        <f t="shared" si="160"/>
        <v>-</v>
      </c>
      <c r="N409" s="52">
        <f t="shared" si="170"/>
        <v>0</v>
      </c>
      <c r="O409" s="55">
        <f t="shared" ca="1" si="171"/>
        <v>28</v>
      </c>
      <c r="P409" s="55" t="str">
        <f t="shared" ca="1" si="172"/>
        <v>2019.7</v>
      </c>
      <c r="Q409" s="56">
        <f t="shared" si="173"/>
        <v>0</v>
      </c>
      <c r="R409" s="52" t="str">
        <f t="shared" si="174"/>
        <v/>
      </c>
      <c r="S409" s="52"/>
      <c r="T409" s="52" t="str">
        <f t="shared" si="179"/>
        <v>OV</v>
      </c>
      <c r="U409" s="57" t="s">
        <v>130</v>
      </c>
      <c r="V409" s="58">
        <f t="shared" ca="1" si="175"/>
        <v>0</v>
      </c>
      <c r="W409" s="64" t="s">
        <v>2024</v>
      </c>
      <c r="X409" s="60"/>
      <c r="Y409" s="61"/>
      <c r="Z409" s="56">
        <f t="shared" ca="1" si="180"/>
        <v>0</v>
      </c>
      <c r="AA409" s="56">
        <f t="shared" ca="1" si="180"/>
        <v>0</v>
      </c>
      <c r="AB409" s="56">
        <f t="shared" ca="1" si="180"/>
        <v>0</v>
      </c>
      <c r="AC409" s="56">
        <f t="shared" ca="1" si="180"/>
        <v>0</v>
      </c>
      <c r="AD409" s="56">
        <f t="shared" ca="1" si="180"/>
        <v>0</v>
      </c>
      <c r="AE409" s="56">
        <f t="shared" ca="1" si="180"/>
        <v>0</v>
      </c>
      <c r="AF409" s="56">
        <f t="shared" ca="1" si="180"/>
        <v>0</v>
      </c>
      <c r="AG409" s="56">
        <f t="shared" ca="1" si="180"/>
        <v>0</v>
      </c>
      <c r="AH409" s="56">
        <f t="shared" ca="1" si="180"/>
        <v>0</v>
      </c>
      <c r="AI409" s="56">
        <f t="shared" ca="1" si="180"/>
        <v>0</v>
      </c>
      <c r="AJ409" s="56">
        <f t="shared" ca="1" si="181"/>
        <v>0</v>
      </c>
      <c r="AK409" s="56">
        <f t="shared" ca="1" si="181"/>
        <v>0</v>
      </c>
      <c r="AL409" s="56">
        <f t="shared" ca="1" si="181"/>
        <v>0</v>
      </c>
      <c r="AM409" s="56">
        <f t="shared" ca="1" si="181"/>
        <v>0</v>
      </c>
      <c r="AN409" s="56">
        <f t="shared" ca="1" si="181"/>
        <v>0</v>
      </c>
      <c r="AO409" s="56">
        <f t="shared" ca="1" si="181"/>
        <v>0</v>
      </c>
      <c r="AP409" s="56">
        <f t="shared" ca="1" si="181"/>
        <v>0</v>
      </c>
      <c r="AQ409" s="56">
        <f t="shared" ca="1" si="181"/>
        <v>0</v>
      </c>
      <c r="AR409" s="56">
        <f t="shared" ca="1" si="181"/>
        <v>0</v>
      </c>
      <c r="AS409" s="56">
        <f t="shared" ca="1" si="181"/>
        <v>0</v>
      </c>
      <c r="AT409" s="56">
        <f t="shared" ca="1" si="182"/>
        <v>0</v>
      </c>
      <c r="AU409" s="56">
        <f t="shared" ca="1" si="182"/>
        <v>0</v>
      </c>
      <c r="AV409" s="56">
        <f t="shared" ca="1" si="182"/>
        <v>0</v>
      </c>
      <c r="AW409" s="56">
        <f t="shared" ca="1" si="182"/>
        <v>0</v>
      </c>
      <c r="AX409" s="56">
        <f t="shared" ca="1" si="182"/>
        <v>0</v>
      </c>
      <c r="AY409" s="56">
        <f t="shared" ca="1" si="182"/>
        <v>0</v>
      </c>
      <c r="AZ409" s="56">
        <f t="shared" ca="1" si="182"/>
        <v>0</v>
      </c>
      <c r="BA409" s="56">
        <f t="shared" ca="1" si="182"/>
        <v>0</v>
      </c>
      <c r="BB409" s="56">
        <f t="shared" ca="1" si="182"/>
        <v>0</v>
      </c>
      <c r="BC409" s="56">
        <f t="shared" ca="1" si="182"/>
        <v>0</v>
      </c>
      <c r="BD409" s="56">
        <f t="shared" ca="1" si="182"/>
        <v>0</v>
      </c>
      <c r="BE409" s="56">
        <f t="shared" ca="1" si="182"/>
        <v>0</v>
      </c>
      <c r="BF409" s="56">
        <f t="shared" ca="1" si="182"/>
        <v>0</v>
      </c>
      <c r="BG409" s="56">
        <f t="shared" ca="1" si="182"/>
        <v>0</v>
      </c>
      <c r="BH409" s="1"/>
    </row>
    <row r="410" spans="1:60" s="4" customFormat="1" x14ac:dyDescent="0.2">
      <c r="A410" s="4" t="s">
        <v>2025</v>
      </c>
      <c r="B410" s="4" t="s">
        <v>2026</v>
      </c>
      <c r="C410" s="4" t="s">
        <v>1681</v>
      </c>
      <c r="E410" s="48"/>
      <c r="F410" s="63"/>
      <c r="G410" s="50" t="s">
        <v>1682</v>
      </c>
      <c r="H410" s="50" t="s">
        <v>1682</v>
      </c>
      <c r="I410" s="51"/>
      <c r="J410" s="52">
        <v>2</v>
      </c>
      <c r="K410" s="65"/>
      <c r="L410" s="53"/>
      <c r="M410" s="54" t="str">
        <f t="shared" si="160"/>
        <v>-</v>
      </c>
      <c r="N410" s="52">
        <f t="shared" si="170"/>
        <v>0</v>
      </c>
      <c r="O410" s="55">
        <f t="shared" ca="1" si="171"/>
        <v>28</v>
      </c>
      <c r="P410" s="55" t="str">
        <f t="shared" ca="1" si="172"/>
        <v>2019.7</v>
      </c>
      <c r="Q410" s="56">
        <f t="shared" si="173"/>
        <v>0</v>
      </c>
      <c r="R410" s="52" t="str">
        <f t="shared" si="174"/>
        <v/>
      </c>
      <c r="S410" s="52"/>
      <c r="T410" s="52" t="str">
        <f t="shared" si="179"/>
        <v>OV</v>
      </c>
      <c r="U410" s="57" t="s">
        <v>130</v>
      </c>
      <c r="V410" s="58">
        <f t="shared" ca="1" si="175"/>
        <v>0</v>
      </c>
      <c r="W410" s="64" t="s">
        <v>2027</v>
      </c>
      <c r="X410" s="60"/>
      <c r="Y410" s="61"/>
      <c r="Z410" s="56">
        <f t="shared" ca="1" si="180"/>
        <v>0</v>
      </c>
      <c r="AA410" s="56">
        <f t="shared" ca="1" si="180"/>
        <v>0</v>
      </c>
      <c r="AB410" s="56">
        <f t="shared" ca="1" si="180"/>
        <v>0</v>
      </c>
      <c r="AC410" s="56">
        <f t="shared" ca="1" si="180"/>
        <v>0</v>
      </c>
      <c r="AD410" s="56">
        <f t="shared" ca="1" si="180"/>
        <v>0</v>
      </c>
      <c r="AE410" s="56">
        <f t="shared" ca="1" si="180"/>
        <v>0</v>
      </c>
      <c r="AF410" s="56">
        <f t="shared" ca="1" si="180"/>
        <v>0</v>
      </c>
      <c r="AG410" s="56">
        <f t="shared" ca="1" si="180"/>
        <v>0</v>
      </c>
      <c r="AH410" s="56">
        <f t="shared" ca="1" si="180"/>
        <v>0</v>
      </c>
      <c r="AI410" s="56">
        <f t="shared" ca="1" si="180"/>
        <v>0</v>
      </c>
      <c r="AJ410" s="56">
        <f t="shared" ca="1" si="181"/>
        <v>0</v>
      </c>
      <c r="AK410" s="56">
        <f t="shared" ca="1" si="181"/>
        <v>0</v>
      </c>
      <c r="AL410" s="56">
        <f t="shared" ca="1" si="181"/>
        <v>0</v>
      </c>
      <c r="AM410" s="56">
        <f t="shared" ca="1" si="181"/>
        <v>0</v>
      </c>
      <c r="AN410" s="56">
        <f t="shared" ca="1" si="181"/>
        <v>0</v>
      </c>
      <c r="AO410" s="56">
        <f t="shared" ca="1" si="181"/>
        <v>0</v>
      </c>
      <c r="AP410" s="56">
        <f t="shared" ca="1" si="181"/>
        <v>0</v>
      </c>
      <c r="AQ410" s="56">
        <f t="shared" ca="1" si="181"/>
        <v>0</v>
      </c>
      <c r="AR410" s="56">
        <f t="shared" ca="1" si="181"/>
        <v>0</v>
      </c>
      <c r="AS410" s="56">
        <f t="shared" ca="1" si="181"/>
        <v>0</v>
      </c>
      <c r="AT410" s="56">
        <f t="shared" ca="1" si="182"/>
        <v>0</v>
      </c>
      <c r="AU410" s="56">
        <f t="shared" ca="1" si="182"/>
        <v>0</v>
      </c>
      <c r="AV410" s="56">
        <f t="shared" ca="1" si="182"/>
        <v>0</v>
      </c>
      <c r="AW410" s="56">
        <f t="shared" ca="1" si="182"/>
        <v>0</v>
      </c>
      <c r="AX410" s="56">
        <f t="shared" ca="1" si="182"/>
        <v>0</v>
      </c>
      <c r="AY410" s="56">
        <f t="shared" ca="1" si="182"/>
        <v>0</v>
      </c>
      <c r="AZ410" s="56">
        <f t="shared" ca="1" si="182"/>
        <v>0</v>
      </c>
      <c r="BA410" s="56">
        <f t="shared" ca="1" si="182"/>
        <v>0</v>
      </c>
      <c r="BB410" s="56">
        <f t="shared" ca="1" si="182"/>
        <v>0</v>
      </c>
      <c r="BC410" s="56">
        <f t="shared" ca="1" si="182"/>
        <v>0</v>
      </c>
      <c r="BD410" s="56">
        <f t="shared" ca="1" si="182"/>
        <v>0</v>
      </c>
      <c r="BE410" s="56">
        <f t="shared" ca="1" si="182"/>
        <v>0</v>
      </c>
      <c r="BF410" s="56">
        <f t="shared" ca="1" si="182"/>
        <v>0</v>
      </c>
      <c r="BG410" s="56">
        <f t="shared" ca="1" si="182"/>
        <v>0</v>
      </c>
      <c r="BH410" s="1"/>
    </row>
    <row r="411" spans="1:60" s="4" customFormat="1" x14ac:dyDescent="0.2">
      <c r="A411" s="4" t="s">
        <v>215</v>
      </c>
      <c r="B411" s="4" t="s">
        <v>2028</v>
      </c>
      <c r="C411" s="4" t="s">
        <v>1681</v>
      </c>
      <c r="E411" s="62"/>
      <c r="F411" s="63"/>
      <c r="G411" s="50" t="s">
        <v>1682</v>
      </c>
      <c r="H411" s="50" t="s">
        <v>1682</v>
      </c>
      <c r="I411" s="51"/>
      <c r="J411" s="52">
        <v>21</v>
      </c>
      <c r="K411" s="52"/>
      <c r="L411" s="53"/>
      <c r="M411" s="54" t="str">
        <f t="shared" si="160"/>
        <v>-</v>
      </c>
      <c r="N411" s="52">
        <f t="shared" si="170"/>
        <v>0</v>
      </c>
      <c r="O411" s="55">
        <f t="shared" ca="1" si="171"/>
        <v>28</v>
      </c>
      <c r="P411" s="55" t="str">
        <f t="shared" ca="1" si="172"/>
        <v>2019.7</v>
      </c>
      <c r="Q411" s="56">
        <f t="shared" si="173"/>
        <v>0</v>
      </c>
      <c r="R411" s="52" t="str">
        <f t="shared" si="174"/>
        <v/>
      </c>
      <c r="S411" s="52"/>
      <c r="T411" s="52" t="str">
        <f t="shared" si="179"/>
        <v>OV</v>
      </c>
      <c r="U411" s="57" t="s">
        <v>178</v>
      </c>
      <c r="V411" s="58">
        <f t="shared" ca="1" si="175"/>
        <v>0</v>
      </c>
      <c r="W411" s="64" t="s">
        <v>2029</v>
      </c>
      <c r="X411" s="60"/>
      <c r="Y411" s="61"/>
      <c r="Z411" s="56">
        <f t="shared" ca="1" si="180"/>
        <v>0</v>
      </c>
      <c r="AA411" s="56">
        <f t="shared" ca="1" si="180"/>
        <v>0</v>
      </c>
      <c r="AB411" s="56">
        <f t="shared" ca="1" si="180"/>
        <v>0</v>
      </c>
      <c r="AC411" s="56">
        <f t="shared" ca="1" si="180"/>
        <v>0</v>
      </c>
      <c r="AD411" s="56">
        <f t="shared" ca="1" si="180"/>
        <v>0</v>
      </c>
      <c r="AE411" s="56">
        <f t="shared" ca="1" si="180"/>
        <v>0</v>
      </c>
      <c r="AF411" s="56">
        <f t="shared" ca="1" si="180"/>
        <v>0</v>
      </c>
      <c r="AG411" s="56">
        <f t="shared" ca="1" si="180"/>
        <v>0</v>
      </c>
      <c r="AH411" s="56">
        <f t="shared" ca="1" si="180"/>
        <v>0</v>
      </c>
      <c r="AI411" s="56">
        <f t="shared" ca="1" si="180"/>
        <v>0</v>
      </c>
      <c r="AJ411" s="56">
        <f t="shared" ca="1" si="181"/>
        <v>0</v>
      </c>
      <c r="AK411" s="56">
        <f t="shared" ca="1" si="181"/>
        <v>0</v>
      </c>
      <c r="AL411" s="56">
        <f t="shared" ca="1" si="181"/>
        <v>0</v>
      </c>
      <c r="AM411" s="56">
        <f t="shared" ca="1" si="181"/>
        <v>0</v>
      </c>
      <c r="AN411" s="56">
        <f t="shared" ca="1" si="181"/>
        <v>0</v>
      </c>
      <c r="AO411" s="56">
        <f t="shared" ca="1" si="181"/>
        <v>0</v>
      </c>
      <c r="AP411" s="56">
        <f t="shared" ca="1" si="181"/>
        <v>0</v>
      </c>
      <c r="AQ411" s="56">
        <f t="shared" ca="1" si="181"/>
        <v>0</v>
      </c>
      <c r="AR411" s="56">
        <f t="shared" ca="1" si="181"/>
        <v>0</v>
      </c>
      <c r="AS411" s="56">
        <f t="shared" ca="1" si="181"/>
        <v>0</v>
      </c>
      <c r="AT411" s="56">
        <f t="shared" ca="1" si="182"/>
        <v>0</v>
      </c>
      <c r="AU411" s="56">
        <f t="shared" ca="1" si="182"/>
        <v>0</v>
      </c>
      <c r="AV411" s="56">
        <f t="shared" ca="1" si="182"/>
        <v>0</v>
      </c>
      <c r="AW411" s="56">
        <f t="shared" ca="1" si="182"/>
        <v>0</v>
      </c>
      <c r="AX411" s="56">
        <f t="shared" ca="1" si="182"/>
        <v>0</v>
      </c>
      <c r="AY411" s="56">
        <f t="shared" ca="1" si="182"/>
        <v>0</v>
      </c>
      <c r="AZ411" s="56">
        <f t="shared" ca="1" si="182"/>
        <v>0</v>
      </c>
      <c r="BA411" s="56">
        <f t="shared" ca="1" si="182"/>
        <v>0</v>
      </c>
      <c r="BB411" s="56">
        <f t="shared" ca="1" si="182"/>
        <v>0</v>
      </c>
      <c r="BC411" s="56">
        <f t="shared" ca="1" si="182"/>
        <v>0</v>
      </c>
      <c r="BD411" s="56">
        <f t="shared" ca="1" si="182"/>
        <v>0</v>
      </c>
      <c r="BE411" s="56">
        <f t="shared" ca="1" si="182"/>
        <v>0</v>
      </c>
      <c r="BF411" s="56">
        <f t="shared" ca="1" si="182"/>
        <v>0</v>
      </c>
      <c r="BG411" s="56">
        <f t="shared" ca="1" si="182"/>
        <v>0</v>
      </c>
      <c r="BH411" s="1"/>
    </row>
    <row r="412" spans="1:60" s="4" customFormat="1" x14ac:dyDescent="0.2">
      <c r="A412" s="4" t="s">
        <v>2030</v>
      </c>
      <c r="B412" s="4" t="s">
        <v>2031</v>
      </c>
      <c r="C412" s="4" t="s">
        <v>1681</v>
      </c>
      <c r="E412" s="62"/>
      <c r="F412" s="63"/>
      <c r="G412" s="50" t="s">
        <v>1682</v>
      </c>
      <c r="H412" s="50" t="s">
        <v>1682</v>
      </c>
      <c r="I412" s="51"/>
      <c r="J412" s="52">
        <v>21</v>
      </c>
      <c r="K412" s="52"/>
      <c r="L412" s="53"/>
      <c r="M412" s="54" t="str">
        <f t="shared" si="160"/>
        <v>-</v>
      </c>
      <c r="N412" s="52">
        <f t="shared" si="170"/>
        <v>0</v>
      </c>
      <c r="O412" s="55">
        <f t="shared" ca="1" si="171"/>
        <v>28</v>
      </c>
      <c r="P412" s="55" t="str">
        <f t="shared" ca="1" si="172"/>
        <v>2019.7</v>
      </c>
      <c r="Q412" s="56">
        <f t="shared" si="173"/>
        <v>0</v>
      </c>
      <c r="R412" s="52" t="str">
        <f t="shared" si="174"/>
        <v/>
      </c>
      <c r="S412" s="52"/>
      <c r="T412" s="52" t="str">
        <f t="shared" si="179"/>
        <v>OV</v>
      </c>
      <c r="U412" s="57" t="s">
        <v>130</v>
      </c>
      <c r="V412" s="58">
        <f t="shared" ca="1" si="175"/>
        <v>0</v>
      </c>
      <c r="W412" s="64" t="s">
        <v>2029</v>
      </c>
      <c r="X412" s="60"/>
      <c r="Y412" s="61"/>
      <c r="Z412" s="56">
        <f t="shared" ref="Z412:AI421" ca="1" si="183">IF($O412-WEEKNUM(Z$1815)=0,$Y412,0)</f>
        <v>0</v>
      </c>
      <c r="AA412" s="56">
        <f t="shared" ca="1" si="183"/>
        <v>0</v>
      </c>
      <c r="AB412" s="56">
        <f t="shared" ca="1" si="183"/>
        <v>0</v>
      </c>
      <c r="AC412" s="56">
        <f t="shared" ca="1" si="183"/>
        <v>0</v>
      </c>
      <c r="AD412" s="56">
        <f t="shared" ca="1" si="183"/>
        <v>0</v>
      </c>
      <c r="AE412" s="56">
        <f t="shared" ca="1" si="183"/>
        <v>0</v>
      </c>
      <c r="AF412" s="56">
        <f t="shared" ca="1" si="183"/>
        <v>0</v>
      </c>
      <c r="AG412" s="56">
        <f t="shared" ca="1" si="183"/>
        <v>0</v>
      </c>
      <c r="AH412" s="56">
        <f t="shared" ca="1" si="183"/>
        <v>0</v>
      </c>
      <c r="AI412" s="56">
        <f t="shared" ca="1" si="183"/>
        <v>0</v>
      </c>
      <c r="AJ412" s="56">
        <f t="shared" ref="AJ412:AS421" ca="1" si="184">IF($O412-WEEKNUM(AJ$1815)=0,$Y412,0)</f>
        <v>0</v>
      </c>
      <c r="AK412" s="56">
        <f t="shared" ca="1" si="184"/>
        <v>0</v>
      </c>
      <c r="AL412" s="56">
        <f t="shared" ca="1" si="184"/>
        <v>0</v>
      </c>
      <c r="AM412" s="56">
        <f t="shared" ca="1" si="184"/>
        <v>0</v>
      </c>
      <c r="AN412" s="56">
        <f t="shared" ca="1" si="184"/>
        <v>0</v>
      </c>
      <c r="AO412" s="56">
        <f t="shared" ca="1" si="184"/>
        <v>0</v>
      </c>
      <c r="AP412" s="56">
        <f t="shared" ca="1" si="184"/>
        <v>0</v>
      </c>
      <c r="AQ412" s="56">
        <f t="shared" ca="1" si="184"/>
        <v>0</v>
      </c>
      <c r="AR412" s="56">
        <f t="shared" ca="1" si="184"/>
        <v>0</v>
      </c>
      <c r="AS412" s="56">
        <f t="shared" ca="1" si="184"/>
        <v>0</v>
      </c>
      <c r="AT412" s="56">
        <f t="shared" ref="AT412:BG421" ca="1" si="185">IF($O412-WEEKNUM(AT$1815)=0,$Y412,0)</f>
        <v>0</v>
      </c>
      <c r="AU412" s="56">
        <f t="shared" ca="1" si="185"/>
        <v>0</v>
      </c>
      <c r="AV412" s="56">
        <f t="shared" ca="1" si="185"/>
        <v>0</v>
      </c>
      <c r="AW412" s="56">
        <f t="shared" ca="1" si="185"/>
        <v>0</v>
      </c>
      <c r="AX412" s="56">
        <f t="shared" ca="1" si="185"/>
        <v>0</v>
      </c>
      <c r="AY412" s="56">
        <f t="shared" ca="1" si="185"/>
        <v>0</v>
      </c>
      <c r="AZ412" s="56">
        <f t="shared" ca="1" si="185"/>
        <v>0</v>
      </c>
      <c r="BA412" s="56">
        <f t="shared" ca="1" si="185"/>
        <v>0</v>
      </c>
      <c r="BB412" s="56">
        <f t="shared" ca="1" si="185"/>
        <v>0</v>
      </c>
      <c r="BC412" s="56">
        <f t="shared" ca="1" si="185"/>
        <v>0</v>
      </c>
      <c r="BD412" s="56">
        <f t="shared" ca="1" si="185"/>
        <v>0</v>
      </c>
      <c r="BE412" s="56">
        <f t="shared" ca="1" si="185"/>
        <v>0</v>
      </c>
      <c r="BF412" s="56">
        <f t="shared" ca="1" si="185"/>
        <v>0</v>
      </c>
      <c r="BG412" s="56">
        <f t="shared" ca="1" si="185"/>
        <v>0</v>
      </c>
      <c r="BH412" s="1"/>
    </row>
    <row r="413" spans="1:60" s="4" customFormat="1" x14ac:dyDescent="0.2">
      <c r="A413" s="4" t="s">
        <v>2030</v>
      </c>
      <c r="B413" s="4" t="s">
        <v>2031</v>
      </c>
      <c r="C413" s="4" t="s">
        <v>1681</v>
      </c>
      <c r="E413" s="62"/>
      <c r="F413" s="63"/>
      <c r="G413" s="50" t="s">
        <v>1682</v>
      </c>
      <c r="H413" s="50" t="s">
        <v>1682</v>
      </c>
      <c r="I413" s="51"/>
      <c r="J413" s="52">
        <v>21</v>
      </c>
      <c r="K413" s="52"/>
      <c r="L413" s="53"/>
      <c r="M413" s="54" t="str">
        <f t="shared" si="160"/>
        <v>-</v>
      </c>
      <c r="N413" s="52">
        <f t="shared" si="170"/>
        <v>0</v>
      </c>
      <c r="O413" s="55">
        <f t="shared" ca="1" si="171"/>
        <v>28</v>
      </c>
      <c r="P413" s="55" t="str">
        <f t="shared" ca="1" si="172"/>
        <v>2019.7</v>
      </c>
      <c r="Q413" s="56">
        <f t="shared" si="173"/>
        <v>0</v>
      </c>
      <c r="R413" s="52" t="str">
        <f t="shared" si="174"/>
        <v/>
      </c>
      <c r="S413" s="52"/>
      <c r="T413" s="52" t="str">
        <f t="shared" si="179"/>
        <v>OV</v>
      </c>
      <c r="U413" s="57" t="s">
        <v>130</v>
      </c>
      <c r="V413" s="58">
        <f t="shared" ca="1" si="175"/>
        <v>0</v>
      </c>
      <c r="W413" s="64" t="s">
        <v>2029</v>
      </c>
      <c r="X413" s="60"/>
      <c r="Y413" s="61"/>
      <c r="Z413" s="56">
        <f t="shared" ca="1" si="183"/>
        <v>0</v>
      </c>
      <c r="AA413" s="56">
        <f t="shared" ca="1" si="183"/>
        <v>0</v>
      </c>
      <c r="AB413" s="56">
        <f t="shared" ca="1" si="183"/>
        <v>0</v>
      </c>
      <c r="AC413" s="56">
        <f t="shared" ca="1" si="183"/>
        <v>0</v>
      </c>
      <c r="AD413" s="56">
        <f t="shared" ca="1" si="183"/>
        <v>0</v>
      </c>
      <c r="AE413" s="56">
        <f t="shared" ca="1" si="183"/>
        <v>0</v>
      </c>
      <c r="AF413" s="56">
        <f t="shared" ca="1" si="183"/>
        <v>0</v>
      </c>
      <c r="AG413" s="56">
        <f t="shared" ca="1" si="183"/>
        <v>0</v>
      </c>
      <c r="AH413" s="56">
        <f t="shared" ca="1" si="183"/>
        <v>0</v>
      </c>
      <c r="AI413" s="56">
        <f t="shared" ca="1" si="183"/>
        <v>0</v>
      </c>
      <c r="AJ413" s="56">
        <f t="shared" ca="1" si="184"/>
        <v>0</v>
      </c>
      <c r="AK413" s="56">
        <f t="shared" ca="1" si="184"/>
        <v>0</v>
      </c>
      <c r="AL413" s="56">
        <f t="shared" ca="1" si="184"/>
        <v>0</v>
      </c>
      <c r="AM413" s="56">
        <f t="shared" ca="1" si="184"/>
        <v>0</v>
      </c>
      <c r="AN413" s="56">
        <f t="shared" ca="1" si="184"/>
        <v>0</v>
      </c>
      <c r="AO413" s="56">
        <f t="shared" ca="1" si="184"/>
        <v>0</v>
      </c>
      <c r="AP413" s="56">
        <f t="shared" ca="1" si="184"/>
        <v>0</v>
      </c>
      <c r="AQ413" s="56">
        <f t="shared" ca="1" si="184"/>
        <v>0</v>
      </c>
      <c r="AR413" s="56">
        <f t="shared" ca="1" si="184"/>
        <v>0</v>
      </c>
      <c r="AS413" s="56">
        <f t="shared" ca="1" si="184"/>
        <v>0</v>
      </c>
      <c r="AT413" s="56">
        <f t="shared" ca="1" si="185"/>
        <v>0</v>
      </c>
      <c r="AU413" s="56">
        <f t="shared" ca="1" si="185"/>
        <v>0</v>
      </c>
      <c r="AV413" s="56">
        <f t="shared" ca="1" si="185"/>
        <v>0</v>
      </c>
      <c r="AW413" s="56">
        <f t="shared" ca="1" si="185"/>
        <v>0</v>
      </c>
      <c r="AX413" s="56">
        <f t="shared" ca="1" si="185"/>
        <v>0</v>
      </c>
      <c r="AY413" s="56">
        <f t="shared" ca="1" si="185"/>
        <v>0</v>
      </c>
      <c r="AZ413" s="56">
        <f t="shared" ca="1" si="185"/>
        <v>0</v>
      </c>
      <c r="BA413" s="56">
        <f t="shared" ca="1" si="185"/>
        <v>0</v>
      </c>
      <c r="BB413" s="56">
        <f t="shared" ca="1" si="185"/>
        <v>0</v>
      </c>
      <c r="BC413" s="56">
        <f t="shared" ca="1" si="185"/>
        <v>0</v>
      </c>
      <c r="BD413" s="56">
        <f t="shared" ca="1" si="185"/>
        <v>0</v>
      </c>
      <c r="BE413" s="56">
        <f t="shared" ca="1" si="185"/>
        <v>0</v>
      </c>
      <c r="BF413" s="56">
        <f t="shared" ca="1" si="185"/>
        <v>0</v>
      </c>
      <c r="BG413" s="56">
        <f t="shared" ca="1" si="185"/>
        <v>0</v>
      </c>
      <c r="BH413" s="1"/>
    </row>
    <row r="414" spans="1:60" s="4" customFormat="1" x14ac:dyDescent="0.2">
      <c r="A414" s="4" t="s">
        <v>2030</v>
      </c>
      <c r="B414" s="4" t="s">
        <v>2031</v>
      </c>
      <c r="C414" s="4" t="s">
        <v>1681</v>
      </c>
      <c r="E414" s="62"/>
      <c r="F414" s="63"/>
      <c r="G414" s="50" t="s">
        <v>1682</v>
      </c>
      <c r="H414" s="50" t="s">
        <v>1682</v>
      </c>
      <c r="I414" s="51"/>
      <c r="J414" s="52">
        <v>21</v>
      </c>
      <c r="K414" s="52"/>
      <c r="L414" s="53"/>
      <c r="M414" s="54" t="str">
        <f t="shared" si="160"/>
        <v>-</v>
      </c>
      <c r="N414" s="52">
        <f t="shared" si="170"/>
        <v>0</v>
      </c>
      <c r="O414" s="55">
        <f t="shared" ca="1" si="171"/>
        <v>28</v>
      </c>
      <c r="P414" s="55" t="str">
        <f t="shared" ca="1" si="172"/>
        <v>2019.7</v>
      </c>
      <c r="Q414" s="56">
        <f t="shared" si="173"/>
        <v>0</v>
      </c>
      <c r="R414" s="52" t="str">
        <f t="shared" si="174"/>
        <v/>
      </c>
      <c r="S414" s="52"/>
      <c r="T414" s="52" t="str">
        <f t="shared" si="179"/>
        <v>OV</v>
      </c>
      <c r="U414" s="57" t="s">
        <v>130</v>
      </c>
      <c r="V414" s="58">
        <f t="shared" ca="1" si="175"/>
        <v>0</v>
      </c>
      <c r="W414" s="64" t="s">
        <v>2029</v>
      </c>
      <c r="X414" s="60"/>
      <c r="Y414" s="61"/>
      <c r="Z414" s="56">
        <f t="shared" ca="1" si="183"/>
        <v>0</v>
      </c>
      <c r="AA414" s="56">
        <f t="shared" ca="1" si="183"/>
        <v>0</v>
      </c>
      <c r="AB414" s="56">
        <f t="shared" ca="1" si="183"/>
        <v>0</v>
      </c>
      <c r="AC414" s="56">
        <f t="shared" ca="1" si="183"/>
        <v>0</v>
      </c>
      <c r="AD414" s="56">
        <f t="shared" ca="1" si="183"/>
        <v>0</v>
      </c>
      <c r="AE414" s="56">
        <f t="shared" ca="1" si="183"/>
        <v>0</v>
      </c>
      <c r="AF414" s="56">
        <f t="shared" ca="1" si="183"/>
        <v>0</v>
      </c>
      <c r="AG414" s="56">
        <f t="shared" ca="1" si="183"/>
        <v>0</v>
      </c>
      <c r="AH414" s="56">
        <f t="shared" ca="1" si="183"/>
        <v>0</v>
      </c>
      <c r="AI414" s="56">
        <f t="shared" ca="1" si="183"/>
        <v>0</v>
      </c>
      <c r="AJ414" s="56">
        <f t="shared" ca="1" si="184"/>
        <v>0</v>
      </c>
      <c r="AK414" s="56">
        <f t="shared" ca="1" si="184"/>
        <v>0</v>
      </c>
      <c r="AL414" s="56">
        <f t="shared" ca="1" si="184"/>
        <v>0</v>
      </c>
      <c r="AM414" s="56">
        <f t="shared" ca="1" si="184"/>
        <v>0</v>
      </c>
      <c r="AN414" s="56">
        <f t="shared" ca="1" si="184"/>
        <v>0</v>
      </c>
      <c r="AO414" s="56">
        <f t="shared" ca="1" si="184"/>
        <v>0</v>
      </c>
      <c r="AP414" s="56">
        <f t="shared" ca="1" si="184"/>
        <v>0</v>
      </c>
      <c r="AQ414" s="56">
        <f t="shared" ca="1" si="184"/>
        <v>0</v>
      </c>
      <c r="AR414" s="56">
        <f t="shared" ca="1" si="184"/>
        <v>0</v>
      </c>
      <c r="AS414" s="56">
        <f t="shared" ca="1" si="184"/>
        <v>0</v>
      </c>
      <c r="AT414" s="56">
        <f t="shared" ca="1" si="185"/>
        <v>0</v>
      </c>
      <c r="AU414" s="56">
        <f t="shared" ca="1" si="185"/>
        <v>0</v>
      </c>
      <c r="AV414" s="56">
        <f t="shared" ca="1" si="185"/>
        <v>0</v>
      </c>
      <c r="AW414" s="56">
        <f t="shared" ca="1" si="185"/>
        <v>0</v>
      </c>
      <c r="AX414" s="56">
        <f t="shared" ca="1" si="185"/>
        <v>0</v>
      </c>
      <c r="AY414" s="56">
        <f t="shared" ca="1" si="185"/>
        <v>0</v>
      </c>
      <c r="AZ414" s="56">
        <f t="shared" ca="1" si="185"/>
        <v>0</v>
      </c>
      <c r="BA414" s="56">
        <f t="shared" ca="1" si="185"/>
        <v>0</v>
      </c>
      <c r="BB414" s="56">
        <f t="shared" ca="1" si="185"/>
        <v>0</v>
      </c>
      <c r="BC414" s="56">
        <f t="shared" ca="1" si="185"/>
        <v>0</v>
      </c>
      <c r="BD414" s="56">
        <f t="shared" ca="1" si="185"/>
        <v>0</v>
      </c>
      <c r="BE414" s="56">
        <f t="shared" ca="1" si="185"/>
        <v>0</v>
      </c>
      <c r="BF414" s="56">
        <f t="shared" ca="1" si="185"/>
        <v>0</v>
      </c>
      <c r="BG414" s="56">
        <f t="shared" ca="1" si="185"/>
        <v>0</v>
      </c>
      <c r="BH414" s="1"/>
    </row>
    <row r="415" spans="1:60" s="4" customFormat="1" x14ac:dyDescent="0.2">
      <c r="A415" s="4" t="s">
        <v>2030</v>
      </c>
      <c r="B415" s="4" t="s">
        <v>2031</v>
      </c>
      <c r="C415" s="4" t="s">
        <v>1681</v>
      </c>
      <c r="E415" s="62"/>
      <c r="F415" s="63"/>
      <c r="G415" s="50" t="s">
        <v>1682</v>
      </c>
      <c r="H415" s="50" t="s">
        <v>1682</v>
      </c>
      <c r="I415" s="51"/>
      <c r="J415" s="52">
        <v>21</v>
      </c>
      <c r="K415" s="52"/>
      <c r="L415" s="53"/>
      <c r="M415" s="54" t="str">
        <f t="shared" si="160"/>
        <v>-</v>
      </c>
      <c r="N415" s="52">
        <f t="shared" si="170"/>
        <v>0</v>
      </c>
      <c r="O415" s="55">
        <f t="shared" ca="1" si="171"/>
        <v>28</v>
      </c>
      <c r="P415" s="55" t="str">
        <f t="shared" ca="1" si="172"/>
        <v>2019.7</v>
      </c>
      <c r="Q415" s="56">
        <f t="shared" si="173"/>
        <v>0</v>
      </c>
      <c r="R415" s="52" t="str">
        <f t="shared" si="174"/>
        <v/>
      </c>
      <c r="S415" s="52"/>
      <c r="T415" s="52" t="str">
        <f t="shared" si="179"/>
        <v>OV</v>
      </c>
      <c r="U415" s="57" t="s">
        <v>130</v>
      </c>
      <c r="V415" s="58">
        <f t="shared" ca="1" si="175"/>
        <v>0</v>
      </c>
      <c r="W415" s="64" t="s">
        <v>2029</v>
      </c>
      <c r="X415" s="60"/>
      <c r="Y415" s="61"/>
      <c r="Z415" s="56">
        <f t="shared" ca="1" si="183"/>
        <v>0</v>
      </c>
      <c r="AA415" s="56">
        <f t="shared" ca="1" si="183"/>
        <v>0</v>
      </c>
      <c r="AB415" s="56">
        <f t="shared" ca="1" si="183"/>
        <v>0</v>
      </c>
      <c r="AC415" s="56">
        <f t="shared" ca="1" si="183"/>
        <v>0</v>
      </c>
      <c r="AD415" s="56">
        <f t="shared" ca="1" si="183"/>
        <v>0</v>
      </c>
      <c r="AE415" s="56">
        <f t="shared" ca="1" si="183"/>
        <v>0</v>
      </c>
      <c r="AF415" s="56">
        <f t="shared" ca="1" si="183"/>
        <v>0</v>
      </c>
      <c r="AG415" s="56">
        <f t="shared" ca="1" si="183"/>
        <v>0</v>
      </c>
      <c r="AH415" s="56">
        <f t="shared" ca="1" si="183"/>
        <v>0</v>
      </c>
      <c r="AI415" s="56">
        <f t="shared" ca="1" si="183"/>
        <v>0</v>
      </c>
      <c r="AJ415" s="56">
        <f t="shared" ca="1" si="184"/>
        <v>0</v>
      </c>
      <c r="AK415" s="56">
        <f t="shared" ca="1" si="184"/>
        <v>0</v>
      </c>
      <c r="AL415" s="56">
        <f t="shared" ca="1" si="184"/>
        <v>0</v>
      </c>
      <c r="AM415" s="56">
        <f t="shared" ca="1" si="184"/>
        <v>0</v>
      </c>
      <c r="AN415" s="56">
        <f t="shared" ca="1" si="184"/>
        <v>0</v>
      </c>
      <c r="AO415" s="56">
        <f t="shared" ca="1" si="184"/>
        <v>0</v>
      </c>
      <c r="AP415" s="56">
        <f t="shared" ca="1" si="184"/>
        <v>0</v>
      </c>
      <c r="AQ415" s="56">
        <f t="shared" ca="1" si="184"/>
        <v>0</v>
      </c>
      <c r="AR415" s="56">
        <f t="shared" ca="1" si="184"/>
        <v>0</v>
      </c>
      <c r="AS415" s="56">
        <f t="shared" ca="1" si="184"/>
        <v>0</v>
      </c>
      <c r="AT415" s="56">
        <f t="shared" ca="1" si="185"/>
        <v>0</v>
      </c>
      <c r="AU415" s="56">
        <f t="shared" ca="1" si="185"/>
        <v>0</v>
      </c>
      <c r="AV415" s="56">
        <f t="shared" ca="1" si="185"/>
        <v>0</v>
      </c>
      <c r="AW415" s="56">
        <f t="shared" ca="1" si="185"/>
        <v>0</v>
      </c>
      <c r="AX415" s="56">
        <f t="shared" ca="1" si="185"/>
        <v>0</v>
      </c>
      <c r="AY415" s="56">
        <f t="shared" ca="1" si="185"/>
        <v>0</v>
      </c>
      <c r="AZ415" s="56">
        <f t="shared" ca="1" si="185"/>
        <v>0</v>
      </c>
      <c r="BA415" s="56">
        <f t="shared" ca="1" si="185"/>
        <v>0</v>
      </c>
      <c r="BB415" s="56">
        <f t="shared" ca="1" si="185"/>
        <v>0</v>
      </c>
      <c r="BC415" s="56">
        <f t="shared" ca="1" si="185"/>
        <v>0</v>
      </c>
      <c r="BD415" s="56">
        <f t="shared" ca="1" si="185"/>
        <v>0</v>
      </c>
      <c r="BE415" s="56">
        <f t="shared" ca="1" si="185"/>
        <v>0</v>
      </c>
      <c r="BF415" s="56">
        <f t="shared" ca="1" si="185"/>
        <v>0</v>
      </c>
      <c r="BG415" s="56">
        <f t="shared" ca="1" si="185"/>
        <v>0</v>
      </c>
      <c r="BH415" s="1"/>
    </row>
    <row r="416" spans="1:60" s="4" customFormat="1" ht="12" customHeight="1" x14ac:dyDescent="0.2">
      <c r="A416" s="4" t="s">
        <v>2032</v>
      </c>
      <c r="B416" s="4" t="s">
        <v>2033</v>
      </c>
      <c r="C416" s="4" t="s">
        <v>1681</v>
      </c>
      <c r="E416" s="48"/>
      <c r="F416" s="63"/>
      <c r="G416" s="50" t="s">
        <v>1682</v>
      </c>
      <c r="H416" s="50" t="s">
        <v>1682</v>
      </c>
      <c r="I416" s="51"/>
      <c r="J416" s="52">
        <v>14</v>
      </c>
      <c r="K416" s="52"/>
      <c r="L416" s="53"/>
      <c r="M416" s="54" t="str">
        <f t="shared" si="160"/>
        <v>-</v>
      </c>
      <c r="N416" s="52">
        <f t="shared" si="170"/>
        <v>0</v>
      </c>
      <c r="O416" s="55">
        <f t="shared" ca="1" si="171"/>
        <v>28</v>
      </c>
      <c r="P416" s="55" t="str">
        <f t="shared" ca="1" si="172"/>
        <v>2019.7</v>
      </c>
      <c r="Q416" s="56">
        <f t="shared" si="173"/>
        <v>0</v>
      </c>
      <c r="R416" s="52" t="str">
        <f t="shared" si="174"/>
        <v/>
      </c>
      <c r="S416" s="52"/>
      <c r="T416" s="52" t="str">
        <f t="shared" si="179"/>
        <v>OV</v>
      </c>
      <c r="U416" s="57" t="s">
        <v>130</v>
      </c>
      <c r="V416" s="58">
        <f t="shared" ca="1" si="175"/>
        <v>0</v>
      </c>
      <c r="W416" s="64" t="s">
        <v>2034</v>
      </c>
      <c r="X416" s="60"/>
      <c r="Y416" s="61"/>
      <c r="Z416" s="56">
        <f t="shared" ca="1" si="183"/>
        <v>0</v>
      </c>
      <c r="AA416" s="56">
        <f t="shared" ca="1" si="183"/>
        <v>0</v>
      </c>
      <c r="AB416" s="56">
        <f t="shared" ca="1" si="183"/>
        <v>0</v>
      </c>
      <c r="AC416" s="56">
        <f t="shared" ca="1" si="183"/>
        <v>0</v>
      </c>
      <c r="AD416" s="56">
        <f t="shared" ca="1" si="183"/>
        <v>0</v>
      </c>
      <c r="AE416" s="56">
        <f t="shared" ca="1" si="183"/>
        <v>0</v>
      </c>
      <c r="AF416" s="56">
        <f t="shared" ca="1" si="183"/>
        <v>0</v>
      </c>
      <c r="AG416" s="56">
        <f t="shared" ca="1" si="183"/>
        <v>0</v>
      </c>
      <c r="AH416" s="56">
        <f t="shared" ca="1" si="183"/>
        <v>0</v>
      </c>
      <c r="AI416" s="56">
        <f t="shared" ca="1" si="183"/>
        <v>0</v>
      </c>
      <c r="AJ416" s="56">
        <f t="shared" ca="1" si="184"/>
        <v>0</v>
      </c>
      <c r="AK416" s="56">
        <f t="shared" ca="1" si="184"/>
        <v>0</v>
      </c>
      <c r="AL416" s="56">
        <f t="shared" ca="1" si="184"/>
        <v>0</v>
      </c>
      <c r="AM416" s="56">
        <f t="shared" ca="1" si="184"/>
        <v>0</v>
      </c>
      <c r="AN416" s="56">
        <f t="shared" ca="1" si="184"/>
        <v>0</v>
      </c>
      <c r="AO416" s="56">
        <f t="shared" ca="1" si="184"/>
        <v>0</v>
      </c>
      <c r="AP416" s="56">
        <f t="shared" ca="1" si="184"/>
        <v>0</v>
      </c>
      <c r="AQ416" s="56">
        <f t="shared" ca="1" si="184"/>
        <v>0</v>
      </c>
      <c r="AR416" s="56">
        <f t="shared" ca="1" si="184"/>
        <v>0</v>
      </c>
      <c r="AS416" s="56">
        <f t="shared" ca="1" si="184"/>
        <v>0</v>
      </c>
      <c r="AT416" s="56">
        <f t="shared" ca="1" si="185"/>
        <v>0</v>
      </c>
      <c r="AU416" s="56">
        <f t="shared" ca="1" si="185"/>
        <v>0</v>
      </c>
      <c r="AV416" s="56">
        <f t="shared" ca="1" si="185"/>
        <v>0</v>
      </c>
      <c r="AW416" s="56">
        <f t="shared" ca="1" si="185"/>
        <v>0</v>
      </c>
      <c r="AX416" s="56">
        <f t="shared" ca="1" si="185"/>
        <v>0</v>
      </c>
      <c r="AY416" s="56">
        <f t="shared" ca="1" si="185"/>
        <v>0</v>
      </c>
      <c r="AZ416" s="56">
        <f t="shared" ca="1" si="185"/>
        <v>0</v>
      </c>
      <c r="BA416" s="56">
        <f t="shared" ca="1" si="185"/>
        <v>0</v>
      </c>
      <c r="BB416" s="56">
        <f t="shared" ca="1" si="185"/>
        <v>0</v>
      </c>
      <c r="BC416" s="56">
        <f t="shared" ca="1" si="185"/>
        <v>0</v>
      </c>
      <c r="BD416" s="56">
        <f t="shared" ca="1" si="185"/>
        <v>0</v>
      </c>
      <c r="BE416" s="56">
        <f t="shared" ca="1" si="185"/>
        <v>0</v>
      </c>
      <c r="BF416" s="56">
        <f t="shared" ca="1" si="185"/>
        <v>0</v>
      </c>
      <c r="BG416" s="56">
        <f t="shared" ca="1" si="185"/>
        <v>0</v>
      </c>
      <c r="BH416" s="1"/>
    </row>
    <row r="417" spans="1:60" s="4" customFormat="1" ht="12" customHeight="1" x14ac:dyDescent="0.2">
      <c r="A417" s="4" t="s">
        <v>2032</v>
      </c>
      <c r="B417" s="4" t="s">
        <v>2033</v>
      </c>
      <c r="C417" s="4" t="s">
        <v>1681</v>
      </c>
      <c r="E417" s="48"/>
      <c r="F417" s="63"/>
      <c r="G417" s="50" t="s">
        <v>1682</v>
      </c>
      <c r="H417" s="50" t="s">
        <v>1682</v>
      </c>
      <c r="I417" s="51"/>
      <c r="J417" s="52">
        <v>14</v>
      </c>
      <c r="K417" s="52"/>
      <c r="L417" s="53"/>
      <c r="M417" s="54" t="str">
        <f t="shared" si="160"/>
        <v>-</v>
      </c>
      <c r="N417" s="52">
        <f>WEEKNUM(L417)</f>
        <v>0</v>
      </c>
      <c r="O417" s="55">
        <f t="shared" ca="1" si="171"/>
        <v>28</v>
      </c>
      <c r="P417" s="55" t="str">
        <f t="shared" ca="1" si="172"/>
        <v>2019.7</v>
      </c>
      <c r="Q417" s="56">
        <f t="shared" si="173"/>
        <v>0</v>
      </c>
      <c r="R417" s="52" t="str">
        <f t="shared" si="174"/>
        <v/>
      </c>
      <c r="S417" s="52"/>
      <c r="T417" s="52" t="str">
        <f t="shared" si="179"/>
        <v>OV</v>
      </c>
      <c r="U417" s="57" t="s">
        <v>130</v>
      </c>
      <c r="V417" s="58">
        <f t="shared" ca="1" si="175"/>
        <v>0</v>
      </c>
      <c r="W417" s="64" t="s">
        <v>2034</v>
      </c>
      <c r="X417" s="60"/>
      <c r="Y417" s="61"/>
      <c r="Z417" s="56">
        <f t="shared" ca="1" si="183"/>
        <v>0</v>
      </c>
      <c r="AA417" s="56">
        <f t="shared" ca="1" si="183"/>
        <v>0</v>
      </c>
      <c r="AB417" s="56">
        <f t="shared" ca="1" si="183"/>
        <v>0</v>
      </c>
      <c r="AC417" s="56">
        <f t="shared" ca="1" si="183"/>
        <v>0</v>
      </c>
      <c r="AD417" s="56">
        <f t="shared" ca="1" si="183"/>
        <v>0</v>
      </c>
      <c r="AE417" s="56">
        <f t="shared" ca="1" si="183"/>
        <v>0</v>
      </c>
      <c r="AF417" s="56">
        <f t="shared" ca="1" si="183"/>
        <v>0</v>
      </c>
      <c r="AG417" s="56">
        <f t="shared" ca="1" si="183"/>
        <v>0</v>
      </c>
      <c r="AH417" s="56">
        <f t="shared" ca="1" si="183"/>
        <v>0</v>
      </c>
      <c r="AI417" s="56">
        <f t="shared" ca="1" si="183"/>
        <v>0</v>
      </c>
      <c r="AJ417" s="56">
        <f t="shared" ca="1" si="184"/>
        <v>0</v>
      </c>
      <c r="AK417" s="56">
        <f t="shared" ca="1" si="184"/>
        <v>0</v>
      </c>
      <c r="AL417" s="56">
        <f t="shared" ca="1" si="184"/>
        <v>0</v>
      </c>
      <c r="AM417" s="56">
        <f t="shared" ca="1" si="184"/>
        <v>0</v>
      </c>
      <c r="AN417" s="56">
        <f t="shared" ca="1" si="184"/>
        <v>0</v>
      </c>
      <c r="AO417" s="56">
        <f t="shared" ca="1" si="184"/>
        <v>0</v>
      </c>
      <c r="AP417" s="56">
        <f t="shared" ca="1" si="184"/>
        <v>0</v>
      </c>
      <c r="AQ417" s="56">
        <f t="shared" ca="1" si="184"/>
        <v>0</v>
      </c>
      <c r="AR417" s="56">
        <f t="shared" ca="1" si="184"/>
        <v>0</v>
      </c>
      <c r="AS417" s="56">
        <f t="shared" ca="1" si="184"/>
        <v>0</v>
      </c>
      <c r="AT417" s="56">
        <f t="shared" ca="1" si="185"/>
        <v>0</v>
      </c>
      <c r="AU417" s="56">
        <f t="shared" ca="1" si="185"/>
        <v>0</v>
      </c>
      <c r="AV417" s="56">
        <f t="shared" ca="1" si="185"/>
        <v>0</v>
      </c>
      <c r="AW417" s="56">
        <f t="shared" ca="1" si="185"/>
        <v>0</v>
      </c>
      <c r="AX417" s="56">
        <f t="shared" ca="1" si="185"/>
        <v>0</v>
      </c>
      <c r="AY417" s="56">
        <f t="shared" ca="1" si="185"/>
        <v>0</v>
      </c>
      <c r="AZ417" s="56">
        <f t="shared" ca="1" si="185"/>
        <v>0</v>
      </c>
      <c r="BA417" s="56">
        <f t="shared" ca="1" si="185"/>
        <v>0</v>
      </c>
      <c r="BB417" s="56">
        <f t="shared" ca="1" si="185"/>
        <v>0</v>
      </c>
      <c r="BC417" s="56">
        <f t="shared" ca="1" si="185"/>
        <v>0</v>
      </c>
      <c r="BD417" s="56">
        <f t="shared" ca="1" si="185"/>
        <v>0</v>
      </c>
      <c r="BE417" s="56">
        <f t="shared" ca="1" si="185"/>
        <v>0</v>
      </c>
      <c r="BF417" s="56">
        <f t="shared" ca="1" si="185"/>
        <v>0</v>
      </c>
      <c r="BG417" s="56">
        <f t="shared" ca="1" si="185"/>
        <v>0</v>
      </c>
      <c r="BH417" s="1"/>
    </row>
    <row r="418" spans="1:60" s="4" customFormat="1" ht="12" customHeight="1" x14ac:dyDescent="0.2">
      <c r="A418" s="4" t="s">
        <v>2032</v>
      </c>
      <c r="B418" s="4" t="s">
        <v>2033</v>
      </c>
      <c r="C418" s="4" t="s">
        <v>1681</v>
      </c>
      <c r="E418" s="48"/>
      <c r="F418" s="63"/>
      <c r="G418" s="50" t="s">
        <v>1682</v>
      </c>
      <c r="H418" s="50" t="s">
        <v>1682</v>
      </c>
      <c r="I418" s="51"/>
      <c r="J418" s="52">
        <v>14</v>
      </c>
      <c r="K418" s="52"/>
      <c r="L418" s="53"/>
      <c r="M418" s="54" t="str">
        <f>IF(L418="","-",WEEKDAY(L418,2))</f>
        <v>-</v>
      </c>
      <c r="N418" s="52">
        <f>WEEKNUM(L418)</f>
        <v>0</v>
      </c>
      <c r="O418" s="55">
        <f t="shared" ca="1" si="171"/>
        <v>28</v>
      </c>
      <c r="P418" s="55" t="str">
        <f t="shared" ca="1" si="172"/>
        <v>2019.7</v>
      </c>
      <c r="Q418" s="56">
        <f t="shared" si="173"/>
        <v>0</v>
      </c>
      <c r="R418" s="52" t="str">
        <f t="shared" si="174"/>
        <v/>
      </c>
      <c r="S418" s="52"/>
      <c r="T418" s="52" t="str">
        <f t="shared" si="179"/>
        <v>OV</v>
      </c>
      <c r="U418" s="57" t="s">
        <v>130</v>
      </c>
      <c r="V418" s="58">
        <f t="shared" ca="1" si="175"/>
        <v>0</v>
      </c>
      <c r="W418" s="64" t="s">
        <v>2034</v>
      </c>
      <c r="X418" s="60"/>
      <c r="Y418" s="61"/>
      <c r="Z418" s="56">
        <f t="shared" ca="1" si="183"/>
        <v>0</v>
      </c>
      <c r="AA418" s="56">
        <f t="shared" ca="1" si="183"/>
        <v>0</v>
      </c>
      <c r="AB418" s="56">
        <f t="shared" ca="1" si="183"/>
        <v>0</v>
      </c>
      <c r="AC418" s="56">
        <f t="shared" ca="1" si="183"/>
        <v>0</v>
      </c>
      <c r="AD418" s="56">
        <f t="shared" ca="1" si="183"/>
        <v>0</v>
      </c>
      <c r="AE418" s="56">
        <f t="shared" ca="1" si="183"/>
        <v>0</v>
      </c>
      <c r="AF418" s="56">
        <f t="shared" ca="1" si="183"/>
        <v>0</v>
      </c>
      <c r="AG418" s="56">
        <f t="shared" ca="1" si="183"/>
        <v>0</v>
      </c>
      <c r="AH418" s="56">
        <f t="shared" ca="1" si="183"/>
        <v>0</v>
      </c>
      <c r="AI418" s="56">
        <f t="shared" ca="1" si="183"/>
        <v>0</v>
      </c>
      <c r="AJ418" s="56">
        <f t="shared" ca="1" si="184"/>
        <v>0</v>
      </c>
      <c r="AK418" s="56">
        <f t="shared" ca="1" si="184"/>
        <v>0</v>
      </c>
      <c r="AL418" s="56">
        <f t="shared" ca="1" si="184"/>
        <v>0</v>
      </c>
      <c r="AM418" s="56">
        <f t="shared" ca="1" si="184"/>
        <v>0</v>
      </c>
      <c r="AN418" s="56">
        <f t="shared" ca="1" si="184"/>
        <v>0</v>
      </c>
      <c r="AO418" s="56">
        <f t="shared" ca="1" si="184"/>
        <v>0</v>
      </c>
      <c r="AP418" s="56">
        <f t="shared" ca="1" si="184"/>
        <v>0</v>
      </c>
      <c r="AQ418" s="56">
        <f t="shared" ca="1" si="184"/>
        <v>0</v>
      </c>
      <c r="AR418" s="56">
        <f t="shared" ca="1" si="184"/>
        <v>0</v>
      </c>
      <c r="AS418" s="56">
        <f t="shared" ca="1" si="184"/>
        <v>0</v>
      </c>
      <c r="AT418" s="56">
        <f t="shared" ca="1" si="185"/>
        <v>0</v>
      </c>
      <c r="AU418" s="56">
        <f t="shared" ca="1" si="185"/>
        <v>0</v>
      </c>
      <c r="AV418" s="56">
        <f t="shared" ca="1" si="185"/>
        <v>0</v>
      </c>
      <c r="AW418" s="56">
        <f t="shared" ca="1" si="185"/>
        <v>0</v>
      </c>
      <c r="AX418" s="56">
        <f t="shared" ca="1" si="185"/>
        <v>0</v>
      </c>
      <c r="AY418" s="56">
        <f t="shared" ca="1" si="185"/>
        <v>0</v>
      </c>
      <c r="AZ418" s="56">
        <f t="shared" ca="1" si="185"/>
        <v>0</v>
      </c>
      <c r="BA418" s="56">
        <f t="shared" ca="1" si="185"/>
        <v>0</v>
      </c>
      <c r="BB418" s="56">
        <f t="shared" ca="1" si="185"/>
        <v>0</v>
      </c>
      <c r="BC418" s="56">
        <f t="shared" ca="1" si="185"/>
        <v>0</v>
      </c>
      <c r="BD418" s="56">
        <f t="shared" ca="1" si="185"/>
        <v>0</v>
      </c>
      <c r="BE418" s="56">
        <f t="shared" ca="1" si="185"/>
        <v>0</v>
      </c>
      <c r="BF418" s="56">
        <f t="shared" ca="1" si="185"/>
        <v>0</v>
      </c>
      <c r="BG418" s="56">
        <f t="shared" ca="1" si="185"/>
        <v>0</v>
      </c>
      <c r="BH418" s="1"/>
    </row>
    <row r="419" spans="1:60" s="4" customFormat="1" ht="12" customHeight="1" x14ac:dyDescent="0.2">
      <c r="A419" s="4" t="s">
        <v>2035</v>
      </c>
      <c r="B419" s="4" t="s">
        <v>2036</v>
      </c>
      <c r="C419" s="4" t="s">
        <v>1681</v>
      </c>
      <c r="E419" s="48"/>
      <c r="F419" s="63"/>
      <c r="G419" s="50" t="s">
        <v>1682</v>
      </c>
      <c r="H419" s="50" t="s">
        <v>1682</v>
      </c>
      <c r="I419" s="51"/>
      <c r="J419" s="52">
        <v>30</v>
      </c>
      <c r="K419" s="52"/>
      <c r="L419" s="53"/>
      <c r="M419" s="54" t="str">
        <f t="shared" si="160"/>
        <v>-</v>
      </c>
      <c r="N419" s="52">
        <f t="shared" si="170"/>
        <v>0</v>
      </c>
      <c r="O419" s="55">
        <f t="shared" ca="1" si="171"/>
        <v>28</v>
      </c>
      <c r="P419" s="55" t="str">
        <f t="shared" ca="1" si="172"/>
        <v>2019.7</v>
      </c>
      <c r="Q419" s="56">
        <f t="shared" si="173"/>
        <v>0</v>
      </c>
      <c r="R419" s="52" t="str">
        <f t="shared" si="174"/>
        <v/>
      </c>
      <c r="S419" s="52"/>
      <c r="T419" s="52" t="str">
        <f t="shared" si="179"/>
        <v>OV</v>
      </c>
      <c r="U419" s="57" t="s">
        <v>130</v>
      </c>
      <c r="V419" s="58">
        <f t="shared" ca="1" si="175"/>
        <v>0</v>
      </c>
      <c r="W419" s="64" t="s">
        <v>2037</v>
      </c>
      <c r="X419" s="60"/>
      <c r="Y419" s="61"/>
      <c r="Z419" s="56">
        <f t="shared" ca="1" si="183"/>
        <v>0</v>
      </c>
      <c r="AA419" s="56">
        <f t="shared" ca="1" si="183"/>
        <v>0</v>
      </c>
      <c r="AB419" s="56">
        <f t="shared" ca="1" si="183"/>
        <v>0</v>
      </c>
      <c r="AC419" s="56">
        <f t="shared" ca="1" si="183"/>
        <v>0</v>
      </c>
      <c r="AD419" s="56">
        <f t="shared" ca="1" si="183"/>
        <v>0</v>
      </c>
      <c r="AE419" s="56">
        <f t="shared" ca="1" si="183"/>
        <v>0</v>
      </c>
      <c r="AF419" s="56">
        <f t="shared" ca="1" si="183"/>
        <v>0</v>
      </c>
      <c r="AG419" s="56">
        <f t="shared" ca="1" si="183"/>
        <v>0</v>
      </c>
      <c r="AH419" s="56">
        <f t="shared" ca="1" si="183"/>
        <v>0</v>
      </c>
      <c r="AI419" s="56">
        <f t="shared" ca="1" si="183"/>
        <v>0</v>
      </c>
      <c r="AJ419" s="56">
        <f t="shared" ca="1" si="184"/>
        <v>0</v>
      </c>
      <c r="AK419" s="56">
        <f t="shared" ca="1" si="184"/>
        <v>0</v>
      </c>
      <c r="AL419" s="56">
        <f t="shared" ca="1" si="184"/>
        <v>0</v>
      </c>
      <c r="AM419" s="56">
        <f t="shared" ca="1" si="184"/>
        <v>0</v>
      </c>
      <c r="AN419" s="56">
        <f t="shared" ca="1" si="184"/>
        <v>0</v>
      </c>
      <c r="AO419" s="56">
        <f t="shared" ca="1" si="184"/>
        <v>0</v>
      </c>
      <c r="AP419" s="56">
        <f t="shared" ca="1" si="184"/>
        <v>0</v>
      </c>
      <c r="AQ419" s="56">
        <f t="shared" ca="1" si="184"/>
        <v>0</v>
      </c>
      <c r="AR419" s="56">
        <f t="shared" ca="1" si="184"/>
        <v>0</v>
      </c>
      <c r="AS419" s="56">
        <f t="shared" ca="1" si="184"/>
        <v>0</v>
      </c>
      <c r="AT419" s="56">
        <f t="shared" ca="1" si="185"/>
        <v>0</v>
      </c>
      <c r="AU419" s="56">
        <f t="shared" ca="1" si="185"/>
        <v>0</v>
      </c>
      <c r="AV419" s="56">
        <f t="shared" ca="1" si="185"/>
        <v>0</v>
      </c>
      <c r="AW419" s="56">
        <f t="shared" ca="1" si="185"/>
        <v>0</v>
      </c>
      <c r="AX419" s="56">
        <f t="shared" ca="1" si="185"/>
        <v>0</v>
      </c>
      <c r="AY419" s="56">
        <f t="shared" ca="1" si="185"/>
        <v>0</v>
      </c>
      <c r="AZ419" s="56">
        <f t="shared" ca="1" si="185"/>
        <v>0</v>
      </c>
      <c r="BA419" s="56">
        <f t="shared" ca="1" si="185"/>
        <v>0</v>
      </c>
      <c r="BB419" s="56">
        <f t="shared" ca="1" si="185"/>
        <v>0</v>
      </c>
      <c r="BC419" s="56">
        <f t="shared" ca="1" si="185"/>
        <v>0</v>
      </c>
      <c r="BD419" s="56">
        <f t="shared" ca="1" si="185"/>
        <v>0</v>
      </c>
      <c r="BE419" s="56">
        <f t="shared" ca="1" si="185"/>
        <v>0</v>
      </c>
      <c r="BF419" s="56">
        <f t="shared" ca="1" si="185"/>
        <v>0</v>
      </c>
      <c r="BG419" s="56">
        <f t="shared" ca="1" si="185"/>
        <v>0</v>
      </c>
      <c r="BH419" s="1"/>
    </row>
    <row r="420" spans="1:60" s="4" customFormat="1" ht="12" customHeight="1" x14ac:dyDescent="0.2">
      <c r="A420" s="4" t="s">
        <v>908</v>
      </c>
      <c r="B420" s="4" t="s">
        <v>2038</v>
      </c>
      <c r="C420" s="4" t="s">
        <v>1681</v>
      </c>
      <c r="E420" s="48"/>
      <c r="F420" s="63" t="s">
        <v>2039</v>
      </c>
      <c r="G420" s="50" t="s">
        <v>1682</v>
      </c>
      <c r="H420" s="50" t="s">
        <v>1682</v>
      </c>
      <c r="I420" s="51"/>
      <c r="J420" s="52">
        <v>30</v>
      </c>
      <c r="K420" s="52"/>
      <c r="L420" s="53">
        <v>43587</v>
      </c>
      <c r="M420" s="54">
        <f t="shared" si="160"/>
        <v>4</v>
      </c>
      <c r="N420" s="52">
        <f t="shared" si="170"/>
        <v>18</v>
      </c>
      <c r="O420" s="55">
        <f t="shared" ca="1" si="171"/>
        <v>28</v>
      </c>
      <c r="P420" s="55" t="str">
        <f t="shared" ca="1" si="172"/>
        <v>2019.7</v>
      </c>
      <c r="Q420" s="56">
        <f t="shared" si="173"/>
        <v>50.315052508751457</v>
      </c>
      <c r="R420" s="52">
        <f t="shared" ca="1" si="174"/>
        <v>69</v>
      </c>
      <c r="S420" s="52"/>
      <c r="T420" s="52" t="str">
        <f t="shared" ca="1" si="179"/>
        <v>OV</v>
      </c>
      <c r="U420" s="57" t="s">
        <v>130</v>
      </c>
      <c r="V420" s="58">
        <f t="shared" ca="1" si="175"/>
        <v>0</v>
      </c>
      <c r="W420" s="64" t="s">
        <v>2037</v>
      </c>
      <c r="X420" s="60"/>
      <c r="Y420" s="61">
        <v>215.6</v>
      </c>
      <c r="Z420" s="56">
        <f t="shared" ca="1" si="183"/>
        <v>0</v>
      </c>
      <c r="AA420" s="56">
        <f t="shared" ca="1" si="183"/>
        <v>0</v>
      </c>
      <c r="AB420" s="56">
        <f t="shared" ca="1" si="183"/>
        <v>0</v>
      </c>
      <c r="AC420" s="56">
        <f t="shared" ca="1" si="183"/>
        <v>0</v>
      </c>
      <c r="AD420" s="56">
        <f t="shared" ca="1" si="183"/>
        <v>0</v>
      </c>
      <c r="AE420" s="56">
        <f t="shared" ca="1" si="183"/>
        <v>0</v>
      </c>
      <c r="AF420" s="56">
        <f t="shared" ca="1" si="183"/>
        <v>0</v>
      </c>
      <c r="AG420" s="56">
        <f t="shared" ca="1" si="183"/>
        <v>0</v>
      </c>
      <c r="AH420" s="56">
        <f t="shared" ca="1" si="183"/>
        <v>0</v>
      </c>
      <c r="AI420" s="56">
        <f t="shared" ca="1" si="183"/>
        <v>215.6</v>
      </c>
      <c r="AJ420" s="56">
        <f t="shared" ca="1" si="184"/>
        <v>0</v>
      </c>
      <c r="AK420" s="56">
        <f t="shared" ca="1" si="184"/>
        <v>0</v>
      </c>
      <c r="AL420" s="56">
        <f t="shared" ca="1" si="184"/>
        <v>0</v>
      </c>
      <c r="AM420" s="56">
        <f t="shared" ca="1" si="184"/>
        <v>0</v>
      </c>
      <c r="AN420" s="56">
        <f t="shared" ca="1" si="184"/>
        <v>0</v>
      </c>
      <c r="AO420" s="56">
        <f t="shared" ca="1" si="184"/>
        <v>0</v>
      </c>
      <c r="AP420" s="56">
        <f t="shared" ca="1" si="184"/>
        <v>0</v>
      </c>
      <c r="AQ420" s="56">
        <f t="shared" ca="1" si="184"/>
        <v>0</v>
      </c>
      <c r="AR420" s="56">
        <f t="shared" ca="1" si="184"/>
        <v>0</v>
      </c>
      <c r="AS420" s="56">
        <f t="shared" ca="1" si="184"/>
        <v>0</v>
      </c>
      <c r="AT420" s="56">
        <f t="shared" ca="1" si="185"/>
        <v>0</v>
      </c>
      <c r="AU420" s="56">
        <f t="shared" ca="1" si="185"/>
        <v>0</v>
      </c>
      <c r="AV420" s="56">
        <f t="shared" ca="1" si="185"/>
        <v>0</v>
      </c>
      <c r="AW420" s="56">
        <f t="shared" ca="1" si="185"/>
        <v>0</v>
      </c>
      <c r="AX420" s="56">
        <f t="shared" ca="1" si="185"/>
        <v>0</v>
      </c>
      <c r="AY420" s="56">
        <f t="shared" ca="1" si="185"/>
        <v>0</v>
      </c>
      <c r="AZ420" s="56">
        <f t="shared" ca="1" si="185"/>
        <v>0</v>
      </c>
      <c r="BA420" s="56">
        <f t="shared" ca="1" si="185"/>
        <v>0</v>
      </c>
      <c r="BB420" s="56">
        <f t="shared" ca="1" si="185"/>
        <v>0</v>
      </c>
      <c r="BC420" s="56">
        <f t="shared" ca="1" si="185"/>
        <v>0</v>
      </c>
      <c r="BD420" s="56">
        <f t="shared" ca="1" si="185"/>
        <v>0</v>
      </c>
      <c r="BE420" s="56">
        <f t="shared" ca="1" si="185"/>
        <v>0</v>
      </c>
      <c r="BF420" s="56">
        <f t="shared" ca="1" si="185"/>
        <v>0</v>
      </c>
      <c r="BG420" s="56">
        <f t="shared" ca="1" si="185"/>
        <v>0</v>
      </c>
      <c r="BH420" s="1"/>
    </row>
    <row r="421" spans="1:60" s="4" customFormat="1" ht="12" customHeight="1" x14ac:dyDescent="0.2">
      <c r="A421" s="4" t="s">
        <v>908</v>
      </c>
      <c r="B421" s="4" t="s">
        <v>2038</v>
      </c>
      <c r="C421" s="4" t="s">
        <v>1681</v>
      </c>
      <c r="E421" s="48"/>
      <c r="F421" s="63"/>
      <c r="G421" s="50" t="s">
        <v>1682</v>
      </c>
      <c r="H421" s="50" t="s">
        <v>1682</v>
      </c>
      <c r="I421" s="51"/>
      <c r="J421" s="52">
        <v>30</v>
      </c>
      <c r="K421" s="52"/>
      <c r="L421" s="53"/>
      <c r="M421" s="54" t="str">
        <f t="shared" si="160"/>
        <v>-</v>
      </c>
      <c r="N421" s="52">
        <f t="shared" si="170"/>
        <v>0</v>
      </c>
      <c r="O421" s="55">
        <f t="shared" ca="1" si="171"/>
        <v>28</v>
      </c>
      <c r="P421" s="55" t="str">
        <f t="shared" ca="1" si="172"/>
        <v>2019.7</v>
      </c>
      <c r="Q421" s="56">
        <f t="shared" si="173"/>
        <v>0</v>
      </c>
      <c r="R421" s="52" t="str">
        <f t="shared" si="174"/>
        <v/>
      </c>
      <c r="S421" s="52"/>
      <c r="T421" s="52" t="str">
        <f t="shared" si="179"/>
        <v>OV</v>
      </c>
      <c r="U421" s="57" t="s">
        <v>130</v>
      </c>
      <c r="V421" s="58">
        <f t="shared" ca="1" si="175"/>
        <v>0</v>
      </c>
      <c r="W421" s="64" t="s">
        <v>2037</v>
      </c>
      <c r="X421" s="60"/>
      <c r="Y421" s="61"/>
      <c r="Z421" s="56">
        <f t="shared" ca="1" si="183"/>
        <v>0</v>
      </c>
      <c r="AA421" s="56">
        <f t="shared" ca="1" si="183"/>
        <v>0</v>
      </c>
      <c r="AB421" s="56">
        <f t="shared" ca="1" si="183"/>
        <v>0</v>
      </c>
      <c r="AC421" s="56">
        <f t="shared" ca="1" si="183"/>
        <v>0</v>
      </c>
      <c r="AD421" s="56">
        <f t="shared" ca="1" si="183"/>
        <v>0</v>
      </c>
      <c r="AE421" s="56">
        <f t="shared" ca="1" si="183"/>
        <v>0</v>
      </c>
      <c r="AF421" s="56">
        <f t="shared" ca="1" si="183"/>
        <v>0</v>
      </c>
      <c r="AG421" s="56">
        <f t="shared" ca="1" si="183"/>
        <v>0</v>
      </c>
      <c r="AH421" s="56">
        <f t="shared" ca="1" si="183"/>
        <v>0</v>
      </c>
      <c r="AI421" s="56">
        <f t="shared" ca="1" si="183"/>
        <v>0</v>
      </c>
      <c r="AJ421" s="56">
        <f t="shared" ca="1" si="184"/>
        <v>0</v>
      </c>
      <c r="AK421" s="56">
        <f t="shared" ca="1" si="184"/>
        <v>0</v>
      </c>
      <c r="AL421" s="56">
        <f t="shared" ca="1" si="184"/>
        <v>0</v>
      </c>
      <c r="AM421" s="56">
        <f t="shared" ca="1" si="184"/>
        <v>0</v>
      </c>
      <c r="AN421" s="56">
        <f t="shared" ca="1" si="184"/>
        <v>0</v>
      </c>
      <c r="AO421" s="56">
        <f t="shared" ca="1" si="184"/>
        <v>0</v>
      </c>
      <c r="AP421" s="56">
        <f t="shared" ca="1" si="184"/>
        <v>0</v>
      </c>
      <c r="AQ421" s="56">
        <f t="shared" ca="1" si="184"/>
        <v>0</v>
      </c>
      <c r="AR421" s="56">
        <f t="shared" ca="1" si="184"/>
        <v>0</v>
      </c>
      <c r="AS421" s="56">
        <f t="shared" ca="1" si="184"/>
        <v>0</v>
      </c>
      <c r="AT421" s="56">
        <f t="shared" ca="1" si="185"/>
        <v>0</v>
      </c>
      <c r="AU421" s="56">
        <f t="shared" ca="1" si="185"/>
        <v>0</v>
      </c>
      <c r="AV421" s="56">
        <f t="shared" ca="1" si="185"/>
        <v>0</v>
      </c>
      <c r="AW421" s="56">
        <f t="shared" ca="1" si="185"/>
        <v>0</v>
      </c>
      <c r="AX421" s="56">
        <f t="shared" ca="1" si="185"/>
        <v>0</v>
      </c>
      <c r="AY421" s="56">
        <f t="shared" ca="1" si="185"/>
        <v>0</v>
      </c>
      <c r="AZ421" s="56">
        <f t="shared" ca="1" si="185"/>
        <v>0</v>
      </c>
      <c r="BA421" s="56">
        <f t="shared" ca="1" si="185"/>
        <v>0</v>
      </c>
      <c r="BB421" s="56">
        <f t="shared" ca="1" si="185"/>
        <v>0</v>
      </c>
      <c r="BC421" s="56">
        <f t="shared" ca="1" si="185"/>
        <v>0</v>
      </c>
      <c r="BD421" s="56">
        <f t="shared" ca="1" si="185"/>
        <v>0</v>
      </c>
      <c r="BE421" s="56">
        <f t="shared" ca="1" si="185"/>
        <v>0</v>
      </c>
      <c r="BF421" s="56">
        <f t="shared" ca="1" si="185"/>
        <v>0</v>
      </c>
      <c r="BG421" s="56">
        <f t="shared" ca="1" si="185"/>
        <v>0</v>
      </c>
      <c r="BH421" s="1"/>
    </row>
    <row r="422" spans="1:60" s="4" customFormat="1" ht="12" customHeight="1" x14ac:dyDescent="0.2">
      <c r="A422" s="3" t="s">
        <v>2040</v>
      </c>
      <c r="B422" s="3" t="s">
        <v>2041</v>
      </c>
      <c r="C422" s="3" t="s">
        <v>1681</v>
      </c>
      <c r="D422" s="3"/>
      <c r="E422" s="69"/>
      <c r="F422" s="100"/>
      <c r="G422" s="50" t="s">
        <v>1682</v>
      </c>
      <c r="H422" s="50" t="s">
        <v>1682</v>
      </c>
      <c r="I422" s="71"/>
      <c r="J422" s="72">
        <v>7</v>
      </c>
      <c r="K422" s="72"/>
      <c r="L422" s="80"/>
      <c r="M422" s="54" t="str">
        <f t="shared" si="160"/>
        <v>-</v>
      </c>
      <c r="N422" s="52">
        <f t="shared" si="170"/>
        <v>0</v>
      </c>
      <c r="O422" s="55">
        <f t="shared" ca="1" si="171"/>
        <v>28</v>
      </c>
      <c r="P422" s="55" t="str">
        <f t="shared" ca="1" si="172"/>
        <v>2019.7</v>
      </c>
      <c r="Q422" s="56">
        <f t="shared" si="173"/>
        <v>0</v>
      </c>
      <c r="R422" s="52" t="str">
        <f t="shared" si="174"/>
        <v/>
      </c>
      <c r="S422" s="52"/>
      <c r="T422" s="52" t="str">
        <f t="shared" si="179"/>
        <v>OV</v>
      </c>
      <c r="U422" s="57" t="s">
        <v>178</v>
      </c>
      <c r="V422" s="58">
        <f t="shared" ca="1" si="175"/>
        <v>0</v>
      </c>
      <c r="W422" s="59"/>
      <c r="X422" s="60"/>
      <c r="Y422" s="74"/>
      <c r="Z422" s="56">
        <f t="shared" ref="Z422:AI431" ca="1" si="186">IF($O422-WEEKNUM(Z$1815)=0,$Y422,0)</f>
        <v>0</v>
      </c>
      <c r="AA422" s="56">
        <f t="shared" ca="1" si="186"/>
        <v>0</v>
      </c>
      <c r="AB422" s="56">
        <f t="shared" ca="1" si="186"/>
        <v>0</v>
      </c>
      <c r="AC422" s="56">
        <f t="shared" ca="1" si="186"/>
        <v>0</v>
      </c>
      <c r="AD422" s="56">
        <f t="shared" ca="1" si="186"/>
        <v>0</v>
      </c>
      <c r="AE422" s="56">
        <f t="shared" ca="1" si="186"/>
        <v>0</v>
      </c>
      <c r="AF422" s="56">
        <f t="shared" ca="1" si="186"/>
        <v>0</v>
      </c>
      <c r="AG422" s="56">
        <f t="shared" ca="1" si="186"/>
        <v>0</v>
      </c>
      <c r="AH422" s="56">
        <f t="shared" ca="1" si="186"/>
        <v>0</v>
      </c>
      <c r="AI422" s="56">
        <f t="shared" ca="1" si="186"/>
        <v>0</v>
      </c>
      <c r="AJ422" s="56">
        <f t="shared" ref="AJ422:AS431" ca="1" si="187">IF($O422-WEEKNUM(AJ$1815)=0,$Y422,0)</f>
        <v>0</v>
      </c>
      <c r="AK422" s="56">
        <f t="shared" ca="1" si="187"/>
        <v>0</v>
      </c>
      <c r="AL422" s="56">
        <f t="shared" ca="1" si="187"/>
        <v>0</v>
      </c>
      <c r="AM422" s="56">
        <f t="shared" ca="1" si="187"/>
        <v>0</v>
      </c>
      <c r="AN422" s="56">
        <f t="shared" ca="1" si="187"/>
        <v>0</v>
      </c>
      <c r="AO422" s="56">
        <f t="shared" ca="1" si="187"/>
        <v>0</v>
      </c>
      <c r="AP422" s="56">
        <f t="shared" ca="1" si="187"/>
        <v>0</v>
      </c>
      <c r="AQ422" s="56">
        <f t="shared" ca="1" si="187"/>
        <v>0</v>
      </c>
      <c r="AR422" s="56">
        <f t="shared" ca="1" si="187"/>
        <v>0</v>
      </c>
      <c r="AS422" s="56">
        <f t="shared" ca="1" si="187"/>
        <v>0</v>
      </c>
      <c r="AT422" s="56">
        <f t="shared" ref="AT422:BG431" ca="1" si="188">IF($O422-WEEKNUM(AT$1815)=0,$Y422,0)</f>
        <v>0</v>
      </c>
      <c r="AU422" s="56">
        <f t="shared" ca="1" si="188"/>
        <v>0</v>
      </c>
      <c r="AV422" s="56">
        <f t="shared" ca="1" si="188"/>
        <v>0</v>
      </c>
      <c r="AW422" s="56">
        <f t="shared" ca="1" si="188"/>
        <v>0</v>
      </c>
      <c r="AX422" s="56">
        <f t="shared" ca="1" si="188"/>
        <v>0</v>
      </c>
      <c r="AY422" s="56">
        <f t="shared" ca="1" si="188"/>
        <v>0</v>
      </c>
      <c r="AZ422" s="56">
        <f t="shared" ca="1" si="188"/>
        <v>0</v>
      </c>
      <c r="BA422" s="56">
        <f t="shared" ca="1" si="188"/>
        <v>0</v>
      </c>
      <c r="BB422" s="56">
        <f t="shared" ca="1" si="188"/>
        <v>0</v>
      </c>
      <c r="BC422" s="56">
        <f t="shared" ca="1" si="188"/>
        <v>0</v>
      </c>
      <c r="BD422" s="56">
        <f t="shared" ca="1" si="188"/>
        <v>0</v>
      </c>
      <c r="BE422" s="56">
        <f t="shared" ca="1" si="188"/>
        <v>0</v>
      </c>
      <c r="BF422" s="56">
        <f t="shared" ca="1" si="188"/>
        <v>0</v>
      </c>
      <c r="BG422" s="56">
        <f t="shared" ca="1" si="188"/>
        <v>0</v>
      </c>
      <c r="BH422" s="1"/>
    </row>
    <row r="423" spans="1:60" s="4" customFormat="1" ht="12" customHeight="1" x14ac:dyDescent="0.2">
      <c r="A423" s="3"/>
      <c r="B423" s="3" t="s">
        <v>2042</v>
      </c>
      <c r="C423" s="3" t="s">
        <v>1681</v>
      </c>
      <c r="D423" s="3"/>
      <c r="E423" s="69"/>
      <c r="F423" s="100"/>
      <c r="G423" s="50" t="s">
        <v>1682</v>
      </c>
      <c r="H423" s="50" t="s">
        <v>1682</v>
      </c>
      <c r="I423" s="71"/>
      <c r="J423" s="72">
        <v>7</v>
      </c>
      <c r="K423" s="72"/>
      <c r="L423" s="80"/>
      <c r="M423" s="54" t="str">
        <f t="shared" si="160"/>
        <v>-</v>
      </c>
      <c r="N423" s="52">
        <f>WEEKNUM(L423)</f>
        <v>0</v>
      </c>
      <c r="O423" s="55">
        <f t="shared" ca="1" si="171"/>
        <v>28</v>
      </c>
      <c r="P423" s="55" t="str">
        <f t="shared" ca="1" si="172"/>
        <v>2019.7</v>
      </c>
      <c r="Q423" s="56">
        <f t="shared" si="173"/>
        <v>0</v>
      </c>
      <c r="R423" s="52" t="str">
        <f t="shared" si="174"/>
        <v/>
      </c>
      <c r="S423" s="52"/>
      <c r="T423" s="52" t="str">
        <f t="shared" si="179"/>
        <v>OV</v>
      </c>
      <c r="U423" s="57" t="s">
        <v>130</v>
      </c>
      <c r="V423" s="58">
        <f t="shared" ca="1" si="175"/>
        <v>0</v>
      </c>
      <c r="W423" s="59"/>
      <c r="X423" s="60"/>
      <c r="Y423" s="74"/>
      <c r="Z423" s="56">
        <f t="shared" ca="1" si="186"/>
        <v>0</v>
      </c>
      <c r="AA423" s="56">
        <f t="shared" ca="1" si="186"/>
        <v>0</v>
      </c>
      <c r="AB423" s="56">
        <f t="shared" ca="1" si="186"/>
        <v>0</v>
      </c>
      <c r="AC423" s="56">
        <f t="shared" ca="1" si="186"/>
        <v>0</v>
      </c>
      <c r="AD423" s="56">
        <f t="shared" ca="1" si="186"/>
        <v>0</v>
      </c>
      <c r="AE423" s="56">
        <f t="shared" ca="1" si="186"/>
        <v>0</v>
      </c>
      <c r="AF423" s="56">
        <f t="shared" ca="1" si="186"/>
        <v>0</v>
      </c>
      <c r="AG423" s="56">
        <f t="shared" ca="1" si="186"/>
        <v>0</v>
      </c>
      <c r="AH423" s="56">
        <f t="shared" ca="1" si="186"/>
        <v>0</v>
      </c>
      <c r="AI423" s="56">
        <f t="shared" ca="1" si="186"/>
        <v>0</v>
      </c>
      <c r="AJ423" s="56">
        <f t="shared" ca="1" si="187"/>
        <v>0</v>
      </c>
      <c r="AK423" s="56">
        <f t="shared" ca="1" si="187"/>
        <v>0</v>
      </c>
      <c r="AL423" s="56">
        <f t="shared" ca="1" si="187"/>
        <v>0</v>
      </c>
      <c r="AM423" s="56">
        <f t="shared" ca="1" si="187"/>
        <v>0</v>
      </c>
      <c r="AN423" s="56">
        <f t="shared" ca="1" si="187"/>
        <v>0</v>
      </c>
      <c r="AO423" s="56">
        <f t="shared" ca="1" si="187"/>
        <v>0</v>
      </c>
      <c r="AP423" s="56">
        <f t="shared" ca="1" si="187"/>
        <v>0</v>
      </c>
      <c r="AQ423" s="56">
        <f t="shared" ca="1" si="187"/>
        <v>0</v>
      </c>
      <c r="AR423" s="56">
        <f t="shared" ca="1" si="187"/>
        <v>0</v>
      </c>
      <c r="AS423" s="56">
        <f t="shared" ca="1" si="187"/>
        <v>0</v>
      </c>
      <c r="AT423" s="56">
        <f t="shared" ca="1" si="188"/>
        <v>0</v>
      </c>
      <c r="AU423" s="56">
        <f t="shared" ca="1" si="188"/>
        <v>0</v>
      </c>
      <c r="AV423" s="56">
        <f t="shared" ca="1" si="188"/>
        <v>0</v>
      </c>
      <c r="AW423" s="56">
        <f t="shared" ca="1" si="188"/>
        <v>0</v>
      </c>
      <c r="AX423" s="56">
        <f t="shared" ca="1" si="188"/>
        <v>0</v>
      </c>
      <c r="AY423" s="56">
        <f t="shared" ca="1" si="188"/>
        <v>0</v>
      </c>
      <c r="AZ423" s="56">
        <f t="shared" ca="1" si="188"/>
        <v>0</v>
      </c>
      <c r="BA423" s="56">
        <f t="shared" ca="1" si="188"/>
        <v>0</v>
      </c>
      <c r="BB423" s="56">
        <f t="shared" ca="1" si="188"/>
        <v>0</v>
      </c>
      <c r="BC423" s="56">
        <f t="shared" ca="1" si="188"/>
        <v>0</v>
      </c>
      <c r="BD423" s="56">
        <f t="shared" ca="1" si="188"/>
        <v>0</v>
      </c>
      <c r="BE423" s="56">
        <f t="shared" ca="1" si="188"/>
        <v>0</v>
      </c>
      <c r="BF423" s="56">
        <f t="shared" ca="1" si="188"/>
        <v>0</v>
      </c>
      <c r="BG423" s="56">
        <f t="shared" ca="1" si="188"/>
        <v>0</v>
      </c>
      <c r="BH423" s="1"/>
    </row>
    <row r="424" spans="1:60" s="4" customFormat="1" x14ac:dyDescent="0.2">
      <c r="A424" s="3"/>
      <c r="B424" s="3" t="s">
        <v>2043</v>
      </c>
      <c r="C424" s="3" t="s">
        <v>1681</v>
      </c>
      <c r="D424" s="3"/>
      <c r="E424" s="69"/>
      <c r="F424" s="70" t="s">
        <v>782</v>
      </c>
      <c r="G424" s="50" t="s">
        <v>1682</v>
      </c>
      <c r="H424" s="50" t="s">
        <v>1682</v>
      </c>
      <c r="I424" s="71"/>
      <c r="J424" s="72">
        <v>0</v>
      </c>
      <c r="K424" s="72"/>
      <c r="L424" s="80">
        <v>43605</v>
      </c>
      <c r="M424" s="54">
        <f t="shared" si="160"/>
        <v>1</v>
      </c>
      <c r="N424" s="52">
        <f t="shared" si="170"/>
        <v>21</v>
      </c>
      <c r="O424" s="55">
        <f t="shared" ca="1" si="171"/>
        <v>28</v>
      </c>
      <c r="P424" s="55" t="str">
        <f t="shared" ca="1" si="172"/>
        <v>2019.7</v>
      </c>
      <c r="Q424" s="56">
        <f t="shared" si="173"/>
        <v>19763.243873978994</v>
      </c>
      <c r="R424" s="52">
        <f t="shared" ca="1" si="174"/>
        <v>51</v>
      </c>
      <c r="S424" s="52"/>
      <c r="T424" s="52" t="str">
        <f t="shared" ca="1" si="179"/>
        <v>OV</v>
      </c>
      <c r="U424" s="57" t="s">
        <v>130</v>
      </c>
      <c r="V424" s="58">
        <f t="shared" ca="1" si="175"/>
        <v>0</v>
      </c>
      <c r="W424" s="64" t="s">
        <v>2044</v>
      </c>
      <c r="X424" s="60">
        <v>15835.5</v>
      </c>
      <c r="Y424" s="74">
        <v>84685.5</v>
      </c>
      <c r="Z424" s="56">
        <f t="shared" ca="1" si="186"/>
        <v>0</v>
      </c>
      <c r="AA424" s="56">
        <f t="shared" ca="1" si="186"/>
        <v>0</v>
      </c>
      <c r="AB424" s="56">
        <f t="shared" ca="1" si="186"/>
        <v>0</v>
      </c>
      <c r="AC424" s="56">
        <f t="shared" ca="1" si="186"/>
        <v>0</v>
      </c>
      <c r="AD424" s="56">
        <f t="shared" ca="1" si="186"/>
        <v>0</v>
      </c>
      <c r="AE424" s="56">
        <f t="shared" ca="1" si="186"/>
        <v>0</v>
      </c>
      <c r="AF424" s="56">
        <f t="shared" ca="1" si="186"/>
        <v>0</v>
      </c>
      <c r="AG424" s="56">
        <f t="shared" ca="1" si="186"/>
        <v>0</v>
      </c>
      <c r="AH424" s="56">
        <f t="shared" ca="1" si="186"/>
        <v>0</v>
      </c>
      <c r="AI424" s="56">
        <f t="shared" ca="1" si="186"/>
        <v>84685.5</v>
      </c>
      <c r="AJ424" s="56">
        <f t="shared" ca="1" si="187"/>
        <v>0</v>
      </c>
      <c r="AK424" s="56">
        <f t="shared" ca="1" si="187"/>
        <v>0</v>
      </c>
      <c r="AL424" s="56">
        <f t="shared" ca="1" si="187"/>
        <v>0</v>
      </c>
      <c r="AM424" s="56">
        <f t="shared" ca="1" si="187"/>
        <v>0</v>
      </c>
      <c r="AN424" s="56">
        <f t="shared" ca="1" si="187"/>
        <v>0</v>
      </c>
      <c r="AO424" s="56">
        <f t="shared" ca="1" si="187"/>
        <v>0</v>
      </c>
      <c r="AP424" s="56">
        <f t="shared" ca="1" si="187"/>
        <v>0</v>
      </c>
      <c r="AQ424" s="56">
        <f t="shared" ca="1" si="187"/>
        <v>0</v>
      </c>
      <c r="AR424" s="56">
        <f t="shared" ca="1" si="187"/>
        <v>0</v>
      </c>
      <c r="AS424" s="56">
        <f t="shared" ca="1" si="187"/>
        <v>0</v>
      </c>
      <c r="AT424" s="56">
        <f t="shared" ca="1" si="188"/>
        <v>0</v>
      </c>
      <c r="AU424" s="56">
        <f t="shared" ca="1" si="188"/>
        <v>0</v>
      </c>
      <c r="AV424" s="56">
        <f t="shared" ca="1" si="188"/>
        <v>0</v>
      </c>
      <c r="AW424" s="56">
        <f t="shared" ca="1" si="188"/>
        <v>0</v>
      </c>
      <c r="AX424" s="56">
        <f t="shared" ca="1" si="188"/>
        <v>0</v>
      </c>
      <c r="AY424" s="56">
        <f t="shared" ca="1" si="188"/>
        <v>0</v>
      </c>
      <c r="AZ424" s="56">
        <f t="shared" ca="1" si="188"/>
        <v>0</v>
      </c>
      <c r="BA424" s="56">
        <f t="shared" ca="1" si="188"/>
        <v>0</v>
      </c>
      <c r="BB424" s="56">
        <f t="shared" ca="1" si="188"/>
        <v>0</v>
      </c>
      <c r="BC424" s="56">
        <f t="shared" ca="1" si="188"/>
        <v>0</v>
      </c>
      <c r="BD424" s="56">
        <f t="shared" ca="1" si="188"/>
        <v>0</v>
      </c>
      <c r="BE424" s="56">
        <f t="shared" ca="1" si="188"/>
        <v>0</v>
      </c>
      <c r="BF424" s="56">
        <f t="shared" ca="1" si="188"/>
        <v>0</v>
      </c>
      <c r="BG424" s="56">
        <f t="shared" ca="1" si="188"/>
        <v>0</v>
      </c>
      <c r="BH424" s="1"/>
    </row>
    <row r="425" spans="1:60" s="4" customFormat="1" x14ac:dyDescent="0.2">
      <c r="A425" s="3"/>
      <c r="B425" s="3" t="s">
        <v>2043</v>
      </c>
      <c r="C425" s="3" t="s">
        <v>1681</v>
      </c>
      <c r="D425" s="3"/>
      <c r="E425" s="69"/>
      <c r="F425" s="70"/>
      <c r="G425" s="50" t="s">
        <v>1682</v>
      </c>
      <c r="H425" s="50" t="s">
        <v>1682</v>
      </c>
      <c r="I425" s="71"/>
      <c r="J425" s="72">
        <v>0</v>
      </c>
      <c r="K425" s="72"/>
      <c r="L425" s="80"/>
      <c r="M425" s="54" t="str">
        <f t="shared" si="160"/>
        <v>-</v>
      </c>
      <c r="N425" s="52">
        <f t="shared" si="170"/>
        <v>0</v>
      </c>
      <c r="O425" s="55">
        <f t="shared" ca="1" si="171"/>
        <v>28</v>
      </c>
      <c r="P425" s="55" t="str">
        <f t="shared" ca="1" si="172"/>
        <v>2019.7</v>
      </c>
      <c r="Q425" s="56">
        <f t="shared" si="173"/>
        <v>0</v>
      </c>
      <c r="R425" s="52" t="str">
        <f t="shared" si="174"/>
        <v/>
      </c>
      <c r="S425" s="52"/>
      <c r="T425" s="52" t="str">
        <f t="shared" si="179"/>
        <v>OV</v>
      </c>
      <c r="U425" s="57" t="s">
        <v>130</v>
      </c>
      <c r="V425" s="58">
        <f t="shared" ca="1" si="175"/>
        <v>0</v>
      </c>
      <c r="W425" s="64" t="s">
        <v>2044</v>
      </c>
      <c r="X425" s="60"/>
      <c r="Y425" s="74"/>
      <c r="Z425" s="56">
        <f t="shared" ca="1" si="186"/>
        <v>0</v>
      </c>
      <c r="AA425" s="56">
        <f t="shared" ca="1" si="186"/>
        <v>0</v>
      </c>
      <c r="AB425" s="56">
        <f t="shared" ca="1" si="186"/>
        <v>0</v>
      </c>
      <c r="AC425" s="56">
        <f t="shared" ca="1" si="186"/>
        <v>0</v>
      </c>
      <c r="AD425" s="56">
        <f t="shared" ca="1" si="186"/>
        <v>0</v>
      </c>
      <c r="AE425" s="56">
        <f t="shared" ca="1" si="186"/>
        <v>0</v>
      </c>
      <c r="AF425" s="56">
        <f t="shared" ca="1" si="186"/>
        <v>0</v>
      </c>
      <c r="AG425" s="56">
        <f t="shared" ca="1" si="186"/>
        <v>0</v>
      </c>
      <c r="AH425" s="56">
        <f t="shared" ca="1" si="186"/>
        <v>0</v>
      </c>
      <c r="AI425" s="56">
        <f t="shared" ca="1" si="186"/>
        <v>0</v>
      </c>
      <c r="AJ425" s="56">
        <f t="shared" ca="1" si="187"/>
        <v>0</v>
      </c>
      <c r="AK425" s="56">
        <f t="shared" ca="1" si="187"/>
        <v>0</v>
      </c>
      <c r="AL425" s="56">
        <f t="shared" ca="1" si="187"/>
        <v>0</v>
      </c>
      <c r="AM425" s="56">
        <f t="shared" ca="1" si="187"/>
        <v>0</v>
      </c>
      <c r="AN425" s="56">
        <f t="shared" ca="1" si="187"/>
        <v>0</v>
      </c>
      <c r="AO425" s="56">
        <f t="shared" ca="1" si="187"/>
        <v>0</v>
      </c>
      <c r="AP425" s="56">
        <f t="shared" ca="1" si="187"/>
        <v>0</v>
      </c>
      <c r="AQ425" s="56">
        <f t="shared" ca="1" si="187"/>
        <v>0</v>
      </c>
      <c r="AR425" s="56">
        <f t="shared" ca="1" si="187"/>
        <v>0</v>
      </c>
      <c r="AS425" s="56">
        <f t="shared" ca="1" si="187"/>
        <v>0</v>
      </c>
      <c r="AT425" s="56">
        <f t="shared" ca="1" si="188"/>
        <v>0</v>
      </c>
      <c r="AU425" s="56">
        <f t="shared" ca="1" si="188"/>
        <v>0</v>
      </c>
      <c r="AV425" s="56">
        <f t="shared" ca="1" si="188"/>
        <v>0</v>
      </c>
      <c r="AW425" s="56">
        <f t="shared" ca="1" si="188"/>
        <v>0</v>
      </c>
      <c r="AX425" s="56">
        <f t="shared" ca="1" si="188"/>
        <v>0</v>
      </c>
      <c r="AY425" s="56">
        <f t="shared" ca="1" si="188"/>
        <v>0</v>
      </c>
      <c r="AZ425" s="56">
        <f t="shared" ca="1" si="188"/>
        <v>0</v>
      </c>
      <c r="BA425" s="56">
        <f t="shared" ca="1" si="188"/>
        <v>0</v>
      </c>
      <c r="BB425" s="56">
        <f t="shared" ca="1" si="188"/>
        <v>0</v>
      </c>
      <c r="BC425" s="56">
        <f t="shared" ca="1" si="188"/>
        <v>0</v>
      </c>
      <c r="BD425" s="56">
        <f t="shared" ca="1" si="188"/>
        <v>0</v>
      </c>
      <c r="BE425" s="56">
        <f t="shared" ca="1" si="188"/>
        <v>0</v>
      </c>
      <c r="BF425" s="56">
        <f t="shared" ca="1" si="188"/>
        <v>0</v>
      </c>
      <c r="BG425" s="56">
        <f t="shared" ca="1" si="188"/>
        <v>0</v>
      </c>
      <c r="BH425" s="1"/>
    </row>
    <row r="426" spans="1:60" s="4" customFormat="1" x14ac:dyDescent="0.2">
      <c r="A426" s="3" t="s">
        <v>1399</v>
      </c>
      <c r="B426" s="3" t="s">
        <v>2045</v>
      </c>
      <c r="C426" s="3" t="s">
        <v>1691</v>
      </c>
      <c r="D426" s="3"/>
      <c r="E426" s="69"/>
      <c r="F426" s="70" t="s">
        <v>2046</v>
      </c>
      <c r="G426" s="50" t="s">
        <v>1682</v>
      </c>
      <c r="H426" s="50" t="s">
        <v>1682</v>
      </c>
      <c r="I426" s="71"/>
      <c r="J426" s="72">
        <v>45</v>
      </c>
      <c r="K426" s="72"/>
      <c r="L426" s="80">
        <v>43609</v>
      </c>
      <c r="M426" s="54">
        <f t="shared" si="160"/>
        <v>5</v>
      </c>
      <c r="N426" s="52">
        <f t="shared" si="170"/>
        <v>21</v>
      </c>
      <c r="O426" s="55">
        <f t="shared" ca="1" si="171"/>
        <v>28</v>
      </c>
      <c r="P426" s="55" t="str">
        <f t="shared" ca="1" si="172"/>
        <v>2019.7</v>
      </c>
      <c r="Q426" s="56">
        <f t="shared" si="173"/>
        <v>1543.026837806301</v>
      </c>
      <c r="R426" s="52">
        <f t="shared" ca="1" si="174"/>
        <v>47</v>
      </c>
      <c r="S426" s="52"/>
      <c r="T426" s="52" t="str">
        <f t="shared" ca="1" si="179"/>
        <v>OV</v>
      </c>
      <c r="U426" s="57" t="s">
        <v>130</v>
      </c>
      <c r="V426" s="58">
        <f t="shared" ca="1" si="175"/>
        <v>0</v>
      </c>
      <c r="W426" s="64" t="s">
        <v>2044</v>
      </c>
      <c r="X426" s="60">
        <v>1236.3699999999999</v>
      </c>
      <c r="Y426" s="74">
        <v>6611.87</v>
      </c>
      <c r="Z426" s="56">
        <f t="shared" ca="1" si="186"/>
        <v>0</v>
      </c>
      <c r="AA426" s="56">
        <f t="shared" ca="1" si="186"/>
        <v>0</v>
      </c>
      <c r="AB426" s="56">
        <f t="shared" ca="1" si="186"/>
        <v>0</v>
      </c>
      <c r="AC426" s="56">
        <f t="shared" ca="1" si="186"/>
        <v>0</v>
      </c>
      <c r="AD426" s="56">
        <f t="shared" ca="1" si="186"/>
        <v>0</v>
      </c>
      <c r="AE426" s="56">
        <f t="shared" ca="1" si="186"/>
        <v>0</v>
      </c>
      <c r="AF426" s="56">
        <f t="shared" ca="1" si="186"/>
        <v>0</v>
      </c>
      <c r="AG426" s="56">
        <f t="shared" ca="1" si="186"/>
        <v>0</v>
      </c>
      <c r="AH426" s="56">
        <f t="shared" ca="1" si="186"/>
        <v>0</v>
      </c>
      <c r="AI426" s="56">
        <f t="shared" ca="1" si="186"/>
        <v>6611.87</v>
      </c>
      <c r="AJ426" s="56">
        <f t="shared" ca="1" si="187"/>
        <v>0</v>
      </c>
      <c r="AK426" s="56">
        <f t="shared" ca="1" si="187"/>
        <v>0</v>
      </c>
      <c r="AL426" s="56">
        <f t="shared" ca="1" si="187"/>
        <v>0</v>
      </c>
      <c r="AM426" s="56">
        <f t="shared" ca="1" si="187"/>
        <v>0</v>
      </c>
      <c r="AN426" s="56">
        <f t="shared" ca="1" si="187"/>
        <v>0</v>
      </c>
      <c r="AO426" s="56">
        <f t="shared" ca="1" si="187"/>
        <v>0</v>
      </c>
      <c r="AP426" s="56">
        <f t="shared" ca="1" si="187"/>
        <v>0</v>
      </c>
      <c r="AQ426" s="56">
        <f t="shared" ca="1" si="187"/>
        <v>0</v>
      </c>
      <c r="AR426" s="56">
        <f t="shared" ca="1" si="187"/>
        <v>0</v>
      </c>
      <c r="AS426" s="56">
        <f t="shared" ca="1" si="187"/>
        <v>0</v>
      </c>
      <c r="AT426" s="56">
        <f t="shared" ca="1" si="188"/>
        <v>0</v>
      </c>
      <c r="AU426" s="56">
        <f t="shared" ca="1" si="188"/>
        <v>0</v>
      </c>
      <c r="AV426" s="56">
        <f t="shared" ca="1" si="188"/>
        <v>0</v>
      </c>
      <c r="AW426" s="56">
        <f t="shared" ca="1" si="188"/>
        <v>0</v>
      </c>
      <c r="AX426" s="56">
        <f t="shared" ca="1" si="188"/>
        <v>0</v>
      </c>
      <c r="AY426" s="56">
        <f t="shared" ca="1" si="188"/>
        <v>0</v>
      </c>
      <c r="AZ426" s="56">
        <f t="shared" ca="1" si="188"/>
        <v>0</v>
      </c>
      <c r="BA426" s="56">
        <f t="shared" ca="1" si="188"/>
        <v>0</v>
      </c>
      <c r="BB426" s="56">
        <f t="shared" ca="1" si="188"/>
        <v>0</v>
      </c>
      <c r="BC426" s="56">
        <f t="shared" ca="1" si="188"/>
        <v>0</v>
      </c>
      <c r="BD426" s="56">
        <f t="shared" ca="1" si="188"/>
        <v>0</v>
      </c>
      <c r="BE426" s="56">
        <f t="shared" ca="1" si="188"/>
        <v>0</v>
      </c>
      <c r="BF426" s="56">
        <f t="shared" ca="1" si="188"/>
        <v>0</v>
      </c>
      <c r="BG426" s="56">
        <f t="shared" ca="1" si="188"/>
        <v>0</v>
      </c>
      <c r="BH426" s="1"/>
    </row>
    <row r="427" spans="1:60" s="4" customFormat="1" ht="12" customHeight="1" x14ac:dyDescent="0.2">
      <c r="A427" s="3" t="s">
        <v>1399</v>
      </c>
      <c r="B427" s="3" t="s">
        <v>2045</v>
      </c>
      <c r="C427" s="3" t="s">
        <v>1691</v>
      </c>
      <c r="D427" s="3"/>
      <c r="E427" s="69"/>
      <c r="F427" s="70" t="s">
        <v>2047</v>
      </c>
      <c r="G427" s="50" t="s">
        <v>1682</v>
      </c>
      <c r="H427" s="50" t="s">
        <v>1682</v>
      </c>
      <c r="I427" s="71"/>
      <c r="J427" s="72">
        <v>45</v>
      </c>
      <c r="K427" s="72"/>
      <c r="L427" s="53">
        <v>43630</v>
      </c>
      <c r="M427" s="54">
        <f t="shared" si="160"/>
        <v>5</v>
      </c>
      <c r="N427" s="52">
        <f t="shared" si="170"/>
        <v>24</v>
      </c>
      <c r="O427" s="55">
        <f t="shared" ca="1" si="171"/>
        <v>28</v>
      </c>
      <c r="P427" s="55" t="str">
        <f t="shared" ca="1" si="172"/>
        <v>2019.7</v>
      </c>
      <c r="Q427" s="56">
        <f t="shared" si="173"/>
        <v>1537.3932322053674</v>
      </c>
      <c r="R427" s="52">
        <f t="shared" ca="1" si="174"/>
        <v>26</v>
      </c>
      <c r="S427" s="52"/>
      <c r="T427" s="52" t="str">
        <f t="shared" ca="1" si="179"/>
        <v>OV</v>
      </c>
      <c r="U427" s="57" t="s">
        <v>130</v>
      </c>
      <c r="V427" s="58">
        <f t="shared" ca="1" si="175"/>
        <v>0</v>
      </c>
      <c r="W427" s="64" t="s">
        <v>2044</v>
      </c>
      <c r="X427" s="60">
        <v>1231.8499999999999</v>
      </c>
      <c r="Y427" s="74">
        <v>6587.73</v>
      </c>
      <c r="Z427" s="56">
        <f t="shared" ca="1" si="186"/>
        <v>0</v>
      </c>
      <c r="AA427" s="56">
        <f t="shared" ca="1" si="186"/>
        <v>0</v>
      </c>
      <c r="AB427" s="56">
        <f t="shared" ca="1" si="186"/>
        <v>0</v>
      </c>
      <c r="AC427" s="56">
        <f t="shared" ca="1" si="186"/>
        <v>0</v>
      </c>
      <c r="AD427" s="56">
        <f t="shared" ca="1" si="186"/>
        <v>0</v>
      </c>
      <c r="AE427" s="56">
        <f t="shared" ca="1" si="186"/>
        <v>0</v>
      </c>
      <c r="AF427" s="56">
        <f t="shared" ca="1" si="186"/>
        <v>0</v>
      </c>
      <c r="AG427" s="56">
        <f t="shared" ca="1" si="186"/>
        <v>0</v>
      </c>
      <c r="AH427" s="56">
        <f t="shared" ca="1" si="186"/>
        <v>0</v>
      </c>
      <c r="AI427" s="56">
        <f t="shared" ca="1" si="186"/>
        <v>6587.73</v>
      </c>
      <c r="AJ427" s="56">
        <f t="shared" ca="1" si="187"/>
        <v>0</v>
      </c>
      <c r="AK427" s="56">
        <f t="shared" ca="1" si="187"/>
        <v>0</v>
      </c>
      <c r="AL427" s="56">
        <f t="shared" ca="1" si="187"/>
        <v>0</v>
      </c>
      <c r="AM427" s="56">
        <f t="shared" ca="1" si="187"/>
        <v>0</v>
      </c>
      <c r="AN427" s="56">
        <f t="shared" ca="1" si="187"/>
        <v>0</v>
      </c>
      <c r="AO427" s="56">
        <f t="shared" ca="1" si="187"/>
        <v>0</v>
      </c>
      <c r="AP427" s="56">
        <f t="shared" ca="1" si="187"/>
        <v>0</v>
      </c>
      <c r="AQ427" s="56">
        <f t="shared" ca="1" si="187"/>
        <v>0</v>
      </c>
      <c r="AR427" s="56">
        <f t="shared" ca="1" si="187"/>
        <v>0</v>
      </c>
      <c r="AS427" s="56">
        <f t="shared" ca="1" si="187"/>
        <v>0</v>
      </c>
      <c r="AT427" s="56">
        <f t="shared" ca="1" si="188"/>
        <v>0</v>
      </c>
      <c r="AU427" s="56">
        <f t="shared" ca="1" si="188"/>
        <v>0</v>
      </c>
      <c r="AV427" s="56">
        <f t="shared" ca="1" si="188"/>
        <v>0</v>
      </c>
      <c r="AW427" s="56">
        <f t="shared" ca="1" si="188"/>
        <v>0</v>
      </c>
      <c r="AX427" s="56">
        <f t="shared" ca="1" si="188"/>
        <v>0</v>
      </c>
      <c r="AY427" s="56">
        <f t="shared" ca="1" si="188"/>
        <v>0</v>
      </c>
      <c r="AZ427" s="56">
        <f t="shared" ca="1" si="188"/>
        <v>0</v>
      </c>
      <c r="BA427" s="56">
        <f t="shared" ca="1" si="188"/>
        <v>0</v>
      </c>
      <c r="BB427" s="56">
        <f t="shared" ca="1" si="188"/>
        <v>0</v>
      </c>
      <c r="BC427" s="56">
        <f t="shared" ca="1" si="188"/>
        <v>0</v>
      </c>
      <c r="BD427" s="56">
        <f t="shared" ca="1" si="188"/>
        <v>0</v>
      </c>
      <c r="BE427" s="56">
        <f t="shared" ca="1" si="188"/>
        <v>0</v>
      </c>
      <c r="BF427" s="56">
        <f t="shared" ca="1" si="188"/>
        <v>0</v>
      </c>
      <c r="BG427" s="56">
        <f t="shared" ca="1" si="188"/>
        <v>0</v>
      </c>
      <c r="BH427" s="1"/>
    </row>
    <row r="428" spans="1:60" s="4" customFormat="1" x14ac:dyDescent="0.2">
      <c r="A428" s="3" t="s">
        <v>2048</v>
      </c>
      <c r="B428" s="3" t="s">
        <v>2049</v>
      </c>
      <c r="C428" s="3" t="s">
        <v>1681</v>
      </c>
      <c r="D428" s="3"/>
      <c r="E428" s="69"/>
      <c r="F428" s="70"/>
      <c r="G428" s="50" t="s">
        <v>1682</v>
      </c>
      <c r="H428" s="50" t="s">
        <v>1682</v>
      </c>
      <c r="I428" s="71"/>
      <c r="J428" s="72">
        <v>45</v>
      </c>
      <c r="K428" s="72"/>
      <c r="L428" s="80"/>
      <c r="M428" s="54" t="str">
        <f t="shared" si="160"/>
        <v>-</v>
      </c>
      <c r="N428" s="52">
        <f t="shared" si="170"/>
        <v>0</v>
      </c>
      <c r="O428" s="55">
        <f t="shared" ca="1" si="171"/>
        <v>28</v>
      </c>
      <c r="P428" s="55" t="str">
        <f t="shared" ca="1" si="172"/>
        <v>2019.7</v>
      </c>
      <c r="Q428" s="56">
        <f t="shared" si="173"/>
        <v>0</v>
      </c>
      <c r="R428" s="52" t="str">
        <f t="shared" si="174"/>
        <v/>
      </c>
      <c r="S428" s="52"/>
      <c r="T428" s="52" t="str">
        <f t="shared" si="179"/>
        <v>OV</v>
      </c>
      <c r="U428" s="57" t="s">
        <v>130</v>
      </c>
      <c r="V428" s="58">
        <f t="shared" ca="1" si="175"/>
        <v>0</v>
      </c>
      <c r="W428" s="64" t="s">
        <v>2044</v>
      </c>
      <c r="X428" s="60"/>
      <c r="Y428" s="74"/>
      <c r="Z428" s="56">
        <f t="shared" ca="1" si="186"/>
        <v>0</v>
      </c>
      <c r="AA428" s="56">
        <f t="shared" ca="1" si="186"/>
        <v>0</v>
      </c>
      <c r="AB428" s="56">
        <f t="shared" ca="1" si="186"/>
        <v>0</v>
      </c>
      <c r="AC428" s="56">
        <f t="shared" ca="1" si="186"/>
        <v>0</v>
      </c>
      <c r="AD428" s="56">
        <f t="shared" ca="1" si="186"/>
        <v>0</v>
      </c>
      <c r="AE428" s="56">
        <f t="shared" ca="1" si="186"/>
        <v>0</v>
      </c>
      <c r="AF428" s="56">
        <f t="shared" ca="1" si="186"/>
        <v>0</v>
      </c>
      <c r="AG428" s="56">
        <f t="shared" ca="1" si="186"/>
        <v>0</v>
      </c>
      <c r="AH428" s="56">
        <f t="shared" ca="1" si="186"/>
        <v>0</v>
      </c>
      <c r="AI428" s="56">
        <f t="shared" ca="1" si="186"/>
        <v>0</v>
      </c>
      <c r="AJ428" s="56">
        <f t="shared" ca="1" si="187"/>
        <v>0</v>
      </c>
      <c r="AK428" s="56">
        <f t="shared" ca="1" si="187"/>
        <v>0</v>
      </c>
      <c r="AL428" s="56">
        <f t="shared" ca="1" si="187"/>
        <v>0</v>
      </c>
      <c r="AM428" s="56">
        <f t="shared" ca="1" si="187"/>
        <v>0</v>
      </c>
      <c r="AN428" s="56">
        <f t="shared" ca="1" si="187"/>
        <v>0</v>
      </c>
      <c r="AO428" s="56">
        <f t="shared" ca="1" si="187"/>
        <v>0</v>
      </c>
      <c r="AP428" s="56">
        <f t="shared" ca="1" si="187"/>
        <v>0</v>
      </c>
      <c r="AQ428" s="56">
        <f t="shared" ca="1" si="187"/>
        <v>0</v>
      </c>
      <c r="AR428" s="56">
        <f t="shared" ca="1" si="187"/>
        <v>0</v>
      </c>
      <c r="AS428" s="56">
        <f t="shared" ca="1" si="187"/>
        <v>0</v>
      </c>
      <c r="AT428" s="56">
        <f t="shared" ca="1" si="188"/>
        <v>0</v>
      </c>
      <c r="AU428" s="56">
        <f t="shared" ca="1" si="188"/>
        <v>0</v>
      </c>
      <c r="AV428" s="56">
        <f t="shared" ca="1" si="188"/>
        <v>0</v>
      </c>
      <c r="AW428" s="56">
        <f t="shared" ca="1" si="188"/>
        <v>0</v>
      </c>
      <c r="AX428" s="56">
        <f t="shared" ca="1" si="188"/>
        <v>0</v>
      </c>
      <c r="AY428" s="56">
        <f t="shared" ca="1" si="188"/>
        <v>0</v>
      </c>
      <c r="AZ428" s="56">
        <f t="shared" ca="1" si="188"/>
        <v>0</v>
      </c>
      <c r="BA428" s="56">
        <f t="shared" ca="1" si="188"/>
        <v>0</v>
      </c>
      <c r="BB428" s="56">
        <f t="shared" ca="1" si="188"/>
        <v>0</v>
      </c>
      <c r="BC428" s="56">
        <f t="shared" ca="1" si="188"/>
        <v>0</v>
      </c>
      <c r="BD428" s="56">
        <f t="shared" ca="1" si="188"/>
        <v>0</v>
      </c>
      <c r="BE428" s="56">
        <f t="shared" ca="1" si="188"/>
        <v>0</v>
      </c>
      <c r="BF428" s="56">
        <f t="shared" ca="1" si="188"/>
        <v>0</v>
      </c>
      <c r="BG428" s="56">
        <f t="shared" ca="1" si="188"/>
        <v>0</v>
      </c>
      <c r="BH428" s="1"/>
    </row>
    <row r="429" spans="1:60" s="4" customFormat="1" ht="12" customHeight="1" x14ac:dyDescent="0.2">
      <c r="A429" s="3"/>
      <c r="B429" s="3" t="s">
        <v>2050</v>
      </c>
      <c r="C429" s="3" t="s">
        <v>1681</v>
      </c>
      <c r="D429" s="3"/>
      <c r="E429" s="69"/>
      <c r="F429" s="70"/>
      <c r="G429" s="50" t="s">
        <v>1682</v>
      </c>
      <c r="H429" s="50" t="s">
        <v>1682</v>
      </c>
      <c r="I429" s="71"/>
      <c r="J429" s="72">
        <v>0</v>
      </c>
      <c r="K429" s="72"/>
      <c r="L429" s="80"/>
      <c r="M429" s="54" t="str">
        <f t="shared" si="160"/>
        <v>-</v>
      </c>
      <c r="N429" s="52">
        <f t="shared" si="170"/>
        <v>0</v>
      </c>
      <c r="O429" s="55">
        <f t="shared" ca="1" si="171"/>
        <v>28</v>
      </c>
      <c r="P429" s="55" t="str">
        <f t="shared" ca="1" si="172"/>
        <v>2019.7</v>
      </c>
      <c r="Q429" s="56">
        <f t="shared" si="173"/>
        <v>0</v>
      </c>
      <c r="R429" s="52" t="str">
        <f t="shared" si="174"/>
        <v/>
      </c>
      <c r="S429" s="52"/>
      <c r="T429" s="52" t="str">
        <f t="shared" si="179"/>
        <v>OV</v>
      </c>
      <c r="U429" s="57" t="s">
        <v>130</v>
      </c>
      <c r="V429" s="58">
        <f t="shared" ca="1" si="175"/>
        <v>0</v>
      </c>
      <c r="W429" s="64" t="s">
        <v>2051</v>
      </c>
      <c r="X429" s="60"/>
      <c r="Y429" s="74"/>
      <c r="Z429" s="56">
        <f t="shared" ca="1" si="186"/>
        <v>0</v>
      </c>
      <c r="AA429" s="56">
        <f t="shared" ca="1" si="186"/>
        <v>0</v>
      </c>
      <c r="AB429" s="56">
        <f t="shared" ca="1" si="186"/>
        <v>0</v>
      </c>
      <c r="AC429" s="56">
        <f t="shared" ca="1" si="186"/>
        <v>0</v>
      </c>
      <c r="AD429" s="56">
        <f t="shared" ca="1" si="186"/>
        <v>0</v>
      </c>
      <c r="AE429" s="56">
        <f t="shared" ca="1" si="186"/>
        <v>0</v>
      </c>
      <c r="AF429" s="56">
        <f t="shared" ca="1" si="186"/>
        <v>0</v>
      </c>
      <c r="AG429" s="56">
        <f t="shared" ca="1" si="186"/>
        <v>0</v>
      </c>
      <c r="AH429" s="56">
        <f t="shared" ca="1" si="186"/>
        <v>0</v>
      </c>
      <c r="AI429" s="56">
        <f t="shared" ca="1" si="186"/>
        <v>0</v>
      </c>
      <c r="AJ429" s="56">
        <f t="shared" ca="1" si="187"/>
        <v>0</v>
      </c>
      <c r="AK429" s="56">
        <f t="shared" ca="1" si="187"/>
        <v>0</v>
      </c>
      <c r="AL429" s="56">
        <f t="shared" ca="1" si="187"/>
        <v>0</v>
      </c>
      <c r="AM429" s="56">
        <f t="shared" ca="1" si="187"/>
        <v>0</v>
      </c>
      <c r="AN429" s="56">
        <f t="shared" ca="1" si="187"/>
        <v>0</v>
      </c>
      <c r="AO429" s="56">
        <f t="shared" ca="1" si="187"/>
        <v>0</v>
      </c>
      <c r="AP429" s="56">
        <f t="shared" ca="1" si="187"/>
        <v>0</v>
      </c>
      <c r="AQ429" s="56">
        <f t="shared" ca="1" si="187"/>
        <v>0</v>
      </c>
      <c r="AR429" s="56">
        <f t="shared" ca="1" si="187"/>
        <v>0</v>
      </c>
      <c r="AS429" s="56">
        <f t="shared" ca="1" si="187"/>
        <v>0</v>
      </c>
      <c r="AT429" s="56">
        <f t="shared" ca="1" si="188"/>
        <v>0</v>
      </c>
      <c r="AU429" s="56">
        <f t="shared" ca="1" si="188"/>
        <v>0</v>
      </c>
      <c r="AV429" s="56">
        <f t="shared" ca="1" si="188"/>
        <v>0</v>
      </c>
      <c r="AW429" s="56">
        <f t="shared" ca="1" si="188"/>
        <v>0</v>
      </c>
      <c r="AX429" s="56">
        <f t="shared" ca="1" si="188"/>
        <v>0</v>
      </c>
      <c r="AY429" s="56">
        <f t="shared" ca="1" si="188"/>
        <v>0</v>
      </c>
      <c r="AZ429" s="56">
        <f t="shared" ca="1" si="188"/>
        <v>0</v>
      </c>
      <c r="BA429" s="56">
        <f t="shared" ca="1" si="188"/>
        <v>0</v>
      </c>
      <c r="BB429" s="56">
        <f t="shared" ca="1" si="188"/>
        <v>0</v>
      </c>
      <c r="BC429" s="56">
        <f t="shared" ca="1" si="188"/>
        <v>0</v>
      </c>
      <c r="BD429" s="56">
        <f t="shared" ca="1" si="188"/>
        <v>0</v>
      </c>
      <c r="BE429" s="56">
        <f t="shared" ca="1" si="188"/>
        <v>0</v>
      </c>
      <c r="BF429" s="56">
        <f t="shared" ca="1" si="188"/>
        <v>0</v>
      </c>
      <c r="BG429" s="56">
        <f t="shared" ca="1" si="188"/>
        <v>0</v>
      </c>
      <c r="BH429" s="1"/>
    </row>
    <row r="430" spans="1:60" s="4" customFormat="1" ht="12" customHeight="1" x14ac:dyDescent="0.2">
      <c r="A430" s="3"/>
      <c r="B430" s="3" t="s">
        <v>2052</v>
      </c>
      <c r="C430" s="3" t="s">
        <v>1681</v>
      </c>
      <c r="D430" s="3"/>
      <c r="E430" s="69"/>
      <c r="F430" s="70" t="s">
        <v>1221</v>
      </c>
      <c r="G430" s="50" t="s">
        <v>1682</v>
      </c>
      <c r="H430" s="50" t="s">
        <v>1682</v>
      </c>
      <c r="I430" s="71"/>
      <c r="J430" s="72">
        <v>7</v>
      </c>
      <c r="K430" s="72"/>
      <c r="L430" s="80">
        <v>43586</v>
      </c>
      <c r="M430" s="54">
        <f t="shared" si="160"/>
        <v>3</v>
      </c>
      <c r="N430" s="52">
        <f t="shared" si="170"/>
        <v>18</v>
      </c>
      <c r="O430" s="55">
        <f t="shared" ca="1" si="171"/>
        <v>28</v>
      </c>
      <c r="P430" s="55" t="str">
        <f t="shared" ca="1" si="172"/>
        <v>2019.7</v>
      </c>
      <c r="Q430" s="56">
        <f t="shared" si="173"/>
        <v>118.59743290548424</v>
      </c>
      <c r="R430" s="52">
        <f t="shared" ca="1" si="174"/>
        <v>70</v>
      </c>
      <c r="S430" s="52"/>
      <c r="T430" s="52" t="str">
        <f t="shared" ca="1" si="179"/>
        <v>OV</v>
      </c>
      <c r="U430" s="57" t="s">
        <v>130</v>
      </c>
      <c r="V430" s="58">
        <f t="shared" ca="1" si="175"/>
        <v>0</v>
      </c>
      <c r="W430" s="64" t="s">
        <v>2053</v>
      </c>
      <c r="X430" s="60">
        <v>95.03</v>
      </c>
      <c r="Y430" s="74">
        <v>508.19</v>
      </c>
      <c r="Z430" s="56">
        <f t="shared" ca="1" si="186"/>
        <v>0</v>
      </c>
      <c r="AA430" s="56">
        <f t="shared" ca="1" si="186"/>
        <v>0</v>
      </c>
      <c r="AB430" s="56">
        <f t="shared" ca="1" si="186"/>
        <v>0</v>
      </c>
      <c r="AC430" s="56">
        <f t="shared" ca="1" si="186"/>
        <v>0</v>
      </c>
      <c r="AD430" s="56">
        <f t="shared" ca="1" si="186"/>
        <v>0</v>
      </c>
      <c r="AE430" s="56">
        <f t="shared" ca="1" si="186"/>
        <v>0</v>
      </c>
      <c r="AF430" s="56">
        <f t="shared" ca="1" si="186"/>
        <v>0</v>
      </c>
      <c r="AG430" s="56">
        <f t="shared" ca="1" si="186"/>
        <v>0</v>
      </c>
      <c r="AH430" s="56">
        <f t="shared" ca="1" si="186"/>
        <v>0</v>
      </c>
      <c r="AI430" s="56">
        <f t="shared" ca="1" si="186"/>
        <v>508.19</v>
      </c>
      <c r="AJ430" s="56">
        <f t="shared" ca="1" si="187"/>
        <v>0</v>
      </c>
      <c r="AK430" s="56">
        <f t="shared" ca="1" si="187"/>
        <v>0</v>
      </c>
      <c r="AL430" s="56">
        <f t="shared" ca="1" si="187"/>
        <v>0</v>
      </c>
      <c r="AM430" s="56">
        <f t="shared" ca="1" si="187"/>
        <v>0</v>
      </c>
      <c r="AN430" s="56">
        <f t="shared" ca="1" si="187"/>
        <v>0</v>
      </c>
      <c r="AO430" s="56">
        <f t="shared" ca="1" si="187"/>
        <v>0</v>
      </c>
      <c r="AP430" s="56">
        <f t="shared" ca="1" si="187"/>
        <v>0</v>
      </c>
      <c r="AQ430" s="56">
        <f t="shared" ca="1" si="187"/>
        <v>0</v>
      </c>
      <c r="AR430" s="56">
        <f t="shared" ca="1" si="187"/>
        <v>0</v>
      </c>
      <c r="AS430" s="56">
        <f t="shared" ca="1" si="187"/>
        <v>0</v>
      </c>
      <c r="AT430" s="56">
        <f t="shared" ca="1" si="188"/>
        <v>0</v>
      </c>
      <c r="AU430" s="56">
        <f t="shared" ca="1" si="188"/>
        <v>0</v>
      </c>
      <c r="AV430" s="56">
        <f t="shared" ca="1" si="188"/>
        <v>0</v>
      </c>
      <c r="AW430" s="56">
        <f t="shared" ca="1" si="188"/>
        <v>0</v>
      </c>
      <c r="AX430" s="56">
        <f t="shared" ca="1" si="188"/>
        <v>0</v>
      </c>
      <c r="AY430" s="56">
        <f t="shared" ca="1" si="188"/>
        <v>0</v>
      </c>
      <c r="AZ430" s="56">
        <f t="shared" ca="1" si="188"/>
        <v>0</v>
      </c>
      <c r="BA430" s="56">
        <f t="shared" ca="1" si="188"/>
        <v>0</v>
      </c>
      <c r="BB430" s="56">
        <f t="shared" ca="1" si="188"/>
        <v>0</v>
      </c>
      <c r="BC430" s="56">
        <f t="shared" ca="1" si="188"/>
        <v>0</v>
      </c>
      <c r="BD430" s="56">
        <f t="shared" ca="1" si="188"/>
        <v>0</v>
      </c>
      <c r="BE430" s="56">
        <f t="shared" ca="1" si="188"/>
        <v>0</v>
      </c>
      <c r="BF430" s="56">
        <f t="shared" ca="1" si="188"/>
        <v>0</v>
      </c>
      <c r="BG430" s="56">
        <f t="shared" ca="1" si="188"/>
        <v>0</v>
      </c>
      <c r="BH430" s="1"/>
    </row>
    <row r="431" spans="1:60" s="4" customFormat="1" ht="12" customHeight="1" x14ac:dyDescent="0.2">
      <c r="A431" s="3" t="s">
        <v>2054</v>
      </c>
      <c r="B431" s="3" t="s">
        <v>2055</v>
      </c>
      <c r="C431" s="3" t="s">
        <v>1688</v>
      </c>
      <c r="D431" s="3"/>
      <c r="E431" s="69"/>
      <c r="F431" s="70"/>
      <c r="G431" s="50" t="s">
        <v>1682</v>
      </c>
      <c r="H431" s="50" t="s">
        <v>1682</v>
      </c>
      <c r="I431" s="71"/>
      <c r="J431" s="72">
        <v>7</v>
      </c>
      <c r="K431" s="72"/>
      <c r="L431" s="80"/>
      <c r="M431" s="54" t="str">
        <f t="shared" si="160"/>
        <v>-</v>
      </c>
      <c r="N431" s="52">
        <f t="shared" si="170"/>
        <v>0</v>
      </c>
      <c r="O431" s="55">
        <f t="shared" ca="1" si="171"/>
        <v>28</v>
      </c>
      <c r="P431" s="55" t="str">
        <f t="shared" ca="1" si="172"/>
        <v>2019.7</v>
      </c>
      <c r="Q431" s="56">
        <f t="shared" si="173"/>
        <v>0</v>
      </c>
      <c r="R431" s="52" t="str">
        <f t="shared" si="174"/>
        <v/>
      </c>
      <c r="S431" s="52"/>
      <c r="T431" s="52" t="str">
        <f t="shared" si="179"/>
        <v>OV</v>
      </c>
      <c r="U431" s="57" t="s">
        <v>130</v>
      </c>
      <c r="V431" s="58">
        <f t="shared" ca="1" si="175"/>
        <v>0</v>
      </c>
      <c r="W431" s="64" t="s">
        <v>2056</v>
      </c>
      <c r="X431" s="60"/>
      <c r="Y431" s="74"/>
      <c r="Z431" s="56">
        <f t="shared" ca="1" si="186"/>
        <v>0</v>
      </c>
      <c r="AA431" s="56">
        <f t="shared" ca="1" si="186"/>
        <v>0</v>
      </c>
      <c r="AB431" s="56">
        <f t="shared" ca="1" si="186"/>
        <v>0</v>
      </c>
      <c r="AC431" s="56">
        <f t="shared" ca="1" si="186"/>
        <v>0</v>
      </c>
      <c r="AD431" s="56">
        <f t="shared" ca="1" si="186"/>
        <v>0</v>
      </c>
      <c r="AE431" s="56">
        <f t="shared" ca="1" si="186"/>
        <v>0</v>
      </c>
      <c r="AF431" s="56">
        <f t="shared" ca="1" si="186"/>
        <v>0</v>
      </c>
      <c r="AG431" s="56">
        <f t="shared" ca="1" si="186"/>
        <v>0</v>
      </c>
      <c r="AH431" s="56">
        <f t="shared" ca="1" si="186"/>
        <v>0</v>
      </c>
      <c r="AI431" s="56">
        <f t="shared" ca="1" si="186"/>
        <v>0</v>
      </c>
      <c r="AJ431" s="56">
        <f t="shared" ca="1" si="187"/>
        <v>0</v>
      </c>
      <c r="AK431" s="56">
        <f t="shared" ca="1" si="187"/>
        <v>0</v>
      </c>
      <c r="AL431" s="56">
        <f t="shared" ca="1" si="187"/>
        <v>0</v>
      </c>
      <c r="AM431" s="56">
        <f t="shared" ca="1" si="187"/>
        <v>0</v>
      </c>
      <c r="AN431" s="56">
        <f t="shared" ca="1" si="187"/>
        <v>0</v>
      </c>
      <c r="AO431" s="56">
        <f t="shared" ca="1" si="187"/>
        <v>0</v>
      </c>
      <c r="AP431" s="56">
        <f t="shared" ca="1" si="187"/>
        <v>0</v>
      </c>
      <c r="AQ431" s="56">
        <f t="shared" ca="1" si="187"/>
        <v>0</v>
      </c>
      <c r="AR431" s="56">
        <f t="shared" ca="1" si="187"/>
        <v>0</v>
      </c>
      <c r="AS431" s="56">
        <f t="shared" ca="1" si="187"/>
        <v>0</v>
      </c>
      <c r="AT431" s="56">
        <f t="shared" ca="1" si="188"/>
        <v>0</v>
      </c>
      <c r="AU431" s="56">
        <f t="shared" ca="1" si="188"/>
        <v>0</v>
      </c>
      <c r="AV431" s="56">
        <f t="shared" ca="1" si="188"/>
        <v>0</v>
      </c>
      <c r="AW431" s="56">
        <f t="shared" ca="1" si="188"/>
        <v>0</v>
      </c>
      <c r="AX431" s="56">
        <f t="shared" ca="1" si="188"/>
        <v>0</v>
      </c>
      <c r="AY431" s="56">
        <f t="shared" ca="1" si="188"/>
        <v>0</v>
      </c>
      <c r="AZ431" s="56">
        <f t="shared" ca="1" si="188"/>
        <v>0</v>
      </c>
      <c r="BA431" s="56">
        <f t="shared" ca="1" si="188"/>
        <v>0</v>
      </c>
      <c r="BB431" s="56">
        <f t="shared" ca="1" si="188"/>
        <v>0</v>
      </c>
      <c r="BC431" s="56">
        <f t="shared" ca="1" si="188"/>
        <v>0</v>
      </c>
      <c r="BD431" s="56">
        <f t="shared" ca="1" si="188"/>
        <v>0</v>
      </c>
      <c r="BE431" s="56">
        <f t="shared" ca="1" si="188"/>
        <v>0</v>
      </c>
      <c r="BF431" s="56">
        <f t="shared" ca="1" si="188"/>
        <v>0</v>
      </c>
      <c r="BG431" s="56">
        <f t="shared" ca="1" si="188"/>
        <v>0</v>
      </c>
      <c r="BH431" s="1"/>
    </row>
    <row r="432" spans="1:60" s="4" customFormat="1" x14ac:dyDescent="0.2">
      <c r="A432" s="3" t="s">
        <v>2057</v>
      </c>
      <c r="B432" s="3" t="s">
        <v>2058</v>
      </c>
      <c r="C432" s="3" t="s">
        <v>1681</v>
      </c>
      <c r="D432" s="3"/>
      <c r="E432" s="69"/>
      <c r="F432" s="70"/>
      <c r="G432" s="50" t="s">
        <v>1682</v>
      </c>
      <c r="H432" s="50" t="s">
        <v>1682</v>
      </c>
      <c r="I432" s="71"/>
      <c r="J432" s="72">
        <v>14</v>
      </c>
      <c r="K432" s="72"/>
      <c r="L432" s="80"/>
      <c r="M432" s="54" t="str">
        <f t="shared" ref="M432:M522" si="189">IF(L432="","-",WEEKDAY(L432,2))</f>
        <v>-</v>
      </c>
      <c r="N432" s="52">
        <f t="shared" si="170"/>
        <v>0</v>
      </c>
      <c r="O432" s="55">
        <f t="shared" ca="1" si="171"/>
        <v>28</v>
      </c>
      <c r="P432" s="55" t="str">
        <f t="shared" ca="1" si="172"/>
        <v>2019.7</v>
      </c>
      <c r="Q432" s="56">
        <f t="shared" si="173"/>
        <v>0</v>
      </c>
      <c r="R432" s="52" t="str">
        <f t="shared" si="174"/>
        <v/>
      </c>
      <c r="S432" s="52"/>
      <c r="T432" s="52" t="str">
        <f t="shared" si="179"/>
        <v>OV</v>
      </c>
      <c r="U432" s="57" t="s">
        <v>178</v>
      </c>
      <c r="V432" s="58">
        <f t="shared" ca="1" si="175"/>
        <v>0</v>
      </c>
      <c r="W432" s="64"/>
      <c r="X432" s="60"/>
      <c r="Y432" s="74"/>
      <c r="Z432" s="56">
        <f t="shared" ref="Z432:AI441" ca="1" si="190">IF($O432-WEEKNUM(Z$1815)=0,$Y432,0)</f>
        <v>0</v>
      </c>
      <c r="AA432" s="56">
        <f t="shared" ca="1" si="190"/>
        <v>0</v>
      </c>
      <c r="AB432" s="56">
        <f t="shared" ca="1" si="190"/>
        <v>0</v>
      </c>
      <c r="AC432" s="56">
        <f t="shared" ca="1" si="190"/>
        <v>0</v>
      </c>
      <c r="AD432" s="56">
        <f t="shared" ca="1" si="190"/>
        <v>0</v>
      </c>
      <c r="AE432" s="56">
        <f t="shared" ca="1" si="190"/>
        <v>0</v>
      </c>
      <c r="AF432" s="56">
        <f t="shared" ca="1" si="190"/>
        <v>0</v>
      </c>
      <c r="AG432" s="56">
        <f t="shared" ca="1" si="190"/>
        <v>0</v>
      </c>
      <c r="AH432" s="56">
        <f t="shared" ca="1" si="190"/>
        <v>0</v>
      </c>
      <c r="AI432" s="56">
        <f t="shared" ca="1" si="190"/>
        <v>0</v>
      </c>
      <c r="AJ432" s="56">
        <f t="shared" ref="AJ432:AS441" ca="1" si="191">IF($O432-WEEKNUM(AJ$1815)=0,$Y432,0)</f>
        <v>0</v>
      </c>
      <c r="AK432" s="56">
        <f t="shared" ca="1" si="191"/>
        <v>0</v>
      </c>
      <c r="AL432" s="56">
        <f t="shared" ca="1" si="191"/>
        <v>0</v>
      </c>
      <c r="AM432" s="56">
        <f t="shared" ca="1" si="191"/>
        <v>0</v>
      </c>
      <c r="AN432" s="56">
        <f t="shared" ca="1" si="191"/>
        <v>0</v>
      </c>
      <c r="AO432" s="56">
        <f t="shared" ca="1" si="191"/>
        <v>0</v>
      </c>
      <c r="AP432" s="56">
        <f t="shared" ca="1" si="191"/>
        <v>0</v>
      </c>
      <c r="AQ432" s="56">
        <f t="shared" ca="1" si="191"/>
        <v>0</v>
      </c>
      <c r="AR432" s="56">
        <f t="shared" ca="1" si="191"/>
        <v>0</v>
      </c>
      <c r="AS432" s="56">
        <f t="shared" ca="1" si="191"/>
        <v>0</v>
      </c>
      <c r="AT432" s="56">
        <f t="shared" ref="AT432:BG441" ca="1" si="192">IF($O432-WEEKNUM(AT$1815)=0,$Y432,0)</f>
        <v>0</v>
      </c>
      <c r="AU432" s="56">
        <f t="shared" ca="1" si="192"/>
        <v>0</v>
      </c>
      <c r="AV432" s="56">
        <f t="shared" ca="1" si="192"/>
        <v>0</v>
      </c>
      <c r="AW432" s="56">
        <f t="shared" ca="1" si="192"/>
        <v>0</v>
      </c>
      <c r="AX432" s="56">
        <f t="shared" ca="1" si="192"/>
        <v>0</v>
      </c>
      <c r="AY432" s="56">
        <f t="shared" ca="1" si="192"/>
        <v>0</v>
      </c>
      <c r="AZ432" s="56">
        <f t="shared" ca="1" si="192"/>
        <v>0</v>
      </c>
      <c r="BA432" s="56">
        <f t="shared" ca="1" si="192"/>
        <v>0</v>
      </c>
      <c r="BB432" s="56">
        <f t="shared" ca="1" si="192"/>
        <v>0</v>
      </c>
      <c r="BC432" s="56">
        <f t="shared" ca="1" si="192"/>
        <v>0</v>
      </c>
      <c r="BD432" s="56">
        <f t="shared" ca="1" si="192"/>
        <v>0</v>
      </c>
      <c r="BE432" s="56">
        <f t="shared" ca="1" si="192"/>
        <v>0</v>
      </c>
      <c r="BF432" s="56">
        <f t="shared" ca="1" si="192"/>
        <v>0</v>
      </c>
      <c r="BG432" s="56">
        <f t="shared" ca="1" si="192"/>
        <v>0</v>
      </c>
      <c r="BH432" s="1"/>
    </row>
    <row r="433" spans="1:60" s="4" customFormat="1" ht="12" customHeight="1" x14ac:dyDescent="0.2">
      <c r="A433" s="3" t="s">
        <v>2059</v>
      </c>
      <c r="B433" s="3" t="s">
        <v>2060</v>
      </c>
      <c r="C433" s="3" t="s">
        <v>1681</v>
      </c>
      <c r="D433" s="3"/>
      <c r="E433" s="69"/>
      <c r="F433" s="70"/>
      <c r="G433" s="50" t="s">
        <v>1682</v>
      </c>
      <c r="H433" s="50" t="s">
        <v>1682</v>
      </c>
      <c r="I433" s="71"/>
      <c r="J433" s="72">
        <v>14</v>
      </c>
      <c r="K433" s="72"/>
      <c r="L433" s="80"/>
      <c r="M433" s="54" t="str">
        <f t="shared" si="189"/>
        <v>-</v>
      </c>
      <c r="N433" s="52">
        <f t="shared" si="170"/>
        <v>0</v>
      </c>
      <c r="O433" s="55">
        <f t="shared" ca="1" si="171"/>
        <v>28</v>
      </c>
      <c r="P433" s="55" t="str">
        <f t="shared" ca="1" si="172"/>
        <v>2019.7</v>
      </c>
      <c r="Q433" s="56">
        <f t="shared" si="173"/>
        <v>0</v>
      </c>
      <c r="R433" s="52" t="str">
        <f t="shared" si="174"/>
        <v/>
      </c>
      <c r="S433" s="52"/>
      <c r="T433" s="52" t="str">
        <f t="shared" si="179"/>
        <v>OV</v>
      </c>
      <c r="U433" s="57" t="s">
        <v>130</v>
      </c>
      <c r="V433" s="58">
        <f t="shared" ca="1" si="175"/>
        <v>0</v>
      </c>
      <c r="W433" s="64" t="s">
        <v>2061</v>
      </c>
      <c r="X433" s="60"/>
      <c r="Y433" s="74"/>
      <c r="Z433" s="56">
        <f t="shared" ca="1" si="190"/>
        <v>0</v>
      </c>
      <c r="AA433" s="56">
        <f t="shared" ca="1" si="190"/>
        <v>0</v>
      </c>
      <c r="AB433" s="56">
        <f t="shared" ca="1" si="190"/>
        <v>0</v>
      </c>
      <c r="AC433" s="56">
        <f t="shared" ca="1" si="190"/>
        <v>0</v>
      </c>
      <c r="AD433" s="56">
        <f t="shared" ca="1" si="190"/>
        <v>0</v>
      </c>
      <c r="AE433" s="56">
        <f t="shared" ca="1" si="190"/>
        <v>0</v>
      </c>
      <c r="AF433" s="56">
        <f t="shared" ca="1" si="190"/>
        <v>0</v>
      </c>
      <c r="AG433" s="56">
        <f t="shared" ca="1" si="190"/>
        <v>0</v>
      </c>
      <c r="AH433" s="56">
        <f t="shared" ca="1" si="190"/>
        <v>0</v>
      </c>
      <c r="AI433" s="56">
        <f t="shared" ca="1" si="190"/>
        <v>0</v>
      </c>
      <c r="AJ433" s="56">
        <f t="shared" ca="1" si="191"/>
        <v>0</v>
      </c>
      <c r="AK433" s="56">
        <f t="shared" ca="1" si="191"/>
        <v>0</v>
      </c>
      <c r="AL433" s="56">
        <f t="shared" ca="1" si="191"/>
        <v>0</v>
      </c>
      <c r="AM433" s="56">
        <f t="shared" ca="1" si="191"/>
        <v>0</v>
      </c>
      <c r="AN433" s="56">
        <f t="shared" ca="1" si="191"/>
        <v>0</v>
      </c>
      <c r="AO433" s="56">
        <f t="shared" ca="1" si="191"/>
        <v>0</v>
      </c>
      <c r="AP433" s="56">
        <f t="shared" ca="1" si="191"/>
        <v>0</v>
      </c>
      <c r="AQ433" s="56">
        <f t="shared" ca="1" si="191"/>
        <v>0</v>
      </c>
      <c r="AR433" s="56">
        <f t="shared" ca="1" si="191"/>
        <v>0</v>
      </c>
      <c r="AS433" s="56">
        <f t="shared" ca="1" si="191"/>
        <v>0</v>
      </c>
      <c r="AT433" s="56">
        <f t="shared" ca="1" si="192"/>
        <v>0</v>
      </c>
      <c r="AU433" s="56">
        <f t="shared" ca="1" si="192"/>
        <v>0</v>
      </c>
      <c r="AV433" s="56">
        <f t="shared" ca="1" si="192"/>
        <v>0</v>
      </c>
      <c r="AW433" s="56">
        <f t="shared" ca="1" si="192"/>
        <v>0</v>
      </c>
      <c r="AX433" s="56">
        <f t="shared" ca="1" si="192"/>
        <v>0</v>
      </c>
      <c r="AY433" s="56">
        <f t="shared" ca="1" si="192"/>
        <v>0</v>
      </c>
      <c r="AZ433" s="56">
        <f t="shared" ca="1" si="192"/>
        <v>0</v>
      </c>
      <c r="BA433" s="56">
        <f t="shared" ca="1" si="192"/>
        <v>0</v>
      </c>
      <c r="BB433" s="56">
        <f t="shared" ca="1" si="192"/>
        <v>0</v>
      </c>
      <c r="BC433" s="56">
        <f t="shared" ca="1" si="192"/>
        <v>0</v>
      </c>
      <c r="BD433" s="56">
        <f t="shared" ca="1" si="192"/>
        <v>0</v>
      </c>
      <c r="BE433" s="56">
        <f t="shared" ca="1" si="192"/>
        <v>0</v>
      </c>
      <c r="BF433" s="56">
        <f t="shared" ca="1" si="192"/>
        <v>0</v>
      </c>
      <c r="BG433" s="56">
        <f t="shared" ca="1" si="192"/>
        <v>0</v>
      </c>
      <c r="BH433" s="1"/>
    </row>
    <row r="434" spans="1:60" s="4" customFormat="1" ht="12" customHeight="1" x14ac:dyDescent="0.2">
      <c r="B434" s="4" t="s">
        <v>2062</v>
      </c>
      <c r="C434" s="4" t="s">
        <v>1681</v>
      </c>
      <c r="E434" s="66"/>
      <c r="F434" s="79"/>
      <c r="G434" s="50" t="s">
        <v>1682</v>
      </c>
      <c r="H434" s="50" t="s">
        <v>1682</v>
      </c>
      <c r="I434" s="51"/>
      <c r="J434" s="52"/>
      <c r="K434" s="52"/>
      <c r="L434" s="53"/>
      <c r="M434" s="54" t="str">
        <f t="shared" si="189"/>
        <v>-</v>
      </c>
      <c r="N434" s="52">
        <f t="shared" si="170"/>
        <v>0</v>
      </c>
      <c r="O434" s="55">
        <f t="shared" ca="1" si="171"/>
        <v>28</v>
      </c>
      <c r="P434" s="55" t="str">
        <f t="shared" ca="1" si="172"/>
        <v>2019.7</v>
      </c>
      <c r="Q434" s="56">
        <f t="shared" si="173"/>
        <v>0</v>
      </c>
      <c r="R434" s="52" t="str">
        <f t="shared" si="174"/>
        <v/>
      </c>
      <c r="S434" s="52"/>
      <c r="T434" s="52" t="str">
        <f t="shared" si="179"/>
        <v>OV</v>
      </c>
      <c r="U434" s="57" t="s">
        <v>130</v>
      </c>
      <c r="V434" s="58">
        <f t="shared" ca="1" si="175"/>
        <v>0</v>
      </c>
      <c r="W434" s="59"/>
      <c r="X434" s="60"/>
      <c r="Y434" s="61"/>
      <c r="Z434" s="56">
        <f t="shared" ca="1" si="190"/>
        <v>0</v>
      </c>
      <c r="AA434" s="56">
        <f t="shared" ca="1" si="190"/>
        <v>0</v>
      </c>
      <c r="AB434" s="56">
        <f t="shared" ca="1" si="190"/>
        <v>0</v>
      </c>
      <c r="AC434" s="56">
        <f t="shared" ca="1" si="190"/>
        <v>0</v>
      </c>
      <c r="AD434" s="56">
        <f t="shared" ca="1" si="190"/>
        <v>0</v>
      </c>
      <c r="AE434" s="56">
        <f t="shared" ca="1" si="190"/>
        <v>0</v>
      </c>
      <c r="AF434" s="56">
        <f t="shared" ca="1" si="190"/>
        <v>0</v>
      </c>
      <c r="AG434" s="56">
        <f t="shared" ca="1" si="190"/>
        <v>0</v>
      </c>
      <c r="AH434" s="56">
        <f t="shared" ca="1" si="190"/>
        <v>0</v>
      </c>
      <c r="AI434" s="56">
        <f t="shared" ca="1" si="190"/>
        <v>0</v>
      </c>
      <c r="AJ434" s="56">
        <f t="shared" ca="1" si="191"/>
        <v>0</v>
      </c>
      <c r="AK434" s="56">
        <f t="shared" ca="1" si="191"/>
        <v>0</v>
      </c>
      <c r="AL434" s="56">
        <f t="shared" ca="1" si="191"/>
        <v>0</v>
      </c>
      <c r="AM434" s="56">
        <f t="shared" ca="1" si="191"/>
        <v>0</v>
      </c>
      <c r="AN434" s="56">
        <f t="shared" ca="1" si="191"/>
        <v>0</v>
      </c>
      <c r="AO434" s="56">
        <f t="shared" ca="1" si="191"/>
        <v>0</v>
      </c>
      <c r="AP434" s="56">
        <f t="shared" ca="1" si="191"/>
        <v>0</v>
      </c>
      <c r="AQ434" s="56">
        <f t="shared" ca="1" si="191"/>
        <v>0</v>
      </c>
      <c r="AR434" s="56">
        <f t="shared" ca="1" si="191"/>
        <v>0</v>
      </c>
      <c r="AS434" s="56">
        <f t="shared" ca="1" si="191"/>
        <v>0</v>
      </c>
      <c r="AT434" s="56">
        <f t="shared" ca="1" si="192"/>
        <v>0</v>
      </c>
      <c r="AU434" s="56">
        <f t="shared" ca="1" si="192"/>
        <v>0</v>
      </c>
      <c r="AV434" s="56">
        <f t="shared" ca="1" si="192"/>
        <v>0</v>
      </c>
      <c r="AW434" s="56">
        <f t="shared" ca="1" si="192"/>
        <v>0</v>
      </c>
      <c r="AX434" s="56">
        <f t="shared" ca="1" si="192"/>
        <v>0</v>
      </c>
      <c r="AY434" s="56">
        <f t="shared" ca="1" si="192"/>
        <v>0</v>
      </c>
      <c r="AZ434" s="56">
        <f t="shared" ca="1" si="192"/>
        <v>0</v>
      </c>
      <c r="BA434" s="56">
        <f t="shared" ca="1" si="192"/>
        <v>0</v>
      </c>
      <c r="BB434" s="56">
        <f t="shared" ca="1" si="192"/>
        <v>0</v>
      </c>
      <c r="BC434" s="56">
        <f t="shared" ca="1" si="192"/>
        <v>0</v>
      </c>
      <c r="BD434" s="56">
        <f t="shared" ca="1" si="192"/>
        <v>0</v>
      </c>
      <c r="BE434" s="56">
        <f t="shared" ca="1" si="192"/>
        <v>0</v>
      </c>
      <c r="BF434" s="56">
        <f t="shared" ca="1" si="192"/>
        <v>0</v>
      </c>
      <c r="BG434" s="56">
        <f t="shared" ca="1" si="192"/>
        <v>0</v>
      </c>
      <c r="BH434" s="1"/>
    </row>
    <row r="435" spans="1:60" s="4" customFormat="1" ht="12" customHeight="1" x14ac:dyDescent="0.2">
      <c r="A435" s="4" t="s">
        <v>2063</v>
      </c>
      <c r="B435" s="4" t="s">
        <v>2064</v>
      </c>
      <c r="C435" s="4" t="s">
        <v>1681</v>
      </c>
      <c r="E435" s="62"/>
      <c r="F435" s="63"/>
      <c r="G435" s="50" t="s">
        <v>1682</v>
      </c>
      <c r="H435" s="50" t="s">
        <v>1682</v>
      </c>
      <c r="I435" s="51"/>
      <c r="J435" s="52">
        <v>0</v>
      </c>
      <c r="K435" s="52"/>
      <c r="L435" s="53"/>
      <c r="M435" s="54" t="str">
        <f t="shared" si="189"/>
        <v>-</v>
      </c>
      <c r="N435" s="52">
        <f t="shared" si="170"/>
        <v>0</v>
      </c>
      <c r="O435" s="55">
        <f t="shared" ca="1" si="171"/>
        <v>28</v>
      </c>
      <c r="P435" s="55" t="str">
        <f t="shared" ca="1" si="172"/>
        <v>2019.7</v>
      </c>
      <c r="Q435" s="56">
        <f t="shared" si="173"/>
        <v>0</v>
      </c>
      <c r="R435" s="52" t="str">
        <f t="shared" si="174"/>
        <v/>
      </c>
      <c r="S435" s="52"/>
      <c r="T435" s="52" t="str">
        <f t="shared" si="179"/>
        <v>OV</v>
      </c>
      <c r="U435" s="57" t="s">
        <v>130</v>
      </c>
      <c r="V435" s="58">
        <f t="shared" ca="1" si="175"/>
        <v>0</v>
      </c>
      <c r="W435" s="64" t="s">
        <v>2065</v>
      </c>
      <c r="X435" s="60"/>
      <c r="Y435" s="61"/>
      <c r="Z435" s="56">
        <f t="shared" ca="1" si="190"/>
        <v>0</v>
      </c>
      <c r="AA435" s="56">
        <f t="shared" ca="1" si="190"/>
        <v>0</v>
      </c>
      <c r="AB435" s="56">
        <f t="shared" ca="1" si="190"/>
        <v>0</v>
      </c>
      <c r="AC435" s="56">
        <f t="shared" ca="1" si="190"/>
        <v>0</v>
      </c>
      <c r="AD435" s="56">
        <f t="shared" ca="1" si="190"/>
        <v>0</v>
      </c>
      <c r="AE435" s="56">
        <f t="shared" ca="1" si="190"/>
        <v>0</v>
      </c>
      <c r="AF435" s="56">
        <f t="shared" ca="1" si="190"/>
        <v>0</v>
      </c>
      <c r="AG435" s="56">
        <f t="shared" ca="1" si="190"/>
        <v>0</v>
      </c>
      <c r="AH435" s="56">
        <f t="shared" ca="1" si="190"/>
        <v>0</v>
      </c>
      <c r="AI435" s="56">
        <f t="shared" ca="1" si="190"/>
        <v>0</v>
      </c>
      <c r="AJ435" s="56">
        <f t="shared" ca="1" si="191"/>
        <v>0</v>
      </c>
      <c r="AK435" s="56">
        <f t="shared" ca="1" si="191"/>
        <v>0</v>
      </c>
      <c r="AL435" s="56">
        <f t="shared" ca="1" si="191"/>
        <v>0</v>
      </c>
      <c r="AM435" s="56">
        <f t="shared" ca="1" si="191"/>
        <v>0</v>
      </c>
      <c r="AN435" s="56">
        <f t="shared" ca="1" si="191"/>
        <v>0</v>
      </c>
      <c r="AO435" s="56">
        <f t="shared" ca="1" si="191"/>
        <v>0</v>
      </c>
      <c r="AP435" s="56">
        <f t="shared" ca="1" si="191"/>
        <v>0</v>
      </c>
      <c r="AQ435" s="56">
        <f t="shared" ca="1" si="191"/>
        <v>0</v>
      </c>
      <c r="AR435" s="56">
        <f t="shared" ca="1" si="191"/>
        <v>0</v>
      </c>
      <c r="AS435" s="56">
        <f t="shared" ca="1" si="191"/>
        <v>0</v>
      </c>
      <c r="AT435" s="56">
        <f t="shared" ca="1" si="192"/>
        <v>0</v>
      </c>
      <c r="AU435" s="56">
        <f t="shared" ca="1" si="192"/>
        <v>0</v>
      </c>
      <c r="AV435" s="56">
        <f t="shared" ca="1" si="192"/>
        <v>0</v>
      </c>
      <c r="AW435" s="56">
        <f t="shared" ca="1" si="192"/>
        <v>0</v>
      </c>
      <c r="AX435" s="56">
        <f t="shared" ca="1" si="192"/>
        <v>0</v>
      </c>
      <c r="AY435" s="56">
        <f t="shared" ca="1" si="192"/>
        <v>0</v>
      </c>
      <c r="AZ435" s="56">
        <f t="shared" ca="1" si="192"/>
        <v>0</v>
      </c>
      <c r="BA435" s="56">
        <f t="shared" ca="1" si="192"/>
        <v>0</v>
      </c>
      <c r="BB435" s="56">
        <f t="shared" ca="1" si="192"/>
        <v>0</v>
      </c>
      <c r="BC435" s="56">
        <f t="shared" ca="1" si="192"/>
        <v>0</v>
      </c>
      <c r="BD435" s="56">
        <f t="shared" ca="1" si="192"/>
        <v>0</v>
      </c>
      <c r="BE435" s="56">
        <f t="shared" ca="1" si="192"/>
        <v>0</v>
      </c>
      <c r="BF435" s="56">
        <f t="shared" ca="1" si="192"/>
        <v>0</v>
      </c>
      <c r="BG435" s="56">
        <f t="shared" ca="1" si="192"/>
        <v>0</v>
      </c>
      <c r="BH435" s="1"/>
    </row>
    <row r="436" spans="1:60" s="4" customFormat="1" ht="12" customHeight="1" x14ac:dyDescent="0.2">
      <c r="A436" s="4" t="s">
        <v>2066</v>
      </c>
      <c r="B436" s="4" t="s">
        <v>2067</v>
      </c>
      <c r="C436" s="4" t="s">
        <v>1681</v>
      </c>
      <c r="E436" s="62"/>
      <c r="F436" s="63"/>
      <c r="G436" s="50" t="s">
        <v>1682</v>
      </c>
      <c r="H436" s="50" t="s">
        <v>1682</v>
      </c>
      <c r="I436" s="51"/>
      <c r="J436" s="52">
        <v>0</v>
      </c>
      <c r="K436" s="52"/>
      <c r="L436" s="53"/>
      <c r="M436" s="54" t="str">
        <f t="shared" si="189"/>
        <v>-</v>
      </c>
      <c r="N436" s="52">
        <f t="shared" si="170"/>
        <v>0</v>
      </c>
      <c r="O436" s="55">
        <f t="shared" ca="1" si="171"/>
        <v>28</v>
      </c>
      <c r="P436" s="55" t="str">
        <f t="shared" ca="1" si="172"/>
        <v>2019.7</v>
      </c>
      <c r="Q436" s="56">
        <f t="shared" si="173"/>
        <v>0</v>
      </c>
      <c r="R436" s="52" t="str">
        <f t="shared" si="174"/>
        <v/>
      </c>
      <c r="S436" s="52"/>
      <c r="T436" s="52" t="str">
        <f t="shared" si="179"/>
        <v>OV</v>
      </c>
      <c r="U436" s="57" t="s">
        <v>130</v>
      </c>
      <c r="V436" s="58">
        <f t="shared" ca="1" si="175"/>
        <v>0</v>
      </c>
      <c r="W436" s="64" t="s">
        <v>2068</v>
      </c>
      <c r="X436" s="60"/>
      <c r="Y436" s="61"/>
      <c r="Z436" s="56">
        <f t="shared" ca="1" si="190"/>
        <v>0</v>
      </c>
      <c r="AA436" s="56">
        <f t="shared" ca="1" si="190"/>
        <v>0</v>
      </c>
      <c r="AB436" s="56">
        <f t="shared" ca="1" si="190"/>
        <v>0</v>
      </c>
      <c r="AC436" s="56">
        <f t="shared" ca="1" si="190"/>
        <v>0</v>
      </c>
      <c r="AD436" s="56">
        <f t="shared" ca="1" si="190"/>
        <v>0</v>
      </c>
      <c r="AE436" s="56">
        <f t="shared" ca="1" si="190"/>
        <v>0</v>
      </c>
      <c r="AF436" s="56">
        <f t="shared" ca="1" si="190"/>
        <v>0</v>
      </c>
      <c r="AG436" s="56">
        <f t="shared" ca="1" si="190"/>
        <v>0</v>
      </c>
      <c r="AH436" s="56">
        <f t="shared" ca="1" si="190"/>
        <v>0</v>
      </c>
      <c r="AI436" s="56">
        <f t="shared" ca="1" si="190"/>
        <v>0</v>
      </c>
      <c r="AJ436" s="56">
        <f t="shared" ca="1" si="191"/>
        <v>0</v>
      </c>
      <c r="AK436" s="56">
        <f t="shared" ca="1" si="191"/>
        <v>0</v>
      </c>
      <c r="AL436" s="56">
        <f t="shared" ca="1" si="191"/>
        <v>0</v>
      </c>
      <c r="AM436" s="56">
        <f t="shared" ca="1" si="191"/>
        <v>0</v>
      </c>
      <c r="AN436" s="56">
        <f t="shared" ca="1" si="191"/>
        <v>0</v>
      </c>
      <c r="AO436" s="56">
        <f t="shared" ca="1" si="191"/>
        <v>0</v>
      </c>
      <c r="AP436" s="56">
        <f t="shared" ca="1" si="191"/>
        <v>0</v>
      </c>
      <c r="AQ436" s="56">
        <f t="shared" ca="1" si="191"/>
        <v>0</v>
      </c>
      <c r="AR436" s="56">
        <f t="shared" ca="1" si="191"/>
        <v>0</v>
      </c>
      <c r="AS436" s="56">
        <f t="shared" ca="1" si="191"/>
        <v>0</v>
      </c>
      <c r="AT436" s="56">
        <f t="shared" ca="1" si="192"/>
        <v>0</v>
      </c>
      <c r="AU436" s="56">
        <f t="shared" ca="1" si="192"/>
        <v>0</v>
      </c>
      <c r="AV436" s="56">
        <f t="shared" ca="1" si="192"/>
        <v>0</v>
      </c>
      <c r="AW436" s="56">
        <f t="shared" ca="1" si="192"/>
        <v>0</v>
      </c>
      <c r="AX436" s="56">
        <f t="shared" ca="1" si="192"/>
        <v>0</v>
      </c>
      <c r="AY436" s="56">
        <f t="shared" ca="1" si="192"/>
        <v>0</v>
      </c>
      <c r="AZ436" s="56">
        <f t="shared" ca="1" si="192"/>
        <v>0</v>
      </c>
      <c r="BA436" s="56">
        <f t="shared" ca="1" si="192"/>
        <v>0</v>
      </c>
      <c r="BB436" s="56">
        <f t="shared" ca="1" si="192"/>
        <v>0</v>
      </c>
      <c r="BC436" s="56">
        <f t="shared" ca="1" si="192"/>
        <v>0</v>
      </c>
      <c r="BD436" s="56">
        <f t="shared" ca="1" si="192"/>
        <v>0</v>
      </c>
      <c r="BE436" s="56">
        <f t="shared" ca="1" si="192"/>
        <v>0</v>
      </c>
      <c r="BF436" s="56">
        <f t="shared" ca="1" si="192"/>
        <v>0</v>
      </c>
      <c r="BG436" s="56">
        <f t="shared" ca="1" si="192"/>
        <v>0</v>
      </c>
      <c r="BH436" s="1"/>
    </row>
    <row r="437" spans="1:60" s="4" customFormat="1" ht="12" customHeight="1" x14ac:dyDescent="0.2">
      <c r="A437" s="4" t="s">
        <v>2069</v>
      </c>
      <c r="B437" s="4" t="s">
        <v>2070</v>
      </c>
      <c r="C437" s="4" t="s">
        <v>1681</v>
      </c>
      <c r="E437" s="62"/>
      <c r="F437" s="63"/>
      <c r="G437" s="50" t="s">
        <v>1682</v>
      </c>
      <c r="H437" s="50" t="s">
        <v>1682</v>
      </c>
      <c r="I437" s="51"/>
      <c r="J437" s="52">
        <v>14</v>
      </c>
      <c r="K437" s="52"/>
      <c r="L437" s="53"/>
      <c r="M437" s="54" t="str">
        <f t="shared" si="189"/>
        <v>-</v>
      </c>
      <c r="N437" s="52">
        <f t="shared" si="170"/>
        <v>0</v>
      </c>
      <c r="O437" s="55">
        <f t="shared" ca="1" si="171"/>
        <v>28</v>
      </c>
      <c r="P437" s="55" t="str">
        <f t="shared" ca="1" si="172"/>
        <v>2019.7</v>
      </c>
      <c r="Q437" s="56">
        <f t="shared" si="173"/>
        <v>0</v>
      </c>
      <c r="R437" s="52" t="str">
        <f t="shared" si="174"/>
        <v/>
      </c>
      <c r="S437" s="52"/>
      <c r="T437" s="52" t="str">
        <f t="shared" si="179"/>
        <v>OV</v>
      </c>
      <c r="U437" s="57" t="s">
        <v>130</v>
      </c>
      <c r="V437" s="58">
        <f t="shared" ca="1" si="175"/>
        <v>0</v>
      </c>
      <c r="W437" s="64" t="s">
        <v>2071</v>
      </c>
      <c r="X437" s="60"/>
      <c r="Y437" s="61"/>
      <c r="Z437" s="56">
        <f t="shared" ca="1" si="190"/>
        <v>0</v>
      </c>
      <c r="AA437" s="56">
        <f t="shared" ca="1" si="190"/>
        <v>0</v>
      </c>
      <c r="AB437" s="56">
        <f t="shared" ca="1" si="190"/>
        <v>0</v>
      </c>
      <c r="AC437" s="56">
        <f t="shared" ca="1" si="190"/>
        <v>0</v>
      </c>
      <c r="AD437" s="56">
        <f t="shared" ca="1" si="190"/>
        <v>0</v>
      </c>
      <c r="AE437" s="56">
        <f t="shared" ca="1" si="190"/>
        <v>0</v>
      </c>
      <c r="AF437" s="56">
        <f t="shared" ca="1" si="190"/>
        <v>0</v>
      </c>
      <c r="AG437" s="56">
        <f t="shared" ca="1" si="190"/>
        <v>0</v>
      </c>
      <c r="AH437" s="56">
        <f t="shared" ca="1" si="190"/>
        <v>0</v>
      </c>
      <c r="AI437" s="56">
        <f t="shared" ca="1" si="190"/>
        <v>0</v>
      </c>
      <c r="AJ437" s="56">
        <f t="shared" ca="1" si="191"/>
        <v>0</v>
      </c>
      <c r="AK437" s="56">
        <f t="shared" ca="1" si="191"/>
        <v>0</v>
      </c>
      <c r="AL437" s="56">
        <f t="shared" ca="1" si="191"/>
        <v>0</v>
      </c>
      <c r="AM437" s="56">
        <f t="shared" ca="1" si="191"/>
        <v>0</v>
      </c>
      <c r="AN437" s="56">
        <f t="shared" ca="1" si="191"/>
        <v>0</v>
      </c>
      <c r="AO437" s="56">
        <f t="shared" ca="1" si="191"/>
        <v>0</v>
      </c>
      <c r="AP437" s="56">
        <f t="shared" ca="1" si="191"/>
        <v>0</v>
      </c>
      <c r="AQ437" s="56">
        <f t="shared" ca="1" si="191"/>
        <v>0</v>
      </c>
      <c r="AR437" s="56">
        <f t="shared" ca="1" si="191"/>
        <v>0</v>
      </c>
      <c r="AS437" s="56">
        <f t="shared" ca="1" si="191"/>
        <v>0</v>
      </c>
      <c r="AT437" s="56">
        <f t="shared" ca="1" si="192"/>
        <v>0</v>
      </c>
      <c r="AU437" s="56">
        <f t="shared" ca="1" si="192"/>
        <v>0</v>
      </c>
      <c r="AV437" s="56">
        <f t="shared" ca="1" si="192"/>
        <v>0</v>
      </c>
      <c r="AW437" s="56">
        <f t="shared" ca="1" si="192"/>
        <v>0</v>
      </c>
      <c r="AX437" s="56">
        <f t="shared" ca="1" si="192"/>
        <v>0</v>
      </c>
      <c r="AY437" s="56">
        <f t="shared" ca="1" si="192"/>
        <v>0</v>
      </c>
      <c r="AZ437" s="56">
        <f t="shared" ca="1" si="192"/>
        <v>0</v>
      </c>
      <c r="BA437" s="56">
        <f t="shared" ca="1" si="192"/>
        <v>0</v>
      </c>
      <c r="BB437" s="56">
        <f t="shared" ca="1" si="192"/>
        <v>0</v>
      </c>
      <c r="BC437" s="56">
        <f t="shared" ca="1" si="192"/>
        <v>0</v>
      </c>
      <c r="BD437" s="56">
        <f t="shared" ca="1" si="192"/>
        <v>0</v>
      </c>
      <c r="BE437" s="56">
        <f t="shared" ca="1" si="192"/>
        <v>0</v>
      </c>
      <c r="BF437" s="56">
        <f t="shared" ca="1" si="192"/>
        <v>0</v>
      </c>
      <c r="BG437" s="56">
        <f t="shared" ca="1" si="192"/>
        <v>0</v>
      </c>
      <c r="BH437" s="1"/>
    </row>
    <row r="438" spans="1:60" s="4" customFormat="1" ht="12" customHeight="1" x14ac:dyDescent="0.2">
      <c r="B438" s="4" t="s">
        <v>2072</v>
      </c>
      <c r="C438" s="4" t="s">
        <v>1688</v>
      </c>
      <c r="E438" s="62"/>
      <c r="F438" s="63"/>
      <c r="G438" s="50" t="s">
        <v>1682</v>
      </c>
      <c r="H438" s="50" t="s">
        <v>1682</v>
      </c>
      <c r="I438" s="51"/>
      <c r="J438" s="52">
        <v>30</v>
      </c>
      <c r="K438" s="52"/>
      <c r="L438" s="53"/>
      <c r="M438" s="54" t="str">
        <f t="shared" si="189"/>
        <v>-</v>
      </c>
      <c r="N438" s="52">
        <f t="shared" si="170"/>
        <v>0</v>
      </c>
      <c r="O438" s="55">
        <f t="shared" ca="1" si="171"/>
        <v>28</v>
      </c>
      <c r="P438" s="55" t="str">
        <f t="shared" ca="1" si="172"/>
        <v>2019.7</v>
      </c>
      <c r="Q438" s="56">
        <f t="shared" si="173"/>
        <v>0</v>
      </c>
      <c r="R438" s="52" t="str">
        <f t="shared" si="174"/>
        <v/>
      </c>
      <c r="S438" s="52"/>
      <c r="T438" s="52" t="str">
        <f t="shared" si="179"/>
        <v>OV</v>
      </c>
      <c r="U438" s="57" t="s">
        <v>130</v>
      </c>
      <c r="V438" s="58">
        <f t="shared" ca="1" si="175"/>
        <v>0</v>
      </c>
      <c r="W438" s="59"/>
      <c r="X438" s="60"/>
      <c r="Y438" s="61"/>
      <c r="Z438" s="56">
        <f t="shared" ca="1" si="190"/>
        <v>0</v>
      </c>
      <c r="AA438" s="56">
        <f t="shared" ca="1" si="190"/>
        <v>0</v>
      </c>
      <c r="AB438" s="56">
        <f t="shared" ca="1" si="190"/>
        <v>0</v>
      </c>
      <c r="AC438" s="56">
        <f t="shared" ca="1" si="190"/>
        <v>0</v>
      </c>
      <c r="AD438" s="56">
        <f t="shared" ca="1" si="190"/>
        <v>0</v>
      </c>
      <c r="AE438" s="56">
        <f t="shared" ca="1" si="190"/>
        <v>0</v>
      </c>
      <c r="AF438" s="56">
        <f t="shared" ca="1" si="190"/>
        <v>0</v>
      </c>
      <c r="AG438" s="56">
        <f t="shared" ca="1" si="190"/>
        <v>0</v>
      </c>
      <c r="AH438" s="56">
        <f t="shared" ca="1" si="190"/>
        <v>0</v>
      </c>
      <c r="AI438" s="56">
        <f t="shared" ca="1" si="190"/>
        <v>0</v>
      </c>
      <c r="AJ438" s="56">
        <f t="shared" ca="1" si="191"/>
        <v>0</v>
      </c>
      <c r="AK438" s="56">
        <f t="shared" ca="1" si="191"/>
        <v>0</v>
      </c>
      <c r="AL438" s="56">
        <f t="shared" ca="1" si="191"/>
        <v>0</v>
      </c>
      <c r="AM438" s="56">
        <f t="shared" ca="1" si="191"/>
        <v>0</v>
      </c>
      <c r="AN438" s="56">
        <f t="shared" ca="1" si="191"/>
        <v>0</v>
      </c>
      <c r="AO438" s="56">
        <f t="shared" ca="1" si="191"/>
        <v>0</v>
      </c>
      <c r="AP438" s="56">
        <f t="shared" ca="1" si="191"/>
        <v>0</v>
      </c>
      <c r="AQ438" s="56">
        <f t="shared" ca="1" si="191"/>
        <v>0</v>
      </c>
      <c r="AR438" s="56">
        <f t="shared" ca="1" si="191"/>
        <v>0</v>
      </c>
      <c r="AS438" s="56">
        <f t="shared" ca="1" si="191"/>
        <v>0</v>
      </c>
      <c r="AT438" s="56">
        <f t="shared" ca="1" si="192"/>
        <v>0</v>
      </c>
      <c r="AU438" s="56">
        <f t="shared" ca="1" si="192"/>
        <v>0</v>
      </c>
      <c r="AV438" s="56">
        <f t="shared" ca="1" si="192"/>
        <v>0</v>
      </c>
      <c r="AW438" s="56">
        <f t="shared" ca="1" si="192"/>
        <v>0</v>
      </c>
      <c r="AX438" s="56">
        <f t="shared" ca="1" si="192"/>
        <v>0</v>
      </c>
      <c r="AY438" s="56">
        <f t="shared" ca="1" si="192"/>
        <v>0</v>
      </c>
      <c r="AZ438" s="56">
        <f t="shared" ca="1" si="192"/>
        <v>0</v>
      </c>
      <c r="BA438" s="56">
        <f t="shared" ca="1" si="192"/>
        <v>0</v>
      </c>
      <c r="BB438" s="56">
        <f t="shared" ca="1" si="192"/>
        <v>0</v>
      </c>
      <c r="BC438" s="56">
        <f t="shared" ca="1" si="192"/>
        <v>0</v>
      </c>
      <c r="BD438" s="56">
        <f t="shared" ca="1" si="192"/>
        <v>0</v>
      </c>
      <c r="BE438" s="56">
        <f t="shared" ca="1" si="192"/>
        <v>0</v>
      </c>
      <c r="BF438" s="56">
        <f t="shared" ca="1" si="192"/>
        <v>0</v>
      </c>
      <c r="BG438" s="56">
        <f t="shared" ca="1" si="192"/>
        <v>0</v>
      </c>
      <c r="BH438" s="1"/>
    </row>
    <row r="439" spans="1:60" s="4" customFormat="1" ht="12" customHeight="1" x14ac:dyDescent="0.2">
      <c r="B439" s="4" t="s">
        <v>2073</v>
      </c>
      <c r="C439" s="4" t="s">
        <v>1681</v>
      </c>
      <c r="E439" s="62"/>
      <c r="F439" s="63"/>
      <c r="G439" s="50" t="s">
        <v>1682</v>
      </c>
      <c r="H439" s="50" t="s">
        <v>1682</v>
      </c>
      <c r="I439" s="51"/>
      <c r="J439" s="52">
        <v>30</v>
      </c>
      <c r="K439" s="52"/>
      <c r="L439" s="53"/>
      <c r="M439" s="54" t="str">
        <f t="shared" si="189"/>
        <v>-</v>
      </c>
      <c r="N439" s="52">
        <f t="shared" si="170"/>
        <v>0</v>
      </c>
      <c r="O439" s="55">
        <f t="shared" ca="1" si="171"/>
        <v>28</v>
      </c>
      <c r="P439" s="55" t="str">
        <f t="shared" ca="1" si="172"/>
        <v>2019.7</v>
      </c>
      <c r="Q439" s="56">
        <f t="shared" si="173"/>
        <v>0</v>
      </c>
      <c r="R439" s="52" t="str">
        <f t="shared" si="174"/>
        <v/>
      </c>
      <c r="S439" s="52"/>
      <c r="T439" s="52" t="str">
        <f t="shared" si="179"/>
        <v>OV</v>
      </c>
      <c r="U439" s="57" t="s">
        <v>178</v>
      </c>
      <c r="V439" s="58">
        <f t="shared" ca="1" si="175"/>
        <v>0</v>
      </c>
      <c r="W439" s="59"/>
      <c r="X439" s="60"/>
      <c r="Y439" s="61"/>
      <c r="Z439" s="56">
        <f t="shared" ca="1" si="190"/>
        <v>0</v>
      </c>
      <c r="AA439" s="56">
        <f t="shared" ca="1" si="190"/>
        <v>0</v>
      </c>
      <c r="AB439" s="56">
        <f t="shared" ca="1" si="190"/>
        <v>0</v>
      </c>
      <c r="AC439" s="56">
        <f t="shared" ca="1" si="190"/>
        <v>0</v>
      </c>
      <c r="AD439" s="56">
        <f t="shared" ca="1" si="190"/>
        <v>0</v>
      </c>
      <c r="AE439" s="56">
        <f t="shared" ca="1" si="190"/>
        <v>0</v>
      </c>
      <c r="AF439" s="56">
        <f t="shared" ca="1" si="190"/>
        <v>0</v>
      </c>
      <c r="AG439" s="56">
        <f t="shared" ca="1" si="190"/>
        <v>0</v>
      </c>
      <c r="AH439" s="56">
        <f t="shared" ca="1" si="190"/>
        <v>0</v>
      </c>
      <c r="AI439" s="56">
        <f t="shared" ca="1" si="190"/>
        <v>0</v>
      </c>
      <c r="AJ439" s="56">
        <f t="shared" ca="1" si="191"/>
        <v>0</v>
      </c>
      <c r="AK439" s="56">
        <f t="shared" ca="1" si="191"/>
        <v>0</v>
      </c>
      <c r="AL439" s="56">
        <f t="shared" ca="1" si="191"/>
        <v>0</v>
      </c>
      <c r="AM439" s="56">
        <f t="shared" ca="1" si="191"/>
        <v>0</v>
      </c>
      <c r="AN439" s="56">
        <f t="shared" ca="1" si="191"/>
        <v>0</v>
      </c>
      <c r="AO439" s="56">
        <f t="shared" ca="1" si="191"/>
        <v>0</v>
      </c>
      <c r="AP439" s="56">
        <f t="shared" ca="1" si="191"/>
        <v>0</v>
      </c>
      <c r="AQ439" s="56">
        <f t="shared" ca="1" si="191"/>
        <v>0</v>
      </c>
      <c r="AR439" s="56">
        <f t="shared" ca="1" si="191"/>
        <v>0</v>
      </c>
      <c r="AS439" s="56">
        <f t="shared" ca="1" si="191"/>
        <v>0</v>
      </c>
      <c r="AT439" s="56">
        <f t="shared" ca="1" si="192"/>
        <v>0</v>
      </c>
      <c r="AU439" s="56">
        <f t="shared" ca="1" si="192"/>
        <v>0</v>
      </c>
      <c r="AV439" s="56">
        <f t="shared" ca="1" si="192"/>
        <v>0</v>
      </c>
      <c r="AW439" s="56">
        <f t="shared" ca="1" si="192"/>
        <v>0</v>
      </c>
      <c r="AX439" s="56">
        <f t="shared" ca="1" si="192"/>
        <v>0</v>
      </c>
      <c r="AY439" s="56">
        <f t="shared" ca="1" si="192"/>
        <v>0</v>
      </c>
      <c r="AZ439" s="56">
        <f t="shared" ca="1" si="192"/>
        <v>0</v>
      </c>
      <c r="BA439" s="56">
        <f t="shared" ca="1" si="192"/>
        <v>0</v>
      </c>
      <c r="BB439" s="56">
        <f t="shared" ca="1" si="192"/>
        <v>0</v>
      </c>
      <c r="BC439" s="56">
        <f t="shared" ca="1" si="192"/>
        <v>0</v>
      </c>
      <c r="BD439" s="56">
        <f t="shared" ca="1" si="192"/>
        <v>0</v>
      </c>
      <c r="BE439" s="56">
        <f t="shared" ca="1" si="192"/>
        <v>0</v>
      </c>
      <c r="BF439" s="56">
        <f t="shared" ca="1" si="192"/>
        <v>0</v>
      </c>
      <c r="BG439" s="56">
        <f t="shared" ca="1" si="192"/>
        <v>0</v>
      </c>
      <c r="BH439" s="1"/>
    </row>
    <row r="440" spans="1:60" s="4" customFormat="1" ht="12" customHeight="1" x14ac:dyDescent="0.2">
      <c r="A440" s="3"/>
      <c r="B440" s="3" t="s">
        <v>2074</v>
      </c>
      <c r="C440" s="3" t="s">
        <v>1681</v>
      </c>
      <c r="D440" s="3"/>
      <c r="E440" s="94"/>
      <c r="F440" s="96"/>
      <c r="G440" s="50" t="s">
        <v>1682</v>
      </c>
      <c r="H440" s="50" t="s">
        <v>1682</v>
      </c>
      <c r="I440" s="71"/>
      <c r="J440" s="72">
        <v>14</v>
      </c>
      <c r="K440" s="72"/>
      <c r="L440" s="80"/>
      <c r="M440" s="54" t="str">
        <f t="shared" si="189"/>
        <v>-</v>
      </c>
      <c r="N440" s="52">
        <f t="shared" si="170"/>
        <v>0</v>
      </c>
      <c r="O440" s="55">
        <f t="shared" ca="1" si="171"/>
        <v>28</v>
      </c>
      <c r="P440" s="55" t="str">
        <f t="shared" ca="1" si="172"/>
        <v>2019.7</v>
      </c>
      <c r="Q440" s="56">
        <f t="shared" si="173"/>
        <v>0</v>
      </c>
      <c r="R440" s="52" t="str">
        <f t="shared" si="174"/>
        <v/>
      </c>
      <c r="S440" s="52"/>
      <c r="T440" s="52" t="str">
        <f t="shared" si="179"/>
        <v>OV</v>
      </c>
      <c r="U440" s="57" t="s">
        <v>130</v>
      </c>
      <c r="V440" s="58">
        <f t="shared" ca="1" si="175"/>
        <v>0</v>
      </c>
      <c r="W440" s="64" t="s">
        <v>2075</v>
      </c>
      <c r="X440" s="60"/>
      <c r="Y440" s="74"/>
      <c r="Z440" s="56">
        <f t="shared" ca="1" si="190"/>
        <v>0</v>
      </c>
      <c r="AA440" s="56">
        <f t="shared" ca="1" si="190"/>
        <v>0</v>
      </c>
      <c r="AB440" s="56">
        <f t="shared" ca="1" si="190"/>
        <v>0</v>
      </c>
      <c r="AC440" s="56">
        <f t="shared" ca="1" si="190"/>
        <v>0</v>
      </c>
      <c r="AD440" s="56">
        <f t="shared" ca="1" si="190"/>
        <v>0</v>
      </c>
      <c r="AE440" s="56">
        <f t="shared" ca="1" si="190"/>
        <v>0</v>
      </c>
      <c r="AF440" s="56">
        <f t="shared" ca="1" si="190"/>
        <v>0</v>
      </c>
      <c r="AG440" s="56">
        <f t="shared" ca="1" si="190"/>
        <v>0</v>
      </c>
      <c r="AH440" s="56">
        <f t="shared" ca="1" si="190"/>
        <v>0</v>
      </c>
      <c r="AI440" s="56">
        <f t="shared" ca="1" si="190"/>
        <v>0</v>
      </c>
      <c r="AJ440" s="56">
        <f t="shared" ca="1" si="191"/>
        <v>0</v>
      </c>
      <c r="AK440" s="56">
        <f t="shared" ca="1" si="191"/>
        <v>0</v>
      </c>
      <c r="AL440" s="56">
        <f t="shared" ca="1" si="191"/>
        <v>0</v>
      </c>
      <c r="AM440" s="56">
        <f t="shared" ca="1" si="191"/>
        <v>0</v>
      </c>
      <c r="AN440" s="56">
        <f t="shared" ca="1" si="191"/>
        <v>0</v>
      </c>
      <c r="AO440" s="56">
        <f t="shared" ca="1" si="191"/>
        <v>0</v>
      </c>
      <c r="AP440" s="56">
        <f t="shared" ca="1" si="191"/>
        <v>0</v>
      </c>
      <c r="AQ440" s="56">
        <f t="shared" ca="1" si="191"/>
        <v>0</v>
      </c>
      <c r="AR440" s="56">
        <f t="shared" ca="1" si="191"/>
        <v>0</v>
      </c>
      <c r="AS440" s="56">
        <f t="shared" ca="1" si="191"/>
        <v>0</v>
      </c>
      <c r="AT440" s="56">
        <f t="shared" ca="1" si="192"/>
        <v>0</v>
      </c>
      <c r="AU440" s="56">
        <f t="shared" ca="1" si="192"/>
        <v>0</v>
      </c>
      <c r="AV440" s="56">
        <f t="shared" ca="1" si="192"/>
        <v>0</v>
      </c>
      <c r="AW440" s="56">
        <f t="shared" ca="1" si="192"/>
        <v>0</v>
      </c>
      <c r="AX440" s="56">
        <f t="shared" ca="1" si="192"/>
        <v>0</v>
      </c>
      <c r="AY440" s="56">
        <f t="shared" ca="1" si="192"/>
        <v>0</v>
      </c>
      <c r="AZ440" s="56">
        <f t="shared" ca="1" si="192"/>
        <v>0</v>
      </c>
      <c r="BA440" s="56">
        <f t="shared" ca="1" si="192"/>
        <v>0</v>
      </c>
      <c r="BB440" s="56">
        <f t="shared" ca="1" si="192"/>
        <v>0</v>
      </c>
      <c r="BC440" s="56">
        <f t="shared" ca="1" si="192"/>
        <v>0</v>
      </c>
      <c r="BD440" s="56">
        <f t="shared" ca="1" si="192"/>
        <v>0</v>
      </c>
      <c r="BE440" s="56">
        <f t="shared" ca="1" si="192"/>
        <v>0</v>
      </c>
      <c r="BF440" s="56">
        <f t="shared" ca="1" si="192"/>
        <v>0</v>
      </c>
      <c r="BG440" s="56">
        <f t="shared" ca="1" si="192"/>
        <v>0</v>
      </c>
      <c r="BH440" s="1"/>
    </row>
    <row r="441" spans="1:60" s="4" customFormat="1" ht="12" customHeight="1" x14ac:dyDescent="0.2">
      <c r="A441" s="3"/>
      <c r="B441" s="3" t="s">
        <v>2076</v>
      </c>
      <c r="C441" s="3" t="s">
        <v>1681</v>
      </c>
      <c r="D441" s="3"/>
      <c r="E441" s="94"/>
      <c r="F441" s="96"/>
      <c r="G441" s="50" t="s">
        <v>1682</v>
      </c>
      <c r="H441" s="50" t="s">
        <v>1682</v>
      </c>
      <c r="I441" s="71"/>
      <c r="J441" s="72">
        <v>14</v>
      </c>
      <c r="K441" s="72"/>
      <c r="L441" s="80"/>
      <c r="M441" s="54" t="str">
        <f t="shared" si="189"/>
        <v>-</v>
      </c>
      <c r="N441" s="52">
        <f t="shared" si="170"/>
        <v>0</v>
      </c>
      <c r="O441" s="55">
        <f t="shared" ca="1" si="171"/>
        <v>28</v>
      </c>
      <c r="P441" s="55" t="str">
        <f t="shared" ca="1" si="172"/>
        <v>2019.7</v>
      </c>
      <c r="Q441" s="56">
        <f t="shared" si="173"/>
        <v>0</v>
      </c>
      <c r="R441" s="52" t="str">
        <f t="shared" si="174"/>
        <v/>
      </c>
      <c r="S441" s="52"/>
      <c r="T441" s="52" t="str">
        <f t="shared" si="179"/>
        <v>OV</v>
      </c>
      <c r="U441" s="57" t="s">
        <v>130</v>
      </c>
      <c r="V441" s="58">
        <f t="shared" ca="1" si="175"/>
        <v>0</v>
      </c>
      <c r="W441" s="59"/>
      <c r="X441" s="60"/>
      <c r="Y441" s="74"/>
      <c r="Z441" s="56">
        <f t="shared" ca="1" si="190"/>
        <v>0</v>
      </c>
      <c r="AA441" s="56">
        <f t="shared" ca="1" si="190"/>
        <v>0</v>
      </c>
      <c r="AB441" s="56">
        <f t="shared" ca="1" si="190"/>
        <v>0</v>
      </c>
      <c r="AC441" s="56">
        <f t="shared" ca="1" si="190"/>
        <v>0</v>
      </c>
      <c r="AD441" s="56">
        <f t="shared" ca="1" si="190"/>
        <v>0</v>
      </c>
      <c r="AE441" s="56">
        <f t="shared" ca="1" si="190"/>
        <v>0</v>
      </c>
      <c r="AF441" s="56">
        <f t="shared" ca="1" si="190"/>
        <v>0</v>
      </c>
      <c r="AG441" s="56">
        <f t="shared" ca="1" si="190"/>
        <v>0</v>
      </c>
      <c r="AH441" s="56">
        <f t="shared" ca="1" si="190"/>
        <v>0</v>
      </c>
      <c r="AI441" s="56">
        <f t="shared" ca="1" si="190"/>
        <v>0</v>
      </c>
      <c r="AJ441" s="56">
        <f t="shared" ca="1" si="191"/>
        <v>0</v>
      </c>
      <c r="AK441" s="56">
        <f t="shared" ca="1" si="191"/>
        <v>0</v>
      </c>
      <c r="AL441" s="56">
        <f t="shared" ca="1" si="191"/>
        <v>0</v>
      </c>
      <c r="AM441" s="56">
        <f t="shared" ca="1" si="191"/>
        <v>0</v>
      </c>
      <c r="AN441" s="56">
        <f t="shared" ca="1" si="191"/>
        <v>0</v>
      </c>
      <c r="AO441" s="56">
        <f t="shared" ca="1" si="191"/>
        <v>0</v>
      </c>
      <c r="AP441" s="56">
        <f t="shared" ca="1" si="191"/>
        <v>0</v>
      </c>
      <c r="AQ441" s="56">
        <f t="shared" ca="1" si="191"/>
        <v>0</v>
      </c>
      <c r="AR441" s="56">
        <f t="shared" ca="1" si="191"/>
        <v>0</v>
      </c>
      <c r="AS441" s="56">
        <f t="shared" ca="1" si="191"/>
        <v>0</v>
      </c>
      <c r="AT441" s="56">
        <f t="shared" ca="1" si="192"/>
        <v>0</v>
      </c>
      <c r="AU441" s="56">
        <f t="shared" ca="1" si="192"/>
        <v>0</v>
      </c>
      <c r="AV441" s="56">
        <f t="shared" ca="1" si="192"/>
        <v>0</v>
      </c>
      <c r="AW441" s="56">
        <f t="shared" ca="1" si="192"/>
        <v>0</v>
      </c>
      <c r="AX441" s="56">
        <f t="shared" ca="1" si="192"/>
        <v>0</v>
      </c>
      <c r="AY441" s="56">
        <f t="shared" ca="1" si="192"/>
        <v>0</v>
      </c>
      <c r="AZ441" s="56">
        <f t="shared" ca="1" si="192"/>
        <v>0</v>
      </c>
      <c r="BA441" s="56">
        <f t="shared" ca="1" si="192"/>
        <v>0</v>
      </c>
      <c r="BB441" s="56">
        <f t="shared" ca="1" si="192"/>
        <v>0</v>
      </c>
      <c r="BC441" s="56">
        <f t="shared" ca="1" si="192"/>
        <v>0</v>
      </c>
      <c r="BD441" s="56">
        <f t="shared" ca="1" si="192"/>
        <v>0</v>
      </c>
      <c r="BE441" s="56">
        <f t="shared" ca="1" si="192"/>
        <v>0</v>
      </c>
      <c r="BF441" s="56">
        <f t="shared" ca="1" si="192"/>
        <v>0</v>
      </c>
      <c r="BG441" s="56">
        <f t="shared" ca="1" si="192"/>
        <v>0</v>
      </c>
      <c r="BH441" s="1"/>
    </row>
    <row r="442" spans="1:60" s="4" customFormat="1" ht="12" customHeight="1" x14ac:dyDescent="0.2">
      <c r="A442" s="3" t="s">
        <v>2077</v>
      </c>
      <c r="B442" s="3" t="s">
        <v>2078</v>
      </c>
      <c r="C442" s="3" t="s">
        <v>1717</v>
      </c>
      <c r="D442" s="3"/>
      <c r="E442" s="94"/>
      <c r="F442" s="96"/>
      <c r="G442" s="50" t="s">
        <v>1682</v>
      </c>
      <c r="H442" s="50" t="s">
        <v>1682</v>
      </c>
      <c r="I442" s="71"/>
      <c r="J442" s="72">
        <v>14</v>
      </c>
      <c r="K442" s="72"/>
      <c r="L442" s="80"/>
      <c r="M442" s="54" t="str">
        <f t="shared" si="189"/>
        <v>-</v>
      </c>
      <c r="N442" s="52">
        <f t="shared" si="170"/>
        <v>0</v>
      </c>
      <c r="O442" s="55">
        <f t="shared" ca="1" si="171"/>
        <v>28</v>
      </c>
      <c r="P442" s="55" t="str">
        <f t="shared" ca="1" si="172"/>
        <v>2019.7</v>
      </c>
      <c r="Q442" s="56">
        <f t="shared" si="173"/>
        <v>0</v>
      </c>
      <c r="R442" s="52" t="str">
        <f t="shared" si="174"/>
        <v/>
      </c>
      <c r="S442" s="52"/>
      <c r="T442" s="52" t="str">
        <f t="shared" si="179"/>
        <v>OV</v>
      </c>
      <c r="U442" s="57" t="s">
        <v>130</v>
      </c>
      <c r="V442" s="58">
        <f t="shared" ca="1" si="175"/>
        <v>0</v>
      </c>
      <c r="W442" s="64" t="s">
        <v>2079</v>
      </c>
      <c r="X442" s="60"/>
      <c r="Y442" s="74"/>
      <c r="Z442" s="56">
        <f t="shared" ref="Z442:AI451" ca="1" si="193">IF($O442-WEEKNUM(Z$1815)=0,$Y442,0)</f>
        <v>0</v>
      </c>
      <c r="AA442" s="56">
        <f t="shared" ca="1" si="193"/>
        <v>0</v>
      </c>
      <c r="AB442" s="56">
        <f t="shared" ca="1" si="193"/>
        <v>0</v>
      </c>
      <c r="AC442" s="56">
        <f t="shared" ca="1" si="193"/>
        <v>0</v>
      </c>
      <c r="AD442" s="56">
        <f t="shared" ca="1" si="193"/>
        <v>0</v>
      </c>
      <c r="AE442" s="56">
        <f t="shared" ca="1" si="193"/>
        <v>0</v>
      </c>
      <c r="AF442" s="56">
        <f t="shared" ca="1" si="193"/>
        <v>0</v>
      </c>
      <c r="AG442" s="56">
        <f t="shared" ca="1" si="193"/>
        <v>0</v>
      </c>
      <c r="AH442" s="56">
        <f t="shared" ca="1" si="193"/>
        <v>0</v>
      </c>
      <c r="AI442" s="56">
        <f t="shared" ca="1" si="193"/>
        <v>0</v>
      </c>
      <c r="AJ442" s="56">
        <f t="shared" ref="AJ442:AS451" ca="1" si="194">IF($O442-WEEKNUM(AJ$1815)=0,$Y442,0)</f>
        <v>0</v>
      </c>
      <c r="AK442" s="56">
        <f t="shared" ca="1" si="194"/>
        <v>0</v>
      </c>
      <c r="AL442" s="56">
        <f t="shared" ca="1" si="194"/>
        <v>0</v>
      </c>
      <c r="AM442" s="56">
        <f t="shared" ca="1" si="194"/>
        <v>0</v>
      </c>
      <c r="AN442" s="56">
        <f t="shared" ca="1" si="194"/>
        <v>0</v>
      </c>
      <c r="AO442" s="56">
        <f t="shared" ca="1" si="194"/>
        <v>0</v>
      </c>
      <c r="AP442" s="56">
        <f t="shared" ca="1" si="194"/>
        <v>0</v>
      </c>
      <c r="AQ442" s="56">
        <f t="shared" ca="1" si="194"/>
        <v>0</v>
      </c>
      <c r="AR442" s="56">
        <f t="shared" ca="1" si="194"/>
        <v>0</v>
      </c>
      <c r="AS442" s="56">
        <f t="shared" ca="1" si="194"/>
        <v>0</v>
      </c>
      <c r="AT442" s="56">
        <f t="shared" ref="AT442:BG451" ca="1" si="195">IF($O442-WEEKNUM(AT$1815)=0,$Y442,0)</f>
        <v>0</v>
      </c>
      <c r="AU442" s="56">
        <f t="shared" ca="1" si="195"/>
        <v>0</v>
      </c>
      <c r="AV442" s="56">
        <f t="shared" ca="1" si="195"/>
        <v>0</v>
      </c>
      <c r="AW442" s="56">
        <f t="shared" ca="1" si="195"/>
        <v>0</v>
      </c>
      <c r="AX442" s="56">
        <f t="shared" ca="1" si="195"/>
        <v>0</v>
      </c>
      <c r="AY442" s="56">
        <f t="shared" ca="1" si="195"/>
        <v>0</v>
      </c>
      <c r="AZ442" s="56">
        <f t="shared" ca="1" si="195"/>
        <v>0</v>
      </c>
      <c r="BA442" s="56">
        <f t="shared" ca="1" si="195"/>
        <v>0</v>
      </c>
      <c r="BB442" s="56">
        <f t="shared" ca="1" si="195"/>
        <v>0</v>
      </c>
      <c r="BC442" s="56">
        <f t="shared" ca="1" si="195"/>
        <v>0</v>
      </c>
      <c r="BD442" s="56">
        <f t="shared" ca="1" si="195"/>
        <v>0</v>
      </c>
      <c r="BE442" s="56">
        <f t="shared" ca="1" si="195"/>
        <v>0</v>
      </c>
      <c r="BF442" s="56">
        <f t="shared" ca="1" si="195"/>
        <v>0</v>
      </c>
      <c r="BG442" s="56">
        <f t="shared" ca="1" si="195"/>
        <v>0</v>
      </c>
      <c r="BH442" s="1"/>
    </row>
    <row r="443" spans="1:60" s="4" customFormat="1" ht="12" customHeight="1" x14ac:dyDescent="0.2">
      <c r="A443" s="3"/>
      <c r="B443" s="3" t="s">
        <v>2080</v>
      </c>
      <c r="C443" s="3" t="s">
        <v>1681</v>
      </c>
      <c r="D443" s="3"/>
      <c r="E443" s="94"/>
      <c r="F443" s="95"/>
      <c r="G443" s="50" t="s">
        <v>1682</v>
      </c>
      <c r="H443" s="50" t="s">
        <v>1682</v>
      </c>
      <c r="I443" s="71"/>
      <c r="J443" s="72"/>
      <c r="K443" s="72"/>
      <c r="L443" s="80"/>
      <c r="M443" s="54" t="str">
        <f t="shared" si="189"/>
        <v>-</v>
      </c>
      <c r="N443" s="52">
        <f t="shared" si="170"/>
        <v>0</v>
      </c>
      <c r="O443" s="55">
        <f t="shared" ca="1" si="171"/>
        <v>28</v>
      </c>
      <c r="P443" s="55" t="str">
        <f t="shared" ca="1" si="172"/>
        <v>2019.7</v>
      </c>
      <c r="Q443" s="56">
        <f t="shared" si="173"/>
        <v>0</v>
      </c>
      <c r="R443" s="52" t="str">
        <f t="shared" si="174"/>
        <v/>
      </c>
      <c r="S443" s="52"/>
      <c r="T443" s="52" t="str">
        <f t="shared" si="179"/>
        <v>OV</v>
      </c>
      <c r="U443" s="57" t="s">
        <v>130</v>
      </c>
      <c r="V443" s="58">
        <f t="shared" ca="1" si="175"/>
        <v>0</v>
      </c>
      <c r="W443" s="59"/>
      <c r="X443" s="60"/>
      <c r="Y443" s="74"/>
      <c r="Z443" s="56">
        <f t="shared" ca="1" si="193"/>
        <v>0</v>
      </c>
      <c r="AA443" s="56">
        <f t="shared" ca="1" si="193"/>
        <v>0</v>
      </c>
      <c r="AB443" s="56">
        <f t="shared" ca="1" si="193"/>
        <v>0</v>
      </c>
      <c r="AC443" s="56">
        <f t="shared" ca="1" si="193"/>
        <v>0</v>
      </c>
      <c r="AD443" s="56">
        <f t="shared" ca="1" si="193"/>
        <v>0</v>
      </c>
      <c r="AE443" s="56">
        <f t="shared" ca="1" si="193"/>
        <v>0</v>
      </c>
      <c r="AF443" s="56">
        <f t="shared" ca="1" si="193"/>
        <v>0</v>
      </c>
      <c r="AG443" s="56">
        <f t="shared" ca="1" si="193"/>
        <v>0</v>
      </c>
      <c r="AH443" s="56">
        <f t="shared" ca="1" si="193"/>
        <v>0</v>
      </c>
      <c r="AI443" s="56">
        <f t="shared" ca="1" si="193"/>
        <v>0</v>
      </c>
      <c r="AJ443" s="56">
        <f t="shared" ca="1" si="194"/>
        <v>0</v>
      </c>
      <c r="AK443" s="56">
        <f t="shared" ca="1" si="194"/>
        <v>0</v>
      </c>
      <c r="AL443" s="56">
        <f t="shared" ca="1" si="194"/>
        <v>0</v>
      </c>
      <c r="AM443" s="56">
        <f t="shared" ca="1" si="194"/>
        <v>0</v>
      </c>
      <c r="AN443" s="56">
        <f t="shared" ca="1" si="194"/>
        <v>0</v>
      </c>
      <c r="AO443" s="56">
        <f t="shared" ca="1" si="194"/>
        <v>0</v>
      </c>
      <c r="AP443" s="56">
        <f t="shared" ca="1" si="194"/>
        <v>0</v>
      </c>
      <c r="AQ443" s="56">
        <f t="shared" ca="1" si="194"/>
        <v>0</v>
      </c>
      <c r="AR443" s="56">
        <f t="shared" ca="1" si="194"/>
        <v>0</v>
      </c>
      <c r="AS443" s="56">
        <f t="shared" ca="1" si="194"/>
        <v>0</v>
      </c>
      <c r="AT443" s="56">
        <f t="shared" ca="1" si="195"/>
        <v>0</v>
      </c>
      <c r="AU443" s="56">
        <f t="shared" ca="1" si="195"/>
        <v>0</v>
      </c>
      <c r="AV443" s="56">
        <f t="shared" ca="1" si="195"/>
        <v>0</v>
      </c>
      <c r="AW443" s="56">
        <f t="shared" ca="1" si="195"/>
        <v>0</v>
      </c>
      <c r="AX443" s="56">
        <f t="shared" ca="1" si="195"/>
        <v>0</v>
      </c>
      <c r="AY443" s="56">
        <f t="shared" ca="1" si="195"/>
        <v>0</v>
      </c>
      <c r="AZ443" s="56">
        <f t="shared" ca="1" si="195"/>
        <v>0</v>
      </c>
      <c r="BA443" s="56">
        <f t="shared" ca="1" si="195"/>
        <v>0</v>
      </c>
      <c r="BB443" s="56">
        <f t="shared" ca="1" si="195"/>
        <v>0</v>
      </c>
      <c r="BC443" s="56">
        <f t="shared" ca="1" si="195"/>
        <v>0</v>
      </c>
      <c r="BD443" s="56">
        <f t="shared" ca="1" si="195"/>
        <v>0</v>
      </c>
      <c r="BE443" s="56">
        <f t="shared" ca="1" si="195"/>
        <v>0</v>
      </c>
      <c r="BF443" s="56">
        <f t="shared" ca="1" si="195"/>
        <v>0</v>
      </c>
      <c r="BG443" s="56">
        <f t="shared" ca="1" si="195"/>
        <v>0</v>
      </c>
      <c r="BH443" s="1"/>
    </row>
    <row r="444" spans="1:60" s="4" customFormat="1" ht="12" customHeight="1" x14ac:dyDescent="0.2">
      <c r="A444" s="3"/>
      <c r="B444" s="3" t="s">
        <v>2081</v>
      </c>
      <c r="C444" s="3" t="s">
        <v>1681</v>
      </c>
      <c r="D444" s="3"/>
      <c r="E444" s="94"/>
      <c r="F444" s="95" t="s">
        <v>1678</v>
      </c>
      <c r="G444" s="50" t="s">
        <v>1678</v>
      </c>
      <c r="H444" s="50" t="s">
        <v>1678</v>
      </c>
      <c r="I444" s="71"/>
      <c r="J444" s="72"/>
      <c r="K444" s="72"/>
      <c r="L444" s="80">
        <v>43585</v>
      </c>
      <c r="M444" s="54">
        <f t="shared" si="189"/>
        <v>2</v>
      </c>
      <c r="N444" s="52">
        <f>WEEKNUM(L444)</f>
        <v>18</v>
      </c>
      <c r="O444" s="55">
        <f t="shared" ca="1" si="171"/>
        <v>28</v>
      </c>
      <c r="P444" s="55" t="str">
        <f t="shared" ca="1" si="172"/>
        <v>2019.7</v>
      </c>
      <c r="Q444" s="56">
        <f t="shared" si="173"/>
        <v>14000</v>
      </c>
      <c r="R444" s="52">
        <f t="shared" ca="1" si="174"/>
        <v>71</v>
      </c>
      <c r="S444" s="52"/>
      <c r="T444" s="52" t="str">
        <f t="shared" ca="1" si="179"/>
        <v>OV</v>
      </c>
      <c r="U444" s="57" t="s">
        <v>178</v>
      </c>
      <c r="V444" s="58">
        <f t="shared" ca="1" si="175"/>
        <v>0</v>
      </c>
      <c r="W444" s="59"/>
      <c r="X444" s="60"/>
      <c r="Y444" s="74">
        <v>14000</v>
      </c>
      <c r="Z444" s="56">
        <f t="shared" ca="1" si="193"/>
        <v>0</v>
      </c>
      <c r="AA444" s="56">
        <f t="shared" ca="1" si="193"/>
        <v>0</v>
      </c>
      <c r="AB444" s="56">
        <f t="shared" ca="1" si="193"/>
        <v>0</v>
      </c>
      <c r="AC444" s="56">
        <f t="shared" ca="1" si="193"/>
        <v>0</v>
      </c>
      <c r="AD444" s="56">
        <f t="shared" ca="1" si="193"/>
        <v>0</v>
      </c>
      <c r="AE444" s="56">
        <f t="shared" ca="1" si="193"/>
        <v>0</v>
      </c>
      <c r="AF444" s="56">
        <f t="shared" ca="1" si="193"/>
        <v>0</v>
      </c>
      <c r="AG444" s="56">
        <f t="shared" ca="1" si="193"/>
        <v>0</v>
      </c>
      <c r="AH444" s="56">
        <f t="shared" ca="1" si="193"/>
        <v>0</v>
      </c>
      <c r="AI444" s="56">
        <f t="shared" ca="1" si="193"/>
        <v>14000</v>
      </c>
      <c r="AJ444" s="56">
        <f t="shared" ca="1" si="194"/>
        <v>0</v>
      </c>
      <c r="AK444" s="56">
        <f t="shared" ca="1" si="194"/>
        <v>0</v>
      </c>
      <c r="AL444" s="56">
        <f t="shared" ca="1" si="194"/>
        <v>0</v>
      </c>
      <c r="AM444" s="56">
        <f t="shared" ca="1" si="194"/>
        <v>0</v>
      </c>
      <c r="AN444" s="56">
        <f t="shared" ca="1" si="194"/>
        <v>0</v>
      </c>
      <c r="AO444" s="56">
        <f t="shared" ca="1" si="194"/>
        <v>0</v>
      </c>
      <c r="AP444" s="56">
        <f t="shared" ca="1" si="194"/>
        <v>0</v>
      </c>
      <c r="AQ444" s="56">
        <f t="shared" ca="1" si="194"/>
        <v>0</v>
      </c>
      <c r="AR444" s="56">
        <f t="shared" ca="1" si="194"/>
        <v>0</v>
      </c>
      <c r="AS444" s="56">
        <f t="shared" ca="1" si="194"/>
        <v>0</v>
      </c>
      <c r="AT444" s="56">
        <f t="shared" ca="1" si="195"/>
        <v>0</v>
      </c>
      <c r="AU444" s="56">
        <f t="shared" ca="1" si="195"/>
        <v>0</v>
      </c>
      <c r="AV444" s="56">
        <f t="shared" ca="1" si="195"/>
        <v>0</v>
      </c>
      <c r="AW444" s="56">
        <f t="shared" ca="1" si="195"/>
        <v>0</v>
      </c>
      <c r="AX444" s="56">
        <f t="shared" ca="1" si="195"/>
        <v>0</v>
      </c>
      <c r="AY444" s="56">
        <f t="shared" ca="1" si="195"/>
        <v>0</v>
      </c>
      <c r="AZ444" s="56">
        <f t="shared" ca="1" si="195"/>
        <v>0</v>
      </c>
      <c r="BA444" s="56">
        <f t="shared" ca="1" si="195"/>
        <v>0</v>
      </c>
      <c r="BB444" s="56">
        <f t="shared" ca="1" si="195"/>
        <v>0</v>
      </c>
      <c r="BC444" s="56">
        <f t="shared" ca="1" si="195"/>
        <v>0</v>
      </c>
      <c r="BD444" s="56">
        <f t="shared" ca="1" si="195"/>
        <v>0</v>
      </c>
      <c r="BE444" s="56">
        <f t="shared" ca="1" si="195"/>
        <v>0</v>
      </c>
      <c r="BF444" s="56">
        <f t="shared" ca="1" si="195"/>
        <v>0</v>
      </c>
      <c r="BG444" s="56">
        <f t="shared" ca="1" si="195"/>
        <v>0</v>
      </c>
      <c r="BH444" s="1"/>
    </row>
    <row r="445" spans="1:60" s="4" customFormat="1" ht="12" customHeight="1" x14ac:dyDescent="0.2">
      <c r="A445" s="3" t="s">
        <v>2082</v>
      </c>
      <c r="B445" s="3" t="s">
        <v>2083</v>
      </c>
      <c r="C445" s="3" t="s">
        <v>1688</v>
      </c>
      <c r="D445" s="3"/>
      <c r="E445" s="94"/>
      <c r="F445" s="95"/>
      <c r="G445" s="50" t="s">
        <v>1682</v>
      </c>
      <c r="H445" s="50" t="s">
        <v>1682</v>
      </c>
      <c r="I445" s="71"/>
      <c r="J445" s="72"/>
      <c r="K445" s="72"/>
      <c r="L445" s="80"/>
      <c r="M445" s="54" t="str">
        <f t="shared" si="189"/>
        <v>-</v>
      </c>
      <c r="N445" s="52">
        <f t="shared" si="170"/>
        <v>0</v>
      </c>
      <c r="O445" s="55">
        <f t="shared" ca="1" si="171"/>
        <v>28</v>
      </c>
      <c r="P445" s="55" t="str">
        <f t="shared" ca="1" si="172"/>
        <v>2019.7</v>
      </c>
      <c r="Q445" s="56">
        <f t="shared" si="173"/>
        <v>0</v>
      </c>
      <c r="R445" s="52" t="str">
        <f t="shared" si="174"/>
        <v/>
      </c>
      <c r="S445" s="52"/>
      <c r="T445" s="52" t="str">
        <f t="shared" si="179"/>
        <v>OV</v>
      </c>
      <c r="U445" s="57" t="s">
        <v>130</v>
      </c>
      <c r="V445" s="58">
        <f t="shared" ca="1" si="175"/>
        <v>0</v>
      </c>
      <c r="W445" s="59"/>
      <c r="X445" s="60"/>
      <c r="Y445" s="74"/>
      <c r="Z445" s="56">
        <f t="shared" ca="1" si="193"/>
        <v>0</v>
      </c>
      <c r="AA445" s="56">
        <f t="shared" ca="1" si="193"/>
        <v>0</v>
      </c>
      <c r="AB445" s="56">
        <f t="shared" ca="1" si="193"/>
        <v>0</v>
      </c>
      <c r="AC445" s="56">
        <f t="shared" ca="1" si="193"/>
        <v>0</v>
      </c>
      <c r="AD445" s="56">
        <f t="shared" ca="1" si="193"/>
        <v>0</v>
      </c>
      <c r="AE445" s="56">
        <f t="shared" ca="1" si="193"/>
        <v>0</v>
      </c>
      <c r="AF445" s="56">
        <f t="shared" ca="1" si="193"/>
        <v>0</v>
      </c>
      <c r="AG445" s="56">
        <f t="shared" ca="1" si="193"/>
        <v>0</v>
      </c>
      <c r="AH445" s="56">
        <f t="shared" ca="1" si="193"/>
        <v>0</v>
      </c>
      <c r="AI445" s="56">
        <f t="shared" ca="1" si="193"/>
        <v>0</v>
      </c>
      <c r="AJ445" s="56">
        <f t="shared" ca="1" si="194"/>
        <v>0</v>
      </c>
      <c r="AK445" s="56">
        <f t="shared" ca="1" si="194"/>
        <v>0</v>
      </c>
      <c r="AL445" s="56">
        <f t="shared" ca="1" si="194"/>
        <v>0</v>
      </c>
      <c r="AM445" s="56">
        <f t="shared" ca="1" si="194"/>
        <v>0</v>
      </c>
      <c r="AN445" s="56">
        <f t="shared" ca="1" si="194"/>
        <v>0</v>
      </c>
      <c r="AO445" s="56">
        <f t="shared" ca="1" si="194"/>
        <v>0</v>
      </c>
      <c r="AP445" s="56">
        <f t="shared" ca="1" si="194"/>
        <v>0</v>
      </c>
      <c r="AQ445" s="56">
        <f t="shared" ca="1" si="194"/>
        <v>0</v>
      </c>
      <c r="AR445" s="56">
        <f t="shared" ca="1" si="194"/>
        <v>0</v>
      </c>
      <c r="AS445" s="56">
        <f t="shared" ca="1" si="194"/>
        <v>0</v>
      </c>
      <c r="AT445" s="56">
        <f t="shared" ca="1" si="195"/>
        <v>0</v>
      </c>
      <c r="AU445" s="56">
        <f t="shared" ca="1" si="195"/>
        <v>0</v>
      </c>
      <c r="AV445" s="56">
        <f t="shared" ca="1" si="195"/>
        <v>0</v>
      </c>
      <c r="AW445" s="56">
        <f t="shared" ca="1" si="195"/>
        <v>0</v>
      </c>
      <c r="AX445" s="56">
        <f t="shared" ca="1" si="195"/>
        <v>0</v>
      </c>
      <c r="AY445" s="56">
        <f t="shared" ca="1" si="195"/>
        <v>0</v>
      </c>
      <c r="AZ445" s="56">
        <f t="shared" ca="1" si="195"/>
        <v>0</v>
      </c>
      <c r="BA445" s="56">
        <f t="shared" ca="1" si="195"/>
        <v>0</v>
      </c>
      <c r="BB445" s="56">
        <f t="shared" ca="1" si="195"/>
        <v>0</v>
      </c>
      <c r="BC445" s="56">
        <f t="shared" ca="1" si="195"/>
        <v>0</v>
      </c>
      <c r="BD445" s="56">
        <f t="shared" ca="1" si="195"/>
        <v>0</v>
      </c>
      <c r="BE445" s="56">
        <f t="shared" ca="1" si="195"/>
        <v>0</v>
      </c>
      <c r="BF445" s="56">
        <f t="shared" ca="1" si="195"/>
        <v>0</v>
      </c>
      <c r="BG445" s="56">
        <f t="shared" ca="1" si="195"/>
        <v>0</v>
      </c>
      <c r="BH445" s="1"/>
    </row>
    <row r="446" spans="1:60" s="4" customFormat="1" x14ac:dyDescent="0.2">
      <c r="A446" s="3" t="s">
        <v>2084</v>
      </c>
      <c r="B446" s="3" t="s">
        <v>2085</v>
      </c>
      <c r="C446" s="3" t="s">
        <v>1681</v>
      </c>
      <c r="D446" s="3"/>
      <c r="E446" s="90"/>
      <c r="F446" s="91"/>
      <c r="G446" s="50" t="s">
        <v>1682</v>
      </c>
      <c r="H446" s="50" t="s">
        <v>1682</v>
      </c>
      <c r="I446" s="71"/>
      <c r="J446" s="72">
        <v>30</v>
      </c>
      <c r="K446" s="72"/>
      <c r="L446" s="80"/>
      <c r="M446" s="54" t="str">
        <f t="shared" si="189"/>
        <v>-</v>
      </c>
      <c r="N446" s="52">
        <f t="shared" si="170"/>
        <v>0</v>
      </c>
      <c r="O446" s="55">
        <f t="shared" ca="1" si="171"/>
        <v>28</v>
      </c>
      <c r="P446" s="55" t="str">
        <f t="shared" ca="1" si="172"/>
        <v>2019.7</v>
      </c>
      <c r="Q446" s="56">
        <f t="shared" si="173"/>
        <v>0</v>
      </c>
      <c r="R446" s="52" t="str">
        <f t="shared" si="174"/>
        <v/>
      </c>
      <c r="S446" s="52"/>
      <c r="T446" s="52" t="str">
        <f t="shared" si="179"/>
        <v>OV</v>
      </c>
      <c r="U446" s="57" t="s">
        <v>130</v>
      </c>
      <c r="V446" s="58">
        <f t="shared" ca="1" si="175"/>
        <v>0</v>
      </c>
      <c r="W446" s="64" t="s">
        <v>2086</v>
      </c>
      <c r="X446" s="60"/>
      <c r="Y446" s="74"/>
      <c r="Z446" s="56">
        <f t="shared" ca="1" si="193"/>
        <v>0</v>
      </c>
      <c r="AA446" s="56">
        <f t="shared" ca="1" si="193"/>
        <v>0</v>
      </c>
      <c r="AB446" s="56">
        <f t="shared" ca="1" si="193"/>
        <v>0</v>
      </c>
      <c r="AC446" s="56">
        <f t="shared" ca="1" si="193"/>
        <v>0</v>
      </c>
      <c r="AD446" s="56">
        <f t="shared" ca="1" si="193"/>
        <v>0</v>
      </c>
      <c r="AE446" s="56">
        <f t="shared" ca="1" si="193"/>
        <v>0</v>
      </c>
      <c r="AF446" s="56">
        <f t="shared" ca="1" si="193"/>
        <v>0</v>
      </c>
      <c r="AG446" s="56">
        <f t="shared" ca="1" si="193"/>
        <v>0</v>
      </c>
      <c r="AH446" s="56">
        <f t="shared" ca="1" si="193"/>
        <v>0</v>
      </c>
      <c r="AI446" s="56">
        <f t="shared" ca="1" si="193"/>
        <v>0</v>
      </c>
      <c r="AJ446" s="56">
        <f t="shared" ca="1" si="194"/>
        <v>0</v>
      </c>
      <c r="AK446" s="56">
        <f t="shared" ca="1" si="194"/>
        <v>0</v>
      </c>
      <c r="AL446" s="56">
        <f t="shared" ca="1" si="194"/>
        <v>0</v>
      </c>
      <c r="AM446" s="56">
        <f t="shared" ca="1" si="194"/>
        <v>0</v>
      </c>
      <c r="AN446" s="56">
        <f t="shared" ca="1" si="194"/>
        <v>0</v>
      </c>
      <c r="AO446" s="56">
        <f t="shared" ca="1" si="194"/>
        <v>0</v>
      </c>
      <c r="AP446" s="56">
        <f t="shared" ca="1" si="194"/>
        <v>0</v>
      </c>
      <c r="AQ446" s="56">
        <f t="shared" ca="1" si="194"/>
        <v>0</v>
      </c>
      <c r="AR446" s="56">
        <f t="shared" ca="1" si="194"/>
        <v>0</v>
      </c>
      <c r="AS446" s="56">
        <f t="shared" ca="1" si="194"/>
        <v>0</v>
      </c>
      <c r="AT446" s="56">
        <f t="shared" ca="1" si="195"/>
        <v>0</v>
      </c>
      <c r="AU446" s="56">
        <f t="shared" ca="1" si="195"/>
        <v>0</v>
      </c>
      <c r="AV446" s="56">
        <f t="shared" ca="1" si="195"/>
        <v>0</v>
      </c>
      <c r="AW446" s="56">
        <f t="shared" ca="1" si="195"/>
        <v>0</v>
      </c>
      <c r="AX446" s="56">
        <f t="shared" ca="1" si="195"/>
        <v>0</v>
      </c>
      <c r="AY446" s="56">
        <f t="shared" ca="1" si="195"/>
        <v>0</v>
      </c>
      <c r="AZ446" s="56">
        <f t="shared" ca="1" si="195"/>
        <v>0</v>
      </c>
      <c r="BA446" s="56">
        <f t="shared" ca="1" si="195"/>
        <v>0</v>
      </c>
      <c r="BB446" s="56">
        <f t="shared" ca="1" si="195"/>
        <v>0</v>
      </c>
      <c r="BC446" s="56">
        <f t="shared" ca="1" si="195"/>
        <v>0</v>
      </c>
      <c r="BD446" s="56">
        <f t="shared" ca="1" si="195"/>
        <v>0</v>
      </c>
      <c r="BE446" s="56">
        <f t="shared" ca="1" si="195"/>
        <v>0</v>
      </c>
      <c r="BF446" s="56">
        <f t="shared" ca="1" si="195"/>
        <v>0</v>
      </c>
      <c r="BG446" s="56">
        <f t="shared" ca="1" si="195"/>
        <v>0</v>
      </c>
    </row>
    <row r="447" spans="1:60" s="4" customFormat="1" x14ac:dyDescent="0.2">
      <c r="A447" s="3" t="s">
        <v>2084</v>
      </c>
      <c r="B447" s="3" t="s">
        <v>2085</v>
      </c>
      <c r="C447" s="3" t="s">
        <v>1681</v>
      </c>
      <c r="D447" s="3"/>
      <c r="E447" s="90"/>
      <c r="F447" s="91"/>
      <c r="G447" s="50" t="s">
        <v>1682</v>
      </c>
      <c r="H447" s="50" t="s">
        <v>1682</v>
      </c>
      <c r="I447" s="71"/>
      <c r="J447" s="72">
        <v>30</v>
      </c>
      <c r="K447" s="72"/>
      <c r="L447" s="80"/>
      <c r="M447" s="54" t="str">
        <f t="shared" si="189"/>
        <v>-</v>
      </c>
      <c r="N447" s="52">
        <f>WEEKNUM(L447)</f>
        <v>0</v>
      </c>
      <c r="O447" s="55">
        <f t="shared" ca="1" si="171"/>
        <v>28</v>
      </c>
      <c r="P447" s="55" t="str">
        <f t="shared" ca="1" si="172"/>
        <v>2019.7</v>
      </c>
      <c r="Q447" s="56">
        <f t="shared" si="173"/>
        <v>0</v>
      </c>
      <c r="R447" s="52" t="str">
        <f t="shared" si="174"/>
        <v/>
      </c>
      <c r="S447" s="52"/>
      <c r="T447" s="52" t="str">
        <f t="shared" si="179"/>
        <v>OV</v>
      </c>
      <c r="U447" s="57" t="s">
        <v>130</v>
      </c>
      <c r="V447" s="58">
        <f t="shared" ca="1" si="175"/>
        <v>0</v>
      </c>
      <c r="W447" s="64" t="s">
        <v>2086</v>
      </c>
      <c r="X447" s="60"/>
      <c r="Y447" s="74"/>
      <c r="Z447" s="56">
        <f t="shared" ca="1" si="193"/>
        <v>0</v>
      </c>
      <c r="AA447" s="56">
        <f t="shared" ca="1" si="193"/>
        <v>0</v>
      </c>
      <c r="AB447" s="56">
        <f t="shared" ca="1" si="193"/>
        <v>0</v>
      </c>
      <c r="AC447" s="56">
        <f t="shared" ca="1" si="193"/>
        <v>0</v>
      </c>
      <c r="AD447" s="56">
        <f t="shared" ca="1" si="193"/>
        <v>0</v>
      </c>
      <c r="AE447" s="56">
        <f t="shared" ca="1" si="193"/>
        <v>0</v>
      </c>
      <c r="AF447" s="56">
        <f t="shared" ca="1" si="193"/>
        <v>0</v>
      </c>
      <c r="AG447" s="56">
        <f t="shared" ca="1" si="193"/>
        <v>0</v>
      </c>
      <c r="AH447" s="56">
        <f t="shared" ca="1" si="193"/>
        <v>0</v>
      </c>
      <c r="AI447" s="56">
        <f t="shared" ca="1" si="193"/>
        <v>0</v>
      </c>
      <c r="AJ447" s="56">
        <f t="shared" ca="1" si="194"/>
        <v>0</v>
      </c>
      <c r="AK447" s="56">
        <f t="shared" ca="1" si="194"/>
        <v>0</v>
      </c>
      <c r="AL447" s="56">
        <f t="shared" ca="1" si="194"/>
        <v>0</v>
      </c>
      <c r="AM447" s="56">
        <f t="shared" ca="1" si="194"/>
        <v>0</v>
      </c>
      <c r="AN447" s="56">
        <f t="shared" ca="1" si="194"/>
        <v>0</v>
      </c>
      <c r="AO447" s="56">
        <f t="shared" ca="1" si="194"/>
        <v>0</v>
      </c>
      <c r="AP447" s="56">
        <f t="shared" ca="1" si="194"/>
        <v>0</v>
      </c>
      <c r="AQ447" s="56">
        <f t="shared" ca="1" si="194"/>
        <v>0</v>
      </c>
      <c r="AR447" s="56">
        <f t="shared" ca="1" si="194"/>
        <v>0</v>
      </c>
      <c r="AS447" s="56">
        <f t="shared" ca="1" si="194"/>
        <v>0</v>
      </c>
      <c r="AT447" s="56">
        <f t="shared" ca="1" si="195"/>
        <v>0</v>
      </c>
      <c r="AU447" s="56">
        <f t="shared" ca="1" si="195"/>
        <v>0</v>
      </c>
      <c r="AV447" s="56">
        <f t="shared" ca="1" si="195"/>
        <v>0</v>
      </c>
      <c r="AW447" s="56">
        <f t="shared" ca="1" si="195"/>
        <v>0</v>
      </c>
      <c r="AX447" s="56">
        <f t="shared" ca="1" si="195"/>
        <v>0</v>
      </c>
      <c r="AY447" s="56">
        <f t="shared" ca="1" si="195"/>
        <v>0</v>
      </c>
      <c r="AZ447" s="56">
        <f t="shared" ca="1" si="195"/>
        <v>0</v>
      </c>
      <c r="BA447" s="56">
        <f t="shared" ca="1" si="195"/>
        <v>0</v>
      </c>
      <c r="BB447" s="56">
        <f t="shared" ca="1" si="195"/>
        <v>0</v>
      </c>
      <c r="BC447" s="56">
        <f t="shared" ca="1" si="195"/>
        <v>0</v>
      </c>
      <c r="BD447" s="56">
        <f t="shared" ca="1" si="195"/>
        <v>0</v>
      </c>
      <c r="BE447" s="56">
        <f t="shared" ca="1" si="195"/>
        <v>0</v>
      </c>
      <c r="BF447" s="56">
        <f t="shared" ca="1" si="195"/>
        <v>0</v>
      </c>
      <c r="BG447" s="56">
        <f t="shared" ca="1" si="195"/>
        <v>0</v>
      </c>
    </row>
    <row r="448" spans="1:60" s="4" customFormat="1" x14ac:dyDescent="0.2">
      <c r="A448" s="3" t="s">
        <v>2087</v>
      </c>
      <c r="B448" s="3" t="s">
        <v>2088</v>
      </c>
      <c r="C448" s="3" t="s">
        <v>1688</v>
      </c>
      <c r="D448" s="3"/>
      <c r="E448" s="90"/>
      <c r="F448" s="91"/>
      <c r="G448" s="50" t="s">
        <v>1682</v>
      </c>
      <c r="H448" s="50" t="s">
        <v>1682</v>
      </c>
      <c r="I448" s="71"/>
      <c r="J448" s="72">
        <v>21</v>
      </c>
      <c r="K448" s="72"/>
      <c r="L448" s="80"/>
      <c r="M448" s="54" t="str">
        <f t="shared" si="189"/>
        <v>-</v>
      </c>
      <c r="N448" s="52">
        <f t="shared" si="170"/>
        <v>0</v>
      </c>
      <c r="O448" s="55">
        <f t="shared" ca="1" si="171"/>
        <v>28</v>
      </c>
      <c r="P448" s="55" t="str">
        <f t="shared" ca="1" si="172"/>
        <v>2019.7</v>
      </c>
      <c r="Q448" s="56">
        <f t="shared" si="173"/>
        <v>0</v>
      </c>
      <c r="R448" s="52" t="str">
        <f t="shared" si="174"/>
        <v/>
      </c>
      <c r="S448" s="52"/>
      <c r="T448" s="52" t="str">
        <f t="shared" si="179"/>
        <v>OV</v>
      </c>
      <c r="U448" s="57" t="s">
        <v>130</v>
      </c>
      <c r="V448" s="58">
        <f t="shared" ca="1" si="175"/>
        <v>0</v>
      </c>
      <c r="W448" s="64" t="s">
        <v>1895</v>
      </c>
      <c r="X448" s="60"/>
      <c r="Y448" s="74"/>
      <c r="Z448" s="56">
        <f t="shared" ca="1" si="193"/>
        <v>0</v>
      </c>
      <c r="AA448" s="56">
        <f t="shared" ca="1" si="193"/>
        <v>0</v>
      </c>
      <c r="AB448" s="56">
        <f t="shared" ca="1" si="193"/>
        <v>0</v>
      </c>
      <c r="AC448" s="56">
        <f t="shared" ca="1" si="193"/>
        <v>0</v>
      </c>
      <c r="AD448" s="56">
        <f t="shared" ca="1" si="193"/>
        <v>0</v>
      </c>
      <c r="AE448" s="56">
        <f t="shared" ca="1" si="193"/>
        <v>0</v>
      </c>
      <c r="AF448" s="56">
        <f t="shared" ca="1" si="193"/>
        <v>0</v>
      </c>
      <c r="AG448" s="56">
        <f t="shared" ca="1" si="193"/>
        <v>0</v>
      </c>
      <c r="AH448" s="56">
        <f t="shared" ca="1" si="193"/>
        <v>0</v>
      </c>
      <c r="AI448" s="56">
        <f t="shared" ca="1" si="193"/>
        <v>0</v>
      </c>
      <c r="AJ448" s="56">
        <f t="shared" ca="1" si="194"/>
        <v>0</v>
      </c>
      <c r="AK448" s="56">
        <f t="shared" ca="1" si="194"/>
        <v>0</v>
      </c>
      <c r="AL448" s="56">
        <f t="shared" ca="1" si="194"/>
        <v>0</v>
      </c>
      <c r="AM448" s="56">
        <f t="shared" ca="1" si="194"/>
        <v>0</v>
      </c>
      <c r="AN448" s="56">
        <f t="shared" ca="1" si="194"/>
        <v>0</v>
      </c>
      <c r="AO448" s="56">
        <f t="shared" ca="1" si="194"/>
        <v>0</v>
      </c>
      <c r="AP448" s="56">
        <f t="shared" ca="1" si="194"/>
        <v>0</v>
      </c>
      <c r="AQ448" s="56">
        <f t="shared" ca="1" si="194"/>
        <v>0</v>
      </c>
      <c r="AR448" s="56">
        <f t="shared" ca="1" si="194"/>
        <v>0</v>
      </c>
      <c r="AS448" s="56">
        <f t="shared" ca="1" si="194"/>
        <v>0</v>
      </c>
      <c r="AT448" s="56">
        <f t="shared" ca="1" si="195"/>
        <v>0</v>
      </c>
      <c r="AU448" s="56">
        <f t="shared" ca="1" si="195"/>
        <v>0</v>
      </c>
      <c r="AV448" s="56">
        <f t="shared" ca="1" si="195"/>
        <v>0</v>
      </c>
      <c r="AW448" s="56">
        <f t="shared" ca="1" si="195"/>
        <v>0</v>
      </c>
      <c r="AX448" s="56">
        <f t="shared" ca="1" si="195"/>
        <v>0</v>
      </c>
      <c r="AY448" s="56">
        <f t="shared" ca="1" si="195"/>
        <v>0</v>
      </c>
      <c r="AZ448" s="56">
        <f t="shared" ca="1" si="195"/>
        <v>0</v>
      </c>
      <c r="BA448" s="56">
        <f t="shared" ca="1" si="195"/>
        <v>0</v>
      </c>
      <c r="BB448" s="56">
        <f t="shared" ca="1" si="195"/>
        <v>0</v>
      </c>
      <c r="BC448" s="56">
        <f t="shared" ca="1" si="195"/>
        <v>0</v>
      </c>
      <c r="BD448" s="56">
        <f t="shared" ca="1" si="195"/>
        <v>0</v>
      </c>
      <c r="BE448" s="56">
        <f t="shared" ca="1" si="195"/>
        <v>0</v>
      </c>
      <c r="BF448" s="56">
        <f t="shared" ca="1" si="195"/>
        <v>0</v>
      </c>
      <c r="BG448" s="56">
        <f t="shared" ca="1" si="195"/>
        <v>0</v>
      </c>
    </row>
    <row r="449" spans="1:59" s="4" customFormat="1" x14ac:dyDescent="0.2">
      <c r="A449" s="3" t="s">
        <v>2089</v>
      </c>
      <c r="B449" s="3" t="s">
        <v>2090</v>
      </c>
      <c r="C449" s="3" t="s">
        <v>1681</v>
      </c>
      <c r="D449" s="3"/>
      <c r="E449" s="90"/>
      <c r="F449" s="91"/>
      <c r="G449" s="50" t="s">
        <v>1682</v>
      </c>
      <c r="H449" s="50" t="s">
        <v>1682</v>
      </c>
      <c r="I449" s="71"/>
      <c r="J449" s="72">
        <v>21</v>
      </c>
      <c r="K449" s="72"/>
      <c r="L449" s="80"/>
      <c r="M449" s="54" t="str">
        <f t="shared" si="189"/>
        <v>-</v>
      </c>
      <c r="N449" s="52">
        <f t="shared" si="170"/>
        <v>0</v>
      </c>
      <c r="O449" s="55">
        <f t="shared" ca="1" si="171"/>
        <v>28</v>
      </c>
      <c r="P449" s="55" t="str">
        <f t="shared" ca="1" si="172"/>
        <v>2019.7</v>
      </c>
      <c r="Q449" s="56">
        <f t="shared" si="173"/>
        <v>0</v>
      </c>
      <c r="R449" s="52" t="str">
        <f t="shared" si="174"/>
        <v/>
      </c>
      <c r="S449" s="52"/>
      <c r="T449" s="52" t="str">
        <f t="shared" si="179"/>
        <v>OV</v>
      </c>
      <c r="U449" s="57" t="s">
        <v>178</v>
      </c>
      <c r="V449" s="58">
        <f t="shared" ca="1" si="175"/>
        <v>0</v>
      </c>
      <c r="W449" s="64"/>
      <c r="X449" s="60"/>
      <c r="Y449" s="74"/>
      <c r="Z449" s="56">
        <f t="shared" ca="1" si="193"/>
        <v>0</v>
      </c>
      <c r="AA449" s="56">
        <f t="shared" ca="1" si="193"/>
        <v>0</v>
      </c>
      <c r="AB449" s="56">
        <f t="shared" ca="1" si="193"/>
        <v>0</v>
      </c>
      <c r="AC449" s="56">
        <f t="shared" ca="1" si="193"/>
        <v>0</v>
      </c>
      <c r="AD449" s="56">
        <f t="shared" ca="1" si="193"/>
        <v>0</v>
      </c>
      <c r="AE449" s="56">
        <f t="shared" ca="1" si="193"/>
        <v>0</v>
      </c>
      <c r="AF449" s="56">
        <f t="shared" ca="1" si="193"/>
        <v>0</v>
      </c>
      <c r="AG449" s="56">
        <f t="shared" ca="1" si="193"/>
        <v>0</v>
      </c>
      <c r="AH449" s="56">
        <f t="shared" ca="1" si="193"/>
        <v>0</v>
      </c>
      <c r="AI449" s="56">
        <f t="shared" ca="1" si="193"/>
        <v>0</v>
      </c>
      <c r="AJ449" s="56">
        <f t="shared" ca="1" si="194"/>
        <v>0</v>
      </c>
      <c r="AK449" s="56">
        <f t="shared" ca="1" si="194"/>
        <v>0</v>
      </c>
      <c r="AL449" s="56">
        <f t="shared" ca="1" si="194"/>
        <v>0</v>
      </c>
      <c r="AM449" s="56">
        <f t="shared" ca="1" si="194"/>
        <v>0</v>
      </c>
      <c r="AN449" s="56">
        <f t="shared" ca="1" si="194"/>
        <v>0</v>
      </c>
      <c r="AO449" s="56">
        <f t="shared" ca="1" si="194"/>
        <v>0</v>
      </c>
      <c r="AP449" s="56">
        <f t="shared" ca="1" si="194"/>
        <v>0</v>
      </c>
      <c r="AQ449" s="56">
        <f t="shared" ca="1" si="194"/>
        <v>0</v>
      </c>
      <c r="AR449" s="56">
        <f t="shared" ca="1" si="194"/>
        <v>0</v>
      </c>
      <c r="AS449" s="56">
        <f t="shared" ca="1" si="194"/>
        <v>0</v>
      </c>
      <c r="AT449" s="56">
        <f t="shared" ca="1" si="195"/>
        <v>0</v>
      </c>
      <c r="AU449" s="56">
        <f t="shared" ca="1" si="195"/>
        <v>0</v>
      </c>
      <c r="AV449" s="56">
        <f t="shared" ca="1" si="195"/>
        <v>0</v>
      </c>
      <c r="AW449" s="56">
        <f t="shared" ca="1" si="195"/>
        <v>0</v>
      </c>
      <c r="AX449" s="56">
        <f t="shared" ca="1" si="195"/>
        <v>0</v>
      </c>
      <c r="AY449" s="56">
        <f t="shared" ca="1" si="195"/>
        <v>0</v>
      </c>
      <c r="AZ449" s="56">
        <f t="shared" ca="1" si="195"/>
        <v>0</v>
      </c>
      <c r="BA449" s="56">
        <f t="shared" ca="1" si="195"/>
        <v>0</v>
      </c>
      <c r="BB449" s="56">
        <f t="shared" ca="1" si="195"/>
        <v>0</v>
      </c>
      <c r="BC449" s="56">
        <f t="shared" ca="1" si="195"/>
        <v>0</v>
      </c>
      <c r="BD449" s="56">
        <f t="shared" ca="1" si="195"/>
        <v>0</v>
      </c>
      <c r="BE449" s="56">
        <f t="shared" ca="1" si="195"/>
        <v>0</v>
      </c>
      <c r="BF449" s="56">
        <f t="shared" ca="1" si="195"/>
        <v>0</v>
      </c>
      <c r="BG449" s="56">
        <f t="shared" ca="1" si="195"/>
        <v>0</v>
      </c>
    </row>
    <row r="450" spans="1:59" s="4" customFormat="1" x14ac:dyDescent="0.2">
      <c r="A450" s="3" t="s">
        <v>2091</v>
      </c>
      <c r="B450" s="3" t="s">
        <v>2092</v>
      </c>
      <c r="C450" s="3" t="s">
        <v>1681</v>
      </c>
      <c r="D450" s="3"/>
      <c r="E450" s="90"/>
      <c r="F450" s="91"/>
      <c r="G450" s="50" t="s">
        <v>1682</v>
      </c>
      <c r="H450" s="50" t="s">
        <v>1682</v>
      </c>
      <c r="I450" s="71"/>
      <c r="J450" s="72">
        <v>21</v>
      </c>
      <c r="K450" s="72"/>
      <c r="L450" s="80"/>
      <c r="M450" s="54" t="str">
        <f t="shared" si="189"/>
        <v>-</v>
      </c>
      <c r="N450" s="52">
        <f t="shared" si="170"/>
        <v>0</v>
      </c>
      <c r="O450" s="55">
        <f t="shared" ref="O450:O513" ca="1" si="196">WEEKNUM(IF((L450)&lt;$A$1825,$A$1825,(L450)))</f>
        <v>28</v>
      </c>
      <c r="P450" s="55" t="str">
        <f t="shared" ref="P450:P513" ca="1" si="197">YEAR(IF((L450)&lt;$A$1825,$A$1825,(L450)))&amp;"."&amp;MONTH(IF((L450)&lt;$A$1825,$A$1825,(L450)))</f>
        <v>2019.7</v>
      </c>
      <c r="Q450" s="56">
        <f t="shared" ref="Q450:Q513" si="198">IF(U450="PLN",Y450/$A$1826,Y450)</f>
        <v>0</v>
      </c>
      <c r="R450" s="52" t="str">
        <f t="shared" ref="R450:R513" si="199">IF(L450=0,"",IFERROR(_xlfn.DAYS($A$1825,L450),""))</f>
        <v/>
      </c>
      <c r="S450" s="52"/>
      <c r="T450" s="52" t="str">
        <f t="shared" si="179"/>
        <v>OV</v>
      </c>
      <c r="U450" s="57" t="s">
        <v>130</v>
      </c>
      <c r="V450" s="58">
        <f t="shared" ca="1" si="175"/>
        <v>0</v>
      </c>
      <c r="W450" s="64" t="s">
        <v>1895</v>
      </c>
      <c r="X450" s="60"/>
      <c r="Y450" s="74"/>
      <c r="Z450" s="56">
        <f t="shared" ca="1" si="193"/>
        <v>0</v>
      </c>
      <c r="AA450" s="56">
        <f t="shared" ca="1" si="193"/>
        <v>0</v>
      </c>
      <c r="AB450" s="56">
        <f t="shared" ca="1" si="193"/>
        <v>0</v>
      </c>
      <c r="AC450" s="56">
        <f t="shared" ca="1" si="193"/>
        <v>0</v>
      </c>
      <c r="AD450" s="56">
        <f t="shared" ca="1" si="193"/>
        <v>0</v>
      </c>
      <c r="AE450" s="56">
        <f t="shared" ca="1" si="193"/>
        <v>0</v>
      </c>
      <c r="AF450" s="56">
        <f t="shared" ca="1" si="193"/>
        <v>0</v>
      </c>
      <c r="AG450" s="56">
        <f t="shared" ca="1" si="193"/>
        <v>0</v>
      </c>
      <c r="AH450" s="56">
        <f t="shared" ca="1" si="193"/>
        <v>0</v>
      </c>
      <c r="AI450" s="56">
        <f t="shared" ca="1" si="193"/>
        <v>0</v>
      </c>
      <c r="AJ450" s="56">
        <f t="shared" ca="1" si="194"/>
        <v>0</v>
      </c>
      <c r="AK450" s="56">
        <f t="shared" ca="1" si="194"/>
        <v>0</v>
      </c>
      <c r="AL450" s="56">
        <f t="shared" ca="1" si="194"/>
        <v>0</v>
      </c>
      <c r="AM450" s="56">
        <f t="shared" ca="1" si="194"/>
        <v>0</v>
      </c>
      <c r="AN450" s="56">
        <f t="shared" ca="1" si="194"/>
        <v>0</v>
      </c>
      <c r="AO450" s="56">
        <f t="shared" ca="1" si="194"/>
        <v>0</v>
      </c>
      <c r="AP450" s="56">
        <f t="shared" ca="1" si="194"/>
        <v>0</v>
      </c>
      <c r="AQ450" s="56">
        <f t="shared" ca="1" si="194"/>
        <v>0</v>
      </c>
      <c r="AR450" s="56">
        <f t="shared" ca="1" si="194"/>
        <v>0</v>
      </c>
      <c r="AS450" s="56">
        <f t="shared" ca="1" si="194"/>
        <v>0</v>
      </c>
      <c r="AT450" s="56">
        <f t="shared" ca="1" si="195"/>
        <v>0</v>
      </c>
      <c r="AU450" s="56">
        <f t="shared" ca="1" si="195"/>
        <v>0</v>
      </c>
      <c r="AV450" s="56">
        <f t="shared" ca="1" si="195"/>
        <v>0</v>
      </c>
      <c r="AW450" s="56">
        <f t="shared" ca="1" si="195"/>
        <v>0</v>
      </c>
      <c r="AX450" s="56">
        <f t="shared" ca="1" si="195"/>
        <v>0</v>
      </c>
      <c r="AY450" s="56">
        <f t="shared" ca="1" si="195"/>
        <v>0</v>
      </c>
      <c r="AZ450" s="56">
        <f t="shared" ca="1" si="195"/>
        <v>0</v>
      </c>
      <c r="BA450" s="56">
        <f t="shared" ca="1" si="195"/>
        <v>0</v>
      </c>
      <c r="BB450" s="56">
        <f t="shared" ca="1" si="195"/>
        <v>0</v>
      </c>
      <c r="BC450" s="56">
        <f t="shared" ca="1" si="195"/>
        <v>0</v>
      </c>
      <c r="BD450" s="56">
        <f t="shared" ca="1" si="195"/>
        <v>0</v>
      </c>
      <c r="BE450" s="56">
        <f t="shared" ca="1" si="195"/>
        <v>0</v>
      </c>
      <c r="BF450" s="56">
        <f t="shared" ca="1" si="195"/>
        <v>0</v>
      </c>
      <c r="BG450" s="56">
        <f t="shared" ca="1" si="195"/>
        <v>0</v>
      </c>
    </row>
    <row r="451" spans="1:59" s="4" customFormat="1" x14ac:dyDescent="0.2">
      <c r="A451" s="3" t="s">
        <v>2091</v>
      </c>
      <c r="B451" s="3" t="s">
        <v>2092</v>
      </c>
      <c r="C451" s="3" t="s">
        <v>1681</v>
      </c>
      <c r="D451" s="3"/>
      <c r="E451" s="90"/>
      <c r="F451" s="91"/>
      <c r="G451" s="50" t="s">
        <v>1682</v>
      </c>
      <c r="H451" s="50" t="s">
        <v>1682</v>
      </c>
      <c r="I451" s="71"/>
      <c r="J451" s="72">
        <v>21</v>
      </c>
      <c r="K451" s="72"/>
      <c r="L451" s="80"/>
      <c r="M451" s="54" t="str">
        <f t="shared" si="189"/>
        <v>-</v>
      </c>
      <c r="N451" s="52">
        <f t="shared" si="170"/>
        <v>0</v>
      </c>
      <c r="O451" s="55">
        <f t="shared" ca="1" si="196"/>
        <v>28</v>
      </c>
      <c r="P451" s="55" t="str">
        <f t="shared" ca="1" si="197"/>
        <v>2019.7</v>
      </c>
      <c r="Q451" s="56">
        <f t="shared" si="198"/>
        <v>0</v>
      </c>
      <c r="R451" s="52" t="str">
        <f t="shared" si="199"/>
        <v/>
      </c>
      <c r="S451" s="52"/>
      <c r="T451" s="52" t="str">
        <f t="shared" si="179"/>
        <v>OV</v>
      </c>
      <c r="U451" s="57" t="s">
        <v>130</v>
      </c>
      <c r="V451" s="58">
        <f t="shared" ref="V451:V514" ca="1" si="200">SUM(Y451:BH451)-Y451*2</f>
        <v>0</v>
      </c>
      <c r="W451" s="64" t="s">
        <v>1895</v>
      </c>
      <c r="X451" s="60"/>
      <c r="Y451" s="74"/>
      <c r="Z451" s="56">
        <f t="shared" ca="1" si="193"/>
        <v>0</v>
      </c>
      <c r="AA451" s="56">
        <f t="shared" ca="1" si="193"/>
        <v>0</v>
      </c>
      <c r="AB451" s="56">
        <f t="shared" ca="1" si="193"/>
        <v>0</v>
      </c>
      <c r="AC451" s="56">
        <f t="shared" ca="1" si="193"/>
        <v>0</v>
      </c>
      <c r="AD451" s="56">
        <f t="shared" ca="1" si="193"/>
        <v>0</v>
      </c>
      <c r="AE451" s="56">
        <f t="shared" ca="1" si="193"/>
        <v>0</v>
      </c>
      <c r="AF451" s="56">
        <f t="shared" ca="1" si="193"/>
        <v>0</v>
      </c>
      <c r="AG451" s="56">
        <f t="shared" ca="1" si="193"/>
        <v>0</v>
      </c>
      <c r="AH451" s="56">
        <f t="shared" ca="1" si="193"/>
        <v>0</v>
      </c>
      <c r="AI451" s="56">
        <f t="shared" ca="1" si="193"/>
        <v>0</v>
      </c>
      <c r="AJ451" s="56">
        <f t="shared" ca="1" si="194"/>
        <v>0</v>
      </c>
      <c r="AK451" s="56">
        <f t="shared" ca="1" si="194"/>
        <v>0</v>
      </c>
      <c r="AL451" s="56">
        <f t="shared" ca="1" si="194"/>
        <v>0</v>
      </c>
      <c r="AM451" s="56">
        <f t="shared" ca="1" si="194"/>
        <v>0</v>
      </c>
      <c r="AN451" s="56">
        <f t="shared" ca="1" si="194"/>
        <v>0</v>
      </c>
      <c r="AO451" s="56">
        <f t="shared" ca="1" si="194"/>
        <v>0</v>
      </c>
      <c r="AP451" s="56">
        <f t="shared" ca="1" si="194"/>
        <v>0</v>
      </c>
      <c r="AQ451" s="56">
        <f t="shared" ca="1" si="194"/>
        <v>0</v>
      </c>
      <c r="AR451" s="56">
        <f t="shared" ca="1" si="194"/>
        <v>0</v>
      </c>
      <c r="AS451" s="56">
        <f t="shared" ca="1" si="194"/>
        <v>0</v>
      </c>
      <c r="AT451" s="56">
        <f t="shared" ca="1" si="195"/>
        <v>0</v>
      </c>
      <c r="AU451" s="56">
        <f t="shared" ca="1" si="195"/>
        <v>0</v>
      </c>
      <c r="AV451" s="56">
        <f t="shared" ca="1" si="195"/>
        <v>0</v>
      </c>
      <c r="AW451" s="56">
        <f t="shared" ca="1" si="195"/>
        <v>0</v>
      </c>
      <c r="AX451" s="56">
        <f t="shared" ca="1" si="195"/>
        <v>0</v>
      </c>
      <c r="AY451" s="56">
        <f t="shared" ca="1" si="195"/>
        <v>0</v>
      </c>
      <c r="AZ451" s="56">
        <f t="shared" ca="1" si="195"/>
        <v>0</v>
      </c>
      <c r="BA451" s="56">
        <f t="shared" ca="1" si="195"/>
        <v>0</v>
      </c>
      <c r="BB451" s="56">
        <f t="shared" ca="1" si="195"/>
        <v>0</v>
      </c>
      <c r="BC451" s="56">
        <f t="shared" ca="1" si="195"/>
        <v>0</v>
      </c>
      <c r="BD451" s="56">
        <f t="shared" ca="1" si="195"/>
        <v>0</v>
      </c>
      <c r="BE451" s="56">
        <f t="shared" ca="1" si="195"/>
        <v>0</v>
      </c>
      <c r="BF451" s="56">
        <f t="shared" ca="1" si="195"/>
        <v>0</v>
      </c>
      <c r="BG451" s="56">
        <f t="shared" ca="1" si="195"/>
        <v>0</v>
      </c>
    </row>
    <row r="452" spans="1:59" s="4" customFormat="1" x14ac:dyDescent="0.2">
      <c r="A452" s="3"/>
      <c r="B452" s="3" t="s">
        <v>2093</v>
      </c>
      <c r="C452" s="3" t="s">
        <v>1681</v>
      </c>
      <c r="D452" s="3"/>
      <c r="E452" s="90"/>
      <c r="F452" s="91"/>
      <c r="G452" s="50" t="s">
        <v>1682</v>
      </c>
      <c r="H452" s="50" t="s">
        <v>1682</v>
      </c>
      <c r="I452" s="71"/>
      <c r="J452" s="72">
        <v>21</v>
      </c>
      <c r="K452" s="72"/>
      <c r="L452" s="80"/>
      <c r="M452" s="54" t="str">
        <f t="shared" si="189"/>
        <v>-</v>
      </c>
      <c r="N452" s="52">
        <f>WEEKNUM(L452)</f>
        <v>0</v>
      </c>
      <c r="O452" s="55">
        <f t="shared" ca="1" si="196"/>
        <v>28</v>
      </c>
      <c r="P452" s="55" t="str">
        <f t="shared" ca="1" si="197"/>
        <v>2019.7</v>
      </c>
      <c r="Q452" s="56">
        <f t="shared" si="198"/>
        <v>0</v>
      </c>
      <c r="R452" s="52" t="str">
        <f t="shared" si="199"/>
        <v/>
      </c>
      <c r="S452" s="52"/>
      <c r="T452" s="52" t="str">
        <f t="shared" si="179"/>
        <v>OV</v>
      </c>
      <c r="U452" s="57" t="s">
        <v>130</v>
      </c>
      <c r="V452" s="58">
        <f t="shared" ca="1" si="200"/>
        <v>0</v>
      </c>
      <c r="W452" s="64" t="s">
        <v>2094</v>
      </c>
      <c r="X452" s="60"/>
      <c r="Y452" s="74"/>
      <c r="Z452" s="56">
        <f t="shared" ref="Z452:AI461" ca="1" si="201">IF($O452-WEEKNUM(Z$1815)=0,$Y452,0)</f>
        <v>0</v>
      </c>
      <c r="AA452" s="56">
        <f t="shared" ca="1" si="201"/>
        <v>0</v>
      </c>
      <c r="AB452" s="56">
        <f t="shared" ca="1" si="201"/>
        <v>0</v>
      </c>
      <c r="AC452" s="56">
        <f t="shared" ca="1" si="201"/>
        <v>0</v>
      </c>
      <c r="AD452" s="56">
        <f t="shared" ca="1" si="201"/>
        <v>0</v>
      </c>
      <c r="AE452" s="56">
        <f t="shared" ca="1" si="201"/>
        <v>0</v>
      </c>
      <c r="AF452" s="56">
        <f t="shared" ca="1" si="201"/>
        <v>0</v>
      </c>
      <c r="AG452" s="56">
        <f t="shared" ca="1" si="201"/>
        <v>0</v>
      </c>
      <c r="AH452" s="56">
        <f t="shared" ca="1" si="201"/>
        <v>0</v>
      </c>
      <c r="AI452" s="56">
        <f t="shared" ca="1" si="201"/>
        <v>0</v>
      </c>
      <c r="AJ452" s="56">
        <f t="shared" ref="AJ452:AS461" ca="1" si="202">IF($O452-WEEKNUM(AJ$1815)=0,$Y452,0)</f>
        <v>0</v>
      </c>
      <c r="AK452" s="56">
        <f t="shared" ca="1" si="202"/>
        <v>0</v>
      </c>
      <c r="AL452" s="56">
        <f t="shared" ca="1" si="202"/>
        <v>0</v>
      </c>
      <c r="AM452" s="56">
        <f t="shared" ca="1" si="202"/>
        <v>0</v>
      </c>
      <c r="AN452" s="56">
        <f t="shared" ca="1" si="202"/>
        <v>0</v>
      </c>
      <c r="AO452" s="56">
        <f t="shared" ca="1" si="202"/>
        <v>0</v>
      </c>
      <c r="AP452" s="56">
        <f t="shared" ca="1" si="202"/>
        <v>0</v>
      </c>
      <c r="AQ452" s="56">
        <f t="shared" ca="1" si="202"/>
        <v>0</v>
      </c>
      <c r="AR452" s="56">
        <f t="shared" ca="1" si="202"/>
        <v>0</v>
      </c>
      <c r="AS452" s="56">
        <f t="shared" ca="1" si="202"/>
        <v>0</v>
      </c>
      <c r="AT452" s="56">
        <f t="shared" ref="AT452:BG461" ca="1" si="203">IF($O452-WEEKNUM(AT$1815)=0,$Y452,0)</f>
        <v>0</v>
      </c>
      <c r="AU452" s="56">
        <f t="shared" ca="1" si="203"/>
        <v>0</v>
      </c>
      <c r="AV452" s="56">
        <f t="shared" ca="1" si="203"/>
        <v>0</v>
      </c>
      <c r="AW452" s="56">
        <f t="shared" ca="1" si="203"/>
        <v>0</v>
      </c>
      <c r="AX452" s="56">
        <f t="shared" ca="1" si="203"/>
        <v>0</v>
      </c>
      <c r="AY452" s="56">
        <f t="shared" ca="1" si="203"/>
        <v>0</v>
      </c>
      <c r="AZ452" s="56">
        <f t="shared" ca="1" si="203"/>
        <v>0</v>
      </c>
      <c r="BA452" s="56">
        <f t="shared" ca="1" si="203"/>
        <v>0</v>
      </c>
      <c r="BB452" s="56">
        <f t="shared" ca="1" si="203"/>
        <v>0</v>
      </c>
      <c r="BC452" s="56">
        <f t="shared" ca="1" si="203"/>
        <v>0</v>
      </c>
      <c r="BD452" s="56">
        <f t="shared" ca="1" si="203"/>
        <v>0</v>
      </c>
      <c r="BE452" s="56">
        <f t="shared" ca="1" si="203"/>
        <v>0</v>
      </c>
      <c r="BF452" s="56">
        <f t="shared" ca="1" si="203"/>
        <v>0</v>
      </c>
      <c r="BG452" s="56">
        <f t="shared" ca="1" si="203"/>
        <v>0</v>
      </c>
    </row>
    <row r="453" spans="1:59" s="4" customFormat="1" x14ac:dyDescent="0.2">
      <c r="A453" s="4" t="s">
        <v>1098</v>
      </c>
      <c r="B453" s="4" t="s">
        <v>2095</v>
      </c>
      <c r="C453" s="4" t="s">
        <v>1691</v>
      </c>
      <c r="E453" s="48"/>
      <c r="F453" s="63" t="s">
        <v>2096</v>
      </c>
      <c r="G453" s="50" t="s">
        <v>1682</v>
      </c>
      <c r="H453" s="50" t="s">
        <v>1682</v>
      </c>
      <c r="I453" s="51"/>
      <c r="J453" s="52">
        <v>30</v>
      </c>
      <c r="K453" s="52"/>
      <c r="L453" s="53">
        <v>43595</v>
      </c>
      <c r="M453" s="54">
        <f t="shared" si="189"/>
        <v>5</v>
      </c>
      <c r="N453" s="52">
        <f t="shared" si="170"/>
        <v>19</v>
      </c>
      <c r="O453" s="55">
        <f t="shared" ca="1" si="196"/>
        <v>28</v>
      </c>
      <c r="P453" s="55" t="str">
        <f t="shared" ca="1" si="197"/>
        <v>2019.7</v>
      </c>
      <c r="Q453" s="56">
        <f t="shared" si="198"/>
        <v>565.79999999999995</v>
      </c>
      <c r="R453" s="52">
        <f t="shared" ca="1" si="199"/>
        <v>61</v>
      </c>
      <c r="S453" s="52"/>
      <c r="T453" s="52" t="str">
        <f t="shared" ca="1" si="179"/>
        <v>OV</v>
      </c>
      <c r="U453" s="57" t="s">
        <v>178</v>
      </c>
      <c r="V453" s="58">
        <f t="shared" ca="1" si="200"/>
        <v>0</v>
      </c>
      <c r="W453" s="64" t="s">
        <v>2097</v>
      </c>
      <c r="X453" s="84"/>
      <c r="Y453" s="61">
        <v>565.79999999999995</v>
      </c>
      <c r="Z453" s="56">
        <f t="shared" ca="1" si="201"/>
        <v>0</v>
      </c>
      <c r="AA453" s="56">
        <f t="shared" ca="1" si="201"/>
        <v>0</v>
      </c>
      <c r="AB453" s="56">
        <f t="shared" ca="1" si="201"/>
        <v>0</v>
      </c>
      <c r="AC453" s="56">
        <f t="shared" ca="1" si="201"/>
        <v>0</v>
      </c>
      <c r="AD453" s="56">
        <f t="shared" ca="1" si="201"/>
        <v>0</v>
      </c>
      <c r="AE453" s="56">
        <f t="shared" ca="1" si="201"/>
        <v>0</v>
      </c>
      <c r="AF453" s="56">
        <f t="shared" ca="1" si="201"/>
        <v>0</v>
      </c>
      <c r="AG453" s="56">
        <f t="shared" ca="1" si="201"/>
        <v>0</v>
      </c>
      <c r="AH453" s="56">
        <f t="shared" ca="1" si="201"/>
        <v>0</v>
      </c>
      <c r="AI453" s="56">
        <f t="shared" ca="1" si="201"/>
        <v>565.79999999999995</v>
      </c>
      <c r="AJ453" s="56">
        <f t="shared" ca="1" si="202"/>
        <v>0</v>
      </c>
      <c r="AK453" s="56">
        <f t="shared" ca="1" si="202"/>
        <v>0</v>
      </c>
      <c r="AL453" s="56">
        <f t="shared" ca="1" si="202"/>
        <v>0</v>
      </c>
      <c r="AM453" s="56">
        <f t="shared" ca="1" si="202"/>
        <v>0</v>
      </c>
      <c r="AN453" s="56">
        <f t="shared" ca="1" si="202"/>
        <v>0</v>
      </c>
      <c r="AO453" s="56">
        <f t="shared" ca="1" si="202"/>
        <v>0</v>
      </c>
      <c r="AP453" s="56">
        <f t="shared" ca="1" si="202"/>
        <v>0</v>
      </c>
      <c r="AQ453" s="56">
        <f t="shared" ca="1" si="202"/>
        <v>0</v>
      </c>
      <c r="AR453" s="56">
        <f t="shared" ca="1" si="202"/>
        <v>0</v>
      </c>
      <c r="AS453" s="56">
        <f t="shared" ca="1" si="202"/>
        <v>0</v>
      </c>
      <c r="AT453" s="56">
        <f t="shared" ca="1" si="203"/>
        <v>0</v>
      </c>
      <c r="AU453" s="56">
        <f t="shared" ca="1" si="203"/>
        <v>0</v>
      </c>
      <c r="AV453" s="56">
        <f t="shared" ca="1" si="203"/>
        <v>0</v>
      </c>
      <c r="AW453" s="56">
        <f t="shared" ca="1" si="203"/>
        <v>0</v>
      </c>
      <c r="AX453" s="56">
        <f t="shared" ca="1" si="203"/>
        <v>0</v>
      </c>
      <c r="AY453" s="56">
        <f t="shared" ca="1" si="203"/>
        <v>0</v>
      </c>
      <c r="AZ453" s="56">
        <f t="shared" ca="1" si="203"/>
        <v>0</v>
      </c>
      <c r="BA453" s="56">
        <f t="shared" ca="1" si="203"/>
        <v>0</v>
      </c>
      <c r="BB453" s="56">
        <f t="shared" ca="1" si="203"/>
        <v>0</v>
      </c>
      <c r="BC453" s="56">
        <f t="shared" ca="1" si="203"/>
        <v>0</v>
      </c>
      <c r="BD453" s="56">
        <f t="shared" ca="1" si="203"/>
        <v>0</v>
      </c>
      <c r="BE453" s="56">
        <f t="shared" ca="1" si="203"/>
        <v>0</v>
      </c>
      <c r="BF453" s="56">
        <f t="shared" ca="1" si="203"/>
        <v>0</v>
      </c>
      <c r="BG453" s="56">
        <f t="shared" ca="1" si="203"/>
        <v>0</v>
      </c>
    </row>
    <row r="454" spans="1:59" s="4" customFormat="1" x14ac:dyDescent="0.2">
      <c r="A454" s="4" t="s">
        <v>1098</v>
      </c>
      <c r="B454" s="4" t="s">
        <v>2095</v>
      </c>
      <c r="C454" s="4" t="s">
        <v>1691</v>
      </c>
      <c r="E454" s="48"/>
      <c r="F454" s="63" t="s">
        <v>2098</v>
      </c>
      <c r="G454" s="50" t="s">
        <v>1682</v>
      </c>
      <c r="H454" s="50" t="s">
        <v>1682</v>
      </c>
      <c r="I454" s="51"/>
      <c r="J454" s="52">
        <v>30</v>
      </c>
      <c r="K454" s="52"/>
      <c r="L454" s="53">
        <v>43602</v>
      </c>
      <c r="M454" s="54">
        <f t="shared" si="189"/>
        <v>5</v>
      </c>
      <c r="N454" s="52">
        <f t="shared" si="170"/>
        <v>20</v>
      </c>
      <c r="O454" s="55">
        <f t="shared" ca="1" si="196"/>
        <v>28</v>
      </c>
      <c r="P454" s="55" t="str">
        <f t="shared" ca="1" si="197"/>
        <v>2019.7</v>
      </c>
      <c r="Q454" s="56">
        <f t="shared" si="198"/>
        <v>676.5</v>
      </c>
      <c r="R454" s="52">
        <f t="shared" ca="1" si="199"/>
        <v>54</v>
      </c>
      <c r="S454" s="52"/>
      <c r="T454" s="52" t="str">
        <f t="shared" ca="1" si="179"/>
        <v>OV</v>
      </c>
      <c r="U454" s="57" t="s">
        <v>178</v>
      </c>
      <c r="V454" s="58">
        <f t="shared" ca="1" si="200"/>
        <v>0</v>
      </c>
      <c r="W454" s="64" t="s">
        <v>2097</v>
      </c>
      <c r="X454" s="84"/>
      <c r="Y454" s="61">
        <v>676.5</v>
      </c>
      <c r="Z454" s="56">
        <f t="shared" ca="1" si="201"/>
        <v>0</v>
      </c>
      <c r="AA454" s="56">
        <f t="shared" ca="1" si="201"/>
        <v>0</v>
      </c>
      <c r="AB454" s="56">
        <f t="shared" ca="1" si="201"/>
        <v>0</v>
      </c>
      <c r="AC454" s="56">
        <f t="shared" ca="1" si="201"/>
        <v>0</v>
      </c>
      <c r="AD454" s="56">
        <f t="shared" ca="1" si="201"/>
        <v>0</v>
      </c>
      <c r="AE454" s="56">
        <f t="shared" ca="1" si="201"/>
        <v>0</v>
      </c>
      <c r="AF454" s="56">
        <f t="shared" ca="1" si="201"/>
        <v>0</v>
      </c>
      <c r="AG454" s="56">
        <f t="shared" ca="1" si="201"/>
        <v>0</v>
      </c>
      <c r="AH454" s="56">
        <f t="shared" ca="1" si="201"/>
        <v>0</v>
      </c>
      <c r="AI454" s="56">
        <f t="shared" ca="1" si="201"/>
        <v>676.5</v>
      </c>
      <c r="AJ454" s="56">
        <f t="shared" ca="1" si="202"/>
        <v>0</v>
      </c>
      <c r="AK454" s="56">
        <f t="shared" ca="1" si="202"/>
        <v>0</v>
      </c>
      <c r="AL454" s="56">
        <f t="shared" ca="1" si="202"/>
        <v>0</v>
      </c>
      <c r="AM454" s="56">
        <f t="shared" ca="1" si="202"/>
        <v>0</v>
      </c>
      <c r="AN454" s="56">
        <f t="shared" ca="1" si="202"/>
        <v>0</v>
      </c>
      <c r="AO454" s="56">
        <f t="shared" ca="1" si="202"/>
        <v>0</v>
      </c>
      <c r="AP454" s="56">
        <f t="shared" ca="1" si="202"/>
        <v>0</v>
      </c>
      <c r="AQ454" s="56">
        <f t="shared" ca="1" si="202"/>
        <v>0</v>
      </c>
      <c r="AR454" s="56">
        <f t="shared" ca="1" si="202"/>
        <v>0</v>
      </c>
      <c r="AS454" s="56">
        <f t="shared" ca="1" si="202"/>
        <v>0</v>
      </c>
      <c r="AT454" s="56">
        <f t="shared" ca="1" si="203"/>
        <v>0</v>
      </c>
      <c r="AU454" s="56">
        <f t="shared" ca="1" si="203"/>
        <v>0</v>
      </c>
      <c r="AV454" s="56">
        <f t="shared" ca="1" si="203"/>
        <v>0</v>
      </c>
      <c r="AW454" s="56">
        <f t="shared" ca="1" si="203"/>
        <v>0</v>
      </c>
      <c r="AX454" s="56">
        <f t="shared" ca="1" si="203"/>
        <v>0</v>
      </c>
      <c r="AY454" s="56">
        <f t="shared" ca="1" si="203"/>
        <v>0</v>
      </c>
      <c r="AZ454" s="56">
        <f t="shared" ca="1" si="203"/>
        <v>0</v>
      </c>
      <c r="BA454" s="56">
        <f t="shared" ca="1" si="203"/>
        <v>0</v>
      </c>
      <c r="BB454" s="56">
        <f t="shared" ca="1" si="203"/>
        <v>0</v>
      </c>
      <c r="BC454" s="56">
        <f t="shared" ca="1" si="203"/>
        <v>0</v>
      </c>
      <c r="BD454" s="56">
        <f t="shared" ca="1" si="203"/>
        <v>0</v>
      </c>
      <c r="BE454" s="56">
        <f t="shared" ca="1" si="203"/>
        <v>0</v>
      </c>
      <c r="BF454" s="56">
        <f t="shared" ca="1" si="203"/>
        <v>0</v>
      </c>
      <c r="BG454" s="56">
        <f t="shared" ca="1" si="203"/>
        <v>0</v>
      </c>
    </row>
    <row r="455" spans="1:59" s="4" customFormat="1" x14ac:dyDescent="0.2">
      <c r="A455" s="4" t="s">
        <v>1098</v>
      </c>
      <c r="B455" s="4" t="s">
        <v>2095</v>
      </c>
      <c r="C455" s="4" t="s">
        <v>1691</v>
      </c>
      <c r="E455" s="48"/>
      <c r="F455" s="63" t="s">
        <v>2099</v>
      </c>
      <c r="G455" s="50" t="s">
        <v>1682</v>
      </c>
      <c r="H455" s="50" t="s">
        <v>1682</v>
      </c>
      <c r="I455" s="51"/>
      <c r="J455" s="52">
        <v>30</v>
      </c>
      <c r="K455" s="52"/>
      <c r="L455" s="53">
        <v>43602</v>
      </c>
      <c r="M455" s="54">
        <f t="shared" si="189"/>
        <v>5</v>
      </c>
      <c r="N455" s="52">
        <f t="shared" si="170"/>
        <v>20</v>
      </c>
      <c r="O455" s="55">
        <f t="shared" ca="1" si="196"/>
        <v>28</v>
      </c>
      <c r="P455" s="55" t="str">
        <f t="shared" ca="1" si="197"/>
        <v>2019.7</v>
      </c>
      <c r="Q455" s="56">
        <f t="shared" si="198"/>
        <v>272.69544924154025</v>
      </c>
      <c r="R455" s="52">
        <f t="shared" ca="1" si="199"/>
        <v>54</v>
      </c>
      <c r="S455" s="52"/>
      <c r="T455" s="52" t="str">
        <f t="shared" ca="1" si="179"/>
        <v>OV</v>
      </c>
      <c r="U455" s="57" t="s">
        <v>130</v>
      </c>
      <c r="V455" s="58">
        <f t="shared" ca="1" si="200"/>
        <v>0</v>
      </c>
      <c r="W455" s="64" t="s">
        <v>2097</v>
      </c>
      <c r="X455" s="84"/>
      <c r="Y455" s="61">
        <v>1168.5</v>
      </c>
      <c r="Z455" s="56">
        <f t="shared" ca="1" si="201"/>
        <v>0</v>
      </c>
      <c r="AA455" s="56">
        <f t="shared" ca="1" si="201"/>
        <v>0</v>
      </c>
      <c r="AB455" s="56">
        <f t="shared" ca="1" si="201"/>
        <v>0</v>
      </c>
      <c r="AC455" s="56">
        <f t="shared" ca="1" si="201"/>
        <v>0</v>
      </c>
      <c r="AD455" s="56">
        <f t="shared" ca="1" si="201"/>
        <v>0</v>
      </c>
      <c r="AE455" s="56">
        <f t="shared" ca="1" si="201"/>
        <v>0</v>
      </c>
      <c r="AF455" s="56">
        <f t="shared" ca="1" si="201"/>
        <v>0</v>
      </c>
      <c r="AG455" s="56">
        <f t="shared" ca="1" si="201"/>
        <v>0</v>
      </c>
      <c r="AH455" s="56">
        <f t="shared" ca="1" si="201"/>
        <v>0</v>
      </c>
      <c r="AI455" s="56">
        <f t="shared" ca="1" si="201"/>
        <v>1168.5</v>
      </c>
      <c r="AJ455" s="56">
        <f t="shared" ca="1" si="202"/>
        <v>0</v>
      </c>
      <c r="AK455" s="56">
        <f t="shared" ca="1" si="202"/>
        <v>0</v>
      </c>
      <c r="AL455" s="56">
        <f t="shared" ca="1" si="202"/>
        <v>0</v>
      </c>
      <c r="AM455" s="56">
        <f t="shared" ca="1" si="202"/>
        <v>0</v>
      </c>
      <c r="AN455" s="56">
        <f t="shared" ca="1" si="202"/>
        <v>0</v>
      </c>
      <c r="AO455" s="56">
        <f t="shared" ca="1" si="202"/>
        <v>0</v>
      </c>
      <c r="AP455" s="56">
        <f t="shared" ca="1" si="202"/>
        <v>0</v>
      </c>
      <c r="AQ455" s="56">
        <f t="shared" ca="1" si="202"/>
        <v>0</v>
      </c>
      <c r="AR455" s="56">
        <f t="shared" ca="1" si="202"/>
        <v>0</v>
      </c>
      <c r="AS455" s="56">
        <f t="shared" ca="1" si="202"/>
        <v>0</v>
      </c>
      <c r="AT455" s="56">
        <f t="shared" ca="1" si="203"/>
        <v>0</v>
      </c>
      <c r="AU455" s="56">
        <f t="shared" ca="1" si="203"/>
        <v>0</v>
      </c>
      <c r="AV455" s="56">
        <f t="shared" ca="1" si="203"/>
        <v>0</v>
      </c>
      <c r="AW455" s="56">
        <f t="shared" ca="1" si="203"/>
        <v>0</v>
      </c>
      <c r="AX455" s="56">
        <f t="shared" ca="1" si="203"/>
        <v>0</v>
      </c>
      <c r="AY455" s="56">
        <f t="shared" ca="1" si="203"/>
        <v>0</v>
      </c>
      <c r="AZ455" s="56">
        <f t="shared" ca="1" si="203"/>
        <v>0</v>
      </c>
      <c r="BA455" s="56">
        <f t="shared" ca="1" si="203"/>
        <v>0</v>
      </c>
      <c r="BB455" s="56">
        <f t="shared" ca="1" si="203"/>
        <v>0</v>
      </c>
      <c r="BC455" s="56">
        <f t="shared" ca="1" si="203"/>
        <v>0</v>
      </c>
      <c r="BD455" s="56">
        <f t="shared" ca="1" si="203"/>
        <v>0</v>
      </c>
      <c r="BE455" s="56">
        <f t="shared" ca="1" si="203"/>
        <v>0</v>
      </c>
      <c r="BF455" s="56">
        <f t="shared" ca="1" si="203"/>
        <v>0</v>
      </c>
      <c r="BG455" s="56">
        <f t="shared" ca="1" si="203"/>
        <v>0</v>
      </c>
    </row>
    <row r="456" spans="1:59" s="4" customFormat="1" x14ac:dyDescent="0.2">
      <c r="A456" s="4" t="s">
        <v>1098</v>
      </c>
      <c r="B456" s="4" t="s">
        <v>2095</v>
      </c>
      <c r="C456" s="4" t="s">
        <v>1691</v>
      </c>
      <c r="E456" s="48"/>
      <c r="F456" s="63" t="s">
        <v>2100</v>
      </c>
      <c r="G456" s="50" t="s">
        <v>1682</v>
      </c>
      <c r="H456" s="50" t="s">
        <v>1682</v>
      </c>
      <c r="I456" s="51"/>
      <c r="J456" s="52">
        <v>30</v>
      </c>
      <c r="K456" s="52"/>
      <c r="L456" s="53">
        <v>43586</v>
      </c>
      <c r="M456" s="54">
        <f t="shared" si="189"/>
        <v>3</v>
      </c>
      <c r="N456" s="52">
        <f t="shared" ref="N456:N538" si="204">WEEKNUM(L456)</f>
        <v>18</v>
      </c>
      <c r="O456" s="55">
        <f t="shared" ca="1" si="196"/>
        <v>28</v>
      </c>
      <c r="P456" s="55" t="str">
        <f t="shared" ca="1" si="197"/>
        <v>2019.7</v>
      </c>
      <c r="Q456" s="56">
        <f t="shared" si="198"/>
        <v>676.5</v>
      </c>
      <c r="R456" s="52">
        <f t="shared" ca="1" si="199"/>
        <v>70</v>
      </c>
      <c r="S456" s="52"/>
      <c r="T456" s="52" t="str">
        <f t="shared" ca="1" si="179"/>
        <v>OV</v>
      </c>
      <c r="U456" s="57" t="s">
        <v>178</v>
      </c>
      <c r="V456" s="58">
        <f t="shared" ca="1" si="200"/>
        <v>0</v>
      </c>
      <c r="W456" s="64" t="s">
        <v>2097</v>
      </c>
      <c r="X456" s="84"/>
      <c r="Y456" s="61">
        <v>676.5</v>
      </c>
      <c r="Z456" s="56">
        <f t="shared" ca="1" si="201"/>
        <v>0</v>
      </c>
      <c r="AA456" s="56">
        <f t="shared" ca="1" si="201"/>
        <v>0</v>
      </c>
      <c r="AB456" s="56">
        <f t="shared" ca="1" si="201"/>
        <v>0</v>
      </c>
      <c r="AC456" s="56">
        <f t="shared" ca="1" si="201"/>
        <v>0</v>
      </c>
      <c r="AD456" s="56">
        <f t="shared" ca="1" si="201"/>
        <v>0</v>
      </c>
      <c r="AE456" s="56">
        <f t="shared" ca="1" si="201"/>
        <v>0</v>
      </c>
      <c r="AF456" s="56">
        <f t="shared" ca="1" si="201"/>
        <v>0</v>
      </c>
      <c r="AG456" s="56">
        <f t="shared" ca="1" si="201"/>
        <v>0</v>
      </c>
      <c r="AH456" s="56">
        <f t="shared" ca="1" si="201"/>
        <v>0</v>
      </c>
      <c r="AI456" s="56">
        <f t="shared" ca="1" si="201"/>
        <v>676.5</v>
      </c>
      <c r="AJ456" s="56">
        <f t="shared" ca="1" si="202"/>
        <v>0</v>
      </c>
      <c r="AK456" s="56">
        <f t="shared" ca="1" si="202"/>
        <v>0</v>
      </c>
      <c r="AL456" s="56">
        <f t="shared" ca="1" si="202"/>
        <v>0</v>
      </c>
      <c r="AM456" s="56">
        <f t="shared" ca="1" si="202"/>
        <v>0</v>
      </c>
      <c r="AN456" s="56">
        <f t="shared" ca="1" si="202"/>
        <v>0</v>
      </c>
      <c r="AO456" s="56">
        <f t="shared" ca="1" si="202"/>
        <v>0</v>
      </c>
      <c r="AP456" s="56">
        <f t="shared" ca="1" si="202"/>
        <v>0</v>
      </c>
      <c r="AQ456" s="56">
        <f t="shared" ca="1" si="202"/>
        <v>0</v>
      </c>
      <c r="AR456" s="56">
        <f t="shared" ca="1" si="202"/>
        <v>0</v>
      </c>
      <c r="AS456" s="56">
        <f t="shared" ca="1" si="202"/>
        <v>0</v>
      </c>
      <c r="AT456" s="56">
        <f t="shared" ca="1" si="203"/>
        <v>0</v>
      </c>
      <c r="AU456" s="56">
        <f t="shared" ca="1" si="203"/>
        <v>0</v>
      </c>
      <c r="AV456" s="56">
        <f t="shared" ca="1" si="203"/>
        <v>0</v>
      </c>
      <c r="AW456" s="56">
        <f t="shared" ca="1" si="203"/>
        <v>0</v>
      </c>
      <c r="AX456" s="56">
        <f t="shared" ca="1" si="203"/>
        <v>0</v>
      </c>
      <c r="AY456" s="56">
        <f t="shared" ca="1" si="203"/>
        <v>0</v>
      </c>
      <c r="AZ456" s="56">
        <f t="shared" ca="1" si="203"/>
        <v>0</v>
      </c>
      <c r="BA456" s="56">
        <f t="shared" ca="1" si="203"/>
        <v>0</v>
      </c>
      <c r="BB456" s="56">
        <f t="shared" ca="1" si="203"/>
        <v>0</v>
      </c>
      <c r="BC456" s="56">
        <f t="shared" ca="1" si="203"/>
        <v>0</v>
      </c>
      <c r="BD456" s="56">
        <f t="shared" ca="1" si="203"/>
        <v>0</v>
      </c>
      <c r="BE456" s="56">
        <f t="shared" ca="1" si="203"/>
        <v>0</v>
      </c>
      <c r="BF456" s="56">
        <f t="shared" ca="1" si="203"/>
        <v>0</v>
      </c>
      <c r="BG456" s="56">
        <f t="shared" ca="1" si="203"/>
        <v>0</v>
      </c>
    </row>
    <row r="457" spans="1:59" s="4" customFormat="1" x14ac:dyDescent="0.2">
      <c r="A457" s="4" t="s">
        <v>1098</v>
      </c>
      <c r="B457" s="4" t="s">
        <v>2095</v>
      </c>
      <c r="C457" s="4" t="s">
        <v>1691</v>
      </c>
      <c r="E457" s="48"/>
      <c r="F457" s="63"/>
      <c r="G457" s="50" t="s">
        <v>1682</v>
      </c>
      <c r="H457" s="50" t="s">
        <v>1682</v>
      </c>
      <c r="I457" s="51"/>
      <c r="J457" s="52">
        <v>30</v>
      </c>
      <c r="K457" s="52"/>
      <c r="L457" s="53"/>
      <c r="M457" s="54" t="str">
        <f t="shared" si="189"/>
        <v>-</v>
      </c>
      <c r="N457" s="52">
        <f t="shared" si="204"/>
        <v>0</v>
      </c>
      <c r="O457" s="55">
        <f t="shared" ca="1" si="196"/>
        <v>28</v>
      </c>
      <c r="P457" s="55" t="str">
        <f t="shared" ca="1" si="197"/>
        <v>2019.7</v>
      </c>
      <c r="Q457" s="56">
        <f t="shared" si="198"/>
        <v>0</v>
      </c>
      <c r="R457" s="52" t="str">
        <f t="shared" si="199"/>
        <v/>
      </c>
      <c r="S457" s="52"/>
      <c r="T457" s="52" t="str">
        <f t="shared" si="179"/>
        <v>OV</v>
      </c>
      <c r="U457" s="57" t="s">
        <v>178</v>
      </c>
      <c r="V457" s="58">
        <f t="shared" ca="1" si="200"/>
        <v>0</v>
      </c>
      <c r="W457" s="64" t="s">
        <v>2097</v>
      </c>
      <c r="X457" s="84"/>
      <c r="Y457" s="61"/>
      <c r="Z457" s="56">
        <f t="shared" ca="1" si="201"/>
        <v>0</v>
      </c>
      <c r="AA457" s="56">
        <f t="shared" ca="1" si="201"/>
        <v>0</v>
      </c>
      <c r="AB457" s="56">
        <f t="shared" ca="1" si="201"/>
        <v>0</v>
      </c>
      <c r="AC457" s="56">
        <f t="shared" ca="1" si="201"/>
        <v>0</v>
      </c>
      <c r="AD457" s="56">
        <f t="shared" ca="1" si="201"/>
        <v>0</v>
      </c>
      <c r="AE457" s="56">
        <f t="shared" ca="1" si="201"/>
        <v>0</v>
      </c>
      <c r="AF457" s="56">
        <f t="shared" ca="1" si="201"/>
        <v>0</v>
      </c>
      <c r="AG457" s="56">
        <f t="shared" ca="1" si="201"/>
        <v>0</v>
      </c>
      <c r="AH457" s="56">
        <f t="shared" ca="1" si="201"/>
        <v>0</v>
      </c>
      <c r="AI457" s="56">
        <f t="shared" ca="1" si="201"/>
        <v>0</v>
      </c>
      <c r="AJ457" s="56">
        <f t="shared" ca="1" si="202"/>
        <v>0</v>
      </c>
      <c r="AK457" s="56">
        <f t="shared" ca="1" si="202"/>
        <v>0</v>
      </c>
      <c r="AL457" s="56">
        <f t="shared" ca="1" si="202"/>
        <v>0</v>
      </c>
      <c r="AM457" s="56">
        <f t="shared" ca="1" si="202"/>
        <v>0</v>
      </c>
      <c r="AN457" s="56">
        <f t="shared" ca="1" si="202"/>
        <v>0</v>
      </c>
      <c r="AO457" s="56">
        <f t="shared" ca="1" si="202"/>
        <v>0</v>
      </c>
      <c r="AP457" s="56">
        <f t="shared" ca="1" si="202"/>
        <v>0</v>
      </c>
      <c r="AQ457" s="56">
        <f t="shared" ca="1" si="202"/>
        <v>0</v>
      </c>
      <c r="AR457" s="56">
        <f t="shared" ca="1" si="202"/>
        <v>0</v>
      </c>
      <c r="AS457" s="56">
        <f t="shared" ca="1" si="202"/>
        <v>0</v>
      </c>
      <c r="AT457" s="56">
        <f t="shared" ca="1" si="203"/>
        <v>0</v>
      </c>
      <c r="AU457" s="56">
        <f t="shared" ca="1" si="203"/>
        <v>0</v>
      </c>
      <c r="AV457" s="56">
        <f t="shared" ca="1" si="203"/>
        <v>0</v>
      </c>
      <c r="AW457" s="56">
        <f t="shared" ca="1" si="203"/>
        <v>0</v>
      </c>
      <c r="AX457" s="56">
        <f t="shared" ca="1" si="203"/>
        <v>0</v>
      </c>
      <c r="AY457" s="56">
        <f t="shared" ca="1" si="203"/>
        <v>0</v>
      </c>
      <c r="AZ457" s="56">
        <f t="shared" ca="1" si="203"/>
        <v>0</v>
      </c>
      <c r="BA457" s="56">
        <f t="shared" ca="1" si="203"/>
        <v>0</v>
      </c>
      <c r="BB457" s="56">
        <f t="shared" ca="1" si="203"/>
        <v>0</v>
      </c>
      <c r="BC457" s="56">
        <f t="shared" ca="1" si="203"/>
        <v>0</v>
      </c>
      <c r="BD457" s="56">
        <f t="shared" ca="1" si="203"/>
        <v>0</v>
      </c>
      <c r="BE457" s="56">
        <f t="shared" ca="1" si="203"/>
        <v>0</v>
      </c>
      <c r="BF457" s="56">
        <f t="shared" ca="1" si="203"/>
        <v>0</v>
      </c>
      <c r="BG457" s="56">
        <f t="shared" ca="1" si="203"/>
        <v>0</v>
      </c>
    </row>
    <row r="458" spans="1:59" s="4" customFormat="1" x14ac:dyDescent="0.2">
      <c r="A458" s="4" t="s">
        <v>1098</v>
      </c>
      <c r="B458" s="4" t="s">
        <v>2095</v>
      </c>
      <c r="C458" s="4" t="s">
        <v>1691</v>
      </c>
      <c r="E458" s="48"/>
      <c r="F458" s="63" t="s">
        <v>2101</v>
      </c>
      <c r="G458" s="50" t="s">
        <v>1682</v>
      </c>
      <c r="H458" s="50" t="s">
        <v>1682</v>
      </c>
      <c r="I458" s="51"/>
      <c r="J458" s="52">
        <v>30</v>
      </c>
      <c r="K458" s="52"/>
      <c r="L458" s="53">
        <v>43600</v>
      </c>
      <c r="M458" s="54">
        <f t="shared" si="189"/>
        <v>3</v>
      </c>
      <c r="N458" s="52">
        <f t="shared" si="204"/>
        <v>20</v>
      </c>
      <c r="O458" s="55">
        <f t="shared" ca="1" si="196"/>
        <v>28</v>
      </c>
      <c r="P458" s="55" t="str">
        <f t="shared" ca="1" si="197"/>
        <v>2019.7</v>
      </c>
      <c r="Q458" s="56">
        <f t="shared" si="198"/>
        <v>676.5</v>
      </c>
      <c r="R458" s="52">
        <f t="shared" ca="1" si="199"/>
        <v>56</v>
      </c>
      <c r="S458" s="52"/>
      <c r="T458" s="52" t="str">
        <f t="shared" ca="1" si="179"/>
        <v>OV</v>
      </c>
      <c r="U458" s="57" t="s">
        <v>178</v>
      </c>
      <c r="V458" s="58">
        <f t="shared" ca="1" si="200"/>
        <v>0</v>
      </c>
      <c r="W458" s="64" t="s">
        <v>2097</v>
      </c>
      <c r="X458" s="84"/>
      <c r="Y458" s="61">
        <v>676.5</v>
      </c>
      <c r="Z458" s="56">
        <f t="shared" ca="1" si="201"/>
        <v>0</v>
      </c>
      <c r="AA458" s="56">
        <f t="shared" ca="1" si="201"/>
        <v>0</v>
      </c>
      <c r="AB458" s="56">
        <f t="shared" ca="1" si="201"/>
        <v>0</v>
      </c>
      <c r="AC458" s="56">
        <f t="shared" ca="1" si="201"/>
        <v>0</v>
      </c>
      <c r="AD458" s="56">
        <f t="shared" ca="1" si="201"/>
        <v>0</v>
      </c>
      <c r="AE458" s="56">
        <f t="shared" ca="1" si="201"/>
        <v>0</v>
      </c>
      <c r="AF458" s="56">
        <f t="shared" ca="1" si="201"/>
        <v>0</v>
      </c>
      <c r="AG458" s="56">
        <f t="shared" ca="1" si="201"/>
        <v>0</v>
      </c>
      <c r="AH458" s="56">
        <f t="shared" ca="1" si="201"/>
        <v>0</v>
      </c>
      <c r="AI458" s="56">
        <f t="shared" ca="1" si="201"/>
        <v>676.5</v>
      </c>
      <c r="AJ458" s="56">
        <f t="shared" ca="1" si="202"/>
        <v>0</v>
      </c>
      <c r="AK458" s="56">
        <f t="shared" ca="1" si="202"/>
        <v>0</v>
      </c>
      <c r="AL458" s="56">
        <f t="shared" ca="1" si="202"/>
        <v>0</v>
      </c>
      <c r="AM458" s="56">
        <f t="shared" ca="1" si="202"/>
        <v>0</v>
      </c>
      <c r="AN458" s="56">
        <f t="shared" ca="1" si="202"/>
        <v>0</v>
      </c>
      <c r="AO458" s="56">
        <f t="shared" ca="1" si="202"/>
        <v>0</v>
      </c>
      <c r="AP458" s="56">
        <f t="shared" ca="1" si="202"/>
        <v>0</v>
      </c>
      <c r="AQ458" s="56">
        <f t="shared" ca="1" si="202"/>
        <v>0</v>
      </c>
      <c r="AR458" s="56">
        <f t="shared" ca="1" si="202"/>
        <v>0</v>
      </c>
      <c r="AS458" s="56">
        <f t="shared" ca="1" si="202"/>
        <v>0</v>
      </c>
      <c r="AT458" s="56">
        <f t="shared" ca="1" si="203"/>
        <v>0</v>
      </c>
      <c r="AU458" s="56">
        <f t="shared" ca="1" si="203"/>
        <v>0</v>
      </c>
      <c r="AV458" s="56">
        <f t="shared" ca="1" si="203"/>
        <v>0</v>
      </c>
      <c r="AW458" s="56">
        <f t="shared" ca="1" si="203"/>
        <v>0</v>
      </c>
      <c r="AX458" s="56">
        <f t="shared" ca="1" si="203"/>
        <v>0</v>
      </c>
      <c r="AY458" s="56">
        <f t="shared" ca="1" si="203"/>
        <v>0</v>
      </c>
      <c r="AZ458" s="56">
        <f t="shared" ca="1" si="203"/>
        <v>0</v>
      </c>
      <c r="BA458" s="56">
        <f t="shared" ca="1" si="203"/>
        <v>0</v>
      </c>
      <c r="BB458" s="56">
        <f t="shared" ca="1" si="203"/>
        <v>0</v>
      </c>
      <c r="BC458" s="56">
        <f t="shared" ca="1" si="203"/>
        <v>0</v>
      </c>
      <c r="BD458" s="56">
        <f t="shared" ca="1" si="203"/>
        <v>0</v>
      </c>
      <c r="BE458" s="56">
        <f t="shared" ca="1" si="203"/>
        <v>0</v>
      </c>
      <c r="BF458" s="56">
        <f t="shared" ca="1" si="203"/>
        <v>0</v>
      </c>
      <c r="BG458" s="56">
        <f t="shared" ca="1" si="203"/>
        <v>0</v>
      </c>
    </row>
    <row r="459" spans="1:59" s="4" customFormat="1" x14ac:dyDescent="0.2">
      <c r="A459" s="4" t="s">
        <v>1098</v>
      </c>
      <c r="B459" s="4" t="s">
        <v>2095</v>
      </c>
      <c r="C459" s="4" t="s">
        <v>1691</v>
      </c>
      <c r="E459" s="48"/>
      <c r="F459" s="63" t="s">
        <v>2102</v>
      </c>
      <c r="G459" s="50" t="s">
        <v>1682</v>
      </c>
      <c r="H459" s="50" t="s">
        <v>1682</v>
      </c>
      <c r="I459" s="51"/>
      <c r="J459" s="52">
        <v>30</v>
      </c>
      <c r="K459" s="52"/>
      <c r="L459" s="53">
        <v>43600</v>
      </c>
      <c r="M459" s="54">
        <f t="shared" si="189"/>
        <v>3</v>
      </c>
      <c r="N459" s="52">
        <f t="shared" si="204"/>
        <v>20</v>
      </c>
      <c r="O459" s="55">
        <f t="shared" ca="1" si="196"/>
        <v>28</v>
      </c>
      <c r="P459" s="55" t="str">
        <f t="shared" ca="1" si="197"/>
        <v>2019.7</v>
      </c>
      <c r="Q459" s="56">
        <f t="shared" si="198"/>
        <v>676.5</v>
      </c>
      <c r="R459" s="52">
        <f t="shared" ca="1" si="199"/>
        <v>56</v>
      </c>
      <c r="S459" s="52"/>
      <c r="T459" s="52" t="str">
        <f t="shared" ca="1" si="179"/>
        <v>OV</v>
      </c>
      <c r="U459" s="57" t="s">
        <v>178</v>
      </c>
      <c r="V459" s="58">
        <f t="shared" ca="1" si="200"/>
        <v>0</v>
      </c>
      <c r="W459" s="64" t="s">
        <v>2097</v>
      </c>
      <c r="X459" s="84"/>
      <c r="Y459" s="61">
        <v>676.5</v>
      </c>
      <c r="Z459" s="56">
        <f t="shared" ca="1" si="201"/>
        <v>0</v>
      </c>
      <c r="AA459" s="56">
        <f t="shared" ca="1" si="201"/>
        <v>0</v>
      </c>
      <c r="AB459" s="56">
        <f t="shared" ca="1" si="201"/>
        <v>0</v>
      </c>
      <c r="AC459" s="56">
        <f t="shared" ca="1" si="201"/>
        <v>0</v>
      </c>
      <c r="AD459" s="56">
        <f t="shared" ca="1" si="201"/>
        <v>0</v>
      </c>
      <c r="AE459" s="56">
        <f t="shared" ca="1" si="201"/>
        <v>0</v>
      </c>
      <c r="AF459" s="56">
        <f t="shared" ca="1" si="201"/>
        <v>0</v>
      </c>
      <c r="AG459" s="56">
        <f t="shared" ca="1" si="201"/>
        <v>0</v>
      </c>
      <c r="AH459" s="56">
        <f t="shared" ca="1" si="201"/>
        <v>0</v>
      </c>
      <c r="AI459" s="56">
        <f t="shared" ca="1" si="201"/>
        <v>676.5</v>
      </c>
      <c r="AJ459" s="56">
        <f t="shared" ca="1" si="202"/>
        <v>0</v>
      </c>
      <c r="AK459" s="56">
        <f t="shared" ca="1" si="202"/>
        <v>0</v>
      </c>
      <c r="AL459" s="56">
        <f t="shared" ca="1" si="202"/>
        <v>0</v>
      </c>
      <c r="AM459" s="56">
        <f t="shared" ca="1" si="202"/>
        <v>0</v>
      </c>
      <c r="AN459" s="56">
        <f t="shared" ca="1" si="202"/>
        <v>0</v>
      </c>
      <c r="AO459" s="56">
        <f t="shared" ca="1" si="202"/>
        <v>0</v>
      </c>
      <c r="AP459" s="56">
        <f t="shared" ca="1" si="202"/>
        <v>0</v>
      </c>
      <c r="AQ459" s="56">
        <f t="shared" ca="1" si="202"/>
        <v>0</v>
      </c>
      <c r="AR459" s="56">
        <f t="shared" ca="1" si="202"/>
        <v>0</v>
      </c>
      <c r="AS459" s="56">
        <f t="shared" ca="1" si="202"/>
        <v>0</v>
      </c>
      <c r="AT459" s="56">
        <f t="shared" ca="1" si="203"/>
        <v>0</v>
      </c>
      <c r="AU459" s="56">
        <f t="shared" ca="1" si="203"/>
        <v>0</v>
      </c>
      <c r="AV459" s="56">
        <f t="shared" ca="1" si="203"/>
        <v>0</v>
      </c>
      <c r="AW459" s="56">
        <f t="shared" ca="1" si="203"/>
        <v>0</v>
      </c>
      <c r="AX459" s="56">
        <f t="shared" ca="1" si="203"/>
        <v>0</v>
      </c>
      <c r="AY459" s="56">
        <f t="shared" ca="1" si="203"/>
        <v>0</v>
      </c>
      <c r="AZ459" s="56">
        <f t="shared" ca="1" si="203"/>
        <v>0</v>
      </c>
      <c r="BA459" s="56">
        <f t="shared" ca="1" si="203"/>
        <v>0</v>
      </c>
      <c r="BB459" s="56">
        <f t="shared" ca="1" si="203"/>
        <v>0</v>
      </c>
      <c r="BC459" s="56">
        <f t="shared" ca="1" si="203"/>
        <v>0</v>
      </c>
      <c r="BD459" s="56">
        <f t="shared" ca="1" si="203"/>
        <v>0</v>
      </c>
      <c r="BE459" s="56">
        <f t="shared" ca="1" si="203"/>
        <v>0</v>
      </c>
      <c r="BF459" s="56">
        <f t="shared" ca="1" si="203"/>
        <v>0</v>
      </c>
      <c r="BG459" s="56">
        <f t="shared" ca="1" si="203"/>
        <v>0</v>
      </c>
    </row>
    <row r="460" spans="1:59" s="4" customFormat="1" x14ac:dyDescent="0.2">
      <c r="A460" s="4" t="s">
        <v>1098</v>
      </c>
      <c r="B460" s="4" t="s">
        <v>2095</v>
      </c>
      <c r="C460" s="4" t="s">
        <v>1691</v>
      </c>
      <c r="E460" s="48"/>
      <c r="F460" s="63" t="s">
        <v>2103</v>
      </c>
      <c r="G460" s="50" t="s">
        <v>1682</v>
      </c>
      <c r="H460" s="50" t="s">
        <v>1682</v>
      </c>
      <c r="I460" s="51"/>
      <c r="J460" s="52">
        <v>30</v>
      </c>
      <c r="K460" s="52"/>
      <c r="L460" s="53">
        <v>43600</v>
      </c>
      <c r="M460" s="54">
        <f t="shared" si="189"/>
        <v>3</v>
      </c>
      <c r="N460" s="52">
        <f t="shared" si="204"/>
        <v>20</v>
      </c>
      <c r="O460" s="55">
        <f t="shared" ca="1" si="196"/>
        <v>28</v>
      </c>
      <c r="P460" s="55" t="str">
        <f t="shared" ca="1" si="197"/>
        <v>2019.7</v>
      </c>
      <c r="Q460" s="56">
        <f t="shared" si="198"/>
        <v>272.69544924154025</v>
      </c>
      <c r="R460" s="52">
        <f t="shared" ca="1" si="199"/>
        <v>56</v>
      </c>
      <c r="S460" s="52"/>
      <c r="T460" s="52" t="str">
        <f t="shared" ca="1" si="179"/>
        <v>OV</v>
      </c>
      <c r="U460" s="57" t="s">
        <v>130</v>
      </c>
      <c r="V460" s="58">
        <f t="shared" ca="1" si="200"/>
        <v>0</v>
      </c>
      <c r="W460" s="64" t="s">
        <v>2097</v>
      </c>
      <c r="X460" s="84"/>
      <c r="Y460" s="61">
        <v>1168.5</v>
      </c>
      <c r="Z460" s="56">
        <f t="shared" ca="1" si="201"/>
        <v>0</v>
      </c>
      <c r="AA460" s="56">
        <f t="shared" ca="1" si="201"/>
        <v>0</v>
      </c>
      <c r="AB460" s="56">
        <f t="shared" ca="1" si="201"/>
        <v>0</v>
      </c>
      <c r="AC460" s="56">
        <f t="shared" ca="1" si="201"/>
        <v>0</v>
      </c>
      <c r="AD460" s="56">
        <f t="shared" ca="1" si="201"/>
        <v>0</v>
      </c>
      <c r="AE460" s="56">
        <f t="shared" ca="1" si="201"/>
        <v>0</v>
      </c>
      <c r="AF460" s="56">
        <f t="shared" ca="1" si="201"/>
        <v>0</v>
      </c>
      <c r="AG460" s="56">
        <f t="shared" ca="1" si="201"/>
        <v>0</v>
      </c>
      <c r="AH460" s="56">
        <f t="shared" ca="1" si="201"/>
        <v>0</v>
      </c>
      <c r="AI460" s="56">
        <f t="shared" ca="1" si="201"/>
        <v>1168.5</v>
      </c>
      <c r="AJ460" s="56">
        <f t="shared" ca="1" si="202"/>
        <v>0</v>
      </c>
      <c r="AK460" s="56">
        <f t="shared" ca="1" si="202"/>
        <v>0</v>
      </c>
      <c r="AL460" s="56">
        <f t="shared" ca="1" si="202"/>
        <v>0</v>
      </c>
      <c r="AM460" s="56">
        <f t="shared" ca="1" si="202"/>
        <v>0</v>
      </c>
      <c r="AN460" s="56">
        <f t="shared" ca="1" si="202"/>
        <v>0</v>
      </c>
      <c r="AO460" s="56">
        <f t="shared" ca="1" si="202"/>
        <v>0</v>
      </c>
      <c r="AP460" s="56">
        <f t="shared" ca="1" si="202"/>
        <v>0</v>
      </c>
      <c r="AQ460" s="56">
        <f t="shared" ca="1" si="202"/>
        <v>0</v>
      </c>
      <c r="AR460" s="56">
        <f t="shared" ca="1" si="202"/>
        <v>0</v>
      </c>
      <c r="AS460" s="56">
        <f t="shared" ca="1" si="202"/>
        <v>0</v>
      </c>
      <c r="AT460" s="56">
        <f t="shared" ca="1" si="203"/>
        <v>0</v>
      </c>
      <c r="AU460" s="56">
        <f t="shared" ca="1" si="203"/>
        <v>0</v>
      </c>
      <c r="AV460" s="56">
        <f t="shared" ca="1" si="203"/>
        <v>0</v>
      </c>
      <c r="AW460" s="56">
        <f t="shared" ca="1" si="203"/>
        <v>0</v>
      </c>
      <c r="AX460" s="56">
        <f t="shared" ca="1" si="203"/>
        <v>0</v>
      </c>
      <c r="AY460" s="56">
        <f t="shared" ca="1" si="203"/>
        <v>0</v>
      </c>
      <c r="AZ460" s="56">
        <f t="shared" ca="1" si="203"/>
        <v>0</v>
      </c>
      <c r="BA460" s="56">
        <f t="shared" ca="1" si="203"/>
        <v>0</v>
      </c>
      <c r="BB460" s="56">
        <f t="shared" ca="1" si="203"/>
        <v>0</v>
      </c>
      <c r="BC460" s="56">
        <f t="shared" ca="1" si="203"/>
        <v>0</v>
      </c>
      <c r="BD460" s="56">
        <f t="shared" ca="1" si="203"/>
        <v>0</v>
      </c>
      <c r="BE460" s="56">
        <f t="shared" ca="1" si="203"/>
        <v>0</v>
      </c>
      <c r="BF460" s="56">
        <f t="shared" ca="1" si="203"/>
        <v>0</v>
      </c>
      <c r="BG460" s="56">
        <f t="shared" ca="1" si="203"/>
        <v>0</v>
      </c>
    </row>
    <row r="461" spans="1:59" s="4" customFormat="1" x14ac:dyDescent="0.2">
      <c r="A461" s="4" t="s">
        <v>1098</v>
      </c>
      <c r="B461" s="4" t="s">
        <v>2095</v>
      </c>
      <c r="C461" s="4" t="s">
        <v>1691</v>
      </c>
      <c r="E461" s="48"/>
      <c r="F461" s="63" t="s">
        <v>2104</v>
      </c>
      <c r="G461" s="50" t="s">
        <v>1682</v>
      </c>
      <c r="H461" s="50" t="s">
        <v>1682</v>
      </c>
      <c r="I461" s="51"/>
      <c r="J461" s="52">
        <v>30</v>
      </c>
      <c r="K461" s="52"/>
      <c r="L461" s="53">
        <v>43602</v>
      </c>
      <c r="M461" s="54">
        <f t="shared" si="189"/>
        <v>5</v>
      </c>
      <c r="N461" s="52">
        <f t="shared" si="204"/>
        <v>20</v>
      </c>
      <c r="O461" s="55">
        <f t="shared" ca="1" si="196"/>
        <v>28</v>
      </c>
      <c r="P461" s="55" t="str">
        <f t="shared" ca="1" si="197"/>
        <v>2019.7</v>
      </c>
      <c r="Q461" s="56">
        <f t="shared" si="198"/>
        <v>565.79999999999995</v>
      </c>
      <c r="R461" s="52">
        <f t="shared" ca="1" si="199"/>
        <v>54</v>
      </c>
      <c r="S461" s="52"/>
      <c r="T461" s="52" t="str">
        <f t="shared" ca="1" si="179"/>
        <v>OV</v>
      </c>
      <c r="U461" s="57" t="s">
        <v>178</v>
      </c>
      <c r="V461" s="58">
        <f t="shared" ca="1" si="200"/>
        <v>0</v>
      </c>
      <c r="W461" s="64" t="s">
        <v>2097</v>
      </c>
      <c r="X461" s="84"/>
      <c r="Y461" s="61">
        <v>565.79999999999995</v>
      </c>
      <c r="Z461" s="56">
        <f t="shared" ca="1" si="201"/>
        <v>0</v>
      </c>
      <c r="AA461" s="56">
        <f t="shared" ca="1" si="201"/>
        <v>0</v>
      </c>
      <c r="AB461" s="56">
        <f t="shared" ca="1" si="201"/>
        <v>0</v>
      </c>
      <c r="AC461" s="56">
        <f t="shared" ca="1" si="201"/>
        <v>0</v>
      </c>
      <c r="AD461" s="56">
        <f t="shared" ca="1" si="201"/>
        <v>0</v>
      </c>
      <c r="AE461" s="56">
        <f t="shared" ca="1" si="201"/>
        <v>0</v>
      </c>
      <c r="AF461" s="56">
        <f t="shared" ca="1" si="201"/>
        <v>0</v>
      </c>
      <c r="AG461" s="56">
        <f t="shared" ca="1" si="201"/>
        <v>0</v>
      </c>
      <c r="AH461" s="56">
        <f t="shared" ca="1" si="201"/>
        <v>0</v>
      </c>
      <c r="AI461" s="56">
        <f t="shared" ca="1" si="201"/>
        <v>565.79999999999995</v>
      </c>
      <c r="AJ461" s="56">
        <f t="shared" ca="1" si="202"/>
        <v>0</v>
      </c>
      <c r="AK461" s="56">
        <f t="shared" ca="1" si="202"/>
        <v>0</v>
      </c>
      <c r="AL461" s="56">
        <f t="shared" ca="1" si="202"/>
        <v>0</v>
      </c>
      <c r="AM461" s="56">
        <f t="shared" ca="1" si="202"/>
        <v>0</v>
      </c>
      <c r="AN461" s="56">
        <f t="shared" ca="1" si="202"/>
        <v>0</v>
      </c>
      <c r="AO461" s="56">
        <f t="shared" ca="1" si="202"/>
        <v>0</v>
      </c>
      <c r="AP461" s="56">
        <f t="shared" ca="1" si="202"/>
        <v>0</v>
      </c>
      <c r="AQ461" s="56">
        <f t="shared" ca="1" si="202"/>
        <v>0</v>
      </c>
      <c r="AR461" s="56">
        <f t="shared" ca="1" si="202"/>
        <v>0</v>
      </c>
      <c r="AS461" s="56">
        <f t="shared" ca="1" si="202"/>
        <v>0</v>
      </c>
      <c r="AT461" s="56">
        <f t="shared" ca="1" si="203"/>
        <v>0</v>
      </c>
      <c r="AU461" s="56">
        <f t="shared" ca="1" si="203"/>
        <v>0</v>
      </c>
      <c r="AV461" s="56">
        <f t="shared" ca="1" si="203"/>
        <v>0</v>
      </c>
      <c r="AW461" s="56">
        <f t="shared" ca="1" si="203"/>
        <v>0</v>
      </c>
      <c r="AX461" s="56">
        <f t="shared" ca="1" si="203"/>
        <v>0</v>
      </c>
      <c r="AY461" s="56">
        <f t="shared" ca="1" si="203"/>
        <v>0</v>
      </c>
      <c r="AZ461" s="56">
        <f t="shared" ca="1" si="203"/>
        <v>0</v>
      </c>
      <c r="BA461" s="56">
        <f t="shared" ca="1" si="203"/>
        <v>0</v>
      </c>
      <c r="BB461" s="56">
        <f t="shared" ca="1" si="203"/>
        <v>0</v>
      </c>
      <c r="BC461" s="56">
        <f t="shared" ca="1" si="203"/>
        <v>0</v>
      </c>
      <c r="BD461" s="56">
        <f t="shared" ca="1" si="203"/>
        <v>0</v>
      </c>
      <c r="BE461" s="56">
        <f t="shared" ca="1" si="203"/>
        <v>0</v>
      </c>
      <c r="BF461" s="56">
        <f t="shared" ca="1" si="203"/>
        <v>0</v>
      </c>
      <c r="BG461" s="56">
        <f t="shared" ca="1" si="203"/>
        <v>0</v>
      </c>
    </row>
    <row r="462" spans="1:59" s="4" customFormat="1" x14ac:dyDescent="0.2">
      <c r="A462" s="4" t="s">
        <v>1098</v>
      </c>
      <c r="B462" s="4" t="s">
        <v>2095</v>
      </c>
      <c r="C462" s="4" t="s">
        <v>1691</v>
      </c>
      <c r="E462" s="48"/>
      <c r="F462" s="63" t="s">
        <v>2105</v>
      </c>
      <c r="G462" s="50" t="s">
        <v>1682</v>
      </c>
      <c r="H462" s="50" t="s">
        <v>1682</v>
      </c>
      <c r="I462" s="51"/>
      <c r="J462" s="52">
        <v>30</v>
      </c>
      <c r="K462" s="52"/>
      <c r="L462" s="53">
        <v>43602</v>
      </c>
      <c r="M462" s="54">
        <f t="shared" si="189"/>
        <v>5</v>
      </c>
      <c r="N462" s="52">
        <f t="shared" si="204"/>
        <v>20</v>
      </c>
      <c r="O462" s="55">
        <f t="shared" ca="1" si="196"/>
        <v>28</v>
      </c>
      <c r="P462" s="55" t="str">
        <f t="shared" ca="1" si="197"/>
        <v>2019.7</v>
      </c>
      <c r="Q462" s="56">
        <f t="shared" si="198"/>
        <v>676.5</v>
      </c>
      <c r="R462" s="52">
        <f t="shared" ca="1" si="199"/>
        <v>54</v>
      </c>
      <c r="S462" s="52"/>
      <c r="T462" s="52" t="str">
        <f t="shared" ca="1" si="179"/>
        <v>OV</v>
      </c>
      <c r="U462" s="57" t="s">
        <v>178</v>
      </c>
      <c r="V462" s="58">
        <f t="shared" ca="1" si="200"/>
        <v>0</v>
      </c>
      <c r="W462" s="64" t="s">
        <v>2097</v>
      </c>
      <c r="X462" s="84"/>
      <c r="Y462" s="61">
        <v>676.5</v>
      </c>
      <c r="Z462" s="56">
        <f t="shared" ref="Z462:AI471" ca="1" si="205">IF($O462-WEEKNUM(Z$1815)=0,$Y462,0)</f>
        <v>0</v>
      </c>
      <c r="AA462" s="56">
        <f t="shared" ca="1" si="205"/>
        <v>0</v>
      </c>
      <c r="AB462" s="56">
        <f t="shared" ca="1" si="205"/>
        <v>0</v>
      </c>
      <c r="AC462" s="56">
        <f t="shared" ca="1" si="205"/>
        <v>0</v>
      </c>
      <c r="AD462" s="56">
        <f t="shared" ca="1" si="205"/>
        <v>0</v>
      </c>
      <c r="AE462" s="56">
        <f t="shared" ca="1" si="205"/>
        <v>0</v>
      </c>
      <c r="AF462" s="56">
        <f t="shared" ca="1" si="205"/>
        <v>0</v>
      </c>
      <c r="AG462" s="56">
        <f t="shared" ca="1" si="205"/>
        <v>0</v>
      </c>
      <c r="AH462" s="56">
        <f t="shared" ca="1" si="205"/>
        <v>0</v>
      </c>
      <c r="AI462" s="56">
        <f t="shared" ca="1" si="205"/>
        <v>676.5</v>
      </c>
      <c r="AJ462" s="56">
        <f t="shared" ref="AJ462:AS471" ca="1" si="206">IF($O462-WEEKNUM(AJ$1815)=0,$Y462,0)</f>
        <v>0</v>
      </c>
      <c r="AK462" s="56">
        <f t="shared" ca="1" si="206"/>
        <v>0</v>
      </c>
      <c r="AL462" s="56">
        <f t="shared" ca="1" si="206"/>
        <v>0</v>
      </c>
      <c r="AM462" s="56">
        <f t="shared" ca="1" si="206"/>
        <v>0</v>
      </c>
      <c r="AN462" s="56">
        <f t="shared" ca="1" si="206"/>
        <v>0</v>
      </c>
      <c r="AO462" s="56">
        <f t="shared" ca="1" si="206"/>
        <v>0</v>
      </c>
      <c r="AP462" s="56">
        <f t="shared" ca="1" si="206"/>
        <v>0</v>
      </c>
      <c r="AQ462" s="56">
        <f t="shared" ca="1" si="206"/>
        <v>0</v>
      </c>
      <c r="AR462" s="56">
        <f t="shared" ca="1" si="206"/>
        <v>0</v>
      </c>
      <c r="AS462" s="56">
        <f t="shared" ca="1" si="206"/>
        <v>0</v>
      </c>
      <c r="AT462" s="56">
        <f t="shared" ref="AT462:BG471" ca="1" si="207">IF($O462-WEEKNUM(AT$1815)=0,$Y462,0)</f>
        <v>0</v>
      </c>
      <c r="AU462" s="56">
        <f t="shared" ca="1" si="207"/>
        <v>0</v>
      </c>
      <c r="AV462" s="56">
        <f t="shared" ca="1" si="207"/>
        <v>0</v>
      </c>
      <c r="AW462" s="56">
        <f t="shared" ca="1" si="207"/>
        <v>0</v>
      </c>
      <c r="AX462" s="56">
        <f t="shared" ca="1" si="207"/>
        <v>0</v>
      </c>
      <c r="AY462" s="56">
        <f t="shared" ca="1" si="207"/>
        <v>0</v>
      </c>
      <c r="AZ462" s="56">
        <f t="shared" ca="1" si="207"/>
        <v>0</v>
      </c>
      <c r="BA462" s="56">
        <f t="shared" ca="1" si="207"/>
        <v>0</v>
      </c>
      <c r="BB462" s="56">
        <f t="shared" ca="1" si="207"/>
        <v>0</v>
      </c>
      <c r="BC462" s="56">
        <f t="shared" ca="1" si="207"/>
        <v>0</v>
      </c>
      <c r="BD462" s="56">
        <f t="shared" ca="1" si="207"/>
        <v>0</v>
      </c>
      <c r="BE462" s="56">
        <f t="shared" ca="1" si="207"/>
        <v>0</v>
      </c>
      <c r="BF462" s="56">
        <f t="shared" ca="1" si="207"/>
        <v>0</v>
      </c>
      <c r="BG462" s="56">
        <f t="shared" ca="1" si="207"/>
        <v>0</v>
      </c>
    </row>
    <row r="463" spans="1:59" s="4" customFormat="1" x14ac:dyDescent="0.2">
      <c r="A463" s="4" t="s">
        <v>1098</v>
      </c>
      <c r="B463" s="4" t="s">
        <v>2095</v>
      </c>
      <c r="C463" s="4" t="s">
        <v>1691</v>
      </c>
      <c r="E463" s="48"/>
      <c r="F463" s="63" t="s">
        <v>2106</v>
      </c>
      <c r="G463" s="50" t="s">
        <v>1682</v>
      </c>
      <c r="H463" s="50" t="s">
        <v>1682</v>
      </c>
      <c r="I463" s="51"/>
      <c r="J463" s="52">
        <v>30</v>
      </c>
      <c r="K463" s="52"/>
      <c r="L463" s="53">
        <v>43614</v>
      </c>
      <c r="M463" s="54">
        <f t="shared" si="189"/>
        <v>3</v>
      </c>
      <c r="N463" s="52">
        <f t="shared" si="204"/>
        <v>22</v>
      </c>
      <c r="O463" s="55">
        <f t="shared" ca="1" si="196"/>
        <v>28</v>
      </c>
      <c r="P463" s="55" t="str">
        <f t="shared" ca="1" si="197"/>
        <v>2019.7</v>
      </c>
      <c r="Q463" s="56">
        <f t="shared" si="198"/>
        <v>676.5</v>
      </c>
      <c r="R463" s="52">
        <f t="shared" ca="1" si="199"/>
        <v>42</v>
      </c>
      <c r="S463" s="52"/>
      <c r="T463" s="52" t="str">
        <f t="shared" ca="1" si="179"/>
        <v>OV</v>
      </c>
      <c r="U463" s="57" t="s">
        <v>178</v>
      </c>
      <c r="V463" s="58">
        <f t="shared" ca="1" si="200"/>
        <v>0</v>
      </c>
      <c r="W463" s="64" t="s">
        <v>2097</v>
      </c>
      <c r="X463" s="84"/>
      <c r="Y463" s="61">
        <v>676.5</v>
      </c>
      <c r="Z463" s="56">
        <f t="shared" ca="1" si="205"/>
        <v>0</v>
      </c>
      <c r="AA463" s="56">
        <f t="shared" ca="1" si="205"/>
        <v>0</v>
      </c>
      <c r="AB463" s="56">
        <f t="shared" ca="1" si="205"/>
        <v>0</v>
      </c>
      <c r="AC463" s="56">
        <f t="shared" ca="1" si="205"/>
        <v>0</v>
      </c>
      <c r="AD463" s="56">
        <f t="shared" ca="1" si="205"/>
        <v>0</v>
      </c>
      <c r="AE463" s="56">
        <f t="shared" ca="1" si="205"/>
        <v>0</v>
      </c>
      <c r="AF463" s="56">
        <f t="shared" ca="1" si="205"/>
        <v>0</v>
      </c>
      <c r="AG463" s="56">
        <f t="shared" ca="1" si="205"/>
        <v>0</v>
      </c>
      <c r="AH463" s="56">
        <f t="shared" ca="1" si="205"/>
        <v>0</v>
      </c>
      <c r="AI463" s="56">
        <f t="shared" ca="1" si="205"/>
        <v>676.5</v>
      </c>
      <c r="AJ463" s="56">
        <f t="shared" ca="1" si="206"/>
        <v>0</v>
      </c>
      <c r="AK463" s="56">
        <f t="shared" ca="1" si="206"/>
        <v>0</v>
      </c>
      <c r="AL463" s="56">
        <f t="shared" ca="1" si="206"/>
        <v>0</v>
      </c>
      <c r="AM463" s="56">
        <f t="shared" ca="1" si="206"/>
        <v>0</v>
      </c>
      <c r="AN463" s="56">
        <f t="shared" ca="1" si="206"/>
        <v>0</v>
      </c>
      <c r="AO463" s="56">
        <f t="shared" ca="1" si="206"/>
        <v>0</v>
      </c>
      <c r="AP463" s="56">
        <f t="shared" ca="1" si="206"/>
        <v>0</v>
      </c>
      <c r="AQ463" s="56">
        <f t="shared" ca="1" si="206"/>
        <v>0</v>
      </c>
      <c r="AR463" s="56">
        <f t="shared" ca="1" si="206"/>
        <v>0</v>
      </c>
      <c r="AS463" s="56">
        <f t="shared" ca="1" si="206"/>
        <v>0</v>
      </c>
      <c r="AT463" s="56">
        <f t="shared" ca="1" si="207"/>
        <v>0</v>
      </c>
      <c r="AU463" s="56">
        <f t="shared" ca="1" si="207"/>
        <v>0</v>
      </c>
      <c r="AV463" s="56">
        <f t="shared" ca="1" si="207"/>
        <v>0</v>
      </c>
      <c r="AW463" s="56">
        <f t="shared" ca="1" si="207"/>
        <v>0</v>
      </c>
      <c r="AX463" s="56">
        <f t="shared" ca="1" si="207"/>
        <v>0</v>
      </c>
      <c r="AY463" s="56">
        <f t="shared" ca="1" si="207"/>
        <v>0</v>
      </c>
      <c r="AZ463" s="56">
        <f t="shared" ca="1" si="207"/>
        <v>0</v>
      </c>
      <c r="BA463" s="56">
        <f t="shared" ca="1" si="207"/>
        <v>0</v>
      </c>
      <c r="BB463" s="56">
        <f t="shared" ca="1" si="207"/>
        <v>0</v>
      </c>
      <c r="BC463" s="56">
        <f t="shared" ca="1" si="207"/>
        <v>0</v>
      </c>
      <c r="BD463" s="56">
        <f t="shared" ca="1" si="207"/>
        <v>0</v>
      </c>
      <c r="BE463" s="56">
        <f t="shared" ca="1" si="207"/>
        <v>0</v>
      </c>
      <c r="BF463" s="56">
        <f t="shared" ca="1" si="207"/>
        <v>0</v>
      </c>
      <c r="BG463" s="56">
        <f t="shared" ca="1" si="207"/>
        <v>0</v>
      </c>
    </row>
    <row r="464" spans="1:59" s="4" customFormat="1" x14ac:dyDescent="0.2">
      <c r="A464" s="4" t="s">
        <v>1098</v>
      </c>
      <c r="B464" s="4" t="s">
        <v>2095</v>
      </c>
      <c r="C464" s="4" t="s">
        <v>1691</v>
      </c>
      <c r="E464" s="48"/>
      <c r="F464" s="63" t="s">
        <v>2107</v>
      </c>
      <c r="G464" s="50" t="s">
        <v>1682</v>
      </c>
      <c r="H464" s="50" t="s">
        <v>1682</v>
      </c>
      <c r="I464" s="51"/>
      <c r="J464" s="52">
        <v>30</v>
      </c>
      <c r="K464" s="52"/>
      <c r="L464" s="53">
        <v>43614</v>
      </c>
      <c r="M464" s="54">
        <f t="shared" si="189"/>
        <v>3</v>
      </c>
      <c r="N464" s="52">
        <f t="shared" si="204"/>
        <v>22</v>
      </c>
      <c r="O464" s="55">
        <f t="shared" ca="1" si="196"/>
        <v>28</v>
      </c>
      <c r="P464" s="55" t="str">
        <f t="shared" ca="1" si="197"/>
        <v>2019.7</v>
      </c>
      <c r="Q464" s="56">
        <f t="shared" si="198"/>
        <v>676.5</v>
      </c>
      <c r="R464" s="52">
        <f t="shared" ca="1" si="199"/>
        <v>42</v>
      </c>
      <c r="S464" s="52"/>
      <c r="T464" s="52" t="str">
        <f t="shared" ca="1" si="179"/>
        <v>OV</v>
      </c>
      <c r="U464" s="57" t="s">
        <v>178</v>
      </c>
      <c r="V464" s="58">
        <f t="shared" ca="1" si="200"/>
        <v>0</v>
      </c>
      <c r="W464" s="64" t="s">
        <v>2097</v>
      </c>
      <c r="X464" s="84"/>
      <c r="Y464" s="61">
        <v>676.5</v>
      </c>
      <c r="Z464" s="56">
        <f t="shared" ca="1" si="205"/>
        <v>0</v>
      </c>
      <c r="AA464" s="56">
        <f t="shared" ca="1" si="205"/>
        <v>0</v>
      </c>
      <c r="AB464" s="56">
        <f t="shared" ca="1" si="205"/>
        <v>0</v>
      </c>
      <c r="AC464" s="56">
        <f t="shared" ca="1" si="205"/>
        <v>0</v>
      </c>
      <c r="AD464" s="56">
        <f t="shared" ca="1" si="205"/>
        <v>0</v>
      </c>
      <c r="AE464" s="56">
        <f t="shared" ca="1" si="205"/>
        <v>0</v>
      </c>
      <c r="AF464" s="56">
        <f t="shared" ca="1" si="205"/>
        <v>0</v>
      </c>
      <c r="AG464" s="56">
        <f t="shared" ca="1" si="205"/>
        <v>0</v>
      </c>
      <c r="AH464" s="56">
        <f t="shared" ca="1" si="205"/>
        <v>0</v>
      </c>
      <c r="AI464" s="56">
        <f t="shared" ca="1" si="205"/>
        <v>676.5</v>
      </c>
      <c r="AJ464" s="56">
        <f t="shared" ca="1" si="206"/>
        <v>0</v>
      </c>
      <c r="AK464" s="56">
        <f t="shared" ca="1" si="206"/>
        <v>0</v>
      </c>
      <c r="AL464" s="56">
        <f t="shared" ca="1" si="206"/>
        <v>0</v>
      </c>
      <c r="AM464" s="56">
        <f t="shared" ca="1" si="206"/>
        <v>0</v>
      </c>
      <c r="AN464" s="56">
        <f t="shared" ca="1" si="206"/>
        <v>0</v>
      </c>
      <c r="AO464" s="56">
        <f t="shared" ca="1" si="206"/>
        <v>0</v>
      </c>
      <c r="AP464" s="56">
        <f t="shared" ca="1" si="206"/>
        <v>0</v>
      </c>
      <c r="AQ464" s="56">
        <f t="shared" ca="1" si="206"/>
        <v>0</v>
      </c>
      <c r="AR464" s="56">
        <f t="shared" ca="1" si="206"/>
        <v>0</v>
      </c>
      <c r="AS464" s="56">
        <f t="shared" ca="1" si="206"/>
        <v>0</v>
      </c>
      <c r="AT464" s="56">
        <f t="shared" ca="1" si="207"/>
        <v>0</v>
      </c>
      <c r="AU464" s="56">
        <f t="shared" ca="1" si="207"/>
        <v>0</v>
      </c>
      <c r="AV464" s="56">
        <f t="shared" ca="1" si="207"/>
        <v>0</v>
      </c>
      <c r="AW464" s="56">
        <f t="shared" ca="1" si="207"/>
        <v>0</v>
      </c>
      <c r="AX464" s="56">
        <f t="shared" ca="1" si="207"/>
        <v>0</v>
      </c>
      <c r="AY464" s="56">
        <f t="shared" ca="1" si="207"/>
        <v>0</v>
      </c>
      <c r="AZ464" s="56">
        <f t="shared" ca="1" si="207"/>
        <v>0</v>
      </c>
      <c r="BA464" s="56">
        <f t="shared" ca="1" si="207"/>
        <v>0</v>
      </c>
      <c r="BB464" s="56">
        <f t="shared" ca="1" si="207"/>
        <v>0</v>
      </c>
      <c r="BC464" s="56">
        <f t="shared" ca="1" si="207"/>
        <v>0</v>
      </c>
      <c r="BD464" s="56">
        <f t="shared" ca="1" si="207"/>
        <v>0</v>
      </c>
      <c r="BE464" s="56">
        <f t="shared" ca="1" si="207"/>
        <v>0</v>
      </c>
      <c r="BF464" s="56">
        <f t="shared" ca="1" si="207"/>
        <v>0</v>
      </c>
      <c r="BG464" s="56">
        <f t="shared" ca="1" si="207"/>
        <v>0</v>
      </c>
    </row>
    <row r="465" spans="1:59" s="4" customFormat="1" x14ac:dyDescent="0.2">
      <c r="A465" s="4" t="s">
        <v>1098</v>
      </c>
      <c r="B465" s="4" t="s">
        <v>2095</v>
      </c>
      <c r="C465" s="4" t="s">
        <v>1691</v>
      </c>
      <c r="E465" s="48"/>
      <c r="F465" s="63" t="s">
        <v>2108</v>
      </c>
      <c r="G465" s="50" t="s">
        <v>1682</v>
      </c>
      <c r="H465" s="50" t="s">
        <v>1682</v>
      </c>
      <c r="I465" s="51"/>
      <c r="J465" s="52">
        <v>30</v>
      </c>
      <c r="K465" s="52"/>
      <c r="L465" s="53">
        <v>43614</v>
      </c>
      <c r="M465" s="54">
        <f t="shared" si="189"/>
        <v>3</v>
      </c>
      <c r="N465" s="52">
        <f t="shared" si="204"/>
        <v>22</v>
      </c>
      <c r="O465" s="55">
        <f t="shared" ca="1" si="196"/>
        <v>28</v>
      </c>
      <c r="P465" s="55" t="str">
        <f t="shared" ca="1" si="197"/>
        <v>2019.7</v>
      </c>
      <c r="Q465" s="56">
        <f t="shared" si="198"/>
        <v>565.79999999999995</v>
      </c>
      <c r="R465" s="52">
        <f t="shared" ca="1" si="199"/>
        <v>42</v>
      </c>
      <c r="S465" s="52"/>
      <c r="T465" s="52" t="str">
        <f t="shared" ca="1" si="179"/>
        <v>OV</v>
      </c>
      <c r="U465" s="57" t="s">
        <v>178</v>
      </c>
      <c r="V465" s="58">
        <f t="shared" ca="1" si="200"/>
        <v>0</v>
      </c>
      <c r="W465" s="64" t="s">
        <v>2097</v>
      </c>
      <c r="X465" s="84"/>
      <c r="Y465" s="61">
        <v>565.79999999999995</v>
      </c>
      <c r="Z465" s="56">
        <f t="shared" ca="1" si="205"/>
        <v>0</v>
      </c>
      <c r="AA465" s="56">
        <f t="shared" ca="1" si="205"/>
        <v>0</v>
      </c>
      <c r="AB465" s="56">
        <f t="shared" ca="1" si="205"/>
        <v>0</v>
      </c>
      <c r="AC465" s="56">
        <f t="shared" ca="1" si="205"/>
        <v>0</v>
      </c>
      <c r="AD465" s="56">
        <f t="shared" ca="1" si="205"/>
        <v>0</v>
      </c>
      <c r="AE465" s="56">
        <f t="shared" ca="1" si="205"/>
        <v>0</v>
      </c>
      <c r="AF465" s="56">
        <f t="shared" ca="1" si="205"/>
        <v>0</v>
      </c>
      <c r="AG465" s="56">
        <f t="shared" ca="1" si="205"/>
        <v>0</v>
      </c>
      <c r="AH465" s="56">
        <f t="shared" ca="1" si="205"/>
        <v>0</v>
      </c>
      <c r="AI465" s="56">
        <f t="shared" ca="1" si="205"/>
        <v>565.79999999999995</v>
      </c>
      <c r="AJ465" s="56">
        <f t="shared" ca="1" si="206"/>
        <v>0</v>
      </c>
      <c r="AK465" s="56">
        <f t="shared" ca="1" si="206"/>
        <v>0</v>
      </c>
      <c r="AL465" s="56">
        <f t="shared" ca="1" si="206"/>
        <v>0</v>
      </c>
      <c r="AM465" s="56">
        <f t="shared" ca="1" si="206"/>
        <v>0</v>
      </c>
      <c r="AN465" s="56">
        <f t="shared" ca="1" si="206"/>
        <v>0</v>
      </c>
      <c r="AO465" s="56">
        <f t="shared" ca="1" si="206"/>
        <v>0</v>
      </c>
      <c r="AP465" s="56">
        <f t="shared" ca="1" si="206"/>
        <v>0</v>
      </c>
      <c r="AQ465" s="56">
        <f t="shared" ca="1" si="206"/>
        <v>0</v>
      </c>
      <c r="AR465" s="56">
        <f t="shared" ca="1" si="206"/>
        <v>0</v>
      </c>
      <c r="AS465" s="56">
        <f t="shared" ca="1" si="206"/>
        <v>0</v>
      </c>
      <c r="AT465" s="56">
        <f t="shared" ca="1" si="207"/>
        <v>0</v>
      </c>
      <c r="AU465" s="56">
        <f t="shared" ca="1" si="207"/>
        <v>0</v>
      </c>
      <c r="AV465" s="56">
        <f t="shared" ca="1" si="207"/>
        <v>0</v>
      </c>
      <c r="AW465" s="56">
        <f t="shared" ca="1" si="207"/>
        <v>0</v>
      </c>
      <c r="AX465" s="56">
        <f t="shared" ca="1" si="207"/>
        <v>0</v>
      </c>
      <c r="AY465" s="56">
        <f t="shared" ca="1" si="207"/>
        <v>0</v>
      </c>
      <c r="AZ465" s="56">
        <f t="shared" ca="1" si="207"/>
        <v>0</v>
      </c>
      <c r="BA465" s="56">
        <f t="shared" ca="1" si="207"/>
        <v>0</v>
      </c>
      <c r="BB465" s="56">
        <f t="shared" ca="1" si="207"/>
        <v>0</v>
      </c>
      <c r="BC465" s="56">
        <f t="shared" ca="1" si="207"/>
        <v>0</v>
      </c>
      <c r="BD465" s="56">
        <f t="shared" ca="1" si="207"/>
        <v>0</v>
      </c>
      <c r="BE465" s="56">
        <f t="shared" ca="1" si="207"/>
        <v>0</v>
      </c>
      <c r="BF465" s="56">
        <f t="shared" ca="1" si="207"/>
        <v>0</v>
      </c>
      <c r="BG465" s="56">
        <f t="shared" ca="1" si="207"/>
        <v>0</v>
      </c>
    </row>
    <row r="466" spans="1:59" s="4" customFormat="1" x14ac:dyDescent="0.2">
      <c r="A466" s="4" t="s">
        <v>1098</v>
      </c>
      <c r="B466" s="4" t="s">
        <v>2095</v>
      </c>
      <c r="C466" s="4" t="s">
        <v>1691</v>
      </c>
      <c r="E466" s="48"/>
      <c r="F466" s="63" t="s">
        <v>2109</v>
      </c>
      <c r="G466" s="50" t="s">
        <v>1682</v>
      </c>
      <c r="H466" s="50" t="s">
        <v>1682</v>
      </c>
      <c r="I466" s="51"/>
      <c r="J466" s="52">
        <v>30</v>
      </c>
      <c r="K466" s="52"/>
      <c r="L466" s="53">
        <v>43614</v>
      </c>
      <c r="M466" s="54">
        <f t="shared" si="189"/>
        <v>3</v>
      </c>
      <c r="N466" s="52">
        <f t="shared" si="204"/>
        <v>22</v>
      </c>
      <c r="O466" s="55">
        <f t="shared" ca="1" si="196"/>
        <v>28</v>
      </c>
      <c r="P466" s="55" t="str">
        <f t="shared" ca="1" si="197"/>
        <v>2019.7</v>
      </c>
      <c r="Q466" s="56">
        <f t="shared" si="198"/>
        <v>272.69544924154025</v>
      </c>
      <c r="R466" s="52">
        <f t="shared" ca="1" si="199"/>
        <v>42</v>
      </c>
      <c r="S466" s="52"/>
      <c r="T466" s="52" t="str">
        <f t="shared" ref="T466:T529" ca="1" si="208">IFERROR(IF(R466&gt;0,"OV",""),0)</f>
        <v>OV</v>
      </c>
      <c r="U466" s="57" t="s">
        <v>130</v>
      </c>
      <c r="V466" s="58">
        <f t="shared" ca="1" si="200"/>
        <v>0</v>
      </c>
      <c r="W466" s="64" t="s">
        <v>2097</v>
      </c>
      <c r="X466" s="84"/>
      <c r="Y466" s="61">
        <v>1168.5</v>
      </c>
      <c r="Z466" s="56">
        <f t="shared" ca="1" si="205"/>
        <v>0</v>
      </c>
      <c r="AA466" s="56">
        <f t="shared" ca="1" si="205"/>
        <v>0</v>
      </c>
      <c r="AB466" s="56">
        <f t="shared" ca="1" si="205"/>
        <v>0</v>
      </c>
      <c r="AC466" s="56">
        <f t="shared" ca="1" si="205"/>
        <v>0</v>
      </c>
      <c r="AD466" s="56">
        <f t="shared" ca="1" si="205"/>
        <v>0</v>
      </c>
      <c r="AE466" s="56">
        <f t="shared" ca="1" si="205"/>
        <v>0</v>
      </c>
      <c r="AF466" s="56">
        <f t="shared" ca="1" si="205"/>
        <v>0</v>
      </c>
      <c r="AG466" s="56">
        <f t="shared" ca="1" si="205"/>
        <v>0</v>
      </c>
      <c r="AH466" s="56">
        <f t="shared" ca="1" si="205"/>
        <v>0</v>
      </c>
      <c r="AI466" s="56">
        <f t="shared" ca="1" si="205"/>
        <v>1168.5</v>
      </c>
      <c r="AJ466" s="56">
        <f t="shared" ca="1" si="206"/>
        <v>0</v>
      </c>
      <c r="AK466" s="56">
        <f t="shared" ca="1" si="206"/>
        <v>0</v>
      </c>
      <c r="AL466" s="56">
        <f t="shared" ca="1" si="206"/>
        <v>0</v>
      </c>
      <c r="AM466" s="56">
        <f t="shared" ca="1" si="206"/>
        <v>0</v>
      </c>
      <c r="AN466" s="56">
        <f t="shared" ca="1" si="206"/>
        <v>0</v>
      </c>
      <c r="AO466" s="56">
        <f t="shared" ca="1" si="206"/>
        <v>0</v>
      </c>
      <c r="AP466" s="56">
        <f t="shared" ca="1" si="206"/>
        <v>0</v>
      </c>
      <c r="AQ466" s="56">
        <f t="shared" ca="1" si="206"/>
        <v>0</v>
      </c>
      <c r="AR466" s="56">
        <f t="shared" ca="1" si="206"/>
        <v>0</v>
      </c>
      <c r="AS466" s="56">
        <f t="shared" ca="1" si="206"/>
        <v>0</v>
      </c>
      <c r="AT466" s="56">
        <f t="shared" ca="1" si="207"/>
        <v>0</v>
      </c>
      <c r="AU466" s="56">
        <f t="shared" ca="1" si="207"/>
        <v>0</v>
      </c>
      <c r="AV466" s="56">
        <f t="shared" ca="1" si="207"/>
        <v>0</v>
      </c>
      <c r="AW466" s="56">
        <f t="shared" ca="1" si="207"/>
        <v>0</v>
      </c>
      <c r="AX466" s="56">
        <f t="shared" ca="1" si="207"/>
        <v>0</v>
      </c>
      <c r="AY466" s="56">
        <f t="shared" ca="1" si="207"/>
        <v>0</v>
      </c>
      <c r="AZ466" s="56">
        <f t="shared" ca="1" si="207"/>
        <v>0</v>
      </c>
      <c r="BA466" s="56">
        <f t="shared" ca="1" si="207"/>
        <v>0</v>
      </c>
      <c r="BB466" s="56">
        <f t="shared" ca="1" si="207"/>
        <v>0</v>
      </c>
      <c r="BC466" s="56">
        <f t="shared" ca="1" si="207"/>
        <v>0</v>
      </c>
      <c r="BD466" s="56">
        <f t="shared" ca="1" si="207"/>
        <v>0</v>
      </c>
      <c r="BE466" s="56">
        <f t="shared" ca="1" si="207"/>
        <v>0</v>
      </c>
      <c r="BF466" s="56">
        <f t="shared" ca="1" si="207"/>
        <v>0</v>
      </c>
      <c r="BG466" s="56">
        <f t="shared" ca="1" si="207"/>
        <v>0</v>
      </c>
    </row>
    <row r="467" spans="1:59" s="4" customFormat="1" x14ac:dyDescent="0.2">
      <c r="A467" s="4" t="s">
        <v>1098</v>
      </c>
      <c r="B467" s="4" t="s">
        <v>2095</v>
      </c>
      <c r="C467" s="4" t="s">
        <v>1691</v>
      </c>
      <c r="E467" s="48"/>
      <c r="F467" s="63"/>
      <c r="G467" s="50" t="s">
        <v>1682</v>
      </c>
      <c r="H467" s="50" t="s">
        <v>1682</v>
      </c>
      <c r="I467" s="51"/>
      <c r="J467" s="52">
        <v>30</v>
      </c>
      <c r="K467" s="52"/>
      <c r="L467" s="53"/>
      <c r="M467" s="54" t="str">
        <f t="shared" si="189"/>
        <v>-</v>
      </c>
      <c r="N467" s="52">
        <f t="shared" si="204"/>
        <v>0</v>
      </c>
      <c r="O467" s="55">
        <f t="shared" ca="1" si="196"/>
        <v>28</v>
      </c>
      <c r="P467" s="55" t="str">
        <f t="shared" ca="1" si="197"/>
        <v>2019.7</v>
      </c>
      <c r="Q467" s="56">
        <f t="shared" si="198"/>
        <v>0</v>
      </c>
      <c r="R467" s="52" t="str">
        <f t="shared" si="199"/>
        <v/>
      </c>
      <c r="S467" s="52"/>
      <c r="T467" s="52" t="str">
        <f t="shared" si="208"/>
        <v>OV</v>
      </c>
      <c r="U467" s="57" t="s">
        <v>178</v>
      </c>
      <c r="V467" s="58">
        <f t="shared" ca="1" si="200"/>
        <v>0</v>
      </c>
      <c r="W467" s="64" t="s">
        <v>2097</v>
      </c>
      <c r="X467" s="84"/>
      <c r="Y467" s="61"/>
      <c r="Z467" s="56">
        <f t="shared" ca="1" si="205"/>
        <v>0</v>
      </c>
      <c r="AA467" s="56">
        <f t="shared" ca="1" si="205"/>
        <v>0</v>
      </c>
      <c r="AB467" s="56">
        <f t="shared" ca="1" si="205"/>
        <v>0</v>
      </c>
      <c r="AC467" s="56">
        <f t="shared" ca="1" si="205"/>
        <v>0</v>
      </c>
      <c r="AD467" s="56">
        <f t="shared" ca="1" si="205"/>
        <v>0</v>
      </c>
      <c r="AE467" s="56">
        <f t="shared" ca="1" si="205"/>
        <v>0</v>
      </c>
      <c r="AF467" s="56">
        <f t="shared" ca="1" si="205"/>
        <v>0</v>
      </c>
      <c r="AG467" s="56">
        <f t="shared" ca="1" si="205"/>
        <v>0</v>
      </c>
      <c r="AH467" s="56">
        <f t="shared" ca="1" si="205"/>
        <v>0</v>
      </c>
      <c r="AI467" s="56">
        <f t="shared" ca="1" si="205"/>
        <v>0</v>
      </c>
      <c r="AJ467" s="56">
        <f t="shared" ca="1" si="206"/>
        <v>0</v>
      </c>
      <c r="AK467" s="56">
        <f t="shared" ca="1" si="206"/>
        <v>0</v>
      </c>
      <c r="AL467" s="56">
        <f t="shared" ca="1" si="206"/>
        <v>0</v>
      </c>
      <c r="AM467" s="56">
        <f t="shared" ca="1" si="206"/>
        <v>0</v>
      </c>
      <c r="AN467" s="56">
        <f t="shared" ca="1" si="206"/>
        <v>0</v>
      </c>
      <c r="AO467" s="56">
        <f t="shared" ca="1" si="206"/>
        <v>0</v>
      </c>
      <c r="AP467" s="56">
        <f t="shared" ca="1" si="206"/>
        <v>0</v>
      </c>
      <c r="AQ467" s="56">
        <f t="shared" ca="1" si="206"/>
        <v>0</v>
      </c>
      <c r="AR467" s="56">
        <f t="shared" ca="1" si="206"/>
        <v>0</v>
      </c>
      <c r="AS467" s="56">
        <f t="shared" ca="1" si="206"/>
        <v>0</v>
      </c>
      <c r="AT467" s="56">
        <f t="shared" ca="1" si="207"/>
        <v>0</v>
      </c>
      <c r="AU467" s="56">
        <f t="shared" ca="1" si="207"/>
        <v>0</v>
      </c>
      <c r="AV467" s="56">
        <f t="shared" ca="1" si="207"/>
        <v>0</v>
      </c>
      <c r="AW467" s="56">
        <f t="shared" ca="1" si="207"/>
        <v>0</v>
      </c>
      <c r="AX467" s="56">
        <f t="shared" ca="1" si="207"/>
        <v>0</v>
      </c>
      <c r="AY467" s="56">
        <f t="shared" ca="1" si="207"/>
        <v>0</v>
      </c>
      <c r="AZ467" s="56">
        <f t="shared" ca="1" si="207"/>
        <v>0</v>
      </c>
      <c r="BA467" s="56">
        <f t="shared" ca="1" si="207"/>
        <v>0</v>
      </c>
      <c r="BB467" s="56">
        <f t="shared" ca="1" si="207"/>
        <v>0</v>
      </c>
      <c r="BC467" s="56">
        <f t="shared" ca="1" si="207"/>
        <v>0</v>
      </c>
      <c r="BD467" s="56">
        <f t="shared" ca="1" si="207"/>
        <v>0</v>
      </c>
      <c r="BE467" s="56">
        <f t="shared" ca="1" si="207"/>
        <v>0</v>
      </c>
      <c r="BF467" s="56">
        <f t="shared" ca="1" si="207"/>
        <v>0</v>
      </c>
      <c r="BG467" s="56">
        <f t="shared" ca="1" si="207"/>
        <v>0</v>
      </c>
    </row>
    <row r="468" spans="1:59" s="4" customFormat="1" x14ac:dyDescent="0.2">
      <c r="A468" s="4" t="s">
        <v>1098</v>
      </c>
      <c r="B468" s="4" t="s">
        <v>2095</v>
      </c>
      <c r="C468" s="4" t="s">
        <v>1691</v>
      </c>
      <c r="E468" s="48"/>
      <c r="F468" s="63"/>
      <c r="G468" s="50" t="s">
        <v>1682</v>
      </c>
      <c r="H468" s="50" t="s">
        <v>1682</v>
      </c>
      <c r="I468" s="51"/>
      <c r="J468" s="52">
        <v>30</v>
      </c>
      <c r="K468" s="52"/>
      <c r="L468" s="53"/>
      <c r="M468" s="54" t="str">
        <f t="shared" si="189"/>
        <v>-</v>
      </c>
      <c r="N468" s="52">
        <f t="shared" si="204"/>
        <v>0</v>
      </c>
      <c r="O468" s="55">
        <f t="shared" ca="1" si="196"/>
        <v>28</v>
      </c>
      <c r="P468" s="55" t="str">
        <f t="shared" ca="1" si="197"/>
        <v>2019.7</v>
      </c>
      <c r="Q468" s="56">
        <f t="shared" si="198"/>
        <v>0</v>
      </c>
      <c r="R468" s="52" t="str">
        <f t="shared" si="199"/>
        <v/>
      </c>
      <c r="S468" s="52"/>
      <c r="T468" s="52" t="str">
        <f t="shared" si="208"/>
        <v>OV</v>
      </c>
      <c r="U468" s="57" t="s">
        <v>130</v>
      </c>
      <c r="V468" s="58">
        <f t="shared" ca="1" si="200"/>
        <v>0</v>
      </c>
      <c r="W468" s="64" t="s">
        <v>2097</v>
      </c>
      <c r="X468" s="84"/>
      <c r="Y468" s="61"/>
      <c r="Z468" s="56">
        <f t="shared" ca="1" si="205"/>
        <v>0</v>
      </c>
      <c r="AA468" s="56">
        <f t="shared" ca="1" si="205"/>
        <v>0</v>
      </c>
      <c r="AB468" s="56">
        <f t="shared" ca="1" si="205"/>
        <v>0</v>
      </c>
      <c r="AC468" s="56">
        <f t="shared" ca="1" si="205"/>
        <v>0</v>
      </c>
      <c r="AD468" s="56">
        <f t="shared" ca="1" si="205"/>
        <v>0</v>
      </c>
      <c r="AE468" s="56">
        <f t="shared" ca="1" si="205"/>
        <v>0</v>
      </c>
      <c r="AF468" s="56">
        <f t="shared" ca="1" si="205"/>
        <v>0</v>
      </c>
      <c r="AG468" s="56">
        <f t="shared" ca="1" si="205"/>
        <v>0</v>
      </c>
      <c r="AH468" s="56">
        <f t="shared" ca="1" si="205"/>
        <v>0</v>
      </c>
      <c r="AI468" s="56">
        <f t="shared" ca="1" si="205"/>
        <v>0</v>
      </c>
      <c r="AJ468" s="56">
        <f t="shared" ca="1" si="206"/>
        <v>0</v>
      </c>
      <c r="AK468" s="56">
        <f t="shared" ca="1" si="206"/>
        <v>0</v>
      </c>
      <c r="AL468" s="56">
        <f t="shared" ca="1" si="206"/>
        <v>0</v>
      </c>
      <c r="AM468" s="56">
        <f t="shared" ca="1" si="206"/>
        <v>0</v>
      </c>
      <c r="AN468" s="56">
        <f t="shared" ca="1" si="206"/>
        <v>0</v>
      </c>
      <c r="AO468" s="56">
        <f t="shared" ca="1" si="206"/>
        <v>0</v>
      </c>
      <c r="AP468" s="56">
        <f t="shared" ca="1" si="206"/>
        <v>0</v>
      </c>
      <c r="AQ468" s="56">
        <f t="shared" ca="1" si="206"/>
        <v>0</v>
      </c>
      <c r="AR468" s="56">
        <f t="shared" ca="1" si="206"/>
        <v>0</v>
      </c>
      <c r="AS468" s="56">
        <f t="shared" ca="1" si="206"/>
        <v>0</v>
      </c>
      <c r="AT468" s="56">
        <f t="shared" ca="1" si="207"/>
        <v>0</v>
      </c>
      <c r="AU468" s="56">
        <f t="shared" ca="1" si="207"/>
        <v>0</v>
      </c>
      <c r="AV468" s="56">
        <f t="shared" ca="1" si="207"/>
        <v>0</v>
      </c>
      <c r="AW468" s="56">
        <f t="shared" ca="1" si="207"/>
        <v>0</v>
      </c>
      <c r="AX468" s="56">
        <f t="shared" ca="1" si="207"/>
        <v>0</v>
      </c>
      <c r="AY468" s="56">
        <f t="shared" ca="1" si="207"/>
        <v>0</v>
      </c>
      <c r="AZ468" s="56">
        <f t="shared" ca="1" si="207"/>
        <v>0</v>
      </c>
      <c r="BA468" s="56">
        <f t="shared" ca="1" si="207"/>
        <v>0</v>
      </c>
      <c r="BB468" s="56">
        <f t="shared" ca="1" si="207"/>
        <v>0</v>
      </c>
      <c r="BC468" s="56">
        <f t="shared" ca="1" si="207"/>
        <v>0</v>
      </c>
      <c r="BD468" s="56">
        <f t="shared" ca="1" si="207"/>
        <v>0</v>
      </c>
      <c r="BE468" s="56">
        <f t="shared" ca="1" si="207"/>
        <v>0</v>
      </c>
      <c r="BF468" s="56">
        <f t="shared" ca="1" si="207"/>
        <v>0</v>
      </c>
      <c r="BG468" s="56">
        <f t="shared" ca="1" si="207"/>
        <v>0</v>
      </c>
    </row>
    <row r="469" spans="1:59" s="4" customFormat="1" x14ac:dyDescent="0.2">
      <c r="A469" s="4" t="s">
        <v>1098</v>
      </c>
      <c r="B469" s="4" t="s">
        <v>2095</v>
      </c>
      <c r="C469" s="4" t="s">
        <v>1691</v>
      </c>
      <c r="E469" s="48"/>
      <c r="F469" s="63" t="s">
        <v>2110</v>
      </c>
      <c r="G469" s="50" t="s">
        <v>1682</v>
      </c>
      <c r="H469" s="50" t="s">
        <v>1682</v>
      </c>
      <c r="I469" s="51"/>
      <c r="J469" s="52">
        <v>30</v>
      </c>
      <c r="K469" s="52"/>
      <c r="L469" s="53">
        <v>43580</v>
      </c>
      <c r="M469" s="54">
        <f t="shared" si="189"/>
        <v>4</v>
      </c>
      <c r="N469" s="52">
        <f t="shared" si="204"/>
        <v>17</v>
      </c>
      <c r="O469" s="55">
        <f t="shared" ca="1" si="196"/>
        <v>28</v>
      </c>
      <c r="P469" s="55" t="str">
        <f t="shared" ca="1" si="197"/>
        <v>2019.7</v>
      </c>
      <c r="Q469" s="56">
        <f t="shared" si="198"/>
        <v>676.5</v>
      </c>
      <c r="R469" s="52">
        <f t="shared" ca="1" si="199"/>
        <v>76</v>
      </c>
      <c r="S469" s="52"/>
      <c r="T469" s="52" t="str">
        <f t="shared" ca="1" si="208"/>
        <v>OV</v>
      </c>
      <c r="U469" s="57" t="s">
        <v>178</v>
      </c>
      <c r="V469" s="58">
        <f t="shared" ca="1" si="200"/>
        <v>0</v>
      </c>
      <c r="W469" s="64" t="s">
        <v>2097</v>
      </c>
      <c r="X469" s="84"/>
      <c r="Y469" s="61">
        <v>676.5</v>
      </c>
      <c r="Z469" s="56">
        <f t="shared" ca="1" si="205"/>
        <v>0</v>
      </c>
      <c r="AA469" s="56">
        <f t="shared" ca="1" si="205"/>
        <v>0</v>
      </c>
      <c r="AB469" s="56">
        <f t="shared" ca="1" si="205"/>
        <v>0</v>
      </c>
      <c r="AC469" s="56">
        <f t="shared" ca="1" si="205"/>
        <v>0</v>
      </c>
      <c r="AD469" s="56">
        <f t="shared" ca="1" si="205"/>
        <v>0</v>
      </c>
      <c r="AE469" s="56">
        <f t="shared" ca="1" si="205"/>
        <v>0</v>
      </c>
      <c r="AF469" s="56">
        <f t="shared" ca="1" si="205"/>
        <v>0</v>
      </c>
      <c r="AG469" s="56">
        <f t="shared" ca="1" si="205"/>
        <v>0</v>
      </c>
      <c r="AH469" s="56">
        <f t="shared" ca="1" si="205"/>
        <v>0</v>
      </c>
      <c r="AI469" s="56">
        <f t="shared" ca="1" si="205"/>
        <v>676.5</v>
      </c>
      <c r="AJ469" s="56">
        <f t="shared" ca="1" si="206"/>
        <v>0</v>
      </c>
      <c r="AK469" s="56">
        <f t="shared" ca="1" si="206"/>
        <v>0</v>
      </c>
      <c r="AL469" s="56">
        <f t="shared" ca="1" si="206"/>
        <v>0</v>
      </c>
      <c r="AM469" s="56">
        <f t="shared" ca="1" si="206"/>
        <v>0</v>
      </c>
      <c r="AN469" s="56">
        <f t="shared" ca="1" si="206"/>
        <v>0</v>
      </c>
      <c r="AO469" s="56">
        <f t="shared" ca="1" si="206"/>
        <v>0</v>
      </c>
      <c r="AP469" s="56">
        <f t="shared" ca="1" si="206"/>
        <v>0</v>
      </c>
      <c r="AQ469" s="56">
        <f t="shared" ca="1" si="206"/>
        <v>0</v>
      </c>
      <c r="AR469" s="56">
        <f t="shared" ca="1" si="206"/>
        <v>0</v>
      </c>
      <c r="AS469" s="56">
        <f t="shared" ca="1" si="206"/>
        <v>0</v>
      </c>
      <c r="AT469" s="56">
        <f t="shared" ca="1" si="207"/>
        <v>0</v>
      </c>
      <c r="AU469" s="56">
        <f t="shared" ca="1" si="207"/>
        <v>0</v>
      </c>
      <c r="AV469" s="56">
        <f t="shared" ca="1" si="207"/>
        <v>0</v>
      </c>
      <c r="AW469" s="56">
        <f t="shared" ca="1" si="207"/>
        <v>0</v>
      </c>
      <c r="AX469" s="56">
        <f t="shared" ca="1" si="207"/>
        <v>0</v>
      </c>
      <c r="AY469" s="56">
        <f t="shared" ca="1" si="207"/>
        <v>0</v>
      </c>
      <c r="AZ469" s="56">
        <f t="shared" ca="1" si="207"/>
        <v>0</v>
      </c>
      <c r="BA469" s="56">
        <f t="shared" ca="1" si="207"/>
        <v>0</v>
      </c>
      <c r="BB469" s="56">
        <f t="shared" ca="1" si="207"/>
        <v>0</v>
      </c>
      <c r="BC469" s="56">
        <f t="shared" ca="1" si="207"/>
        <v>0</v>
      </c>
      <c r="BD469" s="56">
        <f t="shared" ca="1" si="207"/>
        <v>0</v>
      </c>
      <c r="BE469" s="56">
        <f t="shared" ca="1" si="207"/>
        <v>0</v>
      </c>
      <c r="BF469" s="56">
        <f t="shared" ca="1" si="207"/>
        <v>0</v>
      </c>
      <c r="BG469" s="56">
        <f t="shared" ca="1" si="207"/>
        <v>0</v>
      </c>
    </row>
    <row r="470" spans="1:59" s="4" customFormat="1" x14ac:dyDescent="0.2">
      <c r="A470" s="4" t="s">
        <v>1098</v>
      </c>
      <c r="B470" s="4" t="s">
        <v>2095</v>
      </c>
      <c r="C470" s="4" t="s">
        <v>1691</v>
      </c>
      <c r="E470" s="48"/>
      <c r="F470" s="63" t="s">
        <v>2111</v>
      </c>
      <c r="G470" s="50" t="s">
        <v>1682</v>
      </c>
      <c r="H470" s="50" t="s">
        <v>1682</v>
      </c>
      <c r="I470" s="51"/>
      <c r="J470" s="52">
        <v>30</v>
      </c>
      <c r="K470" s="52"/>
      <c r="L470" s="53">
        <v>43580</v>
      </c>
      <c r="M470" s="54">
        <f t="shared" si="189"/>
        <v>4</v>
      </c>
      <c r="N470" s="52">
        <f t="shared" si="204"/>
        <v>17</v>
      </c>
      <c r="O470" s="55">
        <f t="shared" ca="1" si="196"/>
        <v>28</v>
      </c>
      <c r="P470" s="55" t="str">
        <f t="shared" ca="1" si="197"/>
        <v>2019.7</v>
      </c>
      <c r="Q470" s="56">
        <f t="shared" si="198"/>
        <v>676.5</v>
      </c>
      <c r="R470" s="52">
        <f t="shared" ca="1" si="199"/>
        <v>76</v>
      </c>
      <c r="S470" s="52"/>
      <c r="T470" s="52" t="str">
        <f t="shared" ca="1" si="208"/>
        <v>OV</v>
      </c>
      <c r="U470" s="57" t="s">
        <v>178</v>
      </c>
      <c r="V470" s="58">
        <f t="shared" ca="1" si="200"/>
        <v>0</v>
      </c>
      <c r="W470" s="64" t="s">
        <v>2097</v>
      </c>
      <c r="X470" s="84"/>
      <c r="Y470" s="61">
        <v>676.5</v>
      </c>
      <c r="Z470" s="56">
        <f t="shared" ca="1" si="205"/>
        <v>0</v>
      </c>
      <c r="AA470" s="56">
        <f t="shared" ca="1" si="205"/>
        <v>0</v>
      </c>
      <c r="AB470" s="56">
        <f t="shared" ca="1" si="205"/>
        <v>0</v>
      </c>
      <c r="AC470" s="56">
        <f t="shared" ca="1" si="205"/>
        <v>0</v>
      </c>
      <c r="AD470" s="56">
        <f t="shared" ca="1" si="205"/>
        <v>0</v>
      </c>
      <c r="AE470" s="56">
        <f t="shared" ca="1" si="205"/>
        <v>0</v>
      </c>
      <c r="AF470" s="56">
        <f t="shared" ca="1" si="205"/>
        <v>0</v>
      </c>
      <c r="AG470" s="56">
        <f t="shared" ca="1" si="205"/>
        <v>0</v>
      </c>
      <c r="AH470" s="56">
        <f t="shared" ca="1" si="205"/>
        <v>0</v>
      </c>
      <c r="AI470" s="56">
        <f t="shared" ca="1" si="205"/>
        <v>676.5</v>
      </c>
      <c r="AJ470" s="56">
        <f t="shared" ca="1" si="206"/>
        <v>0</v>
      </c>
      <c r="AK470" s="56">
        <f t="shared" ca="1" si="206"/>
        <v>0</v>
      </c>
      <c r="AL470" s="56">
        <f t="shared" ca="1" si="206"/>
        <v>0</v>
      </c>
      <c r="AM470" s="56">
        <f t="shared" ca="1" si="206"/>
        <v>0</v>
      </c>
      <c r="AN470" s="56">
        <f t="shared" ca="1" si="206"/>
        <v>0</v>
      </c>
      <c r="AO470" s="56">
        <f t="shared" ca="1" si="206"/>
        <v>0</v>
      </c>
      <c r="AP470" s="56">
        <f t="shared" ca="1" si="206"/>
        <v>0</v>
      </c>
      <c r="AQ470" s="56">
        <f t="shared" ca="1" si="206"/>
        <v>0</v>
      </c>
      <c r="AR470" s="56">
        <f t="shared" ca="1" si="206"/>
        <v>0</v>
      </c>
      <c r="AS470" s="56">
        <f t="shared" ca="1" si="206"/>
        <v>0</v>
      </c>
      <c r="AT470" s="56">
        <f t="shared" ca="1" si="207"/>
        <v>0</v>
      </c>
      <c r="AU470" s="56">
        <f t="shared" ca="1" si="207"/>
        <v>0</v>
      </c>
      <c r="AV470" s="56">
        <f t="shared" ca="1" si="207"/>
        <v>0</v>
      </c>
      <c r="AW470" s="56">
        <f t="shared" ca="1" si="207"/>
        <v>0</v>
      </c>
      <c r="AX470" s="56">
        <f t="shared" ca="1" si="207"/>
        <v>0</v>
      </c>
      <c r="AY470" s="56">
        <f t="shared" ca="1" si="207"/>
        <v>0</v>
      </c>
      <c r="AZ470" s="56">
        <f t="shared" ca="1" si="207"/>
        <v>0</v>
      </c>
      <c r="BA470" s="56">
        <f t="shared" ca="1" si="207"/>
        <v>0</v>
      </c>
      <c r="BB470" s="56">
        <f t="shared" ca="1" si="207"/>
        <v>0</v>
      </c>
      <c r="BC470" s="56">
        <f t="shared" ca="1" si="207"/>
        <v>0</v>
      </c>
      <c r="BD470" s="56">
        <f t="shared" ca="1" si="207"/>
        <v>0</v>
      </c>
      <c r="BE470" s="56">
        <f t="shared" ca="1" si="207"/>
        <v>0</v>
      </c>
      <c r="BF470" s="56">
        <f t="shared" ca="1" si="207"/>
        <v>0</v>
      </c>
      <c r="BG470" s="56">
        <f t="shared" ca="1" si="207"/>
        <v>0</v>
      </c>
    </row>
    <row r="471" spans="1:59" s="4" customFormat="1" x14ac:dyDescent="0.2">
      <c r="A471" s="4" t="s">
        <v>1098</v>
      </c>
      <c r="B471" s="4" t="s">
        <v>2095</v>
      </c>
      <c r="C471" s="4" t="s">
        <v>1691</v>
      </c>
      <c r="E471" s="48"/>
      <c r="F471" s="63" t="s">
        <v>2112</v>
      </c>
      <c r="G471" s="50" t="s">
        <v>1682</v>
      </c>
      <c r="H471" s="50" t="s">
        <v>1682</v>
      </c>
      <c r="I471" s="51"/>
      <c r="J471" s="52">
        <v>30</v>
      </c>
      <c r="K471" s="52"/>
      <c r="L471" s="53">
        <v>43580</v>
      </c>
      <c r="M471" s="54">
        <f t="shared" si="189"/>
        <v>4</v>
      </c>
      <c r="N471" s="52">
        <f t="shared" si="204"/>
        <v>17</v>
      </c>
      <c r="O471" s="55">
        <f t="shared" ca="1" si="196"/>
        <v>28</v>
      </c>
      <c r="P471" s="55" t="str">
        <f t="shared" ca="1" si="197"/>
        <v>2019.7</v>
      </c>
      <c r="Q471" s="56">
        <f t="shared" si="198"/>
        <v>676.5</v>
      </c>
      <c r="R471" s="52">
        <f t="shared" ca="1" si="199"/>
        <v>76</v>
      </c>
      <c r="S471" s="52"/>
      <c r="T471" s="52" t="str">
        <f t="shared" ca="1" si="208"/>
        <v>OV</v>
      </c>
      <c r="U471" s="57" t="s">
        <v>178</v>
      </c>
      <c r="V471" s="58">
        <f t="shared" ca="1" si="200"/>
        <v>0</v>
      </c>
      <c r="W471" s="64" t="s">
        <v>2097</v>
      </c>
      <c r="X471" s="84"/>
      <c r="Y471" s="61">
        <v>676.5</v>
      </c>
      <c r="Z471" s="56">
        <f t="shared" ca="1" si="205"/>
        <v>0</v>
      </c>
      <c r="AA471" s="56">
        <f t="shared" ca="1" si="205"/>
        <v>0</v>
      </c>
      <c r="AB471" s="56">
        <f t="shared" ca="1" si="205"/>
        <v>0</v>
      </c>
      <c r="AC471" s="56">
        <f t="shared" ca="1" si="205"/>
        <v>0</v>
      </c>
      <c r="AD471" s="56">
        <f t="shared" ca="1" si="205"/>
        <v>0</v>
      </c>
      <c r="AE471" s="56">
        <f t="shared" ca="1" si="205"/>
        <v>0</v>
      </c>
      <c r="AF471" s="56">
        <f t="shared" ca="1" si="205"/>
        <v>0</v>
      </c>
      <c r="AG471" s="56">
        <f t="shared" ca="1" si="205"/>
        <v>0</v>
      </c>
      <c r="AH471" s="56">
        <f t="shared" ca="1" si="205"/>
        <v>0</v>
      </c>
      <c r="AI471" s="56">
        <f t="shared" ca="1" si="205"/>
        <v>676.5</v>
      </c>
      <c r="AJ471" s="56">
        <f t="shared" ca="1" si="206"/>
        <v>0</v>
      </c>
      <c r="AK471" s="56">
        <f t="shared" ca="1" si="206"/>
        <v>0</v>
      </c>
      <c r="AL471" s="56">
        <f t="shared" ca="1" si="206"/>
        <v>0</v>
      </c>
      <c r="AM471" s="56">
        <f t="shared" ca="1" si="206"/>
        <v>0</v>
      </c>
      <c r="AN471" s="56">
        <f t="shared" ca="1" si="206"/>
        <v>0</v>
      </c>
      <c r="AO471" s="56">
        <f t="shared" ca="1" si="206"/>
        <v>0</v>
      </c>
      <c r="AP471" s="56">
        <f t="shared" ca="1" si="206"/>
        <v>0</v>
      </c>
      <c r="AQ471" s="56">
        <f t="shared" ca="1" si="206"/>
        <v>0</v>
      </c>
      <c r="AR471" s="56">
        <f t="shared" ca="1" si="206"/>
        <v>0</v>
      </c>
      <c r="AS471" s="56">
        <f t="shared" ca="1" si="206"/>
        <v>0</v>
      </c>
      <c r="AT471" s="56">
        <f t="shared" ca="1" si="207"/>
        <v>0</v>
      </c>
      <c r="AU471" s="56">
        <f t="shared" ca="1" si="207"/>
        <v>0</v>
      </c>
      <c r="AV471" s="56">
        <f t="shared" ca="1" si="207"/>
        <v>0</v>
      </c>
      <c r="AW471" s="56">
        <f t="shared" ca="1" si="207"/>
        <v>0</v>
      </c>
      <c r="AX471" s="56">
        <f t="shared" ca="1" si="207"/>
        <v>0</v>
      </c>
      <c r="AY471" s="56">
        <f t="shared" ca="1" si="207"/>
        <v>0</v>
      </c>
      <c r="AZ471" s="56">
        <f t="shared" ca="1" si="207"/>
        <v>0</v>
      </c>
      <c r="BA471" s="56">
        <f t="shared" ca="1" si="207"/>
        <v>0</v>
      </c>
      <c r="BB471" s="56">
        <f t="shared" ca="1" si="207"/>
        <v>0</v>
      </c>
      <c r="BC471" s="56">
        <f t="shared" ca="1" si="207"/>
        <v>0</v>
      </c>
      <c r="BD471" s="56">
        <f t="shared" ca="1" si="207"/>
        <v>0</v>
      </c>
      <c r="BE471" s="56">
        <f t="shared" ca="1" si="207"/>
        <v>0</v>
      </c>
      <c r="BF471" s="56">
        <f t="shared" ca="1" si="207"/>
        <v>0</v>
      </c>
      <c r="BG471" s="56">
        <f t="shared" ca="1" si="207"/>
        <v>0</v>
      </c>
    </row>
    <row r="472" spans="1:59" s="4" customFormat="1" x14ac:dyDescent="0.2">
      <c r="A472" s="4" t="s">
        <v>1098</v>
      </c>
      <c r="B472" s="4" t="s">
        <v>2095</v>
      </c>
      <c r="C472" s="4" t="s">
        <v>1691</v>
      </c>
      <c r="E472" s="48"/>
      <c r="F472" s="63" t="s">
        <v>2113</v>
      </c>
      <c r="G472" s="50" t="s">
        <v>1682</v>
      </c>
      <c r="H472" s="50" t="s">
        <v>1682</v>
      </c>
      <c r="I472" s="51"/>
      <c r="J472" s="52">
        <v>30</v>
      </c>
      <c r="K472" s="52"/>
      <c r="L472" s="53">
        <v>43580</v>
      </c>
      <c r="M472" s="54">
        <f t="shared" si="189"/>
        <v>4</v>
      </c>
      <c r="N472" s="52">
        <f t="shared" si="204"/>
        <v>17</v>
      </c>
      <c r="O472" s="55">
        <f t="shared" ca="1" si="196"/>
        <v>28</v>
      </c>
      <c r="P472" s="55" t="str">
        <f t="shared" ca="1" si="197"/>
        <v>2019.7</v>
      </c>
      <c r="Q472" s="56">
        <f t="shared" si="198"/>
        <v>565.79999999999995</v>
      </c>
      <c r="R472" s="52">
        <f t="shared" ca="1" si="199"/>
        <v>76</v>
      </c>
      <c r="S472" s="52"/>
      <c r="T472" s="52" t="str">
        <f t="shared" ca="1" si="208"/>
        <v>OV</v>
      </c>
      <c r="U472" s="57" t="s">
        <v>178</v>
      </c>
      <c r="V472" s="58">
        <f t="shared" ca="1" si="200"/>
        <v>0</v>
      </c>
      <c r="W472" s="64" t="s">
        <v>2097</v>
      </c>
      <c r="X472" s="84"/>
      <c r="Y472" s="61">
        <v>565.79999999999995</v>
      </c>
      <c r="Z472" s="56">
        <f t="shared" ref="Z472:AI481" ca="1" si="209">IF($O472-WEEKNUM(Z$1815)=0,$Y472,0)</f>
        <v>0</v>
      </c>
      <c r="AA472" s="56">
        <f t="shared" ca="1" si="209"/>
        <v>0</v>
      </c>
      <c r="AB472" s="56">
        <f t="shared" ca="1" si="209"/>
        <v>0</v>
      </c>
      <c r="AC472" s="56">
        <f t="shared" ca="1" si="209"/>
        <v>0</v>
      </c>
      <c r="AD472" s="56">
        <f t="shared" ca="1" si="209"/>
        <v>0</v>
      </c>
      <c r="AE472" s="56">
        <f t="shared" ca="1" si="209"/>
        <v>0</v>
      </c>
      <c r="AF472" s="56">
        <f t="shared" ca="1" si="209"/>
        <v>0</v>
      </c>
      <c r="AG472" s="56">
        <f t="shared" ca="1" si="209"/>
        <v>0</v>
      </c>
      <c r="AH472" s="56">
        <f t="shared" ca="1" si="209"/>
        <v>0</v>
      </c>
      <c r="AI472" s="56">
        <f t="shared" ca="1" si="209"/>
        <v>565.79999999999995</v>
      </c>
      <c r="AJ472" s="56">
        <f t="shared" ref="AJ472:AS481" ca="1" si="210">IF($O472-WEEKNUM(AJ$1815)=0,$Y472,0)</f>
        <v>0</v>
      </c>
      <c r="AK472" s="56">
        <f t="shared" ca="1" si="210"/>
        <v>0</v>
      </c>
      <c r="AL472" s="56">
        <f t="shared" ca="1" si="210"/>
        <v>0</v>
      </c>
      <c r="AM472" s="56">
        <f t="shared" ca="1" si="210"/>
        <v>0</v>
      </c>
      <c r="AN472" s="56">
        <f t="shared" ca="1" si="210"/>
        <v>0</v>
      </c>
      <c r="AO472" s="56">
        <f t="shared" ca="1" si="210"/>
        <v>0</v>
      </c>
      <c r="AP472" s="56">
        <f t="shared" ca="1" si="210"/>
        <v>0</v>
      </c>
      <c r="AQ472" s="56">
        <f t="shared" ca="1" si="210"/>
        <v>0</v>
      </c>
      <c r="AR472" s="56">
        <f t="shared" ca="1" si="210"/>
        <v>0</v>
      </c>
      <c r="AS472" s="56">
        <f t="shared" ca="1" si="210"/>
        <v>0</v>
      </c>
      <c r="AT472" s="56">
        <f t="shared" ref="AT472:BG481" ca="1" si="211">IF($O472-WEEKNUM(AT$1815)=0,$Y472,0)</f>
        <v>0</v>
      </c>
      <c r="AU472" s="56">
        <f t="shared" ca="1" si="211"/>
        <v>0</v>
      </c>
      <c r="AV472" s="56">
        <f t="shared" ca="1" si="211"/>
        <v>0</v>
      </c>
      <c r="AW472" s="56">
        <f t="shared" ca="1" si="211"/>
        <v>0</v>
      </c>
      <c r="AX472" s="56">
        <f t="shared" ca="1" si="211"/>
        <v>0</v>
      </c>
      <c r="AY472" s="56">
        <f t="shared" ca="1" si="211"/>
        <v>0</v>
      </c>
      <c r="AZ472" s="56">
        <f t="shared" ca="1" si="211"/>
        <v>0</v>
      </c>
      <c r="BA472" s="56">
        <f t="shared" ca="1" si="211"/>
        <v>0</v>
      </c>
      <c r="BB472" s="56">
        <f t="shared" ca="1" si="211"/>
        <v>0</v>
      </c>
      <c r="BC472" s="56">
        <f t="shared" ca="1" si="211"/>
        <v>0</v>
      </c>
      <c r="BD472" s="56">
        <f t="shared" ca="1" si="211"/>
        <v>0</v>
      </c>
      <c r="BE472" s="56">
        <f t="shared" ca="1" si="211"/>
        <v>0</v>
      </c>
      <c r="BF472" s="56">
        <f t="shared" ca="1" si="211"/>
        <v>0</v>
      </c>
      <c r="BG472" s="56">
        <f t="shared" ca="1" si="211"/>
        <v>0</v>
      </c>
    </row>
    <row r="473" spans="1:59" s="4" customFormat="1" x14ac:dyDescent="0.2">
      <c r="A473" s="4" t="s">
        <v>1098</v>
      </c>
      <c r="B473" s="4" t="s">
        <v>2095</v>
      </c>
      <c r="C473" s="4" t="s">
        <v>1691</v>
      </c>
      <c r="E473" s="48"/>
      <c r="F473" s="63" t="s">
        <v>2114</v>
      </c>
      <c r="G473" s="50" t="s">
        <v>1682</v>
      </c>
      <c r="H473" s="50" t="s">
        <v>1682</v>
      </c>
      <c r="I473" s="51"/>
      <c r="J473" s="52">
        <v>30</v>
      </c>
      <c r="K473" s="52"/>
      <c r="L473" s="53">
        <v>43580</v>
      </c>
      <c r="M473" s="54">
        <f t="shared" si="189"/>
        <v>4</v>
      </c>
      <c r="N473" s="52">
        <f t="shared" si="204"/>
        <v>17</v>
      </c>
      <c r="O473" s="55">
        <f t="shared" ca="1" si="196"/>
        <v>28</v>
      </c>
      <c r="P473" s="55" t="str">
        <f t="shared" ca="1" si="197"/>
        <v>2019.7</v>
      </c>
      <c r="Q473" s="56">
        <f t="shared" si="198"/>
        <v>1537.5</v>
      </c>
      <c r="R473" s="52">
        <f t="shared" ca="1" si="199"/>
        <v>76</v>
      </c>
      <c r="S473" s="52"/>
      <c r="T473" s="52" t="str">
        <f t="shared" ca="1" si="208"/>
        <v>OV</v>
      </c>
      <c r="U473" s="57" t="s">
        <v>178</v>
      </c>
      <c r="V473" s="58">
        <f t="shared" ca="1" si="200"/>
        <v>0</v>
      </c>
      <c r="W473" s="64" t="s">
        <v>2097</v>
      </c>
      <c r="X473" s="84"/>
      <c r="Y473" s="61">
        <v>1537.5</v>
      </c>
      <c r="Z473" s="56">
        <f t="shared" ca="1" si="209"/>
        <v>0</v>
      </c>
      <c r="AA473" s="56">
        <f t="shared" ca="1" si="209"/>
        <v>0</v>
      </c>
      <c r="AB473" s="56">
        <f t="shared" ca="1" si="209"/>
        <v>0</v>
      </c>
      <c r="AC473" s="56">
        <f t="shared" ca="1" si="209"/>
        <v>0</v>
      </c>
      <c r="AD473" s="56">
        <f t="shared" ca="1" si="209"/>
        <v>0</v>
      </c>
      <c r="AE473" s="56">
        <f t="shared" ca="1" si="209"/>
        <v>0</v>
      </c>
      <c r="AF473" s="56">
        <f t="shared" ca="1" si="209"/>
        <v>0</v>
      </c>
      <c r="AG473" s="56">
        <f t="shared" ca="1" si="209"/>
        <v>0</v>
      </c>
      <c r="AH473" s="56">
        <f t="shared" ca="1" si="209"/>
        <v>0</v>
      </c>
      <c r="AI473" s="56">
        <f t="shared" ca="1" si="209"/>
        <v>1537.5</v>
      </c>
      <c r="AJ473" s="56">
        <f t="shared" ca="1" si="210"/>
        <v>0</v>
      </c>
      <c r="AK473" s="56">
        <f t="shared" ca="1" si="210"/>
        <v>0</v>
      </c>
      <c r="AL473" s="56">
        <f t="shared" ca="1" si="210"/>
        <v>0</v>
      </c>
      <c r="AM473" s="56">
        <f t="shared" ca="1" si="210"/>
        <v>0</v>
      </c>
      <c r="AN473" s="56">
        <f t="shared" ca="1" si="210"/>
        <v>0</v>
      </c>
      <c r="AO473" s="56">
        <f t="shared" ca="1" si="210"/>
        <v>0</v>
      </c>
      <c r="AP473" s="56">
        <f t="shared" ca="1" si="210"/>
        <v>0</v>
      </c>
      <c r="AQ473" s="56">
        <f t="shared" ca="1" si="210"/>
        <v>0</v>
      </c>
      <c r="AR473" s="56">
        <f t="shared" ca="1" si="210"/>
        <v>0</v>
      </c>
      <c r="AS473" s="56">
        <f t="shared" ca="1" si="210"/>
        <v>0</v>
      </c>
      <c r="AT473" s="56">
        <f t="shared" ca="1" si="211"/>
        <v>0</v>
      </c>
      <c r="AU473" s="56">
        <f t="shared" ca="1" si="211"/>
        <v>0</v>
      </c>
      <c r="AV473" s="56">
        <f t="shared" ca="1" si="211"/>
        <v>0</v>
      </c>
      <c r="AW473" s="56">
        <f t="shared" ca="1" si="211"/>
        <v>0</v>
      </c>
      <c r="AX473" s="56">
        <f t="shared" ca="1" si="211"/>
        <v>0</v>
      </c>
      <c r="AY473" s="56">
        <f t="shared" ca="1" si="211"/>
        <v>0</v>
      </c>
      <c r="AZ473" s="56">
        <f t="shared" ca="1" si="211"/>
        <v>0</v>
      </c>
      <c r="BA473" s="56">
        <f t="shared" ca="1" si="211"/>
        <v>0</v>
      </c>
      <c r="BB473" s="56">
        <f t="shared" ca="1" si="211"/>
        <v>0</v>
      </c>
      <c r="BC473" s="56">
        <f t="shared" ca="1" si="211"/>
        <v>0</v>
      </c>
      <c r="BD473" s="56">
        <f t="shared" ca="1" si="211"/>
        <v>0</v>
      </c>
      <c r="BE473" s="56">
        <f t="shared" ca="1" si="211"/>
        <v>0</v>
      </c>
      <c r="BF473" s="56">
        <f t="shared" ca="1" si="211"/>
        <v>0</v>
      </c>
      <c r="BG473" s="56">
        <f t="shared" ca="1" si="211"/>
        <v>0</v>
      </c>
    </row>
    <row r="474" spans="1:59" s="4" customFormat="1" x14ac:dyDescent="0.2">
      <c r="A474" s="4" t="s">
        <v>1098</v>
      </c>
      <c r="B474" s="4" t="s">
        <v>2095</v>
      </c>
      <c r="C474" s="4" t="s">
        <v>1691</v>
      </c>
      <c r="E474" s="48"/>
      <c r="F474" s="63" t="s">
        <v>2115</v>
      </c>
      <c r="G474" s="50" t="s">
        <v>1682</v>
      </c>
      <c r="H474" s="50" t="s">
        <v>1682</v>
      </c>
      <c r="I474" s="51"/>
      <c r="J474" s="52">
        <v>30</v>
      </c>
      <c r="K474" s="52"/>
      <c r="L474" s="53">
        <v>43580</v>
      </c>
      <c r="M474" s="54">
        <f t="shared" si="189"/>
        <v>4</v>
      </c>
      <c r="N474" s="52">
        <f t="shared" si="204"/>
        <v>17</v>
      </c>
      <c r="O474" s="55">
        <f t="shared" ca="1" si="196"/>
        <v>28</v>
      </c>
      <c r="P474" s="55" t="str">
        <f t="shared" ca="1" si="197"/>
        <v>2019.7</v>
      </c>
      <c r="Q474" s="56">
        <f t="shared" si="198"/>
        <v>272.69544924154025</v>
      </c>
      <c r="R474" s="52">
        <f t="shared" ca="1" si="199"/>
        <v>76</v>
      </c>
      <c r="S474" s="52"/>
      <c r="T474" s="52" t="str">
        <f t="shared" ca="1" si="208"/>
        <v>OV</v>
      </c>
      <c r="U474" s="57" t="s">
        <v>130</v>
      </c>
      <c r="V474" s="58">
        <f t="shared" ca="1" si="200"/>
        <v>0</v>
      </c>
      <c r="W474" s="64" t="s">
        <v>2097</v>
      </c>
      <c r="X474" s="84"/>
      <c r="Y474" s="61">
        <v>1168.5</v>
      </c>
      <c r="Z474" s="56">
        <f t="shared" ca="1" si="209"/>
        <v>0</v>
      </c>
      <c r="AA474" s="56">
        <f t="shared" ca="1" si="209"/>
        <v>0</v>
      </c>
      <c r="AB474" s="56">
        <f t="shared" ca="1" si="209"/>
        <v>0</v>
      </c>
      <c r="AC474" s="56">
        <f t="shared" ca="1" si="209"/>
        <v>0</v>
      </c>
      <c r="AD474" s="56">
        <f t="shared" ca="1" si="209"/>
        <v>0</v>
      </c>
      <c r="AE474" s="56">
        <f t="shared" ca="1" si="209"/>
        <v>0</v>
      </c>
      <c r="AF474" s="56">
        <f t="shared" ca="1" si="209"/>
        <v>0</v>
      </c>
      <c r="AG474" s="56">
        <f t="shared" ca="1" si="209"/>
        <v>0</v>
      </c>
      <c r="AH474" s="56">
        <f t="shared" ca="1" si="209"/>
        <v>0</v>
      </c>
      <c r="AI474" s="56">
        <f t="shared" ca="1" si="209"/>
        <v>1168.5</v>
      </c>
      <c r="AJ474" s="56">
        <f t="shared" ca="1" si="210"/>
        <v>0</v>
      </c>
      <c r="AK474" s="56">
        <f t="shared" ca="1" si="210"/>
        <v>0</v>
      </c>
      <c r="AL474" s="56">
        <f t="shared" ca="1" si="210"/>
        <v>0</v>
      </c>
      <c r="AM474" s="56">
        <f t="shared" ca="1" si="210"/>
        <v>0</v>
      </c>
      <c r="AN474" s="56">
        <f t="shared" ca="1" si="210"/>
        <v>0</v>
      </c>
      <c r="AO474" s="56">
        <f t="shared" ca="1" si="210"/>
        <v>0</v>
      </c>
      <c r="AP474" s="56">
        <f t="shared" ca="1" si="210"/>
        <v>0</v>
      </c>
      <c r="AQ474" s="56">
        <f t="shared" ca="1" si="210"/>
        <v>0</v>
      </c>
      <c r="AR474" s="56">
        <f t="shared" ca="1" si="210"/>
        <v>0</v>
      </c>
      <c r="AS474" s="56">
        <f t="shared" ca="1" si="210"/>
        <v>0</v>
      </c>
      <c r="AT474" s="56">
        <f t="shared" ca="1" si="211"/>
        <v>0</v>
      </c>
      <c r="AU474" s="56">
        <f t="shared" ca="1" si="211"/>
        <v>0</v>
      </c>
      <c r="AV474" s="56">
        <f t="shared" ca="1" si="211"/>
        <v>0</v>
      </c>
      <c r="AW474" s="56">
        <f t="shared" ca="1" si="211"/>
        <v>0</v>
      </c>
      <c r="AX474" s="56">
        <f t="shared" ca="1" si="211"/>
        <v>0</v>
      </c>
      <c r="AY474" s="56">
        <f t="shared" ca="1" si="211"/>
        <v>0</v>
      </c>
      <c r="AZ474" s="56">
        <f t="shared" ca="1" si="211"/>
        <v>0</v>
      </c>
      <c r="BA474" s="56">
        <f t="shared" ca="1" si="211"/>
        <v>0</v>
      </c>
      <c r="BB474" s="56">
        <f t="shared" ca="1" si="211"/>
        <v>0</v>
      </c>
      <c r="BC474" s="56">
        <f t="shared" ca="1" si="211"/>
        <v>0</v>
      </c>
      <c r="BD474" s="56">
        <f t="shared" ca="1" si="211"/>
        <v>0</v>
      </c>
      <c r="BE474" s="56">
        <f t="shared" ca="1" si="211"/>
        <v>0</v>
      </c>
      <c r="BF474" s="56">
        <f t="shared" ca="1" si="211"/>
        <v>0</v>
      </c>
      <c r="BG474" s="56">
        <f t="shared" ca="1" si="211"/>
        <v>0</v>
      </c>
    </row>
    <row r="475" spans="1:59" s="4" customFormat="1" x14ac:dyDescent="0.2">
      <c r="A475" s="4" t="s">
        <v>1098</v>
      </c>
      <c r="B475" s="4" t="s">
        <v>2095</v>
      </c>
      <c r="C475" s="4" t="s">
        <v>1691</v>
      </c>
      <c r="E475" s="48"/>
      <c r="F475" s="63"/>
      <c r="G475" s="50" t="s">
        <v>1682</v>
      </c>
      <c r="H475" s="50" t="s">
        <v>1682</v>
      </c>
      <c r="I475" s="51"/>
      <c r="J475" s="52">
        <v>30</v>
      </c>
      <c r="K475" s="52"/>
      <c r="L475" s="53"/>
      <c r="M475" s="54" t="str">
        <f t="shared" si="189"/>
        <v>-</v>
      </c>
      <c r="N475" s="52">
        <f t="shared" si="204"/>
        <v>0</v>
      </c>
      <c r="O475" s="55">
        <f t="shared" ca="1" si="196"/>
        <v>28</v>
      </c>
      <c r="P475" s="55" t="str">
        <f t="shared" ca="1" si="197"/>
        <v>2019.7</v>
      </c>
      <c r="Q475" s="56">
        <f t="shared" si="198"/>
        <v>0</v>
      </c>
      <c r="R475" s="52" t="str">
        <f t="shared" si="199"/>
        <v/>
      </c>
      <c r="S475" s="52"/>
      <c r="T475" s="52" t="str">
        <f t="shared" si="208"/>
        <v>OV</v>
      </c>
      <c r="U475" s="57" t="s">
        <v>178</v>
      </c>
      <c r="V475" s="58">
        <f t="shared" ca="1" si="200"/>
        <v>0</v>
      </c>
      <c r="W475" s="64" t="s">
        <v>2097</v>
      </c>
      <c r="X475" s="84"/>
      <c r="Y475" s="61"/>
      <c r="Z475" s="56">
        <f t="shared" ca="1" si="209"/>
        <v>0</v>
      </c>
      <c r="AA475" s="56">
        <f t="shared" ca="1" si="209"/>
        <v>0</v>
      </c>
      <c r="AB475" s="56">
        <f t="shared" ca="1" si="209"/>
        <v>0</v>
      </c>
      <c r="AC475" s="56">
        <f t="shared" ca="1" si="209"/>
        <v>0</v>
      </c>
      <c r="AD475" s="56">
        <f t="shared" ca="1" si="209"/>
        <v>0</v>
      </c>
      <c r="AE475" s="56">
        <f t="shared" ca="1" si="209"/>
        <v>0</v>
      </c>
      <c r="AF475" s="56">
        <f t="shared" ca="1" si="209"/>
        <v>0</v>
      </c>
      <c r="AG475" s="56">
        <f t="shared" ca="1" si="209"/>
        <v>0</v>
      </c>
      <c r="AH475" s="56">
        <f t="shared" ca="1" si="209"/>
        <v>0</v>
      </c>
      <c r="AI475" s="56">
        <f t="shared" ca="1" si="209"/>
        <v>0</v>
      </c>
      <c r="AJ475" s="56">
        <f t="shared" ca="1" si="210"/>
        <v>0</v>
      </c>
      <c r="AK475" s="56">
        <f t="shared" ca="1" si="210"/>
        <v>0</v>
      </c>
      <c r="AL475" s="56">
        <f t="shared" ca="1" si="210"/>
        <v>0</v>
      </c>
      <c r="AM475" s="56">
        <f t="shared" ca="1" si="210"/>
        <v>0</v>
      </c>
      <c r="AN475" s="56">
        <f t="shared" ca="1" si="210"/>
        <v>0</v>
      </c>
      <c r="AO475" s="56">
        <f t="shared" ca="1" si="210"/>
        <v>0</v>
      </c>
      <c r="AP475" s="56">
        <f t="shared" ca="1" si="210"/>
        <v>0</v>
      </c>
      <c r="AQ475" s="56">
        <f t="shared" ca="1" si="210"/>
        <v>0</v>
      </c>
      <c r="AR475" s="56">
        <f t="shared" ca="1" si="210"/>
        <v>0</v>
      </c>
      <c r="AS475" s="56">
        <f t="shared" ca="1" si="210"/>
        <v>0</v>
      </c>
      <c r="AT475" s="56">
        <f t="shared" ca="1" si="211"/>
        <v>0</v>
      </c>
      <c r="AU475" s="56">
        <f t="shared" ca="1" si="211"/>
        <v>0</v>
      </c>
      <c r="AV475" s="56">
        <f t="shared" ca="1" si="211"/>
        <v>0</v>
      </c>
      <c r="AW475" s="56">
        <f t="shared" ca="1" si="211"/>
        <v>0</v>
      </c>
      <c r="AX475" s="56">
        <f t="shared" ca="1" si="211"/>
        <v>0</v>
      </c>
      <c r="AY475" s="56">
        <f t="shared" ca="1" si="211"/>
        <v>0</v>
      </c>
      <c r="AZ475" s="56">
        <f t="shared" ca="1" si="211"/>
        <v>0</v>
      </c>
      <c r="BA475" s="56">
        <f t="shared" ca="1" si="211"/>
        <v>0</v>
      </c>
      <c r="BB475" s="56">
        <f t="shared" ca="1" si="211"/>
        <v>0</v>
      </c>
      <c r="BC475" s="56">
        <f t="shared" ca="1" si="211"/>
        <v>0</v>
      </c>
      <c r="BD475" s="56">
        <f t="shared" ca="1" si="211"/>
        <v>0</v>
      </c>
      <c r="BE475" s="56">
        <f t="shared" ca="1" si="211"/>
        <v>0</v>
      </c>
      <c r="BF475" s="56">
        <f t="shared" ca="1" si="211"/>
        <v>0</v>
      </c>
      <c r="BG475" s="56">
        <f t="shared" ca="1" si="211"/>
        <v>0</v>
      </c>
    </row>
    <row r="476" spans="1:59" s="4" customFormat="1" x14ac:dyDescent="0.2">
      <c r="A476" s="4" t="s">
        <v>1098</v>
      </c>
      <c r="B476" s="4" t="s">
        <v>2095</v>
      </c>
      <c r="C476" s="4" t="s">
        <v>1691</v>
      </c>
      <c r="E476" s="48"/>
      <c r="F476" s="63" t="s">
        <v>2116</v>
      </c>
      <c r="G476" s="50" t="s">
        <v>1682</v>
      </c>
      <c r="H476" s="50" t="s">
        <v>1682</v>
      </c>
      <c r="I476" s="51"/>
      <c r="J476" s="52">
        <v>30</v>
      </c>
      <c r="K476" s="52"/>
      <c r="L476" s="53">
        <v>43593</v>
      </c>
      <c r="M476" s="54">
        <f t="shared" si="189"/>
        <v>3</v>
      </c>
      <c r="N476" s="52">
        <f t="shared" si="204"/>
        <v>19</v>
      </c>
      <c r="O476" s="55">
        <f t="shared" ca="1" si="196"/>
        <v>28</v>
      </c>
      <c r="P476" s="55" t="str">
        <f t="shared" ca="1" si="197"/>
        <v>2019.7</v>
      </c>
      <c r="Q476" s="56">
        <f t="shared" si="198"/>
        <v>676.5</v>
      </c>
      <c r="R476" s="52">
        <f t="shared" ca="1" si="199"/>
        <v>63</v>
      </c>
      <c r="S476" s="52"/>
      <c r="T476" s="52" t="str">
        <f t="shared" ca="1" si="208"/>
        <v>OV</v>
      </c>
      <c r="U476" s="57" t="s">
        <v>178</v>
      </c>
      <c r="V476" s="58">
        <f t="shared" ca="1" si="200"/>
        <v>0</v>
      </c>
      <c r="W476" s="64" t="s">
        <v>2097</v>
      </c>
      <c r="X476" s="84"/>
      <c r="Y476" s="61">
        <v>676.5</v>
      </c>
      <c r="Z476" s="56">
        <f t="shared" ca="1" si="209"/>
        <v>0</v>
      </c>
      <c r="AA476" s="56">
        <f t="shared" ca="1" si="209"/>
        <v>0</v>
      </c>
      <c r="AB476" s="56">
        <f t="shared" ca="1" si="209"/>
        <v>0</v>
      </c>
      <c r="AC476" s="56">
        <f t="shared" ca="1" si="209"/>
        <v>0</v>
      </c>
      <c r="AD476" s="56">
        <f t="shared" ca="1" si="209"/>
        <v>0</v>
      </c>
      <c r="AE476" s="56">
        <f t="shared" ca="1" si="209"/>
        <v>0</v>
      </c>
      <c r="AF476" s="56">
        <f t="shared" ca="1" si="209"/>
        <v>0</v>
      </c>
      <c r="AG476" s="56">
        <f t="shared" ca="1" si="209"/>
        <v>0</v>
      </c>
      <c r="AH476" s="56">
        <f t="shared" ca="1" si="209"/>
        <v>0</v>
      </c>
      <c r="AI476" s="56">
        <f t="shared" ca="1" si="209"/>
        <v>676.5</v>
      </c>
      <c r="AJ476" s="56">
        <f t="shared" ca="1" si="210"/>
        <v>0</v>
      </c>
      <c r="AK476" s="56">
        <f t="shared" ca="1" si="210"/>
        <v>0</v>
      </c>
      <c r="AL476" s="56">
        <f t="shared" ca="1" si="210"/>
        <v>0</v>
      </c>
      <c r="AM476" s="56">
        <f t="shared" ca="1" si="210"/>
        <v>0</v>
      </c>
      <c r="AN476" s="56">
        <f t="shared" ca="1" si="210"/>
        <v>0</v>
      </c>
      <c r="AO476" s="56">
        <f t="shared" ca="1" si="210"/>
        <v>0</v>
      </c>
      <c r="AP476" s="56">
        <f t="shared" ca="1" si="210"/>
        <v>0</v>
      </c>
      <c r="AQ476" s="56">
        <f t="shared" ca="1" si="210"/>
        <v>0</v>
      </c>
      <c r="AR476" s="56">
        <f t="shared" ca="1" si="210"/>
        <v>0</v>
      </c>
      <c r="AS476" s="56">
        <f t="shared" ca="1" si="210"/>
        <v>0</v>
      </c>
      <c r="AT476" s="56">
        <f t="shared" ca="1" si="211"/>
        <v>0</v>
      </c>
      <c r="AU476" s="56">
        <f t="shared" ca="1" si="211"/>
        <v>0</v>
      </c>
      <c r="AV476" s="56">
        <f t="shared" ca="1" si="211"/>
        <v>0</v>
      </c>
      <c r="AW476" s="56">
        <f t="shared" ca="1" si="211"/>
        <v>0</v>
      </c>
      <c r="AX476" s="56">
        <f t="shared" ca="1" si="211"/>
        <v>0</v>
      </c>
      <c r="AY476" s="56">
        <f t="shared" ca="1" si="211"/>
        <v>0</v>
      </c>
      <c r="AZ476" s="56">
        <f t="shared" ca="1" si="211"/>
        <v>0</v>
      </c>
      <c r="BA476" s="56">
        <f t="shared" ca="1" si="211"/>
        <v>0</v>
      </c>
      <c r="BB476" s="56">
        <f t="shared" ca="1" si="211"/>
        <v>0</v>
      </c>
      <c r="BC476" s="56">
        <f t="shared" ca="1" si="211"/>
        <v>0</v>
      </c>
      <c r="BD476" s="56">
        <f t="shared" ca="1" si="211"/>
        <v>0</v>
      </c>
      <c r="BE476" s="56">
        <f t="shared" ca="1" si="211"/>
        <v>0</v>
      </c>
      <c r="BF476" s="56">
        <f t="shared" ca="1" si="211"/>
        <v>0</v>
      </c>
      <c r="BG476" s="56">
        <f t="shared" ca="1" si="211"/>
        <v>0</v>
      </c>
    </row>
    <row r="477" spans="1:59" s="4" customFormat="1" x14ac:dyDescent="0.2">
      <c r="A477" s="4" t="s">
        <v>1098</v>
      </c>
      <c r="B477" s="4" t="s">
        <v>2095</v>
      </c>
      <c r="C477" s="4" t="s">
        <v>1691</v>
      </c>
      <c r="E477" s="48"/>
      <c r="F477" s="63" t="s">
        <v>2117</v>
      </c>
      <c r="G477" s="50" t="s">
        <v>1682</v>
      </c>
      <c r="H477" s="50" t="s">
        <v>1682</v>
      </c>
      <c r="I477" s="51"/>
      <c r="J477" s="52">
        <v>30</v>
      </c>
      <c r="K477" s="52"/>
      <c r="L477" s="53">
        <v>43581</v>
      </c>
      <c r="M477" s="54">
        <f t="shared" si="189"/>
        <v>5</v>
      </c>
      <c r="N477" s="52">
        <f t="shared" si="204"/>
        <v>17</v>
      </c>
      <c r="O477" s="55">
        <f t="shared" ca="1" si="196"/>
        <v>28</v>
      </c>
      <c r="P477" s="55" t="str">
        <f t="shared" ca="1" si="197"/>
        <v>2019.7</v>
      </c>
      <c r="Q477" s="56">
        <f t="shared" si="198"/>
        <v>676.5</v>
      </c>
      <c r="R477" s="52">
        <f t="shared" ca="1" si="199"/>
        <v>75</v>
      </c>
      <c r="S477" s="52"/>
      <c r="T477" s="52" t="str">
        <f t="shared" ca="1" si="208"/>
        <v>OV</v>
      </c>
      <c r="U477" s="57" t="s">
        <v>178</v>
      </c>
      <c r="V477" s="58">
        <f t="shared" ca="1" si="200"/>
        <v>0</v>
      </c>
      <c r="W477" s="64" t="s">
        <v>2097</v>
      </c>
      <c r="X477" s="84"/>
      <c r="Y477" s="61">
        <v>676.5</v>
      </c>
      <c r="Z477" s="56">
        <f t="shared" ca="1" si="209"/>
        <v>0</v>
      </c>
      <c r="AA477" s="56">
        <f t="shared" ca="1" si="209"/>
        <v>0</v>
      </c>
      <c r="AB477" s="56">
        <f t="shared" ca="1" si="209"/>
        <v>0</v>
      </c>
      <c r="AC477" s="56">
        <f t="shared" ca="1" si="209"/>
        <v>0</v>
      </c>
      <c r="AD477" s="56">
        <f t="shared" ca="1" si="209"/>
        <v>0</v>
      </c>
      <c r="AE477" s="56">
        <f t="shared" ca="1" si="209"/>
        <v>0</v>
      </c>
      <c r="AF477" s="56">
        <f t="shared" ca="1" si="209"/>
        <v>0</v>
      </c>
      <c r="AG477" s="56">
        <f t="shared" ca="1" si="209"/>
        <v>0</v>
      </c>
      <c r="AH477" s="56">
        <f t="shared" ca="1" si="209"/>
        <v>0</v>
      </c>
      <c r="AI477" s="56">
        <f t="shared" ca="1" si="209"/>
        <v>676.5</v>
      </c>
      <c r="AJ477" s="56">
        <f t="shared" ca="1" si="210"/>
        <v>0</v>
      </c>
      <c r="AK477" s="56">
        <f t="shared" ca="1" si="210"/>
        <v>0</v>
      </c>
      <c r="AL477" s="56">
        <f t="shared" ca="1" si="210"/>
        <v>0</v>
      </c>
      <c r="AM477" s="56">
        <f t="shared" ca="1" si="210"/>
        <v>0</v>
      </c>
      <c r="AN477" s="56">
        <f t="shared" ca="1" si="210"/>
        <v>0</v>
      </c>
      <c r="AO477" s="56">
        <f t="shared" ca="1" si="210"/>
        <v>0</v>
      </c>
      <c r="AP477" s="56">
        <f t="shared" ca="1" si="210"/>
        <v>0</v>
      </c>
      <c r="AQ477" s="56">
        <f t="shared" ca="1" si="210"/>
        <v>0</v>
      </c>
      <c r="AR477" s="56">
        <f t="shared" ca="1" si="210"/>
        <v>0</v>
      </c>
      <c r="AS477" s="56">
        <f t="shared" ca="1" si="210"/>
        <v>0</v>
      </c>
      <c r="AT477" s="56">
        <f t="shared" ca="1" si="211"/>
        <v>0</v>
      </c>
      <c r="AU477" s="56">
        <f t="shared" ca="1" si="211"/>
        <v>0</v>
      </c>
      <c r="AV477" s="56">
        <f t="shared" ca="1" si="211"/>
        <v>0</v>
      </c>
      <c r="AW477" s="56">
        <f t="shared" ca="1" si="211"/>
        <v>0</v>
      </c>
      <c r="AX477" s="56">
        <f t="shared" ca="1" si="211"/>
        <v>0</v>
      </c>
      <c r="AY477" s="56">
        <f t="shared" ca="1" si="211"/>
        <v>0</v>
      </c>
      <c r="AZ477" s="56">
        <f t="shared" ca="1" si="211"/>
        <v>0</v>
      </c>
      <c r="BA477" s="56">
        <f t="shared" ca="1" si="211"/>
        <v>0</v>
      </c>
      <c r="BB477" s="56">
        <f t="shared" ca="1" si="211"/>
        <v>0</v>
      </c>
      <c r="BC477" s="56">
        <f t="shared" ca="1" si="211"/>
        <v>0</v>
      </c>
      <c r="BD477" s="56">
        <f t="shared" ca="1" si="211"/>
        <v>0</v>
      </c>
      <c r="BE477" s="56">
        <f t="shared" ca="1" si="211"/>
        <v>0</v>
      </c>
      <c r="BF477" s="56">
        <f t="shared" ca="1" si="211"/>
        <v>0</v>
      </c>
      <c r="BG477" s="56">
        <f t="shared" ca="1" si="211"/>
        <v>0</v>
      </c>
    </row>
    <row r="478" spans="1:59" s="4" customFormat="1" x14ac:dyDescent="0.2">
      <c r="A478" s="4" t="s">
        <v>1098</v>
      </c>
      <c r="B478" s="4" t="s">
        <v>2095</v>
      </c>
      <c r="C478" s="4" t="s">
        <v>1691</v>
      </c>
      <c r="E478" s="48"/>
      <c r="F478" s="63" t="s">
        <v>2118</v>
      </c>
      <c r="G478" s="50" t="s">
        <v>1682</v>
      </c>
      <c r="H478" s="50" t="s">
        <v>1682</v>
      </c>
      <c r="I478" s="51"/>
      <c r="J478" s="52">
        <v>30</v>
      </c>
      <c r="K478" s="52"/>
      <c r="L478" s="53">
        <v>43581</v>
      </c>
      <c r="M478" s="54">
        <f t="shared" si="189"/>
        <v>5</v>
      </c>
      <c r="N478" s="52">
        <f t="shared" si="204"/>
        <v>17</v>
      </c>
      <c r="O478" s="55">
        <f t="shared" ca="1" si="196"/>
        <v>28</v>
      </c>
      <c r="P478" s="55" t="str">
        <f t="shared" ca="1" si="197"/>
        <v>2019.7</v>
      </c>
      <c r="Q478" s="56">
        <f t="shared" si="198"/>
        <v>676.5</v>
      </c>
      <c r="R478" s="52">
        <f t="shared" ca="1" si="199"/>
        <v>75</v>
      </c>
      <c r="S478" s="52"/>
      <c r="T478" s="52" t="str">
        <f t="shared" ca="1" si="208"/>
        <v>OV</v>
      </c>
      <c r="U478" s="57" t="s">
        <v>178</v>
      </c>
      <c r="V478" s="58">
        <f t="shared" ca="1" si="200"/>
        <v>0</v>
      </c>
      <c r="W478" s="64" t="s">
        <v>2097</v>
      </c>
      <c r="X478" s="84"/>
      <c r="Y478" s="61">
        <v>676.5</v>
      </c>
      <c r="Z478" s="56">
        <f t="shared" ca="1" si="209"/>
        <v>0</v>
      </c>
      <c r="AA478" s="56">
        <f t="shared" ca="1" si="209"/>
        <v>0</v>
      </c>
      <c r="AB478" s="56">
        <f t="shared" ca="1" si="209"/>
        <v>0</v>
      </c>
      <c r="AC478" s="56">
        <f t="shared" ca="1" si="209"/>
        <v>0</v>
      </c>
      <c r="AD478" s="56">
        <f t="shared" ca="1" si="209"/>
        <v>0</v>
      </c>
      <c r="AE478" s="56">
        <f t="shared" ca="1" si="209"/>
        <v>0</v>
      </c>
      <c r="AF478" s="56">
        <f t="shared" ca="1" si="209"/>
        <v>0</v>
      </c>
      <c r="AG478" s="56">
        <f t="shared" ca="1" si="209"/>
        <v>0</v>
      </c>
      <c r="AH478" s="56">
        <f t="shared" ca="1" si="209"/>
        <v>0</v>
      </c>
      <c r="AI478" s="56">
        <f t="shared" ca="1" si="209"/>
        <v>676.5</v>
      </c>
      <c r="AJ478" s="56">
        <f t="shared" ca="1" si="210"/>
        <v>0</v>
      </c>
      <c r="AK478" s="56">
        <f t="shared" ca="1" si="210"/>
        <v>0</v>
      </c>
      <c r="AL478" s="56">
        <f t="shared" ca="1" si="210"/>
        <v>0</v>
      </c>
      <c r="AM478" s="56">
        <f t="shared" ca="1" si="210"/>
        <v>0</v>
      </c>
      <c r="AN478" s="56">
        <f t="shared" ca="1" si="210"/>
        <v>0</v>
      </c>
      <c r="AO478" s="56">
        <f t="shared" ca="1" si="210"/>
        <v>0</v>
      </c>
      <c r="AP478" s="56">
        <f t="shared" ca="1" si="210"/>
        <v>0</v>
      </c>
      <c r="AQ478" s="56">
        <f t="shared" ca="1" si="210"/>
        <v>0</v>
      </c>
      <c r="AR478" s="56">
        <f t="shared" ca="1" si="210"/>
        <v>0</v>
      </c>
      <c r="AS478" s="56">
        <f t="shared" ca="1" si="210"/>
        <v>0</v>
      </c>
      <c r="AT478" s="56">
        <f t="shared" ca="1" si="211"/>
        <v>0</v>
      </c>
      <c r="AU478" s="56">
        <f t="shared" ca="1" si="211"/>
        <v>0</v>
      </c>
      <c r="AV478" s="56">
        <f t="shared" ca="1" si="211"/>
        <v>0</v>
      </c>
      <c r="AW478" s="56">
        <f t="shared" ca="1" si="211"/>
        <v>0</v>
      </c>
      <c r="AX478" s="56">
        <f t="shared" ca="1" si="211"/>
        <v>0</v>
      </c>
      <c r="AY478" s="56">
        <f t="shared" ca="1" si="211"/>
        <v>0</v>
      </c>
      <c r="AZ478" s="56">
        <f t="shared" ca="1" si="211"/>
        <v>0</v>
      </c>
      <c r="BA478" s="56">
        <f t="shared" ca="1" si="211"/>
        <v>0</v>
      </c>
      <c r="BB478" s="56">
        <f t="shared" ca="1" si="211"/>
        <v>0</v>
      </c>
      <c r="BC478" s="56">
        <f t="shared" ca="1" si="211"/>
        <v>0</v>
      </c>
      <c r="BD478" s="56">
        <f t="shared" ca="1" si="211"/>
        <v>0</v>
      </c>
      <c r="BE478" s="56">
        <f t="shared" ca="1" si="211"/>
        <v>0</v>
      </c>
      <c r="BF478" s="56">
        <f t="shared" ca="1" si="211"/>
        <v>0</v>
      </c>
      <c r="BG478" s="56">
        <f t="shared" ca="1" si="211"/>
        <v>0</v>
      </c>
    </row>
    <row r="479" spans="1:59" s="4" customFormat="1" x14ac:dyDescent="0.2">
      <c r="A479" s="4" t="s">
        <v>1098</v>
      </c>
      <c r="B479" s="4" t="s">
        <v>2095</v>
      </c>
      <c r="C479" s="4" t="s">
        <v>1691</v>
      </c>
      <c r="E479" s="48"/>
      <c r="F479" s="63"/>
      <c r="G479" s="50" t="s">
        <v>1682</v>
      </c>
      <c r="H479" s="50" t="s">
        <v>1682</v>
      </c>
      <c r="I479" s="51"/>
      <c r="J479" s="52">
        <v>30</v>
      </c>
      <c r="K479" s="52"/>
      <c r="L479" s="53"/>
      <c r="M479" s="54" t="str">
        <f t="shared" si="189"/>
        <v>-</v>
      </c>
      <c r="N479" s="52">
        <f t="shared" si="204"/>
        <v>0</v>
      </c>
      <c r="O479" s="55">
        <f t="shared" ca="1" si="196"/>
        <v>28</v>
      </c>
      <c r="P479" s="55" t="str">
        <f t="shared" ca="1" si="197"/>
        <v>2019.7</v>
      </c>
      <c r="Q479" s="56">
        <f t="shared" si="198"/>
        <v>0</v>
      </c>
      <c r="R479" s="52" t="str">
        <f t="shared" si="199"/>
        <v/>
      </c>
      <c r="S479" s="52"/>
      <c r="T479" s="52" t="str">
        <f t="shared" si="208"/>
        <v>OV</v>
      </c>
      <c r="U479" s="57" t="s">
        <v>178</v>
      </c>
      <c r="V479" s="58">
        <f t="shared" ca="1" si="200"/>
        <v>0</v>
      </c>
      <c r="W479" s="64" t="s">
        <v>2097</v>
      </c>
      <c r="X479" s="84"/>
      <c r="Y479" s="61"/>
      <c r="Z479" s="56">
        <f t="shared" ca="1" si="209"/>
        <v>0</v>
      </c>
      <c r="AA479" s="56">
        <f t="shared" ca="1" si="209"/>
        <v>0</v>
      </c>
      <c r="AB479" s="56">
        <f t="shared" ca="1" si="209"/>
        <v>0</v>
      </c>
      <c r="AC479" s="56">
        <f t="shared" ca="1" si="209"/>
        <v>0</v>
      </c>
      <c r="AD479" s="56">
        <f t="shared" ca="1" si="209"/>
        <v>0</v>
      </c>
      <c r="AE479" s="56">
        <f t="shared" ca="1" si="209"/>
        <v>0</v>
      </c>
      <c r="AF479" s="56">
        <f t="shared" ca="1" si="209"/>
        <v>0</v>
      </c>
      <c r="AG479" s="56">
        <f t="shared" ca="1" si="209"/>
        <v>0</v>
      </c>
      <c r="AH479" s="56">
        <f t="shared" ca="1" si="209"/>
        <v>0</v>
      </c>
      <c r="AI479" s="56">
        <f t="shared" ca="1" si="209"/>
        <v>0</v>
      </c>
      <c r="AJ479" s="56">
        <f t="shared" ca="1" si="210"/>
        <v>0</v>
      </c>
      <c r="AK479" s="56">
        <f t="shared" ca="1" si="210"/>
        <v>0</v>
      </c>
      <c r="AL479" s="56">
        <f t="shared" ca="1" si="210"/>
        <v>0</v>
      </c>
      <c r="AM479" s="56">
        <f t="shared" ca="1" si="210"/>
        <v>0</v>
      </c>
      <c r="AN479" s="56">
        <f t="shared" ca="1" si="210"/>
        <v>0</v>
      </c>
      <c r="AO479" s="56">
        <f t="shared" ca="1" si="210"/>
        <v>0</v>
      </c>
      <c r="AP479" s="56">
        <f t="shared" ca="1" si="210"/>
        <v>0</v>
      </c>
      <c r="AQ479" s="56">
        <f t="shared" ca="1" si="210"/>
        <v>0</v>
      </c>
      <c r="AR479" s="56">
        <f t="shared" ca="1" si="210"/>
        <v>0</v>
      </c>
      <c r="AS479" s="56">
        <f t="shared" ca="1" si="210"/>
        <v>0</v>
      </c>
      <c r="AT479" s="56">
        <f t="shared" ca="1" si="211"/>
        <v>0</v>
      </c>
      <c r="AU479" s="56">
        <f t="shared" ca="1" si="211"/>
        <v>0</v>
      </c>
      <c r="AV479" s="56">
        <f t="shared" ca="1" si="211"/>
        <v>0</v>
      </c>
      <c r="AW479" s="56">
        <f t="shared" ca="1" si="211"/>
        <v>0</v>
      </c>
      <c r="AX479" s="56">
        <f t="shared" ca="1" si="211"/>
        <v>0</v>
      </c>
      <c r="AY479" s="56">
        <f t="shared" ca="1" si="211"/>
        <v>0</v>
      </c>
      <c r="AZ479" s="56">
        <f t="shared" ca="1" si="211"/>
        <v>0</v>
      </c>
      <c r="BA479" s="56">
        <f t="shared" ca="1" si="211"/>
        <v>0</v>
      </c>
      <c r="BB479" s="56">
        <f t="shared" ca="1" si="211"/>
        <v>0</v>
      </c>
      <c r="BC479" s="56">
        <f t="shared" ca="1" si="211"/>
        <v>0</v>
      </c>
      <c r="BD479" s="56">
        <f t="shared" ca="1" si="211"/>
        <v>0</v>
      </c>
      <c r="BE479" s="56">
        <f t="shared" ca="1" si="211"/>
        <v>0</v>
      </c>
      <c r="BF479" s="56">
        <f t="shared" ca="1" si="211"/>
        <v>0</v>
      </c>
      <c r="BG479" s="56">
        <f t="shared" ca="1" si="211"/>
        <v>0</v>
      </c>
    </row>
    <row r="480" spans="1:59" s="4" customFormat="1" x14ac:dyDescent="0.2">
      <c r="A480" s="4" t="s">
        <v>1098</v>
      </c>
      <c r="B480" s="4" t="s">
        <v>2095</v>
      </c>
      <c r="C480" s="4" t="s">
        <v>1691</v>
      </c>
      <c r="E480" s="48"/>
      <c r="F480" s="63" t="s">
        <v>2119</v>
      </c>
      <c r="G480" s="50" t="s">
        <v>1682</v>
      </c>
      <c r="H480" s="50" t="s">
        <v>1682</v>
      </c>
      <c r="I480" s="51"/>
      <c r="J480" s="52">
        <v>30</v>
      </c>
      <c r="K480" s="52"/>
      <c r="L480" s="53">
        <v>43588</v>
      </c>
      <c r="M480" s="54">
        <f t="shared" si="189"/>
        <v>5</v>
      </c>
      <c r="N480" s="52">
        <f t="shared" si="204"/>
        <v>18</v>
      </c>
      <c r="O480" s="55">
        <f t="shared" ca="1" si="196"/>
        <v>28</v>
      </c>
      <c r="P480" s="55" t="str">
        <f t="shared" ca="1" si="197"/>
        <v>2019.7</v>
      </c>
      <c r="Q480" s="56">
        <f t="shared" si="198"/>
        <v>272.69544924154025</v>
      </c>
      <c r="R480" s="52">
        <f t="shared" ca="1" si="199"/>
        <v>68</v>
      </c>
      <c r="S480" s="52"/>
      <c r="T480" s="52" t="str">
        <f t="shared" ca="1" si="208"/>
        <v>OV</v>
      </c>
      <c r="U480" s="57" t="s">
        <v>130</v>
      </c>
      <c r="V480" s="58">
        <f t="shared" ca="1" si="200"/>
        <v>0</v>
      </c>
      <c r="W480" s="64" t="s">
        <v>2097</v>
      </c>
      <c r="X480" s="84"/>
      <c r="Y480" s="61">
        <v>1168.5</v>
      </c>
      <c r="Z480" s="56">
        <f t="shared" ca="1" si="209"/>
        <v>0</v>
      </c>
      <c r="AA480" s="56">
        <f t="shared" ca="1" si="209"/>
        <v>0</v>
      </c>
      <c r="AB480" s="56">
        <f t="shared" ca="1" si="209"/>
        <v>0</v>
      </c>
      <c r="AC480" s="56">
        <f t="shared" ca="1" si="209"/>
        <v>0</v>
      </c>
      <c r="AD480" s="56">
        <f t="shared" ca="1" si="209"/>
        <v>0</v>
      </c>
      <c r="AE480" s="56">
        <f t="shared" ca="1" si="209"/>
        <v>0</v>
      </c>
      <c r="AF480" s="56">
        <f t="shared" ca="1" si="209"/>
        <v>0</v>
      </c>
      <c r="AG480" s="56">
        <f t="shared" ca="1" si="209"/>
        <v>0</v>
      </c>
      <c r="AH480" s="56">
        <f t="shared" ca="1" si="209"/>
        <v>0</v>
      </c>
      <c r="AI480" s="56">
        <f t="shared" ca="1" si="209"/>
        <v>1168.5</v>
      </c>
      <c r="AJ480" s="56">
        <f t="shared" ca="1" si="210"/>
        <v>0</v>
      </c>
      <c r="AK480" s="56">
        <f t="shared" ca="1" si="210"/>
        <v>0</v>
      </c>
      <c r="AL480" s="56">
        <f t="shared" ca="1" si="210"/>
        <v>0</v>
      </c>
      <c r="AM480" s="56">
        <f t="shared" ca="1" si="210"/>
        <v>0</v>
      </c>
      <c r="AN480" s="56">
        <f t="shared" ca="1" si="210"/>
        <v>0</v>
      </c>
      <c r="AO480" s="56">
        <f t="shared" ca="1" si="210"/>
        <v>0</v>
      </c>
      <c r="AP480" s="56">
        <f t="shared" ca="1" si="210"/>
        <v>0</v>
      </c>
      <c r="AQ480" s="56">
        <f t="shared" ca="1" si="210"/>
        <v>0</v>
      </c>
      <c r="AR480" s="56">
        <f t="shared" ca="1" si="210"/>
        <v>0</v>
      </c>
      <c r="AS480" s="56">
        <f t="shared" ca="1" si="210"/>
        <v>0</v>
      </c>
      <c r="AT480" s="56">
        <f t="shared" ca="1" si="211"/>
        <v>0</v>
      </c>
      <c r="AU480" s="56">
        <f t="shared" ca="1" si="211"/>
        <v>0</v>
      </c>
      <c r="AV480" s="56">
        <f t="shared" ca="1" si="211"/>
        <v>0</v>
      </c>
      <c r="AW480" s="56">
        <f t="shared" ca="1" si="211"/>
        <v>0</v>
      </c>
      <c r="AX480" s="56">
        <f t="shared" ca="1" si="211"/>
        <v>0</v>
      </c>
      <c r="AY480" s="56">
        <f t="shared" ca="1" si="211"/>
        <v>0</v>
      </c>
      <c r="AZ480" s="56">
        <f t="shared" ca="1" si="211"/>
        <v>0</v>
      </c>
      <c r="BA480" s="56">
        <f t="shared" ca="1" si="211"/>
        <v>0</v>
      </c>
      <c r="BB480" s="56">
        <f t="shared" ca="1" si="211"/>
        <v>0</v>
      </c>
      <c r="BC480" s="56">
        <f t="shared" ca="1" si="211"/>
        <v>0</v>
      </c>
      <c r="BD480" s="56">
        <f t="shared" ca="1" si="211"/>
        <v>0</v>
      </c>
      <c r="BE480" s="56">
        <f t="shared" ca="1" si="211"/>
        <v>0</v>
      </c>
      <c r="BF480" s="56">
        <f t="shared" ca="1" si="211"/>
        <v>0</v>
      </c>
      <c r="BG480" s="56">
        <f t="shared" ca="1" si="211"/>
        <v>0</v>
      </c>
    </row>
    <row r="481" spans="1:59" s="4" customFormat="1" x14ac:dyDescent="0.2">
      <c r="A481" s="4" t="s">
        <v>1098</v>
      </c>
      <c r="B481" s="4" t="s">
        <v>2095</v>
      </c>
      <c r="C481" s="4" t="s">
        <v>1691</v>
      </c>
      <c r="E481" s="48"/>
      <c r="F481" s="63" t="s">
        <v>2120</v>
      </c>
      <c r="G481" s="50" t="s">
        <v>1682</v>
      </c>
      <c r="H481" s="50" t="s">
        <v>1682</v>
      </c>
      <c r="I481" s="51"/>
      <c r="J481" s="52">
        <v>30</v>
      </c>
      <c r="K481" s="52"/>
      <c r="L481" s="53">
        <v>43588</v>
      </c>
      <c r="M481" s="54">
        <f t="shared" si="189"/>
        <v>5</v>
      </c>
      <c r="N481" s="52">
        <f t="shared" si="204"/>
        <v>18</v>
      </c>
      <c r="O481" s="55">
        <f t="shared" ca="1" si="196"/>
        <v>28</v>
      </c>
      <c r="P481" s="55" t="str">
        <f t="shared" ca="1" si="197"/>
        <v>2019.7</v>
      </c>
      <c r="Q481" s="56">
        <f t="shared" si="198"/>
        <v>272.69544924154025</v>
      </c>
      <c r="R481" s="52">
        <f t="shared" ca="1" si="199"/>
        <v>68</v>
      </c>
      <c r="S481" s="52"/>
      <c r="T481" s="52" t="str">
        <f t="shared" ca="1" si="208"/>
        <v>OV</v>
      </c>
      <c r="U481" s="57" t="s">
        <v>130</v>
      </c>
      <c r="V481" s="58">
        <f t="shared" ca="1" si="200"/>
        <v>0</v>
      </c>
      <c r="W481" s="64" t="s">
        <v>2097</v>
      </c>
      <c r="X481" s="84"/>
      <c r="Y481" s="61">
        <v>1168.5</v>
      </c>
      <c r="Z481" s="56">
        <f t="shared" ca="1" si="209"/>
        <v>0</v>
      </c>
      <c r="AA481" s="56">
        <f t="shared" ca="1" si="209"/>
        <v>0</v>
      </c>
      <c r="AB481" s="56">
        <f t="shared" ca="1" si="209"/>
        <v>0</v>
      </c>
      <c r="AC481" s="56">
        <f t="shared" ca="1" si="209"/>
        <v>0</v>
      </c>
      <c r="AD481" s="56">
        <f t="shared" ca="1" si="209"/>
        <v>0</v>
      </c>
      <c r="AE481" s="56">
        <f t="shared" ca="1" si="209"/>
        <v>0</v>
      </c>
      <c r="AF481" s="56">
        <f t="shared" ca="1" si="209"/>
        <v>0</v>
      </c>
      <c r="AG481" s="56">
        <f t="shared" ca="1" si="209"/>
        <v>0</v>
      </c>
      <c r="AH481" s="56">
        <f t="shared" ca="1" si="209"/>
        <v>0</v>
      </c>
      <c r="AI481" s="56">
        <f t="shared" ca="1" si="209"/>
        <v>1168.5</v>
      </c>
      <c r="AJ481" s="56">
        <f t="shared" ca="1" si="210"/>
        <v>0</v>
      </c>
      <c r="AK481" s="56">
        <f t="shared" ca="1" si="210"/>
        <v>0</v>
      </c>
      <c r="AL481" s="56">
        <f t="shared" ca="1" si="210"/>
        <v>0</v>
      </c>
      <c r="AM481" s="56">
        <f t="shared" ca="1" si="210"/>
        <v>0</v>
      </c>
      <c r="AN481" s="56">
        <f t="shared" ca="1" si="210"/>
        <v>0</v>
      </c>
      <c r="AO481" s="56">
        <f t="shared" ca="1" si="210"/>
        <v>0</v>
      </c>
      <c r="AP481" s="56">
        <f t="shared" ca="1" si="210"/>
        <v>0</v>
      </c>
      <c r="AQ481" s="56">
        <f t="shared" ca="1" si="210"/>
        <v>0</v>
      </c>
      <c r="AR481" s="56">
        <f t="shared" ca="1" si="210"/>
        <v>0</v>
      </c>
      <c r="AS481" s="56">
        <f t="shared" ca="1" si="210"/>
        <v>0</v>
      </c>
      <c r="AT481" s="56">
        <f t="shared" ca="1" si="211"/>
        <v>0</v>
      </c>
      <c r="AU481" s="56">
        <f t="shared" ca="1" si="211"/>
        <v>0</v>
      </c>
      <c r="AV481" s="56">
        <f t="shared" ca="1" si="211"/>
        <v>0</v>
      </c>
      <c r="AW481" s="56">
        <f t="shared" ca="1" si="211"/>
        <v>0</v>
      </c>
      <c r="AX481" s="56">
        <f t="shared" ca="1" si="211"/>
        <v>0</v>
      </c>
      <c r="AY481" s="56">
        <f t="shared" ca="1" si="211"/>
        <v>0</v>
      </c>
      <c r="AZ481" s="56">
        <f t="shared" ca="1" si="211"/>
        <v>0</v>
      </c>
      <c r="BA481" s="56">
        <f t="shared" ca="1" si="211"/>
        <v>0</v>
      </c>
      <c r="BB481" s="56">
        <f t="shared" ca="1" si="211"/>
        <v>0</v>
      </c>
      <c r="BC481" s="56">
        <f t="shared" ca="1" si="211"/>
        <v>0</v>
      </c>
      <c r="BD481" s="56">
        <f t="shared" ca="1" si="211"/>
        <v>0</v>
      </c>
      <c r="BE481" s="56">
        <f t="shared" ca="1" si="211"/>
        <v>0</v>
      </c>
      <c r="BF481" s="56">
        <f t="shared" ca="1" si="211"/>
        <v>0</v>
      </c>
      <c r="BG481" s="56">
        <f t="shared" ca="1" si="211"/>
        <v>0</v>
      </c>
    </row>
    <row r="482" spans="1:59" s="4" customFormat="1" x14ac:dyDescent="0.2">
      <c r="A482" s="4" t="s">
        <v>1098</v>
      </c>
      <c r="B482" s="4" t="s">
        <v>2095</v>
      </c>
      <c r="C482" s="4" t="s">
        <v>1691</v>
      </c>
      <c r="E482" s="48"/>
      <c r="F482" s="63" t="s">
        <v>2121</v>
      </c>
      <c r="G482" s="50" t="s">
        <v>1682</v>
      </c>
      <c r="H482" s="50" t="s">
        <v>1682</v>
      </c>
      <c r="I482" s="51"/>
      <c r="J482" s="52">
        <v>30</v>
      </c>
      <c r="K482" s="52"/>
      <c r="L482" s="53">
        <v>43588</v>
      </c>
      <c r="M482" s="54">
        <f t="shared" si="189"/>
        <v>5</v>
      </c>
      <c r="N482" s="52">
        <f t="shared" si="204"/>
        <v>18</v>
      </c>
      <c r="O482" s="55">
        <f t="shared" ca="1" si="196"/>
        <v>28</v>
      </c>
      <c r="P482" s="55" t="str">
        <f t="shared" ca="1" si="197"/>
        <v>2019.7</v>
      </c>
      <c r="Q482" s="56">
        <f t="shared" si="198"/>
        <v>272.69544924154025</v>
      </c>
      <c r="R482" s="52">
        <f t="shared" ca="1" si="199"/>
        <v>68</v>
      </c>
      <c r="S482" s="52"/>
      <c r="T482" s="52" t="str">
        <f t="shared" ca="1" si="208"/>
        <v>OV</v>
      </c>
      <c r="U482" s="57" t="s">
        <v>130</v>
      </c>
      <c r="V482" s="58">
        <f t="shared" ca="1" si="200"/>
        <v>0</v>
      </c>
      <c r="W482" s="64" t="s">
        <v>2097</v>
      </c>
      <c r="X482" s="84"/>
      <c r="Y482" s="61">
        <v>1168.5</v>
      </c>
      <c r="Z482" s="56">
        <f t="shared" ref="Z482:AI491" ca="1" si="212">IF($O482-WEEKNUM(Z$1815)=0,$Y482,0)</f>
        <v>0</v>
      </c>
      <c r="AA482" s="56">
        <f t="shared" ca="1" si="212"/>
        <v>0</v>
      </c>
      <c r="AB482" s="56">
        <f t="shared" ca="1" si="212"/>
        <v>0</v>
      </c>
      <c r="AC482" s="56">
        <f t="shared" ca="1" si="212"/>
        <v>0</v>
      </c>
      <c r="AD482" s="56">
        <f t="shared" ca="1" si="212"/>
        <v>0</v>
      </c>
      <c r="AE482" s="56">
        <f t="shared" ca="1" si="212"/>
        <v>0</v>
      </c>
      <c r="AF482" s="56">
        <f t="shared" ca="1" si="212"/>
        <v>0</v>
      </c>
      <c r="AG482" s="56">
        <f t="shared" ca="1" si="212"/>
        <v>0</v>
      </c>
      <c r="AH482" s="56">
        <f t="shared" ca="1" si="212"/>
        <v>0</v>
      </c>
      <c r="AI482" s="56">
        <f t="shared" ca="1" si="212"/>
        <v>1168.5</v>
      </c>
      <c r="AJ482" s="56">
        <f t="shared" ref="AJ482:AS491" ca="1" si="213">IF($O482-WEEKNUM(AJ$1815)=0,$Y482,0)</f>
        <v>0</v>
      </c>
      <c r="AK482" s="56">
        <f t="shared" ca="1" si="213"/>
        <v>0</v>
      </c>
      <c r="AL482" s="56">
        <f t="shared" ca="1" si="213"/>
        <v>0</v>
      </c>
      <c r="AM482" s="56">
        <f t="shared" ca="1" si="213"/>
        <v>0</v>
      </c>
      <c r="AN482" s="56">
        <f t="shared" ca="1" si="213"/>
        <v>0</v>
      </c>
      <c r="AO482" s="56">
        <f t="shared" ca="1" si="213"/>
        <v>0</v>
      </c>
      <c r="AP482" s="56">
        <f t="shared" ca="1" si="213"/>
        <v>0</v>
      </c>
      <c r="AQ482" s="56">
        <f t="shared" ca="1" si="213"/>
        <v>0</v>
      </c>
      <c r="AR482" s="56">
        <f t="shared" ca="1" si="213"/>
        <v>0</v>
      </c>
      <c r="AS482" s="56">
        <f t="shared" ca="1" si="213"/>
        <v>0</v>
      </c>
      <c r="AT482" s="56">
        <f t="shared" ref="AT482:BG491" ca="1" si="214">IF($O482-WEEKNUM(AT$1815)=0,$Y482,0)</f>
        <v>0</v>
      </c>
      <c r="AU482" s="56">
        <f t="shared" ca="1" si="214"/>
        <v>0</v>
      </c>
      <c r="AV482" s="56">
        <f t="shared" ca="1" si="214"/>
        <v>0</v>
      </c>
      <c r="AW482" s="56">
        <f t="shared" ca="1" si="214"/>
        <v>0</v>
      </c>
      <c r="AX482" s="56">
        <f t="shared" ca="1" si="214"/>
        <v>0</v>
      </c>
      <c r="AY482" s="56">
        <f t="shared" ca="1" si="214"/>
        <v>0</v>
      </c>
      <c r="AZ482" s="56">
        <f t="shared" ca="1" si="214"/>
        <v>0</v>
      </c>
      <c r="BA482" s="56">
        <f t="shared" ca="1" si="214"/>
        <v>0</v>
      </c>
      <c r="BB482" s="56">
        <f t="shared" ca="1" si="214"/>
        <v>0</v>
      </c>
      <c r="BC482" s="56">
        <f t="shared" ca="1" si="214"/>
        <v>0</v>
      </c>
      <c r="BD482" s="56">
        <f t="shared" ca="1" si="214"/>
        <v>0</v>
      </c>
      <c r="BE482" s="56">
        <f t="shared" ca="1" si="214"/>
        <v>0</v>
      </c>
      <c r="BF482" s="56">
        <f t="shared" ca="1" si="214"/>
        <v>0</v>
      </c>
      <c r="BG482" s="56">
        <f t="shared" ca="1" si="214"/>
        <v>0</v>
      </c>
    </row>
    <row r="483" spans="1:59" s="4" customFormat="1" x14ac:dyDescent="0.2">
      <c r="A483" s="4" t="s">
        <v>1098</v>
      </c>
      <c r="B483" s="4" t="s">
        <v>2095</v>
      </c>
      <c r="C483" s="4" t="s">
        <v>1691</v>
      </c>
      <c r="E483" s="48"/>
      <c r="F483" s="63" t="s">
        <v>2122</v>
      </c>
      <c r="G483" s="50" t="s">
        <v>1682</v>
      </c>
      <c r="H483" s="50" t="s">
        <v>1682</v>
      </c>
      <c r="I483" s="51"/>
      <c r="J483" s="52">
        <v>30</v>
      </c>
      <c r="K483" s="52"/>
      <c r="L483" s="53">
        <v>43588</v>
      </c>
      <c r="M483" s="54">
        <f t="shared" si="189"/>
        <v>5</v>
      </c>
      <c r="N483" s="52">
        <f t="shared" si="204"/>
        <v>18</v>
      </c>
      <c r="O483" s="55">
        <f t="shared" ca="1" si="196"/>
        <v>28</v>
      </c>
      <c r="P483" s="55" t="str">
        <f t="shared" ca="1" si="197"/>
        <v>2019.7</v>
      </c>
      <c r="Q483" s="56">
        <f t="shared" si="198"/>
        <v>676.5</v>
      </c>
      <c r="R483" s="52">
        <f t="shared" ca="1" si="199"/>
        <v>68</v>
      </c>
      <c r="S483" s="52"/>
      <c r="T483" s="52" t="str">
        <f t="shared" ca="1" si="208"/>
        <v>OV</v>
      </c>
      <c r="U483" s="57" t="s">
        <v>178</v>
      </c>
      <c r="V483" s="58">
        <f t="shared" ca="1" si="200"/>
        <v>0</v>
      </c>
      <c r="W483" s="64" t="s">
        <v>2097</v>
      </c>
      <c r="X483" s="84"/>
      <c r="Y483" s="61">
        <v>676.5</v>
      </c>
      <c r="Z483" s="56">
        <f t="shared" ca="1" si="212"/>
        <v>0</v>
      </c>
      <c r="AA483" s="56">
        <f t="shared" ca="1" si="212"/>
        <v>0</v>
      </c>
      <c r="AB483" s="56">
        <f t="shared" ca="1" si="212"/>
        <v>0</v>
      </c>
      <c r="AC483" s="56">
        <f t="shared" ca="1" si="212"/>
        <v>0</v>
      </c>
      <c r="AD483" s="56">
        <f t="shared" ca="1" si="212"/>
        <v>0</v>
      </c>
      <c r="AE483" s="56">
        <f t="shared" ca="1" si="212"/>
        <v>0</v>
      </c>
      <c r="AF483" s="56">
        <f t="shared" ca="1" si="212"/>
        <v>0</v>
      </c>
      <c r="AG483" s="56">
        <f t="shared" ca="1" si="212"/>
        <v>0</v>
      </c>
      <c r="AH483" s="56">
        <f t="shared" ca="1" si="212"/>
        <v>0</v>
      </c>
      <c r="AI483" s="56">
        <f t="shared" ca="1" si="212"/>
        <v>676.5</v>
      </c>
      <c r="AJ483" s="56">
        <f t="shared" ca="1" si="213"/>
        <v>0</v>
      </c>
      <c r="AK483" s="56">
        <f t="shared" ca="1" si="213"/>
        <v>0</v>
      </c>
      <c r="AL483" s="56">
        <f t="shared" ca="1" si="213"/>
        <v>0</v>
      </c>
      <c r="AM483" s="56">
        <f t="shared" ca="1" si="213"/>
        <v>0</v>
      </c>
      <c r="AN483" s="56">
        <f t="shared" ca="1" si="213"/>
        <v>0</v>
      </c>
      <c r="AO483" s="56">
        <f t="shared" ca="1" si="213"/>
        <v>0</v>
      </c>
      <c r="AP483" s="56">
        <f t="shared" ca="1" si="213"/>
        <v>0</v>
      </c>
      <c r="AQ483" s="56">
        <f t="shared" ca="1" si="213"/>
        <v>0</v>
      </c>
      <c r="AR483" s="56">
        <f t="shared" ca="1" si="213"/>
        <v>0</v>
      </c>
      <c r="AS483" s="56">
        <f t="shared" ca="1" si="213"/>
        <v>0</v>
      </c>
      <c r="AT483" s="56">
        <f t="shared" ca="1" si="214"/>
        <v>0</v>
      </c>
      <c r="AU483" s="56">
        <f t="shared" ca="1" si="214"/>
        <v>0</v>
      </c>
      <c r="AV483" s="56">
        <f t="shared" ca="1" si="214"/>
        <v>0</v>
      </c>
      <c r="AW483" s="56">
        <f t="shared" ca="1" si="214"/>
        <v>0</v>
      </c>
      <c r="AX483" s="56">
        <f t="shared" ca="1" si="214"/>
        <v>0</v>
      </c>
      <c r="AY483" s="56">
        <f t="shared" ca="1" si="214"/>
        <v>0</v>
      </c>
      <c r="AZ483" s="56">
        <f t="shared" ca="1" si="214"/>
        <v>0</v>
      </c>
      <c r="BA483" s="56">
        <f t="shared" ca="1" si="214"/>
        <v>0</v>
      </c>
      <c r="BB483" s="56">
        <f t="shared" ca="1" si="214"/>
        <v>0</v>
      </c>
      <c r="BC483" s="56">
        <f t="shared" ca="1" si="214"/>
        <v>0</v>
      </c>
      <c r="BD483" s="56">
        <f t="shared" ca="1" si="214"/>
        <v>0</v>
      </c>
      <c r="BE483" s="56">
        <f t="shared" ca="1" si="214"/>
        <v>0</v>
      </c>
      <c r="BF483" s="56">
        <f t="shared" ca="1" si="214"/>
        <v>0</v>
      </c>
      <c r="BG483" s="56">
        <f t="shared" ca="1" si="214"/>
        <v>0</v>
      </c>
    </row>
    <row r="484" spans="1:59" s="4" customFormat="1" x14ac:dyDescent="0.2">
      <c r="A484" s="4" t="s">
        <v>1098</v>
      </c>
      <c r="B484" s="4" t="s">
        <v>2095</v>
      </c>
      <c r="C484" s="4" t="s">
        <v>1691</v>
      </c>
      <c r="E484" s="48"/>
      <c r="F484" s="63" t="s">
        <v>2123</v>
      </c>
      <c r="G484" s="50" t="s">
        <v>1682</v>
      </c>
      <c r="H484" s="50" t="s">
        <v>1682</v>
      </c>
      <c r="I484" s="51"/>
      <c r="J484" s="52">
        <v>30</v>
      </c>
      <c r="K484" s="52"/>
      <c r="L484" s="53">
        <v>43588</v>
      </c>
      <c r="M484" s="54">
        <f t="shared" si="189"/>
        <v>5</v>
      </c>
      <c r="N484" s="52">
        <f t="shared" si="204"/>
        <v>18</v>
      </c>
      <c r="O484" s="55">
        <f t="shared" ca="1" si="196"/>
        <v>28</v>
      </c>
      <c r="P484" s="55" t="str">
        <f t="shared" ca="1" si="197"/>
        <v>2019.7</v>
      </c>
      <c r="Q484" s="56">
        <f t="shared" si="198"/>
        <v>676.5</v>
      </c>
      <c r="R484" s="52">
        <f t="shared" ca="1" si="199"/>
        <v>68</v>
      </c>
      <c r="S484" s="52"/>
      <c r="T484" s="52" t="str">
        <f t="shared" ca="1" si="208"/>
        <v>OV</v>
      </c>
      <c r="U484" s="57" t="s">
        <v>178</v>
      </c>
      <c r="V484" s="58">
        <f t="shared" ca="1" si="200"/>
        <v>0</v>
      </c>
      <c r="W484" s="64" t="s">
        <v>2097</v>
      </c>
      <c r="X484" s="84"/>
      <c r="Y484" s="61">
        <v>676.5</v>
      </c>
      <c r="Z484" s="56">
        <f t="shared" ca="1" si="212"/>
        <v>0</v>
      </c>
      <c r="AA484" s="56">
        <f t="shared" ca="1" si="212"/>
        <v>0</v>
      </c>
      <c r="AB484" s="56">
        <f t="shared" ca="1" si="212"/>
        <v>0</v>
      </c>
      <c r="AC484" s="56">
        <f t="shared" ca="1" si="212"/>
        <v>0</v>
      </c>
      <c r="AD484" s="56">
        <f t="shared" ca="1" si="212"/>
        <v>0</v>
      </c>
      <c r="AE484" s="56">
        <f t="shared" ca="1" si="212"/>
        <v>0</v>
      </c>
      <c r="AF484" s="56">
        <f t="shared" ca="1" si="212"/>
        <v>0</v>
      </c>
      <c r="AG484" s="56">
        <f t="shared" ca="1" si="212"/>
        <v>0</v>
      </c>
      <c r="AH484" s="56">
        <f t="shared" ca="1" si="212"/>
        <v>0</v>
      </c>
      <c r="AI484" s="56">
        <f t="shared" ca="1" si="212"/>
        <v>676.5</v>
      </c>
      <c r="AJ484" s="56">
        <f t="shared" ca="1" si="213"/>
        <v>0</v>
      </c>
      <c r="AK484" s="56">
        <f t="shared" ca="1" si="213"/>
        <v>0</v>
      </c>
      <c r="AL484" s="56">
        <f t="shared" ca="1" si="213"/>
        <v>0</v>
      </c>
      <c r="AM484" s="56">
        <f t="shared" ca="1" si="213"/>
        <v>0</v>
      </c>
      <c r="AN484" s="56">
        <f t="shared" ca="1" si="213"/>
        <v>0</v>
      </c>
      <c r="AO484" s="56">
        <f t="shared" ca="1" si="213"/>
        <v>0</v>
      </c>
      <c r="AP484" s="56">
        <f t="shared" ca="1" si="213"/>
        <v>0</v>
      </c>
      <c r="AQ484" s="56">
        <f t="shared" ca="1" si="213"/>
        <v>0</v>
      </c>
      <c r="AR484" s="56">
        <f t="shared" ca="1" si="213"/>
        <v>0</v>
      </c>
      <c r="AS484" s="56">
        <f t="shared" ca="1" si="213"/>
        <v>0</v>
      </c>
      <c r="AT484" s="56">
        <f t="shared" ca="1" si="214"/>
        <v>0</v>
      </c>
      <c r="AU484" s="56">
        <f t="shared" ca="1" si="214"/>
        <v>0</v>
      </c>
      <c r="AV484" s="56">
        <f t="shared" ca="1" si="214"/>
        <v>0</v>
      </c>
      <c r="AW484" s="56">
        <f t="shared" ca="1" si="214"/>
        <v>0</v>
      </c>
      <c r="AX484" s="56">
        <f t="shared" ca="1" si="214"/>
        <v>0</v>
      </c>
      <c r="AY484" s="56">
        <f t="shared" ca="1" si="214"/>
        <v>0</v>
      </c>
      <c r="AZ484" s="56">
        <f t="shared" ca="1" si="214"/>
        <v>0</v>
      </c>
      <c r="BA484" s="56">
        <f t="shared" ca="1" si="214"/>
        <v>0</v>
      </c>
      <c r="BB484" s="56">
        <f t="shared" ca="1" si="214"/>
        <v>0</v>
      </c>
      <c r="BC484" s="56">
        <f t="shared" ca="1" si="214"/>
        <v>0</v>
      </c>
      <c r="BD484" s="56">
        <f t="shared" ca="1" si="214"/>
        <v>0</v>
      </c>
      <c r="BE484" s="56">
        <f t="shared" ca="1" si="214"/>
        <v>0</v>
      </c>
      <c r="BF484" s="56">
        <f t="shared" ca="1" si="214"/>
        <v>0</v>
      </c>
      <c r="BG484" s="56">
        <f t="shared" ca="1" si="214"/>
        <v>0</v>
      </c>
    </row>
    <row r="485" spans="1:59" s="4" customFormat="1" x14ac:dyDescent="0.2">
      <c r="A485" s="4" t="s">
        <v>1098</v>
      </c>
      <c r="B485" s="4" t="s">
        <v>2095</v>
      </c>
      <c r="C485" s="4" t="s">
        <v>1691</v>
      </c>
      <c r="E485" s="48"/>
      <c r="F485" s="63" t="s">
        <v>2124</v>
      </c>
      <c r="G485" s="50" t="s">
        <v>1682</v>
      </c>
      <c r="H485" s="50" t="s">
        <v>1682</v>
      </c>
      <c r="I485" s="51"/>
      <c r="J485" s="52">
        <v>30</v>
      </c>
      <c r="K485" s="52"/>
      <c r="L485" s="53">
        <v>43588</v>
      </c>
      <c r="M485" s="54">
        <f t="shared" si="189"/>
        <v>5</v>
      </c>
      <c r="N485" s="52">
        <f t="shared" si="204"/>
        <v>18</v>
      </c>
      <c r="O485" s="55">
        <f t="shared" ca="1" si="196"/>
        <v>28</v>
      </c>
      <c r="P485" s="55" t="str">
        <f t="shared" ca="1" si="197"/>
        <v>2019.7</v>
      </c>
      <c r="Q485" s="56">
        <f t="shared" si="198"/>
        <v>565.79999999999995</v>
      </c>
      <c r="R485" s="52">
        <f t="shared" ca="1" si="199"/>
        <v>68</v>
      </c>
      <c r="S485" s="52"/>
      <c r="T485" s="52" t="str">
        <f t="shared" ca="1" si="208"/>
        <v>OV</v>
      </c>
      <c r="U485" s="57" t="s">
        <v>178</v>
      </c>
      <c r="V485" s="58">
        <f t="shared" ca="1" si="200"/>
        <v>0</v>
      </c>
      <c r="W485" s="64" t="s">
        <v>2097</v>
      </c>
      <c r="X485" s="84"/>
      <c r="Y485" s="61">
        <v>565.79999999999995</v>
      </c>
      <c r="Z485" s="56">
        <f t="shared" ca="1" si="212"/>
        <v>0</v>
      </c>
      <c r="AA485" s="56">
        <f t="shared" ca="1" si="212"/>
        <v>0</v>
      </c>
      <c r="AB485" s="56">
        <f t="shared" ca="1" si="212"/>
        <v>0</v>
      </c>
      <c r="AC485" s="56">
        <f t="shared" ca="1" si="212"/>
        <v>0</v>
      </c>
      <c r="AD485" s="56">
        <f t="shared" ca="1" si="212"/>
        <v>0</v>
      </c>
      <c r="AE485" s="56">
        <f t="shared" ca="1" si="212"/>
        <v>0</v>
      </c>
      <c r="AF485" s="56">
        <f t="shared" ca="1" si="212"/>
        <v>0</v>
      </c>
      <c r="AG485" s="56">
        <f t="shared" ca="1" si="212"/>
        <v>0</v>
      </c>
      <c r="AH485" s="56">
        <f t="shared" ca="1" si="212"/>
        <v>0</v>
      </c>
      <c r="AI485" s="56">
        <f t="shared" ca="1" si="212"/>
        <v>565.79999999999995</v>
      </c>
      <c r="AJ485" s="56">
        <f t="shared" ca="1" si="213"/>
        <v>0</v>
      </c>
      <c r="AK485" s="56">
        <f t="shared" ca="1" si="213"/>
        <v>0</v>
      </c>
      <c r="AL485" s="56">
        <f t="shared" ca="1" si="213"/>
        <v>0</v>
      </c>
      <c r="AM485" s="56">
        <f t="shared" ca="1" si="213"/>
        <v>0</v>
      </c>
      <c r="AN485" s="56">
        <f t="shared" ca="1" si="213"/>
        <v>0</v>
      </c>
      <c r="AO485" s="56">
        <f t="shared" ca="1" si="213"/>
        <v>0</v>
      </c>
      <c r="AP485" s="56">
        <f t="shared" ca="1" si="213"/>
        <v>0</v>
      </c>
      <c r="AQ485" s="56">
        <f t="shared" ca="1" si="213"/>
        <v>0</v>
      </c>
      <c r="AR485" s="56">
        <f t="shared" ca="1" si="213"/>
        <v>0</v>
      </c>
      <c r="AS485" s="56">
        <f t="shared" ca="1" si="213"/>
        <v>0</v>
      </c>
      <c r="AT485" s="56">
        <f t="shared" ca="1" si="214"/>
        <v>0</v>
      </c>
      <c r="AU485" s="56">
        <f t="shared" ca="1" si="214"/>
        <v>0</v>
      </c>
      <c r="AV485" s="56">
        <f t="shared" ca="1" si="214"/>
        <v>0</v>
      </c>
      <c r="AW485" s="56">
        <f t="shared" ca="1" si="214"/>
        <v>0</v>
      </c>
      <c r="AX485" s="56">
        <f t="shared" ca="1" si="214"/>
        <v>0</v>
      </c>
      <c r="AY485" s="56">
        <f t="shared" ca="1" si="214"/>
        <v>0</v>
      </c>
      <c r="AZ485" s="56">
        <f t="shared" ca="1" si="214"/>
        <v>0</v>
      </c>
      <c r="BA485" s="56">
        <f t="shared" ca="1" si="214"/>
        <v>0</v>
      </c>
      <c r="BB485" s="56">
        <f t="shared" ca="1" si="214"/>
        <v>0</v>
      </c>
      <c r="BC485" s="56">
        <f t="shared" ca="1" si="214"/>
        <v>0</v>
      </c>
      <c r="BD485" s="56">
        <f t="shared" ca="1" si="214"/>
        <v>0</v>
      </c>
      <c r="BE485" s="56">
        <f t="shared" ca="1" si="214"/>
        <v>0</v>
      </c>
      <c r="BF485" s="56">
        <f t="shared" ca="1" si="214"/>
        <v>0</v>
      </c>
      <c r="BG485" s="56">
        <f t="shared" ca="1" si="214"/>
        <v>0</v>
      </c>
    </row>
    <row r="486" spans="1:59" s="4" customFormat="1" x14ac:dyDescent="0.2">
      <c r="A486" s="4" t="s">
        <v>1098</v>
      </c>
      <c r="B486" s="4" t="s">
        <v>2095</v>
      </c>
      <c r="C486" s="4" t="s">
        <v>1691</v>
      </c>
      <c r="E486" s="48"/>
      <c r="F486" s="63"/>
      <c r="G486" s="50" t="s">
        <v>1682</v>
      </c>
      <c r="H486" s="50" t="s">
        <v>1682</v>
      </c>
      <c r="I486" s="51"/>
      <c r="J486" s="52">
        <v>30</v>
      </c>
      <c r="K486" s="52"/>
      <c r="L486" s="53"/>
      <c r="M486" s="54" t="str">
        <f t="shared" si="189"/>
        <v>-</v>
      </c>
      <c r="N486" s="52">
        <f t="shared" si="204"/>
        <v>0</v>
      </c>
      <c r="O486" s="55">
        <f t="shared" ca="1" si="196"/>
        <v>28</v>
      </c>
      <c r="P486" s="55" t="str">
        <f t="shared" ca="1" si="197"/>
        <v>2019.7</v>
      </c>
      <c r="Q486" s="56">
        <f t="shared" si="198"/>
        <v>0</v>
      </c>
      <c r="R486" s="52" t="str">
        <f t="shared" si="199"/>
        <v/>
      </c>
      <c r="S486" s="52"/>
      <c r="T486" s="52" t="str">
        <f t="shared" si="208"/>
        <v>OV</v>
      </c>
      <c r="U486" s="57" t="s">
        <v>178</v>
      </c>
      <c r="V486" s="58">
        <f t="shared" ca="1" si="200"/>
        <v>0</v>
      </c>
      <c r="W486" s="64" t="s">
        <v>2097</v>
      </c>
      <c r="X486" s="84"/>
      <c r="Y486" s="61"/>
      <c r="Z486" s="56">
        <f t="shared" ca="1" si="212"/>
        <v>0</v>
      </c>
      <c r="AA486" s="56">
        <f t="shared" ca="1" si="212"/>
        <v>0</v>
      </c>
      <c r="AB486" s="56">
        <f t="shared" ca="1" si="212"/>
        <v>0</v>
      </c>
      <c r="AC486" s="56">
        <f t="shared" ca="1" si="212"/>
        <v>0</v>
      </c>
      <c r="AD486" s="56">
        <f t="shared" ca="1" si="212"/>
        <v>0</v>
      </c>
      <c r="AE486" s="56">
        <f t="shared" ca="1" si="212"/>
        <v>0</v>
      </c>
      <c r="AF486" s="56">
        <f t="shared" ca="1" si="212"/>
        <v>0</v>
      </c>
      <c r="AG486" s="56">
        <f t="shared" ca="1" si="212"/>
        <v>0</v>
      </c>
      <c r="AH486" s="56">
        <f t="shared" ca="1" si="212"/>
        <v>0</v>
      </c>
      <c r="AI486" s="56">
        <f t="shared" ca="1" si="212"/>
        <v>0</v>
      </c>
      <c r="AJ486" s="56">
        <f t="shared" ca="1" si="213"/>
        <v>0</v>
      </c>
      <c r="AK486" s="56">
        <f t="shared" ca="1" si="213"/>
        <v>0</v>
      </c>
      <c r="AL486" s="56">
        <f t="shared" ca="1" si="213"/>
        <v>0</v>
      </c>
      <c r="AM486" s="56">
        <f t="shared" ca="1" si="213"/>
        <v>0</v>
      </c>
      <c r="AN486" s="56">
        <f t="shared" ca="1" si="213"/>
        <v>0</v>
      </c>
      <c r="AO486" s="56">
        <f t="shared" ca="1" si="213"/>
        <v>0</v>
      </c>
      <c r="AP486" s="56">
        <f t="shared" ca="1" si="213"/>
        <v>0</v>
      </c>
      <c r="AQ486" s="56">
        <f t="shared" ca="1" si="213"/>
        <v>0</v>
      </c>
      <c r="AR486" s="56">
        <f t="shared" ca="1" si="213"/>
        <v>0</v>
      </c>
      <c r="AS486" s="56">
        <f t="shared" ca="1" si="213"/>
        <v>0</v>
      </c>
      <c r="AT486" s="56">
        <f t="shared" ca="1" si="214"/>
        <v>0</v>
      </c>
      <c r="AU486" s="56">
        <f t="shared" ca="1" si="214"/>
        <v>0</v>
      </c>
      <c r="AV486" s="56">
        <f t="shared" ca="1" si="214"/>
        <v>0</v>
      </c>
      <c r="AW486" s="56">
        <f t="shared" ca="1" si="214"/>
        <v>0</v>
      </c>
      <c r="AX486" s="56">
        <f t="shared" ca="1" si="214"/>
        <v>0</v>
      </c>
      <c r="AY486" s="56">
        <f t="shared" ca="1" si="214"/>
        <v>0</v>
      </c>
      <c r="AZ486" s="56">
        <f t="shared" ca="1" si="214"/>
        <v>0</v>
      </c>
      <c r="BA486" s="56">
        <f t="shared" ca="1" si="214"/>
        <v>0</v>
      </c>
      <c r="BB486" s="56">
        <f t="shared" ca="1" si="214"/>
        <v>0</v>
      </c>
      <c r="BC486" s="56">
        <f t="shared" ca="1" si="214"/>
        <v>0</v>
      </c>
      <c r="BD486" s="56">
        <f t="shared" ca="1" si="214"/>
        <v>0</v>
      </c>
      <c r="BE486" s="56">
        <f t="shared" ca="1" si="214"/>
        <v>0</v>
      </c>
      <c r="BF486" s="56">
        <f t="shared" ca="1" si="214"/>
        <v>0</v>
      </c>
      <c r="BG486" s="56">
        <f t="shared" ca="1" si="214"/>
        <v>0</v>
      </c>
    </row>
    <row r="487" spans="1:59" s="4" customFormat="1" x14ac:dyDescent="0.2">
      <c r="A487" s="4" t="s">
        <v>1098</v>
      </c>
      <c r="B487" s="4" t="s">
        <v>2095</v>
      </c>
      <c r="C487" s="4" t="s">
        <v>1691</v>
      </c>
      <c r="E487" s="48"/>
      <c r="F487" s="63" t="s">
        <v>2125</v>
      </c>
      <c r="G487" s="50" t="s">
        <v>1682</v>
      </c>
      <c r="H487" s="50" t="s">
        <v>1682</v>
      </c>
      <c r="I487" s="51"/>
      <c r="J487" s="52">
        <v>30</v>
      </c>
      <c r="K487" s="52"/>
      <c r="L487" s="53">
        <v>43615</v>
      </c>
      <c r="M487" s="54">
        <f t="shared" si="189"/>
        <v>4</v>
      </c>
      <c r="N487" s="52">
        <f t="shared" si="204"/>
        <v>22</v>
      </c>
      <c r="O487" s="55">
        <f t="shared" ca="1" si="196"/>
        <v>28</v>
      </c>
      <c r="P487" s="55" t="str">
        <f t="shared" ca="1" si="197"/>
        <v>2019.7</v>
      </c>
      <c r="Q487" s="56">
        <f t="shared" si="198"/>
        <v>301.40023337222868</v>
      </c>
      <c r="R487" s="52">
        <f t="shared" ca="1" si="199"/>
        <v>41</v>
      </c>
      <c r="S487" s="52"/>
      <c r="T487" s="52" t="str">
        <f t="shared" ca="1" si="208"/>
        <v>OV</v>
      </c>
      <c r="U487" s="57" t="s">
        <v>130</v>
      </c>
      <c r="V487" s="58">
        <f t="shared" ca="1" si="200"/>
        <v>0</v>
      </c>
      <c r="W487" s="64" t="s">
        <v>2097</v>
      </c>
      <c r="X487" s="84"/>
      <c r="Y487" s="61">
        <v>1291.5</v>
      </c>
      <c r="Z487" s="56">
        <f t="shared" ca="1" si="212"/>
        <v>0</v>
      </c>
      <c r="AA487" s="56">
        <f t="shared" ca="1" si="212"/>
        <v>0</v>
      </c>
      <c r="AB487" s="56">
        <f t="shared" ca="1" si="212"/>
        <v>0</v>
      </c>
      <c r="AC487" s="56">
        <f t="shared" ca="1" si="212"/>
        <v>0</v>
      </c>
      <c r="AD487" s="56">
        <f t="shared" ca="1" si="212"/>
        <v>0</v>
      </c>
      <c r="AE487" s="56">
        <f t="shared" ca="1" si="212"/>
        <v>0</v>
      </c>
      <c r="AF487" s="56">
        <f t="shared" ca="1" si="212"/>
        <v>0</v>
      </c>
      <c r="AG487" s="56">
        <f t="shared" ca="1" si="212"/>
        <v>0</v>
      </c>
      <c r="AH487" s="56">
        <f t="shared" ca="1" si="212"/>
        <v>0</v>
      </c>
      <c r="AI487" s="56">
        <f t="shared" ca="1" si="212"/>
        <v>1291.5</v>
      </c>
      <c r="AJ487" s="56">
        <f t="shared" ca="1" si="213"/>
        <v>0</v>
      </c>
      <c r="AK487" s="56">
        <f t="shared" ca="1" si="213"/>
        <v>0</v>
      </c>
      <c r="AL487" s="56">
        <f t="shared" ca="1" si="213"/>
        <v>0</v>
      </c>
      <c r="AM487" s="56">
        <f t="shared" ca="1" si="213"/>
        <v>0</v>
      </c>
      <c r="AN487" s="56">
        <f t="shared" ca="1" si="213"/>
        <v>0</v>
      </c>
      <c r="AO487" s="56">
        <f t="shared" ca="1" si="213"/>
        <v>0</v>
      </c>
      <c r="AP487" s="56">
        <f t="shared" ca="1" si="213"/>
        <v>0</v>
      </c>
      <c r="AQ487" s="56">
        <f t="shared" ca="1" si="213"/>
        <v>0</v>
      </c>
      <c r="AR487" s="56">
        <f t="shared" ca="1" si="213"/>
        <v>0</v>
      </c>
      <c r="AS487" s="56">
        <f t="shared" ca="1" si="213"/>
        <v>0</v>
      </c>
      <c r="AT487" s="56">
        <f t="shared" ca="1" si="214"/>
        <v>0</v>
      </c>
      <c r="AU487" s="56">
        <f t="shared" ca="1" si="214"/>
        <v>0</v>
      </c>
      <c r="AV487" s="56">
        <f t="shared" ca="1" si="214"/>
        <v>0</v>
      </c>
      <c r="AW487" s="56">
        <f t="shared" ca="1" si="214"/>
        <v>0</v>
      </c>
      <c r="AX487" s="56">
        <f t="shared" ca="1" si="214"/>
        <v>0</v>
      </c>
      <c r="AY487" s="56">
        <f t="shared" ca="1" si="214"/>
        <v>0</v>
      </c>
      <c r="AZ487" s="56">
        <f t="shared" ca="1" si="214"/>
        <v>0</v>
      </c>
      <c r="BA487" s="56">
        <f t="shared" ca="1" si="214"/>
        <v>0</v>
      </c>
      <c r="BB487" s="56">
        <f t="shared" ca="1" si="214"/>
        <v>0</v>
      </c>
      <c r="BC487" s="56">
        <f t="shared" ca="1" si="214"/>
        <v>0</v>
      </c>
      <c r="BD487" s="56">
        <f t="shared" ca="1" si="214"/>
        <v>0</v>
      </c>
      <c r="BE487" s="56">
        <f t="shared" ca="1" si="214"/>
        <v>0</v>
      </c>
      <c r="BF487" s="56">
        <f t="shared" ca="1" si="214"/>
        <v>0</v>
      </c>
      <c r="BG487" s="56">
        <f t="shared" ca="1" si="214"/>
        <v>0</v>
      </c>
    </row>
    <row r="488" spans="1:59" s="4" customFormat="1" x14ac:dyDescent="0.2">
      <c r="A488" s="4" t="s">
        <v>1098</v>
      </c>
      <c r="B488" s="4" t="s">
        <v>2095</v>
      </c>
      <c r="C488" s="4" t="s">
        <v>1691</v>
      </c>
      <c r="E488" s="48"/>
      <c r="F488" s="63" t="s">
        <v>2126</v>
      </c>
      <c r="G488" s="50" t="s">
        <v>1682</v>
      </c>
      <c r="H488" s="50" t="s">
        <v>1682</v>
      </c>
      <c r="I488" s="51"/>
      <c r="J488" s="52">
        <v>30</v>
      </c>
      <c r="K488" s="52"/>
      <c r="L488" s="53">
        <v>43615</v>
      </c>
      <c r="M488" s="54">
        <f t="shared" si="189"/>
        <v>4</v>
      </c>
      <c r="N488" s="52">
        <f t="shared" si="204"/>
        <v>22</v>
      </c>
      <c r="O488" s="55">
        <f t="shared" ca="1" si="196"/>
        <v>28</v>
      </c>
      <c r="P488" s="55" t="str">
        <f t="shared" ca="1" si="197"/>
        <v>2019.7</v>
      </c>
      <c r="Q488" s="56">
        <f t="shared" si="198"/>
        <v>676.5</v>
      </c>
      <c r="R488" s="52">
        <f t="shared" ca="1" si="199"/>
        <v>41</v>
      </c>
      <c r="S488" s="52"/>
      <c r="T488" s="52" t="str">
        <f t="shared" ca="1" si="208"/>
        <v>OV</v>
      </c>
      <c r="U488" s="57" t="s">
        <v>178</v>
      </c>
      <c r="V488" s="58">
        <f t="shared" ca="1" si="200"/>
        <v>0</v>
      </c>
      <c r="W488" s="64" t="s">
        <v>2097</v>
      </c>
      <c r="X488" s="84"/>
      <c r="Y488" s="61">
        <v>676.5</v>
      </c>
      <c r="Z488" s="56">
        <f t="shared" ca="1" si="212"/>
        <v>0</v>
      </c>
      <c r="AA488" s="56">
        <f t="shared" ca="1" si="212"/>
        <v>0</v>
      </c>
      <c r="AB488" s="56">
        <f t="shared" ca="1" si="212"/>
        <v>0</v>
      </c>
      <c r="AC488" s="56">
        <f t="shared" ca="1" si="212"/>
        <v>0</v>
      </c>
      <c r="AD488" s="56">
        <f t="shared" ca="1" si="212"/>
        <v>0</v>
      </c>
      <c r="AE488" s="56">
        <f t="shared" ca="1" si="212"/>
        <v>0</v>
      </c>
      <c r="AF488" s="56">
        <f t="shared" ca="1" si="212"/>
        <v>0</v>
      </c>
      <c r="AG488" s="56">
        <f t="shared" ca="1" si="212"/>
        <v>0</v>
      </c>
      <c r="AH488" s="56">
        <f t="shared" ca="1" si="212"/>
        <v>0</v>
      </c>
      <c r="AI488" s="56">
        <f t="shared" ca="1" si="212"/>
        <v>676.5</v>
      </c>
      <c r="AJ488" s="56">
        <f t="shared" ca="1" si="213"/>
        <v>0</v>
      </c>
      <c r="AK488" s="56">
        <f t="shared" ca="1" si="213"/>
        <v>0</v>
      </c>
      <c r="AL488" s="56">
        <f t="shared" ca="1" si="213"/>
        <v>0</v>
      </c>
      <c r="AM488" s="56">
        <f t="shared" ca="1" si="213"/>
        <v>0</v>
      </c>
      <c r="AN488" s="56">
        <f t="shared" ca="1" si="213"/>
        <v>0</v>
      </c>
      <c r="AO488" s="56">
        <f t="shared" ca="1" si="213"/>
        <v>0</v>
      </c>
      <c r="AP488" s="56">
        <f t="shared" ca="1" si="213"/>
        <v>0</v>
      </c>
      <c r="AQ488" s="56">
        <f t="shared" ca="1" si="213"/>
        <v>0</v>
      </c>
      <c r="AR488" s="56">
        <f t="shared" ca="1" si="213"/>
        <v>0</v>
      </c>
      <c r="AS488" s="56">
        <f t="shared" ca="1" si="213"/>
        <v>0</v>
      </c>
      <c r="AT488" s="56">
        <f t="shared" ca="1" si="214"/>
        <v>0</v>
      </c>
      <c r="AU488" s="56">
        <f t="shared" ca="1" si="214"/>
        <v>0</v>
      </c>
      <c r="AV488" s="56">
        <f t="shared" ca="1" si="214"/>
        <v>0</v>
      </c>
      <c r="AW488" s="56">
        <f t="shared" ca="1" si="214"/>
        <v>0</v>
      </c>
      <c r="AX488" s="56">
        <f t="shared" ca="1" si="214"/>
        <v>0</v>
      </c>
      <c r="AY488" s="56">
        <f t="shared" ca="1" si="214"/>
        <v>0</v>
      </c>
      <c r="AZ488" s="56">
        <f t="shared" ca="1" si="214"/>
        <v>0</v>
      </c>
      <c r="BA488" s="56">
        <f t="shared" ca="1" si="214"/>
        <v>0</v>
      </c>
      <c r="BB488" s="56">
        <f t="shared" ca="1" si="214"/>
        <v>0</v>
      </c>
      <c r="BC488" s="56">
        <f t="shared" ca="1" si="214"/>
        <v>0</v>
      </c>
      <c r="BD488" s="56">
        <f t="shared" ca="1" si="214"/>
        <v>0</v>
      </c>
      <c r="BE488" s="56">
        <f t="shared" ca="1" si="214"/>
        <v>0</v>
      </c>
      <c r="BF488" s="56">
        <f t="shared" ca="1" si="214"/>
        <v>0</v>
      </c>
      <c r="BG488" s="56">
        <f t="shared" ca="1" si="214"/>
        <v>0</v>
      </c>
    </row>
    <row r="489" spans="1:59" s="4" customFormat="1" x14ac:dyDescent="0.2">
      <c r="A489" s="4" t="s">
        <v>1098</v>
      </c>
      <c r="B489" s="4" t="s">
        <v>2095</v>
      </c>
      <c r="C489" s="4" t="s">
        <v>1691</v>
      </c>
      <c r="E489" s="48"/>
      <c r="F489" s="63"/>
      <c r="G489" s="50" t="s">
        <v>1682</v>
      </c>
      <c r="H489" s="50" t="s">
        <v>1682</v>
      </c>
      <c r="I489" s="51"/>
      <c r="J489" s="52">
        <v>30</v>
      </c>
      <c r="K489" s="52"/>
      <c r="L489" s="53"/>
      <c r="M489" s="54" t="str">
        <f t="shared" si="189"/>
        <v>-</v>
      </c>
      <c r="N489" s="52">
        <f t="shared" si="204"/>
        <v>0</v>
      </c>
      <c r="O489" s="55">
        <f t="shared" ca="1" si="196"/>
        <v>28</v>
      </c>
      <c r="P489" s="55" t="str">
        <f t="shared" ca="1" si="197"/>
        <v>2019.7</v>
      </c>
      <c r="Q489" s="56">
        <f t="shared" si="198"/>
        <v>0</v>
      </c>
      <c r="R489" s="52" t="str">
        <f t="shared" si="199"/>
        <v/>
      </c>
      <c r="S489" s="52"/>
      <c r="T489" s="52" t="str">
        <f t="shared" si="208"/>
        <v>OV</v>
      </c>
      <c r="U489" s="57" t="s">
        <v>178</v>
      </c>
      <c r="V489" s="58">
        <f t="shared" ca="1" si="200"/>
        <v>0</v>
      </c>
      <c r="W489" s="64" t="s">
        <v>2097</v>
      </c>
      <c r="X489" s="84"/>
      <c r="Y489" s="61"/>
      <c r="Z489" s="56">
        <f t="shared" ca="1" si="212"/>
        <v>0</v>
      </c>
      <c r="AA489" s="56">
        <f t="shared" ca="1" si="212"/>
        <v>0</v>
      </c>
      <c r="AB489" s="56">
        <f t="shared" ca="1" si="212"/>
        <v>0</v>
      </c>
      <c r="AC489" s="56">
        <f t="shared" ca="1" si="212"/>
        <v>0</v>
      </c>
      <c r="AD489" s="56">
        <f t="shared" ca="1" si="212"/>
        <v>0</v>
      </c>
      <c r="AE489" s="56">
        <f t="shared" ca="1" si="212"/>
        <v>0</v>
      </c>
      <c r="AF489" s="56">
        <f t="shared" ca="1" si="212"/>
        <v>0</v>
      </c>
      <c r="AG489" s="56">
        <f t="shared" ca="1" si="212"/>
        <v>0</v>
      </c>
      <c r="AH489" s="56">
        <f t="shared" ca="1" si="212"/>
        <v>0</v>
      </c>
      <c r="AI489" s="56">
        <f t="shared" ca="1" si="212"/>
        <v>0</v>
      </c>
      <c r="AJ489" s="56">
        <f t="shared" ca="1" si="213"/>
        <v>0</v>
      </c>
      <c r="AK489" s="56">
        <f t="shared" ca="1" si="213"/>
        <v>0</v>
      </c>
      <c r="AL489" s="56">
        <f t="shared" ca="1" si="213"/>
        <v>0</v>
      </c>
      <c r="AM489" s="56">
        <f t="shared" ca="1" si="213"/>
        <v>0</v>
      </c>
      <c r="AN489" s="56">
        <f t="shared" ca="1" si="213"/>
        <v>0</v>
      </c>
      <c r="AO489" s="56">
        <f t="shared" ca="1" si="213"/>
        <v>0</v>
      </c>
      <c r="AP489" s="56">
        <f t="shared" ca="1" si="213"/>
        <v>0</v>
      </c>
      <c r="AQ489" s="56">
        <f t="shared" ca="1" si="213"/>
        <v>0</v>
      </c>
      <c r="AR489" s="56">
        <f t="shared" ca="1" si="213"/>
        <v>0</v>
      </c>
      <c r="AS489" s="56">
        <f t="shared" ca="1" si="213"/>
        <v>0</v>
      </c>
      <c r="AT489" s="56">
        <f t="shared" ca="1" si="214"/>
        <v>0</v>
      </c>
      <c r="AU489" s="56">
        <f t="shared" ca="1" si="214"/>
        <v>0</v>
      </c>
      <c r="AV489" s="56">
        <f t="shared" ca="1" si="214"/>
        <v>0</v>
      </c>
      <c r="AW489" s="56">
        <f t="shared" ca="1" si="214"/>
        <v>0</v>
      </c>
      <c r="AX489" s="56">
        <f t="shared" ca="1" si="214"/>
        <v>0</v>
      </c>
      <c r="AY489" s="56">
        <f t="shared" ca="1" si="214"/>
        <v>0</v>
      </c>
      <c r="AZ489" s="56">
        <f t="shared" ca="1" si="214"/>
        <v>0</v>
      </c>
      <c r="BA489" s="56">
        <f t="shared" ca="1" si="214"/>
        <v>0</v>
      </c>
      <c r="BB489" s="56">
        <f t="shared" ca="1" si="214"/>
        <v>0</v>
      </c>
      <c r="BC489" s="56">
        <f t="shared" ca="1" si="214"/>
        <v>0</v>
      </c>
      <c r="BD489" s="56">
        <f t="shared" ca="1" si="214"/>
        <v>0</v>
      </c>
      <c r="BE489" s="56">
        <f t="shared" ca="1" si="214"/>
        <v>0</v>
      </c>
      <c r="BF489" s="56">
        <f t="shared" ca="1" si="214"/>
        <v>0</v>
      </c>
      <c r="BG489" s="56">
        <f t="shared" ca="1" si="214"/>
        <v>0</v>
      </c>
    </row>
    <row r="490" spans="1:59" s="4" customFormat="1" x14ac:dyDescent="0.2">
      <c r="A490" s="4" t="s">
        <v>1098</v>
      </c>
      <c r="B490" s="4" t="s">
        <v>2095</v>
      </c>
      <c r="C490" s="4" t="s">
        <v>1691</v>
      </c>
      <c r="E490" s="48"/>
      <c r="F490" s="63"/>
      <c r="G490" s="50" t="s">
        <v>1682</v>
      </c>
      <c r="H490" s="50" t="s">
        <v>1682</v>
      </c>
      <c r="I490" s="51"/>
      <c r="J490" s="52">
        <v>30</v>
      </c>
      <c r="K490" s="52"/>
      <c r="L490" s="53"/>
      <c r="M490" s="54" t="str">
        <f t="shared" si="189"/>
        <v>-</v>
      </c>
      <c r="N490" s="52">
        <f t="shared" si="204"/>
        <v>0</v>
      </c>
      <c r="O490" s="55">
        <f t="shared" ca="1" si="196"/>
        <v>28</v>
      </c>
      <c r="P490" s="55" t="str">
        <f t="shared" ca="1" si="197"/>
        <v>2019.7</v>
      </c>
      <c r="Q490" s="56">
        <f t="shared" si="198"/>
        <v>0</v>
      </c>
      <c r="R490" s="52" t="str">
        <f t="shared" si="199"/>
        <v/>
      </c>
      <c r="S490" s="52"/>
      <c r="T490" s="52" t="str">
        <f t="shared" si="208"/>
        <v>OV</v>
      </c>
      <c r="U490" s="57" t="s">
        <v>178</v>
      </c>
      <c r="V490" s="58">
        <f t="shared" ca="1" si="200"/>
        <v>0</v>
      </c>
      <c r="W490" s="64" t="s">
        <v>2097</v>
      </c>
      <c r="X490" s="84"/>
      <c r="Y490" s="61"/>
      <c r="Z490" s="56">
        <f t="shared" ca="1" si="212"/>
        <v>0</v>
      </c>
      <c r="AA490" s="56">
        <f t="shared" ca="1" si="212"/>
        <v>0</v>
      </c>
      <c r="AB490" s="56">
        <f t="shared" ca="1" si="212"/>
        <v>0</v>
      </c>
      <c r="AC490" s="56">
        <f t="shared" ca="1" si="212"/>
        <v>0</v>
      </c>
      <c r="AD490" s="56">
        <f t="shared" ca="1" si="212"/>
        <v>0</v>
      </c>
      <c r="AE490" s="56">
        <f t="shared" ca="1" si="212"/>
        <v>0</v>
      </c>
      <c r="AF490" s="56">
        <f t="shared" ca="1" si="212"/>
        <v>0</v>
      </c>
      <c r="AG490" s="56">
        <f t="shared" ca="1" si="212"/>
        <v>0</v>
      </c>
      <c r="AH490" s="56">
        <f t="shared" ca="1" si="212"/>
        <v>0</v>
      </c>
      <c r="AI490" s="56">
        <f t="shared" ca="1" si="212"/>
        <v>0</v>
      </c>
      <c r="AJ490" s="56">
        <f t="shared" ca="1" si="213"/>
        <v>0</v>
      </c>
      <c r="AK490" s="56">
        <f t="shared" ca="1" si="213"/>
        <v>0</v>
      </c>
      <c r="AL490" s="56">
        <f t="shared" ca="1" si="213"/>
        <v>0</v>
      </c>
      <c r="AM490" s="56">
        <f t="shared" ca="1" si="213"/>
        <v>0</v>
      </c>
      <c r="AN490" s="56">
        <f t="shared" ca="1" si="213"/>
        <v>0</v>
      </c>
      <c r="AO490" s="56">
        <f t="shared" ca="1" si="213"/>
        <v>0</v>
      </c>
      <c r="AP490" s="56">
        <f t="shared" ca="1" si="213"/>
        <v>0</v>
      </c>
      <c r="AQ490" s="56">
        <f t="shared" ca="1" si="213"/>
        <v>0</v>
      </c>
      <c r="AR490" s="56">
        <f t="shared" ca="1" si="213"/>
        <v>0</v>
      </c>
      <c r="AS490" s="56">
        <f t="shared" ca="1" si="213"/>
        <v>0</v>
      </c>
      <c r="AT490" s="56">
        <f t="shared" ca="1" si="214"/>
        <v>0</v>
      </c>
      <c r="AU490" s="56">
        <f t="shared" ca="1" si="214"/>
        <v>0</v>
      </c>
      <c r="AV490" s="56">
        <f t="shared" ca="1" si="214"/>
        <v>0</v>
      </c>
      <c r="AW490" s="56">
        <f t="shared" ca="1" si="214"/>
        <v>0</v>
      </c>
      <c r="AX490" s="56">
        <f t="shared" ca="1" si="214"/>
        <v>0</v>
      </c>
      <c r="AY490" s="56">
        <f t="shared" ca="1" si="214"/>
        <v>0</v>
      </c>
      <c r="AZ490" s="56">
        <f t="shared" ca="1" si="214"/>
        <v>0</v>
      </c>
      <c r="BA490" s="56">
        <f t="shared" ca="1" si="214"/>
        <v>0</v>
      </c>
      <c r="BB490" s="56">
        <f t="shared" ca="1" si="214"/>
        <v>0</v>
      </c>
      <c r="BC490" s="56">
        <f t="shared" ca="1" si="214"/>
        <v>0</v>
      </c>
      <c r="BD490" s="56">
        <f t="shared" ca="1" si="214"/>
        <v>0</v>
      </c>
      <c r="BE490" s="56">
        <f t="shared" ca="1" si="214"/>
        <v>0</v>
      </c>
      <c r="BF490" s="56">
        <f t="shared" ca="1" si="214"/>
        <v>0</v>
      </c>
      <c r="BG490" s="56">
        <f t="shared" ca="1" si="214"/>
        <v>0</v>
      </c>
    </row>
    <row r="491" spans="1:59" s="4" customFormat="1" x14ac:dyDescent="0.2">
      <c r="A491" s="3"/>
      <c r="B491" s="3" t="s">
        <v>2127</v>
      </c>
      <c r="C491" s="3" t="s">
        <v>1691</v>
      </c>
      <c r="D491" s="3"/>
      <c r="E491" s="90"/>
      <c r="F491" s="101"/>
      <c r="G491" s="50" t="s">
        <v>1682</v>
      </c>
      <c r="H491" s="50" t="s">
        <v>1682</v>
      </c>
      <c r="I491" s="71"/>
      <c r="J491" s="72">
        <v>30</v>
      </c>
      <c r="K491" s="72"/>
      <c r="L491" s="80"/>
      <c r="M491" s="54" t="str">
        <f t="shared" si="189"/>
        <v>-</v>
      </c>
      <c r="N491" s="52">
        <f t="shared" si="204"/>
        <v>0</v>
      </c>
      <c r="O491" s="55">
        <f t="shared" ca="1" si="196"/>
        <v>28</v>
      </c>
      <c r="P491" s="55" t="str">
        <f t="shared" ca="1" si="197"/>
        <v>2019.7</v>
      </c>
      <c r="Q491" s="56">
        <f t="shared" si="198"/>
        <v>0</v>
      </c>
      <c r="R491" s="52" t="str">
        <f t="shared" si="199"/>
        <v/>
      </c>
      <c r="S491" s="52"/>
      <c r="T491" s="52" t="str">
        <f t="shared" si="208"/>
        <v>OV</v>
      </c>
      <c r="U491" s="57" t="s">
        <v>178</v>
      </c>
      <c r="V491" s="58">
        <f t="shared" ca="1" si="200"/>
        <v>0</v>
      </c>
      <c r="W491" s="59"/>
      <c r="X491" s="60"/>
      <c r="Y491" s="74"/>
      <c r="Z491" s="56">
        <f t="shared" ca="1" si="212"/>
        <v>0</v>
      </c>
      <c r="AA491" s="56">
        <f t="shared" ca="1" si="212"/>
        <v>0</v>
      </c>
      <c r="AB491" s="56">
        <f t="shared" ca="1" si="212"/>
        <v>0</v>
      </c>
      <c r="AC491" s="56">
        <f t="shared" ca="1" si="212"/>
        <v>0</v>
      </c>
      <c r="AD491" s="56">
        <f t="shared" ca="1" si="212"/>
        <v>0</v>
      </c>
      <c r="AE491" s="56">
        <f t="shared" ca="1" si="212"/>
        <v>0</v>
      </c>
      <c r="AF491" s="56">
        <f t="shared" ca="1" si="212"/>
        <v>0</v>
      </c>
      <c r="AG491" s="56">
        <f t="shared" ca="1" si="212"/>
        <v>0</v>
      </c>
      <c r="AH491" s="56">
        <f t="shared" ca="1" si="212"/>
        <v>0</v>
      </c>
      <c r="AI491" s="56">
        <f t="shared" ca="1" si="212"/>
        <v>0</v>
      </c>
      <c r="AJ491" s="56">
        <f t="shared" ca="1" si="213"/>
        <v>0</v>
      </c>
      <c r="AK491" s="56">
        <f t="shared" ca="1" si="213"/>
        <v>0</v>
      </c>
      <c r="AL491" s="56">
        <f t="shared" ca="1" si="213"/>
        <v>0</v>
      </c>
      <c r="AM491" s="56">
        <f t="shared" ca="1" si="213"/>
        <v>0</v>
      </c>
      <c r="AN491" s="56">
        <f t="shared" ca="1" si="213"/>
        <v>0</v>
      </c>
      <c r="AO491" s="56">
        <f t="shared" ca="1" si="213"/>
        <v>0</v>
      </c>
      <c r="AP491" s="56">
        <f t="shared" ca="1" si="213"/>
        <v>0</v>
      </c>
      <c r="AQ491" s="56">
        <f t="shared" ca="1" si="213"/>
        <v>0</v>
      </c>
      <c r="AR491" s="56">
        <f t="shared" ca="1" si="213"/>
        <v>0</v>
      </c>
      <c r="AS491" s="56">
        <f t="shared" ca="1" si="213"/>
        <v>0</v>
      </c>
      <c r="AT491" s="56">
        <f t="shared" ca="1" si="214"/>
        <v>0</v>
      </c>
      <c r="AU491" s="56">
        <f t="shared" ca="1" si="214"/>
        <v>0</v>
      </c>
      <c r="AV491" s="56">
        <f t="shared" ca="1" si="214"/>
        <v>0</v>
      </c>
      <c r="AW491" s="56">
        <f t="shared" ca="1" si="214"/>
        <v>0</v>
      </c>
      <c r="AX491" s="56">
        <f t="shared" ca="1" si="214"/>
        <v>0</v>
      </c>
      <c r="AY491" s="56">
        <f t="shared" ca="1" si="214"/>
        <v>0</v>
      </c>
      <c r="AZ491" s="56">
        <f t="shared" ca="1" si="214"/>
        <v>0</v>
      </c>
      <c r="BA491" s="56">
        <f t="shared" ca="1" si="214"/>
        <v>0</v>
      </c>
      <c r="BB491" s="56">
        <f t="shared" ca="1" si="214"/>
        <v>0</v>
      </c>
      <c r="BC491" s="56">
        <f t="shared" ca="1" si="214"/>
        <v>0</v>
      </c>
      <c r="BD491" s="56">
        <f t="shared" ca="1" si="214"/>
        <v>0</v>
      </c>
      <c r="BE491" s="56">
        <f t="shared" ca="1" si="214"/>
        <v>0</v>
      </c>
      <c r="BF491" s="56">
        <f t="shared" ca="1" si="214"/>
        <v>0</v>
      </c>
      <c r="BG491" s="56">
        <f t="shared" ca="1" si="214"/>
        <v>0</v>
      </c>
    </row>
    <row r="492" spans="1:59" s="4" customFormat="1" x14ac:dyDescent="0.2">
      <c r="A492" s="3" t="s">
        <v>2128</v>
      </c>
      <c r="B492" s="3" t="s">
        <v>2129</v>
      </c>
      <c r="C492" s="3" t="s">
        <v>1783</v>
      </c>
      <c r="D492" s="3"/>
      <c r="E492" s="90"/>
      <c r="F492" s="91"/>
      <c r="G492" s="50" t="s">
        <v>1682</v>
      </c>
      <c r="H492" s="50" t="s">
        <v>1682</v>
      </c>
      <c r="I492" s="71"/>
      <c r="J492" s="72">
        <v>14</v>
      </c>
      <c r="K492" s="72"/>
      <c r="L492" s="80"/>
      <c r="M492" s="54" t="str">
        <f t="shared" si="189"/>
        <v>-</v>
      </c>
      <c r="N492" s="52">
        <f t="shared" si="204"/>
        <v>0</v>
      </c>
      <c r="O492" s="55">
        <f t="shared" ca="1" si="196"/>
        <v>28</v>
      </c>
      <c r="P492" s="55" t="str">
        <f t="shared" ca="1" si="197"/>
        <v>2019.7</v>
      </c>
      <c r="Q492" s="56">
        <f t="shared" si="198"/>
        <v>0</v>
      </c>
      <c r="R492" s="52" t="str">
        <f t="shared" si="199"/>
        <v/>
      </c>
      <c r="S492" s="52"/>
      <c r="T492" s="52" t="str">
        <f t="shared" si="208"/>
        <v>OV</v>
      </c>
      <c r="U492" s="57" t="s">
        <v>130</v>
      </c>
      <c r="V492" s="58">
        <f t="shared" ca="1" si="200"/>
        <v>0</v>
      </c>
      <c r="W492" s="64" t="s">
        <v>2130</v>
      </c>
      <c r="X492" s="60"/>
      <c r="Y492" s="74"/>
      <c r="Z492" s="56">
        <f t="shared" ref="Z492:AI501" ca="1" si="215">IF($O492-WEEKNUM(Z$1815)=0,$Y492,0)</f>
        <v>0</v>
      </c>
      <c r="AA492" s="56">
        <f t="shared" ca="1" si="215"/>
        <v>0</v>
      </c>
      <c r="AB492" s="56">
        <f t="shared" ca="1" si="215"/>
        <v>0</v>
      </c>
      <c r="AC492" s="56">
        <f t="shared" ca="1" si="215"/>
        <v>0</v>
      </c>
      <c r="AD492" s="56">
        <f t="shared" ca="1" si="215"/>
        <v>0</v>
      </c>
      <c r="AE492" s="56">
        <f t="shared" ca="1" si="215"/>
        <v>0</v>
      </c>
      <c r="AF492" s="56">
        <f t="shared" ca="1" si="215"/>
        <v>0</v>
      </c>
      <c r="AG492" s="56">
        <f t="shared" ca="1" si="215"/>
        <v>0</v>
      </c>
      <c r="AH492" s="56">
        <f t="shared" ca="1" si="215"/>
        <v>0</v>
      </c>
      <c r="AI492" s="56">
        <f t="shared" ca="1" si="215"/>
        <v>0</v>
      </c>
      <c r="AJ492" s="56">
        <f t="shared" ref="AJ492:AS501" ca="1" si="216">IF($O492-WEEKNUM(AJ$1815)=0,$Y492,0)</f>
        <v>0</v>
      </c>
      <c r="AK492" s="56">
        <f t="shared" ca="1" si="216"/>
        <v>0</v>
      </c>
      <c r="AL492" s="56">
        <f t="shared" ca="1" si="216"/>
        <v>0</v>
      </c>
      <c r="AM492" s="56">
        <f t="shared" ca="1" si="216"/>
        <v>0</v>
      </c>
      <c r="AN492" s="56">
        <f t="shared" ca="1" si="216"/>
        <v>0</v>
      </c>
      <c r="AO492" s="56">
        <f t="shared" ca="1" si="216"/>
        <v>0</v>
      </c>
      <c r="AP492" s="56">
        <f t="shared" ca="1" si="216"/>
        <v>0</v>
      </c>
      <c r="AQ492" s="56">
        <f t="shared" ca="1" si="216"/>
        <v>0</v>
      </c>
      <c r="AR492" s="56">
        <f t="shared" ca="1" si="216"/>
        <v>0</v>
      </c>
      <c r="AS492" s="56">
        <f t="shared" ca="1" si="216"/>
        <v>0</v>
      </c>
      <c r="AT492" s="56">
        <f t="shared" ref="AT492:BG501" ca="1" si="217">IF($O492-WEEKNUM(AT$1815)=0,$Y492,0)</f>
        <v>0</v>
      </c>
      <c r="AU492" s="56">
        <f t="shared" ca="1" si="217"/>
        <v>0</v>
      </c>
      <c r="AV492" s="56">
        <f t="shared" ca="1" si="217"/>
        <v>0</v>
      </c>
      <c r="AW492" s="56">
        <f t="shared" ca="1" si="217"/>
        <v>0</v>
      </c>
      <c r="AX492" s="56">
        <f t="shared" ca="1" si="217"/>
        <v>0</v>
      </c>
      <c r="AY492" s="56">
        <f t="shared" ca="1" si="217"/>
        <v>0</v>
      </c>
      <c r="AZ492" s="56">
        <f t="shared" ca="1" si="217"/>
        <v>0</v>
      </c>
      <c r="BA492" s="56">
        <f t="shared" ca="1" si="217"/>
        <v>0</v>
      </c>
      <c r="BB492" s="56">
        <f t="shared" ca="1" si="217"/>
        <v>0</v>
      </c>
      <c r="BC492" s="56">
        <f t="shared" ca="1" si="217"/>
        <v>0</v>
      </c>
      <c r="BD492" s="56">
        <f t="shared" ca="1" si="217"/>
        <v>0</v>
      </c>
      <c r="BE492" s="56">
        <f t="shared" ca="1" si="217"/>
        <v>0</v>
      </c>
      <c r="BF492" s="56">
        <f t="shared" ca="1" si="217"/>
        <v>0</v>
      </c>
      <c r="BG492" s="56">
        <f t="shared" ca="1" si="217"/>
        <v>0</v>
      </c>
    </row>
    <row r="493" spans="1:59" s="4" customFormat="1" x14ac:dyDescent="0.2">
      <c r="A493" s="3" t="s">
        <v>2128</v>
      </c>
      <c r="B493" s="3" t="s">
        <v>2129</v>
      </c>
      <c r="C493" s="3" t="s">
        <v>1783</v>
      </c>
      <c r="D493" s="3"/>
      <c r="E493" s="90"/>
      <c r="F493" s="91"/>
      <c r="G493" s="50" t="s">
        <v>1682</v>
      </c>
      <c r="H493" s="50" t="s">
        <v>1682</v>
      </c>
      <c r="I493" s="71"/>
      <c r="J493" s="72">
        <v>14</v>
      </c>
      <c r="K493" s="72"/>
      <c r="L493" s="80"/>
      <c r="M493" s="54" t="str">
        <f t="shared" si="189"/>
        <v>-</v>
      </c>
      <c r="N493" s="52">
        <f t="shared" si="204"/>
        <v>0</v>
      </c>
      <c r="O493" s="55">
        <f t="shared" ca="1" si="196"/>
        <v>28</v>
      </c>
      <c r="P493" s="55" t="str">
        <f t="shared" ca="1" si="197"/>
        <v>2019.7</v>
      </c>
      <c r="Q493" s="56">
        <f t="shared" si="198"/>
        <v>0</v>
      </c>
      <c r="R493" s="52" t="str">
        <f t="shared" si="199"/>
        <v/>
      </c>
      <c r="S493" s="52"/>
      <c r="T493" s="52" t="str">
        <f t="shared" si="208"/>
        <v>OV</v>
      </c>
      <c r="U493" s="57" t="s">
        <v>130</v>
      </c>
      <c r="V493" s="58">
        <f t="shared" ca="1" si="200"/>
        <v>0</v>
      </c>
      <c r="W493" s="64" t="s">
        <v>2130</v>
      </c>
      <c r="X493" s="60"/>
      <c r="Y493" s="74"/>
      <c r="Z493" s="56">
        <f t="shared" ca="1" si="215"/>
        <v>0</v>
      </c>
      <c r="AA493" s="56">
        <f t="shared" ca="1" si="215"/>
        <v>0</v>
      </c>
      <c r="AB493" s="56">
        <f t="shared" ca="1" si="215"/>
        <v>0</v>
      </c>
      <c r="AC493" s="56">
        <f t="shared" ca="1" si="215"/>
        <v>0</v>
      </c>
      <c r="AD493" s="56">
        <f t="shared" ca="1" si="215"/>
        <v>0</v>
      </c>
      <c r="AE493" s="56">
        <f t="shared" ca="1" si="215"/>
        <v>0</v>
      </c>
      <c r="AF493" s="56">
        <f t="shared" ca="1" si="215"/>
        <v>0</v>
      </c>
      <c r="AG493" s="56">
        <f t="shared" ca="1" si="215"/>
        <v>0</v>
      </c>
      <c r="AH493" s="56">
        <f t="shared" ca="1" si="215"/>
        <v>0</v>
      </c>
      <c r="AI493" s="56">
        <f t="shared" ca="1" si="215"/>
        <v>0</v>
      </c>
      <c r="AJ493" s="56">
        <f t="shared" ca="1" si="216"/>
        <v>0</v>
      </c>
      <c r="AK493" s="56">
        <f t="shared" ca="1" si="216"/>
        <v>0</v>
      </c>
      <c r="AL493" s="56">
        <f t="shared" ca="1" si="216"/>
        <v>0</v>
      </c>
      <c r="AM493" s="56">
        <f t="shared" ca="1" si="216"/>
        <v>0</v>
      </c>
      <c r="AN493" s="56">
        <f t="shared" ca="1" si="216"/>
        <v>0</v>
      </c>
      <c r="AO493" s="56">
        <f t="shared" ca="1" si="216"/>
        <v>0</v>
      </c>
      <c r="AP493" s="56">
        <f t="shared" ca="1" si="216"/>
        <v>0</v>
      </c>
      <c r="AQ493" s="56">
        <f t="shared" ca="1" si="216"/>
        <v>0</v>
      </c>
      <c r="AR493" s="56">
        <f t="shared" ca="1" si="216"/>
        <v>0</v>
      </c>
      <c r="AS493" s="56">
        <f t="shared" ca="1" si="216"/>
        <v>0</v>
      </c>
      <c r="AT493" s="56">
        <f t="shared" ca="1" si="217"/>
        <v>0</v>
      </c>
      <c r="AU493" s="56">
        <f t="shared" ca="1" si="217"/>
        <v>0</v>
      </c>
      <c r="AV493" s="56">
        <f t="shared" ca="1" si="217"/>
        <v>0</v>
      </c>
      <c r="AW493" s="56">
        <f t="shared" ca="1" si="217"/>
        <v>0</v>
      </c>
      <c r="AX493" s="56">
        <f t="shared" ca="1" si="217"/>
        <v>0</v>
      </c>
      <c r="AY493" s="56">
        <f t="shared" ca="1" si="217"/>
        <v>0</v>
      </c>
      <c r="AZ493" s="56">
        <f t="shared" ca="1" si="217"/>
        <v>0</v>
      </c>
      <c r="BA493" s="56">
        <f t="shared" ca="1" si="217"/>
        <v>0</v>
      </c>
      <c r="BB493" s="56">
        <f t="shared" ca="1" si="217"/>
        <v>0</v>
      </c>
      <c r="BC493" s="56">
        <f t="shared" ca="1" si="217"/>
        <v>0</v>
      </c>
      <c r="BD493" s="56">
        <f t="shared" ca="1" si="217"/>
        <v>0</v>
      </c>
      <c r="BE493" s="56">
        <f t="shared" ca="1" si="217"/>
        <v>0</v>
      </c>
      <c r="BF493" s="56">
        <f t="shared" ca="1" si="217"/>
        <v>0</v>
      </c>
      <c r="BG493" s="56">
        <f t="shared" ca="1" si="217"/>
        <v>0</v>
      </c>
    </row>
    <row r="494" spans="1:59" s="4" customFormat="1" x14ac:dyDescent="0.2">
      <c r="A494" s="3" t="s">
        <v>2128</v>
      </c>
      <c r="B494" s="3" t="s">
        <v>2129</v>
      </c>
      <c r="C494" s="3" t="s">
        <v>1783</v>
      </c>
      <c r="D494" s="3"/>
      <c r="E494" s="90"/>
      <c r="F494" s="101" t="s">
        <v>1678</v>
      </c>
      <c r="G494" s="50" t="s">
        <v>1678</v>
      </c>
      <c r="H494" s="50" t="s">
        <v>1678</v>
      </c>
      <c r="I494" s="71"/>
      <c r="J494" s="72">
        <v>14</v>
      </c>
      <c r="K494" s="72"/>
      <c r="L494" s="80"/>
      <c r="M494" s="54" t="str">
        <f t="shared" si="189"/>
        <v>-</v>
      </c>
      <c r="N494" s="52">
        <f t="shared" si="204"/>
        <v>0</v>
      </c>
      <c r="O494" s="55">
        <f t="shared" ca="1" si="196"/>
        <v>28</v>
      </c>
      <c r="P494" s="55" t="str">
        <f t="shared" ca="1" si="197"/>
        <v>2019.7</v>
      </c>
      <c r="Q494" s="56">
        <f t="shared" si="198"/>
        <v>0</v>
      </c>
      <c r="R494" s="52" t="str">
        <f t="shared" si="199"/>
        <v/>
      </c>
      <c r="S494" s="52"/>
      <c r="T494" s="52" t="str">
        <f t="shared" si="208"/>
        <v>OV</v>
      </c>
      <c r="U494" s="57" t="s">
        <v>130</v>
      </c>
      <c r="V494" s="58">
        <f t="shared" ca="1" si="200"/>
        <v>0</v>
      </c>
      <c r="W494" s="64" t="s">
        <v>2130</v>
      </c>
      <c r="X494" s="60"/>
      <c r="Y494" s="74"/>
      <c r="Z494" s="56">
        <f t="shared" ca="1" si="215"/>
        <v>0</v>
      </c>
      <c r="AA494" s="56">
        <f t="shared" ca="1" si="215"/>
        <v>0</v>
      </c>
      <c r="AB494" s="56">
        <f t="shared" ca="1" si="215"/>
        <v>0</v>
      </c>
      <c r="AC494" s="56">
        <f t="shared" ca="1" si="215"/>
        <v>0</v>
      </c>
      <c r="AD494" s="56">
        <f t="shared" ca="1" si="215"/>
        <v>0</v>
      </c>
      <c r="AE494" s="56">
        <f t="shared" ca="1" si="215"/>
        <v>0</v>
      </c>
      <c r="AF494" s="56">
        <f t="shared" ca="1" si="215"/>
        <v>0</v>
      </c>
      <c r="AG494" s="56">
        <f t="shared" ca="1" si="215"/>
        <v>0</v>
      </c>
      <c r="AH494" s="56">
        <f t="shared" ca="1" si="215"/>
        <v>0</v>
      </c>
      <c r="AI494" s="56">
        <f t="shared" ca="1" si="215"/>
        <v>0</v>
      </c>
      <c r="AJ494" s="56">
        <f t="shared" ca="1" si="216"/>
        <v>0</v>
      </c>
      <c r="AK494" s="56">
        <f t="shared" ca="1" si="216"/>
        <v>0</v>
      </c>
      <c r="AL494" s="56">
        <f t="shared" ca="1" si="216"/>
        <v>0</v>
      </c>
      <c r="AM494" s="56">
        <f t="shared" ca="1" si="216"/>
        <v>0</v>
      </c>
      <c r="AN494" s="56">
        <f t="shared" ca="1" si="216"/>
        <v>0</v>
      </c>
      <c r="AO494" s="56">
        <f t="shared" ca="1" si="216"/>
        <v>0</v>
      </c>
      <c r="AP494" s="56">
        <f t="shared" ca="1" si="216"/>
        <v>0</v>
      </c>
      <c r="AQ494" s="56">
        <f t="shared" ca="1" si="216"/>
        <v>0</v>
      </c>
      <c r="AR494" s="56">
        <f t="shared" ca="1" si="216"/>
        <v>0</v>
      </c>
      <c r="AS494" s="56">
        <f t="shared" ca="1" si="216"/>
        <v>0</v>
      </c>
      <c r="AT494" s="56">
        <f t="shared" ca="1" si="217"/>
        <v>0</v>
      </c>
      <c r="AU494" s="56">
        <f t="shared" ca="1" si="217"/>
        <v>0</v>
      </c>
      <c r="AV494" s="56">
        <f t="shared" ca="1" si="217"/>
        <v>0</v>
      </c>
      <c r="AW494" s="56">
        <f t="shared" ca="1" si="217"/>
        <v>0</v>
      </c>
      <c r="AX494" s="56">
        <f t="shared" ca="1" si="217"/>
        <v>0</v>
      </c>
      <c r="AY494" s="56">
        <f t="shared" ca="1" si="217"/>
        <v>0</v>
      </c>
      <c r="AZ494" s="56">
        <f t="shared" ca="1" si="217"/>
        <v>0</v>
      </c>
      <c r="BA494" s="56">
        <f t="shared" ca="1" si="217"/>
        <v>0</v>
      </c>
      <c r="BB494" s="56">
        <f t="shared" ca="1" si="217"/>
        <v>0</v>
      </c>
      <c r="BC494" s="56">
        <f t="shared" ca="1" si="217"/>
        <v>0</v>
      </c>
      <c r="BD494" s="56">
        <f t="shared" ca="1" si="217"/>
        <v>0</v>
      </c>
      <c r="BE494" s="56">
        <f t="shared" ca="1" si="217"/>
        <v>0</v>
      </c>
      <c r="BF494" s="56">
        <f t="shared" ca="1" si="217"/>
        <v>0</v>
      </c>
      <c r="BG494" s="56">
        <f t="shared" ca="1" si="217"/>
        <v>0</v>
      </c>
    </row>
    <row r="495" spans="1:59" s="4" customFormat="1" x14ac:dyDescent="0.2">
      <c r="A495" s="3" t="s">
        <v>2128</v>
      </c>
      <c r="B495" s="3" t="s">
        <v>2129</v>
      </c>
      <c r="C495" s="3" t="s">
        <v>1783</v>
      </c>
      <c r="D495" s="3"/>
      <c r="E495" s="90"/>
      <c r="F495" s="101" t="s">
        <v>1678</v>
      </c>
      <c r="G495" s="50" t="s">
        <v>1678</v>
      </c>
      <c r="H495" s="50" t="s">
        <v>1678</v>
      </c>
      <c r="I495" s="71"/>
      <c r="J495" s="72">
        <v>14</v>
      </c>
      <c r="K495" s="72"/>
      <c r="L495" s="80"/>
      <c r="M495" s="54" t="str">
        <f t="shared" si="189"/>
        <v>-</v>
      </c>
      <c r="N495" s="52">
        <f t="shared" si="204"/>
        <v>0</v>
      </c>
      <c r="O495" s="55">
        <f t="shared" ca="1" si="196"/>
        <v>28</v>
      </c>
      <c r="P495" s="55" t="str">
        <f t="shared" ca="1" si="197"/>
        <v>2019.7</v>
      </c>
      <c r="Q495" s="56">
        <f t="shared" si="198"/>
        <v>0</v>
      </c>
      <c r="R495" s="52" t="str">
        <f t="shared" si="199"/>
        <v/>
      </c>
      <c r="S495" s="52"/>
      <c r="T495" s="52" t="str">
        <f t="shared" si="208"/>
        <v>OV</v>
      </c>
      <c r="U495" s="57" t="s">
        <v>130</v>
      </c>
      <c r="V495" s="58">
        <f t="shared" ca="1" si="200"/>
        <v>0</v>
      </c>
      <c r="W495" s="59"/>
      <c r="X495" s="60"/>
      <c r="Y495" s="74"/>
      <c r="Z495" s="56">
        <f t="shared" ca="1" si="215"/>
        <v>0</v>
      </c>
      <c r="AA495" s="56">
        <f t="shared" ca="1" si="215"/>
        <v>0</v>
      </c>
      <c r="AB495" s="56">
        <f t="shared" ca="1" si="215"/>
        <v>0</v>
      </c>
      <c r="AC495" s="56">
        <f t="shared" ca="1" si="215"/>
        <v>0</v>
      </c>
      <c r="AD495" s="56">
        <f t="shared" ca="1" si="215"/>
        <v>0</v>
      </c>
      <c r="AE495" s="56">
        <f t="shared" ca="1" si="215"/>
        <v>0</v>
      </c>
      <c r="AF495" s="56">
        <f t="shared" ca="1" si="215"/>
        <v>0</v>
      </c>
      <c r="AG495" s="56">
        <f t="shared" ca="1" si="215"/>
        <v>0</v>
      </c>
      <c r="AH495" s="56">
        <f t="shared" ca="1" si="215"/>
        <v>0</v>
      </c>
      <c r="AI495" s="56">
        <f t="shared" ca="1" si="215"/>
        <v>0</v>
      </c>
      <c r="AJ495" s="56">
        <f t="shared" ca="1" si="216"/>
        <v>0</v>
      </c>
      <c r="AK495" s="56">
        <f t="shared" ca="1" si="216"/>
        <v>0</v>
      </c>
      <c r="AL495" s="56">
        <f t="shared" ca="1" si="216"/>
        <v>0</v>
      </c>
      <c r="AM495" s="56">
        <f t="shared" ca="1" si="216"/>
        <v>0</v>
      </c>
      <c r="AN495" s="56">
        <f t="shared" ca="1" si="216"/>
        <v>0</v>
      </c>
      <c r="AO495" s="56">
        <f t="shared" ca="1" si="216"/>
        <v>0</v>
      </c>
      <c r="AP495" s="56">
        <f t="shared" ca="1" si="216"/>
        <v>0</v>
      </c>
      <c r="AQ495" s="56">
        <f t="shared" ca="1" si="216"/>
        <v>0</v>
      </c>
      <c r="AR495" s="56">
        <f t="shared" ca="1" si="216"/>
        <v>0</v>
      </c>
      <c r="AS495" s="56">
        <f t="shared" ca="1" si="216"/>
        <v>0</v>
      </c>
      <c r="AT495" s="56">
        <f t="shared" ca="1" si="217"/>
        <v>0</v>
      </c>
      <c r="AU495" s="56">
        <f t="shared" ca="1" si="217"/>
        <v>0</v>
      </c>
      <c r="AV495" s="56">
        <f t="shared" ca="1" si="217"/>
        <v>0</v>
      </c>
      <c r="AW495" s="56">
        <f t="shared" ca="1" si="217"/>
        <v>0</v>
      </c>
      <c r="AX495" s="56">
        <f t="shared" ca="1" si="217"/>
        <v>0</v>
      </c>
      <c r="AY495" s="56">
        <f t="shared" ca="1" si="217"/>
        <v>0</v>
      </c>
      <c r="AZ495" s="56">
        <f t="shared" ca="1" si="217"/>
        <v>0</v>
      </c>
      <c r="BA495" s="56">
        <f t="shared" ca="1" si="217"/>
        <v>0</v>
      </c>
      <c r="BB495" s="56">
        <f t="shared" ca="1" si="217"/>
        <v>0</v>
      </c>
      <c r="BC495" s="56">
        <f t="shared" ca="1" si="217"/>
        <v>0</v>
      </c>
      <c r="BD495" s="56">
        <f t="shared" ca="1" si="217"/>
        <v>0</v>
      </c>
      <c r="BE495" s="56">
        <f t="shared" ca="1" si="217"/>
        <v>0</v>
      </c>
      <c r="BF495" s="56">
        <f t="shared" ca="1" si="217"/>
        <v>0</v>
      </c>
      <c r="BG495" s="56">
        <f t="shared" ca="1" si="217"/>
        <v>0</v>
      </c>
    </row>
    <row r="496" spans="1:59" s="4" customFormat="1" x14ac:dyDescent="0.2">
      <c r="A496" s="3" t="s">
        <v>2131</v>
      </c>
      <c r="B496" s="3" t="s">
        <v>2132</v>
      </c>
      <c r="C496" s="3" t="s">
        <v>1681</v>
      </c>
      <c r="D496" s="3"/>
      <c r="E496" s="90"/>
      <c r="F496" s="91" t="s">
        <v>2133</v>
      </c>
      <c r="G496" s="50" t="s">
        <v>1682</v>
      </c>
      <c r="H496" s="50" t="s">
        <v>1682</v>
      </c>
      <c r="I496" s="71"/>
      <c r="J496" s="72">
        <v>14</v>
      </c>
      <c r="K496" s="72"/>
      <c r="L496" s="80">
        <v>43605</v>
      </c>
      <c r="M496" s="54">
        <f t="shared" si="189"/>
        <v>1</v>
      </c>
      <c r="N496" s="52">
        <f t="shared" si="204"/>
        <v>21</v>
      </c>
      <c r="O496" s="55">
        <f t="shared" ca="1" si="196"/>
        <v>28</v>
      </c>
      <c r="P496" s="55" t="str">
        <f t="shared" ca="1" si="197"/>
        <v>2019.7</v>
      </c>
      <c r="Q496" s="56">
        <f t="shared" si="198"/>
        <v>8800</v>
      </c>
      <c r="R496" s="52">
        <f t="shared" ca="1" si="199"/>
        <v>51</v>
      </c>
      <c r="S496" s="52"/>
      <c r="T496" s="52" t="str">
        <f t="shared" ca="1" si="208"/>
        <v>OV</v>
      </c>
      <c r="U496" s="57" t="s">
        <v>178</v>
      </c>
      <c r="V496" s="58">
        <f t="shared" ca="1" si="200"/>
        <v>0</v>
      </c>
      <c r="W496" s="59"/>
      <c r="X496" s="60"/>
      <c r="Y496" s="74">
        <v>8800</v>
      </c>
      <c r="Z496" s="56">
        <f t="shared" ca="1" si="215"/>
        <v>0</v>
      </c>
      <c r="AA496" s="56">
        <f t="shared" ca="1" si="215"/>
        <v>0</v>
      </c>
      <c r="AB496" s="56">
        <f t="shared" ca="1" si="215"/>
        <v>0</v>
      </c>
      <c r="AC496" s="56">
        <f t="shared" ca="1" si="215"/>
        <v>0</v>
      </c>
      <c r="AD496" s="56">
        <f t="shared" ca="1" si="215"/>
        <v>0</v>
      </c>
      <c r="AE496" s="56">
        <f t="shared" ca="1" si="215"/>
        <v>0</v>
      </c>
      <c r="AF496" s="56">
        <f t="shared" ca="1" si="215"/>
        <v>0</v>
      </c>
      <c r="AG496" s="56">
        <f t="shared" ca="1" si="215"/>
        <v>0</v>
      </c>
      <c r="AH496" s="56">
        <f t="shared" ca="1" si="215"/>
        <v>0</v>
      </c>
      <c r="AI496" s="56">
        <f t="shared" ca="1" si="215"/>
        <v>8800</v>
      </c>
      <c r="AJ496" s="56">
        <f t="shared" ca="1" si="216"/>
        <v>0</v>
      </c>
      <c r="AK496" s="56">
        <f t="shared" ca="1" si="216"/>
        <v>0</v>
      </c>
      <c r="AL496" s="56">
        <f t="shared" ca="1" si="216"/>
        <v>0</v>
      </c>
      <c r="AM496" s="56">
        <f t="shared" ca="1" si="216"/>
        <v>0</v>
      </c>
      <c r="AN496" s="56">
        <f t="shared" ca="1" si="216"/>
        <v>0</v>
      </c>
      <c r="AO496" s="56">
        <f t="shared" ca="1" si="216"/>
        <v>0</v>
      </c>
      <c r="AP496" s="56">
        <f t="shared" ca="1" si="216"/>
        <v>0</v>
      </c>
      <c r="AQ496" s="56">
        <f t="shared" ca="1" si="216"/>
        <v>0</v>
      </c>
      <c r="AR496" s="56">
        <f t="shared" ca="1" si="216"/>
        <v>0</v>
      </c>
      <c r="AS496" s="56">
        <f t="shared" ca="1" si="216"/>
        <v>0</v>
      </c>
      <c r="AT496" s="56">
        <f t="shared" ca="1" si="217"/>
        <v>0</v>
      </c>
      <c r="AU496" s="56">
        <f t="shared" ca="1" si="217"/>
        <v>0</v>
      </c>
      <c r="AV496" s="56">
        <f t="shared" ca="1" si="217"/>
        <v>0</v>
      </c>
      <c r="AW496" s="56">
        <f t="shared" ca="1" si="217"/>
        <v>0</v>
      </c>
      <c r="AX496" s="56">
        <f t="shared" ca="1" si="217"/>
        <v>0</v>
      </c>
      <c r="AY496" s="56">
        <f t="shared" ca="1" si="217"/>
        <v>0</v>
      </c>
      <c r="AZ496" s="56">
        <f t="shared" ca="1" si="217"/>
        <v>0</v>
      </c>
      <c r="BA496" s="56">
        <f t="shared" ca="1" si="217"/>
        <v>0</v>
      </c>
      <c r="BB496" s="56">
        <f t="shared" ca="1" si="217"/>
        <v>0</v>
      </c>
      <c r="BC496" s="56">
        <f t="shared" ca="1" si="217"/>
        <v>0</v>
      </c>
      <c r="BD496" s="56">
        <f t="shared" ca="1" si="217"/>
        <v>0</v>
      </c>
      <c r="BE496" s="56">
        <f t="shared" ca="1" si="217"/>
        <v>0</v>
      </c>
      <c r="BF496" s="56">
        <f t="shared" ca="1" si="217"/>
        <v>0</v>
      </c>
      <c r="BG496" s="56">
        <f t="shared" ca="1" si="217"/>
        <v>0</v>
      </c>
    </row>
    <row r="497" spans="1:60" s="4" customFormat="1" x14ac:dyDescent="0.2">
      <c r="A497" s="3" t="s">
        <v>1426</v>
      </c>
      <c r="B497" s="3" t="s">
        <v>2134</v>
      </c>
      <c r="C497" s="3" t="s">
        <v>1681</v>
      </c>
      <c r="D497" s="3"/>
      <c r="E497" s="90"/>
      <c r="F497" s="91" t="s">
        <v>2135</v>
      </c>
      <c r="G497" s="50" t="s">
        <v>1682</v>
      </c>
      <c r="H497" s="50" t="s">
        <v>1682</v>
      </c>
      <c r="I497" s="71"/>
      <c r="J497" s="72">
        <v>30</v>
      </c>
      <c r="K497" s="72"/>
      <c r="L497" s="80">
        <v>43581</v>
      </c>
      <c r="M497" s="54">
        <f t="shared" si="189"/>
        <v>5</v>
      </c>
      <c r="N497" s="52">
        <f t="shared" si="204"/>
        <v>17</v>
      </c>
      <c r="O497" s="55">
        <f t="shared" ca="1" si="196"/>
        <v>28</v>
      </c>
      <c r="P497" s="55" t="str">
        <f t="shared" ca="1" si="197"/>
        <v>2019.7</v>
      </c>
      <c r="Q497" s="56">
        <f t="shared" si="198"/>
        <v>4112.5</v>
      </c>
      <c r="R497" s="52">
        <f t="shared" ca="1" si="199"/>
        <v>75</v>
      </c>
      <c r="S497" s="52"/>
      <c r="T497" s="52" t="str">
        <f t="shared" ca="1" si="208"/>
        <v>OV</v>
      </c>
      <c r="U497" s="57" t="s">
        <v>178</v>
      </c>
      <c r="V497" s="58">
        <f t="shared" ca="1" si="200"/>
        <v>0</v>
      </c>
      <c r="W497" s="59"/>
      <c r="X497" s="60"/>
      <c r="Y497" s="74">
        <v>4112.5</v>
      </c>
      <c r="Z497" s="56">
        <f t="shared" ca="1" si="215"/>
        <v>0</v>
      </c>
      <c r="AA497" s="56">
        <f t="shared" ca="1" si="215"/>
        <v>0</v>
      </c>
      <c r="AB497" s="56">
        <f t="shared" ca="1" si="215"/>
        <v>0</v>
      </c>
      <c r="AC497" s="56">
        <f t="shared" ca="1" si="215"/>
        <v>0</v>
      </c>
      <c r="AD497" s="56">
        <f t="shared" ca="1" si="215"/>
        <v>0</v>
      </c>
      <c r="AE497" s="56">
        <f t="shared" ca="1" si="215"/>
        <v>0</v>
      </c>
      <c r="AF497" s="56">
        <f t="shared" ca="1" si="215"/>
        <v>0</v>
      </c>
      <c r="AG497" s="56">
        <f t="shared" ca="1" si="215"/>
        <v>0</v>
      </c>
      <c r="AH497" s="56">
        <f t="shared" ca="1" si="215"/>
        <v>0</v>
      </c>
      <c r="AI497" s="56">
        <f t="shared" ca="1" si="215"/>
        <v>4112.5</v>
      </c>
      <c r="AJ497" s="56">
        <f t="shared" ca="1" si="216"/>
        <v>0</v>
      </c>
      <c r="AK497" s="56">
        <f t="shared" ca="1" si="216"/>
        <v>0</v>
      </c>
      <c r="AL497" s="56">
        <f t="shared" ca="1" si="216"/>
        <v>0</v>
      </c>
      <c r="AM497" s="56">
        <f t="shared" ca="1" si="216"/>
        <v>0</v>
      </c>
      <c r="AN497" s="56">
        <f t="shared" ca="1" si="216"/>
        <v>0</v>
      </c>
      <c r="AO497" s="56">
        <f t="shared" ca="1" si="216"/>
        <v>0</v>
      </c>
      <c r="AP497" s="56">
        <f t="shared" ca="1" si="216"/>
        <v>0</v>
      </c>
      <c r="AQ497" s="56">
        <f t="shared" ca="1" si="216"/>
        <v>0</v>
      </c>
      <c r="AR497" s="56">
        <f t="shared" ca="1" si="216"/>
        <v>0</v>
      </c>
      <c r="AS497" s="56">
        <f t="shared" ca="1" si="216"/>
        <v>0</v>
      </c>
      <c r="AT497" s="56">
        <f t="shared" ca="1" si="217"/>
        <v>0</v>
      </c>
      <c r="AU497" s="56">
        <f t="shared" ca="1" si="217"/>
        <v>0</v>
      </c>
      <c r="AV497" s="56">
        <f t="shared" ca="1" si="217"/>
        <v>0</v>
      </c>
      <c r="AW497" s="56">
        <f t="shared" ca="1" si="217"/>
        <v>0</v>
      </c>
      <c r="AX497" s="56">
        <f t="shared" ca="1" si="217"/>
        <v>0</v>
      </c>
      <c r="AY497" s="56">
        <f t="shared" ca="1" si="217"/>
        <v>0</v>
      </c>
      <c r="AZ497" s="56">
        <f t="shared" ca="1" si="217"/>
        <v>0</v>
      </c>
      <c r="BA497" s="56">
        <f t="shared" ca="1" si="217"/>
        <v>0</v>
      </c>
      <c r="BB497" s="56">
        <f t="shared" ca="1" si="217"/>
        <v>0</v>
      </c>
      <c r="BC497" s="56">
        <f t="shared" ca="1" si="217"/>
        <v>0</v>
      </c>
      <c r="BD497" s="56">
        <f t="shared" ca="1" si="217"/>
        <v>0</v>
      </c>
      <c r="BE497" s="56">
        <f t="shared" ca="1" si="217"/>
        <v>0</v>
      </c>
      <c r="BF497" s="56">
        <f t="shared" ca="1" si="217"/>
        <v>0</v>
      </c>
      <c r="BG497" s="56">
        <f t="shared" ca="1" si="217"/>
        <v>0</v>
      </c>
    </row>
    <row r="498" spans="1:60" s="4" customFormat="1" x14ac:dyDescent="0.2">
      <c r="A498" s="3" t="s">
        <v>1426</v>
      </c>
      <c r="B498" s="3" t="s">
        <v>2134</v>
      </c>
      <c r="C498" s="3" t="s">
        <v>1681</v>
      </c>
      <c r="D498" s="3"/>
      <c r="E498" s="90"/>
      <c r="F498" s="91"/>
      <c r="G498" s="50" t="s">
        <v>1682</v>
      </c>
      <c r="H498" s="50" t="s">
        <v>1682</v>
      </c>
      <c r="I498" s="71"/>
      <c r="J498" s="72">
        <v>30</v>
      </c>
      <c r="K498" s="72"/>
      <c r="L498" s="80"/>
      <c r="M498" s="54" t="str">
        <f t="shared" si="189"/>
        <v>-</v>
      </c>
      <c r="N498" s="52">
        <f t="shared" si="204"/>
        <v>0</v>
      </c>
      <c r="O498" s="55">
        <f t="shared" ca="1" si="196"/>
        <v>28</v>
      </c>
      <c r="P498" s="55" t="str">
        <f t="shared" ca="1" si="197"/>
        <v>2019.7</v>
      </c>
      <c r="Q498" s="56">
        <f t="shared" si="198"/>
        <v>0</v>
      </c>
      <c r="R498" s="52" t="str">
        <f t="shared" si="199"/>
        <v/>
      </c>
      <c r="S498" s="52"/>
      <c r="T498" s="52" t="str">
        <f t="shared" si="208"/>
        <v>OV</v>
      </c>
      <c r="U498" s="57" t="s">
        <v>178</v>
      </c>
      <c r="V498" s="58">
        <f t="shared" ca="1" si="200"/>
        <v>0</v>
      </c>
      <c r="W498" s="59"/>
      <c r="X498" s="60"/>
      <c r="Y498" s="74"/>
      <c r="Z498" s="56">
        <f t="shared" ca="1" si="215"/>
        <v>0</v>
      </c>
      <c r="AA498" s="56">
        <f t="shared" ca="1" si="215"/>
        <v>0</v>
      </c>
      <c r="AB498" s="56">
        <f t="shared" ca="1" si="215"/>
        <v>0</v>
      </c>
      <c r="AC498" s="56">
        <f t="shared" ca="1" si="215"/>
        <v>0</v>
      </c>
      <c r="AD498" s="56">
        <f t="shared" ca="1" si="215"/>
        <v>0</v>
      </c>
      <c r="AE498" s="56">
        <f t="shared" ca="1" si="215"/>
        <v>0</v>
      </c>
      <c r="AF498" s="56">
        <f t="shared" ca="1" si="215"/>
        <v>0</v>
      </c>
      <c r="AG498" s="56">
        <f t="shared" ca="1" si="215"/>
        <v>0</v>
      </c>
      <c r="AH498" s="56">
        <f t="shared" ca="1" si="215"/>
        <v>0</v>
      </c>
      <c r="AI498" s="56">
        <f t="shared" ca="1" si="215"/>
        <v>0</v>
      </c>
      <c r="AJ498" s="56">
        <f t="shared" ca="1" si="216"/>
        <v>0</v>
      </c>
      <c r="AK498" s="56">
        <f t="shared" ca="1" si="216"/>
        <v>0</v>
      </c>
      <c r="AL498" s="56">
        <f t="shared" ca="1" si="216"/>
        <v>0</v>
      </c>
      <c r="AM498" s="56">
        <f t="shared" ca="1" si="216"/>
        <v>0</v>
      </c>
      <c r="AN498" s="56">
        <f t="shared" ca="1" si="216"/>
        <v>0</v>
      </c>
      <c r="AO498" s="56">
        <f t="shared" ca="1" si="216"/>
        <v>0</v>
      </c>
      <c r="AP498" s="56">
        <f t="shared" ca="1" si="216"/>
        <v>0</v>
      </c>
      <c r="AQ498" s="56">
        <f t="shared" ca="1" si="216"/>
        <v>0</v>
      </c>
      <c r="AR498" s="56">
        <f t="shared" ca="1" si="216"/>
        <v>0</v>
      </c>
      <c r="AS498" s="56">
        <f t="shared" ca="1" si="216"/>
        <v>0</v>
      </c>
      <c r="AT498" s="56">
        <f t="shared" ca="1" si="217"/>
        <v>0</v>
      </c>
      <c r="AU498" s="56">
        <f t="shared" ca="1" si="217"/>
        <v>0</v>
      </c>
      <c r="AV498" s="56">
        <f t="shared" ca="1" si="217"/>
        <v>0</v>
      </c>
      <c r="AW498" s="56">
        <f t="shared" ca="1" si="217"/>
        <v>0</v>
      </c>
      <c r="AX498" s="56">
        <f t="shared" ca="1" si="217"/>
        <v>0</v>
      </c>
      <c r="AY498" s="56">
        <f t="shared" ca="1" si="217"/>
        <v>0</v>
      </c>
      <c r="AZ498" s="56">
        <f t="shared" ca="1" si="217"/>
        <v>0</v>
      </c>
      <c r="BA498" s="56">
        <f t="shared" ca="1" si="217"/>
        <v>0</v>
      </c>
      <c r="BB498" s="56">
        <f t="shared" ca="1" si="217"/>
        <v>0</v>
      </c>
      <c r="BC498" s="56">
        <f t="shared" ca="1" si="217"/>
        <v>0</v>
      </c>
      <c r="BD498" s="56">
        <f t="shared" ca="1" si="217"/>
        <v>0</v>
      </c>
      <c r="BE498" s="56">
        <f t="shared" ca="1" si="217"/>
        <v>0</v>
      </c>
      <c r="BF498" s="56">
        <f t="shared" ca="1" si="217"/>
        <v>0</v>
      </c>
      <c r="BG498" s="56">
        <f t="shared" ca="1" si="217"/>
        <v>0</v>
      </c>
    </row>
    <row r="499" spans="1:60" s="4" customFormat="1" x14ac:dyDescent="0.2">
      <c r="A499" s="3" t="s">
        <v>1426</v>
      </c>
      <c r="B499" s="3" t="s">
        <v>2134</v>
      </c>
      <c r="C499" s="3" t="s">
        <v>2136</v>
      </c>
      <c r="D499" s="3"/>
      <c r="E499" s="90"/>
      <c r="F499" s="101"/>
      <c r="G499" s="50" t="s">
        <v>1678</v>
      </c>
      <c r="H499" s="50" t="s">
        <v>2137</v>
      </c>
      <c r="I499" s="71"/>
      <c r="J499" s="72">
        <v>30</v>
      </c>
      <c r="K499" s="72"/>
      <c r="L499" s="80"/>
      <c r="M499" s="54" t="str">
        <f t="shared" si="189"/>
        <v>-</v>
      </c>
      <c r="N499" s="52">
        <f t="shared" si="204"/>
        <v>0</v>
      </c>
      <c r="O499" s="55">
        <f t="shared" ca="1" si="196"/>
        <v>28</v>
      </c>
      <c r="P499" s="55" t="str">
        <f t="shared" ca="1" si="197"/>
        <v>2019.7</v>
      </c>
      <c r="Q499" s="56">
        <f t="shared" si="198"/>
        <v>0</v>
      </c>
      <c r="R499" s="52" t="str">
        <f t="shared" si="199"/>
        <v/>
      </c>
      <c r="S499" s="52"/>
      <c r="T499" s="52" t="str">
        <f t="shared" si="208"/>
        <v>OV</v>
      </c>
      <c r="U499" s="57" t="s">
        <v>178</v>
      </c>
      <c r="V499" s="58">
        <f t="shared" ca="1" si="200"/>
        <v>0</v>
      </c>
      <c r="W499" s="59"/>
      <c r="X499" s="60"/>
      <c r="Y499" s="74"/>
      <c r="Z499" s="56">
        <f t="shared" ca="1" si="215"/>
        <v>0</v>
      </c>
      <c r="AA499" s="56">
        <f t="shared" ca="1" si="215"/>
        <v>0</v>
      </c>
      <c r="AB499" s="56">
        <f t="shared" ca="1" si="215"/>
        <v>0</v>
      </c>
      <c r="AC499" s="56">
        <f t="shared" ca="1" si="215"/>
        <v>0</v>
      </c>
      <c r="AD499" s="56">
        <f t="shared" ca="1" si="215"/>
        <v>0</v>
      </c>
      <c r="AE499" s="56">
        <f t="shared" ca="1" si="215"/>
        <v>0</v>
      </c>
      <c r="AF499" s="56">
        <f t="shared" ca="1" si="215"/>
        <v>0</v>
      </c>
      <c r="AG499" s="56">
        <f t="shared" ca="1" si="215"/>
        <v>0</v>
      </c>
      <c r="AH499" s="56">
        <f t="shared" ca="1" si="215"/>
        <v>0</v>
      </c>
      <c r="AI499" s="56">
        <f t="shared" ca="1" si="215"/>
        <v>0</v>
      </c>
      <c r="AJ499" s="56">
        <f t="shared" ca="1" si="216"/>
        <v>0</v>
      </c>
      <c r="AK499" s="56">
        <f t="shared" ca="1" si="216"/>
        <v>0</v>
      </c>
      <c r="AL499" s="56">
        <f t="shared" ca="1" si="216"/>
        <v>0</v>
      </c>
      <c r="AM499" s="56">
        <f t="shared" ca="1" si="216"/>
        <v>0</v>
      </c>
      <c r="AN499" s="56">
        <f t="shared" ca="1" si="216"/>
        <v>0</v>
      </c>
      <c r="AO499" s="56">
        <f t="shared" ca="1" si="216"/>
        <v>0</v>
      </c>
      <c r="AP499" s="56">
        <f t="shared" ca="1" si="216"/>
        <v>0</v>
      </c>
      <c r="AQ499" s="56">
        <f t="shared" ca="1" si="216"/>
        <v>0</v>
      </c>
      <c r="AR499" s="56">
        <f t="shared" ca="1" si="216"/>
        <v>0</v>
      </c>
      <c r="AS499" s="56">
        <f t="shared" ca="1" si="216"/>
        <v>0</v>
      </c>
      <c r="AT499" s="56">
        <f t="shared" ca="1" si="217"/>
        <v>0</v>
      </c>
      <c r="AU499" s="56">
        <f t="shared" ca="1" si="217"/>
        <v>0</v>
      </c>
      <c r="AV499" s="56">
        <f t="shared" ca="1" si="217"/>
        <v>0</v>
      </c>
      <c r="AW499" s="56">
        <f t="shared" ca="1" si="217"/>
        <v>0</v>
      </c>
      <c r="AX499" s="56">
        <f t="shared" ca="1" si="217"/>
        <v>0</v>
      </c>
      <c r="AY499" s="56">
        <f t="shared" ca="1" si="217"/>
        <v>0</v>
      </c>
      <c r="AZ499" s="56">
        <f t="shared" ca="1" si="217"/>
        <v>0</v>
      </c>
      <c r="BA499" s="56">
        <f t="shared" ca="1" si="217"/>
        <v>0</v>
      </c>
      <c r="BB499" s="56">
        <f t="shared" ca="1" si="217"/>
        <v>0</v>
      </c>
      <c r="BC499" s="56">
        <f t="shared" ca="1" si="217"/>
        <v>0</v>
      </c>
      <c r="BD499" s="56">
        <f t="shared" ca="1" si="217"/>
        <v>0</v>
      </c>
      <c r="BE499" s="56">
        <f t="shared" ca="1" si="217"/>
        <v>0</v>
      </c>
      <c r="BF499" s="56">
        <f t="shared" ca="1" si="217"/>
        <v>0</v>
      </c>
      <c r="BG499" s="56">
        <f t="shared" ca="1" si="217"/>
        <v>0</v>
      </c>
    </row>
    <row r="500" spans="1:60" s="4" customFormat="1" x14ac:dyDescent="0.2">
      <c r="A500" s="3" t="s">
        <v>1426</v>
      </c>
      <c r="B500" s="3" t="s">
        <v>2134</v>
      </c>
      <c r="C500" s="3" t="s">
        <v>2136</v>
      </c>
      <c r="D500" s="3"/>
      <c r="E500" s="90"/>
      <c r="F500" s="101"/>
      <c r="G500" s="50" t="s">
        <v>1678</v>
      </c>
      <c r="H500" s="50" t="s">
        <v>2137</v>
      </c>
      <c r="I500" s="71"/>
      <c r="J500" s="72">
        <v>30</v>
      </c>
      <c r="K500" s="72"/>
      <c r="L500" s="80"/>
      <c r="M500" s="54" t="str">
        <f t="shared" si="189"/>
        <v>-</v>
      </c>
      <c r="N500" s="52">
        <f t="shared" si="204"/>
        <v>0</v>
      </c>
      <c r="O500" s="55">
        <f t="shared" ca="1" si="196"/>
        <v>28</v>
      </c>
      <c r="P500" s="55" t="str">
        <f t="shared" ca="1" si="197"/>
        <v>2019.7</v>
      </c>
      <c r="Q500" s="56">
        <f t="shared" si="198"/>
        <v>0</v>
      </c>
      <c r="R500" s="52" t="str">
        <f t="shared" si="199"/>
        <v/>
      </c>
      <c r="S500" s="52"/>
      <c r="T500" s="52" t="str">
        <f t="shared" si="208"/>
        <v>OV</v>
      </c>
      <c r="U500" s="57" t="s">
        <v>178</v>
      </c>
      <c r="V500" s="58">
        <f t="shared" ca="1" si="200"/>
        <v>0</v>
      </c>
      <c r="W500" s="59"/>
      <c r="X500" s="60"/>
      <c r="Y500" s="74"/>
      <c r="Z500" s="56">
        <f t="shared" ca="1" si="215"/>
        <v>0</v>
      </c>
      <c r="AA500" s="56">
        <f t="shared" ca="1" si="215"/>
        <v>0</v>
      </c>
      <c r="AB500" s="56">
        <f t="shared" ca="1" si="215"/>
        <v>0</v>
      </c>
      <c r="AC500" s="56">
        <f t="shared" ca="1" si="215"/>
        <v>0</v>
      </c>
      <c r="AD500" s="56">
        <f t="shared" ca="1" si="215"/>
        <v>0</v>
      </c>
      <c r="AE500" s="56">
        <f t="shared" ca="1" si="215"/>
        <v>0</v>
      </c>
      <c r="AF500" s="56">
        <f t="shared" ca="1" si="215"/>
        <v>0</v>
      </c>
      <c r="AG500" s="56">
        <f t="shared" ca="1" si="215"/>
        <v>0</v>
      </c>
      <c r="AH500" s="56">
        <f t="shared" ca="1" si="215"/>
        <v>0</v>
      </c>
      <c r="AI500" s="56">
        <f t="shared" ca="1" si="215"/>
        <v>0</v>
      </c>
      <c r="AJ500" s="56">
        <f t="shared" ca="1" si="216"/>
        <v>0</v>
      </c>
      <c r="AK500" s="56">
        <f t="shared" ca="1" si="216"/>
        <v>0</v>
      </c>
      <c r="AL500" s="56">
        <f t="shared" ca="1" si="216"/>
        <v>0</v>
      </c>
      <c r="AM500" s="56">
        <f t="shared" ca="1" si="216"/>
        <v>0</v>
      </c>
      <c r="AN500" s="56">
        <f t="shared" ca="1" si="216"/>
        <v>0</v>
      </c>
      <c r="AO500" s="56">
        <f t="shared" ca="1" si="216"/>
        <v>0</v>
      </c>
      <c r="AP500" s="56">
        <f t="shared" ca="1" si="216"/>
        <v>0</v>
      </c>
      <c r="AQ500" s="56">
        <f t="shared" ca="1" si="216"/>
        <v>0</v>
      </c>
      <c r="AR500" s="56">
        <f t="shared" ca="1" si="216"/>
        <v>0</v>
      </c>
      <c r="AS500" s="56">
        <f t="shared" ca="1" si="216"/>
        <v>0</v>
      </c>
      <c r="AT500" s="56">
        <f t="shared" ca="1" si="217"/>
        <v>0</v>
      </c>
      <c r="AU500" s="56">
        <f t="shared" ca="1" si="217"/>
        <v>0</v>
      </c>
      <c r="AV500" s="56">
        <f t="shared" ca="1" si="217"/>
        <v>0</v>
      </c>
      <c r="AW500" s="56">
        <f t="shared" ca="1" si="217"/>
        <v>0</v>
      </c>
      <c r="AX500" s="56">
        <f t="shared" ca="1" si="217"/>
        <v>0</v>
      </c>
      <c r="AY500" s="56">
        <f t="shared" ca="1" si="217"/>
        <v>0</v>
      </c>
      <c r="AZ500" s="56">
        <f t="shared" ca="1" si="217"/>
        <v>0</v>
      </c>
      <c r="BA500" s="56">
        <f t="shared" ca="1" si="217"/>
        <v>0</v>
      </c>
      <c r="BB500" s="56">
        <f t="shared" ca="1" si="217"/>
        <v>0</v>
      </c>
      <c r="BC500" s="56">
        <f t="shared" ca="1" si="217"/>
        <v>0</v>
      </c>
      <c r="BD500" s="56">
        <f t="shared" ca="1" si="217"/>
        <v>0</v>
      </c>
      <c r="BE500" s="56">
        <f t="shared" ca="1" si="217"/>
        <v>0</v>
      </c>
      <c r="BF500" s="56">
        <f t="shared" ca="1" si="217"/>
        <v>0</v>
      </c>
      <c r="BG500" s="56">
        <f t="shared" ca="1" si="217"/>
        <v>0</v>
      </c>
    </row>
    <row r="501" spans="1:60" s="4" customFormat="1" x14ac:dyDescent="0.2">
      <c r="A501" s="3"/>
      <c r="B501" s="3" t="s">
        <v>2138</v>
      </c>
      <c r="C501" s="3" t="s">
        <v>1783</v>
      </c>
      <c r="D501" s="3"/>
      <c r="E501" s="90"/>
      <c r="F501" s="91"/>
      <c r="G501" s="50" t="s">
        <v>1682</v>
      </c>
      <c r="H501" s="50" t="s">
        <v>1682</v>
      </c>
      <c r="I501" s="71"/>
      <c r="J501" s="72"/>
      <c r="K501" s="72"/>
      <c r="L501" s="80"/>
      <c r="M501" s="54" t="str">
        <f t="shared" si="189"/>
        <v>-</v>
      </c>
      <c r="N501" s="52">
        <f t="shared" si="204"/>
        <v>0</v>
      </c>
      <c r="O501" s="55">
        <f t="shared" ca="1" si="196"/>
        <v>28</v>
      </c>
      <c r="P501" s="55" t="str">
        <f t="shared" ca="1" si="197"/>
        <v>2019.7</v>
      </c>
      <c r="Q501" s="56">
        <f t="shared" si="198"/>
        <v>0</v>
      </c>
      <c r="R501" s="52" t="str">
        <f t="shared" si="199"/>
        <v/>
      </c>
      <c r="S501" s="52"/>
      <c r="T501" s="52" t="str">
        <f t="shared" si="208"/>
        <v>OV</v>
      </c>
      <c r="U501" s="57" t="s">
        <v>130</v>
      </c>
      <c r="V501" s="58">
        <f t="shared" ca="1" si="200"/>
        <v>0</v>
      </c>
      <c r="W501" s="64" t="s">
        <v>2139</v>
      </c>
      <c r="X501" s="60"/>
      <c r="Y501" s="74"/>
      <c r="Z501" s="56">
        <f t="shared" ca="1" si="215"/>
        <v>0</v>
      </c>
      <c r="AA501" s="56">
        <f t="shared" ca="1" si="215"/>
        <v>0</v>
      </c>
      <c r="AB501" s="56">
        <f t="shared" ca="1" si="215"/>
        <v>0</v>
      </c>
      <c r="AC501" s="56">
        <f t="shared" ca="1" si="215"/>
        <v>0</v>
      </c>
      <c r="AD501" s="56">
        <f t="shared" ca="1" si="215"/>
        <v>0</v>
      </c>
      <c r="AE501" s="56">
        <f t="shared" ca="1" si="215"/>
        <v>0</v>
      </c>
      <c r="AF501" s="56">
        <f t="shared" ca="1" si="215"/>
        <v>0</v>
      </c>
      <c r="AG501" s="56">
        <f t="shared" ca="1" si="215"/>
        <v>0</v>
      </c>
      <c r="AH501" s="56">
        <f t="shared" ca="1" si="215"/>
        <v>0</v>
      </c>
      <c r="AI501" s="56">
        <f t="shared" ca="1" si="215"/>
        <v>0</v>
      </c>
      <c r="AJ501" s="56">
        <f t="shared" ca="1" si="216"/>
        <v>0</v>
      </c>
      <c r="AK501" s="56">
        <f t="shared" ca="1" si="216"/>
        <v>0</v>
      </c>
      <c r="AL501" s="56">
        <f t="shared" ca="1" si="216"/>
        <v>0</v>
      </c>
      <c r="AM501" s="56">
        <f t="shared" ca="1" si="216"/>
        <v>0</v>
      </c>
      <c r="AN501" s="56">
        <f t="shared" ca="1" si="216"/>
        <v>0</v>
      </c>
      <c r="AO501" s="56">
        <f t="shared" ca="1" si="216"/>
        <v>0</v>
      </c>
      <c r="AP501" s="56">
        <f t="shared" ca="1" si="216"/>
        <v>0</v>
      </c>
      <c r="AQ501" s="56">
        <f t="shared" ca="1" si="216"/>
        <v>0</v>
      </c>
      <c r="AR501" s="56">
        <f t="shared" ca="1" si="216"/>
        <v>0</v>
      </c>
      <c r="AS501" s="56">
        <f t="shared" ca="1" si="216"/>
        <v>0</v>
      </c>
      <c r="AT501" s="56">
        <f t="shared" ca="1" si="217"/>
        <v>0</v>
      </c>
      <c r="AU501" s="56">
        <f t="shared" ca="1" si="217"/>
        <v>0</v>
      </c>
      <c r="AV501" s="56">
        <f t="shared" ca="1" si="217"/>
        <v>0</v>
      </c>
      <c r="AW501" s="56">
        <f t="shared" ca="1" si="217"/>
        <v>0</v>
      </c>
      <c r="AX501" s="56">
        <f t="shared" ca="1" si="217"/>
        <v>0</v>
      </c>
      <c r="AY501" s="56">
        <f t="shared" ca="1" si="217"/>
        <v>0</v>
      </c>
      <c r="AZ501" s="56">
        <f t="shared" ca="1" si="217"/>
        <v>0</v>
      </c>
      <c r="BA501" s="56">
        <f t="shared" ca="1" si="217"/>
        <v>0</v>
      </c>
      <c r="BB501" s="56">
        <f t="shared" ca="1" si="217"/>
        <v>0</v>
      </c>
      <c r="BC501" s="56">
        <f t="shared" ca="1" si="217"/>
        <v>0</v>
      </c>
      <c r="BD501" s="56">
        <f t="shared" ca="1" si="217"/>
        <v>0</v>
      </c>
      <c r="BE501" s="56">
        <f t="shared" ca="1" si="217"/>
        <v>0</v>
      </c>
      <c r="BF501" s="56">
        <f t="shared" ca="1" si="217"/>
        <v>0</v>
      </c>
      <c r="BG501" s="56">
        <f t="shared" ca="1" si="217"/>
        <v>0</v>
      </c>
    </row>
    <row r="502" spans="1:60" s="4" customFormat="1" x14ac:dyDescent="0.2">
      <c r="A502" s="3" t="s">
        <v>2140</v>
      </c>
      <c r="B502" s="3" t="s">
        <v>4042</v>
      </c>
      <c r="C502" s="3" t="s">
        <v>1684</v>
      </c>
      <c r="D502" s="3"/>
      <c r="E502" s="90"/>
      <c r="F502" s="101"/>
      <c r="G502" s="50" t="s">
        <v>1682</v>
      </c>
      <c r="H502" s="50" t="s">
        <v>1682</v>
      </c>
      <c r="I502" s="71"/>
      <c r="J502" s="72">
        <v>14</v>
      </c>
      <c r="K502" s="72"/>
      <c r="L502" s="80"/>
      <c r="M502" s="54" t="str">
        <f t="shared" si="189"/>
        <v>-</v>
      </c>
      <c r="N502" s="52">
        <f t="shared" si="204"/>
        <v>0</v>
      </c>
      <c r="O502" s="55">
        <f t="shared" ca="1" si="196"/>
        <v>28</v>
      </c>
      <c r="P502" s="55" t="str">
        <f t="shared" ca="1" si="197"/>
        <v>2019.7</v>
      </c>
      <c r="Q502" s="56">
        <f t="shared" si="198"/>
        <v>0</v>
      </c>
      <c r="R502" s="52" t="str">
        <f t="shared" si="199"/>
        <v/>
      </c>
      <c r="S502" s="52"/>
      <c r="T502" s="52" t="str">
        <f t="shared" si="208"/>
        <v>OV</v>
      </c>
      <c r="U502" s="57" t="s">
        <v>130</v>
      </c>
      <c r="V502" s="58">
        <f t="shared" ca="1" si="200"/>
        <v>0</v>
      </c>
      <c r="W502" s="59"/>
      <c r="X502" s="60"/>
      <c r="Y502" s="74"/>
      <c r="Z502" s="56">
        <f t="shared" ref="Z502:AI511" ca="1" si="218">IF($O502-WEEKNUM(Z$1815)=0,$Y502,0)</f>
        <v>0</v>
      </c>
      <c r="AA502" s="56">
        <f t="shared" ca="1" si="218"/>
        <v>0</v>
      </c>
      <c r="AB502" s="56">
        <f t="shared" ca="1" si="218"/>
        <v>0</v>
      </c>
      <c r="AC502" s="56">
        <f t="shared" ca="1" si="218"/>
        <v>0</v>
      </c>
      <c r="AD502" s="56">
        <f t="shared" ca="1" si="218"/>
        <v>0</v>
      </c>
      <c r="AE502" s="56">
        <f t="shared" ca="1" si="218"/>
        <v>0</v>
      </c>
      <c r="AF502" s="56">
        <f t="shared" ca="1" si="218"/>
        <v>0</v>
      </c>
      <c r="AG502" s="56">
        <f t="shared" ca="1" si="218"/>
        <v>0</v>
      </c>
      <c r="AH502" s="56">
        <f t="shared" ca="1" si="218"/>
        <v>0</v>
      </c>
      <c r="AI502" s="56">
        <f t="shared" ca="1" si="218"/>
        <v>0</v>
      </c>
      <c r="AJ502" s="56">
        <f t="shared" ref="AJ502:AS511" ca="1" si="219">IF($O502-WEEKNUM(AJ$1815)=0,$Y502,0)</f>
        <v>0</v>
      </c>
      <c r="AK502" s="56">
        <f t="shared" ca="1" si="219"/>
        <v>0</v>
      </c>
      <c r="AL502" s="56">
        <f t="shared" ca="1" si="219"/>
        <v>0</v>
      </c>
      <c r="AM502" s="56">
        <f t="shared" ca="1" si="219"/>
        <v>0</v>
      </c>
      <c r="AN502" s="56">
        <f t="shared" ca="1" si="219"/>
        <v>0</v>
      </c>
      <c r="AO502" s="56">
        <f t="shared" ca="1" si="219"/>
        <v>0</v>
      </c>
      <c r="AP502" s="56">
        <f t="shared" ca="1" si="219"/>
        <v>0</v>
      </c>
      <c r="AQ502" s="56">
        <f t="shared" ca="1" si="219"/>
        <v>0</v>
      </c>
      <c r="AR502" s="56">
        <f t="shared" ca="1" si="219"/>
        <v>0</v>
      </c>
      <c r="AS502" s="56">
        <f t="shared" ca="1" si="219"/>
        <v>0</v>
      </c>
      <c r="AT502" s="56">
        <f t="shared" ref="AT502:BG511" ca="1" si="220">IF($O502-WEEKNUM(AT$1815)=0,$Y502,0)</f>
        <v>0</v>
      </c>
      <c r="AU502" s="56">
        <f t="shared" ca="1" si="220"/>
        <v>0</v>
      </c>
      <c r="AV502" s="56">
        <f t="shared" ca="1" si="220"/>
        <v>0</v>
      </c>
      <c r="AW502" s="56">
        <f t="shared" ca="1" si="220"/>
        <v>0</v>
      </c>
      <c r="AX502" s="56">
        <f t="shared" ca="1" si="220"/>
        <v>0</v>
      </c>
      <c r="AY502" s="56">
        <f t="shared" ca="1" si="220"/>
        <v>0</v>
      </c>
      <c r="AZ502" s="56">
        <f t="shared" ca="1" si="220"/>
        <v>0</v>
      </c>
      <c r="BA502" s="56">
        <f t="shared" ca="1" si="220"/>
        <v>0</v>
      </c>
      <c r="BB502" s="56">
        <f t="shared" ca="1" si="220"/>
        <v>0</v>
      </c>
      <c r="BC502" s="56">
        <f t="shared" ca="1" si="220"/>
        <v>0</v>
      </c>
      <c r="BD502" s="56">
        <f t="shared" ca="1" si="220"/>
        <v>0</v>
      </c>
      <c r="BE502" s="56">
        <f t="shared" ca="1" si="220"/>
        <v>0</v>
      </c>
      <c r="BF502" s="56">
        <f t="shared" ca="1" si="220"/>
        <v>0</v>
      </c>
      <c r="BG502" s="56">
        <f t="shared" ca="1" si="220"/>
        <v>0</v>
      </c>
    </row>
    <row r="503" spans="1:60" s="4" customFormat="1" x14ac:dyDescent="0.2">
      <c r="B503" s="4" t="s">
        <v>2141</v>
      </c>
      <c r="C503" s="4" t="s">
        <v>1717</v>
      </c>
      <c r="E503" s="102"/>
      <c r="F503" s="86"/>
      <c r="G503" s="50" t="s">
        <v>1682</v>
      </c>
      <c r="H503" s="50" t="s">
        <v>1682</v>
      </c>
      <c r="I503" s="51"/>
      <c r="J503" s="52">
        <v>14</v>
      </c>
      <c r="K503" s="52"/>
      <c r="L503" s="53"/>
      <c r="M503" s="54" t="str">
        <f t="shared" si="189"/>
        <v>-</v>
      </c>
      <c r="N503" s="52">
        <f t="shared" si="204"/>
        <v>0</v>
      </c>
      <c r="O503" s="55">
        <f t="shared" ca="1" si="196"/>
        <v>28</v>
      </c>
      <c r="P503" s="55" t="str">
        <f t="shared" ca="1" si="197"/>
        <v>2019.7</v>
      </c>
      <c r="Q503" s="56">
        <f t="shared" si="198"/>
        <v>0</v>
      </c>
      <c r="R503" s="52" t="str">
        <f t="shared" si="199"/>
        <v/>
      </c>
      <c r="S503" s="52"/>
      <c r="T503" s="52" t="str">
        <f t="shared" si="208"/>
        <v>OV</v>
      </c>
      <c r="U503" s="57" t="s">
        <v>130</v>
      </c>
      <c r="V503" s="58">
        <f t="shared" ca="1" si="200"/>
        <v>0</v>
      </c>
      <c r="W503" s="64" t="s">
        <v>2142</v>
      </c>
      <c r="X503" s="60"/>
      <c r="Y503" s="61"/>
      <c r="Z503" s="56">
        <f t="shared" ca="1" si="218"/>
        <v>0</v>
      </c>
      <c r="AA503" s="56">
        <f t="shared" ca="1" si="218"/>
        <v>0</v>
      </c>
      <c r="AB503" s="56">
        <f t="shared" ca="1" si="218"/>
        <v>0</v>
      </c>
      <c r="AC503" s="56">
        <f t="shared" ca="1" si="218"/>
        <v>0</v>
      </c>
      <c r="AD503" s="56">
        <f t="shared" ca="1" si="218"/>
        <v>0</v>
      </c>
      <c r="AE503" s="56">
        <f t="shared" ca="1" si="218"/>
        <v>0</v>
      </c>
      <c r="AF503" s="56">
        <f t="shared" ca="1" si="218"/>
        <v>0</v>
      </c>
      <c r="AG503" s="56">
        <f t="shared" ca="1" si="218"/>
        <v>0</v>
      </c>
      <c r="AH503" s="56">
        <f t="shared" ca="1" si="218"/>
        <v>0</v>
      </c>
      <c r="AI503" s="56">
        <f t="shared" ca="1" si="218"/>
        <v>0</v>
      </c>
      <c r="AJ503" s="56">
        <f t="shared" ca="1" si="219"/>
        <v>0</v>
      </c>
      <c r="AK503" s="56">
        <f t="shared" ca="1" si="219"/>
        <v>0</v>
      </c>
      <c r="AL503" s="56">
        <f t="shared" ca="1" si="219"/>
        <v>0</v>
      </c>
      <c r="AM503" s="56">
        <f t="shared" ca="1" si="219"/>
        <v>0</v>
      </c>
      <c r="AN503" s="56">
        <f t="shared" ca="1" si="219"/>
        <v>0</v>
      </c>
      <c r="AO503" s="56">
        <f t="shared" ca="1" si="219"/>
        <v>0</v>
      </c>
      <c r="AP503" s="56">
        <f t="shared" ca="1" si="219"/>
        <v>0</v>
      </c>
      <c r="AQ503" s="56">
        <f t="shared" ca="1" si="219"/>
        <v>0</v>
      </c>
      <c r="AR503" s="56">
        <f t="shared" ca="1" si="219"/>
        <v>0</v>
      </c>
      <c r="AS503" s="56">
        <f t="shared" ca="1" si="219"/>
        <v>0</v>
      </c>
      <c r="AT503" s="56">
        <f t="shared" ca="1" si="220"/>
        <v>0</v>
      </c>
      <c r="AU503" s="56">
        <f t="shared" ca="1" si="220"/>
        <v>0</v>
      </c>
      <c r="AV503" s="56">
        <f t="shared" ca="1" si="220"/>
        <v>0</v>
      </c>
      <c r="AW503" s="56">
        <f t="shared" ca="1" si="220"/>
        <v>0</v>
      </c>
      <c r="AX503" s="56">
        <f t="shared" ca="1" si="220"/>
        <v>0</v>
      </c>
      <c r="AY503" s="56">
        <f t="shared" ca="1" si="220"/>
        <v>0</v>
      </c>
      <c r="AZ503" s="56">
        <f t="shared" ca="1" si="220"/>
        <v>0</v>
      </c>
      <c r="BA503" s="56">
        <f t="shared" ca="1" si="220"/>
        <v>0</v>
      </c>
      <c r="BB503" s="56">
        <f t="shared" ca="1" si="220"/>
        <v>0</v>
      </c>
      <c r="BC503" s="56">
        <f t="shared" ca="1" si="220"/>
        <v>0</v>
      </c>
      <c r="BD503" s="56">
        <f t="shared" ca="1" si="220"/>
        <v>0</v>
      </c>
      <c r="BE503" s="56">
        <f t="shared" ca="1" si="220"/>
        <v>0</v>
      </c>
      <c r="BF503" s="56">
        <f t="shared" ca="1" si="220"/>
        <v>0</v>
      </c>
      <c r="BG503" s="56">
        <f t="shared" ca="1" si="220"/>
        <v>0</v>
      </c>
    </row>
    <row r="504" spans="1:60" s="4" customFormat="1" x14ac:dyDescent="0.2">
      <c r="B504" s="4" t="s">
        <v>2141</v>
      </c>
      <c r="C504" s="4" t="s">
        <v>1717</v>
      </c>
      <c r="E504" s="102"/>
      <c r="F504" s="86"/>
      <c r="G504" s="50" t="s">
        <v>1682</v>
      </c>
      <c r="H504" s="50" t="s">
        <v>1682</v>
      </c>
      <c r="I504" s="51"/>
      <c r="J504" s="52">
        <v>14</v>
      </c>
      <c r="K504" s="52"/>
      <c r="L504" s="53"/>
      <c r="M504" s="54" t="str">
        <f t="shared" si="189"/>
        <v>-</v>
      </c>
      <c r="N504" s="52">
        <f t="shared" si="204"/>
        <v>0</v>
      </c>
      <c r="O504" s="55">
        <f t="shared" ca="1" si="196"/>
        <v>28</v>
      </c>
      <c r="P504" s="55" t="str">
        <f t="shared" ca="1" si="197"/>
        <v>2019.7</v>
      </c>
      <c r="Q504" s="56">
        <f t="shared" si="198"/>
        <v>0</v>
      </c>
      <c r="R504" s="52" t="str">
        <f t="shared" si="199"/>
        <v/>
      </c>
      <c r="S504" s="52"/>
      <c r="T504" s="52" t="str">
        <f t="shared" si="208"/>
        <v>OV</v>
      </c>
      <c r="U504" s="57" t="s">
        <v>130</v>
      </c>
      <c r="V504" s="58">
        <f t="shared" ca="1" si="200"/>
        <v>0</v>
      </c>
      <c r="W504" s="64" t="s">
        <v>2142</v>
      </c>
      <c r="X504" s="60"/>
      <c r="Y504" s="61"/>
      <c r="Z504" s="56">
        <f t="shared" ca="1" si="218"/>
        <v>0</v>
      </c>
      <c r="AA504" s="56">
        <f t="shared" ca="1" si="218"/>
        <v>0</v>
      </c>
      <c r="AB504" s="56">
        <f t="shared" ca="1" si="218"/>
        <v>0</v>
      </c>
      <c r="AC504" s="56">
        <f t="shared" ca="1" si="218"/>
        <v>0</v>
      </c>
      <c r="AD504" s="56">
        <f t="shared" ca="1" si="218"/>
        <v>0</v>
      </c>
      <c r="AE504" s="56">
        <f t="shared" ca="1" si="218"/>
        <v>0</v>
      </c>
      <c r="AF504" s="56">
        <f t="shared" ca="1" si="218"/>
        <v>0</v>
      </c>
      <c r="AG504" s="56">
        <f t="shared" ca="1" si="218"/>
        <v>0</v>
      </c>
      <c r="AH504" s="56">
        <f t="shared" ca="1" si="218"/>
        <v>0</v>
      </c>
      <c r="AI504" s="56">
        <f t="shared" ca="1" si="218"/>
        <v>0</v>
      </c>
      <c r="AJ504" s="56">
        <f t="shared" ca="1" si="219"/>
        <v>0</v>
      </c>
      <c r="AK504" s="56">
        <f t="shared" ca="1" si="219"/>
        <v>0</v>
      </c>
      <c r="AL504" s="56">
        <f t="shared" ca="1" si="219"/>
        <v>0</v>
      </c>
      <c r="AM504" s="56">
        <f t="shared" ca="1" si="219"/>
        <v>0</v>
      </c>
      <c r="AN504" s="56">
        <f t="shared" ca="1" si="219"/>
        <v>0</v>
      </c>
      <c r="AO504" s="56">
        <f t="shared" ca="1" si="219"/>
        <v>0</v>
      </c>
      <c r="AP504" s="56">
        <f t="shared" ca="1" si="219"/>
        <v>0</v>
      </c>
      <c r="AQ504" s="56">
        <f t="shared" ca="1" si="219"/>
        <v>0</v>
      </c>
      <c r="AR504" s="56">
        <f t="shared" ca="1" si="219"/>
        <v>0</v>
      </c>
      <c r="AS504" s="56">
        <f t="shared" ca="1" si="219"/>
        <v>0</v>
      </c>
      <c r="AT504" s="56">
        <f t="shared" ca="1" si="220"/>
        <v>0</v>
      </c>
      <c r="AU504" s="56">
        <f t="shared" ca="1" si="220"/>
        <v>0</v>
      </c>
      <c r="AV504" s="56">
        <f t="shared" ca="1" si="220"/>
        <v>0</v>
      </c>
      <c r="AW504" s="56">
        <f t="shared" ca="1" si="220"/>
        <v>0</v>
      </c>
      <c r="AX504" s="56">
        <f t="shared" ca="1" si="220"/>
        <v>0</v>
      </c>
      <c r="AY504" s="56">
        <f t="shared" ca="1" si="220"/>
        <v>0</v>
      </c>
      <c r="AZ504" s="56">
        <f t="shared" ca="1" si="220"/>
        <v>0</v>
      </c>
      <c r="BA504" s="56">
        <f t="shared" ca="1" si="220"/>
        <v>0</v>
      </c>
      <c r="BB504" s="56">
        <f t="shared" ca="1" si="220"/>
        <v>0</v>
      </c>
      <c r="BC504" s="56">
        <f t="shared" ca="1" si="220"/>
        <v>0</v>
      </c>
      <c r="BD504" s="56">
        <f t="shared" ca="1" si="220"/>
        <v>0</v>
      </c>
      <c r="BE504" s="56">
        <f t="shared" ca="1" si="220"/>
        <v>0</v>
      </c>
      <c r="BF504" s="56">
        <f t="shared" ca="1" si="220"/>
        <v>0</v>
      </c>
      <c r="BG504" s="56">
        <f t="shared" ca="1" si="220"/>
        <v>0</v>
      </c>
    </row>
    <row r="505" spans="1:60" s="4" customFormat="1" x14ac:dyDescent="0.2">
      <c r="A505" s="4" t="s">
        <v>2143</v>
      </c>
      <c r="B505" s="4" t="s">
        <v>2144</v>
      </c>
      <c r="C505" s="4" t="s">
        <v>1681</v>
      </c>
      <c r="E505" s="102"/>
      <c r="F505" s="86"/>
      <c r="G505" s="50" t="s">
        <v>1682</v>
      </c>
      <c r="H505" s="50" t="s">
        <v>1682</v>
      </c>
      <c r="I505" s="51"/>
      <c r="J505" s="52">
        <v>14</v>
      </c>
      <c r="K505" s="52"/>
      <c r="L505" s="53"/>
      <c r="M505" s="54" t="str">
        <f t="shared" si="189"/>
        <v>-</v>
      </c>
      <c r="N505" s="52">
        <f t="shared" si="204"/>
        <v>0</v>
      </c>
      <c r="O505" s="55">
        <f t="shared" ca="1" si="196"/>
        <v>28</v>
      </c>
      <c r="P505" s="55" t="str">
        <f t="shared" ca="1" si="197"/>
        <v>2019.7</v>
      </c>
      <c r="Q505" s="56">
        <f t="shared" si="198"/>
        <v>0</v>
      </c>
      <c r="R505" s="52" t="str">
        <f t="shared" si="199"/>
        <v/>
      </c>
      <c r="S505" s="52"/>
      <c r="T505" s="52" t="str">
        <f t="shared" si="208"/>
        <v>OV</v>
      </c>
      <c r="U505" s="57" t="s">
        <v>130</v>
      </c>
      <c r="V505" s="58">
        <f t="shared" ca="1" si="200"/>
        <v>0</v>
      </c>
      <c r="W505" s="64" t="s">
        <v>2145</v>
      </c>
      <c r="X505" s="60"/>
      <c r="Y505" s="61"/>
      <c r="Z505" s="56">
        <f t="shared" ca="1" si="218"/>
        <v>0</v>
      </c>
      <c r="AA505" s="56">
        <f t="shared" ca="1" si="218"/>
        <v>0</v>
      </c>
      <c r="AB505" s="56">
        <f t="shared" ca="1" si="218"/>
        <v>0</v>
      </c>
      <c r="AC505" s="56">
        <f t="shared" ca="1" si="218"/>
        <v>0</v>
      </c>
      <c r="AD505" s="56">
        <f t="shared" ca="1" si="218"/>
        <v>0</v>
      </c>
      <c r="AE505" s="56">
        <f t="shared" ca="1" si="218"/>
        <v>0</v>
      </c>
      <c r="AF505" s="56">
        <f t="shared" ca="1" si="218"/>
        <v>0</v>
      </c>
      <c r="AG505" s="56">
        <f t="shared" ca="1" si="218"/>
        <v>0</v>
      </c>
      <c r="AH505" s="56">
        <f t="shared" ca="1" si="218"/>
        <v>0</v>
      </c>
      <c r="AI505" s="56">
        <f t="shared" ca="1" si="218"/>
        <v>0</v>
      </c>
      <c r="AJ505" s="56">
        <f t="shared" ca="1" si="219"/>
        <v>0</v>
      </c>
      <c r="AK505" s="56">
        <f t="shared" ca="1" si="219"/>
        <v>0</v>
      </c>
      <c r="AL505" s="56">
        <f t="shared" ca="1" si="219"/>
        <v>0</v>
      </c>
      <c r="AM505" s="56">
        <f t="shared" ca="1" si="219"/>
        <v>0</v>
      </c>
      <c r="AN505" s="56">
        <f t="shared" ca="1" si="219"/>
        <v>0</v>
      </c>
      <c r="AO505" s="56">
        <f t="shared" ca="1" si="219"/>
        <v>0</v>
      </c>
      <c r="AP505" s="56">
        <f t="shared" ca="1" si="219"/>
        <v>0</v>
      </c>
      <c r="AQ505" s="56">
        <f t="shared" ca="1" si="219"/>
        <v>0</v>
      </c>
      <c r="AR505" s="56">
        <f t="shared" ca="1" si="219"/>
        <v>0</v>
      </c>
      <c r="AS505" s="56">
        <f t="shared" ca="1" si="219"/>
        <v>0</v>
      </c>
      <c r="AT505" s="56">
        <f t="shared" ca="1" si="220"/>
        <v>0</v>
      </c>
      <c r="AU505" s="56">
        <f t="shared" ca="1" si="220"/>
        <v>0</v>
      </c>
      <c r="AV505" s="56">
        <f t="shared" ca="1" si="220"/>
        <v>0</v>
      </c>
      <c r="AW505" s="56">
        <f t="shared" ca="1" si="220"/>
        <v>0</v>
      </c>
      <c r="AX505" s="56">
        <f t="shared" ca="1" si="220"/>
        <v>0</v>
      </c>
      <c r="AY505" s="56">
        <f t="shared" ca="1" si="220"/>
        <v>0</v>
      </c>
      <c r="AZ505" s="56">
        <f t="shared" ca="1" si="220"/>
        <v>0</v>
      </c>
      <c r="BA505" s="56">
        <f t="shared" ca="1" si="220"/>
        <v>0</v>
      </c>
      <c r="BB505" s="56">
        <f t="shared" ca="1" si="220"/>
        <v>0</v>
      </c>
      <c r="BC505" s="56">
        <f t="shared" ca="1" si="220"/>
        <v>0</v>
      </c>
      <c r="BD505" s="56">
        <f t="shared" ca="1" si="220"/>
        <v>0</v>
      </c>
      <c r="BE505" s="56">
        <f t="shared" ca="1" si="220"/>
        <v>0</v>
      </c>
      <c r="BF505" s="56">
        <f t="shared" ca="1" si="220"/>
        <v>0</v>
      </c>
      <c r="BG505" s="56">
        <f t="shared" ca="1" si="220"/>
        <v>0</v>
      </c>
    </row>
    <row r="506" spans="1:60" s="4" customFormat="1" x14ac:dyDescent="0.2">
      <c r="A506" s="4" t="s">
        <v>2146</v>
      </c>
      <c r="B506" s="4" t="s">
        <v>2147</v>
      </c>
      <c r="C506" s="4" t="s">
        <v>1681</v>
      </c>
      <c r="E506" s="48"/>
      <c r="F506" s="63"/>
      <c r="G506" s="50" t="s">
        <v>1682</v>
      </c>
      <c r="H506" s="50" t="s">
        <v>1682</v>
      </c>
      <c r="I506" s="51"/>
      <c r="J506" s="52">
        <v>30</v>
      </c>
      <c r="K506" s="52"/>
      <c r="L506" s="53"/>
      <c r="M506" s="54" t="str">
        <f t="shared" si="189"/>
        <v>-</v>
      </c>
      <c r="N506" s="52">
        <f t="shared" si="204"/>
        <v>0</v>
      </c>
      <c r="O506" s="55">
        <f t="shared" ca="1" si="196"/>
        <v>28</v>
      </c>
      <c r="P506" s="55" t="str">
        <f t="shared" ca="1" si="197"/>
        <v>2019.7</v>
      </c>
      <c r="Q506" s="56">
        <f t="shared" si="198"/>
        <v>0</v>
      </c>
      <c r="R506" s="52" t="str">
        <f t="shared" si="199"/>
        <v/>
      </c>
      <c r="S506" s="52"/>
      <c r="T506" s="52" t="str">
        <f t="shared" si="208"/>
        <v>OV</v>
      </c>
      <c r="U506" s="57" t="s">
        <v>130</v>
      </c>
      <c r="V506" s="58">
        <f t="shared" ca="1" si="200"/>
        <v>0</v>
      </c>
      <c r="W506" s="64" t="s">
        <v>2148</v>
      </c>
      <c r="X506" s="60"/>
      <c r="Y506" s="61"/>
      <c r="Z506" s="56">
        <f t="shared" ca="1" si="218"/>
        <v>0</v>
      </c>
      <c r="AA506" s="56">
        <f t="shared" ca="1" si="218"/>
        <v>0</v>
      </c>
      <c r="AB506" s="56">
        <f t="shared" ca="1" si="218"/>
        <v>0</v>
      </c>
      <c r="AC506" s="56">
        <f t="shared" ca="1" si="218"/>
        <v>0</v>
      </c>
      <c r="AD506" s="56">
        <f t="shared" ca="1" si="218"/>
        <v>0</v>
      </c>
      <c r="AE506" s="56">
        <f t="shared" ca="1" si="218"/>
        <v>0</v>
      </c>
      <c r="AF506" s="56">
        <f t="shared" ca="1" si="218"/>
        <v>0</v>
      </c>
      <c r="AG506" s="56">
        <f t="shared" ca="1" si="218"/>
        <v>0</v>
      </c>
      <c r="AH506" s="56">
        <f t="shared" ca="1" si="218"/>
        <v>0</v>
      </c>
      <c r="AI506" s="56">
        <f t="shared" ca="1" si="218"/>
        <v>0</v>
      </c>
      <c r="AJ506" s="56">
        <f t="shared" ca="1" si="219"/>
        <v>0</v>
      </c>
      <c r="AK506" s="56">
        <f t="shared" ca="1" si="219"/>
        <v>0</v>
      </c>
      <c r="AL506" s="56">
        <f t="shared" ca="1" si="219"/>
        <v>0</v>
      </c>
      <c r="AM506" s="56">
        <f t="shared" ca="1" si="219"/>
        <v>0</v>
      </c>
      <c r="AN506" s="56">
        <f t="shared" ca="1" si="219"/>
        <v>0</v>
      </c>
      <c r="AO506" s="56">
        <f t="shared" ca="1" si="219"/>
        <v>0</v>
      </c>
      <c r="AP506" s="56">
        <f t="shared" ca="1" si="219"/>
        <v>0</v>
      </c>
      <c r="AQ506" s="56">
        <f t="shared" ca="1" si="219"/>
        <v>0</v>
      </c>
      <c r="AR506" s="56">
        <f t="shared" ca="1" si="219"/>
        <v>0</v>
      </c>
      <c r="AS506" s="56">
        <f t="shared" ca="1" si="219"/>
        <v>0</v>
      </c>
      <c r="AT506" s="56">
        <f t="shared" ca="1" si="220"/>
        <v>0</v>
      </c>
      <c r="AU506" s="56">
        <f t="shared" ca="1" si="220"/>
        <v>0</v>
      </c>
      <c r="AV506" s="56">
        <f t="shared" ca="1" si="220"/>
        <v>0</v>
      </c>
      <c r="AW506" s="56">
        <f t="shared" ca="1" si="220"/>
        <v>0</v>
      </c>
      <c r="AX506" s="56">
        <f t="shared" ca="1" si="220"/>
        <v>0</v>
      </c>
      <c r="AY506" s="56">
        <f t="shared" ca="1" si="220"/>
        <v>0</v>
      </c>
      <c r="AZ506" s="56">
        <f t="shared" ca="1" si="220"/>
        <v>0</v>
      </c>
      <c r="BA506" s="56">
        <f t="shared" ca="1" si="220"/>
        <v>0</v>
      </c>
      <c r="BB506" s="56">
        <f t="shared" ca="1" si="220"/>
        <v>0</v>
      </c>
      <c r="BC506" s="56">
        <f t="shared" ca="1" si="220"/>
        <v>0</v>
      </c>
      <c r="BD506" s="56">
        <f t="shared" ca="1" si="220"/>
        <v>0</v>
      </c>
      <c r="BE506" s="56">
        <f t="shared" ca="1" si="220"/>
        <v>0</v>
      </c>
      <c r="BF506" s="56">
        <f t="shared" ca="1" si="220"/>
        <v>0</v>
      </c>
      <c r="BG506" s="56">
        <f t="shared" ca="1" si="220"/>
        <v>0</v>
      </c>
      <c r="BH506" s="1"/>
    </row>
    <row r="507" spans="1:60" s="4" customFormat="1" x14ac:dyDescent="0.2">
      <c r="A507" s="4" t="s">
        <v>2146</v>
      </c>
      <c r="B507" s="4" t="s">
        <v>2147</v>
      </c>
      <c r="C507" s="4" t="s">
        <v>1681</v>
      </c>
      <c r="E507" s="48"/>
      <c r="F507" s="63"/>
      <c r="G507" s="50" t="s">
        <v>1682</v>
      </c>
      <c r="H507" s="50" t="s">
        <v>1682</v>
      </c>
      <c r="I507" s="51"/>
      <c r="J507" s="52">
        <v>30</v>
      </c>
      <c r="K507" s="52"/>
      <c r="L507" s="53"/>
      <c r="M507" s="54" t="str">
        <f t="shared" si="189"/>
        <v>-</v>
      </c>
      <c r="N507" s="52">
        <f t="shared" si="204"/>
        <v>0</v>
      </c>
      <c r="O507" s="55">
        <f t="shared" ca="1" si="196"/>
        <v>28</v>
      </c>
      <c r="P507" s="55" t="str">
        <f t="shared" ca="1" si="197"/>
        <v>2019.7</v>
      </c>
      <c r="Q507" s="56">
        <f t="shared" si="198"/>
        <v>0</v>
      </c>
      <c r="R507" s="52" t="str">
        <f t="shared" si="199"/>
        <v/>
      </c>
      <c r="S507" s="52"/>
      <c r="T507" s="52" t="str">
        <f t="shared" si="208"/>
        <v>OV</v>
      </c>
      <c r="U507" s="57" t="s">
        <v>130</v>
      </c>
      <c r="V507" s="58">
        <f t="shared" ca="1" si="200"/>
        <v>0</v>
      </c>
      <c r="W507" s="64" t="s">
        <v>2148</v>
      </c>
      <c r="X507" s="60"/>
      <c r="Y507" s="61"/>
      <c r="Z507" s="56">
        <f t="shared" ca="1" si="218"/>
        <v>0</v>
      </c>
      <c r="AA507" s="56">
        <f t="shared" ca="1" si="218"/>
        <v>0</v>
      </c>
      <c r="AB507" s="56">
        <f t="shared" ca="1" si="218"/>
        <v>0</v>
      </c>
      <c r="AC507" s="56">
        <f t="shared" ca="1" si="218"/>
        <v>0</v>
      </c>
      <c r="AD507" s="56">
        <f t="shared" ca="1" si="218"/>
        <v>0</v>
      </c>
      <c r="AE507" s="56">
        <f t="shared" ca="1" si="218"/>
        <v>0</v>
      </c>
      <c r="AF507" s="56">
        <f t="shared" ca="1" si="218"/>
        <v>0</v>
      </c>
      <c r="AG507" s="56">
        <f t="shared" ca="1" si="218"/>
        <v>0</v>
      </c>
      <c r="AH507" s="56">
        <f t="shared" ca="1" si="218"/>
        <v>0</v>
      </c>
      <c r="AI507" s="56">
        <f t="shared" ca="1" si="218"/>
        <v>0</v>
      </c>
      <c r="AJ507" s="56">
        <f t="shared" ca="1" si="219"/>
        <v>0</v>
      </c>
      <c r="AK507" s="56">
        <f t="shared" ca="1" si="219"/>
        <v>0</v>
      </c>
      <c r="AL507" s="56">
        <f t="shared" ca="1" si="219"/>
        <v>0</v>
      </c>
      <c r="AM507" s="56">
        <f t="shared" ca="1" si="219"/>
        <v>0</v>
      </c>
      <c r="AN507" s="56">
        <f t="shared" ca="1" si="219"/>
        <v>0</v>
      </c>
      <c r="AO507" s="56">
        <f t="shared" ca="1" si="219"/>
        <v>0</v>
      </c>
      <c r="AP507" s="56">
        <f t="shared" ca="1" si="219"/>
        <v>0</v>
      </c>
      <c r="AQ507" s="56">
        <f t="shared" ca="1" si="219"/>
        <v>0</v>
      </c>
      <c r="AR507" s="56">
        <f t="shared" ca="1" si="219"/>
        <v>0</v>
      </c>
      <c r="AS507" s="56">
        <f t="shared" ca="1" si="219"/>
        <v>0</v>
      </c>
      <c r="AT507" s="56">
        <f t="shared" ca="1" si="220"/>
        <v>0</v>
      </c>
      <c r="AU507" s="56">
        <f t="shared" ca="1" si="220"/>
        <v>0</v>
      </c>
      <c r="AV507" s="56">
        <f t="shared" ca="1" si="220"/>
        <v>0</v>
      </c>
      <c r="AW507" s="56">
        <f t="shared" ca="1" si="220"/>
        <v>0</v>
      </c>
      <c r="AX507" s="56">
        <f t="shared" ca="1" si="220"/>
        <v>0</v>
      </c>
      <c r="AY507" s="56">
        <f t="shared" ca="1" si="220"/>
        <v>0</v>
      </c>
      <c r="AZ507" s="56">
        <f t="shared" ca="1" si="220"/>
        <v>0</v>
      </c>
      <c r="BA507" s="56">
        <f t="shared" ca="1" si="220"/>
        <v>0</v>
      </c>
      <c r="BB507" s="56">
        <f t="shared" ca="1" si="220"/>
        <v>0</v>
      </c>
      <c r="BC507" s="56">
        <f t="shared" ca="1" si="220"/>
        <v>0</v>
      </c>
      <c r="BD507" s="56">
        <f t="shared" ca="1" si="220"/>
        <v>0</v>
      </c>
      <c r="BE507" s="56">
        <f t="shared" ca="1" si="220"/>
        <v>0</v>
      </c>
      <c r="BF507" s="56">
        <f t="shared" ca="1" si="220"/>
        <v>0</v>
      </c>
      <c r="BG507" s="56">
        <f t="shared" ca="1" si="220"/>
        <v>0</v>
      </c>
      <c r="BH507" s="1"/>
    </row>
    <row r="508" spans="1:60" s="4" customFormat="1" x14ac:dyDescent="0.2">
      <c r="A508" s="4" t="s">
        <v>2146</v>
      </c>
      <c r="B508" s="4" t="s">
        <v>2147</v>
      </c>
      <c r="C508" s="4" t="s">
        <v>1681</v>
      </c>
      <c r="E508" s="48"/>
      <c r="F508" s="63"/>
      <c r="G508" s="50" t="s">
        <v>1682</v>
      </c>
      <c r="H508" s="50" t="s">
        <v>1682</v>
      </c>
      <c r="I508" s="51"/>
      <c r="J508" s="52">
        <v>30</v>
      </c>
      <c r="K508" s="52"/>
      <c r="L508" s="53"/>
      <c r="M508" s="54" t="str">
        <f t="shared" si="189"/>
        <v>-</v>
      </c>
      <c r="N508" s="52">
        <f t="shared" si="204"/>
        <v>0</v>
      </c>
      <c r="O508" s="55">
        <f t="shared" ca="1" si="196"/>
        <v>28</v>
      </c>
      <c r="P508" s="55" t="str">
        <f t="shared" ca="1" si="197"/>
        <v>2019.7</v>
      </c>
      <c r="Q508" s="56">
        <f t="shared" si="198"/>
        <v>0</v>
      </c>
      <c r="R508" s="52" t="str">
        <f t="shared" si="199"/>
        <v/>
      </c>
      <c r="S508" s="52"/>
      <c r="T508" s="52" t="str">
        <f t="shared" si="208"/>
        <v>OV</v>
      </c>
      <c r="U508" s="57" t="s">
        <v>130</v>
      </c>
      <c r="V508" s="58">
        <f t="shared" ca="1" si="200"/>
        <v>0</v>
      </c>
      <c r="W508" s="64" t="s">
        <v>2148</v>
      </c>
      <c r="X508" s="60"/>
      <c r="Y508" s="61"/>
      <c r="Z508" s="56">
        <f t="shared" ca="1" si="218"/>
        <v>0</v>
      </c>
      <c r="AA508" s="56">
        <f t="shared" ca="1" si="218"/>
        <v>0</v>
      </c>
      <c r="AB508" s="56">
        <f t="shared" ca="1" si="218"/>
        <v>0</v>
      </c>
      <c r="AC508" s="56">
        <f t="shared" ca="1" si="218"/>
        <v>0</v>
      </c>
      <c r="AD508" s="56">
        <f t="shared" ca="1" si="218"/>
        <v>0</v>
      </c>
      <c r="AE508" s="56">
        <f t="shared" ca="1" si="218"/>
        <v>0</v>
      </c>
      <c r="AF508" s="56">
        <f t="shared" ca="1" si="218"/>
        <v>0</v>
      </c>
      <c r="AG508" s="56">
        <f t="shared" ca="1" si="218"/>
        <v>0</v>
      </c>
      <c r="AH508" s="56">
        <f t="shared" ca="1" si="218"/>
        <v>0</v>
      </c>
      <c r="AI508" s="56">
        <f t="shared" ca="1" si="218"/>
        <v>0</v>
      </c>
      <c r="AJ508" s="56">
        <f t="shared" ca="1" si="219"/>
        <v>0</v>
      </c>
      <c r="AK508" s="56">
        <f t="shared" ca="1" si="219"/>
        <v>0</v>
      </c>
      <c r="AL508" s="56">
        <f t="shared" ca="1" si="219"/>
        <v>0</v>
      </c>
      <c r="AM508" s="56">
        <f t="shared" ca="1" si="219"/>
        <v>0</v>
      </c>
      <c r="AN508" s="56">
        <f t="shared" ca="1" si="219"/>
        <v>0</v>
      </c>
      <c r="AO508" s="56">
        <f t="shared" ca="1" si="219"/>
        <v>0</v>
      </c>
      <c r="AP508" s="56">
        <f t="shared" ca="1" si="219"/>
        <v>0</v>
      </c>
      <c r="AQ508" s="56">
        <f t="shared" ca="1" si="219"/>
        <v>0</v>
      </c>
      <c r="AR508" s="56">
        <f t="shared" ca="1" si="219"/>
        <v>0</v>
      </c>
      <c r="AS508" s="56">
        <f t="shared" ca="1" si="219"/>
        <v>0</v>
      </c>
      <c r="AT508" s="56">
        <f t="shared" ca="1" si="220"/>
        <v>0</v>
      </c>
      <c r="AU508" s="56">
        <f t="shared" ca="1" si="220"/>
        <v>0</v>
      </c>
      <c r="AV508" s="56">
        <f t="shared" ca="1" si="220"/>
        <v>0</v>
      </c>
      <c r="AW508" s="56">
        <f t="shared" ca="1" si="220"/>
        <v>0</v>
      </c>
      <c r="AX508" s="56">
        <f t="shared" ca="1" si="220"/>
        <v>0</v>
      </c>
      <c r="AY508" s="56">
        <f t="shared" ca="1" si="220"/>
        <v>0</v>
      </c>
      <c r="AZ508" s="56">
        <f t="shared" ca="1" si="220"/>
        <v>0</v>
      </c>
      <c r="BA508" s="56">
        <f t="shared" ca="1" si="220"/>
        <v>0</v>
      </c>
      <c r="BB508" s="56">
        <f t="shared" ca="1" si="220"/>
        <v>0</v>
      </c>
      <c r="BC508" s="56">
        <f t="shared" ca="1" si="220"/>
        <v>0</v>
      </c>
      <c r="BD508" s="56">
        <f t="shared" ca="1" si="220"/>
        <v>0</v>
      </c>
      <c r="BE508" s="56">
        <f t="shared" ca="1" si="220"/>
        <v>0</v>
      </c>
      <c r="BF508" s="56">
        <f t="shared" ca="1" si="220"/>
        <v>0</v>
      </c>
      <c r="BG508" s="56">
        <f t="shared" ca="1" si="220"/>
        <v>0</v>
      </c>
      <c r="BH508" s="1"/>
    </row>
    <row r="509" spans="1:60" s="4" customFormat="1" x14ac:dyDescent="0.2">
      <c r="A509" s="4" t="s">
        <v>2149</v>
      </c>
      <c r="B509" s="4" t="s">
        <v>2150</v>
      </c>
      <c r="C509" s="4" t="s">
        <v>1688</v>
      </c>
      <c r="E509" s="48"/>
      <c r="F509" s="63"/>
      <c r="G509" s="50" t="s">
        <v>1682</v>
      </c>
      <c r="H509" s="50" t="s">
        <v>1682</v>
      </c>
      <c r="I509" s="51"/>
      <c r="J509" s="52">
        <v>14</v>
      </c>
      <c r="K509" s="52"/>
      <c r="L509" s="53"/>
      <c r="M509" s="54" t="str">
        <f t="shared" si="189"/>
        <v>-</v>
      </c>
      <c r="N509" s="52">
        <f>WEEKNUM(L509)</f>
        <v>0</v>
      </c>
      <c r="O509" s="55">
        <f t="shared" ca="1" si="196"/>
        <v>28</v>
      </c>
      <c r="P509" s="55" t="str">
        <f t="shared" ca="1" si="197"/>
        <v>2019.7</v>
      </c>
      <c r="Q509" s="56">
        <f t="shared" si="198"/>
        <v>0</v>
      </c>
      <c r="R509" s="52" t="str">
        <f t="shared" si="199"/>
        <v/>
      </c>
      <c r="S509" s="52"/>
      <c r="T509" s="52" t="str">
        <f t="shared" si="208"/>
        <v>OV</v>
      </c>
      <c r="U509" s="57" t="s">
        <v>130</v>
      </c>
      <c r="V509" s="58">
        <f t="shared" ca="1" si="200"/>
        <v>0</v>
      </c>
      <c r="W509" s="64" t="s">
        <v>2151</v>
      </c>
      <c r="X509" s="60"/>
      <c r="Y509" s="61"/>
      <c r="Z509" s="56">
        <f t="shared" ca="1" si="218"/>
        <v>0</v>
      </c>
      <c r="AA509" s="56">
        <f t="shared" ca="1" si="218"/>
        <v>0</v>
      </c>
      <c r="AB509" s="56">
        <f t="shared" ca="1" si="218"/>
        <v>0</v>
      </c>
      <c r="AC509" s="56">
        <f t="shared" ca="1" si="218"/>
        <v>0</v>
      </c>
      <c r="AD509" s="56">
        <f t="shared" ca="1" si="218"/>
        <v>0</v>
      </c>
      <c r="AE509" s="56">
        <f t="shared" ca="1" si="218"/>
        <v>0</v>
      </c>
      <c r="AF509" s="56">
        <f t="shared" ca="1" si="218"/>
        <v>0</v>
      </c>
      <c r="AG509" s="56">
        <f t="shared" ca="1" si="218"/>
        <v>0</v>
      </c>
      <c r="AH509" s="56">
        <f t="shared" ca="1" si="218"/>
        <v>0</v>
      </c>
      <c r="AI509" s="56">
        <f t="shared" ca="1" si="218"/>
        <v>0</v>
      </c>
      <c r="AJ509" s="56">
        <f t="shared" ca="1" si="219"/>
        <v>0</v>
      </c>
      <c r="AK509" s="56">
        <f t="shared" ca="1" si="219"/>
        <v>0</v>
      </c>
      <c r="AL509" s="56">
        <f t="shared" ca="1" si="219"/>
        <v>0</v>
      </c>
      <c r="AM509" s="56">
        <f t="shared" ca="1" si="219"/>
        <v>0</v>
      </c>
      <c r="AN509" s="56">
        <f t="shared" ca="1" si="219"/>
        <v>0</v>
      </c>
      <c r="AO509" s="56">
        <f t="shared" ca="1" si="219"/>
        <v>0</v>
      </c>
      <c r="AP509" s="56">
        <f t="shared" ca="1" si="219"/>
        <v>0</v>
      </c>
      <c r="AQ509" s="56">
        <f t="shared" ca="1" si="219"/>
        <v>0</v>
      </c>
      <c r="AR509" s="56">
        <f t="shared" ca="1" si="219"/>
        <v>0</v>
      </c>
      <c r="AS509" s="56">
        <f t="shared" ca="1" si="219"/>
        <v>0</v>
      </c>
      <c r="AT509" s="56">
        <f t="shared" ca="1" si="220"/>
        <v>0</v>
      </c>
      <c r="AU509" s="56">
        <f t="shared" ca="1" si="220"/>
        <v>0</v>
      </c>
      <c r="AV509" s="56">
        <f t="shared" ca="1" si="220"/>
        <v>0</v>
      </c>
      <c r="AW509" s="56">
        <f t="shared" ca="1" si="220"/>
        <v>0</v>
      </c>
      <c r="AX509" s="56">
        <f t="shared" ca="1" si="220"/>
        <v>0</v>
      </c>
      <c r="AY509" s="56">
        <f t="shared" ca="1" si="220"/>
        <v>0</v>
      </c>
      <c r="AZ509" s="56">
        <f t="shared" ca="1" si="220"/>
        <v>0</v>
      </c>
      <c r="BA509" s="56">
        <f t="shared" ca="1" si="220"/>
        <v>0</v>
      </c>
      <c r="BB509" s="56">
        <f t="shared" ca="1" si="220"/>
        <v>0</v>
      </c>
      <c r="BC509" s="56">
        <f t="shared" ca="1" si="220"/>
        <v>0</v>
      </c>
      <c r="BD509" s="56">
        <f t="shared" ca="1" si="220"/>
        <v>0</v>
      </c>
      <c r="BE509" s="56">
        <f t="shared" ca="1" si="220"/>
        <v>0</v>
      </c>
      <c r="BF509" s="56">
        <f t="shared" ca="1" si="220"/>
        <v>0</v>
      </c>
      <c r="BG509" s="56">
        <f t="shared" ca="1" si="220"/>
        <v>0</v>
      </c>
      <c r="BH509" s="1"/>
    </row>
    <row r="510" spans="1:60" s="4" customFormat="1" x14ac:dyDescent="0.2">
      <c r="A510" s="4" t="s">
        <v>2152</v>
      </c>
      <c r="B510" s="4" t="s">
        <v>2153</v>
      </c>
      <c r="C510" s="4" t="s">
        <v>1733</v>
      </c>
      <c r="E510" s="48"/>
      <c r="F510" s="63"/>
      <c r="G510" s="50" t="s">
        <v>1682</v>
      </c>
      <c r="H510" s="50" t="s">
        <v>1682</v>
      </c>
      <c r="I510" s="51"/>
      <c r="J510" s="52">
        <v>14</v>
      </c>
      <c r="K510" s="52"/>
      <c r="L510" s="53"/>
      <c r="M510" s="54" t="str">
        <f t="shared" si="189"/>
        <v>-</v>
      </c>
      <c r="N510" s="52">
        <f t="shared" si="204"/>
        <v>0</v>
      </c>
      <c r="O510" s="55">
        <f t="shared" ca="1" si="196"/>
        <v>28</v>
      </c>
      <c r="P510" s="55" t="str">
        <f t="shared" ca="1" si="197"/>
        <v>2019.7</v>
      </c>
      <c r="Q510" s="56">
        <f t="shared" si="198"/>
        <v>0</v>
      </c>
      <c r="R510" s="52" t="str">
        <f t="shared" si="199"/>
        <v/>
      </c>
      <c r="S510" s="52"/>
      <c r="T510" s="52" t="str">
        <f t="shared" si="208"/>
        <v>OV</v>
      </c>
      <c r="U510" s="57" t="s">
        <v>130</v>
      </c>
      <c r="V510" s="58">
        <f t="shared" ca="1" si="200"/>
        <v>0</v>
      </c>
      <c r="W510" s="64" t="s">
        <v>2151</v>
      </c>
      <c r="X510" s="60"/>
      <c r="Y510" s="61"/>
      <c r="Z510" s="56">
        <f t="shared" ca="1" si="218"/>
        <v>0</v>
      </c>
      <c r="AA510" s="56">
        <f t="shared" ca="1" si="218"/>
        <v>0</v>
      </c>
      <c r="AB510" s="56">
        <f t="shared" ca="1" si="218"/>
        <v>0</v>
      </c>
      <c r="AC510" s="56">
        <f t="shared" ca="1" si="218"/>
        <v>0</v>
      </c>
      <c r="AD510" s="56">
        <f t="shared" ca="1" si="218"/>
        <v>0</v>
      </c>
      <c r="AE510" s="56">
        <f t="shared" ca="1" si="218"/>
        <v>0</v>
      </c>
      <c r="AF510" s="56">
        <f t="shared" ca="1" si="218"/>
        <v>0</v>
      </c>
      <c r="AG510" s="56">
        <f t="shared" ca="1" si="218"/>
        <v>0</v>
      </c>
      <c r="AH510" s="56">
        <f t="shared" ca="1" si="218"/>
        <v>0</v>
      </c>
      <c r="AI510" s="56">
        <f t="shared" ca="1" si="218"/>
        <v>0</v>
      </c>
      <c r="AJ510" s="56">
        <f t="shared" ca="1" si="219"/>
        <v>0</v>
      </c>
      <c r="AK510" s="56">
        <f t="shared" ca="1" si="219"/>
        <v>0</v>
      </c>
      <c r="AL510" s="56">
        <f t="shared" ca="1" si="219"/>
        <v>0</v>
      </c>
      <c r="AM510" s="56">
        <f t="shared" ca="1" si="219"/>
        <v>0</v>
      </c>
      <c r="AN510" s="56">
        <f t="shared" ca="1" si="219"/>
        <v>0</v>
      </c>
      <c r="AO510" s="56">
        <f t="shared" ca="1" si="219"/>
        <v>0</v>
      </c>
      <c r="AP510" s="56">
        <f t="shared" ca="1" si="219"/>
        <v>0</v>
      </c>
      <c r="AQ510" s="56">
        <f t="shared" ca="1" si="219"/>
        <v>0</v>
      </c>
      <c r="AR510" s="56">
        <f t="shared" ca="1" si="219"/>
        <v>0</v>
      </c>
      <c r="AS510" s="56">
        <f t="shared" ca="1" si="219"/>
        <v>0</v>
      </c>
      <c r="AT510" s="56">
        <f t="shared" ca="1" si="220"/>
        <v>0</v>
      </c>
      <c r="AU510" s="56">
        <f t="shared" ca="1" si="220"/>
        <v>0</v>
      </c>
      <c r="AV510" s="56">
        <f t="shared" ca="1" si="220"/>
        <v>0</v>
      </c>
      <c r="AW510" s="56">
        <f t="shared" ca="1" si="220"/>
        <v>0</v>
      </c>
      <c r="AX510" s="56">
        <f t="shared" ca="1" si="220"/>
        <v>0</v>
      </c>
      <c r="AY510" s="56">
        <f t="shared" ca="1" si="220"/>
        <v>0</v>
      </c>
      <c r="AZ510" s="56">
        <f t="shared" ca="1" si="220"/>
        <v>0</v>
      </c>
      <c r="BA510" s="56">
        <f t="shared" ca="1" si="220"/>
        <v>0</v>
      </c>
      <c r="BB510" s="56">
        <f t="shared" ca="1" si="220"/>
        <v>0</v>
      </c>
      <c r="BC510" s="56">
        <f t="shared" ca="1" si="220"/>
        <v>0</v>
      </c>
      <c r="BD510" s="56">
        <f t="shared" ca="1" si="220"/>
        <v>0</v>
      </c>
      <c r="BE510" s="56">
        <f t="shared" ca="1" si="220"/>
        <v>0</v>
      </c>
      <c r="BF510" s="56">
        <f t="shared" ca="1" si="220"/>
        <v>0</v>
      </c>
      <c r="BG510" s="56">
        <f t="shared" ca="1" si="220"/>
        <v>0</v>
      </c>
      <c r="BH510" s="1"/>
    </row>
    <row r="511" spans="1:60" s="4" customFormat="1" x14ac:dyDescent="0.2">
      <c r="B511" s="4" t="s">
        <v>2154</v>
      </c>
      <c r="C511" s="4" t="s">
        <v>1681</v>
      </c>
      <c r="E511" s="62"/>
      <c r="F511" s="63"/>
      <c r="G511" s="50" t="s">
        <v>1682</v>
      </c>
      <c r="H511" s="50" t="s">
        <v>1682</v>
      </c>
      <c r="I511" s="51"/>
      <c r="J511" s="52"/>
      <c r="K511" s="52"/>
      <c r="L511" s="53"/>
      <c r="M511" s="54" t="str">
        <f t="shared" si="189"/>
        <v>-</v>
      </c>
      <c r="N511" s="52">
        <f t="shared" si="204"/>
        <v>0</v>
      </c>
      <c r="O511" s="55">
        <f t="shared" ca="1" si="196"/>
        <v>28</v>
      </c>
      <c r="P511" s="55" t="str">
        <f t="shared" ca="1" si="197"/>
        <v>2019.7</v>
      </c>
      <c r="Q511" s="56">
        <f t="shared" si="198"/>
        <v>0</v>
      </c>
      <c r="R511" s="52" t="str">
        <f t="shared" si="199"/>
        <v/>
      </c>
      <c r="S511" s="52"/>
      <c r="T511" s="52" t="str">
        <f t="shared" si="208"/>
        <v>OV</v>
      </c>
      <c r="U511" s="57" t="s">
        <v>130</v>
      </c>
      <c r="V511" s="58">
        <f t="shared" ca="1" si="200"/>
        <v>0</v>
      </c>
      <c r="W511" s="59"/>
      <c r="X511" s="60"/>
      <c r="Y511" s="61"/>
      <c r="Z511" s="56">
        <f t="shared" ca="1" si="218"/>
        <v>0</v>
      </c>
      <c r="AA511" s="56">
        <f t="shared" ca="1" si="218"/>
        <v>0</v>
      </c>
      <c r="AB511" s="56">
        <f t="shared" ca="1" si="218"/>
        <v>0</v>
      </c>
      <c r="AC511" s="56">
        <f t="shared" ca="1" si="218"/>
        <v>0</v>
      </c>
      <c r="AD511" s="56">
        <f t="shared" ca="1" si="218"/>
        <v>0</v>
      </c>
      <c r="AE511" s="56">
        <f t="shared" ca="1" si="218"/>
        <v>0</v>
      </c>
      <c r="AF511" s="56">
        <f t="shared" ca="1" si="218"/>
        <v>0</v>
      </c>
      <c r="AG511" s="56">
        <f t="shared" ca="1" si="218"/>
        <v>0</v>
      </c>
      <c r="AH511" s="56">
        <f t="shared" ca="1" si="218"/>
        <v>0</v>
      </c>
      <c r="AI511" s="56">
        <f t="shared" ca="1" si="218"/>
        <v>0</v>
      </c>
      <c r="AJ511" s="56">
        <f t="shared" ca="1" si="219"/>
        <v>0</v>
      </c>
      <c r="AK511" s="56">
        <f t="shared" ca="1" si="219"/>
        <v>0</v>
      </c>
      <c r="AL511" s="56">
        <f t="shared" ca="1" si="219"/>
        <v>0</v>
      </c>
      <c r="AM511" s="56">
        <f t="shared" ca="1" si="219"/>
        <v>0</v>
      </c>
      <c r="AN511" s="56">
        <f t="shared" ca="1" si="219"/>
        <v>0</v>
      </c>
      <c r="AO511" s="56">
        <f t="shared" ca="1" si="219"/>
        <v>0</v>
      </c>
      <c r="AP511" s="56">
        <f t="shared" ca="1" si="219"/>
        <v>0</v>
      </c>
      <c r="AQ511" s="56">
        <f t="shared" ca="1" si="219"/>
        <v>0</v>
      </c>
      <c r="AR511" s="56">
        <f t="shared" ca="1" si="219"/>
        <v>0</v>
      </c>
      <c r="AS511" s="56">
        <f t="shared" ca="1" si="219"/>
        <v>0</v>
      </c>
      <c r="AT511" s="56">
        <f t="shared" ca="1" si="220"/>
        <v>0</v>
      </c>
      <c r="AU511" s="56">
        <f t="shared" ca="1" si="220"/>
        <v>0</v>
      </c>
      <c r="AV511" s="56">
        <f t="shared" ca="1" si="220"/>
        <v>0</v>
      </c>
      <c r="AW511" s="56">
        <f t="shared" ca="1" si="220"/>
        <v>0</v>
      </c>
      <c r="AX511" s="56">
        <f t="shared" ca="1" si="220"/>
        <v>0</v>
      </c>
      <c r="AY511" s="56">
        <f t="shared" ca="1" si="220"/>
        <v>0</v>
      </c>
      <c r="AZ511" s="56">
        <f t="shared" ca="1" si="220"/>
        <v>0</v>
      </c>
      <c r="BA511" s="56">
        <f t="shared" ca="1" si="220"/>
        <v>0</v>
      </c>
      <c r="BB511" s="56">
        <f t="shared" ca="1" si="220"/>
        <v>0</v>
      </c>
      <c r="BC511" s="56">
        <f t="shared" ca="1" si="220"/>
        <v>0</v>
      </c>
      <c r="BD511" s="56">
        <f t="shared" ca="1" si="220"/>
        <v>0</v>
      </c>
      <c r="BE511" s="56">
        <f t="shared" ca="1" si="220"/>
        <v>0</v>
      </c>
      <c r="BF511" s="56">
        <f t="shared" ca="1" si="220"/>
        <v>0</v>
      </c>
      <c r="BG511" s="56">
        <f t="shared" ca="1" si="220"/>
        <v>0</v>
      </c>
    </row>
    <row r="512" spans="1:60" s="4" customFormat="1" x14ac:dyDescent="0.2">
      <c r="A512" s="4" t="s">
        <v>2155</v>
      </c>
      <c r="B512" s="4" t="s">
        <v>2156</v>
      </c>
      <c r="C512" s="4" t="s">
        <v>1681</v>
      </c>
      <c r="E512" s="62"/>
      <c r="F512" s="63"/>
      <c r="G512" s="50" t="s">
        <v>1682</v>
      </c>
      <c r="H512" s="50" t="s">
        <v>1682</v>
      </c>
      <c r="I512" s="51"/>
      <c r="J512" s="52">
        <v>8</v>
      </c>
      <c r="K512" s="52"/>
      <c r="L512" s="53"/>
      <c r="M512" s="54" t="str">
        <f t="shared" si="189"/>
        <v>-</v>
      </c>
      <c r="N512" s="52">
        <f t="shared" si="204"/>
        <v>0</v>
      </c>
      <c r="O512" s="55">
        <f t="shared" ca="1" si="196"/>
        <v>28</v>
      </c>
      <c r="P512" s="55" t="str">
        <f t="shared" ca="1" si="197"/>
        <v>2019.7</v>
      </c>
      <c r="Q512" s="56">
        <f t="shared" si="198"/>
        <v>0</v>
      </c>
      <c r="R512" s="52" t="str">
        <f t="shared" si="199"/>
        <v/>
      </c>
      <c r="S512" s="52"/>
      <c r="T512" s="52" t="str">
        <f t="shared" si="208"/>
        <v>OV</v>
      </c>
      <c r="U512" s="57" t="s">
        <v>130</v>
      </c>
      <c r="V512" s="58">
        <f t="shared" ca="1" si="200"/>
        <v>0</v>
      </c>
      <c r="W512" s="64" t="s">
        <v>2157</v>
      </c>
      <c r="X512" s="60"/>
      <c r="Y512" s="61"/>
      <c r="Z512" s="56">
        <f t="shared" ref="Z512:AI521" ca="1" si="221">IF($O512-WEEKNUM(Z$1815)=0,$Y512,0)</f>
        <v>0</v>
      </c>
      <c r="AA512" s="56">
        <f t="shared" ca="1" si="221"/>
        <v>0</v>
      </c>
      <c r="AB512" s="56">
        <f t="shared" ca="1" si="221"/>
        <v>0</v>
      </c>
      <c r="AC512" s="56">
        <f t="shared" ca="1" si="221"/>
        <v>0</v>
      </c>
      <c r="AD512" s="56">
        <f t="shared" ca="1" si="221"/>
        <v>0</v>
      </c>
      <c r="AE512" s="56">
        <f t="shared" ca="1" si="221"/>
        <v>0</v>
      </c>
      <c r="AF512" s="56">
        <f t="shared" ca="1" si="221"/>
        <v>0</v>
      </c>
      <c r="AG512" s="56">
        <f t="shared" ca="1" si="221"/>
        <v>0</v>
      </c>
      <c r="AH512" s="56">
        <f t="shared" ca="1" si="221"/>
        <v>0</v>
      </c>
      <c r="AI512" s="56">
        <f t="shared" ca="1" si="221"/>
        <v>0</v>
      </c>
      <c r="AJ512" s="56">
        <f t="shared" ref="AJ512:AS521" ca="1" si="222">IF($O512-WEEKNUM(AJ$1815)=0,$Y512,0)</f>
        <v>0</v>
      </c>
      <c r="AK512" s="56">
        <f t="shared" ca="1" si="222"/>
        <v>0</v>
      </c>
      <c r="AL512" s="56">
        <f t="shared" ca="1" si="222"/>
        <v>0</v>
      </c>
      <c r="AM512" s="56">
        <f t="shared" ca="1" si="222"/>
        <v>0</v>
      </c>
      <c r="AN512" s="56">
        <f t="shared" ca="1" si="222"/>
        <v>0</v>
      </c>
      <c r="AO512" s="56">
        <f t="shared" ca="1" si="222"/>
        <v>0</v>
      </c>
      <c r="AP512" s="56">
        <f t="shared" ca="1" si="222"/>
        <v>0</v>
      </c>
      <c r="AQ512" s="56">
        <f t="shared" ca="1" si="222"/>
        <v>0</v>
      </c>
      <c r="AR512" s="56">
        <f t="shared" ca="1" si="222"/>
        <v>0</v>
      </c>
      <c r="AS512" s="56">
        <f t="shared" ca="1" si="222"/>
        <v>0</v>
      </c>
      <c r="AT512" s="56">
        <f t="shared" ref="AT512:BG521" ca="1" si="223">IF($O512-WEEKNUM(AT$1815)=0,$Y512,0)</f>
        <v>0</v>
      </c>
      <c r="AU512" s="56">
        <f t="shared" ca="1" si="223"/>
        <v>0</v>
      </c>
      <c r="AV512" s="56">
        <f t="shared" ca="1" si="223"/>
        <v>0</v>
      </c>
      <c r="AW512" s="56">
        <f t="shared" ca="1" si="223"/>
        <v>0</v>
      </c>
      <c r="AX512" s="56">
        <f t="shared" ca="1" si="223"/>
        <v>0</v>
      </c>
      <c r="AY512" s="56">
        <f t="shared" ca="1" si="223"/>
        <v>0</v>
      </c>
      <c r="AZ512" s="56">
        <f t="shared" ca="1" si="223"/>
        <v>0</v>
      </c>
      <c r="BA512" s="56">
        <f t="shared" ca="1" si="223"/>
        <v>0</v>
      </c>
      <c r="BB512" s="56">
        <f t="shared" ca="1" si="223"/>
        <v>0</v>
      </c>
      <c r="BC512" s="56">
        <f t="shared" ca="1" si="223"/>
        <v>0</v>
      </c>
      <c r="BD512" s="56">
        <f t="shared" ca="1" si="223"/>
        <v>0</v>
      </c>
      <c r="BE512" s="56">
        <f t="shared" ca="1" si="223"/>
        <v>0</v>
      </c>
      <c r="BF512" s="56">
        <f t="shared" ca="1" si="223"/>
        <v>0</v>
      </c>
      <c r="BG512" s="56">
        <f t="shared" ca="1" si="223"/>
        <v>0</v>
      </c>
    </row>
    <row r="513" spans="1:59" s="4" customFormat="1" x14ac:dyDescent="0.2">
      <c r="B513" s="4" t="s">
        <v>2158</v>
      </c>
      <c r="C513" s="4" t="s">
        <v>1681</v>
      </c>
      <c r="E513" s="62"/>
      <c r="F513" s="63"/>
      <c r="G513" s="50" t="s">
        <v>1682</v>
      </c>
      <c r="H513" s="50" t="s">
        <v>1682</v>
      </c>
      <c r="I513" s="51"/>
      <c r="J513" s="52">
        <v>14</v>
      </c>
      <c r="K513" s="52"/>
      <c r="L513" s="53"/>
      <c r="M513" s="54" t="str">
        <f t="shared" si="189"/>
        <v>-</v>
      </c>
      <c r="N513" s="52">
        <f>WEEKNUM(L513)</f>
        <v>0</v>
      </c>
      <c r="O513" s="55">
        <f t="shared" ca="1" si="196"/>
        <v>28</v>
      </c>
      <c r="P513" s="55" t="str">
        <f t="shared" ca="1" si="197"/>
        <v>2019.7</v>
      </c>
      <c r="Q513" s="56">
        <f t="shared" si="198"/>
        <v>0</v>
      </c>
      <c r="R513" s="52" t="str">
        <f t="shared" si="199"/>
        <v/>
      </c>
      <c r="S513" s="52"/>
      <c r="T513" s="52" t="str">
        <f t="shared" si="208"/>
        <v>OV</v>
      </c>
      <c r="U513" s="57" t="s">
        <v>130</v>
      </c>
      <c r="V513" s="58">
        <f t="shared" ca="1" si="200"/>
        <v>0</v>
      </c>
      <c r="W513" s="64" t="s">
        <v>2159</v>
      </c>
      <c r="X513" s="60"/>
      <c r="Y513" s="61"/>
      <c r="Z513" s="56">
        <f t="shared" ca="1" si="221"/>
        <v>0</v>
      </c>
      <c r="AA513" s="56">
        <f t="shared" ca="1" si="221"/>
        <v>0</v>
      </c>
      <c r="AB513" s="56">
        <f t="shared" ca="1" si="221"/>
        <v>0</v>
      </c>
      <c r="AC513" s="56">
        <f t="shared" ca="1" si="221"/>
        <v>0</v>
      </c>
      <c r="AD513" s="56">
        <f t="shared" ca="1" si="221"/>
        <v>0</v>
      </c>
      <c r="AE513" s="56">
        <f t="shared" ca="1" si="221"/>
        <v>0</v>
      </c>
      <c r="AF513" s="56">
        <f t="shared" ca="1" si="221"/>
        <v>0</v>
      </c>
      <c r="AG513" s="56">
        <f t="shared" ca="1" si="221"/>
        <v>0</v>
      </c>
      <c r="AH513" s="56">
        <f t="shared" ca="1" si="221"/>
        <v>0</v>
      </c>
      <c r="AI513" s="56">
        <f t="shared" ca="1" si="221"/>
        <v>0</v>
      </c>
      <c r="AJ513" s="56">
        <f t="shared" ca="1" si="222"/>
        <v>0</v>
      </c>
      <c r="AK513" s="56">
        <f t="shared" ca="1" si="222"/>
        <v>0</v>
      </c>
      <c r="AL513" s="56">
        <f t="shared" ca="1" si="222"/>
        <v>0</v>
      </c>
      <c r="AM513" s="56">
        <f t="shared" ca="1" si="222"/>
        <v>0</v>
      </c>
      <c r="AN513" s="56">
        <f t="shared" ca="1" si="222"/>
        <v>0</v>
      </c>
      <c r="AO513" s="56">
        <f t="shared" ca="1" si="222"/>
        <v>0</v>
      </c>
      <c r="AP513" s="56">
        <f t="shared" ca="1" si="222"/>
        <v>0</v>
      </c>
      <c r="AQ513" s="56">
        <f t="shared" ca="1" si="222"/>
        <v>0</v>
      </c>
      <c r="AR513" s="56">
        <f t="shared" ca="1" si="222"/>
        <v>0</v>
      </c>
      <c r="AS513" s="56">
        <f t="shared" ca="1" si="222"/>
        <v>0</v>
      </c>
      <c r="AT513" s="56">
        <f t="shared" ca="1" si="223"/>
        <v>0</v>
      </c>
      <c r="AU513" s="56">
        <f t="shared" ca="1" si="223"/>
        <v>0</v>
      </c>
      <c r="AV513" s="56">
        <f t="shared" ca="1" si="223"/>
        <v>0</v>
      </c>
      <c r="AW513" s="56">
        <f t="shared" ca="1" si="223"/>
        <v>0</v>
      </c>
      <c r="AX513" s="56">
        <f t="shared" ca="1" si="223"/>
        <v>0</v>
      </c>
      <c r="AY513" s="56">
        <f t="shared" ca="1" si="223"/>
        <v>0</v>
      </c>
      <c r="AZ513" s="56">
        <f t="shared" ca="1" si="223"/>
        <v>0</v>
      </c>
      <c r="BA513" s="56">
        <f t="shared" ca="1" si="223"/>
        <v>0</v>
      </c>
      <c r="BB513" s="56">
        <f t="shared" ca="1" si="223"/>
        <v>0</v>
      </c>
      <c r="BC513" s="56">
        <f t="shared" ca="1" si="223"/>
        <v>0</v>
      </c>
      <c r="BD513" s="56">
        <f t="shared" ca="1" si="223"/>
        <v>0</v>
      </c>
      <c r="BE513" s="56">
        <f t="shared" ca="1" si="223"/>
        <v>0</v>
      </c>
      <c r="BF513" s="56">
        <f t="shared" ca="1" si="223"/>
        <v>0</v>
      </c>
      <c r="BG513" s="56">
        <f t="shared" ca="1" si="223"/>
        <v>0</v>
      </c>
    </row>
    <row r="514" spans="1:59" s="4" customFormat="1" x14ac:dyDescent="0.2">
      <c r="A514" s="4" t="s">
        <v>2160</v>
      </c>
      <c r="B514" s="4" t="s">
        <v>2161</v>
      </c>
      <c r="C514" s="4" t="s">
        <v>1681</v>
      </c>
      <c r="E514" s="62"/>
      <c r="F514" s="63"/>
      <c r="G514" s="50" t="s">
        <v>1682</v>
      </c>
      <c r="H514" s="50" t="s">
        <v>1682</v>
      </c>
      <c r="I514" s="51"/>
      <c r="J514" s="52"/>
      <c r="K514" s="52"/>
      <c r="L514" s="53"/>
      <c r="M514" s="54" t="str">
        <f t="shared" si="189"/>
        <v>-</v>
      </c>
      <c r="N514" s="52">
        <f t="shared" si="204"/>
        <v>0</v>
      </c>
      <c r="O514" s="55">
        <f t="shared" ref="O514:O577" ca="1" si="224">WEEKNUM(IF((L514)&lt;$A$1825,$A$1825,(L514)))</f>
        <v>28</v>
      </c>
      <c r="P514" s="55" t="str">
        <f t="shared" ref="P514:P577" ca="1" si="225">YEAR(IF((L514)&lt;$A$1825,$A$1825,(L514)))&amp;"."&amp;MONTH(IF((L514)&lt;$A$1825,$A$1825,(L514)))</f>
        <v>2019.7</v>
      </c>
      <c r="Q514" s="56">
        <f t="shared" ref="Q514:Q577" si="226">IF(U514="PLN",Y514/$A$1826,Y514)</f>
        <v>0</v>
      </c>
      <c r="R514" s="52" t="str">
        <f t="shared" ref="R514:R577" si="227">IF(L514=0,"",IFERROR(_xlfn.DAYS($A$1825,L514),""))</f>
        <v/>
      </c>
      <c r="S514" s="52"/>
      <c r="T514" s="52" t="str">
        <f t="shared" si="208"/>
        <v>OV</v>
      </c>
      <c r="U514" s="57" t="s">
        <v>130</v>
      </c>
      <c r="V514" s="58">
        <f t="shared" ca="1" si="200"/>
        <v>0</v>
      </c>
      <c r="W514" s="64" t="s">
        <v>2162</v>
      </c>
      <c r="X514" s="60"/>
      <c r="Y514" s="61"/>
      <c r="Z514" s="56">
        <f t="shared" ca="1" si="221"/>
        <v>0</v>
      </c>
      <c r="AA514" s="56">
        <f t="shared" ca="1" si="221"/>
        <v>0</v>
      </c>
      <c r="AB514" s="56">
        <f t="shared" ca="1" si="221"/>
        <v>0</v>
      </c>
      <c r="AC514" s="56">
        <f t="shared" ca="1" si="221"/>
        <v>0</v>
      </c>
      <c r="AD514" s="56">
        <f t="shared" ca="1" si="221"/>
        <v>0</v>
      </c>
      <c r="AE514" s="56">
        <f t="shared" ca="1" si="221"/>
        <v>0</v>
      </c>
      <c r="AF514" s="56">
        <f t="shared" ca="1" si="221"/>
        <v>0</v>
      </c>
      <c r="AG514" s="56">
        <f t="shared" ca="1" si="221"/>
        <v>0</v>
      </c>
      <c r="AH514" s="56">
        <f t="shared" ca="1" si="221"/>
        <v>0</v>
      </c>
      <c r="AI514" s="56">
        <f t="shared" ca="1" si="221"/>
        <v>0</v>
      </c>
      <c r="AJ514" s="56">
        <f t="shared" ca="1" si="222"/>
        <v>0</v>
      </c>
      <c r="AK514" s="56">
        <f t="shared" ca="1" si="222"/>
        <v>0</v>
      </c>
      <c r="AL514" s="56">
        <f t="shared" ca="1" si="222"/>
        <v>0</v>
      </c>
      <c r="AM514" s="56">
        <f t="shared" ca="1" si="222"/>
        <v>0</v>
      </c>
      <c r="AN514" s="56">
        <f t="shared" ca="1" si="222"/>
        <v>0</v>
      </c>
      <c r="AO514" s="56">
        <f t="shared" ca="1" si="222"/>
        <v>0</v>
      </c>
      <c r="AP514" s="56">
        <f t="shared" ca="1" si="222"/>
        <v>0</v>
      </c>
      <c r="AQ514" s="56">
        <f t="shared" ca="1" si="222"/>
        <v>0</v>
      </c>
      <c r="AR514" s="56">
        <f t="shared" ca="1" si="222"/>
        <v>0</v>
      </c>
      <c r="AS514" s="56">
        <f t="shared" ca="1" si="222"/>
        <v>0</v>
      </c>
      <c r="AT514" s="56">
        <f t="shared" ca="1" si="223"/>
        <v>0</v>
      </c>
      <c r="AU514" s="56">
        <f t="shared" ca="1" si="223"/>
        <v>0</v>
      </c>
      <c r="AV514" s="56">
        <f t="shared" ca="1" si="223"/>
        <v>0</v>
      </c>
      <c r="AW514" s="56">
        <f t="shared" ca="1" si="223"/>
        <v>0</v>
      </c>
      <c r="AX514" s="56">
        <f t="shared" ca="1" si="223"/>
        <v>0</v>
      </c>
      <c r="AY514" s="56">
        <f t="shared" ca="1" si="223"/>
        <v>0</v>
      </c>
      <c r="AZ514" s="56">
        <f t="shared" ca="1" si="223"/>
        <v>0</v>
      </c>
      <c r="BA514" s="56">
        <f t="shared" ca="1" si="223"/>
        <v>0</v>
      </c>
      <c r="BB514" s="56">
        <f t="shared" ca="1" si="223"/>
        <v>0</v>
      </c>
      <c r="BC514" s="56">
        <f t="shared" ca="1" si="223"/>
        <v>0</v>
      </c>
      <c r="BD514" s="56">
        <f t="shared" ca="1" si="223"/>
        <v>0</v>
      </c>
      <c r="BE514" s="56">
        <f t="shared" ca="1" si="223"/>
        <v>0</v>
      </c>
      <c r="BF514" s="56">
        <f t="shared" ca="1" si="223"/>
        <v>0</v>
      </c>
      <c r="BG514" s="56">
        <f t="shared" ca="1" si="223"/>
        <v>0</v>
      </c>
    </row>
    <row r="515" spans="1:59" s="4" customFormat="1" x14ac:dyDescent="0.2">
      <c r="B515" s="4" t="s">
        <v>2163</v>
      </c>
      <c r="C515" s="4" t="s">
        <v>1681</v>
      </c>
      <c r="E515" s="62"/>
      <c r="F515" s="63"/>
      <c r="G515" s="50" t="s">
        <v>1682</v>
      </c>
      <c r="H515" s="50" t="s">
        <v>1682</v>
      </c>
      <c r="I515" s="51"/>
      <c r="J515" s="52"/>
      <c r="K515" s="52"/>
      <c r="L515" s="53"/>
      <c r="M515" s="54" t="str">
        <f t="shared" si="189"/>
        <v>-</v>
      </c>
      <c r="N515" s="52">
        <f>WEEKNUM(L515)</f>
        <v>0</v>
      </c>
      <c r="O515" s="55">
        <f t="shared" ca="1" si="224"/>
        <v>28</v>
      </c>
      <c r="P515" s="55" t="str">
        <f t="shared" ca="1" si="225"/>
        <v>2019.7</v>
      </c>
      <c r="Q515" s="56">
        <f t="shared" si="226"/>
        <v>0</v>
      </c>
      <c r="R515" s="52" t="str">
        <f t="shared" si="227"/>
        <v/>
      </c>
      <c r="S515" s="52"/>
      <c r="T515" s="52" t="str">
        <f t="shared" si="208"/>
        <v>OV</v>
      </c>
      <c r="U515" s="57" t="s">
        <v>178</v>
      </c>
      <c r="V515" s="58">
        <f t="shared" ref="V515:V578" ca="1" si="228">SUM(Y515:BH515)-Y515*2</f>
        <v>0</v>
      </c>
      <c r="W515" s="64"/>
      <c r="X515" s="60"/>
      <c r="Y515" s="61"/>
      <c r="Z515" s="56">
        <f t="shared" ca="1" si="221"/>
        <v>0</v>
      </c>
      <c r="AA515" s="56">
        <f t="shared" ca="1" si="221"/>
        <v>0</v>
      </c>
      <c r="AB515" s="56">
        <f t="shared" ca="1" si="221"/>
        <v>0</v>
      </c>
      <c r="AC515" s="56">
        <f t="shared" ca="1" si="221"/>
        <v>0</v>
      </c>
      <c r="AD515" s="56">
        <f t="shared" ca="1" si="221"/>
        <v>0</v>
      </c>
      <c r="AE515" s="56">
        <f t="shared" ca="1" si="221"/>
        <v>0</v>
      </c>
      <c r="AF515" s="56">
        <f t="shared" ca="1" si="221"/>
        <v>0</v>
      </c>
      <c r="AG515" s="56">
        <f t="shared" ca="1" si="221"/>
        <v>0</v>
      </c>
      <c r="AH515" s="56">
        <f t="shared" ca="1" si="221"/>
        <v>0</v>
      </c>
      <c r="AI515" s="56">
        <f t="shared" ca="1" si="221"/>
        <v>0</v>
      </c>
      <c r="AJ515" s="56">
        <f t="shared" ca="1" si="222"/>
        <v>0</v>
      </c>
      <c r="AK515" s="56">
        <f t="shared" ca="1" si="222"/>
        <v>0</v>
      </c>
      <c r="AL515" s="56">
        <f t="shared" ca="1" si="222"/>
        <v>0</v>
      </c>
      <c r="AM515" s="56">
        <f t="shared" ca="1" si="222"/>
        <v>0</v>
      </c>
      <c r="AN515" s="56">
        <f t="shared" ca="1" si="222"/>
        <v>0</v>
      </c>
      <c r="AO515" s="56">
        <f t="shared" ca="1" si="222"/>
        <v>0</v>
      </c>
      <c r="AP515" s="56">
        <f t="shared" ca="1" si="222"/>
        <v>0</v>
      </c>
      <c r="AQ515" s="56">
        <f t="shared" ca="1" si="222"/>
        <v>0</v>
      </c>
      <c r="AR515" s="56">
        <f t="shared" ca="1" si="222"/>
        <v>0</v>
      </c>
      <c r="AS515" s="56">
        <f t="shared" ca="1" si="222"/>
        <v>0</v>
      </c>
      <c r="AT515" s="56">
        <f t="shared" ca="1" si="223"/>
        <v>0</v>
      </c>
      <c r="AU515" s="56">
        <f t="shared" ca="1" si="223"/>
        <v>0</v>
      </c>
      <c r="AV515" s="56">
        <f t="shared" ca="1" si="223"/>
        <v>0</v>
      </c>
      <c r="AW515" s="56">
        <f t="shared" ca="1" si="223"/>
        <v>0</v>
      </c>
      <c r="AX515" s="56">
        <f t="shared" ca="1" si="223"/>
        <v>0</v>
      </c>
      <c r="AY515" s="56">
        <f t="shared" ca="1" si="223"/>
        <v>0</v>
      </c>
      <c r="AZ515" s="56">
        <f t="shared" ca="1" si="223"/>
        <v>0</v>
      </c>
      <c r="BA515" s="56">
        <f t="shared" ca="1" si="223"/>
        <v>0</v>
      </c>
      <c r="BB515" s="56">
        <f t="shared" ca="1" si="223"/>
        <v>0</v>
      </c>
      <c r="BC515" s="56">
        <f t="shared" ca="1" si="223"/>
        <v>0</v>
      </c>
      <c r="BD515" s="56">
        <f t="shared" ca="1" si="223"/>
        <v>0</v>
      </c>
      <c r="BE515" s="56">
        <f t="shared" ca="1" si="223"/>
        <v>0</v>
      </c>
      <c r="BF515" s="56">
        <f t="shared" ca="1" si="223"/>
        <v>0</v>
      </c>
      <c r="BG515" s="56">
        <f t="shared" ca="1" si="223"/>
        <v>0</v>
      </c>
    </row>
    <row r="516" spans="1:59" s="4" customFormat="1" x14ac:dyDescent="0.2">
      <c r="A516" s="4" t="s">
        <v>1186</v>
      </c>
      <c r="B516" s="4" t="s">
        <v>4079</v>
      </c>
      <c r="C516" s="4" t="s">
        <v>1684</v>
      </c>
      <c r="E516" s="66"/>
      <c r="F516" s="67" t="s">
        <v>1197</v>
      </c>
      <c r="G516" s="50" t="s">
        <v>1682</v>
      </c>
      <c r="H516" s="50" t="s">
        <v>1682</v>
      </c>
      <c r="I516" s="51"/>
      <c r="J516" s="52">
        <v>30</v>
      </c>
      <c r="K516" s="52"/>
      <c r="L516" s="53">
        <v>43594</v>
      </c>
      <c r="M516" s="54">
        <f t="shared" si="189"/>
        <v>4</v>
      </c>
      <c r="N516" s="52">
        <f t="shared" si="204"/>
        <v>19</v>
      </c>
      <c r="O516" s="55">
        <f t="shared" ca="1" si="224"/>
        <v>28</v>
      </c>
      <c r="P516" s="55" t="str">
        <f t="shared" ca="1" si="225"/>
        <v>2019.7</v>
      </c>
      <c r="Q516" s="56">
        <f t="shared" si="226"/>
        <v>1254.5</v>
      </c>
      <c r="R516" s="52">
        <f t="shared" ca="1" si="227"/>
        <v>62</v>
      </c>
      <c r="S516" s="52"/>
      <c r="T516" s="52" t="str">
        <f t="shared" ca="1" si="208"/>
        <v>OV</v>
      </c>
      <c r="U516" s="57" t="s">
        <v>178</v>
      </c>
      <c r="V516" s="58">
        <f t="shared" ca="1" si="228"/>
        <v>0</v>
      </c>
      <c r="W516" s="59"/>
      <c r="X516" s="60"/>
      <c r="Y516" s="61">
        <v>1254.5</v>
      </c>
      <c r="Z516" s="56">
        <f t="shared" ca="1" si="221"/>
        <v>0</v>
      </c>
      <c r="AA516" s="56">
        <f t="shared" ca="1" si="221"/>
        <v>0</v>
      </c>
      <c r="AB516" s="56">
        <f t="shared" ca="1" si="221"/>
        <v>0</v>
      </c>
      <c r="AC516" s="56">
        <f t="shared" ca="1" si="221"/>
        <v>0</v>
      </c>
      <c r="AD516" s="56">
        <f t="shared" ca="1" si="221"/>
        <v>0</v>
      </c>
      <c r="AE516" s="56">
        <f t="shared" ca="1" si="221"/>
        <v>0</v>
      </c>
      <c r="AF516" s="56">
        <f t="shared" ca="1" si="221"/>
        <v>0</v>
      </c>
      <c r="AG516" s="56">
        <f t="shared" ca="1" si="221"/>
        <v>0</v>
      </c>
      <c r="AH516" s="56">
        <f t="shared" ca="1" si="221"/>
        <v>0</v>
      </c>
      <c r="AI516" s="56">
        <f t="shared" ca="1" si="221"/>
        <v>1254.5</v>
      </c>
      <c r="AJ516" s="56">
        <f t="shared" ca="1" si="222"/>
        <v>0</v>
      </c>
      <c r="AK516" s="56">
        <f t="shared" ca="1" si="222"/>
        <v>0</v>
      </c>
      <c r="AL516" s="56">
        <f t="shared" ca="1" si="222"/>
        <v>0</v>
      </c>
      <c r="AM516" s="56">
        <f t="shared" ca="1" si="222"/>
        <v>0</v>
      </c>
      <c r="AN516" s="56">
        <f t="shared" ca="1" si="222"/>
        <v>0</v>
      </c>
      <c r="AO516" s="56">
        <f t="shared" ca="1" si="222"/>
        <v>0</v>
      </c>
      <c r="AP516" s="56">
        <f t="shared" ca="1" si="222"/>
        <v>0</v>
      </c>
      <c r="AQ516" s="56">
        <f t="shared" ca="1" si="222"/>
        <v>0</v>
      </c>
      <c r="AR516" s="56">
        <f t="shared" ca="1" si="222"/>
        <v>0</v>
      </c>
      <c r="AS516" s="56">
        <f t="shared" ca="1" si="222"/>
        <v>0</v>
      </c>
      <c r="AT516" s="56">
        <f t="shared" ca="1" si="223"/>
        <v>0</v>
      </c>
      <c r="AU516" s="56">
        <f t="shared" ca="1" si="223"/>
        <v>0</v>
      </c>
      <c r="AV516" s="56">
        <f t="shared" ca="1" si="223"/>
        <v>0</v>
      </c>
      <c r="AW516" s="56">
        <f t="shared" ca="1" si="223"/>
        <v>0</v>
      </c>
      <c r="AX516" s="56">
        <f t="shared" ca="1" si="223"/>
        <v>0</v>
      </c>
      <c r="AY516" s="56">
        <f t="shared" ca="1" si="223"/>
        <v>0</v>
      </c>
      <c r="AZ516" s="56">
        <f t="shared" ca="1" si="223"/>
        <v>0</v>
      </c>
      <c r="BA516" s="56">
        <f t="shared" ca="1" si="223"/>
        <v>0</v>
      </c>
      <c r="BB516" s="56">
        <f t="shared" ca="1" si="223"/>
        <v>0</v>
      </c>
      <c r="BC516" s="56">
        <f t="shared" ca="1" si="223"/>
        <v>0</v>
      </c>
      <c r="BD516" s="56">
        <f t="shared" ca="1" si="223"/>
        <v>0</v>
      </c>
      <c r="BE516" s="56">
        <f t="shared" ca="1" si="223"/>
        <v>0</v>
      </c>
      <c r="BF516" s="56">
        <f t="shared" ca="1" si="223"/>
        <v>0</v>
      </c>
      <c r="BG516" s="56">
        <f t="shared" ca="1" si="223"/>
        <v>0</v>
      </c>
    </row>
    <row r="517" spans="1:59" s="4" customFormat="1" x14ac:dyDescent="0.2">
      <c r="A517" s="4" t="s">
        <v>1186</v>
      </c>
      <c r="B517" s="4" t="s">
        <v>4079</v>
      </c>
      <c r="C517" s="4" t="s">
        <v>1684</v>
      </c>
      <c r="E517" s="66"/>
      <c r="F517" s="67" t="s">
        <v>1199</v>
      </c>
      <c r="G517" s="50" t="s">
        <v>1682</v>
      </c>
      <c r="H517" s="50" t="s">
        <v>1682</v>
      </c>
      <c r="I517" s="51"/>
      <c r="J517" s="52">
        <v>30</v>
      </c>
      <c r="K517" s="52"/>
      <c r="L517" s="53">
        <v>43602</v>
      </c>
      <c r="M517" s="54">
        <f t="shared" si="189"/>
        <v>5</v>
      </c>
      <c r="N517" s="52">
        <f t="shared" si="204"/>
        <v>20</v>
      </c>
      <c r="O517" s="55">
        <f t="shared" ca="1" si="224"/>
        <v>28</v>
      </c>
      <c r="P517" s="55" t="str">
        <f t="shared" ca="1" si="225"/>
        <v>2019.7</v>
      </c>
      <c r="Q517" s="56">
        <f t="shared" si="226"/>
        <v>1301.69</v>
      </c>
      <c r="R517" s="52">
        <f t="shared" ca="1" si="227"/>
        <v>54</v>
      </c>
      <c r="S517" s="52"/>
      <c r="T517" s="52" t="str">
        <f t="shared" ca="1" si="208"/>
        <v>OV</v>
      </c>
      <c r="U517" s="57" t="s">
        <v>178</v>
      </c>
      <c r="V517" s="58">
        <f t="shared" ca="1" si="228"/>
        <v>0</v>
      </c>
      <c r="W517" s="59"/>
      <c r="X517" s="60"/>
      <c r="Y517" s="61">
        <v>1301.69</v>
      </c>
      <c r="Z517" s="56">
        <f t="shared" ca="1" si="221"/>
        <v>0</v>
      </c>
      <c r="AA517" s="56">
        <f t="shared" ca="1" si="221"/>
        <v>0</v>
      </c>
      <c r="AB517" s="56">
        <f t="shared" ca="1" si="221"/>
        <v>0</v>
      </c>
      <c r="AC517" s="56">
        <f t="shared" ca="1" si="221"/>
        <v>0</v>
      </c>
      <c r="AD517" s="56">
        <f t="shared" ca="1" si="221"/>
        <v>0</v>
      </c>
      <c r="AE517" s="56">
        <f t="shared" ca="1" si="221"/>
        <v>0</v>
      </c>
      <c r="AF517" s="56">
        <f t="shared" ca="1" si="221"/>
        <v>0</v>
      </c>
      <c r="AG517" s="56">
        <f t="shared" ca="1" si="221"/>
        <v>0</v>
      </c>
      <c r="AH517" s="56">
        <f t="shared" ca="1" si="221"/>
        <v>0</v>
      </c>
      <c r="AI517" s="56">
        <f t="shared" ca="1" si="221"/>
        <v>1301.69</v>
      </c>
      <c r="AJ517" s="56">
        <f t="shared" ca="1" si="222"/>
        <v>0</v>
      </c>
      <c r="AK517" s="56">
        <f t="shared" ca="1" si="222"/>
        <v>0</v>
      </c>
      <c r="AL517" s="56">
        <f t="shared" ca="1" si="222"/>
        <v>0</v>
      </c>
      <c r="AM517" s="56">
        <f t="shared" ca="1" si="222"/>
        <v>0</v>
      </c>
      <c r="AN517" s="56">
        <f t="shared" ca="1" si="222"/>
        <v>0</v>
      </c>
      <c r="AO517" s="56">
        <f t="shared" ca="1" si="222"/>
        <v>0</v>
      </c>
      <c r="AP517" s="56">
        <f t="shared" ca="1" si="222"/>
        <v>0</v>
      </c>
      <c r="AQ517" s="56">
        <f t="shared" ca="1" si="222"/>
        <v>0</v>
      </c>
      <c r="AR517" s="56">
        <f t="shared" ca="1" si="222"/>
        <v>0</v>
      </c>
      <c r="AS517" s="56">
        <f t="shared" ca="1" si="222"/>
        <v>0</v>
      </c>
      <c r="AT517" s="56">
        <f t="shared" ca="1" si="223"/>
        <v>0</v>
      </c>
      <c r="AU517" s="56">
        <f t="shared" ca="1" si="223"/>
        <v>0</v>
      </c>
      <c r="AV517" s="56">
        <f t="shared" ca="1" si="223"/>
        <v>0</v>
      </c>
      <c r="AW517" s="56">
        <f t="shared" ca="1" si="223"/>
        <v>0</v>
      </c>
      <c r="AX517" s="56">
        <f t="shared" ca="1" si="223"/>
        <v>0</v>
      </c>
      <c r="AY517" s="56">
        <f t="shared" ca="1" si="223"/>
        <v>0</v>
      </c>
      <c r="AZ517" s="56">
        <f t="shared" ca="1" si="223"/>
        <v>0</v>
      </c>
      <c r="BA517" s="56">
        <f t="shared" ca="1" si="223"/>
        <v>0</v>
      </c>
      <c r="BB517" s="56">
        <f t="shared" ca="1" si="223"/>
        <v>0</v>
      </c>
      <c r="BC517" s="56">
        <f t="shared" ca="1" si="223"/>
        <v>0</v>
      </c>
      <c r="BD517" s="56">
        <f t="shared" ca="1" si="223"/>
        <v>0</v>
      </c>
      <c r="BE517" s="56">
        <f t="shared" ca="1" si="223"/>
        <v>0</v>
      </c>
      <c r="BF517" s="56">
        <f t="shared" ca="1" si="223"/>
        <v>0</v>
      </c>
      <c r="BG517" s="56">
        <f t="shared" ca="1" si="223"/>
        <v>0</v>
      </c>
    </row>
    <row r="518" spans="1:59" s="4" customFormat="1" x14ac:dyDescent="0.2">
      <c r="A518" s="4" t="s">
        <v>1186</v>
      </c>
      <c r="B518" s="4" t="s">
        <v>4079</v>
      </c>
      <c r="C518" s="4" t="s">
        <v>1684</v>
      </c>
      <c r="E518" s="66"/>
      <c r="F518" s="67" t="s">
        <v>1201</v>
      </c>
      <c r="G518" s="50" t="s">
        <v>1682</v>
      </c>
      <c r="H518" s="50" t="s">
        <v>1682</v>
      </c>
      <c r="I518" s="51"/>
      <c r="J518" s="52">
        <v>30</v>
      </c>
      <c r="K518" s="52"/>
      <c r="L518" s="53">
        <v>43611</v>
      </c>
      <c r="M518" s="54">
        <f t="shared" si="189"/>
        <v>7</v>
      </c>
      <c r="N518" s="52">
        <f t="shared" si="204"/>
        <v>22</v>
      </c>
      <c r="O518" s="55">
        <f t="shared" ca="1" si="224"/>
        <v>28</v>
      </c>
      <c r="P518" s="55" t="str">
        <f t="shared" ca="1" si="225"/>
        <v>2019.7</v>
      </c>
      <c r="Q518" s="56">
        <f t="shared" si="226"/>
        <v>1285.6199999999999</v>
      </c>
      <c r="R518" s="52">
        <f t="shared" ca="1" si="227"/>
        <v>45</v>
      </c>
      <c r="S518" s="52"/>
      <c r="T518" s="52" t="str">
        <f t="shared" ca="1" si="208"/>
        <v>OV</v>
      </c>
      <c r="U518" s="57" t="s">
        <v>178</v>
      </c>
      <c r="V518" s="58">
        <f t="shared" ca="1" si="228"/>
        <v>0</v>
      </c>
      <c r="W518" s="59"/>
      <c r="X518" s="60"/>
      <c r="Y518" s="61">
        <v>1285.6199999999999</v>
      </c>
      <c r="Z518" s="56">
        <f t="shared" ca="1" si="221"/>
        <v>0</v>
      </c>
      <c r="AA518" s="56">
        <f t="shared" ca="1" si="221"/>
        <v>0</v>
      </c>
      <c r="AB518" s="56">
        <f t="shared" ca="1" si="221"/>
        <v>0</v>
      </c>
      <c r="AC518" s="56">
        <f t="shared" ca="1" si="221"/>
        <v>0</v>
      </c>
      <c r="AD518" s="56">
        <f t="shared" ca="1" si="221"/>
        <v>0</v>
      </c>
      <c r="AE518" s="56">
        <f t="shared" ca="1" si="221"/>
        <v>0</v>
      </c>
      <c r="AF518" s="56">
        <f t="shared" ca="1" si="221"/>
        <v>0</v>
      </c>
      <c r="AG518" s="56">
        <f t="shared" ca="1" si="221"/>
        <v>0</v>
      </c>
      <c r="AH518" s="56">
        <f t="shared" ca="1" si="221"/>
        <v>0</v>
      </c>
      <c r="AI518" s="56">
        <f t="shared" ca="1" si="221"/>
        <v>1285.6199999999999</v>
      </c>
      <c r="AJ518" s="56">
        <f t="shared" ca="1" si="222"/>
        <v>0</v>
      </c>
      <c r="AK518" s="56">
        <f t="shared" ca="1" si="222"/>
        <v>0</v>
      </c>
      <c r="AL518" s="56">
        <f t="shared" ca="1" si="222"/>
        <v>0</v>
      </c>
      <c r="AM518" s="56">
        <f t="shared" ca="1" si="222"/>
        <v>0</v>
      </c>
      <c r="AN518" s="56">
        <f t="shared" ca="1" si="222"/>
        <v>0</v>
      </c>
      <c r="AO518" s="56">
        <f t="shared" ca="1" si="222"/>
        <v>0</v>
      </c>
      <c r="AP518" s="56">
        <f t="shared" ca="1" si="222"/>
        <v>0</v>
      </c>
      <c r="AQ518" s="56">
        <f t="shared" ca="1" si="222"/>
        <v>0</v>
      </c>
      <c r="AR518" s="56">
        <f t="shared" ca="1" si="222"/>
        <v>0</v>
      </c>
      <c r="AS518" s="56">
        <f t="shared" ca="1" si="222"/>
        <v>0</v>
      </c>
      <c r="AT518" s="56">
        <f t="shared" ca="1" si="223"/>
        <v>0</v>
      </c>
      <c r="AU518" s="56">
        <f t="shared" ca="1" si="223"/>
        <v>0</v>
      </c>
      <c r="AV518" s="56">
        <f t="shared" ca="1" si="223"/>
        <v>0</v>
      </c>
      <c r="AW518" s="56">
        <f t="shared" ca="1" si="223"/>
        <v>0</v>
      </c>
      <c r="AX518" s="56">
        <f t="shared" ca="1" si="223"/>
        <v>0</v>
      </c>
      <c r="AY518" s="56">
        <f t="shared" ca="1" si="223"/>
        <v>0</v>
      </c>
      <c r="AZ518" s="56">
        <f t="shared" ca="1" si="223"/>
        <v>0</v>
      </c>
      <c r="BA518" s="56">
        <f t="shared" ca="1" si="223"/>
        <v>0</v>
      </c>
      <c r="BB518" s="56">
        <f t="shared" ca="1" si="223"/>
        <v>0</v>
      </c>
      <c r="BC518" s="56">
        <f t="shared" ca="1" si="223"/>
        <v>0</v>
      </c>
      <c r="BD518" s="56">
        <f t="shared" ca="1" si="223"/>
        <v>0</v>
      </c>
      <c r="BE518" s="56">
        <f t="shared" ca="1" si="223"/>
        <v>0</v>
      </c>
      <c r="BF518" s="56">
        <f t="shared" ca="1" si="223"/>
        <v>0</v>
      </c>
      <c r="BG518" s="56">
        <f t="shared" ca="1" si="223"/>
        <v>0</v>
      </c>
    </row>
    <row r="519" spans="1:59" s="4" customFormat="1" x14ac:dyDescent="0.2">
      <c r="A519" s="4" t="s">
        <v>1186</v>
      </c>
      <c r="B519" s="4" t="s">
        <v>4079</v>
      </c>
      <c r="C519" s="4" t="s">
        <v>1684</v>
      </c>
      <c r="E519" s="66"/>
      <c r="F519" s="67"/>
      <c r="G519" s="50" t="s">
        <v>1682</v>
      </c>
      <c r="H519" s="50" t="s">
        <v>1682</v>
      </c>
      <c r="I519" s="51"/>
      <c r="J519" s="52">
        <v>30</v>
      </c>
      <c r="K519" s="52"/>
      <c r="L519" s="53">
        <v>43574</v>
      </c>
      <c r="M519" s="54">
        <f t="shared" si="189"/>
        <v>5</v>
      </c>
      <c r="N519" s="52">
        <f t="shared" si="204"/>
        <v>16</v>
      </c>
      <c r="O519" s="55">
        <f t="shared" ca="1" si="224"/>
        <v>28</v>
      </c>
      <c r="P519" s="55" t="str">
        <f t="shared" ca="1" si="225"/>
        <v>2019.7</v>
      </c>
      <c r="Q519" s="56">
        <f t="shared" si="226"/>
        <v>0</v>
      </c>
      <c r="R519" s="52">
        <f t="shared" ca="1" si="227"/>
        <v>82</v>
      </c>
      <c r="S519" s="52"/>
      <c r="T519" s="52" t="str">
        <f t="shared" ca="1" si="208"/>
        <v>OV</v>
      </c>
      <c r="U519" s="57" t="s">
        <v>178</v>
      </c>
      <c r="V519" s="58">
        <f t="shared" ca="1" si="228"/>
        <v>0</v>
      </c>
      <c r="W519" s="59"/>
      <c r="X519" s="60"/>
      <c r="Y519" s="61"/>
      <c r="Z519" s="56">
        <f t="shared" ca="1" si="221"/>
        <v>0</v>
      </c>
      <c r="AA519" s="56">
        <f t="shared" ca="1" si="221"/>
        <v>0</v>
      </c>
      <c r="AB519" s="56">
        <f t="shared" ca="1" si="221"/>
        <v>0</v>
      </c>
      <c r="AC519" s="56">
        <f t="shared" ca="1" si="221"/>
        <v>0</v>
      </c>
      <c r="AD519" s="56">
        <f t="shared" ca="1" si="221"/>
        <v>0</v>
      </c>
      <c r="AE519" s="56">
        <f t="shared" ca="1" si="221"/>
        <v>0</v>
      </c>
      <c r="AF519" s="56">
        <f t="shared" ca="1" si="221"/>
        <v>0</v>
      </c>
      <c r="AG519" s="56">
        <f t="shared" ca="1" si="221"/>
        <v>0</v>
      </c>
      <c r="AH519" s="56">
        <f t="shared" ca="1" si="221"/>
        <v>0</v>
      </c>
      <c r="AI519" s="56">
        <f t="shared" ca="1" si="221"/>
        <v>0</v>
      </c>
      <c r="AJ519" s="56">
        <f t="shared" ca="1" si="222"/>
        <v>0</v>
      </c>
      <c r="AK519" s="56">
        <f t="shared" ca="1" si="222"/>
        <v>0</v>
      </c>
      <c r="AL519" s="56">
        <f t="shared" ca="1" si="222"/>
        <v>0</v>
      </c>
      <c r="AM519" s="56">
        <f t="shared" ca="1" si="222"/>
        <v>0</v>
      </c>
      <c r="AN519" s="56">
        <f t="shared" ca="1" si="222"/>
        <v>0</v>
      </c>
      <c r="AO519" s="56">
        <f t="shared" ca="1" si="222"/>
        <v>0</v>
      </c>
      <c r="AP519" s="56">
        <f t="shared" ca="1" si="222"/>
        <v>0</v>
      </c>
      <c r="AQ519" s="56">
        <f t="shared" ca="1" si="222"/>
        <v>0</v>
      </c>
      <c r="AR519" s="56">
        <f t="shared" ca="1" si="222"/>
        <v>0</v>
      </c>
      <c r="AS519" s="56">
        <f t="shared" ca="1" si="222"/>
        <v>0</v>
      </c>
      <c r="AT519" s="56">
        <f t="shared" ca="1" si="223"/>
        <v>0</v>
      </c>
      <c r="AU519" s="56">
        <f t="shared" ca="1" si="223"/>
        <v>0</v>
      </c>
      <c r="AV519" s="56">
        <f t="shared" ca="1" si="223"/>
        <v>0</v>
      </c>
      <c r="AW519" s="56">
        <f t="shared" ca="1" si="223"/>
        <v>0</v>
      </c>
      <c r="AX519" s="56">
        <f t="shared" ca="1" si="223"/>
        <v>0</v>
      </c>
      <c r="AY519" s="56">
        <f t="shared" ca="1" si="223"/>
        <v>0</v>
      </c>
      <c r="AZ519" s="56">
        <f t="shared" ca="1" si="223"/>
        <v>0</v>
      </c>
      <c r="BA519" s="56">
        <f t="shared" ca="1" si="223"/>
        <v>0</v>
      </c>
      <c r="BB519" s="56">
        <f t="shared" ca="1" si="223"/>
        <v>0</v>
      </c>
      <c r="BC519" s="56">
        <f t="shared" ca="1" si="223"/>
        <v>0</v>
      </c>
      <c r="BD519" s="56">
        <f t="shared" ca="1" si="223"/>
        <v>0</v>
      </c>
      <c r="BE519" s="56">
        <f t="shared" ca="1" si="223"/>
        <v>0</v>
      </c>
      <c r="BF519" s="56">
        <f t="shared" ca="1" si="223"/>
        <v>0</v>
      </c>
      <c r="BG519" s="56">
        <f t="shared" ca="1" si="223"/>
        <v>0</v>
      </c>
    </row>
    <row r="520" spans="1:59" s="4" customFormat="1" x14ac:dyDescent="0.2">
      <c r="A520" s="4" t="s">
        <v>1186</v>
      </c>
      <c r="B520" s="4" t="s">
        <v>4079</v>
      </c>
      <c r="C520" s="4" t="s">
        <v>1684</v>
      </c>
      <c r="E520" s="66"/>
      <c r="F520" s="67" t="s">
        <v>1195</v>
      </c>
      <c r="G520" s="50" t="s">
        <v>1682</v>
      </c>
      <c r="H520" s="50" t="s">
        <v>1682</v>
      </c>
      <c r="I520" s="51"/>
      <c r="J520" s="52">
        <v>30</v>
      </c>
      <c r="K520" s="52"/>
      <c r="L520" s="53">
        <v>43587</v>
      </c>
      <c r="M520" s="54">
        <f t="shared" si="189"/>
        <v>4</v>
      </c>
      <c r="N520" s="52">
        <f t="shared" si="204"/>
        <v>18</v>
      </c>
      <c r="O520" s="55">
        <f t="shared" ca="1" si="224"/>
        <v>28</v>
      </c>
      <c r="P520" s="55" t="str">
        <f t="shared" ca="1" si="225"/>
        <v>2019.7</v>
      </c>
      <c r="Q520" s="56">
        <f t="shared" si="226"/>
        <v>1239.44</v>
      </c>
      <c r="R520" s="52">
        <f t="shared" ca="1" si="227"/>
        <v>69</v>
      </c>
      <c r="S520" s="52"/>
      <c r="T520" s="52" t="str">
        <f t="shared" ca="1" si="208"/>
        <v>OV</v>
      </c>
      <c r="U520" s="57" t="s">
        <v>178</v>
      </c>
      <c r="V520" s="58">
        <f t="shared" ca="1" si="228"/>
        <v>0</v>
      </c>
      <c r="W520" s="59"/>
      <c r="X520" s="60"/>
      <c r="Y520" s="61">
        <v>1239.44</v>
      </c>
      <c r="Z520" s="56">
        <f t="shared" ca="1" si="221"/>
        <v>0</v>
      </c>
      <c r="AA520" s="56">
        <f t="shared" ca="1" si="221"/>
        <v>0</v>
      </c>
      <c r="AB520" s="56">
        <f t="shared" ca="1" si="221"/>
        <v>0</v>
      </c>
      <c r="AC520" s="56">
        <f t="shared" ca="1" si="221"/>
        <v>0</v>
      </c>
      <c r="AD520" s="56">
        <f t="shared" ca="1" si="221"/>
        <v>0</v>
      </c>
      <c r="AE520" s="56">
        <f t="shared" ca="1" si="221"/>
        <v>0</v>
      </c>
      <c r="AF520" s="56">
        <f t="shared" ca="1" si="221"/>
        <v>0</v>
      </c>
      <c r="AG520" s="56">
        <f t="shared" ca="1" si="221"/>
        <v>0</v>
      </c>
      <c r="AH520" s="56">
        <f t="shared" ca="1" si="221"/>
        <v>0</v>
      </c>
      <c r="AI520" s="56">
        <f t="shared" ca="1" si="221"/>
        <v>1239.44</v>
      </c>
      <c r="AJ520" s="56">
        <f t="shared" ca="1" si="222"/>
        <v>0</v>
      </c>
      <c r="AK520" s="56">
        <f t="shared" ca="1" si="222"/>
        <v>0</v>
      </c>
      <c r="AL520" s="56">
        <f t="shared" ca="1" si="222"/>
        <v>0</v>
      </c>
      <c r="AM520" s="56">
        <f t="shared" ca="1" si="222"/>
        <v>0</v>
      </c>
      <c r="AN520" s="56">
        <f t="shared" ca="1" si="222"/>
        <v>0</v>
      </c>
      <c r="AO520" s="56">
        <f t="shared" ca="1" si="222"/>
        <v>0</v>
      </c>
      <c r="AP520" s="56">
        <f t="shared" ca="1" si="222"/>
        <v>0</v>
      </c>
      <c r="AQ520" s="56">
        <f t="shared" ca="1" si="222"/>
        <v>0</v>
      </c>
      <c r="AR520" s="56">
        <f t="shared" ca="1" si="222"/>
        <v>0</v>
      </c>
      <c r="AS520" s="56">
        <f t="shared" ca="1" si="222"/>
        <v>0</v>
      </c>
      <c r="AT520" s="56">
        <f t="shared" ca="1" si="223"/>
        <v>0</v>
      </c>
      <c r="AU520" s="56">
        <f t="shared" ca="1" si="223"/>
        <v>0</v>
      </c>
      <c r="AV520" s="56">
        <f t="shared" ca="1" si="223"/>
        <v>0</v>
      </c>
      <c r="AW520" s="56">
        <f t="shared" ca="1" si="223"/>
        <v>0</v>
      </c>
      <c r="AX520" s="56">
        <f t="shared" ca="1" si="223"/>
        <v>0</v>
      </c>
      <c r="AY520" s="56">
        <f t="shared" ca="1" si="223"/>
        <v>0</v>
      </c>
      <c r="AZ520" s="56">
        <f t="shared" ca="1" si="223"/>
        <v>0</v>
      </c>
      <c r="BA520" s="56">
        <f t="shared" ca="1" si="223"/>
        <v>0</v>
      </c>
      <c r="BB520" s="56">
        <f t="shared" ca="1" si="223"/>
        <v>0</v>
      </c>
      <c r="BC520" s="56">
        <f t="shared" ca="1" si="223"/>
        <v>0</v>
      </c>
      <c r="BD520" s="56">
        <f t="shared" ca="1" si="223"/>
        <v>0</v>
      </c>
      <c r="BE520" s="56">
        <f t="shared" ca="1" si="223"/>
        <v>0</v>
      </c>
      <c r="BF520" s="56">
        <f t="shared" ca="1" si="223"/>
        <v>0</v>
      </c>
      <c r="BG520" s="56">
        <f t="shared" ca="1" si="223"/>
        <v>0</v>
      </c>
    </row>
    <row r="521" spans="1:59" s="4" customFormat="1" x14ac:dyDescent="0.2">
      <c r="A521" s="4" t="s">
        <v>1186</v>
      </c>
      <c r="B521" s="4" t="s">
        <v>4079</v>
      </c>
      <c r="C521" s="4" t="s">
        <v>1684</v>
      </c>
      <c r="E521" s="66"/>
      <c r="F521" s="67"/>
      <c r="G521" s="50" t="s">
        <v>1682</v>
      </c>
      <c r="H521" s="50" t="s">
        <v>1682</v>
      </c>
      <c r="I521" s="51"/>
      <c r="J521" s="52">
        <v>30</v>
      </c>
      <c r="K521" s="52"/>
      <c r="L521" s="53"/>
      <c r="M521" s="54" t="str">
        <f t="shared" si="189"/>
        <v>-</v>
      </c>
      <c r="N521" s="52">
        <f t="shared" si="204"/>
        <v>0</v>
      </c>
      <c r="O521" s="55">
        <f t="shared" ca="1" si="224"/>
        <v>28</v>
      </c>
      <c r="P521" s="55" t="str">
        <f t="shared" ca="1" si="225"/>
        <v>2019.7</v>
      </c>
      <c r="Q521" s="56">
        <f t="shared" si="226"/>
        <v>0</v>
      </c>
      <c r="R521" s="52" t="str">
        <f t="shared" si="227"/>
        <v/>
      </c>
      <c r="S521" s="52"/>
      <c r="T521" s="52" t="str">
        <f t="shared" si="208"/>
        <v>OV</v>
      </c>
      <c r="U521" s="57" t="s">
        <v>178</v>
      </c>
      <c r="V521" s="58">
        <f t="shared" ca="1" si="228"/>
        <v>0</v>
      </c>
      <c r="W521" s="59"/>
      <c r="X521" s="60"/>
      <c r="Y521" s="61"/>
      <c r="Z521" s="56">
        <f t="shared" ca="1" si="221"/>
        <v>0</v>
      </c>
      <c r="AA521" s="56">
        <f t="shared" ca="1" si="221"/>
        <v>0</v>
      </c>
      <c r="AB521" s="56">
        <f t="shared" ca="1" si="221"/>
        <v>0</v>
      </c>
      <c r="AC521" s="56">
        <f t="shared" ca="1" si="221"/>
        <v>0</v>
      </c>
      <c r="AD521" s="56">
        <f t="shared" ca="1" si="221"/>
        <v>0</v>
      </c>
      <c r="AE521" s="56">
        <f t="shared" ca="1" si="221"/>
        <v>0</v>
      </c>
      <c r="AF521" s="56">
        <f t="shared" ca="1" si="221"/>
        <v>0</v>
      </c>
      <c r="AG521" s="56">
        <f t="shared" ca="1" si="221"/>
        <v>0</v>
      </c>
      <c r="AH521" s="56">
        <f t="shared" ca="1" si="221"/>
        <v>0</v>
      </c>
      <c r="AI521" s="56">
        <f t="shared" ca="1" si="221"/>
        <v>0</v>
      </c>
      <c r="AJ521" s="56">
        <f t="shared" ca="1" si="222"/>
        <v>0</v>
      </c>
      <c r="AK521" s="56">
        <f t="shared" ca="1" si="222"/>
        <v>0</v>
      </c>
      <c r="AL521" s="56">
        <f t="shared" ca="1" si="222"/>
        <v>0</v>
      </c>
      <c r="AM521" s="56">
        <f t="shared" ca="1" si="222"/>
        <v>0</v>
      </c>
      <c r="AN521" s="56">
        <f t="shared" ca="1" si="222"/>
        <v>0</v>
      </c>
      <c r="AO521" s="56">
        <f t="shared" ca="1" si="222"/>
        <v>0</v>
      </c>
      <c r="AP521" s="56">
        <f t="shared" ca="1" si="222"/>
        <v>0</v>
      </c>
      <c r="AQ521" s="56">
        <f t="shared" ca="1" si="222"/>
        <v>0</v>
      </c>
      <c r="AR521" s="56">
        <f t="shared" ca="1" si="222"/>
        <v>0</v>
      </c>
      <c r="AS521" s="56">
        <f t="shared" ca="1" si="222"/>
        <v>0</v>
      </c>
      <c r="AT521" s="56">
        <f t="shared" ca="1" si="223"/>
        <v>0</v>
      </c>
      <c r="AU521" s="56">
        <f t="shared" ca="1" si="223"/>
        <v>0</v>
      </c>
      <c r="AV521" s="56">
        <f t="shared" ca="1" si="223"/>
        <v>0</v>
      </c>
      <c r="AW521" s="56">
        <f t="shared" ca="1" si="223"/>
        <v>0</v>
      </c>
      <c r="AX521" s="56">
        <f t="shared" ca="1" si="223"/>
        <v>0</v>
      </c>
      <c r="AY521" s="56">
        <f t="shared" ca="1" si="223"/>
        <v>0</v>
      </c>
      <c r="AZ521" s="56">
        <f t="shared" ca="1" si="223"/>
        <v>0</v>
      </c>
      <c r="BA521" s="56">
        <f t="shared" ca="1" si="223"/>
        <v>0</v>
      </c>
      <c r="BB521" s="56">
        <f t="shared" ca="1" si="223"/>
        <v>0</v>
      </c>
      <c r="BC521" s="56">
        <f t="shared" ca="1" si="223"/>
        <v>0</v>
      </c>
      <c r="BD521" s="56">
        <f t="shared" ca="1" si="223"/>
        <v>0</v>
      </c>
      <c r="BE521" s="56">
        <f t="shared" ca="1" si="223"/>
        <v>0</v>
      </c>
      <c r="BF521" s="56">
        <f t="shared" ca="1" si="223"/>
        <v>0</v>
      </c>
      <c r="BG521" s="56">
        <f t="shared" ca="1" si="223"/>
        <v>0</v>
      </c>
    </row>
    <row r="522" spans="1:59" s="4" customFormat="1" x14ac:dyDescent="0.2">
      <c r="A522" s="4" t="s">
        <v>1186</v>
      </c>
      <c r="B522" s="4" t="s">
        <v>4079</v>
      </c>
      <c r="C522" s="4" t="s">
        <v>1684</v>
      </c>
      <c r="E522" s="66"/>
      <c r="F522" s="67"/>
      <c r="G522" s="50" t="s">
        <v>1682</v>
      </c>
      <c r="H522" s="50" t="s">
        <v>1682</v>
      </c>
      <c r="I522" s="51"/>
      <c r="J522" s="52">
        <v>30</v>
      </c>
      <c r="K522" s="52"/>
      <c r="L522" s="53"/>
      <c r="M522" s="54" t="str">
        <f t="shared" si="189"/>
        <v>-</v>
      </c>
      <c r="N522" s="52">
        <f t="shared" si="204"/>
        <v>0</v>
      </c>
      <c r="O522" s="55">
        <f t="shared" ca="1" si="224"/>
        <v>28</v>
      </c>
      <c r="P522" s="55" t="str">
        <f t="shared" ca="1" si="225"/>
        <v>2019.7</v>
      </c>
      <c r="Q522" s="56">
        <f t="shared" si="226"/>
        <v>0</v>
      </c>
      <c r="R522" s="52" t="str">
        <f t="shared" si="227"/>
        <v/>
      </c>
      <c r="S522" s="52"/>
      <c r="T522" s="52" t="str">
        <f t="shared" si="208"/>
        <v>OV</v>
      </c>
      <c r="U522" s="57" t="s">
        <v>178</v>
      </c>
      <c r="V522" s="58">
        <f t="shared" ca="1" si="228"/>
        <v>0</v>
      </c>
      <c r="W522" s="59"/>
      <c r="X522" s="60"/>
      <c r="Y522" s="61"/>
      <c r="Z522" s="56">
        <f t="shared" ref="Z522:AI531" ca="1" si="229">IF($O522-WEEKNUM(Z$1815)=0,$Y522,0)</f>
        <v>0</v>
      </c>
      <c r="AA522" s="56">
        <f t="shared" ca="1" si="229"/>
        <v>0</v>
      </c>
      <c r="AB522" s="56">
        <f t="shared" ca="1" si="229"/>
        <v>0</v>
      </c>
      <c r="AC522" s="56">
        <f t="shared" ca="1" si="229"/>
        <v>0</v>
      </c>
      <c r="AD522" s="56">
        <f t="shared" ca="1" si="229"/>
        <v>0</v>
      </c>
      <c r="AE522" s="56">
        <f t="shared" ca="1" si="229"/>
        <v>0</v>
      </c>
      <c r="AF522" s="56">
        <f t="shared" ca="1" si="229"/>
        <v>0</v>
      </c>
      <c r="AG522" s="56">
        <f t="shared" ca="1" si="229"/>
        <v>0</v>
      </c>
      <c r="AH522" s="56">
        <f t="shared" ca="1" si="229"/>
        <v>0</v>
      </c>
      <c r="AI522" s="56">
        <f t="shared" ca="1" si="229"/>
        <v>0</v>
      </c>
      <c r="AJ522" s="56">
        <f t="shared" ref="AJ522:AS531" ca="1" si="230">IF($O522-WEEKNUM(AJ$1815)=0,$Y522,0)</f>
        <v>0</v>
      </c>
      <c r="AK522" s="56">
        <f t="shared" ca="1" si="230"/>
        <v>0</v>
      </c>
      <c r="AL522" s="56">
        <f t="shared" ca="1" si="230"/>
        <v>0</v>
      </c>
      <c r="AM522" s="56">
        <f t="shared" ca="1" si="230"/>
        <v>0</v>
      </c>
      <c r="AN522" s="56">
        <f t="shared" ca="1" si="230"/>
        <v>0</v>
      </c>
      <c r="AO522" s="56">
        <f t="shared" ca="1" si="230"/>
        <v>0</v>
      </c>
      <c r="AP522" s="56">
        <f t="shared" ca="1" si="230"/>
        <v>0</v>
      </c>
      <c r="AQ522" s="56">
        <f t="shared" ca="1" si="230"/>
        <v>0</v>
      </c>
      <c r="AR522" s="56">
        <f t="shared" ca="1" si="230"/>
        <v>0</v>
      </c>
      <c r="AS522" s="56">
        <f t="shared" ca="1" si="230"/>
        <v>0</v>
      </c>
      <c r="AT522" s="56">
        <f t="shared" ref="AT522:BG531" ca="1" si="231">IF($O522-WEEKNUM(AT$1815)=0,$Y522,0)</f>
        <v>0</v>
      </c>
      <c r="AU522" s="56">
        <f t="shared" ca="1" si="231"/>
        <v>0</v>
      </c>
      <c r="AV522" s="56">
        <f t="shared" ca="1" si="231"/>
        <v>0</v>
      </c>
      <c r="AW522" s="56">
        <f t="shared" ca="1" si="231"/>
        <v>0</v>
      </c>
      <c r="AX522" s="56">
        <f t="shared" ca="1" si="231"/>
        <v>0</v>
      </c>
      <c r="AY522" s="56">
        <f t="shared" ca="1" si="231"/>
        <v>0</v>
      </c>
      <c r="AZ522" s="56">
        <f t="shared" ca="1" si="231"/>
        <v>0</v>
      </c>
      <c r="BA522" s="56">
        <f t="shared" ca="1" si="231"/>
        <v>0</v>
      </c>
      <c r="BB522" s="56">
        <f t="shared" ca="1" si="231"/>
        <v>0</v>
      </c>
      <c r="BC522" s="56">
        <f t="shared" ca="1" si="231"/>
        <v>0</v>
      </c>
      <c r="BD522" s="56">
        <f t="shared" ca="1" si="231"/>
        <v>0</v>
      </c>
      <c r="BE522" s="56">
        <f t="shared" ca="1" si="231"/>
        <v>0</v>
      </c>
      <c r="BF522" s="56">
        <f t="shared" ca="1" si="231"/>
        <v>0</v>
      </c>
      <c r="BG522" s="56">
        <f t="shared" ca="1" si="231"/>
        <v>0</v>
      </c>
    </row>
    <row r="523" spans="1:59" s="4" customFormat="1" x14ac:dyDescent="0.2">
      <c r="A523" s="4" t="s">
        <v>1186</v>
      </c>
      <c r="B523" s="4" t="s">
        <v>4079</v>
      </c>
      <c r="C523" s="4" t="s">
        <v>1684</v>
      </c>
      <c r="E523" s="66"/>
      <c r="F523" s="67"/>
      <c r="G523" s="50" t="s">
        <v>1682</v>
      </c>
      <c r="H523" s="50" t="s">
        <v>1682</v>
      </c>
      <c r="I523" s="51"/>
      <c r="J523" s="52">
        <v>30</v>
      </c>
      <c r="K523" s="52"/>
      <c r="L523" s="53"/>
      <c r="M523" s="54" t="str">
        <f t="shared" ref="M523:M586" si="232">IF(L523="","-",WEEKDAY(L523,2))</f>
        <v>-</v>
      </c>
      <c r="N523" s="52">
        <f t="shared" si="204"/>
        <v>0</v>
      </c>
      <c r="O523" s="55">
        <f t="shared" ca="1" si="224"/>
        <v>28</v>
      </c>
      <c r="P523" s="55" t="str">
        <f t="shared" ca="1" si="225"/>
        <v>2019.7</v>
      </c>
      <c r="Q523" s="56">
        <f t="shared" si="226"/>
        <v>0</v>
      </c>
      <c r="R523" s="52" t="str">
        <f t="shared" si="227"/>
        <v/>
      </c>
      <c r="S523" s="52"/>
      <c r="T523" s="52" t="str">
        <f t="shared" si="208"/>
        <v>OV</v>
      </c>
      <c r="U523" s="57" t="s">
        <v>178</v>
      </c>
      <c r="V523" s="58">
        <f t="shared" ca="1" si="228"/>
        <v>0</v>
      </c>
      <c r="W523" s="59"/>
      <c r="X523" s="60"/>
      <c r="Y523" s="61"/>
      <c r="Z523" s="56">
        <f t="shared" ca="1" si="229"/>
        <v>0</v>
      </c>
      <c r="AA523" s="56">
        <f t="shared" ca="1" si="229"/>
        <v>0</v>
      </c>
      <c r="AB523" s="56">
        <f t="shared" ca="1" si="229"/>
        <v>0</v>
      </c>
      <c r="AC523" s="56">
        <f t="shared" ca="1" si="229"/>
        <v>0</v>
      </c>
      <c r="AD523" s="56">
        <f t="shared" ca="1" si="229"/>
        <v>0</v>
      </c>
      <c r="AE523" s="56">
        <f t="shared" ca="1" si="229"/>
        <v>0</v>
      </c>
      <c r="AF523" s="56">
        <f t="shared" ca="1" si="229"/>
        <v>0</v>
      </c>
      <c r="AG523" s="56">
        <f t="shared" ca="1" si="229"/>
        <v>0</v>
      </c>
      <c r="AH523" s="56">
        <f t="shared" ca="1" si="229"/>
        <v>0</v>
      </c>
      <c r="AI523" s="56">
        <f t="shared" ca="1" si="229"/>
        <v>0</v>
      </c>
      <c r="AJ523" s="56">
        <f t="shared" ca="1" si="230"/>
        <v>0</v>
      </c>
      <c r="AK523" s="56">
        <f t="shared" ca="1" si="230"/>
        <v>0</v>
      </c>
      <c r="AL523" s="56">
        <f t="shared" ca="1" si="230"/>
        <v>0</v>
      </c>
      <c r="AM523" s="56">
        <f t="shared" ca="1" si="230"/>
        <v>0</v>
      </c>
      <c r="AN523" s="56">
        <f t="shared" ca="1" si="230"/>
        <v>0</v>
      </c>
      <c r="AO523" s="56">
        <f t="shared" ca="1" si="230"/>
        <v>0</v>
      </c>
      <c r="AP523" s="56">
        <f t="shared" ca="1" si="230"/>
        <v>0</v>
      </c>
      <c r="AQ523" s="56">
        <f t="shared" ca="1" si="230"/>
        <v>0</v>
      </c>
      <c r="AR523" s="56">
        <f t="shared" ca="1" si="230"/>
        <v>0</v>
      </c>
      <c r="AS523" s="56">
        <f t="shared" ca="1" si="230"/>
        <v>0</v>
      </c>
      <c r="AT523" s="56">
        <f t="shared" ca="1" si="231"/>
        <v>0</v>
      </c>
      <c r="AU523" s="56">
        <f t="shared" ca="1" si="231"/>
        <v>0</v>
      </c>
      <c r="AV523" s="56">
        <f t="shared" ca="1" si="231"/>
        <v>0</v>
      </c>
      <c r="AW523" s="56">
        <f t="shared" ca="1" si="231"/>
        <v>0</v>
      </c>
      <c r="AX523" s="56">
        <f t="shared" ca="1" si="231"/>
        <v>0</v>
      </c>
      <c r="AY523" s="56">
        <f t="shared" ca="1" si="231"/>
        <v>0</v>
      </c>
      <c r="AZ523" s="56">
        <f t="shared" ca="1" si="231"/>
        <v>0</v>
      </c>
      <c r="BA523" s="56">
        <f t="shared" ca="1" si="231"/>
        <v>0</v>
      </c>
      <c r="BB523" s="56">
        <f t="shared" ca="1" si="231"/>
        <v>0</v>
      </c>
      <c r="BC523" s="56">
        <f t="shared" ca="1" si="231"/>
        <v>0</v>
      </c>
      <c r="BD523" s="56">
        <f t="shared" ca="1" si="231"/>
        <v>0</v>
      </c>
      <c r="BE523" s="56">
        <f t="shared" ca="1" si="231"/>
        <v>0</v>
      </c>
      <c r="BF523" s="56">
        <f t="shared" ca="1" si="231"/>
        <v>0</v>
      </c>
      <c r="BG523" s="56">
        <f t="shared" ca="1" si="231"/>
        <v>0</v>
      </c>
    </row>
    <row r="524" spans="1:59" s="4" customFormat="1" x14ac:dyDescent="0.2">
      <c r="A524" s="4" t="s">
        <v>1186</v>
      </c>
      <c r="B524" s="4" t="s">
        <v>4079</v>
      </c>
      <c r="C524" s="4" t="s">
        <v>1684</v>
      </c>
      <c r="E524" s="66"/>
      <c r="F524" s="67"/>
      <c r="G524" s="50" t="s">
        <v>1682</v>
      </c>
      <c r="H524" s="50" t="s">
        <v>1682</v>
      </c>
      <c r="I524" s="51"/>
      <c r="J524" s="52">
        <v>30</v>
      </c>
      <c r="K524" s="52"/>
      <c r="L524" s="53"/>
      <c r="M524" s="54" t="str">
        <f t="shared" si="232"/>
        <v>-</v>
      </c>
      <c r="N524" s="52">
        <f t="shared" si="204"/>
        <v>0</v>
      </c>
      <c r="O524" s="55">
        <f t="shared" ca="1" si="224"/>
        <v>28</v>
      </c>
      <c r="P524" s="55" t="str">
        <f t="shared" ca="1" si="225"/>
        <v>2019.7</v>
      </c>
      <c r="Q524" s="56">
        <f t="shared" si="226"/>
        <v>0</v>
      </c>
      <c r="R524" s="52" t="str">
        <f t="shared" si="227"/>
        <v/>
      </c>
      <c r="S524" s="52"/>
      <c r="T524" s="52" t="str">
        <f t="shared" si="208"/>
        <v>OV</v>
      </c>
      <c r="U524" s="57" t="s">
        <v>178</v>
      </c>
      <c r="V524" s="58">
        <f t="shared" ca="1" si="228"/>
        <v>0</v>
      </c>
      <c r="W524" s="59"/>
      <c r="X524" s="60"/>
      <c r="Y524" s="61"/>
      <c r="Z524" s="56">
        <f t="shared" ca="1" si="229"/>
        <v>0</v>
      </c>
      <c r="AA524" s="56">
        <f t="shared" ca="1" si="229"/>
        <v>0</v>
      </c>
      <c r="AB524" s="56">
        <f t="shared" ca="1" si="229"/>
        <v>0</v>
      </c>
      <c r="AC524" s="56">
        <f t="shared" ca="1" si="229"/>
        <v>0</v>
      </c>
      <c r="AD524" s="56">
        <f t="shared" ca="1" si="229"/>
        <v>0</v>
      </c>
      <c r="AE524" s="56">
        <f t="shared" ca="1" si="229"/>
        <v>0</v>
      </c>
      <c r="AF524" s="56">
        <f t="shared" ca="1" si="229"/>
        <v>0</v>
      </c>
      <c r="AG524" s="56">
        <f t="shared" ca="1" si="229"/>
        <v>0</v>
      </c>
      <c r="AH524" s="56">
        <f t="shared" ca="1" si="229"/>
        <v>0</v>
      </c>
      <c r="AI524" s="56">
        <f t="shared" ca="1" si="229"/>
        <v>0</v>
      </c>
      <c r="AJ524" s="56">
        <f t="shared" ca="1" si="230"/>
        <v>0</v>
      </c>
      <c r="AK524" s="56">
        <f t="shared" ca="1" si="230"/>
        <v>0</v>
      </c>
      <c r="AL524" s="56">
        <f t="shared" ca="1" si="230"/>
        <v>0</v>
      </c>
      <c r="AM524" s="56">
        <f t="shared" ca="1" si="230"/>
        <v>0</v>
      </c>
      <c r="AN524" s="56">
        <f t="shared" ca="1" si="230"/>
        <v>0</v>
      </c>
      <c r="AO524" s="56">
        <f t="shared" ca="1" si="230"/>
        <v>0</v>
      </c>
      <c r="AP524" s="56">
        <f t="shared" ca="1" si="230"/>
        <v>0</v>
      </c>
      <c r="AQ524" s="56">
        <f t="shared" ca="1" si="230"/>
        <v>0</v>
      </c>
      <c r="AR524" s="56">
        <f t="shared" ca="1" si="230"/>
        <v>0</v>
      </c>
      <c r="AS524" s="56">
        <f t="shared" ca="1" si="230"/>
        <v>0</v>
      </c>
      <c r="AT524" s="56">
        <f t="shared" ca="1" si="231"/>
        <v>0</v>
      </c>
      <c r="AU524" s="56">
        <f t="shared" ca="1" si="231"/>
        <v>0</v>
      </c>
      <c r="AV524" s="56">
        <f t="shared" ca="1" si="231"/>
        <v>0</v>
      </c>
      <c r="AW524" s="56">
        <f t="shared" ca="1" si="231"/>
        <v>0</v>
      </c>
      <c r="AX524" s="56">
        <f t="shared" ca="1" si="231"/>
        <v>0</v>
      </c>
      <c r="AY524" s="56">
        <f t="shared" ca="1" si="231"/>
        <v>0</v>
      </c>
      <c r="AZ524" s="56">
        <f t="shared" ca="1" si="231"/>
        <v>0</v>
      </c>
      <c r="BA524" s="56">
        <f t="shared" ca="1" si="231"/>
        <v>0</v>
      </c>
      <c r="BB524" s="56">
        <f t="shared" ca="1" si="231"/>
        <v>0</v>
      </c>
      <c r="BC524" s="56">
        <f t="shared" ca="1" si="231"/>
        <v>0</v>
      </c>
      <c r="BD524" s="56">
        <f t="shared" ca="1" si="231"/>
        <v>0</v>
      </c>
      <c r="BE524" s="56">
        <f t="shared" ca="1" si="231"/>
        <v>0</v>
      </c>
      <c r="BF524" s="56">
        <f t="shared" ca="1" si="231"/>
        <v>0</v>
      </c>
      <c r="BG524" s="56">
        <f t="shared" ca="1" si="231"/>
        <v>0</v>
      </c>
    </row>
    <row r="525" spans="1:59" s="4" customFormat="1" x14ac:dyDescent="0.2">
      <c r="A525" s="4" t="s">
        <v>1186</v>
      </c>
      <c r="B525" s="4" t="s">
        <v>4079</v>
      </c>
      <c r="C525" s="4" t="s">
        <v>1684</v>
      </c>
      <c r="E525" s="66"/>
      <c r="F525" s="67"/>
      <c r="G525" s="50" t="s">
        <v>1682</v>
      </c>
      <c r="H525" s="50" t="s">
        <v>1682</v>
      </c>
      <c r="I525" s="51"/>
      <c r="J525" s="52">
        <v>30</v>
      </c>
      <c r="K525" s="52"/>
      <c r="L525" s="53"/>
      <c r="M525" s="54" t="str">
        <f t="shared" si="232"/>
        <v>-</v>
      </c>
      <c r="N525" s="52">
        <f t="shared" si="204"/>
        <v>0</v>
      </c>
      <c r="O525" s="55">
        <f t="shared" ca="1" si="224"/>
        <v>28</v>
      </c>
      <c r="P525" s="55" t="str">
        <f t="shared" ca="1" si="225"/>
        <v>2019.7</v>
      </c>
      <c r="Q525" s="56">
        <f t="shared" si="226"/>
        <v>0</v>
      </c>
      <c r="R525" s="52" t="str">
        <f t="shared" si="227"/>
        <v/>
      </c>
      <c r="S525" s="52"/>
      <c r="T525" s="52" t="str">
        <f t="shared" si="208"/>
        <v>OV</v>
      </c>
      <c r="U525" s="57" t="s">
        <v>178</v>
      </c>
      <c r="V525" s="58">
        <f t="shared" ca="1" si="228"/>
        <v>0</v>
      </c>
      <c r="W525" s="59"/>
      <c r="X525" s="60"/>
      <c r="Y525" s="61"/>
      <c r="Z525" s="56">
        <f t="shared" ca="1" si="229"/>
        <v>0</v>
      </c>
      <c r="AA525" s="56">
        <f t="shared" ca="1" si="229"/>
        <v>0</v>
      </c>
      <c r="AB525" s="56">
        <f t="shared" ca="1" si="229"/>
        <v>0</v>
      </c>
      <c r="AC525" s="56">
        <f t="shared" ca="1" si="229"/>
        <v>0</v>
      </c>
      <c r="AD525" s="56">
        <f t="shared" ca="1" si="229"/>
        <v>0</v>
      </c>
      <c r="AE525" s="56">
        <f t="shared" ca="1" si="229"/>
        <v>0</v>
      </c>
      <c r="AF525" s="56">
        <f t="shared" ca="1" si="229"/>
        <v>0</v>
      </c>
      <c r="AG525" s="56">
        <f t="shared" ca="1" si="229"/>
        <v>0</v>
      </c>
      <c r="AH525" s="56">
        <f t="shared" ca="1" si="229"/>
        <v>0</v>
      </c>
      <c r="AI525" s="56">
        <f t="shared" ca="1" si="229"/>
        <v>0</v>
      </c>
      <c r="AJ525" s="56">
        <f t="shared" ca="1" si="230"/>
        <v>0</v>
      </c>
      <c r="AK525" s="56">
        <f t="shared" ca="1" si="230"/>
        <v>0</v>
      </c>
      <c r="AL525" s="56">
        <f t="shared" ca="1" si="230"/>
        <v>0</v>
      </c>
      <c r="AM525" s="56">
        <f t="shared" ca="1" si="230"/>
        <v>0</v>
      </c>
      <c r="AN525" s="56">
        <f t="shared" ca="1" si="230"/>
        <v>0</v>
      </c>
      <c r="AO525" s="56">
        <f t="shared" ca="1" si="230"/>
        <v>0</v>
      </c>
      <c r="AP525" s="56">
        <f t="shared" ca="1" si="230"/>
        <v>0</v>
      </c>
      <c r="AQ525" s="56">
        <f t="shared" ca="1" si="230"/>
        <v>0</v>
      </c>
      <c r="AR525" s="56">
        <f t="shared" ca="1" si="230"/>
        <v>0</v>
      </c>
      <c r="AS525" s="56">
        <f t="shared" ca="1" si="230"/>
        <v>0</v>
      </c>
      <c r="AT525" s="56">
        <f t="shared" ca="1" si="231"/>
        <v>0</v>
      </c>
      <c r="AU525" s="56">
        <f t="shared" ca="1" si="231"/>
        <v>0</v>
      </c>
      <c r="AV525" s="56">
        <f t="shared" ca="1" si="231"/>
        <v>0</v>
      </c>
      <c r="AW525" s="56">
        <f t="shared" ca="1" si="231"/>
        <v>0</v>
      </c>
      <c r="AX525" s="56">
        <f t="shared" ca="1" si="231"/>
        <v>0</v>
      </c>
      <c r="AY525" s="56">
        <f t="shared" ca="1" si="231"/>
        <v>0</v>
      </c>
      <c r="AZ525" s="56">
        <f t="shared" ca="1" si="231"/>
        <v>0</v>
      </c>
      <c r="BA525" s="56">
        <f t="shared" ca="1" si="231"/>
        <v>0</v>
      </c>
      <c r="BB525" s="56">
        <f t="shared" ca="1" si="231"/>
        <v>0</v>
      </c>
      <c r="BC525" s="56">
        <f t="shared" ca="1" si="231"/>
        <v>0</v>
      </c>
      <c r="BD525" s="56">
        <f t="shared" ca="1" si="231"/>
        <v>0</v>
      </c>
      <c r="BE525" s="56">
        <f t="shared" ca="1" si="231"/>
        <v>0</v>
      </c>
      <c r="BF525" s="56">
        <f t="shared" ca="1" si="231"/>
        <v>0</v>
      </c>
      <c r="BG525" s="56">
        <f t="shared" ca="1" si="231"/>
        <v>0</v>
      </c>
    </row>
    <row r="526" spans="1:59" s="4" customFormat="1" x14ac:dyDescent="0.2">
      <c r="A526" s="4" t="s">
        <v>1186</v>
      </c>
      <c r="B526" s="4" t="s">
        <v>4079</v>
      </c>
      <c r="C526" s="4" t="s">
        <v>1684</v>
      </c>
      <c r="E526" s="66"/>
      <c r="F526" s="67"/>
      <c r="G526" s="50" t="s">
        <v>1682</v>
      </c>
      <c r="H526" s="50" t="s">
        <v>1682</v>
      </c>
      <c r="I526" s="51"/>
      <c r="J526" s="52">
        <v>30</v>
      </c>
      <c r="K526" s="52"/>
      <c r="L526" s="53"/>
      <c r="M526" s="54" t="str">
        <f t="shared" si="232"/>
        <v>-</v>
      </c>
      <c r="N526" s="52">
        <f t="shared" si="204"/>
        <v>0</v>
      </c>
      <c r="O526" s="55">
        <f t="shared" ca="1" si="224"/>
        <v>28</v>
      </c>
      <c r="P526" s="55" t="str">
        <f t="shared" ca="1" si="225"/>
        <v>2019.7</v>
      </c>
      <c r="Q526" s="56">
        <f t="shared" si="226"/>
        <v>0</v>
      </c>
      <c r="R526" s="52" t="str">
        <f t="shared" si="227"/>
        <v/>
      </c>
      <c r="S526" s="52"/>
      <c r="T526" s="52" t="str">
        <f t="shared" si="208"/>
        <v>OV</v>
      </c>
      <c r="U526" s="57" t="s">
        <v>178</v>
      </c>
      <c r="V526" s="58">
        <f t="shared" ca="1" si="228"/>
        <v>0</v>
      </c>
      <c r="W526" s="59"/>
      <c r="X526" s="60"/>
      <c r="Y526" s="61"/>
      <c r="Z526" s="56">
        <f t="shared" ca="1" si="229"/>
        <v>0</v>
      </c>
      <c r="AA526" s="56">
        <f t="shared" ca="1" si="229"/>
        <v>0</v>
      </c>
      <c r="AB526" s="56">
        <f t="shared" ca="1" si="229"/>
        <v>0</v>
      </c>
      <c r="AC526" s="56">
        <f t="shared" ca="1" si="229"/>
        <v>0</v>
      </c>
      <c r="AD526" s="56">
        <f t="shared" ca="1" si="229"/>
        <v>0</v>
      </c>
      <c r="AE526" s="56">
        <f t="shared" ca="1" si="229"/>
        <v>0</v>
      </c>
      <c r="AF526" s="56">
        <f t="shared" ca="1" si="229"/>
        <v>0</v>
      </c>
      <c r="AG526" s="56">
        <f t="shared" ca="1" si="229"/>
        <v>0</v>
      </c>
      <c r="AH526" s="56">
        <f t="shared" ca="1" si="229"/>
        <v>0</v>
      </c>
      <c r="AI526" s="56">
        <f t="shared" ca="1" si="229"/>
        <v>0</v>
      </c>
      <c r="AJ526" s="56">
        <f t="shared" ca="1" si="230"/>
        <v>0</v>
      </c>
      <c r="AK526" s="56">
        <f t="shared" ca="1" si="230"/>
        <v>0</v>
      </c>
      <c r="AL526" s="56">
        <f t="shared" ca="1" si="230"/>
        <v>0</v>
      </c>
      <c r="AM526" s="56">
        <f t="shared" ca="1" si="230"/>
        <v>0</v>
      </c>
      <c r="AN526" s="56">
        <f t="shared" ca="1" si="230"/>
        <v>0</v>
      </c>
      <c r="AO526" s="56">
        <f t="shared" ca="1" si="230"/>
        <v>0</v>
      </c>
      <c r="AP526" s="56">
        <f t="shared" ca="1" si="230"/>
        <v>0</v>
      </c>
      <c r="AQ526" s="56">
        <f t="shared" ca="1" si="230"/>
        <v>0</v>
      </c>
      <c r="AR526" s="56">
        <f t="shared" ca="1" si="230"/>
        <v>0</v>
      </c>
      <c r="AS526" s="56">
        <f t="shared" ca="1" si="230"/>
        <v>0</v>
      </c>
      <c r="AT526" s="56">
        <f t="shared" ca="1" si="231"/>
        <v>0</v>
      </c>
      <c r="AU526" s="56">
        <f t="shared" ca="1" si="231"/>
        <v>0</v>
      </c>
      <c r="AV526" s="56">
        <f t="shared" ca="1" si="231"/>
        <v>0</v>
      </c>
      <c r="AW526" s="56">
        <f t="shared" ca="1" si="231"/>
        <v>0</v>
      </c>
      <c r="AX526" s="56">
        <f t="shared" ca="1" si="231"/>
        <v>0</v>
      </c>
      <c r="AY526" s="56">
        <f t="shared" ca="1" si="231"/>
        <v>0</v>
      </c>
      <c r="AZ526" s="56">
        <f t="shared" ca="1" si="231"/>
        <v>0</v>
      </c>
      <c r="BA526" s="56">
        <f t="shared" ca="1" si="231"/>
        <v>0</v>
      </c>
      <c r="BB526" s="56">
        <f t="shared" ca="1" si="231"/>
        <v>0</v>
      </c>
      <c r="BC526" s="56">
        <f t="shared" ca="1" si="231"/>
        <v>0</v>
      </c>
      <c r="BD526" s="56">
        <f t="shared" ca="1" si="231"/>
        <v>0</v>
      </c>
      <c r="BE526" s="56">
        <f t="shared" ca="1" si="231"/>
        <v>0</v>
      </c>
      <c r="BF526" s="56">
        <f t="shared" ca="1" si="231"/>
        <v>0</v>
      </c>
      <c r="BG526" s="56">
        <f t="shared" ca="1" si="231"/>
        <v>0</v>
      </c>
    </row>
    <row r="527" spans="1:59" s="4" customFormat="1" x14ac:dyDescent="0.2">
      <c r="A527" s="4" t="s">
        <v>1186</v>
      </c>
      <c r="B527" s="4" t="s">
        <v>4079</v>
      </c>
      <c r="C527" s="4" t="s">
        <v>1684</v>
      </c>
      <c r="E527" s="66"/>
      <c r="F527" s="67"/>
      <c r="G527" s="50" t="s">
        <v>1682</v>
      </c>
      <c r="H527" s="50" t="s">
        <v>1682</v>
      </c>
      <c r="I527" s="51"/>
      <c r="J527" s="52">
        <v>30</v>
      </c>
      <c r="K527" s="52"/>
      <c r="L527" s="53"/>
      <c r="M527" s="54" t="str">
        <f t="shared" si="232"/>
        <v>-</v>
      </c>
      <c r="N527" s="52">
        <f t="shared" si="204"/>
        <v>0</v>
      </c>
      <c r="O527" s="55">
        <f t="shared" ca="1" si="224"/>
        <v>28</v>
      </c>
      <c r="P527" s="55" t="str">
        <f t="shared" ca="1" si="225"/>
        <v>2019.7</v>
      </c>
      <c r="Q527" s="56">
        <f t="shared" si="226"/>
        <v>0</v>
      </c>
      <c r="R527" s="52" t="str">
        <f t="shared" si="227"/>
        <v/>
      </c>
      <c r="S527" s="52"/>
      <c r="T527" s="52" t="str">
        <f t="shared" si="208"/>
        <v>OV</v>
      </c>
      <c r="U527" s="57" t="s">
        <v>178</v>
      </c>
      <c r="V527" s="58">
        <f t="shared" ca="1" si="228"/>
        <v>0</v>
      </c>
      <c r="W527" s="59"/>
      <c r="X527" s="60"/>
      <c r="Y527" s="61"/>
      <c r="Z527" s="56">
        <f t="shared" ca="1" si="229"/>
        <v>0</v>
      </c>
      <c r="AA527" s="56">
        <f t="shared" ca="1" si="229"/>
        <v>0</v>
      </c>
      <c r="AB527" s="56">
        <f t="shared" ca="1" si="229"/>
        <v>0</v>
      </c>
      <c r="AC527" s="56">
        <f t="shared" ca="1" si="229"/>
        <v>0</v>
      </c>
      <c r="AD527" s="56">
        <f t="shared" ca="1" si="229"/>
        <v>0</v>
      </c>
      <c r="AE527" s="56">
        <f t="shared" ca="1" si="229"/>
        <v>0</v>
      </c>
      <c r="AF527" s="56">
        <f t="shared" ca="1" si="229"/>
        <v>0</v>
      </c>
      <c r="AG527" s="56">
        <f t="shared" ca="1" si="229"/>
        <v>0</v>
      </c>
      <c r="AH527" s="56">
        <f t="shared" ca="1" si="229"/>
        <v>0</v>
      </c>
      <c r="AI527" s="56">
        <f t="shared" ca="1" si="229"/>
        <v>0</v>
      </c>
      <c r="AJ527" s="56">
        <f t="shared" ca="1" si="230"/>
        <v>0</v>
      </c>
      <c r="AK527" s="56">
        <f t="shared" ca="1" si="230"/>
        <v>0</v>
      </c>
      <c r="AL527" s="56">
        <f t="shared" ca="1" si="230"/>
        <v>0</v>
      </c>
      <c r="AM527" s="56">
        <f t="shared" ca="1" si="230"/>
        <v>0</v>
      </c>
      <c r="AN527" s="56">
        <f t="shared" ca="1" si="230"/>
        <v>0</v>
      </c>
      <c r="AO527" s="56">
        <f t="shared" ca="1" si="230"/>
        <v>0</v>
      </c>
      <c r="AP527" s="56">
        <f t="shared" ca="1" si="230"/>
        <v>0</v>
      </c>
      <c r="AQ527" s="56">
        <f t="shared" ca="1" si="230"/>
        <v>0</v>
      </c>
      <c r="AR527" s="56">
        <f t="shared" ca="1" si="230"/>
        <v>0</v>
      </c>
      <c r="AS527" s="56">
        <f t="shared" ca="1" si="230"/>
        <v>0</v>
      </c>
      <c r="AT527" s="56">
        <f t="shared" ca="1" si="231"/>
        <v>0</v>
      </c>
      <c r="AU527" s="56">
        <f t="shared" ca="1" si="231"/>
        <v>0</v>
      </c>
      <c r="AV527" s="56">
        <f t="shared" ca="1" si="231"/>
        <v>0</v>
      </c>
      <c r="AW527" s="56">
        <f t="shared" ca="1" si="231"/>
        <v>0</v>
      </c>
      <c r="AX527" s="56">
        <f t="shared" ca="1" si="231"/>
        <v>0</v>
      </c>
      <c r="AY527" s="56">
        <f t="shared" ca="1" si="231"/>
        <v>0</v>
      </c>
      <c r="AZ527" s="56">
        <f t="shared" ca="1" si="231"/>
        <v>0</v>
      </c>
      <c r="BA527" s="56">
        <f t="shared" ca="1" si="231"/>
        <v>0</v>
      </c>
      <c r="BB527" s="56">
        <f t="shared" ca="1" si="231"/>
        <v>0</v>
      </c>
      <c r="BC527" s="56">
        <f t="shared" ca="1" si="231"/>
        <v>0</v>
      </c>
      <c r="BD527" s="56">
        <f t="shared" ca="1" si="231"/>
        <v>0</v>
      </c>
      <c r="BE527" s="56">
        <f t="shared" ca="1" si="231"/>
        <v>0</v>
      </c>
      <c r="BF527" s="56">
        <f t="shared" ca="1" si="231"/>
        <v>0</v>
      </c>
      <c r="BG527" s="56">
        <f t="shared" ca="1" si="231"/>
        <v>0</v>
      </c>
    </row>
    <row r="528" spans="1:59" s="4" customFormat="1" x14ac:dyDescent="0.2">
      <c r="A528" s="4" t="s">
        <v>1186</v>
      </c>
      <c r="B528" s="4" t="s">
        <v>4079</v>
      </c>
      <c r="C528" s="4" t="s">
        <v>1684</v>
      </c>
      <c r="E528" s="66"/>
      <c r="F528" s="67"/>
      <c r="G528" s="50" t="s">
        <v>1682</v>
      </c>
      <c r="H528" s="50" t="s">
        <v>1682</v>
      </c>
      <c r="I528" s="51"/>
      <c r="J528" s="52">
        <v>30</v>
      </c>
      <c r="K528" s="52"/>
      <c r="L528" s="53"/>
      <c r="M528" s="54" t="str">
        <f t="shared" si="232"/>
        <v>-</v>
      </c>
      <c r="N528" s="52">
        <f t="shared" si="204"/>
        <v>0</v>
      </c>
      <c r="O528" s="55">
        <f t="shared" ca="1" si="224"/>
        <v>28</v>
      </c>
      <c r="P528" s="55" t="str">
        <f t="shared" ca="1" si="225"/>
        <v>2019.7</v>
      </c>
      <c r="Q528" s="56">
        <f t="shared" si="226"/>
        <v>0</v>
      </c>
      <c r="R528" s="52" t="str">
        <f t="shared" si="227"/>
        <v/>
      </c>
      <c r="S528" s="52"/>
      <c r="T528" s="52" t="str">
        <f t="shared" si="208"/>
        <v>OV</v>
      </c>
      <c r="U528" s="57" t="s">
        <v>178</v>
      </c>
      <c r="V528" s="58">
        <f t="shared" ca="1" si="228"/>
        <v>0</v>
      </c>
      <c r="W528" s="59"/>
      <c r="X528" s="60"/>
      <c r="Y528" s="61"/>
      <c r="Z528" s="56">
        <f t="shared" ca="1" si="229"/>
        <v>0</v>
      </c>
      <c r="AA528" s="56">
        <f t="shared" ca="1" si="229"/>
        <v>0</v>
      </c>
      <c r="AB528" s="56">
        <f t="shared" ca="1" si="229"/>
        <v>0</v>
      </c>
      <c r="AC528" s="56">
        <f t="shared" ca="1" si="229"/>
        <v>0</v>
      </c>
      <c r="AD528" s="56">
        <f t="shared" ca="1" si="229"/>
        <v>0</v>
      </c>
      <c r="AE528" s="56">
        <f t="shared" ca="1" si="229"/>
        <v>0</v>
      </c>
      <c r="AF528" s="56">
        <f t="shared" ca="1" si="229"/>
        <v>0</v>
      </c>
      <c r="AG528" s="56">
        <f t="shared" ca="1" si="229"/>
        <v>0</v>
      </c>
      <c r="AH528" s="56">
        <f t="shared" ca="1" si="229"/>
        <v>0</v>
      </c>
      <c r="AI528" s="56">
        <f t="shared" ca="1" si="229"/>
        <v>0</v>
      </c>
      <c r="AJ528" s="56">
        <f t="shared" ca="1" si="230"/>
        <v>0</v>
      </c>
      <c r="AK528" s="56">
        <f t="shared" ca="1" si="230"/>
        <v>0</v>
      </c>
      <c r="AL528" s="56">
        <f t="shared" ca="1" si="230"/>
        <v>0</v>
      </c>
      <c r="AM528" s="56">
        <f t="shared" ca="1" si="230"/>
        <v>0</v>
      </c>
      <c r="AN528" s="56">
        <f t="shared" ca="1" si="230"/>
        <v>0</v>
      </c>
      <c r="AO528" s="56">
        <f t="shared" ca="1" si="230"/>
        <v>0</v>
      </c>
      <c r="AP528" s="56">
        <f t="shared" ca="1" si="230"/>
        <v>0</v>
      </c>
      <c r="AQ528" s="56">
        <f t="shared" ca="1" si="230"/>
        <v>0</v>
      </c>
      <c r="AR528" s="56">
        <f t="shared" ca="1" si="230"/>
        <v>0</v>
      </c>
      <c r="AS528" s="56">
        <f t="shared" ca="1" si="230"/>
        <v>0</v>
      </c>
      <c r="AT528" s="56">
        <f t="shared" ca="1" si="231"/>
        <v>0</v>
      </c>
      <c r="AU528" s="56">
        <f t="shared" ca="1" si="231"/>
        <v>0</v>
      </c>
      <c r="AV528" s="56">
        <f t="shared" ca="1" si="231"/>
        <v>0</v>
      </c>
      <c r="AW528" s="56">
        <f t="shared" ca="1" si="231"/>
        <v>0</v>
      </c>
      <c r="AX528" s="56">
        <f t="shared" ca="1" si="231"/>
        <v>0</v>
      </c>
      <c r="AY528" s="56">
        <f t="shared" ca="1" si="231"/>
        <v>0</v>
      </c>
      <c r="AZ528" s="56">
        <f t="shared" ca="1" si="231"/>
        <v>0</v>
      </c>
      <c r="BA528" s="56">
        <f t="shared" ca="1" si="231"/>
        <v>0</v>
      </c>
      <c r="BB528" s="56">
        <f t="shared" ca="1" si="231"/>
        <v>0</v>
      </c>
      <c r="BC528" s="56">
        <f t="shared" ca="1" si="231"/>
        <v>0</v>
      </c>
      <c r="BD528" s="56">
        <f t="shared" ca="1" si="231"/>
        <v>0</v>
      </c>
      <c r="BE528" s="56">
        <f t="shared" ca="1" si="231"/>
        <v>0</v>
      </c>
      <c r="BF528" s="56">
        <f t="shared" ca="1" si="231"/>
        <v>0</v>
      </c>
      <c r="BG528" s="56">
        <f t="shared" ca="1" si="231"/>
        <v>0</v>
      </c>
    </row>
    <row r="529" spans="1:59" s="4" customFormat="1" x14ac:dyDescent="0.2">
      <c r="A529" s="4" t="s">
        <v>1186</v>
      </c>
      <c r="B529" s="4" t="s">
        <v>4079</v>
      </c>
      <c r="C529" s="4" t="s">
        <v>1684</v>
      </c>
      <c r="E529" s="66"/>
      <c r="F529" s="67"/>
      <c r="G529" s="50" t="s">
        <v>1682</v>
      </c>
      <c r="H529" s="50" t="s">
        <v>1682</v>
      </c>
      <c r="I529" s="51"/>
      <c r="J529" s="52">
        <v>30</v>
      </c>
      <c r="K529" s="52"/>
      <c r="L529" s="53"/>
      <c r="M529" s="54" t="str">
        <f t="shared" si="232"/>
        <v>-</v>
      </c>
      <c r="N529" s="52">
        <f t="shared" si="204"/>
        <v>0</v>
      </c>
      <c r="O529" s="55">
        <f t="shared" ca="1" si="224"/>
        <v>28</v>
      </c>
      <c r="P529" s="55" t="str">
        <f t="shared" ca="1" si="225"/>
        <v>2019.7</v>
      </c>
      <c r="Q529" s="56">
        <f t="shared" si="226"/>
        <v>0</v>
      </c>
      <c r="R529" s="52" t="str">
        <f t="shared" si="227"/>
        <v/>
      </c>
      <c r="S529" s="52"/>
      <c r="T529" s="52" t="str">
        <f t="shared" si="208"/>
        <v>OV</v>
      </c>
      <c r="U529" s="57" t="s">
        <v>178</v>
      </c>
      <c r="V529" s="58">
        <f t="shared" ca="1" si="228"/>
        <v>0</v>
      </c>
      <c r="W529" s="59"/>
      <c r="X529" s="60"/>
      <c r="Y529" s="61"/>
      <c r="Z529" s="56">
        <f t="shared" ca="1" si="229"/>
        <v>0</v>
      </c>
      <c r="AA529" s="56">
        <f t="shared" ca="1" si="229"/>
        <v>0</v>
      </c>
      <c r="AB529" s="56">
        <f t="shared" ca="1" si="229"/>
        <v>0</v>
      </c>
      <c r="AC529" s="56">
        <f t="shared" ca="1" si="229"/>
        <v>0</v>
      </c>
      <c r="AD529" s="56">
        <f t="shared" ca="1" si="229"/>
        <v>0</v>
      </c>
      <c r="AE529" s="56">
        <f t="shared" ca="1" si="229"/>
        <v>0</v>
      </c>
      <c r="AF529" s="56">
        <f t="shared" ca="1" si="229"/>
        <v>0</v>
      </c>
      <c r="AG529" s="56">
        <f t="shared" ca="1" si="229"/>
        <v>0</v>
      </c>
      <c r="AH529" s="56">
        <f t="shared" ca="1" si="229"/>
        <v>0</v>
      </c>
      <c r="AI529" s="56">
        <f t="shared" ca="1" si="229"/>
        <v>0</v>
      </c>
      <c r="AJ529" s="56">
        <f t="shared" ca="1" si="230"/>
        <v>0</v>
      </c>
      <c r="AK529" s="56">
        <f t="shared" ca="1" si="230"/>
        <v>0</v>
      </c>
      <c r="AL529" s="56">
        <f t="shared" ca="1" si="230"/>
        <v>0</v>
      </c>
      <c r="AM529" s="56">
        <f t="shared" ca="1" si="230"/>
        <v>0</v>
      </c>
      <c r="AN529" s="56">
        <f t="shared" ca="1" si="230"/>
        <v>0</v>
      </c>
      <c r="AO529" s="56">
        <f t="shared" ca="1" si="230"/>
        <v>0</v>
      </c>
      <c r="AP529" s="56">
        <f t="shared" ca="1" si="230"/>
        <v>0</v>
      </c>
      <c r="AQ529" s="56">
        <f t="shared" ca="1" si="230"/>
        <v>0</v>
      </c>
      <c r="AR529" s="56">
        <f t="shared" ca="1" si="230"/>
        <v>0</v>
      </c>
      <c r="AS529" s="56">
        <f t="shared" ca="1" si="230"/>
        <v>0</v>
      </c>
      <c r="AT529" s="56">
        <f t="shared" ca="1" si="231"/>
        <v>0</v>
      </c>
      <c r="AU529" s="56">
        <f t="shared" ca="1" si="231"/>
        <v>0</v>
      </c>
      <c r="AV529" s="56">
        <f t="shared" ca="1" si="231"/>
        <v>0</v>
      </c>
      <c r="AW529" s="56">
        <f t="shared" ca="1" si="231"/>
        <v>0</v>
      </c>
      <c r="AX529" s="56">
        <f t="shared" ca="1" si="231"/>
        <v>0</v>
      </c>
      <c r="AY529" s="56">
        <f t="shared" ca="1" si="231"/>
        <v>0</v>
      </c>
      <c r="AZ529" s="56">
        <f t="shared" ca="1" si="231"/>
        <v>0</v>
      </c>
      <c r="BA529" s="56">
        <f t="shared" ca="1" si="231"/>
        <v>0</v>
      </c>
      <c r="BB529" s="56">
        <f t="shared" ca="1" si="231"/>
        <v>0</v>
      </c>
      <c r="BC529" s="56">
        <f t="shared" ca="1" si="231"/>
        <v>0</v>
      </c>
      <c r="BD529" s="56">
        <f t="shared" ca="1" si="231"/>
        <v>0</v>
      </c>
      <c r="BE529" s="56">
        <f t="shared" ca="1" si="231"/>
        <v>0</v>
      </c>
      <c r="BF529" s="56">
        <f t="shared" ca="1" si="231"/>
        <v>0</v>
      </c>
      <c r="BG529" s="56">
        <f t="shared" ca="1" si="231"/>
        <v>0</v>
      </c>
    </row>
    <row r="530" spans="1:59" s="4" customFormat="1" x14ac:dyDescent="0.2">
      <c r="A530" s="4" t="s">
        <v>2165</v>
      </c>
      <c r="B530" s="4" t="s">
        <v>2166</v>
      </c>
      <c r="C530" s="4" t="s">
        <v>1681</v>
      </c>
      <c r="E530" s="102"/>
      <c r="F530" s="86"/>
      <c r="G530" s="50" t="s">
        <v>1682</v>
      </c>
      <c r="H530" s="50" t="s">
        <v>1682</v>
      </c>
      <c r="I530" s="51"/>
      <c r="J530" s="52">
        <v>14</v>
      </c>
      <c r="K530" s="52"/>
      <c r="L530" s="53"/>
      <c r="M530" s="54" t="str">
        <f t="shared" si="232"/>
        <v>-</v>
      </c>
      <c r="N530" s="52">
        <f t="shared" si="204"/>
        <v>0</v>
      </c>
      <c r="O530" s="55">
        <f t="shared" ca="1" si="224"/>
        <v>28</v>
      </c>
      <c r="P530" s="55" t="str">
        <f t="shared" ca="1" si="225"/>
        <v>2019.7</v>
      </c>
      <c r="Q530" s="56">
        <f t="shared" si="226"/>
        <v>0</v>
      </c>
      <c r="R530" s="52" t="str">
        <f t="shared" si="227"/>
        <v/>
      </c>
      <c r="S530" s="52"/>
      <c r="T530" s="52" t="str">
        <f t="shared" ref="T530:T593" si="233">IFERROR(IF(R530&gt;0,"OV",""),0)</f>
        <v>OV</v>
      </c>
      <c r="U530" s="57" t="s">
        <v>130</v>
      </c>
      <c r="V530" s="58">
        <f t="shared" ca="1" si="228"/>
        <v>0</v>
      </c>
      <c r="W530" s="64" t="s">
        <v>2167</v>
      </c>
      <c r="X530" s="60"/>
      <c r="Y530" s="61"/>
      <c r="Z530" s="56">
        <f t="shared" ca="1" si="229"/>
        <v>0</v>
      </c>
      <c r="AA530" s="56">
        <f t="shared" ca="1" si="229"/>
        <v>0</v>
      </c>
      <c r="AB530" s="56">
        <f t="shared" ca="1" si="229"/>
        <v>0</v>
      </c>
      <c r="AC530" s="56">
        <f t="shared" ca="1" si="229"/>
        <v>0</v>
      </c>
      <c r="AD530" s="56">
        <f t="shared" ca="1" si="229"/>
        <v>0</v>
      </c>
      <c r="AE530" s="56">
        <f t="shared" ca="1" si="229"/>
        <v>0</v>
      </c>
      <c r="AF530" s="56">
        <f t="shared" ca="1" si="229"/>
        <v>0</v>
      </c>
      <c r="AG530" s="56">
        <f t="shared" ca="1" si="229"/>
        <v>0</v>
      </c>
      <c r="AH530" s="56">
        <f t="shared" ca="1" si="229"/>
        <v>0</v>
      </c>
      <c r="AI530" s="56">
        <f t="shared" ca="1" si="229"/>
        <v>0</v>
      </c>
      <c r="AJ530" s="56">
        <f t="shared" ca="1" si="230"/>
        <v>0</v>
      </c>
      <c r="AK530" s="56">
        <f t="shared" ca="1" si="230"/>
        <v>0</v>
      </c>
      <c r="AL530" s="56">
        <f t="shared" ca="1" si="230"/>
        <v>0</v>
      </c>
      <c r="AM530" s="56">
        <f t="shared" ca="1" si="230"/>
        <v>0</v>
      </c>
      <c r="AN530" s="56">
        <f t="shared" ca="1" si="230"/>
        <v>0</v>
      </c>
      <c r="AO530" s="56">
        <f t="shared" ca="1" si="230"/>
        <v>0</v>
      </c>
      <c r="AP530" s="56">
        <f t="shared" ca="1" si="230"/>
        <v>0</v>
      </c>
      <c r="AQ530" s="56">
        <f t="shared" ca="1" si="230"/>
        <v>0</v>
      </c>
      <c r="AR530" s="56">
        <f t="shared" ca="1" si="230"/>
        <v>0</v>
      </c>
      <c r="AS530" s="56">
        <f t="shared" ca="1" si="230"/>
        <v>0</v>
      </c>
      <c r="AT530" s="56">
        <f t="shared" ca="1" si="231"/>
        <v>0</v>
      </c>
      <c r="AU530" s="56">
        <f t="shared" ca="1" si="231"/>
        <v>0</v>
      </c>
      <c r="AV530" s="56">
        <f t="shared" ca="1" si="231"/>
        <v>0</v>
      </c>
      <c r="AW530" s="56">
        <f t="shared" ca="1" si="231"/>
        <v>0</v>
      </c>
      <c r="AX530" s="56">
        <f t="shared" ca="1" si="231"/>
        <v>0</v>
      </c>
      <c r="AY530" s="56">
        <f t="shared" ca="1" si="231"/>
        <v>0</v>
      </c>
      <c r="AZ530" s="56">
        <f t="shared" ca="1" si="231"/>
        <v>0</v>
      </c>
      <c r="BA530" s="56">
        <f t="shared" ca="1" si="231"/>
        <v>0</v>
      </c>
      <c r="BB530" s="56">
        <f t="shared" ca="1" si="231"/>
        <v>0</v>
      </c>
      <c r="BC530" s="56">
        <f t="shared" ca="1" si="231"/>
        <v>0</v>
      </c>
      <c r="BD530" s="56">
        <f t="shared" ca="1" si="231"/>
        <v>0</v>
      </c>
      <c r="BE530" s="56">
        <f t="shared" ca="1" si="231"/>
        <v>0</v>
      </c>
      <c r="BF530" s="56">
        <f t="shared" ca="1" si="231"/>
        <v>0</v>
      </c>
      <c r="BG530" s="56">
        <f t="shared" ca="1" si="231"/>
        <v>0</v>
      </c>
    </row>
    <row r="531" spans="1:59" s="4" customFormat="1" x14ac:dyDescent="0.2">
      <c r="A531" s="4" t="s">
        <v>1622</v>
      </c>
      <c r="B531" s="4" t="s">
        <v>2168</v>
      </c>
      <c r="C531" s="4" t="s">
        <v>1681</v>
      </c>
      <c r="E531" s="102"/>
      <c r="F531" s="86" t="s">
        <v>1625</v>
      </c>
      <c r="G531" s="50" t="s">
        <v>1682</v>
      </c>
      <c r="H531" s="50" t="s">
        <v>1682</v>
      </c>
      <c r="I531" s="51"/>
      <c r="J531" s="52">
        <v>14</v>
      </c>
      <c r="K531" s="52"/>
      <c r="L531" s="53">
        <v>43587</v>
      </c>
      <c r="M531" s="54">
        <f t="shared" si="232"/>
        <v>4</v>
      </c>
      <c r="N531" s="52">
        <f t="shared" si="204"/>
        <v>18</v>
      </c>
      <c r="O531" s="55">
        <f t="shared" ca="1" si="224"/>
        <v>28</v>
      </c>
      <c r="P531" s="55" t="str">
        <f t="shared" ca="1" si="225"/>
        <v>2019.7</v>
      </c>
      <c r="Q531" s="56">
        <f t="shared" si="226"/>
        <v>129.30921820303385</v>
      </c>
      <c r="R531" s="52">
        <f t="shared" ca="1" si="227"/>
        <v>69</v>
      </c>
      <c r="S531" s="52"/>
      <c r="T531" s="52" t="str">
        <f t="shared" ca="1" si="233"/>
        <v>OV</v>
      </c>
      <c r="U531" s="57" t="s">
        <v>130</v>
      </c>
      <c r="V531" s="58">
        <f t="shared" ca="1" si="228"/>
        <v>0</v>
      </c>
      <c r="W531" s="64" t="s">
        <v>2169</v>
      </c>
      <c r="X531" s="60">
        <v>103.61</v>
      </c>
      <c r="Y531" s="61">
        <v>554.09</v>
      </c>
      <c r="Z531" s="56">
        <f t="shared" ca="1" si="229"/>
        <v>0</v>
      </c>
      <c r="AA531" s="56">
        <f t="shared" ca="1" si="229"/>
        <v>0</v>
      </c>
      <c r="AB531" s="56">
        <f t="shared" ca="1" si="229"/>
        <v>0</v>
      </c>
      <c r="AC531" s="56">
        <f t="shared" ca="1" si="229"/>
        <v>0</v>
      </c>
      <c r="AD531" s="56">
        <f t="shared" ca="1" si="229"/>
        <v>0</v>
      </c>
      <c r="AE531" s="56">
        <f t="shared" ca="1" si="229"/>
        <v>0</v>
      </c>
      <c r="AF531" s="56">
        <f t="shared" ca="1" si="229"/>
        <v>0</v>
      </c>
      <c r="AG531" s="56">
        <f t="shared" ca="1" si="229"/>
        <v>0</v>
      </c>
      <c r="AH531" s="56">
        <f t="shared" ca="1" si="229"/>
        <v>0</v>
      </c>
      <c r="AI531" s="56">
        <f t="shared" ca="1" si="229"/>
        <v>554.09</v>
      </c>
      <c r="AJ531" s="56">
        <f t="shared" ca="1" si="230"/>
        <v>0</v>
      </c>
      <c r="AK531" s="56">
        <f t="shared" ca="1" si="230"/>
        <v>0</v>
      </c>
      <c r="AL531" s="56">
        <f t="shared" ca="1" si="230"/>
        <v>0</v>
      </c>
      <c r="AM531" s="56">
        <f t="shared" ca="1" si="230"/>
        <v>0</v>
      </c>
      <c r="AN531" s="56">
        <f t="shared" ca="1" si="230"/>
        <v>0</v>
      </c>
      <c r="AO531" s="56">
        <f t="shared" ca="1" si="230"/>
        <v>0</v>
      </c>
      <c r="AP531" s="56">
        <f t="shared" ca="1" si="230"/>
        <v>0</v>
      </c>
      <c r="AQ531" s="56">
        <f t="shared" ca="1" si="230"/>
        <v>0</v>
      </c>
      <c r="AR531" s="56">
        <f t="shared" ca="1" si="230"/>
        <v>0</v>
      </c>
      <c r="AS531" s="56">
        <f t="shared" ca="1" si="230"/>
        <v>0</v>
      </c>
      <c r="AT531" s="56">
        <f t="shared" ca="1" si="231"/>
        <v>0</v>
      </c>
      <c r="AU531" s="56">
        <f t="shared" ca="1" si="231"/>
        <v>0</v>
      </c>
      <c r="AV531" s="56">
        <f t="shared" ca="1" si="231"/>
        <v>0</v>
      </c>
      <c r="AW531" s="56">
        <f t="shared" ca="1" si="231"/>
        <v>0</v>
      </c>
      <c r="AX531" s="56">
        <f t="shared" ca="1" si="231"/>
        <v>0</v>
      </c>
      <c r="AY531" s="56">
        <f t="shared" ca="1" si="231"/>
        <v>0</v>
      </c>
      <c r="AZ531" s="56">
        <f t="shared" ca="1" si="231"/>
        <v>0</v>
      </c>
      <c r="BA531" s="56">
        <f t="shared" ca="1" si="231"/>
        <v>0</v>
      </c>
      <c r="BB531" s="56">
        <f t="shared" ca="1" si="231"/>
        <v>0</v>
      </c>
      <c r="BC531" s="56">
        <f t="shared" ca="1" si="231"/>
        <v>0</v>
      </c>
      <c r="BD531" s="56">
        <f t="shared" ca="1" si="231"/>
        <v>0</v>
      </c>
      <c r="BE531" s="56">
        <f t="shared" ca="1" si="231"/>
        <v>0</v>
      </c>
      <c r="BF531" s="56">
        <f t="shared" ca="1" si="231"/>
        <v>0</v>
      </c>
      <c r="BG531" s="56">
        <f t="shared" ca="1" si="231"/>
        <v>0</v>
      </c>
    </row>
    <row r="532" spans="1:59" s="4" customFormat="1" x14ac:dyDescent="0.2">
      <c r="B532" s="4" t="s">
        <v>2170</v>
      </c>
      <c r="C532" s="4" t="s">
        <v>1681</v>
      </c>
      <c r="E532" s="102"/>
      <c r="F532" s="86"/>
      <c r="G532" s="50" t="s">
        <v>1682</v>
      </c>
      <c r="H532" s="50" t="s">
        <v>1682</v>
      </c>
      <c r="I532" s="51"/>
      <c r="J532" s="52"/>
      <c r="K532" s="52"/>
      <c r="L532" s="53"/>
      <c r="M532" s="54" t="str">
        <f t="shared" si="232"/>
        <v>-</v>
      </c>
      <c r="N532" s="52">
        <f t="shared" si="204"/>
        <v>0</v>
      </c>
      <c r="O532" s="55">
        <f t="shared" ca="1" si="224"/>
        <v>28</v>
      </c>
      <c r="P532" s="55" t="str">
        <f t="shared" ca="1" si="225"/>
        <v>2019.7</v>
      </c>
      <c r="Q532" s="56">
        <f t="shared" si="226"/>
        <v>0</v>
      </c>
      <c r="R532" s="52" t="str">
        <f t="shared" si="227"/>
        <v/>
      </c>
      <c r="S532" s="52"/>
      <c r="T532" s="52" t="str">
        <f t="shared" si="233"/>
        <v>OV</v>
      </c>
      <c r="U532" s="57" t="s">
        <v>130</v>
      </c>
      <c r="V532" s="58">
        <f t="shared" ca="1" si="228"/>
        <v>0</v>
      </c>
      <c r="W532" s="64" t="s">
        <v>2171</v>
      </c>
      <c r="X532" s="60"/>
      <c r="Y532" s="61"/>
      <c r="Z532" s="56">
        <f t="shared" ref="Z532:AI541" ca="1" si="234">IF($O532-WEEKNUM(Z$1815)=0,$Y532,0)</f>
        <v>0</v>
      </c>
      <c r="AA532" s="56">
        <f t="shared" ca="1" si="234"/>
        <v>0</v>
      </c>
      <c r="AB532" s="56">
        <f t="shared" ca="1" si="234"/>
        <v>0</v>
      </c>
      <c r="AC532" s="56">
        <f t="shared" ca="1" si="234"/>
        <v>0</v>
      </c>
      <c r="AD532" s="56">
        <f t="shared" ca="1" si="234"/>
        <v>0</v>
      </c>
      <c r="AE532" s="56">
        <f t="shared" ca="1" si="234"/>
        <v>0</v>
      </c>
      <c r="AF532" s="56">
        <f t="shared" ca="1" si="234"/>
        <v>0</v>
      </c>
      <c r="AG532" s="56">
        <f t="shared" ca="1" si="234"/>
        <v>0</v>
      </c>
      <c r="AH532" s="56">
        <f t="shared" ca="1" si="234"/>
        <v>0</v>
      </c>
      <c r="AI532" s="56">
        <f t="shared" ca="1" si="234"/>
        <v>0</v>
      </c>
      <c r="AJ532" s="56">
        <f t="shared" ref="AJ532:AS541" ca="1" si="235">IF($O532-WEEKNUM(AJ$1815)=0,$Y532,0)</f>
        <v>0</v>
      </c>
      <c r="AK532" s="56">
        <f t="shared" ca="1" si="235"/>
        <v>0</v>
      </c>
      <c r="AL532" s="56">
        <f t="shared" ca="1" si="235"/>
        <v>0</v>
      </c>
      <c r="AM532" s="56">
        <f t="shared" ca="1" si="235"/>
        <v>0</v>
      </c>
      <c r="AN532" s="56">
        <f t="shared" ca="1" si="235"/>
        <v>0</v>
      </c>
      <c r="AO532" s="56">
        <f t="shared" ca="1" si="235"/>
        <v>0</v>
      </c>
      <c r="AP532" s="56">
        <f t="shared" ca="1" si="235"/>
        <v>0</v>
      </c>
      <c r="AQ532" s="56">
        <f t="shared" ca="1" si="235"/>
        <v>0</v>
      </c>
      <c r="AR532" s="56">
        <f t="shared" ca="1" si="235"/>
        <v>0</v>
      </c>
      <c r="AS532" s="56">
        <f t="shared" ca="1" si="235"/>
        <v>0</v>
      </c>
      <c r="AT532" s="56">
        <f t="shared" ref="AT532:BG541" ca="1" si="236">IF($O532-WEEKNUM(AT$1815)=0,$Y532,0)</f>
        <v>0</v>
      </c>
      <c r="AU532" s="56">
        <f t="shared" ca="1" si="236"/>
        <v>0</v>
      </c>
      <c r="AV532" s="56">
        <f t="shared" ca="1" si="236"/>
        <v>0</v>
      </c>
      <c r="AW532" s="56">
        <f t="shared" ca="1" si="236"/>
        <v>0</v>
      </c>
      <c r="AX532" s="56">
        <f t="shared" ca="1" si="236"/>
        <v>0</v>
      </c>
      <c r="AY532" s="56">
        <f t="shared" ca="1" si="236"/>
        <v>0</v>
      </c>
      <c r="AZ532" s="56">
        <f t="shared" ca="1" si="236"/>
        <v>0</v>
      </c>
      <c r="BA532" s="56">
        <f t="shared" ca="1" si="236"/>
        <v>0</v>
      </c>
      <c r="BB532" s="56">
        <f t="shared" ca="1" si="236"/>
        <v>0</v>
      </c>
      <c r="BC532" s="56">
        <f t="shared" ca="1" si="236"/>
        <v>0</v>
      </c>
      <c r="BD532" s="56">
        <f t="shared" ca="1" si="236"/>
        <v>0</v>
      </c>
      <c r="BE532" s="56">
        <f t="shared" ca="1" si="236"/>
        <v>0</v>
      </c>
      <c r="BF532" s="56">
        <f t="shared" ca="1" si="236"/>
        <v>0</v>
      </c>
      <c r="BG532" s="56">
        <f t="shared" ca="1" si="236"/>
        <v>0</v>
      </c>
    </row>
    <row r="533" spans="1:59" s="4" customFormat="1" x14ac:dyDescent="0.2">
      <c r="B533" s="4" t="s">
        <v>2172</v>
      </c>
      <c r="C533" s="4" t="s">
        <v>1688</v>
      </c>
      <c r="E533" s="102"/>
      <c r="F533" s="103"/>
      <c r="G533" s="50" t="s">
        <v>1682</v>
      </c>
      <c r="H533" s="50" t="s">
        <v>1682</v>
      </c>
      <c r="I533" s="51"/>
      <c r="J533" s="52"/>
      <c r="K533" s="52"/>
      <c r="L533" s="53"/>
      <c r="M533" s="54" t="str">
        <f t="shared" si="232"/>
        <v>-</v>
      </c>
      <c r="N533" s="52">
        <f t="shared" si="204"/>
        <v>0</v>
      </c>
      <c r="O533" s="55">
        <f t="shared" ca="1" si="224"/>
        <v>28</v>
      </c>
      <c r="P533" s="55" t="str">
        <f t="shared" ca="1" si="225"/>
        <v>2019.7</v>
      </c>
      <c r="Q533" s="56">
        <f t="shared" si="226"/>
        <v>0</v>
      </c>
      <c r="R533" s="52" t="str">
        <f t="shared" si="227"/>
        <v/>
      </c>
      <c r="S533" s="52"/>
      <c r="T533" s="52" t="str">
        <f t="shared" si="233"/>
        <v>OV</v>
      </c>
      <c r="U533" s="57" t="s">
        <v>130</v>
      </c>
      <c r="V533" s="58">
        <f t="shared" ca="1" si="228"/>
        <v>0</v>
      </c>
      <c r="W533" s="59"/>
      <c r="X533" s="60"/>
      <c r="Y533" s="61"/>
      <c r="Z533" s="56">
        <f t="shared" ca="1" si="234"/>
        <v>0</v>
      </c>
      <c r="AA533" s="56">
        <f t="shared" ca="1" si="234"/>
        <v>0</v>
      </c>
      <c r="AB533" s="56">
        <f t="shared" ca="1" si="234"/>
        <v>0</v>
      </c>
      <c r="AC533" s="56">
        <f t="shared" ca="1" si="234"/>
        <v>0</v>
      </c>
      <c r="AD533" s="56">
        <f t="shared" ca="1" si="234"/>
        <v>0</v>
      </c>
      <c r="AE533" s="56">
        <f t="shared" ca="1" si="234"/>
        <v>0</v>
      </c>
      <c r="AF533" s="56">
        <f t="shared" ca="1" si="234"/>
        <v>0</v>
      </c>
      <c r="AG533" s="56">
        <f t="shared" ca="1" si="234"/>
        <v>0</v>
      </c>
      <c r="AH533" s="56">
        <f t="shared" ca="1" si="234"/>
        <v>0</v>
      </c>
      <c r="AI533" s="56">
        <f t="shared" ca="1" si="234"/>
        <v>0</v>
      </c>
      <c r="AJ533" s="56">
        <f t="shared" ca="1" si="235"/>
        <v>0</v>
      </c>
      <c r="AK533" s="56">
        <f t="shared" ca="1" si="235"/>
        <v>0</v>
      </c>
      <c r="AL533" s="56">
        <f t="shared" ca="1" si="235"/>
        <v>0</v>
      </c>
      <c r="AM533" s="56">
        <f t="shared" ca="1" si="235"/>
        <v>0</v>
      </c>
      <c r="AN533" s="56">
        <f t="shared" ca="1" si="235"/>
        <v>0</v>
      </c>
      <c r="AO533" s="56">
        <f t="shared" ca="1" si="235"/>
        <v>0</v>
      </c>
      <c r="AP533" s="56">
        <f t="shared" ca="1" si="235"/>
        <v>0</v>
      </c>
      <c r="AQ533" s="56">
        <f t="shared" ca="1" si="235"/>
        <v>0</v>
      </c>
      <c r="AR533" s="56">
        <f t="shared" ca="1" si="235"/>
        <v>0</v>
      </c>
      <c r="AS533" s="56">
        <f t="shared" ca="1" si="235"/>
        <v>0</v>
      </c>
      <c r="AT533" s="56">
        <f t="shared" ca="1" si="236"/>
        <v>0</v>
      </c>
      <c r="AU533" s="56">
        <f t="shared" ca="1" si="236"/>
        <v>0</v>
      </c>
      <c r="AV533" s="56">
        <f t="shared" ca="1" si="236"/>
        <v>0</v>
      </c>
      <c r="AW533" s="56">
        <f t="shared" ca="1" si="236"/>
        <v>0</v>
      </c>
      <c r="AX533" s="56">
        <f t="shared" ca="1" si="236"/>
        <v>0</v>
      </c>
      <c r="AY533" s="56">
        <f t="shared" ca="1" si="236"/>
        <v>0</v>
      </c>
      <c r="AZ533" s="56">
        <f t="shared" ca="1" si="236"/>
        <v>0</v>
      </c>
      <c r="BA533" s="56">
        <f t="shared" ca="1" si="236"/>
        <v>0</v>
      </c>
      <c r="BB533" s="56">
        <f t="shared" ca="1" si="236"/>
        <v>0</v>
      </c>
      <c r="BC533" s="56">
        <f t="shared" ca="1" si="236"/>
        <v>0</v>
      </c>
      <c r="BD533" s="56">
        <f t="shared" ca="1" si="236"/>
        <v>0</v>
      </c>
      <c r="BE533" s="56">
        <f t="shared" ca="1" si="236"/>
        <v>0</v>
      </c>
      <c r="BF533" s="56">
        <f t="shared" ca="1" si="236"/>
        <v>0</v>
      </c>
      <c r="BG533" s="56">
        <f t="shared" ca="1" si="236"/>
        <v>0</v>
      </c>
    </row>
    <row r="534" spans="1:59" s="4" customFormat="1" x14ac:dyDescent="0.2">
      <c r="A534" s="3" t="s">
        <v>195</v>
      </c>
      <c r="B534" s="3" t="s">
        <v>4062</v>
      </c>
      <c r="C534" s="3" t="s">
        <v>1684</v>
      </c>
      <c r="D534" s="3"/>
      <c r="E534" s="69"/>
      <c r="F534" s="67" t="s">
        <v>197</v>
      </c>
      <c r="G534" s="50" t="s">
        <v>1682</v>
      </c>
      <c r="H534" s="50" t="s">
        <v>1682</v>
      </c>
      <c r="I534" s="71"/>
      <c r="J534" s="72">
        <v>45</v>
      </c>
      <c r="K534" s="72" t="s">
        <v>1747</v>
      </c>
      <c r="L534" s="80">
        <v>43602</v>
      </c>
      <c r="M534" s="54">
        <f t="shared" si="232"/>
        <v>5</v>
      </c>
      <c r="N534" s="52">
        <f t="shared" si="204"/>
        <v>20</v>
      </c>
      <c r="O534" s="55">
        <f t="shared" ca="1" si="224"/>
        <v>28</v>
      </c>
      <c r="P534" s="55" t="str">
        <f t="shared" ca="1" si="225"/>
        <v>2019.7</v>
      </c>
      <c r="Q534" s="56">
        <f t="shared" si="226"/>
        <v>7543.5</v>
      </c>
      <c r="R534" s="52">
        <f t="shared" ca="1" si="227"/>
        <v>54</v>
      </c>
      <c r="S534" s="52"/>
      <c r="T534" s="52" t="str">
        <f t="shared" ca="1" si="233"/>
        <v>OV</v>
      </c>
      <c r="U534" s="57" t="s">
        <v>178</v>
      </c>
      <c r="V534" s="58">
        <f t="shared" ca="1" si="228"/>
        <v>0</v>
      </c>
      <c r="W534" s="59"/>
      <c r="X534" s="60"/>
      <c r="Y534" s="74">
        <v>7543.5</v>
      </c>
      <c r="Z534" s="56">
        <f t="shared" ca="1" si="234"/>
        <v>0</v>
      </c>
      <c r="AA534" s="56">
        <f t="shared" ca="1" si="234"/>
        <v>0</v>
      </c>
      <c r="AB534" s="56">
        <f t="shared" ca="1" si="234"/>
        <v>0</v>
      </c>
      <c r="AC534" s="56">
        <f t="shared" ca="1" si="234"/>
        <v>0</v>
      </c>
      <c r="AD534" s="56">
        <f t="shared" ca="1" si="234"/>
        <v>0</v>
      </c>
      <c r="AE534" s="56">
        <f t="shared" ca="1" si="234"/>
        <v>0</v>
      </c>
      <c r="AF534" s="56">
        <f t="shared" ca="1" si="234"/>
        <v>0</v>
      </c>
      <c r="AG534" s="56">
        <f t="shared" ca="1" si="234"/>
        <v>0</v>
      </c>
      <c r="AH534" s="56">
        <f t="shared" ca="1" si="234"/>
        <v>0</v>
      </c>
      <c r="AI534" s="56">
        <f t="shared" ca="1" si="234"/>
        <v>7543.5</v>
      </c>
      <c r="AJ534" s="56">
        <f t="shared" ca="1" si="235"/>
        <v>0</v>
      </c>
      <c r="AK534" s="56">
        <f t="shared" ca="1" si="235"/>
        <v>0</v>
      </c>
      <c r="AL534" s="56">
        <f t="shared" ca="1" si="235"/>
        <v>0</v>
      </c>
      <c r="AM534" s="56">
        <f t="shared" ca="1" si="235"/>
        <v>0</v>
      </c>
      <c r="AN534" s="56">
        <f t="shared" ca="1" si="235"/>
        <v>0</v>
      </c>
      <c r="AO534" s="56">
        <f t="shared" ca="1" si="235"/>
        <v>0</v>
      </c>
      <c r="AP534" s="56">
        <f t="shared" ca="1" si="235"/>
        <v>0</v>
      </c>
      <c r="AQ534" s="56">
        <f t="shared" ca="1" si="235"/>
        <v>0</v>
      </c>
      <c r="AR534" s="56">
        <f t="shared" ca="1" si="235"/>
        <v>0</v>
      </c>
      <c r="AS534" s="56">
        <f t="shared" ca="1" si="235"/>
        <v>0</v>
      </c>
      <c r="AT534" s="56">
        <f t="shared" ca="1" si="236"/>
        <v>0</v>
      </c>
      <c r="AU534" s="56">
        <f t="shared" ca="1" si="236"/>
        <v>0</v>
      </c>
      <c r="AV534" s="56">
        <f t="shared" ca="1" si="236"/>
        <v>0</v>
      </c>
      <c r="AW534" s="56">
        <f t="shared" ca="1" si="236"/>
        <v>0</v>
      </c>
      <c r="AX534" s="56">
        <f t="shared" ca="1" si="236"/>
        <v>0</v>
      </c>
      <c r="AY534" s="56">
        <f t="shared" ca="1" si="236"/>
        <v>0</v>
      </c>
      <c r="AZ534" s="56">
        <f t="shared" ca="1" si="236"/>
        <v>0</v>
      </c>
      <c r="BA534" s="56">
        <f t="shared" ca="1" si="236"/>
        <v>0</v>
      </c>
      <c r="BB534" s="56">
        <f t="shared" ca="1" si="236"/>
        <v>0</v>
      </c>
      <c r="BC534" s="56">
        <f t="shared" ca="1" si="236"/>
        <v>0</v>
      </c>
      <c r="BD534" s="56">
        <f t="shared" ca="1" si="236"/>
        <v>0</v>
      </c>
      <c r="BE534" s="56">
        <f t="shared" ca="1" si="236"/>
        <v>0</v>
      </c>
      <c r="BF534" s="56">
        <f t="shared" ca="1" si="236"/>
        <v>0</v>
      </c>
      <c r="BG534" s="56">
        <f t="shared" ca="1" si="236"/>
        <v>0</v>
      </c>
    </row>
    <row r="535" spans="1:59" s="4" customFormat="1" x14ac:dyDescent="0.2">
      <c r="A535" s="3" t="s">
        <v>195</v>
      </c>
      <c r="B535" s="3" t="s">
        <v>4062</v>
      </c>
      <c r="C535" s="3" t="s">
        <v>1684</v>
      </c>
      <c r="D535" s="3"/>
      <c r="E535" s="69"/>
      <c r="F535" s="67"/>
      <c r="G535" s="50" t="s">
        <v>1682</v>
      </c>
      <c r="H535" s="50" t="s">
        <v>1682</v>
      </c>
      <c r="I535" s="71"/>
      <c r="J535" s="72">
        <v>45</v>
      </c>
      <c r="K535" s="72" t="s">
        <v>1747</v>
      </c>
      <c r="L535" s="80"/>
      <c r="M535" s="54" t="str">
        <f t="shared" si="232"/>
        <v>-</v>
      </c>
      <c r="N535" s="52">
        <f t="shared" si="204"/>
        <v>0</v>
      </c>
      <c r="O535" s="55">
        <f t="shared" ca="1" si="224"/>
        <v>28</v>
      </c>
      <c r="P535" s="55" t="str">
        <f t="shared" ca="1" si="225"/>
        <v>2019.7</v>
      </c>
      <c r="Q535" s="56">
        <f t="shared" si="226"/>
        <v>0</v>
      </c>
      <c r="R535" s="52" t="str">
        <f t="shared" si="227"/>
        <v/>
      </c>
      <c r="S535" s="52"/>
      <c r="T535" s="52" t="str">
        <f t="shared" si="233"/>
        <v>OV</v>
      </c>
      <c r="U535" s="57" t="s">
        <v>178</v>
      </c>
      <c r="V535" s="58">
        <f t="shared" ca="1" si="228"/>
        <v>0</v>
      </c>
      <c r="W535" s="59"/>
      <c r="X535" s="60"/>
      <c r="Y535" s="74"/>
      <c r="Z535" s="56">
        <f t="shared" ca="1" si="234"/>
        <v>0</v>
      </c>
      <c r="AA535" s="56">
        <f t="shared" ca="1" si="234"/>
        <v>0</v>
      </c>
      <c r="AB535" s="56">
        <f t="shared" ca="1" si="234"/>
        <v>0</v>
      </c>
      <c r="AC535" s="56">
        <f t="shared" ca="1" si="234"/>
        <v>0</v>
      </c>
      <c r="AD535" s="56">
        <f t="shared" ca="1" si="234"/>
        <v>0</v>
      </c>
      <c r="AE535" s="56">
        <f t="shared" ca="1" si="234"/>
        <v>0</v>
      </c>
      <c r="AF535" s="56">
        <f t="shared" ca="1" si="234"/>
        <v>0</v>
      </c>
      <c r="AG535" s="56">
        <f t="shared" ca="1" si="234"/>
        <v>0</v>
      </c>
      <c r="AH535" s="56">
        <f t="shared" ca="1" si="234"/>
        <v>0</v>
      </c>
      <c r="AI535" s="56">
        <f t="shared" ca="1" si="234"/>
        <v>0</v>
      </c>
      <c r="AJ535" s="56">
        <f t="shared" ca="1" si="235"/>
        <v>0</v>
      </c>
      <c r="AK535" s="56">
        <f t="shared" ca="1" si="235"/>
        <v>0</v>
      </c>
      <c r="AL535" s="56">
        <f t="shared" ca="1" si="235"/>
        <v>0</v>
      </c>
      <c r="AM535" s="56">
        <f t="shared" ca="1" si="235"/>
        <v>0</v>
      </c>
      <c r="AN535" s="56">
        <f t="shared" ca="1" si="235"/>
        <v>0</v>
      </c>
      <c r="AO535" s="56">
        <f t="shared" ca="1" si="235"/>
        <v>0</v>
      </c>
      <c r="AP535" s="56">
        <f t="shared" ca="1" si="235"/>
        <v>0</v>
      </c>
      <c r="AQ535" s="56">
        <f t="shared" ca="1" si="235"/>
        <v>0</v>
      </c>
      <c r="AR535" s="56">
        <f t="shared" ca="1" si="235"/>
        <v>0</v>
      </c>
      <c r="AS535" s="56">
        <f t="shared" ca="1" si="235"/>
        <v>0</v>
      </c>
      <c r="AT535" s="56">
        <f t="shared" ca="1" si="236"/>
        <v>0</v>
      </c>
      <c r="AU535" s="56">
        <f t="shared" ca="1" si="236"/>
        <v>0</v>
      </c>
      <c r="AV535" s="56">
        <f t="shared" ca="1" si="236"/>
        <v>0</v>
      </c>
      <c r="AW535" s="56">
        <f t="shared" ca="1" si="236"/>
        <v>0</v>
      </c>
      <c r="AX535" s="56">
        <f t="shared" ca="1" si="236"/>
        <v>0</v>
      </c>
      <c r="AY535" s="56">
        <f t="shared" ca="1" si="236"/>
        <v>0</v>
      </c>
      <c r="AZ535" s="56">
        <f t="shared" ca="1" si="236"/>
        <v>0</v>
      </c>
      <c r="BA535" s="56">
        <f t="shared" ca="1" si="236"/>
        <v>0</v>
      </c>
      <c r="BB535" s="56">
        <f t="shared" ca="1" si="236"/>
        <v>0</v>
      </c>
      <c r="BC535" s="56">
        <f t="shared" ca="1" si="236"/>
        <v>0</v>
      </c>
      <c r="BD535" s="56">
        <f t="shared" ca="1" si="236"/>
        <v>0</v>
      </c>
      <c r="BE535" s="56">
        <f t="shared" ca="1" si="236"/>
        <v>0</v>
      </c>
      <c r="BF535" s="56">
        <f t="shared" ca="1" si="236"/>
        <v>0</v>
      </c>
      <c r="BG535" s="56">
        <f t="shared" ca="1" si="236"/>
        <v>0</v>
      </c>
    </row>
    <row r="536" spans="1:59" s="4" customFormat="1" x14ac:dyDescent="0.2">
      <c r="A536" s="3" t="s">
        <v>195</v>
      </c>
      <c r="B536" s="3" t="s">
        <v>4062</v>
      </c>
      <c r="C536" s="3" t="s">
        <v>1684</v>
      </c>
      <c r="D536" s="3"/>
      <c r="E536" s="69"/>
      <c r="F536" s="79"/>
      <c r="G536" s="50" t="s">
        <v>1678</v>
      </c>
      <c r="H536" s="50" t="s">
        <v>1678</v>
      </c>
      <c r="I536" s="71"/>
      <c r="J536" s="72">
        <v>45</v>
      </c>
      <c r="K536" s="72" t="s">
        <v>1747</v>
      </c>
      <c r="L536" s="80"/>
      <c r="M536" s="54" t="str">
        <f t="shared" si="232"/>
        <v>-</v>
      </c>
      <c r="N536" s="52">
        <f t="shared" si="204"/>
        <v>0</v>
      </c>
      <c r="O536" s="55">
        <f t="shared" ca="1" si="224"/>
        <v>28</v>
      </c>
      <c r="P536" s="55" t="str">
        <f t="shared" ca="1" si="225"/>
        <v>2019.7</v>
      </c>
      <c r="Q536" s="56">
        <f t="shared" si="226"/>
        <v>0</v>
      </c>
      <c r="R536" s="52" t="str">
        <f t="shared" si="227"/>
        <v/>
      </c>
      <c r="S536" s="52"/>
      <c r="T536" s="52" t="str">
        <f t="shared" si="233"/>
        <v>OV</v>
      </c>
      <c r="U536" s="57" t="s">
        <v>178</v>
      </c>
      <c r="V536" s="58">
        <f t="shared" ca="1" si="228"/>
        <v>0</v>
      </c>
      <c r="W536" s="59"/>
      <c r="X536" s="60"/>
      <c r="Y536" s="74"/>
      <c r="Z536" s="56">
        <f t="shared" ca="1" si="234"/>
        <v>0</v>
      </c>
      <c r="AA536" s="56">
        <f t="shared" ca="1" si="234"/>
        <v>0</v>
      </c>
      <c r="AB536" s="56">
        <f t="shared" ca="1" si="234"/>
        <v>0</v>
      </c>
      <c r="AC536" s="56">
        <f t="shared" ca="1" si="234"/>
        <v>0</v>
      </c>
      <c r="AD536" s="56">
        <f t="shared" ca="1" si="234"/>
        <v>0</v>
      </c>
      <c r="AE536" s="56">
        <f t="shared" ca="1" si="234"/>
        <v>0</v>
      </c>
      <c r="AF536" s="56">
        <f t="shared" ca="1" si="234"/>
        <v>0</v>
      </c>
      <c r="AG536" s="56">
        <f t="shared" ca="1" si="234"/>
        <v>0</v>
      </c>
      <c r="AH536" s="56">
        <f t="shared" ca="1" si="234"/>
        <v>0</v>
      </c>
      <c r="AI536" s="56">
        <f t="shared" ca="1" si="234"/>
        <v>0</v>
      </c>
      <c r="AJ536" s="56">
        <f t="shared" ca="1" si="235"/>
        <v>0</v>
      </c>
      <c r="AK536" s="56">
        <f t="shared" ca="1" si="235"/>
        <v>0</v>
      </c>
      <c r="AL536" s="56">
        <f t="shared" ca="1" si="235"/>
        <v>0</v>
      </c>
      <c r="AM536" s="56">
        <f t="shared" ca="1" si="235"/>
        <v>0</v>
      </c>
      <c r="AN536" s="56">
        <f t="shared" ca="1" si="235"/>
        <v>0</v>
      </c>
      <c r="AO536" s="56">
        <f t="shared" ca="1" si="235"/>
        <v>0</v>
      </c>
      <c r="AP536" s="56">
        <f t="shared" ca="1" si="235"/>
        <v>0</v>
      </c>
      <c r="AQ536" s="56">
        <f t="shared" ca="1" si="235"/>
        <v>0</v>
      </c>
      <c r="AR536" s="56">
        <f t="shared" ca="1" si="235"/>
        <v>0</v>
      </c>
      <c r="AS536" s="56">
        <f t="shared" ca="1" si="235"/>
        <v>0</v>
      </c>
      <c r="AT536" s="56">
        <f t="shared" ca="1" si="236"/>
        <v>0</v>
      </c>
      <c r="AU536" s="56">
        <f t="shared" ca="1" si="236"/>
        <v>0</v>
      </c>
      <c r="AV536" s="56">
        <f t="shared" ca="1" si="236"/>
        <v>0</v>
      </c>
      <c r="AW536" s="56">
        <f t="shared" ca="1" si="236"/>
        <v>0</v>
      </c>
      <c r="AX536" s="56">
        <f t="shared" ca="1" si="236"/>
        <v>0</v>
      </c>
      <c r="AY536" s="56">
        <f t="shared" ca="1" si="236"/>
        <v>0</v>
      </c>
      <c r="AZ536" s="56">
        <f t="shared" ca="1" si="236"/>
        <v>0</v>
      </c>
      <c r="BA536" s="56">
        <f t="shared" ca="1" si="236"/>
        <v>0</v>
      </c>
      <c r="BB536" s="56">
        <f t="shared" ca="1" si="236"/>
        <v>0</v>
      </c>
      <c r="BC536" s="56">
        <f t="shared" ca="1" si="236"/>
        <v>0</v>
      </c>
      <c r="BD536" s="56">
        <f t="shared" ca="1" si="236"/>
        <v>0</v>
      </c>
      <c r="BE536" s="56">
        <f t="shared" ca="1" si="236"/>
        <v>0</v>
      </c>
      <c r="BF536" s="56">
        <f t="shared" ca="1" si="236"/>
        <v>0</v>
      </c>
      <c r="BG536" s="56">
        <f t="shared" ca="1" si="236"/>
        <v>0</v>
      </c>
    </row>
    <row r="537" spans="1:59" s="4" customFormat="1" x14ac:dyDescent="0.2">
      <c r="A537" s="3" t="s">
        <v>195</v>
      </c>
      <c r="B537" s="3" t="s">
        <v>4062</v>
      </c>
      <c r="C537" s="3" t="s">
        <v>1684</v>
      </c>
      <c r="D537" s="3"/>
      <c r="E537" s="69"/>
      <c r="F537" s="79"/>
      <c r="G537" s="50" t="s">
        <v>1678</v>
      </c>
      <c r="H537" s="50" t="s">
        <v>1678</v>
      </c>
      <c r="I537" s="71"/>
      <c r="J537" s="72">
        <v>45</v>
      </c>
      <c r="K537" s="72" t="s">
        <v>1747</v>
      </c>
      <c r="L537" s="80"/>
      <c r="M537" s="54" t="str">
        <f t="shared" si="232"/>
        <v>-</v>
      </c>
      <c r="N537" s="52">
        <f t="shared" si="204"/>
        <v>0</v>
      </c>
      <c r="O537" s="55">
        <f t="shared" ca="1" si="224"/>
        <v>28</v>
      </c>
      <c r="P537" s="55" t="str">
        <f t="shared" ca="1" si="225"/>
        <v>2019.7</v>
      </c>
      <c r="Q537" s="56">
        <f t="shared" si="226"/>
        <v>0</v>
      </c>
      <c r="R537" s="52" t="str">
        <f t="shared" si="227"/>
        <v/>
      </c>
      <c r="S537" s="52"/>
      <c r="T537" s="52" t="str">
        <f t="shared" si="233"/>
        <v>OV</v>
      </c>
      <c r="U537" s="57" t="s">
        <v>178</v>
      </c>
      <c r="V537" s="58">
        <f t="shared" ca="1" si="228"/>
        <v>0</v>
      </c>
      <c r="W537" s="59"/>
      <c r="X537" s="60"/>
      <c r="Y537" s="74"/>
      <c r="Z537" s="56">
        <f t="shared" ca="1" si="234"/>
        <v>0</v>
      </c>
      <c r="AA537" s="56">
        <f t="shared" ca="1" si="234"/>
        <v>0</v>
      </c>
      <c r="AB537" s="56">
        <f t="shared" ca="1" si="234"/>
        <v>0</v>
      </c>
      <c r="AC537" s="56">
        <f t="shared" ca="1" si="234"/>
        <v>0</v>
      </c>
      <c r="AD537" s="56">
        <f t="shared" ca="1" si="234"/>
        <v>0</v>
      </c>
      <c r="AE537" s="56">
        <f t="shared" ca="1" si="234"/>
        <v>0</v>
      </c>
      <c r="AF537" s="56">
        <f t="shared" ca="1" si="234"/>
        <v>0</v>
      </c>
      <c r="AG537" s="56">
        <f t="shared" ca="1" si="234"/>
        <v>0</v>
      </c>
      <c r="AH537" s="56">
        <f t="shared" ca="1" si="234"/>
        <v>0</v>
      </c>
      <c r="AI537" s="56">
        <f t="shared" ca="1" si="234"/>
        <v>0</v>
      </c>
      <c r="AJ537" s="56">
        <f t="shared" ca="1" si="235"/>
        <v>0</v>
      </c>
      <c r="AK537" s="56">
        <f t="shared" ca="1" si="235"/>
        <v>0</v>
      </c>
      <c r="AL537" s="56">
        <f t="shared" ca="1" si="235"/>
        <v>0</v>
      </c>
      <c r="AM537" s="56">
        <f t="shared" ca="1" si="235"/>
        <v>0</v>
      </c>
      <c r="AN537" s="56">
        <f t="shared" ca="1" si="235"/>
        <v>0</v>
      </c>
      <c r="AO537" s="56">
        <f t="shared" ca="1" si="235"/>
        <v>0</v>
      </c>
      <c r="AP537" s="56">
        <f t="shared" ca="1" si="235"/>
        <v>0</v>
      </c>
      <c r="AQ537" s="56">
        <f t="shared" ca="1" si="235"/>
        <v>0</v>
      </c>
      <c r="AR537" s="56">
        <f t="shared" ca="1" si="235"/>
        <v>0</v>
      </c>
      <c r="AS537" s="56">
        <f t="shared" ca="1" si="235"/>
        <v>0</v>
      </c>
      <c r="AT537" s="56">
        <f t="shared" ca="1" si="236"/>
        <v>0</v>
      </c>
      <c r="AU537" s="56">
        <f t="shared" ca="1" si="236"/>
        <v>0</v>
      </c>
      <c r="AV537" s="56">
        <f t="shared" ca="1" si="236"/>
        <v>0</v>
      </c>
      <c r="AW537" s="56">
        <f t="shared" ca="1" si="236"/>
        <v>0</v>
      </c>
      <c r="AX537" s="56">
        <f t="shared" ca="1" si="236"/>
        <v>0</v>
      </c>
      <c r="AY537" s="56">
        <f t="shared" ca="1" si="236"/>
        <v>0</v>
      </c>
      <c r="AZ537" s="56">
        <f t="shared" ca="1" si="236"/>
        <v>0</v>
      </c>
      <c r="BA537" s="56">
        <f t="shared" ca="1" si="236"/>
        <v>0</v>
      </c>
      <c r="BB537" s="56">
        <f t="shared" ca="1" si="236"/>
        <v>0</v>
      </c>
      <c r="BC537" s="56">
        <f t="shared" ca="1" si="236"/>
        <v>0</v>
      </c>
      <c r="BD537" s="56">
        <f t="shared" ca="1" si="236"/>
        <v>0</v>
      </c>
      <c r="BE537" s="56">
        <f t="shared" ca="1" si="236"/>
        <v>0</v>
      </c>
      <c r="BF537" s="56">
        <f t="shared" ca="1" si="236"/>
        <v>0</v>
      </c>
      <c r="BG537" s="56">
        <f t="shared" ca="1" si="236"/>
        <v>0</v>
      </c>
    </row>
    <row r="538" spans="1:59" s="4" customFormat="1" x14ac:dyDescent="0.2">
      <c r="A538" s="3" t="s">
        <v>2174</v>
      </c>
      <c r="B538" s="3" t="s">
        <v>2175</v>
      </c>
      <c r="C538" s="3" t="s">
        <v>1681</v>
      </c>
      <c r="D538" s="3"/>
      <c r="E538" s="69"/>
      <c r="F538" s="67"/>
      <c r="G538" s="50" t="s">
        <v>1682</v>
      </c>
      <c r="H538" s="50" t="s">
        <v>1682</v>
      </c>
      <c r="I538" s="71"/>
      <c r="J538" s="72">
        <v>14</v>
      </c>
      <c r="K538" s="72"/>
      <c r="L538" s="80"/>
      <c r="M538" s="54" t="str">
        <f t="shared" si="232"/>
        <v>-</v>
      </c>
      <c r="N538" s="52">
        <f t="shared" si="204"/>
        <v>0</v>
      </c>
      <c r="O538" s="55">
        <f t="shared" ca="1" si="224"/>
        <v>28</v>
      </c>
      <c r="P538" s="55" t="str">
        <f t="shared" ca="1" si="225"/>
        <v>2019.7</v>
      </c>
      <c r="Q538" s="56">
        <f t="shared" si="226"/>
        <v>0</v>
      </c>
      <c r="R538" s="52" t="str">
        <f t="shared" si="227"/>
        <v/>
      </c>
      <c r="S538" s="52"/>
      <c r="T538" s="52" t="str">
        <f t="shared" si="233"/>
        <v>OV</v>
      </c>
      <c r="U538" s="57" t="s">
        <v>178</v>
      </c>
      <c r="V538" s="58">
        <f t="shared" ca="1" si="228"/>
        <v>0</v>
      </c>
      <c r="W538" s="64"/>
      <c r="X538" s="60"/>
      <c r="Y538" s="74"/>
      <c r="Z538" s="56">
        <f t="shared" ca="1" si="234"/>
        <v>0</v>
      </c>
      <c r="AA538" s="56">
        <f t="shared" ca="1" si="234"/>
        <v>0</v>
      </c>
      <c r="AB538" s="56">
        <f t="shared" ca="1" si="234"/>
        <v>0</v>
      </c>
      <c r="AC538" s="56">
        <f t="shared" ca="1" si="234"/>
        <v>0</v>
      </c>
      <c r="AD538" s="56">
        <f t="shared" ca="1" si="234"/>
        <v>0</v>
      </c>
      <c r="AE538" s="56">
        <f t="shared" ca="1" si="234"/>
        <v>0</v>
      </c>
      <c r="AF538" s="56">
        <f t="shared" ca="1" si="234"/>
        <v>0</v>
      </c>
      <c r="AG538" s="56">
        <f t="shared" ca="1" si="234"/>
        <v>0</v>
      </c>
      <c r="AH538" s="56">
        <f t="shared" ca="1" si="234"/>
        <v>0</v>
      </c>
      <c r="AI538" s="56">
        <f t="shared" ca="1" si="234"/>
        <v>0</v>
      </c>
      <c r="AJ538" s="56">
        <f t="shared" ca="1" si="235"/>
        <v>0</v>
      </c>
      <c r="AK538" s="56">
        <f t="shared" ca="1" si="235"/>
        <v>0</v>
      </c>
      <c r="AL538" s="56">
        <f t="shared" ca="1" si="235"/>
        <v>0</v>
      </c>
      <c r="AM538" s="56">
        <f t="shared" ca="1" si="235"/>
        <v>0</v>
      </c>
      <c r="AN538" s="56">
        <f t="shared" ca="1" si="235"/>
        <v>0</v>
      </c>
      <c r="AO538" s="56">
        <f t="shared" ca="1" si="235"/>
        <v>0</v>
      </c>
      <c r="AP538" s="56">
        <f t="shared" ca="1" si="235"/>
        <v>0</v>
      </c>
      <c r="AQ538" s="56">
        <f t="shared" ca="1" si="235"/>
        <v>0</v>
      </c>
      <c r="AR538" s="56">
        <f t="shared" ca="1" si="235"/>
        <v>0</v>
      </c>
      <c r="AS538" s="56">
        <f t="shared" ca="1" si="235"/>
        <v>0</v>
      </c>
      <c r="AT538" s="56">
        <f t="shared" ca="1" si="236"/>
        <v>0</v>
      </c>
      <c r="AU538" s="56">
        <f t="shared" ca="1" si="236"/>
        <v>0</v>
      </c>
      <c r="AV538" s="56">
        <f t="shared" ca="1" si="236"/>
        <v>0</v>
      </c>
      <c r="AW538" s="56">
        <f t="shared" ca="1" si="236"/>
        <v>0</v>
      </c>
      <c r="AX538" s="56">
        <f t="shared" ca="1" si="236"/>
        <v>0</v>
      </c>
      <c r="AY538" s="56">
        <f t="shared" ca="1" si="236"/>
        <v>0</v>
      </c>
      <c r="AZ538" s="56">
        <f t="shared" ca="1" si="236"/>
        <v>0</v>
      </c>
      <c r="BA538" s="56">
        <f t="shared" ca="1" si="236"/>
        <v>0</v>
      </c>
      <c r="BB538" s="56">
        <f t="shared" ca="1" si="236"/>
        <v>0</v>
      </c>
      <c r="BC538" s="56">
        <f t="shared" ca="1" si="236"/>
        <v>0</v>
      </c>
      <c r="BD538" s="56">
        <f t="shared" ca="1" si="236"/>
        <v>0</v>
      </c>
      <c r="BE538" s="56">
        <f t="shared" ca="1" si="236"/>
        <v>0</v>
      </c>
      <c r="BF538" s="56">
        <f t="shared" ca="1" si="236"/>
        <v>0</v>
      </c>
      <c r="BG538" s="56">
        <f t="shared" ca="1" si="236"/>
        <v>0</v>
      </c>
    </row>
    <row r="539" spans="1:59" s="4" customFormat="1" x14ac:dyDescent="0.2">
      <c r="A539" s="3" t="s">
        <v>2174</v>
      </c>
      <c r="B539" s="3" t="s">
        <v>2175</v>
      </c>
      <c r="C539" s="3" t="s">
        <v>1681</v>
      </c>
      <c r="D539" s="3"/>
      <c r="E539" s="69"/>
      <c r="F539" s="67" t="s">
        <v>2176</v>
      </c>
      <c r="G539" s="50" t="s">
        <v>1682</v>
      </c>
      <c r="H539" s="50" t="s">
        <v>1682</v>
      </c>
      <c r="I539" s="71"/>
      <c r="J539" s="72">
        <v>14</v>
      </c>
      <c r="K539" s="72"/>
      <c r="L539" s="80">
        <v>43580</v>
      </c>
      <c r="M539" s="54">
        <f t="shared" si="232"/>
        <v>4</v>
      </c>
      <c r="N539" s="52">
        <f t="shared" ref="N539" si="237">WEEKNUM(L539)</f>
        <v>17</v>
      </c>
      <c r="O539" s="55">
        <f t="shared" ca="1" si="224"/>
        <v>28</v>
      </c>
      <c r="P539" s="55" t="str">
        <f t="shared" ca="1" si="225"/>
        <v>2019.7</v>
      </c>
      <c r="Q539" s="56">
        <f t="shared" si="226"/>
        <v>4822.6184364060673</v>
      </c>
      <c r="R539" s="52">
        <f t="shared" ca="1" si="227"/>
        <v>76</v>
      </c>
      <c r="S539" s="52"/>
      <c r="T539" s="52" t="str">
        <f t="shared" ca="1" si="233"/>
        <v>OV</v>
      </c>
      <c r="U539" s="57" t="s">
        <v>130</v>
      </c>
      <c r="V539" s="58">
        <f t="shared" ca="1" si="228"/>
        <v>0</v>
      </c>
      <c r="W539" s="64"/>
      <c r="X539" s="60"/>
      <c r="Y539" s="74">
        <v>20664.919999999998</v>
      </c>
      <c r="Z539" s="56">
        <f t="shared" ca="1" si="234"/>
        <v>0</v>
      </c>
      <c r="AA539" s="56">
        <f t="shared" ca="1" si="234"/>
        <v>0</v>
      </c>
      <c r="AB539" s="56">
        <f t="shared" ca="1" si="234"/>
        <v>0</v>
      </c>
      <c r="AC539" s="56">
        <f t="shared" ca="1" si="234"/>
        <v>0</v>
      </c>
      <c r="AD539" s="56">
        <f t="shared" ca="1" si="234"/>
        <v>0</v>
      </c>
      <c r="AE539" s="56">
        <f t="shared" ca="1" si="234"/>
        <v>0</v>
      </c>
      <c r="AF539" s="56">
        <f t="shared" ca="1" si="234"/>
        <v>0</v>
      </c>
      <c r="AG539" s="56">
        <f t="shared" ca="1" si="234"/>
        <v>0</v>
      </c>
      <c r="AH539" s="56">
        <f t="shared" ca="1" si="234"/>
        <v>0</v>
      </c>
      <c r="AI539" s="56">
        <f t="shared" ca="1" si="234"/>
        <v>20664.919999999998</v>
      </c>
      <c r="AJ539" s="56">
        <f t="shared" ca="1" si="235"/>
        <v>0</v>
      </c>
      <c r="AK539" s="56">
        <f t="shared" ca="1" si="235"/>
        <v>0</v>
      </c>
      <c r="AL539" s="56">
        <f t="shared" ca="1" si="235"/>
        <v>0</v>
      </c>
      <c r="AM539" s="56">
        <f t="shared" ca="1" si="235"/>
        <v>0</v>
      </c>
      <c r="AN539" s="56">
        <f t="shared" ca="1" si="235"/>
        <v>0</v>
      </c>
      <c r="AO539" s="56">
        <f t="shared" ca="1" si="235"/>
        <v>0</v>
      </c>
      <c r="AP539" s="56">
        <f t="shared" ca="1" si="235"/>
        <v>0</v>
      </c>
      <c r="AQ539" s="56">
        <f t="shared" ca="1" si="235"/>
        <v>0</v>
      </c>
      <c r="AR539" s="56">
        <f t="shared" ca="1" si="235"/>
        <v>0</v>
      </c>
      <c r="AS539" s="56">
        <f t="shared" ca="1" si="235"/>
        <v>0</v>
      </c>
      <c r="AT539" s="56">
        <f t="shared" ca="1" si="236"/>
        <v>0</v>
      </c>
      <c r="AU539" s="56">
        <f t="shared" ca="1" si="236"/>
        <v>0</v>
      </c>
      <c r="AV539" s="56">
        <f t="shared" ca="1" si="236"/>
        <v>0</v>
      </c>
      <c r="AW539" s="56">
        <f t="shared" ca="1" si="236"/>
        <v>0</v>
      </c>
      <c r="AX539" s="56">
        <f t="shared" ca="1" si="236"/>
        <v>0</v>
      </c>
      <c r="AY539" s="56">
        <f t="shared" ca="1" si="236"/>
        <v>0</v>
      </c>
      <c r="AZ539" s="56">
        <f t="shared" ca="1" si="236"/>
        <v>0</v>
      </c>
      <c r="BA539" s="56">
        <f t="shared" ca="1" si="236"/>
        <v>0</v>
      </c>
      <c r="BB539" s="56">
        <f t="shared" ca="1" si="236"/>
        <v>0</v>
      </c>
      <c r="BC539" s="56">
        <f t="shared" ca="1" si="236"/>
        <v>0</v>
      </c>
      <c r="BD539" s="56">
        <f t="shared" ca="1" si="236"/>
        <v>0</v>
      </c>
      <c r="BE539" s="56">
        <f t="shared" ca="1" si="236"/>
        <v>0</v>
      </c>
      <c r="BF539" s="56">
        <f t="shared" ca="1" si="236"/>
        <v>0</v>
      </c>
      <c r="BG539" s="56">
        <f t="shared" ca="1" si="236"/>
        <v>0</v>
      </c>
    </row>
    <row r="540" spans="1:59" s="4" customFormat="1" x14ac:dyDescent="0.2">
      <c r="A540" s="3" t="s">
        <v>2177</v>
      </c>
      <c r="B540" s="3" t="s">
        <v>2178</v>
      </c>
      <c r="C540" s="3" t="s">
        <v>1681</v>
      </c>
      <c r="D540" s="3"/>
      <c r="E540" s="69"/>
      <c r="F540" s="67"/>
      <c r="G540" s="50" t="s">
        <v>1682</v>
      </c>
      <c r="H540" s="50" t="s">
        <v>1682</v>
      </c>
      <c r="I540" s="71"/>
      <c r="J540" s="72">
        <v>14</v>
      </c>
      <c r="K540" s="72"/>
      <c r="L540" s="80"/>
      <c r="M540" s="54" t="str">
        <f t="shared" si="232"/>
        <v>-</v>
      </c>
      <c r="N540" s="52">
        <f>WEEKNUM(L540)</f>
        <v>0</v>
      </c>
      <c r="O540" s="55">
        <f t="shared" ca="1" si="224"/>
        <v>28</v>
      </c>
      <c r="P540" s="55" t="str">
        <f t="shared" ca="1" si="225"/>
        <v>2019.7</v>
      </c>
      <c r="Q540" s="56">
        <f t="shared" si="226"/>
        <v>0</v>
      </c>
      <c r="R540" s="52" t="str">
        <f t="shared" si="227"/>
        <v/>
      </c>
      <c r="S540" s="52"/>
      <c r="T540" s="52" t="str">
        <f t="shared" si="233"/>
        <v>OV</v>
      </c>
      <c r="U540" s="57" t="s">
        <v>130</v>
      </c>
      <c r="V540" s="58">
        <f t="shared" ca="1" si="228"/>
        <v>0</v>
      </c>
      <c r="W540" s="64" t="s">
        <v>2179</v>
      </c>
      <c r="X540" s="60"/>
      <c r="Y540" s="74"/>
      <c r="Z540" s="56">
        <f t="shared" ca="1" si="234"/>
        <v>0</v>
      </c>
      <c r="AA540" s="56">
        <f t="shared" ca="1" si="234"/>
        <v>0</v>
      </c>
      <c r="AB540" s="56">
        <f t="shared" ca="1" si="234"/>
        <v>0</v>
      </c>
      <c r="AC540" s="56">
        <f t="shared" ca="1" si="234"/>
        <v>0</v>
      </c>
      <c r="AD540" s="56">
        <f t="shared" ca="1" si="234"/>
        <v>0</v>
      </c>
      <c r="AE540" s="56">
        <f t="shared" ca="1" si="234"/>
        <v>0</v>
      </c>
      <c r="AF540" s="56">
        <f t="shared" ca="1" si="234"/>
        <v>0</v>
      </c>
      <c r="AG540" s="56">
        <f t="shared" ca="1" si="234"/>
        <v>0</v>
      </c>
      <c r="AH540" s="56">
        <f t="shared" ca="1" si="234"/>
        <v>0</v>
      </c>
      <c r="AI540" s="56">
        <f t="shared" ca="1" si="234"/>
        <v>0</v>
      </c>
      <c r="AJ540" s="56">
        <f t="shared" ca="1" si="235"/>
        <v>0</v>
      </c>
      <c r="AK540" s="56">
        <f t="shared" ca="1" si="235"/>
        <v>0</v>
      </c>
      <c r="AL540" s="56">
        <f t="shared" ca="1" si="235"/>
        <v>0</v>
      </c>
      <c r="AM540" s="56">
        <f t="shared" ca="1" si="235"/>
        <v>0</v>
      </c>
      <c r="AN540" s="56">
        <f t="shared" ca="1" si="235"/>
        <v>0</v>
      </c>
      <c r="AO540" s="56">
        <f t="shared" ca="1" si="235"/>
        <v>0</v>
      </c>
      <c r="AP540" s="56">
        <f t="shared" ca="1" si="235"/>
        <v>0</v>
      </c>
      <c r="AQ540" s="56">
        <f t="shared" ca="1" si="235"/>
        <v>0</v>
      </c>
      <c r="AR540" s="56">
        <f t="shared" ca="1" si="235"/>
        <v>0</v>
      </c>
      <c r="AS540" s="56">
        <f t="shared" ca="1" si="235"/>
        <v>0</v>
      </c>
      <c r="AT540" s="56">
        <f t="shared" ca="1" si="236"/>
        <v>0</v>
      </c>
      <c r="AU540" s="56">
        <f t="shared" ca="1" si="236"/>
        <v>0</v>
      </c>
      <c r="AV540" s="56">
        <f t="shared" ca="1" si="236"/>
        <v>0</v>
      </c>
      <c r="AW540" s="56">
        <f t="shared" ca="1" si="236"/>
        <v>0</v>
      </c>
      <c r="AX540" s="56">
        <f t="shared" ca="1" si="236"/>
        <v>0</v>
      </c>
      <c r="AY540" s="56">
        <f t="shared" ca="1" si="236"/>
        <v>0</v>
      </c>
      <c r="AZ540" s="56">
        <f t="shared" ca="1" si="236"/>
        <v>0</v>
      </c>
      <c r="BA540" s="56">
        <f t="shared" ca="1" si="236"/>
        <v>0</v>
      </c>
      <c r="BB540" s="56">
        <f t="shared" ca="1" si="236"/>
        <v>0</v>
      </c>
      <c r="BC540" s="56">
        <f t="shared" ca="1" si="236"/>
        <v>0</v>
      </c>
      <c r="BD540" s="56">
        <f t="shared" ca="1" si="236"/>
        <v>0</v>
      </c>
      <c r="BE540" s="56">
        <f t="shared" ca="1" si="236"/>
        <v>0</v>
      </c>
      <c r="BF540" s="56">
        <f t="shared" ca="1" si="236"/>
        <v>0</v>
      </c>
      <c r="BG540" s="56">
        <f t="shared" ca="1" si="236"/>
        <v>0</v>
      </c>
    </row>
    <row r="541" spans="1:59" s="4" customFormat="1" x14ac:dyDescent="0.2">
      <c r="A541" s="4" t="s">
        <v>452</v>
      </c>
      <c r="B541" s="4" t="s">
        <v>2180</v>
      </c>
      <c r="C541" s="4" t="s">
        <v>1681</v>
      </c>
      <c r="E541" s="62"/>
      <c r="F541" s="63" t="s">
        <v>467</v>
      </c>
      <c r="G541" s="50" t="s">
        <v>1682</v>
      </c>
      <c r="H541" s="50" t="s">
        <v>1682</v>
      </c>
      <c r="I541" s="51"/>
      <c r="J541" s="52">
        <v>30</v>
      </c>
      <c r="K541" s="52"/>
      <c r="L541" s="53">
        <v>43581</v>
      </c>
      <c r="M541" s="54">
        <f t="shared" si="232"/>
        <v>5</v>
      </c>
      <c r="N541" s="52">
        <f>WEEKNUM(L541)</f>
        <v>17</v>
      </c>
      <c r="O541" s="55">
        <f t="shared" ca="1" si="224"/>
        <v>28</v>
      </c>
      <c r="P541" s="55" t="str">
        <f t="shared" ca="1" si="225"/>
        <v>2019.7</v>
      </c>
      <c r="Q541" s="56">
        <f t="shared" si="226"/>
        <v>925.77596266044338</v>
      </c>
      <c r="R541" s="52">
        <f t="shared" ca="1" si="227"/>
        <v>75</v>
      </c>
      <c r="S541" s="52"/>
      <c r="T541" s="52" t="str">
        <f t="shared" ca="1" si="233"/>
        <v>OV</v>
      </c>
      <c r="U541" s="57" t="s">
        <v>130</v>
      </c>
      <c r="V541" s="58">
        <f t="shared" ca="1" si="228"/>
        <v>0</v>
      </c>
      <c r="W541" s="64" t="s">
        <v>2181</v>
      </c>
      <c r="X541" s="60">
        <v>741.79</v>
      </c>
      <c r="Y541" s="61">
        <v>3966.95</v>
      </c>
      <c r="Z541" s="56">
        <f t="shared" ca="1" si="234"/>
        <v>0</v>
      </c>
      <c r="AA541" s="56">
        <f t="shared" ca="1" si="234"/>
        <v>0</v>
      </c>
      <c r="AB541" s="56">
        <f t="shared" ca="1" si="234"/>
        <v>0</v>
      </c>
      <c r="AC541" s="56">
        <f t="shared" ca="1" si="234"/>
        <v>0</v>
      </c>
      <c r="AD541" s="56">
        <f t="shared" ca="1" si="234"/>
        <v>0</v>
      </c>
      <c r="AE541" s="56">
        <f t="shared" ca="1" si="234"/>
        <v>0</v>
      </c>
      <c r="AF541" s="56">
        <f t="shared" ca="1" si="234"/>
        <v>0</v>
      </c>
      <c r="AG541" s="56">
        <f t="shared" ca="1" si="234"/>
        <v>0</v>
      </c>
      <c r="AH541" s="56">
        <f t="shared" ca="1" si="234"/>
        <v>0</v>
      </c>
      <c r="AI541" s="56">
        <f t="shared" ca="1" si="234"/>
        <v>3966.95</v>
      </c>
      <c r="AJ541" s="56">
        <f t="shared" ca="1" si="235"/>
        <v>0</v>
      </c>
      <c r="AK541" s="56">
        <f t="shared" ca="1" si="235"/>
        <v>0</v>
      </c>
      <c r="AL541" s="56">
        <f t="shared" ca="1" si="235"/>
        <v>0</v>
      </c>
      <c r="AM541" s="56">
        <f t="shared" ca="1" si="235"/>
        <v>0</v>
      </c>
      <c r="AN541" s="56">
        <f t="shared" ca="1" si="235"/>
        <v>0</v>
      </c>
      <c r="AO541" s="56">
        <f t="shared" ca="1" si="235"/>
        <v>0</v>
      </c>
      <c r="AP541" s="56">
        <f t="shared" ca="1" si="235"/>
        <v>0</v>
      </c>
      <c r="AQ541" s="56">
        <f t="shared" ca="1" si="235"/>
        <v>0</v>
      </c>
      <c r="AR541" s="56">
        <f t="shared" ca="1" si="235"/>
        <v>0</v>
      </c>
      <c r="AS541" s="56">
        <f t="shared" ca="1" si="235"/>
        <v>0</v>
      </c>
      <c r="AT541" s="56">
        <f t="shared" ca="1" si="236"/>
        <v>0</v>
      </c>
      <c r="AU541" s="56">
        <f t="shared" ca="1" si="236"/>
        <v>0</v>
      </c>
      <c r="AV541" s="56">
        <f t="shared" ca="1" si="236"/>
        <v>0</v>
      </c>
      <c r="AW541" s="56">
        <f t="shared" ca="1" si="236"/>
        <v>0</v>
      </c>
      <c r="AX541" s="56">
        <f t="shared" ca="1" si="236"/>
        <v>0</v>
      </c>
      <c r="AY541" s="56">
        <f t="shared" ca="1" si="236"/>
        <v>0</v>
      </c>
      <c r="AZ541" s="56">
        <f t="shared" ca="1" si="236"/>
        <v>0</v>
      </c>
      <c r="BA541" s="56">
        <f t="shared" ca="1" si="236"/>
        <v>0</v>
      </c>
      <c r="BB541" s="56">
        <f t="shared" ca="1" si="236"/>
        <v>0</v>
      </c>
      <c r="BC541" s="56">
        <f t="shared" ca="1" si="236"/>
        <v>0</v>
      </c>
      <c r="BD541" s="56">
        <f t="shared" ca="1" si="236"/>
        <v>0</v>
      </c>
      <c r="BE541" s="56">
        <f t="shared" ca="1" si="236"/>
        <v>0</v>
      </c>
      <c r="BF541" s="56">
        <f t="shared" ca="1" si="236"/>
        <v>0</v>
      </c>
      <c r="BG541" s="56">
        <f t="shared" ca="1" si="236"/>
        <v>0</v>
      </c>
    </row>
    <row r="542" spans="1:59" s="4" customFormat="1" x14ac:dyDescent="0.2">
      <c r="A542" s="4" t="s">
        <v>452</v>
      </c>
      <c r="B542" s="4" t="s">
        <v>2180</v>
      </c>
      <c r="C542" s="4" t="s">
        <v>1681</v>
      </c>
      <c r="E542" s="62"/>
      <c r="F542" s="63" t="s">
        <v>464</v>
      </c>
      <c r="G542" s="50" t="s">
        <v>1682</v>
      </c>
      <c r="H542" s="50" t="s">
        <v>1682</v>
      </c>
      <c r="I542" s="51"/>
      <c r="J542" s="52">
        <v>30</v>
      </c>
      <c r="K542" s="52"/>
      <c r="L542" s="53">
        <v>43581</v>
      </c>
      <c r="M542" s="54">
        <f t="shared" si="232"/>
        <v>5</v>
      </c>
      <c r="N542" s="52">
        <f>WEEKNUM(L542)</f>
        <v>17</v>
      </c>
      <c r="O542" s="55">
        <f t="shared" ca="1" si="224"/>
        <v>28</v>
      </c>
      <c r="P542" s="55" t="str">
        <f t="shared" ca="1" si="225"/>
        <v>2019.7</v>
      </c>
      <c r="Q542" s="56">
        <f t="shared" si="226"/>
        <v>609.1061843640606</v>
      </c>
      <c r="R542" s="52">
        <f t="shared" ca="1" si="227"/>
        <v>75</v>
      </c>
      <c r="S542" s="52"/>
      <c r="T542" s="52" t="str">
        <f t="shared" ca="1" si="233"/>
        <v>OV</v>
      </c>
      <c r="U542" s="57" t="s">
        <v>130</v>
      </c>
      <c r="V542" s="58">
        <f t="shared" ca="1" si="228"/>
        <v>0</v>
      </c>
      <c r="W542" s="64" t="s">
        <v>2181</v>
      </c>
      <c r="X542" s="60">
        <v>488.05</v>
      </c>
      <c r="Y542" s="61">
        <v>2610.02</v>
      </c>
      <c r="Z542" s="56">
        <f t="shared" ref="Z542:AI551" ca="1" si="238">IF($O542-WEEKNUM(Z$1815)=0,$Y542,0)</f>
        <v>0</v>
      </c>
      <c r="AA542" s="56">
        <f t="shared" ca="1" si="238"/>
        <v>0</v>
      </c>
      <c r="AB542" s="56">
        <f t="shared" ca="1" si="238"/>
        <v>0</v>
      </c>
      <c r="AC542" s="56">
        <f t="shared" ca="1" si="238"/>
        <v>0</v>
      </c>
      <c r="AD542" s="56">
        <f t="shared" ca="1" si="238"/>
        <v>0</v>
      </c>
      <c r="AE542" s="56">
        <f t="shared" ca="1" si="238"/>
        <v>0</v>
      </c>
      <c r="AF542" s="56">
        <f t="shared" ca="1" si="238"/>
        <v>0</v>
      </c>
      <c r="AG542" s="56">
        <f t="shared" ca="1" si="238"/>
        <v>0</v>
      </c>
      <c r="AH542" s="56">
        <f t="shared" ca="1" si="238"/>
        <v>0</v>
      </c>
      <c r="AI542" s="56">
        <f t="shared" ca="1" si="238"/>
        <v>2610.02</v>
      </c>
      <c r="AJ542" s="56">
        <f t="shared" ref="AJ542:AS551" ca="1" si="239">IF($O542-WEEKNUM(AJ$1815)=0,$Y542,0)</f>
        <v>0</v>
      </c>
      <c r="AK542" s="56">
        <f t="shared" ca="1" si="239"/>
        <v>0</v>
      </c>
      <c r="AL542" s="56">
        <f t="shared" ca="1" si="239"/>
        <v>0</v>
      </c>
      <c r="AM542" s="56">
        <f t="shared" ca="1" si="239"/>
        <v>0</v>
      </c>
      <c r="AN542" s="56">
        <f t="shared" ca="1" si="239"/>
        <v>0</v>
      </c>
      <c r="AO542" s="56">
        <f t="shared" ca="1" si="239"/>
        <v>0</v>
      </c>
      <c r="AP542" s="56">
        <f t="shared" ca="1" si="239"/>
        <v>0</v>
      </c>
      <c r="AQ542" s="56">
        <f t="shared" ca="1" si="239"/>
        <v>0</v>
      </c>
      <c r="AR542" s="56">
        <f t="shared" ca="1" si="239"/>
        <v>0</v>
      </c>
      <c r="AS542" s="56">
        <f t="shared" ca="1" si="239"/>
        <v>0</v>
      </c>
      <c r="AT542" s="56">
        <f t="shared" ref="AT542:BG551" ca="1" si="240">IF($O542-WEEKNUM(AT$1815)=0,$Y542,0)</f>
        <v>0</v>
      </c>
      <c r="AU542" s="56">
        <f t="shared" ca="1" si="240"/>
        <v>0</v>
      </c>
      <c r="AV542" s="56">
        <f t="shared" ca="1" si="240"/>
        <v>0</v>
      </c>
      <c r="AW542" s="56">
        <f t="shared" ca="1" si="240"/>
        <v>0</v>
      </c>
      <c r="AX542" s="56">
        <f t="shared" ca="1" si="240"/>
        <v>0</v>
      </c>
      <c r="AY542" s="56">
        <f t="shared" ca="1" si="240"/>
        <v>0</v>
      </c>
      <c r="AZ542" s="56">
        <f t="shared" ca="1" si="240"/>
        <v>0</v>
      </c>
      <c r="BA542" s="56">
        <f t="shared" ca="1" si="240"/>
        <v>0</v>
      </c>
      <c r="BB542" s="56">
        <f t="shared" ca="1" si="240"/>
        <v>0</v>
      </c>
      <c r="BC542" s="56">
        <f t="shared" ca="1" si="240"/>
        <v>0</v>
      </c>
      <c r="BD542" s="56">
        <f t="shared" ca="1" si="240"/>
        <v>0</v>
      </c>
      <c r="BE542" s="56">
        <f t="shared" ca="1" si="240"/>
        <v>0</v>
      </c>
      <c r="BF542" s="56">
        <f t="shared" ca="1" si="240"/>
        <v>0</v>
      </c>
      <c r="BG542" s="56">
        <f t="shared" ca="1" si="240"/>
        <v>0</v>
      </c>
    </row>
    <row r="543" spans="1:59" s="4" customFormat="1" x14ac:dyDescent="0.2">
      <c r="A543" s="4" t="s">
        <v>452</v>
      </c>
      <c r="B543" s="4" t="s">
        <v>2180</v>
      </c>
      <c r="C543" s="4" t="s">
        <v>1681</v>
      </c>
      <c r="E543" s="62"/>
      <c r="F543" s="63" t="s">
        <v>461</v>
      </c>
      <c r="G543" s="50" t="s">
        <v>1682</v>
      </c>
      <c r="H543" s="50" t="s">
        <v>1682</v>
      </c>
      <c r="I543" s="51"/>
      <c r="J543" s="52">
        <v>30</v>
      </c>
      <c r="K543" s="52"/>
      <c r="L543" s="53">
        <v>43581</v>
      </c>
      <c r="M543" s="54">
        <f t="shared" si="232"/>
        <v>5</v>
      </c>
      <c r="N543" s="52">
        <f t="shared" ref="N543:N606" si="241">WEEKNUM(L543)</f>
        <v>17</v>
      </c>
      <c r="O543" s="55">
        <f t="shared" ca="1" si="224"/>
        <v>28</v>
      </c>
      <c r="P543" s="55" t="str">
        <f t="shared" ca="1" si="225"/>
        <v>2019.7</v>
      </c>
      <c r="Q543" s="56">
        <f t="shared" si="226"/>
        <v>1914.8938156359393</v>
      </c>
      <c r="R543" s="52">
        <f t="shared" ca="1" si="227"/>
        <v>75</v>
      </c>
      <c r="S543" s="52"/>
      <c r="T543" s="52" t="str">
        <f t="shared" ca="1" si="233"/>
        <v>OV</v>
      </c>
      <c r="U543" s="57" t="s">
        <v>130</v>
      </c>
      <c r="V543" s="58">
        <f t="shared" ca="1" si="228"/>
        <v>0</v>
      </c>
      <c r="W543" s="64" t="s">
        <v>2181</v>
      </c>
      <c r="X543" s="60">
        <v>1534.33</v>
      </c>
      <c r="Y543" s="61">
        <v>8205.32</v>
      </c>
      <c r="Z543" s="56">
        <f t="shared" ca="1" si="238"/>
        <v>0</v>
      </c>
      <c r="AA543" s="56">
        <f t="shared" ca="1" si="238"/>
        <v>0</v>
      </c>
      <c r="AB543" s="56">
        <f t="shared" ca="1" si="238"/>
        <v>0</v>
      </c>
      <c r="AC543" s="56">
        <f t="shared" ca="1" si="238"/>
        <v>0</v>
      </c>
      <c r="AD543" s="56">
        <f t="shared" ca="1" si="238"/>
        <v>0</v>
      </c>
      <c r="AE543" s="56">
        <f t="shared" ca="1" si="238"/>
        <v>0</v>
      </c>
      <c r="AF543" s="56">
        <f t="shared" ca="1" si="238"/>
        <v>0</v>
      </c>
      <c r="AG543" s="56">
        <f t="shared" ca="1" si="238"/>
        <v>0</v>
      </c>
      <c r="AH543" s="56">
        <f t="shared" ca="1" si="238"/>
        <v>0</v>
      </c>
      <c r="AI543" s="56">
        <f t="shared" ca="1" si="238"/>
        <v>8205.32</v>
      </c>
      <c r="AJ543" s="56">
        <f t="shared" ca="1" si="239"/>
        <v>0</v>
      </c>
      <c r="AK543" s="56">
        <f t="shared" ca="1" si="239"/>
        <v>0</v>
      </c>
      <c r="AL543" s="56">
        <f t="shared" ca="1" si="239"/>
        <v>0</v>
      </c>
      <c r="AM543" s="56">
        <f t="shared" ca="1" si="239"/>
        <v>0</v>
      </c>
      <c r="AN543" s="56">
        <f t="shared" ca="1" si="239"/>
        <v>0</v>
      </c>
      <c r="AO543" s="56">
        <f t="shared" ca="1" si="239"/>
        <v>0</v>
      </c>
      <c r="AP543" s="56">
        <f t="shared" ca="1" si="239"/>
        <v>0</v>
      </c>
      <c r="AQ543" s="56">
        <f t="shared" ca="1" si="239"/>
        <v>0</v>
      </c>
      <c r="AR543" s="56">
        <f t="shared" ca="1" si="239"/>
        <v>0</v>
      </c>
      <c r="AS543" s="56">
        <f t="shared" ca="1" si="239"/>
        <v>0</v>
      </c>
      <c r="AT543" s="56">
        <f t="shared" ca="1" si="240"/>
        <v>0</v>
      </c>
      <c r="AU543" s="56">
        <f t="shared" ca="1" si="240"/>
        <v>0</v>
      </c>
      <c r="AV543" s="56">
        <f t="shared" ca="1" si="240"/>
        <v>0</v>
      </c>
      <c r="AW543" s="56">
        <f t="shared" ca="1" si="240"/>
        <v>0</v>
      </c>
      <c r="AX543" s="56">
        <f t="shared" ca="1" si="240"/>
        <v>0</v>
      </c>
      <c r="AY543" s="56">
        <f t="shared" ca="1" si="240"/>
        <v>0</v>
      </c>
      <c r="AZ543" s="56">
        <f t="shared" ca="1" si="240"/>
        <v>0</v>
      </c>
      <c r="BA543" s="56">
        <f t="shared" ca="1" si="240"/>
        <v>0</v>
      </c>
      <c r="BB543" s="56">
        <f t="shared" ca="1" si="240"/>
        <v>0</v>
      </c>
      <c r="BC543" s="56">
        <f t="shared" ca="1" si="240"/>
        <v>0</v>
      </c>
      <c r="BD543" s="56">
        <f t="shared" ca="1" si="240"/>
        <v>0</v>
      </c>
      <c r="BE543" s="56">
        <f t="shared" ca="1" si="240"/>
        <v>0</v>
      </c>
      <c r="BF543" s="56">
        <f t="shared" ca="1" si="240"/>
        <v>0</v>
      </c>
      <c r="BG543" s="56">
        <f t="shared" ca="1" si="240"/>
        <v>0</v>
      </c>
    </row>
    <row r="544" spans="1:59" s="4" customFormat="1" x14ac:dyDescent="0.2">
      <c r="A544" s="4" t="s">
        <v>452</v>
      </c>
      <c r="B544" s="4" t="s">
        <v>2180</v>
      </c>
      <c r="C544" s="4" t="s">
        <v>1681</v>
      </c>
      <c r="E544" s="62"/>
      <c r="F544" s="63" t="s">
        <v>470</v>
      </c>
      <c r="G544" s="50" t="s">
        <v>1682</v>
      </c>
      <c r="H544" s="50" t="s">
        <v>1682</v>
      </c>
      <c r="I544" s="51"/>
      <c r="J544" s="52">
        <v>30</v>
      </c>
      <c r="K544" s="52"/>
      <c r="L544" s="53">
        <v>43587</v>
      </c>
      <c r="M544" s="54">
        <f t="shared" si="232"/>
        <v>4</v>
      </c>
      <c r="N544" s="52">
        <f t="shared" si="241"/>
        <v>18</v>
      </c>
      <c r="O544" s="55">
        <f t="shared" ca="1" si="224"/>
        <v>28</v>
      </c>
      <c r="P544" s="55" t="str">
        <f t="shared" ca="1" si="225"/>
        <v>2019.7</v>
      </c>
      <c r="Q544" s="56">
        <f t="shared" si="226"/>
        <v>1128.3827304550757</v>
      </c>
      <c r="R544" s="52">
        <f t="shared" ca="1" si="227"/>
        <v>69</v>
      </c>
      <c r="S544" s="52"/>
      <c r="T544" s="52" t="str">
        <f t="shared" ca="1" si="233"/>
        <v>OV</v>
      </c>
      <c r="U544" s="57" t="s">
        <v>130</v>
      </c>
      <c r="V544" s="58">
        <f t="shared" ca="1" si="228"/>
        <v>0</v>
      </c>
      <c r="W544" s="64" t="s">
        <v>2181</v>
      </c>
      <c r="X544" s="60">
        <v>904.13</v>
      </c>
      <c r="Y544" s="61">
        <v>4835.12</v>
      </c>
      <c r="Z544" s="56">
        <f t="shared" ca="1" si="238"/>
        <v>0</v>
      </c>
      <c r="AA544" s="56">
        <f t="shared" ca="1" si="238"/>
        <v>0</v>
      </c>
      <c r="AB544" s="56">
        <f t="shared" ca="1" si="238"/>
        <v>0</v>
      </c>
      <c r="AC544" s="56">
        <f t="shared" ca="1" si="238"/>
        <v>0</v>
      </c>
      <c r="AD544" s="56">
        <f t="shared" ca="1" si="238"/>
        <v>0</v>
      </c>
      <c r="AE544" s="56">
        <f t="shared" ca="1" si="238"/>
        <v>0</v>
      </c>
      <c r="AF544" s="56">
        <f t="shared" ca="1" si="238"/>
        <v>0</v>
      </c>
      <c r="AG544" s="56">
        <f t="shared" ca="1" si="238"/>
        <v>0</v>
      </c>
      <c r="AH544" s="56">
        <f t="shared" ca="1" si="238"/>
        <v>0</v>
      </c>
      <c r="AI544" s="56">
        <f t="shared" ca="1" si="238"/>
        <v>4835.12</v>
      </c>
      <c r="AJ544" s="56">
        <f t="shared" ca="1" si="239"/>
        <v>0</v>
      </c>
      <c r="AK544" s="56">
        <f t="shared" ca="1" si="239"/>
        <v>0</v>
      </c>
      <c r="AL544" s="56">
        <f t="shared" ca="1" si="239"/>
        <v>0</v>
      </c>
      <c r="AM544" s="56">
        <f t="shared" ca="1" si="239"/>
        <v>0</v>
      </c>
      <c r="AN544" s="56">
        <f t="shared" ca="1" si="239"/>
        <v>0</v>
      </c>
      <c r="AO544" s="56">
        <f t="shared" ca="1" si="239"/>
        <v>0</v>
      </c>
      <c r="AP544" s="56">
        <f t="shared" ca="1" si="239"/>
        <v>0</v>
      </c>
      <c r="AQ544" s="56">
        <f t="shared" ca="1" si="239"/>
        <v>0</v>
      </c>
      <c r="AR544" s="56">
        <f t="shared" ca="1" si="239"/>
        <v>0</v>
      </c>
      <c r="AS544" s="56">
        <f t="shared" ca="1" si="239"/>
        <v>0</v>
      </c>
      <c r="AT544" s="56">
        <f t="shared" ca="1" si="240"/>
        <v>0</v>
      </c>
      <c r="AU544" s="56">
        <f t="shared" ca="1" si="240"/>
        <v>0</v>
      </c>
      <c r="AV544" s="56">
        <f t="shared" ca="1" si="240"/>
        <v>0</v>
      </c>
      <c r="AW544" s="56">
        <f t="shared" ca="1" si="240"/>
        <v>0</v>
      </c>
      <c r="AX544" s="56">
        <f t="shared" ca="1" si="240"/>
        <v>0</v>
      </c>
      <c r="AY544" s="56">
        <f t="shared" ca="1" si="240"/>
        <v>0</v>
      </c>
      <c r="AZ544" s="56">
        <f t="shared" ca="1" si="240"/>
        <v>0</v>
      </c>
      <c r="BA544" s="56">
        <f t="shared" ca="1" si="240"/>
        <v>0</v>
      </c>
      <c r="BB544" s="56">
        <f t="shared" ca="1" si="240"/>
        <v>0</v>
      </c>
      <c r="BC544" s="56">
        <f t="shared" ca="1" si="240"/>
        <v>0</v>
      </c>
      <c r="BD544" s="56">
        <f t="shared" ca="1" si="240"/>
        <v>0</v>
      </c>
      <c r="BE544" s="56">
        <f t="shared" ca="1" si="240"/>
        <v>0</v>
      </c>
      <c r="BF544" s="56">
        <f t="shared" ca="1" si="240"/>
        <v>0</v>
      </c>
      <c r="BG544" s="56">
        <f t="shared" ca="1" si="240"/>
        <v>0</v>
      </c>
    </row>
    <row r="545" spans="1:59" s="4" customFormat="1" x14ac:dyDescent="0.2">
      <c r="A545" s="4" t="s">
        <v>452</v>
      </c>
      <c r="B545" s="4" t="s">
        <v>2180</v>
      </c>
      <c r="C545" s="4" t="s">
        <v>1681</v>
      </c>
      <c r="E545" s="62"/>
      <c r="F545" s="63" t="s">
        <v>478</v>
      </c>
      <c r="G545" s="50" t="s">
        <v>1682</v>
      </c>
      <c r="H545" s="50" t="s">
        <v>1682</v>
      </c>
      <c r="I545" s="51"/>
      <c r="J545" s="52">
        <v>30</v>
      </c>
      <c r="K545" s="52"/>
      <c r="L545" s="53">
        <v>43593</v>
      </c>
      <c r="M545" s="54">
        <f t="shared" si="232"/>
        <v>3</v>
      </c>
      <c r="N545" s="52">
        <f>WEEKNUM(L545)</f>
        <v>19</v>
      </c>
      <c r="O545" s="55">
        <f t="shared" ca="1" si="224"/>
        <v>28</v>
      </c>
      <c r="P545" s="55" t="str">
        <f t="shared" ca="1" si="225"/>
        <v>2019.7</v>
      </c>
      <c r="Q545" s="56">
        <f t="shared" si="226"/>
        <v>57.409568261376897</v>
      </c>
      <c r="R545" s="52">
        <f t="shared" ca="1" si="227"/>
        <v>63</v>
      </c>
      <c r="S545" s="52"/>
      <c r="T545" s="52" t="str">
        <f t="shared" ca="1" si="233"/>
        <v>OV</v>
      </c>
      <c r="U545" s="57" t="s">
        <v>130</v>
      </c>
      <c r="V545" s="58">
        <f t="shared" ca="1" si="228"/>
        <v>0</v>
      </c>
      <c r="W545" s="64" t="s">
        <v>2181</v>
      </c>
      <c r="X545" s="60">
        <v>46</v>
      </c>
      <c r="Y545" s="61">
        <v>246</v>
      </c>
      <c r="Z545" s="56">
        <f t="shared" ca="1" si="238"/>
        <v>0</v>
      </c>
      <c r="AA545" s="56">
        <f t="shared" ca="1" si="238"/>
        <v>0</v>
      </c>
      <c r="AB545" s="56">
        <f t="shared" ca="1" si="238"/>
        <v>0</v>
      </c>
      <c r="AC545" s="56">
        <f t="shared" ca="1" si="238"/>
        <v>0</v>
      </c>
      <c r="AD545" s="56">
        <f t="shared" ca="1" si="238"/>
        <v>0</v>
      </c>
      <c r="AE545" s="56">
        <f t="shared" ca="1" si="238"/>
        <v>0</v>
      </c>
      <c r="AF545" s="56">
        <f t="shared" ca="1" si="238"/>
        <v>0</v>
      </c>
      <c r="AG545" s="56">
        <f t="shared" ca="1" si="238"/>
        <v>0</v>
      </c>
      <c r="AH545" s="56">
        <f t="shared" ca="1" si="238"/>
        <v>0</v>
      </c>
      <c r="AI545" s="56">
        <f t="shared" ca="1" si="238"/>
        <v>246</v>
      </c>
      <c r="AJ545" s="56">
        <f t="shared" ca="1" si="239"/>
        <v>0</v>
      </c>
      <c r="AK545" s="56">
        <f t="shared" ca="1" si="239"/>
        <v>0</v>
      </c>
      <c r="AL545" s="56">
        <f t="shared" ca="1" si="239"/>
        <v>0</v>
      </c>
      <c r="AM545" s="56">
        <f t="shared" ca="1" si="239"/>
        <v>0</v>
      </c>
      <c r="AN545" s="56">
        <f t="shared" ca="1" si="239"/>
        <v>0</v>
      </c>
      <c r="AO545" s="56">
        <f t="shared" ca="1" si="239"/>
        <v>0</v>
      </c>
      <c r="AP545" s="56">
        <f t="shared" ca="1" si="239"/>
        <v>0</v>
      </c>
      <c r="AQ545" s="56">
        <f t="shared" ca="1" si="239"/>
        <v>0</v>
      </c>
      <c r="AR545" s="56">
        <f t="shared" ca="1" si="239"/>
        <v>0</v>
      </c>
      <c r="AS545" s="56">
        <f t="shared" ca="1" si="239"/>
        <v>0</v>
      </c>
      <c r="AT545" s="56">
        <f t="shared" ca="1" si="240"/>
        <v>0</v>
      </c>
      <c r="AU545" s="56">
        <f t="shared" ca="1" si="240"/>
        <v>0</v>
      </c>
      <c r="AV545" s="56">
        <f t="shared" ca="1" si="240"/>
        <v>0</v>
      </c>
      <c r="AW545" s="56">
        <f t="shared" ca="1" si="240"/>
        <v>0</v>
      </c>
      <c r="AX545" s="56">
        <f t="shared" ca="1" si="240"/>
        <v>0</v>
      </c>
      <c r="AY545" s="56">
        <f t="shared" ca="1" si="240"/>
        <v>0</v>
      </c>
      <c r="AZ545" s="56">
        <f t="shared" ca="1" si="240"/>
        <v>0</v>
      </c>
      <c r="BA545" s="56">
        <f t="shared" ca="1" si="240"/>
        <v>0</v>
      </c>
      <c r="BB545" s="56">
        <f t="shared" ca="1" si="240"/>
        <v>0</v>
      </c>
      <c r="BC545" s="56">
        <f t="shared" ca="1" si="240"/>
        <v>0</v>
      </c>
      <c r="BD545" s="56">
        <f t="shared" ca="1" si="240"/>
        <v>0</v>
      </c>
      <c r="BE545" s="56">
        <f t="shared" ca="1" si="240"/>
        <v>0</v>
      </c>
      <c r="BF545" s="56">
        <f t="shared" ca="1" si="240"/>
        <v>0</v>
      </c>
      <c r="BG545" s="56">
        <f t="shared" ca="1" si="240"/>
        <v>0</v>
      </c>
    </row>
    <row r="546" spans="1:59" s="4" customFormat="1" x14ac:dyDescent="0.2">
      <c r="A546" s="4" t="s">
        <v>452</v>
      </c>
      <c r="B546" s="4" t="s">
        <v>2180</v>
      </c>
      <c r="C546" s="4" t="s">
        <v>1681</v>
      </c>
      <c r="E546" s="62"/>
      <c r="F546" s="63" t="s">
        <v>472</v>
      </c>
      <c r="G546" s="50" t="s">
        <v>1682</v>
      </c>
      <c r="H546" s="50" t="s">
        <v>1682</v>
      </c>
      <c r="I546" s="51"/>
      <c r="J546" s="52">
        <v>30</v>
      </c>
      <c r="K546" s="52"/>
      <c r="L546" s="53">
        <v>43587</v>
      </c>
      <c r="M546" s="54">
        <f t="shared" si="232"/>
        <v>4</v>
      </c>
      <c r="N546" s="52">
        <f t="shared" si="241"/>
        <v>18</v>
      </c>
      <c r="O546" s="55">
        <f t="shared" ca="1" si="224"/>
        <v>28</v>
      </c>
      <c r="P546" s="55" t="str">
        <f t="shared" ca="1" si="225"/>
        <v>2019.7</v>
      </c>
      <c r="Q546" s="56">
        <f t="shared" si="226"/>
        <v>3444.5740956826135</v>
      </c>
      <c r="R546" s="52">
        <f t="shared" ca="1" si="227"/>
        <v>69</v>
      </c>
      <c r="S546" s="52"/>
      <c r="T546" s="52" t="str">
        <f t="shared" ca="1" si="233"/>
        <v>OV</v>
      </c>
      <c r="U546" s="57" t="s">
        <v>130</v>
      </c>
      <c r="V546" s="58">
        <f t="shared" ca="1" si="228"/>
        <v>0</v>
      </c>
      <c r="W546" s="64" t="s">
        <v>2181</v>
      </c>
      <c r="X546" s="60">
        <v>2760</v>
      </c>
      <c r="Y546" s="61">
        <v>14760</v>
      </c>
      <c r="Z546" s="56">
        <f t="shared" ca="1" si="238"/>
        <v>0</v>
      </c>
      <c r="AA546" s="56">
        <f t="shared" ca="1" si="238"/>
        <v>0</v>
      </c>
      <c r="AB546" s="56">
        <f t="shared" ca="1" si="238"/>
        <v>0</v>
      </c>
      <c r="AC546" s="56">
        <f t="shared" ca="1" si="238"/>
        <v>0</v>
      </c>
      <c r="AD546" s="56">
        <f t="shared" ca="1" si="238"/>
        <v>0</v>
      </c>
      <c r="AE546" s="56">
        <f t="shared" ca="1" si="238"/>
        <v>0</v>
      </c>
      <c r="AF546" s="56">
        <f t="shared" ca="1" si="238"/>
        <v>0</v>
      </c>
      <c r="AG546" s="56">
        <f t="shared" ca="1" si="238"/>
        <v>0</v>
      </c>
      <c r="AH546" s="56">
        <f t="shared" ca="1" si="238"/>
        <v>0</v>
      </c>
      <c r="AI546" s="56">
        <f t="shared" ca="1" si="238"/>
        <v>14760</v>
      </c>
      <c r="AJ546" s="56">
        <f t="shared" ca="1" si="239"/>
        <v>0</v>
      </c>
      <c r="AK546" s="56">
        <f t="shared" ca="1" si="239"/>
        <v>0</v>
      </c>
      <c r="AL546" s="56">
        <f t="shared" ca="1" si="239"/>
        <v>0</v>
      </c>
      <c r="AM546" s="56">
        <f t="shared" ca="1" si="239"/>
        <v>0</v>
      </c>
      <c r="AN546" s="56">
        <f t="shared" ca="1" si="239"/>
        <v>0</v>
      </c>
      <c r="AO546" s="56">
        <f t="shared" ca="1" si="239"/>
        <v>0</v>
      </c>
      <c r="AP546" s="56">
        <f t="shared" ca="1" si="239"/>
        <v>0</v>
      </c>
      <c r="AQ546" s="56">
        <f t="shared" ca="1" si="239"/>
        <v>0</v>
      </c>
      <c r="AR546" s="56">
        <f t="shared" ca="1" si="239"/>
        <v>0</v>
      </c>
      <c r="AS546" s="56">
        <f t="shared" ca="1" si="239"/>
        <v>0</v>
      </c>
      <c r="AT546" s="56">
        <f t="shared" ca="1" si="240"/>
        <v>0</v>
      </c>
      <c r="AU546" s="56">
        <f t="shared" ca="1" si="240"/>
        <v>0</v>
      </c>
      <c r="AV546" s="56">
        <f t="shared" ca="1" si="240"/>
        <v>0</v>
      </c>
      <c r="AW546" s="56">
        <f t="shared" ca="1" si="240"/>
        <v>0</v>
      </c>
      <c r="AX546" s="56">
        <f t="shared" ca="1" si="240"/>
        <v>0</v>
      </c>
      <c r="AY546" s="56">
        <f t="shared" ca="1" si="240"/>
        <v>0</v>
      </c>
      <c r="AZ546" s="56">
        <f t="shared" ca="1" si="240"/>
        <v>0</v>
      </c>
      <c r="BA546" s="56">
        <f t="shared" ca="1" si="240"/>
        <v>0</v>
      </c>
      <c r="BB546" s="56">
        <f t="shared" ca="1" si="240"/>
        <v>0</v>
      </c>
      <c r="BC546" s="56">
        <f t="shared" ca="1" si="240"/>
        <v>0</v>
      </c>
      <c r="BD546" s="56">
        <f t="shared" ca="1" si="240"/>
        <v>0</v>
      </c>
      <c r="BE546" s="56">
        <f t="shared" ca="1" si="240"/>
        <v>0</v>
      </c>
      <c r="BF546" s="56">
        <f t="shared" ca="1" si="240"/>
        <v>0</v>
      </c>
      <c r="BG546" s="56">
        <f t="shared" ca="1" si="240"/>
        <v>0</v>
      </c>
    </row>
    <row r="547" spans="1:59" s="4" customFormat="1" x14ac:dyDescent="0.2">
      <c r="A547" s="4" t="s">
        <v>452</v>
      </c>
      <c r="B547" s="4" t="s">
        <v>2180</v>
      </c>
      <c r="C547" s="4" t="s">
        <v>1681</v>
      </c>
      <c r="E547" s="62"/>
      <c r="F547" s="63" t="s">
        <v>475</v>
      </c>
      <c r="G547" s="50" t="s">
        <v>1682</v>
      </c>
      <c r="H547" s="50" t="s">
        <v>1682</v>
      </c>
      <c r="I547" s="51"/>
      <c r="J547" s="52">
        <v>30</v>
      </c>
      <c r="K547" s="52"/>
      <c r="L547" s="53">
        <v>43591</v>
      </c>
      <c r="M547" s="54">
        <f t="shared" si="232"/>
        <v>1</v>
      </c>
      <c r="N547" s="52">
        <f t="shared" si="241"/>
        <v>19</v>
      </c>
      <c r="O547" s="55">
        <f t="shared" ca="1" si="224"/>
        <v>28</v>
      </c>
      <c r="P547" s="55" t="str">
        <f t="shared" ca="1" si="225"/>
        <v>2019.7</v>
      </c>
      <c r="Q547" s="56">
        <f t="shared" si="226"/>
        <v>581.69661610268383</v>
      </c>
      <c r="R547" s="52">
        <f t="shared" ca="1" si="227"/>
        <v>65</v>
      </c>
      <c r="S547" s="52"/>
      <c r="T547" s="52" t="str">
        <f t="shared" ca="1" si="233"/>
        <v>OV</v>
      </c>
      <c r="U547" s="57" t="s">
        <v>130</v>
      </c>
      <c r="V547" s="58">
        <f t="shared" ca="1" si="228"/>
        <v>0</v>
      </c>
      <c r="W547" s="64" t="s">
        <v>2181</v>
      </c>
      <c r="X547" s="60">
        <v>466.09</v>
      </c>
      <c r="Y547" s="61">
        <v>2492.5700000000002</v>
      </c>
      <c r="Z547" s="56">
        <f t="shared" ca="1" si="238"/>
        <v>0</v>
      </c>
      <c r="AA547" s="56">
        <f t="shared" ca="1" si="238"/>
        <v>0</v>
      </c>
      <c r="AB547" s="56">
        <f t="shared" ca="1" si="238"/>
        <v>0</v>
      </c>
      <c r="AC547" s="56">
        <f t="shared" ca="1" si="238"/>
        <v>0</v>
      </c>
      <c r="AD547" s="56">
        <f t="shared" ca="1" si="238"/>
        <v>0</v>
      </c>
      <c r="AE547" s="56">
        <f t="shared" ca="1" si="238"/>
        <v>0</v>
      </c>
      <c r="AF547" s="56">
        <f t="shared" ca="1" si="238"/>
        <v>0</v>
      </c>
      <c r="AG547" s="56">
        <f t="shared" ca="1" si="238"/>
        <v>0</v>
      </c>
      <c r="AH547" s="56">
        <f t="shared" ca="1" si="238"/>
        <v>0</v>
      </c>
      <c r="AI547" s="56">
        <f t="shared" ca="1" si="238"/>
        <v>2492.5700000000002</v>
      </c>
      <c r="AJ547" s="56">
        <f t="shared" ca="1" si="239"/>
        <v>0</v>
      </c>
      <c r="AK547" s="56">
        <f t="shared" ca="1" si="239"/>
        <v>0</v>
      </c>
      <c r="AL547" s="56">
        <f t="shared" ca="1" si="239"/>
        <v>0</v>
      </c>
      <c r="AM547" s="56">
        <f t="shared" ca="1" si="239"/>
        <v>0</v>
      </c>
      <c r="AN547" s="56">
        <f t="shared" ca="1" si="239"/>
        <v>0</v>
      </c>
      <c r="AO547" s="56">
        <f t="shared" ca="1" si="239"/>
        <v>0</v>
      </c>
      <c r="AP547" s="56">
        <f t="shared" ca="1" si="239"/>
        <v>0</v>
      </c>
      <c r="AQ547" s="56">
        <f t="shared" ca="1" si="239"/>
        <v>0</v>
      </c>
      <c r="AR547" s="56">
        <f t="shared" ca="1" si="239"/>
        <v>0</v>
      </c>
      <c r="AS547" s="56">
        <f t="shared" ca="1" si="239"/>
        <v>0</v>
      </c>
      <c r="AT547" s="56">
        <f t="shared" ca="1" si="240"/>
        <v>0</v>
      </c>
      <c r="AU547" s="56">
        <f t="shared" ca="1" si="240"/>
        <v>0</v>
      </c>
      <c r="AV547" s="56">
        <f t="shared" ca="1" si="240"/>
        <v>0</v>
      </c>
      <c r="AW547" s="56">
        <f t="shared" ca="1" si="240"/>
        <v>0</v>
      </c>
      <c r="AX547" s="56">
        <f t="shared" ca="1" si="240"/>
        <v>0</v>
      </c>
      <c r="AY547" s="56">
        <f t="shared" ca="1" si="240"/>
        <v>0</v>
      </c>
      <c r="AZ547" s="56">
        <f t="shared" ca="1" si="240"/>
        <v>0</v>
      </c>
      <c r="BA547" s="56">
        <f t="shared" ca="1" si="240"/>
        <v>0</v>
      </c>
      <c r="BB547" s="56">
        <f t="shared" ca="1" si="240"/>
        <v>0</v>
      </c>
      <c r="BC547" s="56">
        <f t="shared" ca="1" si="240"/>
        <v>0</v>
      </c>
      <c r="BD547" s="56">
        <f t="shared" ca="1" si="240"/>
        <v>0</v>
      </c>
      <c r="BE547" s="56">
        <f t="shared" ca="1" si="240"/>
        <v>0</v>
      </c>
      <c r="BF547" s="56">
        <f t="shared" ca="1" si="240"/>
        <v>0</v>
      </c>
      <c r="BG547" s="56">
        <f t="shared" ca="1" si="240"/>
        <v>0</v>
      </c>
    </row>
    <row r="548" spans="1:59" s="4" customFormat="1" x14ac:dyDescent="0.2">
      <c r="A548" s="4" t="s">
        <v>452</v>
      </c>
      <c r="B548" s="4" t="s">
        <v>2180</v>
      </c>
      <c r="C548" s="4" t="s">
        <v>1681</v>
      </c>
      <c r="E548" s="62"/>
      <c r="F548" s="63" t="s">
        <v>483</v>
      </c>
      <c r="G548" s="50" t="s">
        <v>1682</v>
      </c>
      <c r="H548" s="50" t="s">
        <v>1682</v>
      </c>
      <c r="I548" s="51"/>
      <c r="J548" s="52">
        <v>30</v>
      </c>
      <c r="K548" s="52"/>
      <c r="L548" s="53">
        <v>43595</v>
      </c>
      <c r="M548" s="54">
        <f t="shared" si="232"/>
        <v>5</v>
      </c>
      <c r="N548" s="52">
        <f t="shared" si="241"/>
        <v>19</v>
      </c>
      <c r="O548" s="55">
        <f t="shared" ca="1" si="224"/>
        <v>28</v>
      </c>
      <c r="P548" s="55" t="str">
        <f t="shared" ca="1" si="225"/>
        <v>2019.7</v>
      </c>
      <c r="Q548" s="56">
        <f t="shared" si="226"/>
        <v>1056.0863477246207</v>
      </c>
      <c r="R548" s="52">
        <f t="shared" ca="1" si="227"/>
        <v>61</v>
      </c>
      <c r="S548" s="52"/>
      <c r="T548" s="52" t="str">
        <f t="shared" ca="1" si="233"/>
        <v>OV</v>
      </c>
      <c r="U548" s="57" t="s">
        <v>130</v>
      </c>
      <c r="V548" s="58">
        <f t="shared" ca="1" si="228"/>
        <v>0</v>
      </c>
      <c r="W548" s="64" t="s">
        <v>2181</v>
      </c>
      <c r="X548" s="60">
        <v>846.2</v>
      </c>
      <c r="Y548" s="61">
        <v>4525.33</v>
      </c>
      <c r="Z548" s="56">
        <f t="shared" ca="1" si="238"/>
        <v>0</v>
      </c>
      <c r="AA548" s="56">
        <f t="shared" ca="1" si="238"/>
        <v>0</v>
      </c>
      <c r="AB548" s="56">
        <f t="shared" ca="1" si="238"/>
        <v>0</v>
      </c>
      <c r="AC548" s="56">
        <f t="shared" ca="1" si="238"/>
        <v>0</v>
      </c>
      <c r="AD548" s="56">
        <f t="shared" ca="1" si="238"/>
        <v>0</v>
      </c>
      <c r="AE548" s="56">
        <f t="shared" ca="1" si="238"/>
        <v>0</v>
      </c>
      <c r="AF548" s="56">
        <f t="shared" ca="1" si="238"/>
        <v>0</v>
      </c>
      <c r="AG548" s="56">
        <f t="shared" ca="1" si="238"/>
        <v>0</v>
      </c>
      <c r="AH548" s="56">
        <f t="shared" ca="1" si="238"/>
        <v>0</v>
      </c>
      <c r="AI548" s="56">
        <f t="shared" ca="1" si="238"/>
        <v>4525.33</v>
      </c>
      <c r="AJ548" s="56">
        <f t="shared" ca="1" si="239"/>
        <v>0</v>
      </c>
      <c r="AK548" s="56">
        <f t="shared" ca="1" si="239"/>
        <v>0</v>
      </c>
      <c r="AL548" s="56">
        <f t="shared" ca="1" si="239"/>
        <v>0</v>
      </c>
      <c r="AM548" s="56">
        <f t="shared" ca="1" si="239"/>
        <v>0</v>
      </c>
      <c r="AN548" s="56">
        <f t="shared" ca="1" si="239"/>
        <v>0</v>
      </c>
      <c r="AO548" s="56">
        <f t="shared" ca="1" si="239"/>
        <v>0</v>
      </c>
      <c r="AP548" s="56">
        <f t="shared" ca="1" si="239"/>
        <v>0</v>
      </c>
      <c r="AQ548" s="56">
        <f t="shared" ca="1" si="239"/>
        <v>0</v>
      </c>
      <c r="AR548" s="56">
        <f t="shared" ca="1" si="239"/>
        <v>0</v>
      </c>
      <c r="AS548" s="56">
        <f t="shared" ca="1" si="239"/>
        <v>0</v>
      </c>
      <c r="AT548" s="56">
        <f t="shared" ca="1" si="240"/>
        <v>0</v>
      </c>
      <c r="AU548" s="56">
        <f t="shared" ca="1" si="240"/>
        <v>0</v>
      </c>
      <c r="AV548" s="56">
        <f t="shared" ca="1" si="240"/>
        <v>0</v>
      </c>
      <c r="AW548" s="56">
        <f t="shared" ca="1" si="240"/>
        <v>0</v>
      </c>
      <c r="AX548" s="56">
        <f t="shared" ca="1" si="240"/>
        <v>0</v>
      </c>
      <c r="AY548" s="56">
        <f t="shared" ca="1" si="240"/>
        <v>0</v>
      </c>
      <c r="AZ548" s="56">
        <f t="shared" ca="1" si="240"/>
        <v>0</v>
      </c>
      <c r="BA548" s="56">
        <f t="shared" ca="1" si="240"/>
        <v>0</v>
      </c>
      <c r="BB548" s="56">
        <f t="shared" ca="1" si="240"/>
        <v>0</v>
      </c>
      <c r="BC548" s="56">
        <f t="shared" ca="1" si="240"/>
        <v>0</v>
      </c>
      <c r="BD548" s="56">
        <f t="shared" ca="1" si="240"/>
        <v>0</v>
      </c>
      <c r="BE548" s="56">
        <f t="shared" ca="1" si="240"/>
        <v>0</v>
      </c>
      <c r="BF548" s="56">
        <f t="shared" ca="1" si="240"/>
        <v>0</v>
      </c>
      <c r="BG548" s="56">
        <f t="shared" ca="1" si="240"/>
        <v>0</v>
      </c>
    </row>
    <row r="549" spans="1:59" s="4" customFormat="1" x14ac:dyDescent="0.2">
      <c r="A549" s="4" t="s">
        <v>452</v>
      </c>
      <c r="B549" s="4" t="s">
        <v>2180</v>
      </c>
      <c r="C549" s="4" t="s">
        <v>1681</v>
      </c>
      <c r="E549" s="62"/>
      <c r="F549" s="63" t="s">
        <v>480</v>
      </c>
      <c r="G549" s="50" t="s">
        <v>1682</v>
      </c>
      <c r="H549" s="50" t="s">
        <v>1682</v>
      </c>
      <c r="I549" s="51"/>
      <c r="J549" s="52">
        <v>30</v>
      </c>
      <c r="K549" s="52"/>
      <c r="L549" s="53">
        <v>43595</v>
      </c>
      <c r="M549" s="54">
        <f t="shared" si="232"/>
        <v>5</v>
      </c>
      <c r="N549" s="52">
        <f t="shared" si="241"/>
        <v>19</v>
      </c>
      <c r="O549" s="55">
        <f t="shared" ca="1" si="224"/>
        <v>28</v>
      </c>
      <c r="P549" s="55" t="str">
        <f t="shared" ca="1" si="225"/>
        <v>2019.7</v>
      </c>
      <c r="Q549" s="56">
        <f t="shared" si="226"/>
        <v>231.04550758459743</v>
      </c>
      <c r="R549" s="52">
        <f t="shared" ca="1" si="227"/>
        <v>61</v>
      </c>
      <c r="S549" s="52"/>
      <c r="T549" s="52" t="str">
        <f t="shared" ca="1" si="233"/>
        <v>OV</v>
      </c>
      <c r="U549" s="57" t="s">
        <v>130</v>
      </c>
      <c r="V549" s="58">
        <f t="shared" ca="1" si="228"/>
        <v>0</v>
      </c>
      <c r="W549" s="64" t="s">
        <v>2181</v>
      </c>
      <c r="X549" s="60">
        <v>185.13</v>
      </c>
      <c r="Y549" s="61">
        <v>990.03</v>
      </c>
      <c r="Z549" s="56">
        <f t="shared" ca="1" si="238"/>
        <v>0</v>
      </c>
      <c r="AA549" s="56">
        <f t="shared" ca="1" si="238"/>
        <v>0</v>
      </c>
      <c r="AB549" s="56">
        <f t="shared" ca="1" si="238"/>
        <v>0</v>
      </c>
      <c r="AC549" s="56">
        <f t="shared" ca="1" si="238"/>
        <v>0</v>
      </c>
      <c r="AD549" s="56">
        <f t="shared" ca="1" si="238"/>
        <v>0</v>
      </c>
      <c r="AE549" s="56">
        <f t="shared" ca="1" si="238"/>
        <v>0</v>
      </c>
      <c r="AF549" s="56">
        <f t="shared" ca="1" si="238"/>
        <v>0</v>
      </c>
      <c r="AG549" s="56">
        <f t="shared" ca="1" si="238"/>
        <v>0</v>
      </c>
      <c r="AH549" s="56">
        <f t="shared" ca="1" si="238"/>
        <v>0</v>
      </c>
      <c r="AI549" s="56">
        <f t="shared" ca="1" si="238"/>
        <v>990.03</v>
      </c>
      <c r="AJ549" s="56">
        <f t="shared" ca="1" si="239"/>
        <v>0</v>
      </c>
      <c r="AK549" s="56">
        <f t="shared" ca="1" si="239"/>
        <v>0</v>
      </c>
      <c r="AL549" s="56">
        <f t="shared" ca="1" si="239"/>
        <v>0</v>
      </c>
      <c r="AM549" s="56">
        <f t="shared" ca="1" si="239"/>
        <v>0</v>
      </c>
      <c r="AN549" s="56">
        <f t="shared" ca="1" si="239"/>
        <v>0</v>
      </c>
      <c r="AO549" s="56">
        <f t="shared" ca="1" si="239"/>
        <v>0</v>
      </c>
      <c r="AP549" s="56">
        <f t="shared" ca="1" si="239"/>
        <v>0</v>
      </c>
      <c r="AQ549" s="56">
        <f t="shared" ca="1" si="239"/>
        <v>0</v>
      </c>
      <c r="AR549" s="56">
        <f t="shared" ca="1" si="239"/>
        <v>0</v>
      </c>
      <c r="AS549" s="56">
        <f t="shared" ca="1" si="239"/>
        <v>0</v>
      </c>
      <c r="AT549" s="56">
        <f t="shared" ca="1" si="240"/>
        <v>0</v>
      </c>
      <c r="AU549" s="56">
        <f t="shared" ca="1" si="240"/>
        <v>0</v>
      </c>
      <c r="AV549" s="56">
        <f t="shared" ca="1" si="240"/>
        <v>0</v>
      </c>
      <c r="AW549" s="56">
        <f t="shared" ca="1" si="240"/>
        <v>0</v>
      </c>
      <c r="AX549" s="56">
        <f t="shared" ca="1" si="240"/>
        <v>0</v>
      </c>
      <c r="AY549" s="56">
        <f t="shared" ca="1" si="240"/>
        <v>0</v>
      </c>
      <c r="AZ549" s="56">
        <f t="shared" ca="1" si="240"/>
        <v>0</v>
      </c>
      <c r="BA549" s="56">
        <f t="shared" ca="1" si="240"/>
        <v>0</v>
      </c>
      <c r="BB549" s="56">
        <f t="shared" ca="1" si="240"/>
        <v>0</v>
      </c>
      <c r="BC549" s="56">
        <f t="shared" ca="1" si="240"/>
        <v>0</v>
      </c>
      <c r="BD549" s="56">
        <f t="shared" ca="1" si="240"/>
        <v>0</v>
      </c>
      <c r="BE549" s="56">
        <f t="shared" ca="1" si="240"/>
        <v>0</v>
      </c>
      <c r="BF549" s="56">
        <f t="shared" ca="1" si="240"/>
        <v>0</v>
      </c>
      <c r="BG549" s="56">
        <f t="shared" ca="1" si="240"/>
        <v>0</v>
      </c>
    </row>
    <row r="550" spans="1:59" s="4" customFormat="1" x14ac:dyDescent="0.2">
      <c r="A550" s="4" t="s">
        <v>452</v>
      </c>
      <c r="B550" s="4" t="s">
        <v>2180</v>
      </c>
      <c r="C550" s="4" t="s">
        <v>1681</v>
      </c>
      <c r="E550" s="62"/>
      <c r="F550" s="63" t="s">
        <v>485</v>
      </c>
      <c r="G550" s="50" t="s">
        <v>1682</v>
      </c>
      <c r="H550" s="50" t="s">
        <v>1682</v>
      </c>
      <c r="I550" s="51"/>
      <c r="J550" s="52">
        <v>30</v>
      </c>
      <c r="K550" s="52"/>
      <c r="L550" s="53">
        <v>43601</v>
      </c>
      <c r="M550" s="54">
        <f t="shared" si="232"/>
        <v>4</v>
      </c>
      <c r="N550" s="52">
        <f t="shared" si="241"/>
        <v>20</v>
      </c>
      <c r="O550" s="55">
        <f t="shared" ca="1" si="224"/>
        <v>28</v>
      </c>
      <c r="P550" s="55" t="str">
        <f t="shared" ca="1" si="225"/>
        <v>2019.7</v>
      </c>
      <c r="Q550" s="56">
        <f t="shared" si="226"/>
        <v>675.89031505250875</v>
      </c>
      <c r="R550" s="52">
        <f t="shared" ca="1" si="227"/>
        <v>55</v>
      </c>
      <c r="S550" s="52"/>
      <c r="T550" s="52" t="str">
        <f t="shared" ca="1" si="233"/>
        <v>OV</v>
      </c>
      <c r="U550" s="57" t="s">
        <v>130</v>
      </c>
      <c r="V550" s="58">
        <f t="shared" ca="1" si="228"/>
        <v>0</v>
      </c>
      <c r="W550" s="64" t="s">
        <v>2181</v>
      </c>
      <c r="X550" s="60">
        <v>541.55999999999995</v>
      </c>
      <c r="Y550" s="61">
        <v>2896.19</v>
      </c>
      <c r="Z550" s="56">
        <f t="shared" ca="1" si="238"/>
        <v>0</v>
      </c>
      <c r="AA550" s="56">
        <f t="shared" ca="1" si="238"/>
        <v>0</v>
      </c>
      <c r="AB550" s="56">
        <f t="shared" ca="1" si="238"/>
        <v>0</v>
      </c>
      <c r="AC550" s="56">
        <f t="shared" ca="1" si="238"/>
        <v>0</v>
      </c>
      <c r="AD550" s="56">
        <f t="shared" ca="1" si="238"/>
        <v>0</v>
      </c>
      <c r="AE550" s="56">
        <f t="shared" ca="1" si="238"/>
        <v>0</v>
      </c>
      <c r="AF550" s="56">
        <f t="shared" ca="1" si="238"/>
        <v>0</v>
      </c>
      <c r="AG550" s="56">
        <f t="shared" ca="1" si="238"/>
        <v>0</v>
      </c>
      <c r="AH550" s="56">
        <f t="shared" ca="1" si="238"/>
        <v>0</v>
      </c>
      <c r="AI550" s="56">
        <f t="shared" ca="1" si="238"/>
        <v>2896.19</v>
      </c>
      <c r="AJ550" s="56">
        <f t="shared" ca="1" si="239"/>
        <v>0</v>
      </c>
      <c r="AK550" s="56">
        <f t="shared" ca="1" si="239"/>
        <v>0</v>
      </c>
      <c r="AL550" s="56">
        <f t="shared" ca="1" si="239"/>
        <v>0</v>
      </c>
      <c r="AM550" s="56">
        <f t="shared" ca="1" si="239"/>
        <v>0</v>
      </c>
      <c r="AN550" s="56">
        <f t="shared" ca="1" si="239"/>
        <v>0</v>
      </c>
      <c r="AO550" s="56">
        <f t="shared" ca="1" si="239"/>
        <v>0</v>
      </c>
      <c r="AP550" s="56">
        <f t="shared" ca="1" si="239"/>
        <v>0</v>
      </c>
      <c r="AQ550" s="56">
        <f t="shared" ca="1" si="239"/>
        <v>0</v>
      </c>
      <c r="AR550" s="56">
        <f t="shared" ca="1" si="239"/>
        <v>0</v>
      </c>
      <c r="AS550" s="56">
        <f t="shared" ca="1" si="239"/>
        <v>0</v>
      </c>
      <c r="AT550" s="56">
        <f t="shared" ca="1" si="240"/>
        <v>0</v>
      </c>
      <c r="AU550" s="56">
        <f t="shared" ca="1" si="240"/>
        <v>0</v>
      </c>
      <c r="AV550" s="56">
        <f t="shared" ca="1" si="240"/>
        <v>0</v>
      </c>
      <c r="AW550" s="56">
        <f t="shared" ca="1" si="240"/>
        <v>0</v>
      </c>
      <c r="AX550" s="56">
        <f t="shared" ca="1" si="240"/>
        <v>0</v>
      </c>
      <c r="AY550" s="56">
        <f t="shared" ca="1" si="240"/>
        <v>0</v>
      </c>
      <c r="AZ550" s="56">
        <f t="shared" ca="1" si="240"/>
        <v>0</v>
      </c>
      <c r="BA550" s="56">
        <f t="shared" ca="1" si="240"/>
        <v>0</v>
      </c>
      <c r="BB550" s="56">
        <f t="shared" ca="1" si="240"/>
        <v>0</v>
      </c>
      <c r="BC550" s="56">
        <f t="shared" ca="1" si="240"/>
        <v>0</v>
      </c>
      <c r="BD550" s="56">
        <f t="shared" ca="1" si="240"/>
        <v>0</v>
      </c>
      <c r="BE550" s="56">
        <f t="shared" ca="1" si="240"/>
        <v>0</v>
      </c>
      <c r="BF550" s="56">
        <f t="shared" ca="1" si="240"/>
        <v>0</v>
      </c>
      <c r="BG550" s="56">
        <f t="shared" ca="1" si="240"/>
        <v>0</v>
      </c>
    </row>
    <row r="551" spans="1:59" s="4" customFormat="1" x14ac:dyDescent="0.2">
      <c r="A551" s="4" t="s">
        <v>452</v>
      </c>
      <c r="B551" s="4" t="s">
        <v>2180</v>
      </c>
      <c r="C551" s="4" t="s">
        <v>1681</v>
      </c>
      <c r="E551" s="62"/>
      <c r="F551" s="63" t="s">
        <v>488</v>
      </c>
      <c r="G551" s="50" t="s">
        <v>1682</v>
      </c>
      <c r="H551" s="50" t="s">
        <v>1682</v>
      </c>
      <c r="I551" s="51"/>
      <c r="J551" s="52">
        <v>30</v>
      </c>
      <c r="K551" s="52"/>
      <c r="L551" s="53">
        <v>43608</v>
      </c>
      <c r="M551" s="54">
        <f t="shared" si="232"/>
        <v>4</v>
      </c>
      <c r="N551" s="52">
        <f t="shared" si="241"/>
        <v>21</v>
      </c>
      <c r="O551" s="55">
        <f t="shared" ca="1" si="224"/>
        <v>28</v>
      </c>
      <c r="P551" s="55" t="str">
        <f t="shared" ca="1" si="225"/>
        <v>2019.7</v>
      </c>
      <c r="Q551" s="56">
        <f t="shared" si="226"/>
        <v>289.02917152858811</v>
      </c>
      <c r="R551" s="52">
        <f t="shared" ca="1" si="227"/>
        <v>48</v>
      </c>
      <c r="S551" s="52"/>
      <c r="T551" s="52" t="str">
        <f t="shared" ca="1" si="233"/>
        <v>OV</v>
      </c>
      <c r="U551" s="57" t="s">
        <v>130</v>
      </c>
      <c r="V551" s="58">
        <f t="shared" ca="1" si="228"/>
        <v>0</v>
      </c>
      <c r="W551" s="64" t="s">
        <v>2181</v>
      </c>
      <c r="X551" s="60">
        <v>231.59</v>
      </c>
      <c r="Y551" s="61">
        <v>1238.49</v>
      </c>
      <c r="Z551" s="56">
        <f t="shared" ca="1" si="238"/>
        <v>0</v>
      </c>
      <c r="AA551" s="56">
        <f t="shared" ca="1" si="238"/>
        <v>0</v>
      </c>
      <c r="AB551" s="56">
        <f t="shared" ca="1" si="238"/>
        <v>0</v>
      </c>
      <c r="AC551" s="56">
        <f t="shared" ca="1" si="238"/>
        <v>0</v>
      </c>
      <c r="AD551" s="56">
        <f t="shared" ca="1" si="238"/>
        <v>0</v>
      </c>
      <c r="AE551" s="56">
        <f t="shared" ca="1" si="238"/>
        <v>0</v>
      </c>
      <c r="AF551" s="56">
        <f t="shared" ca="1" si="238"/>
        <v>0</v>
      </c>
      <c r="AG551" s="56">
        <f t="shared" ca="1" si="238"/>
        <v>0</v>
      </c>
      <c r="AH551" s="56">
        <f t="shared" ca="1" si="238"/>
        <v>0</v>
      </c>
      <c r="AI551" s="56">
        <f t="shared" ca="1" si="238"/>
        <v>1238.49</v>
      </c>
      <c r="AJ551" s="56">
        <f t="shared" ca="1" si="239"/>
        <v>0</v>
      </c>
      <c r="AK551" s="56">
        <f t="shared" ca="1" si="239"/>
        <v>0</v>
      </c>
      <c r="AL551" s="56">
        <f t="shared" ca="1" si="239"/>
        <v>0</v>
      </c>
      <c r="AM551" s="56">
        <f t="shared" ca="1" si="239"/>
        <v>0</v>
      </c>
      <c r="AN551" s="56">
        <f t="shared" ca="1" si="239"/>
        <v>0</v>
      </c>
      <c r="AO551" s="56">
        <f t="shared" ca="1" si="239"/>
        <v>0</v>
      </c>
      <c r="AP551" s="56">
        <f t="shared" ca="1" si="239"/>
        <v>0</v>
      </c>
      <c r="AQ551" s="56">
        <f t="shared" ca="1" si="239"/>
        <v>0</v>
      </c>
      <c r="AR551" s="56">
        <f t="shared" ca="1" si="239"/>
        <v>0</v>
      </c>
      <c r="AS551" s="56">
        <f t="shared" ca="1" si="239"/>
        <v>0</v>
      </c>
      <c r="AT551" s="56">
        <f t="shared" ca="1" si="240"/>
        <v>0</v>
      </c>
      <c r="AU551" s="56">
        <f t="shared" ca="1" si="240"/>
        <v>0</v>
      </c>
      <c r="AV551" s="56">
        <f t="shared" ca="1" si="240"/>
        <v>0</v>
      </c>
      <c r="AW551" s="56">
        <f t="shared" ca="1" si="240"/>
        <v>0</v>
      </c>
      <c r="AX551" s="56">
        <f t="shared" ca="1" si="240"/>
        <v>0</v>
      </c>
      <c r="AY551" s="56">
        <f t="shared" ca="1" si="240"/>
        <v>0</v>
      </c>
      <c r="AZ551" s="56">
        <f t="shared" ca="1" si="240"/>
        <v>0</v>
      </c>
      <c r="BA551" s="56">
        <f t="shared" ca="1" si="240"/>
        <v>0</v>
      </c>
      <c r="BB551" s="56">
        <f t="shared" ca="1" si="240"/>
        <v>0</v>
      </c>
      <c r="BC551" s="56">
        <f t="shared" ca="1" si="240"/>
        <v>0</v>
      </c>
      <c r="BD551" s="56">
        <f t="shared" ca="1" si="240"/>
        <v>0</v>
      </c>
      <c r="BE551" s="56">
        <f t="shared" ca="1" si="240"/>
        <v>0</v>
      </c>
      <c r="BF551" s="56">
        <f t="shared" ca="1" si="240"/>
        <v>0</v>
      </c>
      <c r="BG551" s="56">
        <f t="shared" ca="1" si="240"/>
        <v>0</v>
      </c>
    </row>
    <row r="552" spans="1:59" s="4" customFormat="1" x14ac:dyDescent="0.2">
      <c r="A552" s="4" t="s">
        <v>452</v>
      </c>
      <c r="B552" s="4" t="s">
        <v>2180</v>
      </c>
      <c r="C552" s="4" t="s">
        <v>1681</v>
      </c>
      <c r="E552" s="62"/>
      <c r="F552" s="63" t="s">
        <v>501</v>
      </c>
      <c r="G552" s="50" t="s">
        <v>1682</v>
      </c>
      <c r="H552" s="50" t="s">
        <v>1682</v>
      </c>
      <c r="I552" s="51"/>
      <c r="J552" s="52">
        <v>30</v>
      </c>
      <c r="K552" s="52"/>
      <c r="L552" s="53">
        <v>43615</v>
      </c>
      <c r="M552" s="54">
        <f t="shared" si="232"/>
        <v>4</v>
      </c>
      <c r="N552" s="52">
        <f t="shared" si="241"/>
        <v>22</v>
      </c>
      <c r="O552" s="55">
        <f t="shared" ca="1" si="224"/>
        <v>28</v>
      </c>
      <c r="P552" s="55" t="str">
        <f t="shared" ca="1" si="225"/>
        <v>2019.7</v>
      </c>
      <c r="Q552" s="56">
        <f t="shared" si="226"/>
        <v>1403.8413068844807</v>
      </c>
      <c r="R552" s="52">
        <f t="shared" ca="1" si="227"/>
        <v>41</v>
      </c>
      <c r="S552" s="52"/>
      <c r="T552" s="52" t="str">
        <f t="shared" ca="1" si="233"/>
        <v>OV</v>
      </c>
      <c r="U552" s="57" t="s">
        <v>130</v>
      </c>
      <c r="V552" s="58">
        <f t="shared" ca="1" si="228"/>
        <v>0</v>
      </c>
      <c r="W552" s="64" t="s">
        <v>2181</v>
      </c>
      <c r="X552" s="60">
        <v>1124.8399999999999</v>
      </c>
      <c r="Y552" s="61">
        <v>6015.46</v>
      </c>
      <c r="Z552" s="56">
        <f t="shared" ref="Z552:AI561" ca="1" si="242">IF($O552-WEEKNUM(Z$1815)=0,$Y552,0)</f>
        <v>0</v>
      </c>
      <c r="AA552" s="56">
        <f t="shared" ca="1" si="242"/>
        <v>0</v>
      </c>
      <c r="AB552" s="56">
        <f t="shared" ca="1" si="242"/>
        <v>0</v>
      </c>
      <c r="AC552" s="56">
        <f t="shared" ca="1" si="242"/>
        <v>0</v>
      </c>
      <c r="AD552" s="56">
        <f t="shared" ca="1" si="242"/>
        <v>0</v>
      </c>
      <c r="AE552" s="56">
        <f t="shared" ca="1" si="242"/>
        <v>0</v>
      </c>
      <c r="AF552" s="56">
        <f t="shared" ca="1" si="242"/>
        <v>0</v>
      </c>
      <c r="AG552" s="56">
        <f t="shared" ca="1" si="242"/>
        <v>0</v>
      </c>
      <c r="AH552" s="56">
        <f t="shared" ca="1" si="242"/>
        <v>0</v>
      </c>
      <c r="AI552" s="56">
        <f t="shared" ca="1" si="242"/>
        <v>6015.46</v>
      </c>
      <c r="AJ552" s="56">
        <f t="shared" ref="AJ552:AS561" ca="1" si="243">IF($O552-WEEKNUM(AJ$1815)=0,$Y552,0)</f>
        <v>0</v>
      </c>
      <c r="AK552" s="56">
        <f t="shared" ca="1" si="243"/>
        <v>0</v>
      </c>
      <c r="AL552" s="56">
        <f t="shared" ca="1" si="243"/>
        <v>0</v>
      </c>
      <c r="AM552" s="56">
        <f t="shared" ca="1" si="243"/>
        <v>0</v>
      </c>
      <c r="AN552" s="56">
        <f t="shared" ca="1" si="243"/>
        <v>0</v>
      </c>
      <c r="AO552" s="56">
        <f t="shared" ca="1" si="243"/>
        <v>0</v>
      </c>
      <c r="AP552" s="56">
        <f t="shared" ca="1" si="243"/>
        <v>0</v>
      </c>
      <c r="AQ552" s="56">
        <f t="shared" ca="1" si="243"/>
        <v>0</v>
      </c>
      <c r="AR552" s="56">
        <f t="shared" ca="1" si="243"/>
        <v>0</v>
      </c>
      <c r="AS552" s="56">
        <f t="shared" ca="1" si="243"/>
        <v>0</v>
      </c>
      <c r="AT552" s="56">
        <f t="shared" ref="AT552:BG561" ca="1" si="244">IF($O552-WEEKNUM(AT$1815)=0,$Y552,0)</f>
        <v>0</v>
      </c>
      <c r="AU552" s="56">
        <f t="shared" ca="1" si="244"/>
        <v>0</v>
      </c>
      <c r="AV552" s="56">
        <f t="shared" ca="1" si="244"/>
        <v>0</v>
      </c>
      <c r="AW552" s="56">
        <f t="shared" ca="1" si="244"/>
        <v>0</v>
      </c>
      <c r="AX552" s="56">
        <f t="shared" ca="1" si="244"/>
        <v>0</v>
      </c>
      <c r="AY552" s="56">
        <f t="shared" ca="1" si="244"/>
        <v>0</v>
      </c>
      <c r="AZ552" s="56">
        <f t="shared" ca="1" si="244"/>
        <v>0</v>
      </c>
      <c r="BA552" s="56">
        <f t="shared" ca="1" si="244"/>
        <v>0</v>
      </c>
      <c r="BB552" s="56">
        <f t="shared" ca="1" si="244"/>
        <v>0</v>
      </c>
      <c r="BC552" s="56">
        <f t="shared" ca="1" si="244"/>
        <v>0</v>
      </c>
      <c r="BD552" s="56">
        <f t="shared" ca="1" si="244"/>
        <v>0</v>
      </c>
      <c r="BE552" s="56">
        <f t="shared" ca="1" si="244"/>
        <v>0</v>
      </c>
      <c r="BF552" s="56">
        <f t="shared" ca="1" si="244"/>
        <v>0</v>
      </c>
      <c r="BG552" s="56">
        <f t="shared" ca="1" si="244"/>
        <v>0</v>
      </c>
    </row>
    <row r="553" spans="1:59" s="4" customFormat="1" x14ac:dyDescent="0.2">
      <c r="A553" s="4" t="s">
        <v>452</v>
      </c>
      <c r="B553" s="4" t="s">
        <v>2180</v>
      </c>
      <c r="C553" s="4" t="s">
        <v>1681</v>
      </c>
      <c r="E553" s="62"/>
      <c r="F553" s="63" t="s">
        <v>498</v>
      </c>
      <c r="G553" s="50" t="s">
        <v>1682</v>
      </c>
      <c r="H553" s="50" t="s">
        <v>1682</v>
      </c>
      <c r="I553" s="51"/>
      <c r="J553" s="52">
        <v>30</v>
      </c>
      <c r="K553" s="52"/>
      <c r="L553" s="53">
        <v>43609</v>
      </c>
      <c r="M553" s="54">
        <f t="shared" si="232"/>
        <v>5</v>
      </c>
      <c r="N553" s="52">
        <f t="shared" si="241"/>
        <v>21</v>
      </c>
      <c r="O553" s="55">
        <f t="shared" ca="1" si="224"/>
        <v>28</v>
      </c>
      <c r="P553" s="55" t="str">
        <f t="shared" ca="1" si="225"/>
        <v>2019.7</v>
      </c>
      <c r="Q553" s="56">
        <f t="shared" si="226"/>
        <v>725.94399066511085</v>
      </c>
      <c r="R553" s="52">
        <f t="shared" ca="1" si="227"/>
        <v>47</v>
      </c>
      <c r="S553" s="52"/>
      <c r="T553" s="52" t="str">
        <f t="shared" ca="1" si="233"/>
        <v>OV</v>
      </c>
      <c r="U553" s="57" t="s">
        <v>130</v>
      </c>
      <c r="V553" s="58">
        <f t="shared" ca="1" si="228"/>
        <v>0</v>
      </c>
      <c r="W553" s="64" t="s">
        <v>2181</v>
      </c>
      <c r="X553" s="60">
        <v>581.66999999999996</v>
      </c>
      <c r="Y553" s="61">
        <v>3110.67</v>
      </c>
      <c r="Z553" s="56">
        <f t="shared" ca="1" si="242"/>
        <v>0</v>
      </c>
      <c r="AA553" s="56">
        <f t="shared" ca="1" si="242"/>
        <v>0</v>
      </c>
      <c r="AB553" s="56">
        <f t="shared" ca="1" si="242"/>
        <v>0</v>
      </c>
      <c r="AC553" s="56">
        <f t="shared" ca="1" si="242"/>
        <v>0</v>
      </c>
      <c r="AD553" s="56">
        <f t="shared" ca="1" si="242"/>
        <v>0</v>
      </c>
      <c r="AE553" s="56">
        <f t="shared" ca="1" si="242"/>
        <v>0</v>
      </c>
      <c r="AF553" s="56">
        <f t="shared" ca="1" si="242"/>
        <v>0</v>
      </c>
      <c r="AG553" s="56">
        <f t="shared" ca="1" si="242"/>
        <v>0</v>
      </c>
      <c r="AH553" s="56">
        <f t="shared" ca="1" si="242"/>
        <v>0</v>
      </c>
      <c r="AI553" s="56">
        <f t="shared" ca="1" si="242"/>
        <v>3110.67</v>
      </c>
      <c r="AJ553" s="56">
        <f t="shared" ca="1" si="243"/>
        <v>0</v>
      </c>
      <c r="AK553" s="56">
        <f t="shared" ca="1" si="243"/>
        <v>0</v>
      </c>
      <c r="AL553" s="56">
        <f t="shared" ca="1" si="243"/>
        <v>0</v>
      </c>
      <c r="AM553" s="56">
        <f t="shared" ca="1" si="243"/>
        <v>0</v>
      </c>
      <c r="AN553" s="56">
        <f t="shared" ca="1" si="243"/>
        <v>0</v>
      </c>
      <c r="AO553" s="56">
        <f t="shared" ca="1" si="243"/>
        <v>0</v>
      </c>
      <c r="AP553" s="56">
        <f t="shared" ca="1" si="243"/>
        <v>0</v>
      </c>
      <c r="AQ553" s="56">
        <f t="shared" ca="1" si="243"/>
        <v>0</v>
      </c>
      <c r="AR553" s="56">
        <f t="shared" ca="1" si="243"/>
        <v>0</v>
      </c>
      <c r="AS553" s="56">
        <f t="shared" ca="1" si="243"/>
        <v>0</v>
      </c>
      <c r="AT553" s="56">
        <f t="shared" ca="1" si="244"/>
        <v>0</v>
      </c>
      <c r="AU553" s="56">
        <f t="shared" ca="1" si="244"/>
        <v>0</v>
      </c>
      <c r="AV553" s="56">
        <f t="shared" ca="1" si="244"/>
        <v>0</v>
      </c>
      <c r="AW553" s="56">
        <f t="shared" ca="1" si="244"/>
        <v>0</v>
      </c>
      <c r="AX553" s="56">
        <f t="shared" ca="1" si="244"/>
        <v>0</v>
      </c>
      <c r="AY553" s="56">
        <f t="shared" ca="1" si="244"/>
        <v>0</v>
      </c>
      <c r="AZ553" s="56">
        <f t="shared" ca="1" si="244"/>
        <v>0</v>
      </c>
      <c r="BA553" s="56">
        <f t="shared" ca="1" si="244"/>
        <v>0</v>
      </c>
      <c r="BB553" s="56">
        <f t="shared" ca="1" si="244"/>
        <v>0</v>
      </c>
      <c r="BC553" s="56">
        <f t="shared" ca="1" si="244"/>
        <v>0</v>
      </c>
      <c r="BD553" s="56">
        <f t="shared" ca="1" si="244"/>
        <v>0</v>
      </c>
      <c r="BE553" s="56">
        <f t="shared" ca="1" si="244"/>
        <v>0</v>
      </c>
      <c r="BF553" s="56">
        <f t="shared" ca="1" si="244"/>
        <v>0</v>
      </c>
      <c r="BG553" s="56">
        <f t="shared" ca="1" si="244"/>
        <v>0</v>
      </c>
    </row>
    <row r="554" spans="1:59" s="4" customFormat="1" x14ac:dyDescent="0.2">
      <c r="A554" s="4" t="s">
        <v>452</v>
      </c>
      <c r="B554" s="4" t="s">
        <v>2180</v>
      </c>
      <c r="C554" s="4" t="s">
        <v>1681</v>
      </c>
      <c r="E554" s="62"/>
      <c r="F554" s="63" t="s">
        <v>492</v>
      </c>
      <c r="G554" s="50" t="s">
        <v>1682</v>
      </c>
      <c r="H554" s="50" t="s">
        <v>1682</v>
      </c>
      <c r="I554" s="51"/>
      <c r="J554" s="52">
        <v>30</v>
      </c>
      <c r="K554" s="52"/>
      <c r="L554" s="53">
        <v>43609</v>
      </c>
      <c r="M554" s="54">
        <f t="shared" si="232"/>
        <v>5</v>
      </c>
      <c r="N554" s="52">
        <f t="shared" si="241"/>
        <v>21</v>
      </c>
      <c r="O554" s="55">
        <f t="shared" ca="1" si="224"/>
        <v>28</v>
      </c>
      <c r="P554" s="55" t="str">
        <f t="shared" ca="1" si="225"/>
        <v>2019.7</v>
      </c>
      <c r="Q554" s="56">
        <f t="shared" si="226"/>
        <v>1429.0828471411901</v>
      </c>
      <c r="R554" s="52">
        <f t="shared" ca="1" si="227"/>
        <v>47</v>
      </c>
      <c r="S554" s="52"/>
      <c r="T554" s="52" t="str">
        <f t="shared" ca="1" si="233"/>
        <v>OV</v>
      </c>
      <c r="U554" s="57" t="s">
        <v>130</v>
      </c>
      <c r="V554" s="58">
        <f t="shared" ca="1" si="228"/>
        <v>0</v>
      </c>
      <c r="W554" s="64" t="s">
        <v>2181</v>
      </c>
      <c r="X554" s="60">
        <v>1145.07</v>
      </c>
      <c r="Y554" s="61">
        <v>6123.62</v>
      </c>
      <c r="Z554" s="56">
        <f t="shared" ca="1" si="242"/>
        <v>0</v>
      </c>
      <c r="AA554" s="56">
        <f t="shared" ca="1" si="242"/>
        <v>0</v>
      </c>
      <c r="AB554" s="56">
        <f t="shared" ca="1" si="242"/>
        <v>0</v>
      </c>
      <c r="AC554" s="56">
        <f t="shared" ca="1" si="242"/>
        <v>0</v>
      </c>
      <c r="AD554" s="56">
        <f t="shared" ca="1" si="242"/>
        <v>0</v>
      </c>
      <c r="AE554" s="56">
        <f t="shared" ca="1" si="242"/>
        <v>0</v>
      </c>
      <c r="AF554" s="56">
        <f t="shared" ca="1" si="242"/>
        <v>0</v>
      </c>
      <c r="AG554" s="56">
        <f t="shared" ca="1" si="242"/>
        <v>0</v>
      </c>
      <c r="AH554" s="56">
        <f t="shared" ca="1" si="242"/>
        <v>0</v>
      </c>
      <c r="AI554" s="56">
        <f t="shared" ca="1" si="242"/>
        <v>6123.62</v>
      </c>
      <c r="AJ554" s="56">
        <f t="shared" ca="1" si="243"/>
        <v>0</v>
      </c>
      <c r="AK554" s="56">
        <f t="shared" ca="1" si="243"/>
        <v>0</v>
      </c>
      <c r="AL554" s="56">
        <f t="shared" ca="1" si="243"/>
        <v>0</v>
      </c>
      <c r="AM554" s="56">
        <f t="shared" ca="1" si="243"/>
        <v>0</v>
      </c>
      <c r="AN554" s="56">
        <f t="shared" ca="1" si="243"/>
        <v>0</v>
      </c>
      <c r="AO554" s="56">
        <f t="shared" ca="1" si="243"/>
        <v>0</v>
      </c>
      <c r="AP554" s="56">
        <f t="shared" ca="1" si="243"/>
        <v>0</v>
      </c>
      <c r="AQ554" s="56">
        <f t="shared" ca="1" si="243"/>
        <v>0</v>
      </c>
      <c r="AR554" s="56">
        <f t="shared" ca="1" si="243"/>
        <v>0</v>
      </c>
      <c r="AS554" s="56">
        <f t="shared" ca="1" si="243"/>
        <v>0</v>
      </c>
      <c r="AT554" s="56">
        <f t="shared" ca="1" si="244"/>
        <v>0</v>
      </c>
      <c r="AU554" s="56">
        <f t="shared" ca="1" si="244"/>
        <v>0</v>
      </c>
      <c r="AV554" s="56">
        <f t="shared" ca="1" si="244"/>
        <v>0</v>
      </c>
      <c r="AW554" s="56">
        <f t="shared" ca="1" si="244"/>
        <v>0</v>
      </c>
      <c r="AX554" s="56">
        <f t="shared" ca="1" si="244"/>
        <v>0</v>
      </c>
      <c r="AY554" s="56">
        <f t="shared" ca="1" si="244"/>
        <v>0</v>
      </c>
      <c r="AZ554" s="56">
        <f t="shared" ca="1" si="244"/>
        <v>0</v>
      </c>
      <c r="BA554" s="56">
        <f t="shared" ca="1" si="244"/>
        <v>0</v>
      </c>
      <c r="BB554" s="56">
        <f t="shared" ca="1" si="244"/>
        <v>0</v>
      </c>
      <c r="BC554" s="56">
        <f t="shared" ca="1" si="244"/>
        <v>0</v>
      </c>
      <c r="BD554" s="56">
        <f t="shared" ca="1" si="244"/>
        <v>0</v>
      </c>
      <c r="BE554" s="56">
        <f t="shared" ca="1" si="244"/>
        <v>0</v>
      </c>
      <c r="BF554" s="56">
        <f t="shared" ca="1" si="244"/>
        <v>0</v>
      </c>
      <c r="BG554" s="56">
        <f t="shared" ca="1" si="244"/>
        <v>0</v>
      </c>
    </row>
    <row r="555" spans="1:59" s="4" customFormat="1" x14ac:dyDescent="0.2">
      <c r="A555" s="4" t="s">
        <v>452</v>
      </c>
      <c r="B555" s="4" t="s">
        <v>2180</v>
      </c>
      <c r="C555" s="4" t="s">
        <v>1681</v>
      </c>
      <c r="E555" s="62"/>
      <c r="F555" s="63" t="s">
        <v>490</v>
      </c>
      <c r="G555" s="50" t="s">
        <v>1682</v>
      </c>
      <c r="H555" s="50" t="s">
        <v>1682</v>
      </c>
      <c r="I555" s="51"/>
      <c r="J555" s="52">
        <v>30</v>
      </c>
      <c r="K555" s="52"/>
      <c r="L555" s="53">
        <v>43609</v>
      </c>
      <c r="M555" s="54">
        <f t="shared" si="232"/>
        <v>5</v>
      </c>
      <c r="N555" s="52">
        <f t="shared" si="241"/>
        <v>21</v>
      </c>
      <c r="O555" s="55">
        <f t="shared" ca="1" si="224"/>
        <v>28</v>
      </c>
      <c r="P555" s="55" t="str">
        <f t="shared" ca="1" si="225"/>
        <v>2019.7</v>
      </c>
      <c r="Q555" s="56">
        <f t="shared" si="226"/>
        <v>169.35822637106185</v>
      </c>
      <c r="R555" s="52">
        <f t="shared" ca="1" si="227"/>
        <v>47</v>
      </c>
      <c r="S555" s="52"/>
      <c r="T555" s="52" t="str">
        <f t="shared" ca="1" si="233"/>
        <v>OV</v>
      </c>
      <c r="U555" s="57" t="s">
        <v>130</v>
      </c>
      <c r="V555" s="58">
        <f t="shared" ca="1" si="228"/>
        <v>0</v>
      </c>
      <c r="W555" s="64" t="s">
        <v>2181</v>
      </c>
      <c r="X555" s="60">
        <v>135.69999999999999</v>
      </c>
      <c r="Y555" s="61">
        <v>725.7</v>
      </c>
      <c r="Z555" s="56">
        <f t="shared" ca="1" si="242"/>
        <v>0</v>
      </c>
      <c r="AA555" s="56">
        <f t="shared" ca="1" si="242"/>
        <v>0</v>
      </c>
      <c r="AB555" s="56">
        <f t="shared" ca="1" si="242"/>
        <v>0</v>
      </c>
      <c r="AC555" s="56">
        <f t="shared" ca="1" si="242"/>
        <v>0</v>
      </c>
      <c r="AD555" s="56">
        <f t="shared" ca="1" si="242"/>
        <v>0</v>
      </c>
      <c r="AE555" s="56">
        <f t="shared" ca="1" si="242"/>
        <v>0</v>
      </c>
      <c r="AF555" s="56">
        <f t="shared" ca="1" si="242"/>
        <v>0</v>
      </c>
      <c r="AG555" s="56">
        <f t="shared" ca="1" si="242"/>
        <v>0</v>
      </c>
      <c r="AH555" s="56">
        <f t="shared" ca="1" si="242"/>
        <v>0</v>
      </c>
      <c r="AI555" s="56">
        <f t="shared" ca="1" si="242"/>
        <v>725.7</v>
      </c>
      <c r="AJ555" s="56">
        <f t="shared" ca="1" si="243"/>
        <v>0</v>
      </c>
      <c r="AK555" s="56">
        <f t="shared" ca="1" si="243"/>
        <v>0</v>
      </c>
      <c r="AL555" s="56">
        <f t="shared" ca="1" si="243"/>
        <v>0</v>
      </c>
      <c r="AM555" s="56">
        <f t="shared" ca="1" si="243"/>
        <v>0</v>
      </c>
      <c r="AN555" s="56">
        <f t="shared" ca="1" si="243"/>
        <v>0</v>
      </c>
      <c r="AO555" s="56">
        <f t="shared" ca="1" si="243"/>
        <v>0</v>
      </c>
      <c r="AP555" s="56">
        <f t="shared" ca="1" si="243"/>
        <v>0</v>
      </c>
      <c r="AQ555" s="56">
        <f t="shared" ca="1" si="243"/>
        <v>0</v>
      </c>
      <c r="AR555" s="56">
        <f t="shared" ca="1" si="243"/>
        <v>0</v>
      </c>
      <c r="AS555" s="56">
        <f t="shared" ca="1" si="243"/>
        <v>0</v>
      </c>
      <c r="AT555" s="56">
        <f t="shared" ca="1" si="244"/>
        <v>0</v>
      </c>
      <c r="AU555" s="56">
        <f t="shared" ca="1" si="244"/>
        <v>0</v>
      </c>
      <c r="AV555" s="56">
        <f t="shared" ca="1" si="244"/>
        <v>0</v>
      </c>
      <c r="AW555" s="56">
        <f t="shared" ca="1" si="244"/>
        <v>0</v>
      </c>
      <c r="AX555" s="56">
        <f t="shared" ca="1" si="244"/>
        <v>0</v>
      </c>
      <c r="AY555" s="56">
        <f t="shared" ca="1" si="244"/>
        <v>0</v>
      </c>
      <c r="AZ555" s="56">
        <f t="shared" ca="1" si="244"/>
        <v>0</v>
      </c>
      <c r="BA555" s="56">
        <f t="shared" ca="1" si="244"/>
        <v>0</v>
      </c>
      <c r="BB555" s="56">
        <f t="shared" ca="1" si="244"/>
        <v>0</v>
      </c>
      <c r="BC555" s="56">
        <f t="shared" ca="1" si="244"/>
        <v>0</v>
      </c>
      <c r="BD555" s="56">
        <f t="shared" ca="1" si="244"/>
        <v>0</v>
      </c>
      <c r="BE555" s="56">
        <f t="shared" ca="1" si="244"/>
        <v>0</v>
      </c>
      <c r="BF555" s="56">
        <f t="shared" ca="1" si="244"/>
        <v>0</v>
      </c>
      <c r="BG555" s="56">
        <f t="shared" ca="1" si="244"/>
        <v>0</v>
      </c>
    </row>
    <row r="556" spans="1:59" s="4" customFormat="1" x14ac:dyDescent="0.2">
      <c r="A556" s="4" t="s">
        <v>452</v>
      </c>
      <c r="B556" s="4" t="s">
        <v>2180</v>
      </c>
      <c r="C556" s="4" t="s">
        <v>1681</v>
      </c>
      <c r="E556" s="62"/>
      <c r="F556" s="63" t="s">
        <v>494</v>
      </c>
      <c r="G556" s="50" t="s">
        <v>1682</v>
      </c>
      <c r="H556" s="50" t="s">
        <v>1682</v>
      </c>
      <c r="I556" s="51"/>
      <c r="J556" s="52">
        <v>30</v>
      </c>
      <c r="K556" s="52"/>
      <c r="L556" s="53">
        <v>43609</v>
      </c>
      <c r="M556" s="54">
        <f t="shared" si="232"/>
        <v>5</v>
      </c>
      <c r="N556" s="52">
        <f t="shared" si="241"/>
        <v>21</v>
      </c>
      <c r="O556" s="55">
        <f t="shared" ca="1" si="224"/>
        <v>28</v>
      </c>
      <c r="P556" s="55" t="str">
        <f t="shared" ca="1" si="225"/>
        <v>2019.7</v>
      </c>
      <c r="Q556" s="56">
        <f t="shared" si="226"/>
        <v>294.22403733955656</v>
      </c>
      <c r="R556" s="52">
        <f t="shared" ca="1" si="227"/>
        <v>47</v>
      </c>
      <c r="S556" s="52"/>
      <c r="T556" s="52" t="str">
        <f t="shared" ca="1" si="233"/>
        <v>OV</v>
      </c>
      <c r="U556" s="57" t="s">
        <v>130</v>
      </c>
      <c r="V556" s="58">
        <f t="shared" ca="1" si="228"/>
        <v>0</v>
      </c>
      <c r="W556" s="64" t="s">
        <v>2181</v>
      </c>
      <c r="X556" s="60">
        <v>235.75</v>
      </c>
      <c r="Y556" s="61">
        <v>1260.75</v>
      </c>
      <c r="Z556" s="56">
        <f t="shared" ca="1" si="242"/>
        <v>0</v>
      </c>
      <c r="AA556" s="56">
        <f t="shared" ca="1" si="242"/>
        <v>0</v>
      </c>
      <c r="AB556" s="56">
        <f t="shared" ca="1" si="242"/>
        <v>0</v>
      </c>
      <c r="AC556" s="56">
        <f t="shared" ca="1" si="242"/>
        <v>0</v>
      </c>
      <c r="AD556" s="56">
        <f t="shared" ca="1" si="242"/>
        <v>0</v>
      </c>
      <c r="AE556" s="56">
        <f t="shared" ca="1" si="242"/>
        <v>0</v>
      </c>
      <c r="AF556" s="56">
        <f t="shared" ca="1" si="242"/>
        <v>0</v>
      </c>
      <c r="AG556" s="56">
        <f t="shared" ca="1" si="242"/>
        <v>0</v>
      </c>
      <c r="AH556" s="56">
        <f t="shared" ca="1" si="242"/>
        <v>0</v>
      </c>
      <c r="AI556" s="56">
        <f t="shared" ca="1" si="242"/>
        <v>1260.75</v>
      </c>
      <c r="AJ556" s="56">
        <f t="shared" ca="1" si="243"/>
        <v>0</v>
      </c>
      <c r="AK556" s="56">
        <f t="shared" ca="1" si="243"/>
        <v>0</v>
      </c>
      <c r="AL556" s="56">
        <f t="shared" ca="1" si="243"/>
        <v>0</v>
      </c>
      <c r="AM556" s="56">
        <f t="shared" ca="1" si="243"/>
        <v>0</v>
      </c>
      <c r="AN556" s="56">
        <f t="shared" ca="1" si="243"/>
        <v>0</v>
      </c>
      <c r="AO556" s="56">
        <f t="shared" ca="1" si="243"/>
        <v>0</v>
      </c>
      <c r="AP556" s="56">
        <f t="shared" ca="1" si="243"/>
        <v>0</v>
      </c>
      <c r="AQ556" s="56">
        <f t="shared" ca="1" si="243"/>
        <v>0</v>
      </c>
      <c r="AR556" s="56">
        <f t="shared" ca="1" si="243"/>
        <v>0</v>
      </c>
      <c r="AS556" s="56">
        <f t="shared" ca="1" si="243"/>
        <v>0</v>
      </c>
      <c r="AT556" s="56">
        <f t="shared" ca="1" si="244"/>
        <v>0</v>
      </c>
      <c r="AU556" s="56">
        <f t="shared" ca="1" si="244"/>
        <v>0</v>
      </c>
      <c r="AV556" s="56">
        <f t="shared" ca="1" si="244"/>
        <v>0</v>
      </c>
      <c r="AW556" s="56">
        <f t="shared" ca="1" si="244"/>
        <v>0</v>
      </c>
      <c r="AX556" s="56">
        <f t="shared" ca="1" si="244"/>
        <v>0</v>
      </c>
      <c r="AY556" s="56">
        <f t="shared" ca="1" si="244"/>
        <v>0</v>
      </c>
      <c r="AZ556" s="56">
        <f t="shared" ca="1" si="244"/>
        <v>0</v>
      </c>
      <c r="BA556" s="56">
        <f t="shared" ca="1" si="244"/>
        <v>0</v>
      </c>
      <c r="BB556" s="56">
        <f t="shared" ca="1" si="244"/>
        <v>0</v>
      </c>
      <c r="BC556" s="56">
        <f t="shared" ca="1" si="244"/>
        <v>0</v>
      </c>
      <c r="BD556" s="56">
        <f t="shared" ca="1" si="244"/>
        <v>0</v>
      </c>
      <c r="BE556" s="56">
        <f t="shared" ca="1" si="244"/>
        <v>0</v>
      </c>
      <c r="BF556" s="56">
        <f t="shared" ca="1" si="244"/>
        <v>0</v>
      </c>
      <c r="BG556" s="56">
        <f t="shared" ca="1" si="244"/>
        <v>0</v>
      </c>
    </row>
    <row r="557" spans="1:59" s="4" customFormat="1" x14ac:dyDescent="0.2">
      <c r="A557" s="4" t="s">
        <v>452</v>
      </c>
      <c r="B557" s="4" t="s">
        <v>2180</v>
      </c>
      <c r="C557" s="4" t="s">
        <v>1681</v>
      </c>
      <c r="E557" s="62"/>
      <c r="F557" s="63" t="s">
        <v>496</v>
      </c>
      <c r="G557" s="50" t="s">
        <v>1682</v>
      </c>
      <c r="H557" s="50" t="s">
        <v>1682</v>
      </c>
      <c r="I557" s="51"/>
      <c r="J557" s="52">
        <v>30</v>
      </c>
      <c r="K557" s="52"/>
      <c r="L557" s="53">
        <v>43609</v>
      </c>
      <c r="M557" s="54">
        <f t="shared" si="232"/>
        <v>5</v>
      </c>
      <c r="N557" s="52">
        <f t="shared" si="241"/>
        <v>21</v>
      </c>
      <c r="O557" s="55">
        <f t="shared" ca="1" si="224"/>
        <v>28</v>
      </c>
      <c r="P557" s="55" t="str">
        <f t="shared" ca="1" si="225"/>
        <v>2019.7</v>
      </c>
      <c r="Q557" s="56">
        <f t="shared" si="226"/>
        <v>1008.1680280046675</v>
      </c>
      <c r="R557" s="52">
        <f t="shared" ca="1" si="227"/>
        <v>47</v>
      </c>
      <c r="S557" s="52"/>
      <c r="T557" s="52" t="str">
        <f t="shared" ca="1" si="233"/>
        <v>OV</v>
      </c>
      <c r="U557" s="57" t="s">
        <v>130</v>
      </c>
      <c r="V557" s="58">
        <f t="shared" ca="1" si="228"/>
        <v>0</v>
      </c>
      <c r="W557" s="64" t="s">
        <v>2181</v>
      </c>
      <c r="X557" s="60"/>
      <c r="Y557" s="61">
        <v>4320</v>
      </c>
      <c r="Z557" s="56">
        <f t="shared" ca="1" si="242"/>
        <v>0</v>
      </c>
      <c r="AA557" s="56">
        <f t="shared" ca="1" si="242"/>
        <v>0</v>
      </c>
      <c r="AB557" s="56">
        <f t="shared" ca="1" si="242"/>
        <v>0</v>
      </c>
      <c r="AC557" s="56">
        <f t="shared" ca="1" si="242"/>
        <v>0</v>
      </c>
      <c r="AD557" s="56">
        <f t="shared" ca="1" si="242"/>
        <v>0</v>
      </c>
      <c r="AE557" s="56">
        <f t="shared" ca="1" si="242"/>
        <v>0</v>
      </c>
      <c r="AF557" s="56">
        <f t="shared" ca="1" si="242"/>
        <v>0</v>
      </c>
      <c r="AG557" s="56">
        <f t="shared" ca="1" si="242"/>
        <v>0</v>
      </c>
      <c r="AH557" s="56">
        <f t="shared" ca="1" si="242"/>
        <v>0</v>
      </c>
      <c r="AI557" s="56">
        <f t="shared" ca="1" si="242"/>
        <v>4320</v>
      </c>
      <c r="AJ557" s="56">
        <f t="shared" ca="1" si="243"/>
        <v>0</v>
      </c>
      <c r="AK557" s="56">
        <f t="shared" ca="1" si="243"/>
        <v>0</v>
      </c>
      <c r="AL557" s="56">
        <f t="shared" ca="1" si="243"/>
        <v>0</v>
      </c>
      <c r="AM557" s="56">
        <f t="shared" ca="1" si="243"/>
        <v>0</v>
      </c>
      <c r="AN557" s="56">
        <f t="shared" ca="1" si="243"/>
        <v>0</v>
      </c>
      <c r="AO557" s="56">
        <f t="shared" ca="1" si="243"/>
        <v>0</v>
      </c>
      <c r="AP557" s="56">
        <f t="shared" ca="1" si="243"/>
        <v>0</v>
      </c>
      <c r="AQ557" s="56">
        <f t="shared" ca="1" si="243"/>
        <v>0</v>
      </c>
      <c r="AR557" s="56">
        <f t="shared" ca="1" si="243"/>
        <v>0</v>
      </c>
      <c r="AS557" s="56">
        <f t="shared" ca="1" si="243"/>
        <v>0</v>
      </c>
      <c r="AT557" s="56">
        <f t="shared" ca="1" si="244"/>
        <v>0</v>
      </c>
      <c r="AU557" s="56">
        <f t="shared" ca="1" si="244"/>
        <v>0</v>
      </c>
      <c r="AV557" s="56">
        <f t="shared" ca="1" si="244"/>
        <v>0</v>
      </c>
      <c r="AW557" s="56">
        <f t="shared" ca="1" si="244"/>
        <v>0</v>
      </c>
      <c r="AX557" s="56">
        <f t="shared" ca="1" si="244"/>
        <v>0</v>
      </c>
      <c r="AY557" s="56">
        <f t="shared" ca="1" si="244"/>
        <v>0</v>
      </c>
      <c r="AZ557" s="56">
        <f t="shared" ca="1" si="244"/>
        <v>0</v>
      </c>
      <c r="BA557" s="56">
        <f t="shared" ca="1" si="244"/>
        <v>0</v>
      </c>
      <c r="BB557" s="56">
        <f t="shared" ca="1" si="244"/>
        <v>0</v>
      </c>
      <c r="BC557" s="56">
        <f t="shared" ca="1" si="244"/>
        <v>0</v>
      </c>
      <c r="BD557" s="56">
        <f t="shared" ca="1" si="244"/>
        <v>0</v>
      </c>
      <c r="BE557" s="56">
        <f t="shared" ca="1" si="244"/>
        <v>0</v>
      </c>
      <c r="BF557" s="56">
        <f t="shared" ca="1" si="244"/>
        <v>0</v>
      </c>
      <c r="BG557" s="56">
        <f t="shared" ca="1" si="244"/>
        <v>0</v>
      </c>
    </row>
    <row r="558" spans="1:59" s="4" customFormat="1" x14ac:dyDescent="0.2">
      <c r="A558" s="4" t="s">
        <v>452</v>
      </c>
      <c r="B558" s="4" t="s">
        <v>2180</v>
      </c>
      <c r="C558" s="4" t="s">
        <v>1681</v>
      </c>
      <c r="E558" s="62"/>
      <c r="F558" s="63"/>
      <c r="G558" s="50" t="s">
        <v>1682</v>
      </c>
      <c r="H558" s="50" t="s">
        <v>1682</v>
      </c>
      <c r="I558" s="51"/>
      <c r="J558" s="52">
        <v>30</v>
      </c>
      <c r="K558" s="52"/>
      <c r="L558" s="53"/>
      <c r="M558" s="54" t="str">
        <f t="shared" si="232"/>
        <v>-</v>
      </c>
      <c r="N558" s="52">
        <f t="shared" si="241"/>
        <v>0</v>
      </c>
      <c r="O558" s="55">
        <f t="shared" ca="1" si="224"/>
        <v>28</v>
      </c>
      <c r="P558" s="55" t="str">
        <f t="shared" ca="1" si="225"/>
        <v>2019.7</v>
      </c>
      <c r="Q558" s="56">
        <f t="shared" si="226"/>
        <v>0</v>
      </c>
      <c r="R558" s="52" t="str">
        <f t="shared" si="227"/>
        <v/>
      </c>
      <c r="S558" s="52"/>
      <c r="T558" s="52" t="str">
        <f t="shared" si="233"/>
        <v>OV</v>
      </c>
      <c r="U558" s="57" t="s">
        <v>130</v>
      </c>
      <c r="V558" s="58">
        <f t="shared" ca="1" si="228"/>
        <v>0</v>
      </c>
      <c r="W558" s="64" t="s">
        <v>2181</v>
      </c>
      <c r="X558" s="60"/>
      <c r="Y558" s="61"/>
      <c r="Z558" s="56">
        <f t="shared" ca="1" si="242"/>
        <v>0</v>
      </c>
      <c r="AA558" s="56">
        <f t="shared" ca="1" si="242"/>
        <v>0</v>
      </c>
      <c r="AB558" s="56">
        <f t="shared" ca="1" si="242"/>
        <v>0</v>
      </c>
      <c r="AC558" s="56">
        <f t="shared" ca="1" si="242"/>
        <v>0</v>
      </c>
      <c r="AD558" s="56">
        <f t="shared" ca="1" si="242"/>
        <v>0</v>
      </c>
      <c r="AE558" s="56">
        <f t="shared" ca="1" si="242"/>
        <v>0</v>
      </c>
      <c r="AF558" s="56">
        <f t="shared" ca="1" si="242"/>
        <v>0</v>
      </c>
      <c r="AG558" s="56">
        <f t="shared" ca="1" si="242"/>
        <v>0</v>
      </c>
      <c r="AH558" s="56">
        <f t="shared" ca="1" si="242"/>
        <v>0</v>
      </c>
      <c r="AI558" s="56">
        <f t="shared" ca="1" si="242"/>
        <v>0</v>
      </c>
      <c r="AJ558" s="56">
        <f t="shared" ca="1" si="243"/>
        <v>0</v>
      </c>
      <c r="AK558" s="56">
        <f t="shared" ca="1" si="243"/>
        <v>0</v>
      </c>
      <c r="AL558" s="56">
        <f t="shared" ca="1" si="243"/>
        <v>0</v>
      </c>
      <c r="AM558" s="56">
        <f t="shared" ca="1" si="243"/>
        <v>0</v>
      </c>
      <c r="AN558" s="56">
        <f t="shared" ca="1" si="243"/>
        <v>0</v>
      </c>
      <c r="AO558" s="56">
        <f t="shared" ca="1" si="243"/>
        <v>0</v>
      </c>
      <c r="AP558" s="56">
        <f t="shared" ca="1" si="243"/>
        <v>0</v>
      </c>
      <c r="AQ558" s="56">
        <f t="shared" ca="1" si="243"/>
        <v>0</v>
      </c>
      <c r="AR558" s="56">
        <f t="shared" ca="1" si="243"/>
        <v>0</v>
      </c>
      <c r="AS558" s="56">
        <f t="shared" ca="1" si="243"/>
        <v>0</v>
      </c>
      <c r="AT558" s="56">
        <f t="shared" ca="1" si="244"/>
        <v>0</v>
      </c>
      <c r="AU558" s="56">
        <f t="shared" ca="1" si="244"/>
        <v>0</v>
      </c>
      <c r="AV558" s="56">
        <f t="shared" ca="1" si="244"/>
        <v>0</v>
      </c>
      <c r="AW558" s="56">
        <f t="shared" ca="1" si="244"/>
        <v>0</v>
      </c>
      <c r="AX558" s="56">
        <f t="shared" ca="1" si="244"/>
        <v>0</v>
      </c>
      <c r="AY558" s="56">
        <f t="shared" ca="1" si="244"/>
        <v>0</v>
      </c>
      <c r="AZ558" s="56">
        <f t="shared" ca="1" si="244"/>
        <v>0</v>
      </c>
      <c r="BA558" s="56">
        <f t="shared" ca="1" si="244"/>
        <v>0</v>
      </c>
      <c r="BB558" s="56">
        <f t="shared" ca="1" si="244"/>
        <v>0</v>
      </c>
      <c r="BC558" s="56">
        <f t="shared" ca="1" si="244"/>
        <v>0</v>
      </c>
      <c r="BD558" s="56">
        <f t="shared" ca="1" si="244"/>
        <v>0</v>
      </c>
      <c r="BE558" s="56">
        <f t="shared" ca="1" si="244"/>
        <v>0</v>
      </c>
      <c r="BF558" s="56">
        <f t="shared" ca="1" si="244"/>
        <v>0</v>
      </c>
      <c r="BG558" s="56">
        <f t="shared" ca="1" si="244"/>
        <v>0</v>
      </c>
    </row>
    <row r="559" spans="1:59" s="4" customFormat="1" x14ac:dyDescent="0.2">
      <c r="A559" s="4" t="s">
        <v>452</v>
      </c>
      <c r="B559" s="4" t="s">
        <v>2180</v>
      </c>
      <c r="C559" s="4" t="s">
        <v>1681</v>
      </c>
      <c r="E559" s="62"/>
      <c r="F559" s="63"/>
      <c r="G559" s="50" t="s">
        <v>1682</v>
      </c>
      <c r="H559" s="50" t="s">
        <v>1682</v>
      </c>
      <c r="I559" s="51"/>
      <c r="J559" s="52">
        <v>30</v>
      </c>
      <c r="K559" s="52"/>
      <c r="L559" s="53"/>
      <c r="M559" s="54" t="str">
        <f t="shared" si="232"/>
        <v>-</v>
      </c>
      <c r="N559" s="52">
        <f t="shared" si="241"/>
        <v>0</v>
      </c>
      <c r="O559" s="55">
        <f t="shared" ca="1" si="224"/>
        <v>28</v>
      </c>
      <c r="P559" s="55" t="str">
        <f t="shared" ca="1" si="225"/>
        <v>2019.7</v>
      </c>
      <c r="Q559" s="56">
        <f t="shared" si="226"/>
        <v>0</v>
      </c>
      <c r="R559" s="52" t="str">
        <f t="shared" si="227"/>
        <v/>
      </c>
      <c r="S559" s="52"/>
      <c r="T559" s="52" t="str">
        <f t="shared" si="233"/>
        <v>OV</v>
      </c>
      <c r="U559" s="57" t="s">
        <v>130</v>
      </c>
      <c r="V559" s="58">
        <f t="shared" ca="1" si="228"/>
        <v>0</v>
      </c>
      <c r="W559" s="64" t="s">
        <v>2181</v>
      </c>
      <c r="X559" s="60"/>
      <c r="Y559" s="61"/>
      <c r="Z559" s="56">
        <f t="shared" ca="1" si="242"/>
        <v>0</v>
      </c>
      <c r="AA559" s="56">
        <f t="shared" ca="1" si="242"/>
        <v>0</v>
      </c>
      <c r="AB559" s="56">
        <f t="shared" ca="1" si="242"/>
        <v>0</v>
      </c>
      <c r="AC559" s="56">
        <f t="shared" ca="1" si="242"/>
        <v>0</v>
      </c>
      <c r="AD559" s="56">
        <f t="shared" ca="1" si="242"/>
        <v>0</v>
      </c>
      <c r="AE559" s="56">
        <f t="shared" ca="1" si="242"/>
        <v>0</v>
      </c>
      <c r="AF559" s="56">
        <f t="shared" ca="1" si="242"/>
        <v>0</v>
      </c>
      <c r="AG559" s="56">
        <f t="shared" ca="1" si="242"/>
        <v>0</v>
      </c>
      <c r="AH559" s="56">
        <f t="shared" ca="1" si="242"/>
        <v>0</v>
      </c>
      <c r="AI559" s="56">
        <f t="shared" ca="1" si="242"/>
        <v>0</v>
      </c>
      <c r="AJ559" s="56">
        <f t="shared" ca="1" si="243"/>
        <v>0</v>
      </c>
      <c r="AK559" s="56">
        <f t="shared" ca="1" si="243"/>
        <v>0</v>
      </c>
      <c r="AL559" s="56">
        <f t="shared" ca="1" si="243"/>
        <v>0</v>
      </c>
      <c r="AM559" s="56">
        <f t="shared" ca="1" si="243"/>
        <v>0</v>
      </c>
      <c r="AN559" s="56">
        <f t="shared" ca="1" si="243"/>
        <v>0</v>
      </c>
      <c r="AO559" s="56">
        <f t="shared" ca="1" si="243"/>
        <v>0</v>
      </c>
      <c r="AP559" s="56">
        <f t="shared" ca="1" si="243"/>
        <v>0</v>
      </c>
      <c r="AQ559" s="56">
        <f t="shared" ca="1" si="243"/>
        <v>0</v>
      </c>
      <c r="AR559" s="56">
        <f t="shared" ca="1" si="243"/>
        <v>0</v>
      </c>
      <c r="AS559" s="56">
        <f t="shared" ca="1" si="243"/>
        <v>0</v>
      </c>
      <c r="AT559" s="56">
        <f t="shared" ca="1" si="244"/>
        <v>0</v>
      </c>
      <c r="AU559" s="56">
        <f t="shared" ca="1" si="244"/>
        <v>0</v>
      </c>
      <c r="AV559" s="56">
        <f t="shared" ca="1" si="244"/>
        <v>0</v>
      </c>
      <c r="AW559" s="56">
        <f t="shared" ca="1" si="244"/>
        <v>0</v>
      </c>
      <c r="AX559" s="56">
        <f t="shared" ca="1" si="244"/>
        <v>0</v>
      </c>
      <c r="AY559" s="56">
        <f t="shared" ca="1" si="244"/>
        <v>0</v>
      </c>
      <c r="AZ559" s="56">
        <f t="shared" ca="1" si="244"/>
        <v>0</v>
      </c>
      <c r="BA559" s="56">
        <f t="shared" ca="1" si="244"/>
        <v>0</v>
      </c>
      <c r="BB559" s="56">
        <f t="shared" ca="1" si="244"/>
        <v>0</v>
      </c>
      <c r="BC559" s="56">
        <f t="shared" ca="1" si="244"/>
        <v>0</v>
      </c>
      <c r="BD559" s="56">
        <f t="shared" ca="1" si="244"/>
        <v>0</v>
      </c>
      <c r="BE559" s="56">
        <f t="shared" ca="1" si="244"/>
        <v>0</v>
      </c>
      <c r="BF559" s="56">
        <f t="shared" ca="1" si="244"/>
        <v>0</v>
      </c>
      <c r="BG559" s="56">
        <f t="shared" ca="1" si="244"/>
        <v>0</v>
      </c>
    </row>
    <row r="560" spans="1:59" s="4" customFormat="1" x14ac:dyDescent="0.2">
      <c r="A560" s="4" t="s">
        <v>452</v>
      </c>
      <c r="B560" s="4" t="s">
        <v>2180</v>
      </c>
      <c r="C560" s="4" t="s">
        <v>1681</v>
      </c>
      <c r="E560" s="62"/>
      <c r="F560" s="63"/>
      <c r="G560" s="50" t="s">
        <v>1682</v>
      </c>
      <c r="H560" s="50" t="s">
        <v>1682</v>
      </c>
      <c r="I560" s="51"/>
      <c r="J560" s="52">
        <v>30</v>
      </c>
      <c r="K560" s="52"/>
      <c r="L560" s="53"/>
      <c r="M560" s="54" t="str">
        <f t="shared" si="232"/>
        <v>-</v>
      </c>
      <c r="N560" s="52">
        <f t="shared" si="241"/>
        <v>0</v>
      </c>
      <c r="O560" s="55">
        <f t="shared" ca="1" si="224"/>
        <v>28</v>
      </c>
      <c r="P560" s="55" t="str">
        <f t="shared" ca="1" si="225"/>
        <v>2019.7</v>
      </c>
      <c r="Q560" s="56">
        <f t="shared" si="226"/>
        <v>0</v>
      </c>
      <c r="R560" s="52" t="str">
        <f t="shared" si="227"/>
        <v/>
      </c>
      <c r="S560" s="52"/>
      <c r="T560" s="52" t="str">
        <f t="shared" si="233"/>
        <v>OV</v>
      </c>
      <c r="U560" s="57" t="s">
        <v>130</v>
      </c>
      <c r="V560" s="58">
        <f t="shared" ca="1" si="228"/>
        <v>0</v>
      </c>
      <c r="W560" s="64" t="s">
        <v>2181</v>
      </c>
      <c r="X560" s="60"/>
      <c r="Y560" s="61"/>
      <c r="Z560" s="56">
        <f t="shared" ca="1" si="242"/>
        <v>0</v>
      </c>
      <c r="AA560" s="56">
        <f t="shared" ca="1" si="242"/>
        <v>0</v>
      </c>
      <c r="AB560" s="56">
        <f t="shared" ca="1" si="242"/>
        <v>0</v>
      </c>
      <c r="AC560" s="56">
        <f t="shared" ca="1" si="242"/>
        <v>0</v>
      </c>
      <c r="AD560" s="56">
        <f t="shared" ca="1" si="242"/>
        <v>0</v>
      </c>
      <c r="AE560" s="56">
        <f t="shared" ca="1" si="242"/>
        <v>0</v>
      </c>
      <c r="AF560" s="56">
        <f t="shared" ca="1" si="242"/>
        <v>0</v>
      </c>
      <c r="AG560" s="56">
        <f t="shared" ca="1" si="242"/>
        <v>0</v>
      </c>
      <c r="AH560" s="56">
        <f t="shared" ca="1" si="242"/>
        <v>0</v>
      </c>
      <c r="AI560" s="56">
        <f t="shared" ca="1" si="242"/>
        <v>0</v>
      </c>
      <c r="AJ560" s="56">
        <f t="shared" ca="1" si="243"/>
        <v>0</v>
      </c>
      <c r="AK560" s="56">
        <f t="shared" ca="1" si="243"/>
        <v>0</v>
      </c>
      <c r="AL560" s="56">
        <f t="shared" ca="1" si="243"/>
        <v>0</v>
      </c>
      <c r="AM560" s="56">
        <f t="shared" ca="1" si="243"/>
        <v>0</v>
      </c>
      <c r="AN560" s="56">
        <f t="shared" ca="1" si="243"/>
        <v>0</v>
      </c>
      <c r="AO560" s="56">
        <f t="shared" ca="1" si="243"/>
        <v>0</v>
      </c>
      <c r="AP560" s="56">
        <f t="shared" ca="1" si="243"/>
        <v>0</v>
      </c>
      <c r="AQ560" s="56">
        <f t="shared" ca="1" si="243"/>
        <v>0</v>
      </c>
      <c r="AR560" s="56">
        <f t="shared" ca="1" si="243"/>
        <v>0</v>
      </c>
      <c r="AS560" s="56">
        <f t="shared" ca="1" si="243"/>
        <v>0</v>
      </c>
      <c r="AT560" s="56">
        <f t="shared" ca="1" si="244"/>
        <v>0</v>
      </c>
      <c r="AU560" s="56">
        <f t="shared" ca="1" si="244"/>
        <v>0</v>
      </c>
      <c r="AV560" s="56">
        <f t="shared" ca="1" si="244"/>
        <v>0</v>
      </c>
      <c r="AW560" s="56">
        <f t="shared" ca="1" si="244"/>
        <v>0</v>
      </c>
      <c r="AX560" s="56">
        <f t="shared" ca="1" si="244"/>
        <v>0</v>
      </c>
      <c r="AY560" s="56">
        <f t="shared" ca="1" si="244"/>
        <v>0</v>
      </c>
      <c r="AZ560" s="56">
        <f t="shared" ca="1" si="244"/>
        <v>0</v>
      </c>
      <c r="BA560" s="56">
        <f t="shared" ca="1" si="244"/>
        <v>0</v>
      </c>
      <c r="BB560" s="56">
        <f t="shared" ca="1" si="244"/>
        <v>0</v>
      </c>
      <c r="BC560" s="56">
        <f t="shared" ca="1" si="244"/>
        <v>0</v>
      </c>
      <c r="BD560" s="56">
        <f t="shared" ca="1" si="244"/>
        <v>0</v>
      </c>
      <c r="BE560" s="56">
        <f t="shared" ca="1" si="244"/>
        <v>0</v>
      </c>
      <c r="BF560" s="56">
        <f t="shared" ca="1" si="244"/>
        <v>0</v>
      </c>
      <c r="BG560" s="56">
        <f t="shared" ca="1" si="244"/>
        <v>0</v>
      </c>
    </row>
    <row r="561" spans="1:61" s="4" customFormat="1" x14ac:dyDescent="0.2">
      <c r="A561" s="4" t="s">
        <v>452</v>
      </c>
      <c r="B561" s="4" t="s">
        <v>2180</v>
      </c>
      <c r="C561" s="4" t="s">
        <v>1681</v>
      </c>
      <c r="E561" s="62"/>
      <c r="F561" s="63"/>
      <c r="G561" s="50" t="s">
        <v>1682</v>
      </c>
      <c r="H561" s="50" t="s">
        <v>1682</v>
      </c>
      <c r="I561" s="51"/>
      <c r="J561" s="52">
        <v>30</v>
      </c>
      <c r="K561" s="52"/>
      <c r="L561" s="53"/>
      <c r="M561" s="54" t="str">
        <f t="shared" si="232"/>
        <v>-</v>
      </c>
      <c r="N561" s="52">
        <f t="shared" si="241"/>
        <v>0</v>
      </c>
      <c r="O561" s="55">
        <f t="shared" ca="1" si="224"/>
        <v>28</v>
      </c>
      <c r="P561" s="55" t="str">
        <f t="shared" ca="1" si="225"/>
        <v>2019.7</v>
      </c>
      <c r="Q561" s="56">
        <f t="shared" si="226"/>
        <v>0</v>
      </c>
      <c r="R561" s="52" t="str">
        <f t="shared" si="227"/>
        <v/>
      </c>
      <c r="S561" s="52"/>
      <c r="T561" s="52" t="str">
        <f t="shared" si="233"/>
        <v>OV</v>
      </c>
      <c r="U561" s="57" t="s">
        <v>130</v>
      </c>
      <c r="V561" s="58">
        <f t="shared" ca="1" si="228"/>
        <v>0</v>
      </c>
      <c r="W561" s="64" t="s">
        <v>2181</v>
      </c>
      <c r="X561" s="60"/>
      <c r="Y561" s="61"/>
      <c r="Z561" s="56">
        <f t="shared" ca="1" si="242"/>
        <v>0</v>
      </c>
      <c r="AA561" s="56">
        <f t="shared" ca="1" si="242"/>
        <v>0</v>
      </c>
      <c r="AB561" s="56">
        <f t="shared" ca="1" si="242"/>
        <v>0</v>
      </c>
      <c r="AC561" s="56">
        <f t="shared" ca="1" si="242"/>
        <v>0</v>
      </c>
      <c r="AD561" s="56">
        <f t="shared" ca="1" si="242"/>
        <v>0</v>
      </c>
      <c r="AE561" s="56">
        <f t="shared" ca="1" si="242"/>
        <v>0</v>
      </c>
      <c r="AF561" s="56">
        <f t="shared" ca="1" si="242"/>
        <v>0</v>
      </c>
      <c r="AG561" s="56">
        <f t="shared" ca="1" si="242"/>
        <v>0</v>
      </c>
      <c r="AH561" s="56">
        <f t="shared" ca="1" si="242"/>
        <v>0</v>
      </c>
      <c r="AI561" s="56">
        <f t="shared" ca="1" si="242"/>
        <v>0</v>
      </c>
      <c r="AJ561" s="56">
        <f t="shared" ca="1" si="243"/>
        <v>0</v>
      </c>
      <c r="AK561" s="56">
        <f t="shared" ca="1" si="243"/>
        <v>0</v>
      </c>
      <c r="AL561" s="56">
        <f t="shared" ca="1" si="243"/>
        <v>0</v>
      </c>
      <c r="AM561" s="56">
        <f t="shared" ca="1" si="243"/>
        <v>0</v>
      </c>
      <c r="AN561" s="56">
        <f t="shared" ca="1" si="243"/>
        <v>0</v>
      </c>
      <c r="AO561" s="56">
        <f t="shared" ca="1" si="243"/>
        <v>0</v>
      </c>
      <c r="AP561" s="56">
        <f t="shared" ca="1" si="243"/>
        <v>0</v>
      </c>
      <c r="AQ561" s="56">
        <f t="shared" ca="1" si="243"/>
        <v>0</v>
      </c>
      <c r="AR561" s="56">
        <f t="shared" ca="1" si="243"/>
        <v>0</v>
      </c>
      <c r="AS561" s="56">
        <f t="shared" ca="1" si="243"/>
        <v>0</v>
      </c>
      <c r="AT561" s="56">
        <f t="shared" ca="1" si="244"/>
        <v>0</v>
      </c>
      <c r="AU561" s="56">
        <f t="shared" ca="1" si="244"/>
        <v>0</v>
      </c>
      <c r="AV561" s="56">
        <f t="shared" ca="1" si="244"/>
        <v>0</v>
      </c>
      <c r="AW561" s="56">
        <f t="shared" ca="1" si="244"/>
        <v>0</v>
      </c>
      <c r="AX561" s="56">
        <f t="shared" ca="1" si="244"/>
        <v>0</v>
      </c>
      <c r="AY561" s="56">
        <f t="shared" ca="1" si="244"/>
        <v>0</v>
      </c>
      <c r="AZ561" s="56">
        <f t="shared" ca="1" si="244"/>
        <v>0</v>
      </c>
      <c r="BA561" s="56">
        <f t="shared" ca="1" si="244"/>
        <v>0</v>
      </c>
      <c r="BB561" s="56">
        <f t="shared" ca="1" si="244"/>
        <v>0</v>
      </c>
      <c r="BC561" s="56">
        <f t="shared" ca="1" si="244"/>
        <v>0</v>
      </c>
      <c r="BD561" s="56">
        <f t="shared" ca="1" si="244"/>
        <v>0</v>
      </c>
      <c r="BE561" s="56">
        <f t="shared" ca="1" si="244"/>
        <v>0</v>
      </c>
      <c r="BF561" s="56">
        <f t="shared" ca="1" si="244"/>
        <v>0</v>
      </c>
      <c r="BG561" s="56">
        <f t="shared" ca="1" si="244"/>
        <v>0</v>
      </c>
    </row>
    <row r="562" spans="1:61" s="4" customFormat="1" x14ac:dyDescent="0.2">
      <c r="A562" s="4" t="s">
        <v>452</v>
      </c>
      <c r="B562" s="4" t="s">
        <v>2180</v>
      </c>
      <c r="C562" s="4" t="s">
        <v>1681</v>
      </c>
      <c r="E562" s="62"/>
      <c r="F562" s="63"/>
      <c r="G562" s="50" t="s">
        <v>1682</v>
      </c>
      <c r="H562" s="50" t="s">
        <v>1682</v>
      </c>
      <c r="I562" s="51"/>
      <c r="J562" s="52">
        <v>30</v>
      </c>
      <c r="K562" s="52"/>
      <c r="L562" s="53"/>
      <c r="M562" s="54" t="str">
        <f t="shared" si="232"/>
        <v>-</v>
      </c>
      <c r="N562" s="52">
        <f t="shared" si="241"/>
        <v>0</v>
      </c>
      <c r="O562" s="55">
        <f t="shared" ca="1" si="224"/>
        <v>28</v>
      </c>
      <c r="P562" s="55" t="str">
        <f t="shared" ca="1" si="225"/>
        <v>2019.7</v>
      </c>
      <c r="Q562" s="56">
        <f t="shared" si="226"/>
        <v>0</v>
      </c>
      <c r="R562" s="52" t="str">
        <f t="shared" si="227"/>
        <v/>
      </c>
      <c r="S562" s="52"/>
      <c r="T562" s="52" t="str">
        <f t="shared" si="233"/>
        <v>OV</v>
      </c>
      <c r="U562" s="57" t="s">
        <v>130</v>
      </c>
      <c r="V562" s="58">
        <f t="shared" ca="1" si="228"/>
        <v>0</v>
      </c>
      <c r="W562" s="64" t="s">
        <v>2181</v>
      </c>
      <c r="X562" s="60"/>
      <c r="Y562" s="61"/>
      <c r="Z562" s="56">
        <f t="shared" ref="Z562:AI571" ca="1" si="245">IF($O562-WEEKNUM(Z$1815)=0,$Y562,0)</f>
        <v>0</v>
      </c>
      <c r="AA562" s="56">
        <f t="shared" ca="1" si="245"/>
        <v>0</v>
      </c>
      <c r="AB562" s="56">
        <f t="shared" ca="1" si="245"/>
        <v>0</v>
      </c>
      <c r="AC562" s="56">
        <f t="shared" ca="1" si="245"/>
        <v>0</v>
      </c>
      <c r="AD562" s="56">
        <f t="shared" ca="1" si="245"/>
        <v>0</v>
      </c>
      <c r="AE562" s="56">
        <f t="shared" ca="1" si="245"/>
        <v>0</v>
      </c>
      <c r="AF562" s="56">
        <f t="shared" ca="1" si="245"/>
        <v>0</v>
      </c>
      <c r="AG562" s="56">
        <f t="shared" ca="1" si="245"/>
        <v>0</v>
      </c>
      <c r="AH562" s="56">
        <f t="shared" ca="1" si="245"/>
        <v>0</v>
      </c>
      <c r="AI562" s="56">
        <f t="shared" ca="1" si="245"/>
        <v>0</v>
      </c>
      <c r="AJ562" s="56">
        <f t="shared" ref="AJ562:AS571" ca="1" si="246">IF($O562-WEEKNUM(AJ$1815)=0,$Y562,0)</f>
        <v>0</v>
      </c>
      <c r="AK562" s="56">
        <f t="shared" ca="1" si="246"/>
        <v>0</v>
      </c>
      <c r="AL562" s="56">
        <f t="shared" ca="1" si="246"/>
        <v>0</v>
      </c>
      <c r="AM562" s="56">
        <f t="shared" ca="1" si="246"/>
        <v>0</v>
      </c>
      <c r="AN562" s="56">
        <f t="shared" ca="1" si="246"/>
        <v>0</v>
      </c>
      <c r="AO562" s="56">
        <f t="shared" ca="1" si="246"/>
        <v>0</v>
      </c>
      <c r="AP562" s="56">
        <f t="shared" ca="1" si="246"/>
        <v>0</v>
      </c>
      <c r="AQ562" s="56">
        <f t="shared" ca="1" si="246"/>
        <v>0</v>
      </c>
      <c r="AR562" s="56">
        <f t="shared" ca="1" si="246"/>
        <v>0</v>
      </c>
      <c r="AS562" s="56">
        <f t="shared" ca="1" si="246"/>
        <v>0</v>
      </c>
      <c r="AT562" s="56">
        <f t="shared" ref="AT562:BG571" ca="1" si="247">IF($O562-WEEKNUM(AT$1815)=0,$Y562,0)</f>
        <v>0</v>
      </c>
      <c r="AU562" s="56">
        <f t="shared" ca="1" si="247"/>
        <v>0</v>
      </c>
      <c r="AV562" s="56">
        <f t="shared" ca="1" si="247"/>
        <v>0</v>
      </c>
      <c r="AW562" s="56">
        <f t="shared" ca="1" si="247"/>
        <v>0</v>
      </c>
      <c r="AX562" s="56">
        <f t="shared" ca="1" si="247"/>
        <v>0</v>
      </c>
      <c r="AY562" s="56">
        <f t="shared" ca="1" si="247"/>
        <v>0</v>
      </c>
      <c r="AZ562" s="56">
        <f t="shared" ca="1" si="247"/>
        <v>0</v>
      </c>
      <c r="BA562" s="56">
        <f t="shared" ca="1" si="247"/>
        <v>0</v>
      </c>
      <c r="BB562" s="56">
        <f t="shared" ca="1" si="247"/>
        <v>0</v>
      </c>
      <c r="BC562" s="56">
        <f t="shared" ca="1" si="247"/>
        <v>0</v>
      </c>
      <c r="BD562" s="56">
        <f t="shared" ca="1" si="247"/>
        <v>0</v>
      </c>
      <c r="BE562" s="56">
        <f t="shared" ca="1" si="247"/>
        <v>0</v>
      </c>
      <c r="BF562" s="56">
        <f t="shared" ca="1" si="247"/>
        <v>0</v>
      </c>
      <c r="BG562" s="56">
        <f t="shared" ca="1" si="247"/>
        <v>0</v>
      </c>
    </row>
    <row r="563" spans="1:61" s="4" customFormat="1" x14ac:dyDescent="0.2">
      <c r="A563" s="4" t="s">
        <v>452</v>
      </c>
      <c r="B563" s="4" t="s">
        <v>2180</v>
      </c>
      <c r="C563" s="4" t="s">
        <v>1681</v>
      </c>
      <c r="E563" s="62"/>
      <c r="F563" s="63"/>
      <c r="G563" s="50" t="s">
        <v>1682</v>
      </c>
      <c r="H563" s="50" t="s">
        <v>1682</v>
      </c>
      <c r="I563" s="51"/>
      <c r="J563" s="52">
        <v>30</v>
      </c>
      <c r="K563" s="52"/>
      <c r="L563" s="53"/>
      <c r="M563" s="54" t="str">
        <f t="shared" si="232"/>
        <v>-</v>
      </c>
      <c r="N563" s="52">
        <f t="shared" si="241"/>
        <v>0</v>
      </c>
      <c r="O563" s="55">
        <f t="shared" ca="1" si="224"/>
        <v>28</v>
      </c>
      <c r="P563" s="55" t="str">
        <f t="shared" ca="1" si="225"/>
        <v>2019.7</v>
      </c>
      <c r="Q563" s="56">
        <f t="shared" si="226"/>
        <v>0</v>
      </c>
      <c r="R563" s="52" t="str">
        <f t="shared" si="227"/>
        <v/>
      </c>
      <c r="S563" s="52"/>
      <c r="T563" s="52" t="str">
        <f t="shared" si="233"/>
        <v>OV</v>
      </c>
      <c r="U563" s="57" t="s">
        <v>130</v>
      </c>
      <c r="V563" s="58">
        <f t="shared" ca="1" si="228"/>
        <v>0</v>
      </c>
      <c r="W563" s="64" t="s">
        <v>2181</v>
      </c>
      <c r="X563" s="60"/>
      <c r="Y563" s="61"/>
      <c r="Z563" s="56">
        <f t="shared" ca="1" si="245"/>
        <v>0</v>
      </c>
      <c r="AA563" s="56">
        <f t="shared" ca="1" si="245"/>
        <v>0</v>
      </c>
      <c r="AB563" s="56">
        <f t="shared" ca="1" si="245"/>
        <v>0</v>
      </c>
      <c r="AC563" s="56">
        <f t="shared" ca="1" si="245"/>
        <v>0</v>
      </c>
      <c r="AD563" s="56">
        <f t="shared" ca="1" si="245"/>
        <v>0</v>
      </c>
      <c r="AE563" s="56">
        <f t="shared" ca="1" si="245"/>
        <v>0</v>
      </c>
      <c r="AF563" s="56">
        <f t="shared" ca="1" si="245"/>
        <v>0</v>
      </c>
      <c r="AG563" s="56">
        <f t="shared" ca="1" si="245"/>
        <v>0</v>
      </c>
      <c r="AH563" s="56">
        <f t="shared" ca="1" si="245"/>
        <v>0</v>
      </c>
      <c r="AI563" s="56">
        <f t="shared" ca="1" si="245"/>
        <v>0</v>
      </c>
      <c r="AJ563" s="56">
        <f t="shared" ca="1" si="246"/>
        <v>0</v>
      </c>
      <c r="AK563" s="56">
        <f t="shared" ca="1" si="246"/>
        <v>0</v>
      </c>
      <c r="AL563" s="56">
        <f t="shared" ca="1" si="246"/>
        <v>0</v>
      </c>
      <c r="AM563" s="56">
        <f t="shared" ca="1" si="246"/>
        <v>0</v>
      </c>
      <c r="AN563" s="56">
        <f t="shared" ca="1" si="246"/>
        <v>0</v>
      </c>
      <c r="AO563" s="56">
        <f t="shared" ca="1" si="246"/>
        <v>0</v>
      </c>
      <c r="AP563" s="56">
        <f t="shared" ca="1" si="246"/>
        <v>0</v>
      </c>
      <c r="AQ563" s="56">
        <f t="shared" ca="1" si="246"/>
        <v>0</v>
      </c>
      <c r="AR563" s="56">
        <f t="shared" ca="1" si="246"/>
        <v>0</v>
      </c>
      <c r="AS563" s="56">
        <f t="shared" ca="1" si="246"/>
        <v>0</v>
      </c>
      <c r="AT563" s="56">
        <f t="shared" ca="1" si="247"/>
        <v>0</v>
      </c>
      <c r="AU563" s="56">
        <f t="shared" ca="1" si="247"/>
        <v>0</v>
      </c>
      <c r="AV563" s="56">
        <f t="shared" ca="1" si="247"/>
        <v>0</v>
      </c>
      <c r="AW563" s="56">
        <f t="shared" ca="1" si="247"/>
        <v>0</v>
      </c>
      <c r="AX563" s="56">
        <f t="shared" ca="1" si="247"/>
        <v>0</v>
      </c>
      <c r="AY563" s="56">
        <f t="shared" ca="1" si="247"/>
        <v>0</v>
      </c>
      <c r="AZ563" s="56">
        <f t="shared" ca="1" si="247"/>
        <v>0</v>
      </c>
      <c r="BA563" s="56">
        <f t="shared" ca="1" si="247"/>
        <v>0</v>
      </c>
      <c r="BB563" s="56">
        <f t="shared" ca="1" si="247"/>
        <v>0</v>
      </c>
      <c r="BC563" s="56">
        <f t="shared" ca="1" si="247"/>
        <v>0</v>
      </c>
      <c r="BD563" s="56">
        <f t="shared" ca="1" si="247"/>
        <v>0</v>
      </c>
      <c r="BE563" s="56">
        <f t="shared" ca="1" si="247"/>
        <v>0</v>
      </c>
      <c r="BF563" s="56">
        <f t="shared" ca="1" si="247"/>
        <v>0</v>
      </c>
      <c r="BG563" s="56">
        <f t="shared" ca="1" si="247"/>
        <v>0</v>
      </c>
    </row>
    <row r="564" spans="1:61" s="4" customFormat="1" x14ac:dyDescent="0.2">
      <c r="A564" s="4" t="s">
        <v>452</v>
      </c>
      <c r="B564" s="4" t="s">
        <v>2180</v>
      </c>
      <c r="C564" s="4" t="s">
        <v>1681</v>
      </c>
      <c r="E564" s="62"/>
      <c r="F564" s="63" t="s">
        <v>455</v>
      </c>
      <c r="G564" s="50" t="s">
        <v>1682</v>
      </c>
      <c r="H564" s="50" t="s">
        <v>1682</v>
      </c>
      <c r="I564" s="51"/>
      <c r="J564" s="52">
        <v>30</v>
      </c>
      <c r="K564" s="52"/>
      <c r="L564" s="53">
        <v>43577</v>
      </c>
      <c r="M564" s="54">
        <f t="shared" si="232"/>
        <v>1</v>
      </c>
      <c r="N564" s="52">
        <f t="shared" si="241"/>
        <v>17</v>
      </c>
      <c r="O564" s="55">
        <f t="shared" ca="1" si="224"/>
        <v>28</v>
      </c>
      <c r="P564" s="55" t="str">
        <f t="shared" ca="1" si="225"/>
        <v>2019.7</v>
      </c>
      <c r="Q564" s="56">
        <f t="shared" si="226"/>
        <v>598.23570595099181</v>
      </c>
      <c r="R564" s="52">
        <f t="shared" ca="1" si="227"/>
        <v>79</v>
      </c>
      <c r="S564" s="52"/>
      <c r="T564" s="52" t="str">
        <f t="shared" ca="1" si="233"/>
        <v>OV</v>
      </c>
      <c r="U564" s="57" t="s">
        <v>130</v>
      </c>
      <c r="V564" s="58">
        <f t="shared" ca="1" si="228"/>
        <v>0</v>
      </c>
      <c r="W564" s="64" t="s">
        <v>2181</v>
      </c>
      <c r="X564" s="60">
        <v>479.34</v>
      </c>
      <c r="Y564" s="61">
        <v>2563.44</v>
      </c>
      <c r="Z564" s="56">
        <f t="shared" ca="1" si="245"/>
        <v>0</v>
      </c>
      <c r="AA564" s="56">
        <f t="shared" ca="1" si="245"/>
        <v>0</v>
      </c>
      <c r="AB564" s="56">
        <f t="shared" ca="1" si="245"/>
        <v>0</v>
      </c>
      <c r="AC564" s="56">
        <f t="shared" ca="1" si="245"/>
        <v>0</v>
      </c>
      <c r="AD564" s="56">
        <f t="shared" ca="1" si="245"/>
        <v>0</v>
      </c>
      <c r="AE564" s="56">
        <f t="shared" ca="1" si="245"/>
        <v>0</v>
      </c>
      <c r="AF564" s="56">
        <f t="shared" ca="1" si="245"/>
        <v>0</v>
      </c>
      <c r="AG564" s="56">
        <f t="shared" ca="1" si="245"/>
        <v>0</v>
      </c>
      <c r="AH564" s="56">
        <f t="shared" ca="1" si="245"/>
        <v>0</v>
      </c>
      <c r="AI564" s="56">
        <f t="shared" ca="1" si="245"/>
        <v>2563.44</v>
      </c>
      <c r="AJ564" s="56">
        <f t="shared" ca="1" si="246"/>
        <v>0</v>
      </c>
      <c r="AK564" s="56">
        <f t="shared" ca="1" si="246"/>
        <v>0</v>
      </c>
      <c r="AL564" s="56">
        <f t="shared" ca="1" si="246"/>
        <v>0</v>
      </c>
      <c r="AM564" s="56">
        <f t="shared" ca="1" si="246"/>
        <v>0</v>
      </c>
      <c r="AN564" s="56">
        <f t="shared" ca="1" si="246"/>
        <v>0</v>
      </c>
      <c r="AO564" s="56">
        <f t="shared" ca="1" si="246"/>
        <v>0</v>
      </c>
      <c r="AP564" s="56">
        <f t="shared" ca="1" si="246"/>
        <v>0</v>
      </c>
      <c r="AQ564" s="56">
        <f t="shared" ca="1" si="246"/>
        <v>0</v>
      </c>
      <c r="AR564" s="56">
        <f t="shared" ca="1" si="246"/>
        <v>0</v>
      </c>
      <c r="AS564" s="56">
        <f t="shared" ca="1" si="246"/>
        <v>0</v>
      </c>
      <c r="AT564" s="56">
        <f t="shared" ca="1" si="247"/>
        <v>0</v>
      </c>
      <c r="AU564" s="56">
        <f t="shared" ca="1" si="247"/>
        <v>0</v>
      </c>
      <c r="AV564" s="56">
        <f t="shared" ca="1" si="247"/>
        <v>0</v>
      </c>
      <c r="AW564" s="56">
        <f t="shared" ca="1" si="247"/>
        <v>0</v>
      </c>
      <c r="AX564" s="56">
        <f t="shared" ca="1" si="247"/>
        <v>0</v>
      </c>
      <c r="AY564" s="56">
        <f t="shared" ca="1" si="247"/>
        <v>0</v>
      </c>
      <c r="AZ564" s="56">
        <f t="shared" ca="1" si="247"/>
        <v>0</v>
      </c>
      <c r="BA564" s="56">
        <f t="shared" ca="1" si="247"/>
        <v>0</v>
      </c>
      <c r="BB564" s="56">
        <f t="shared" ca="1" si="247"/>
        <v>0</v>
      </c>
      <c r="BC564" s="56">
        <f t="shared" ca="1" si="247"/>
        <v>0</v>
      </c>
      <c r="BD564" s="56">
        <f t="shared" ca="1" si="247"/>
        <v>0</v>
      </c>
      <c r="BE564" s="56">
        <f t="shared" ca="1" si="247"/>
        <v>0</v>
      </c>
      <c r="BF564" s="56">
        <f t="shared" ca="1" si="247"/>
        <v>0</v>
      </c>
      <c r="BG564" s="56">
        <f t="shared" ca="1" si="247"/>
        <v>0</v>
      </c>
    </row>
    <row r="565" spans="1:61" s="4" customFormat="1" x14ac:dyDescent="0.2">
      <c r="A565" s="4" t="s">
        <v>452</v>
      </c>
      <c r="B565" s="4" t="s">
        <v>2180</v>
      </c>
      <c r="C565" s="4" t="s">
        <v>1681</v>
      </c>
      <c r="E565" s="62"/>
      <c r="F565" s="63" t="s">
        <v>458</v>
      </c>
      <c r="G565" s="50" t="s">
        <v>1682</v>
      </c>
      <c r="H565" s="50" t="s">
        <v>1682</v>
      </c>
      <c r="I565" s="51"/>
      <c r="J565" s="52">
        <v>30</v>
      </c>
      <c r="K565" s="52"/>
      <c r="L565" s="53">
        <v>43577</v>
      </c>
      <c r="M565" s="54">
        <f t="shared" si="232"/>
        <v>1</v>
      </c>
      <c r="N565" s="52">
        <f t="shared" si="241"/>
        <v>17</v>
      </c>
      <c r="O565" s="55">
        <f t="shared" ca="1" si="224"/>
        <v>28</v>
      </c>
      <c r="P565" s="55" t="str">
        <f t="shared" ca="1" si="225"/>
        <v>2019.7</v>
      </c>
      <c r="Q565" s="56">
        <f t="shared" si="226"/>
        <v>195.19253208868145</v>
      </c>
      <c r="R565" s="52">
        <f t="shared" ca="1" si="227"/>
        <v>79</v>
      </c>
      <c r="S565" s="52"/>
      <c r="T565" s="52" t="str">
        <f t="shared" ca="1" si="233"/>
        <v>OV</v>
      </c>
      <c r="U565" s="57" t="s">
        <v>130</v>
      </c>
      <c r="V565" s="58">
        <f t="shared" ca="1" si="228"/>
        <v>0</v>
      </c>
      <c r="W565" s="64" t="s">
        <v>2181</v>
      </c>
      <c r="X565" s="60">
        <v>156.4</v>
      </c>
      <c r="Y565" s="61">
        <v>836.4</v>
      </c>
      <c r="Z565" s="56">
        <f t="shared" ca="1" si="245"/>
        <v>0</v>
      </c>
      <c r="AA565" s="56">
        <f t="shared" ca="1" si="245"/>
        <v>0</v>
      </c>
      <c r="AB565" s="56">
        <f t="shared" ca="1" si="245"/>
        <v>0</v>
      </c>
      <c r="AC565" s="56">
        <f t="shared" ca="1" si="245"/>
        <v>0</v>
      </c>
      <c r="AD565" s="56">
        <f t="shared" ca="1" si="245"/>
        <v>0</v>
      </c>
      <c r="AE565" s="56">
        <f t="shared" ca="1" si="245"/>
        <v>0</v>
      </c>
      <c r="AF565" s="56">
        <f t="shared" ca="1" si="245"/>
        <v>0</v>
      </c>
      <c r="AG565" s="56">
        <f t="shared" ca="1" si="245"/>
        <v>0</v>
      </c>
      <c r="AH565" s="56">
        <f t="shared" ca="1" si="245"/>
        <v>0</v>
      </c>
      <c r="AI565" s="56">
        <f t="shared" ca="1" si="245"/>
        <v>836.4</v>
      </c>
      <c r="AJ565" s="56">
        <f t="shared" ca="1" si="246"/>
        <v>0</v>
      </c>
      <c r="AK565" s="56">
        <f t="shared" ca="1" si="246"/>
        <v>0</v>
      </c>
      <c r="AL565" s="56">
        <f t="shared" ca="1" si="246"/>
        <v>0</v>
      </c>
      <c r="AM565" s="56">
        <f t="shared" ca="1" si="246"/>
        <v>0</v>
      </c>
      <c r="AN565" s="56">
        <f t="shared" ca="1" si="246"/>
        <v>0</v>
      </c>
      <c r="AO565" s="56">
        <f t="shared" ca="1" si="246"/>
        <v>0</v>
      </c>
      <c r="AP565" s="56">
        <f t="shared" ca="1" si="246"/>
        <v>0</v>
      </c>
      <c r="AQ565" s="56">
        <f t="shared" ca="1" si="246"/>
        <v>0</v>
      </c>
      <c r="AR565" s="56">
        <f t="shared" ca="1" si="246"/>
        <v>0</v>
      </c>
      <c r="AS565" s="56">
        <f t="shared" ca="1" si="246"/>
        <v>0</v>
      </c>
      <c r="AT565" s="56">
        <f t="shared" ca="1" si="247"/>
        <v>0</v>
      </c>
      <c r="AU565" s="56">
        <f t="shared" ca="1" si="247"/>
        <v>0</v>
      </c>
      <c r="AV565" s="56">
        <f t="shared" ca="1" si="247"/>
        <v>0</v>
      </c>
      <c r="AW565" s="56">
        <f t="shared" ca="1" si="247"/>
        <v>0</v>
      </c>
      <c r="AX565" s="56">
        <f t="shared" ca="1" si="247"/>
        <v>0</v>
      </c>
      <c r="AY565" s="56">
        <f t="shared" ca="1" si="247"/>
        <v>0</v>
      </c>
      <c r="AZ565" s="56">
        <f t="shared" ca="1" si="247"/>
        <v>0</v>
      </c>
      <c r="BA565" s="56">
        <f t="shared" ca="1" si="247"/>
        <v>0</v>
      </c>
      <c r="BB565" s="56">
        <f t="shared" ca="1" si="247"/>
        <v>0</v>
      </c>
      <c r="BC565" s="56">
        <f t="shared" ca="1" si="247"/>
        <v>0</v>
      </c>
      <c r="BD565" s="56">
        <f t="shared" ca="1" si="247"/>
        <v>0</v>
      </c>
      <c r="BE565" s="56">
        <f t="shared" ca="1" si="247"/>
        <v>0</v>
      </c>
      <c r="BF565" s="56">
        <f t="shared" ca="1" si="247"/>
        <v>0</v>
      </c>
      <c r="BG565" s="56">
        <f t="shared" ca="1" si="247"/>
        <v>0</v>
      </c>
    </row>
    <row r="566" spans="1:61" s="4" customFormat="1" x14ac:dyDescent="0.2">
      <c r="B566" s="4" t="s">
        <v>2182</v>
      </c>
      <c r="C566" s="4" t="s">
        <v>1681</v>
      </c>
      <c r="E566" s="75"/>
      <c r="F566" s="67"/>
      <c r="G566" s="50" t="s">
        <v>1682</v>
      </c>
      <c r="H566" s="50" t="s">
        <v>1682</v>
      </c>
      <c r="I566" s="51"/>
      <c r="J566" s="52">
        <v>14</v>
      </c>
      <c r="K566" s="52"/>
      <c r="L566" s="53"/>
      <c r="M566" s="54" t="str">
        <f t="shared" si="232"/>
        <v>-</v>
      </c>
      <c r="N566" s="52">
        <f t="shared" si="241"/>
        <v>0</v>
      </c>
      <c r="O566" s="55">
        <f t="shared" ca="1" si="224"/>
        <v>28</v>
      </c>
      <c r="P566" s="55" t="str">
        <f t="shared" ca="1" si="225"/>
        <v>2019.7</v>
      </c>
      <c r="Q566" s="56">
        <f t="shared" si="226"/>
        <v>0</v>
      </c>
      <c r="R566" s="52" t="str">
        <f t="shared" si="227"/>
        <v/>
      </c>
      <c r="S566" s="52"/>
      <c r="T566" s="52" t="str">
        <f t="shared" si="233"/>
        <v>OV</v>
      </c>
      <c r="U566" s="57" t="s">
        <v>130</v>
      </c>
      <c r="V566" s="58">
        <f t="shared" ca="1" si="228"/>
        <v>0</v>
      </c>
      <c r="W566" s="64" t="s">
        <v>2183</v>
      </c>
      <c r="X566" s="60"/>
      <c r="Y566" s="61"/>
      <c r="Z566" s="56">
        <f t="shared" ca="1" si="245"/>
        <v>0</v>
      </c>
      <c r="AA566" s="56">
        <f t="shared" ca="1" si="245"/>
        <v>0</v>
      </c>
      <c r="AB566" s="56">
        <f t="shared" ca="1" si="245"/>
        <v>0</v>
      </c>
      <c r="AC566" s="56">
        <f t="shared" ca="1" si="245"/>
        <v>0</v>
      </c>
      <c r="AD566" s="56">
        <f t="shared" ca="1" si="245"/>
        <v>0</v>
      </c>
      <c r="AE566" s="56">
        <f t="shared" ca="1" si="245"/>
        <v>0</v>
      </c>
      <c r="AF566" s="56">
        <f t="shared" ca="1" si="245"/>
        <v>0</v>
      </c>
      <c r="AG566" s="56">
        <f t="shared" ca="1" si="245"/>
        <v>0</v>
      </c>
      <c r="AH566" s="56">
        <f t="shared" ca="1" si="245"/>
        <v>0</v>
      </c>
      <c r="AI566" s="56">
        <f t="shared" ca="1" si="245"/>
        <v>0</v>
      </c>
      <c r="AJ566" s="56">
        <f t="shared" ca="1" si="246"/>
        <v>0</v>
      </c>
      <c r="AK566" s="56">
        <f t="shared" ca="1" si="246"/>
        <v>0</v>
      </c>
      <c r="AL566" s="56">
        <f t="shared" ca="1" si="246"/>
        <v>0</v>
      </c>
      <c r="AM566" s="56">
        <f t="shared" ca="1" si="246"/>
        <v>0</v>
      </c>
      <c r="AN566" s="56">
        <f t="shared" ca="1" si="246"/>
        <v>0</v>
      </c>
      <c r="AO566" s="56">
        <f t="shared" ca="1" si="246"/>
        <v>0</v>
      </c>
      <c r="AP566" s="56">
        <f t="shared" ca="1" si="246"/>
        <v>0</v>
      </c>
      <c r="AQ566" s="56">
        <f t="shared" ca="1" si="246"/>
        <v>0</v>
      </c>
      <c r="AR566" s="56">
        <f t="shared" ca="1" si="246"/>
        <v>0</v>
      </c>
      <c r="AS566" s="56">
        <f t="shared" ca="1" si="246"/>
        <v>0</v>
      </c>
      <c r="AT566" s="56">
        <f t="shared" ca="1" si="247"/>
        <v>0</v>
      </c>
      <c r="AU566" s="56">
        <f t="shared" ca="1" si="247"/>
        <v>0</v>
      </c>
      <c r="AV566" s="56">
        <f t="shared" ca="1" si="247"/>
        <v>0</v>
      </c>
      <c r="AW566" s="56">
        <f t="shared" ca="1" si="247"/>
        <v>0</v>
      </c>
      <c r="AX566" s="56">
        <f t="shared" ca="1" si="247"/>
        <v>0</v>
      </c>
      <c r="AY566" s="56">
        <f t="shared" ca="1" si="247"/>
        <v>0</v>
      </c>
      <c r="AZ566" s="56">
        <f t="shared" ca="1" si="247"/>
        <v>0</v>
      </c>
      <c r="BA566" s="56">
        <f t="shared" ca="1" si="247"/>
        <v>0</v>
      </c>
      <c r="BB566" s="56">
        <f t="shared" ca="1" si="247"/>
        <v>0</v>
      </c>
      <c r="BC566" s="56">
        <f t="shared" ca="1" si="247"/>
        <v>0</v>
      </c>
      <c r="BD566" s="56">
        <f t="shared" ca="1" si="247"/>
        <v>0</v>
      </c>
      <c r="BE566" s="56">
        <f t="shared" ca="1" si="247"/>
        <v>0</v>
      </c>
      <c r="BF566" s="56">
        <f t="shared" ca="1" si="247"/>
        <v>0</v>
      </c>
      <c r="BG566" s="56">
        <f t="shared" ca="1" si="247"/>
        <v>0</v>
      </c>
      <c r="BH566" s="1"/>
    </row>
    <row r="567" spans="1:61" s="4" customFormat="1" x14ac:dyDescent="0.2">
      <c r="A567" s="4" t="s">
        <v>2184</v>
      </c>
      <c r="B567" s="4" t="s">
        <v>2185</v>
      </c>
      <c r="C567" s="4" t="s">
        <v>1733</v>
      </c>
      <c r="E567" s="75"/>
      <c r="F567" s="67"/>
      <c r="G567" s="50" t="s">
        <v>1682</v>
      </c>
      <c r="H567" s="50" t="s">
        <v>1682</v>
      </c>
      <c r="I567" s="51"/>
      <c r="J567" s="52">
        <v>14</v>
      </c>
      <c r="K567" s="52"/>
      <c r="L567" s="53"/>
      <c r="M567" s="54" t="str">
        <f t="shared" si="232"/>
        <v>-</v>
      </c>
      <c r="N567" s="52">
        <f t="shared" si="241"/>
        <v>0</v>
      </c>
      <c r="O567" s="55">
        <f t="shared" ca="1" si="224"/>
        <v>28</v>
      </c>
      <c r="P567" s="55" t="str">
        <f t="shared" ca="1" si="225"/>
        <v>2019.7</v>
      </c>
      <c r="Q567" s="56">
        <f t="shared" si="226"/>
        <v>0</v>
      </c>
      <c r="R567" s="52" t="str">
        <f t="shared" si="227"/>
        <v/>
      </c>
      <c r="S567" s="52"/>
      <c r="T567" s="52" t="str">
        <f t="shared" si="233"/>
        <v>OV</v>
      </c>
      <c r="U567" s="57" t="s">
        <v>130</v>
      </c>
      <c r="V567" s="58">
        <f t="shared" ca="1" si="228"/>
        <v>0</v>
      </c>
      <c r="W567" s="64" t="s">
        <v>2183</v>
      </c>
      <c r="X567" s="60"/>
      <c r="Y567" s="61"/>
      <c r="Z567" s="56">
        <f t="shared" ca="1" si="245"/>
        <v>0</v>
      </c>
      <c r="AA567" s="56">
        <f t="shared" ca="1" si="245"/>
        <v>0</v>
      </c>
      <c r="AB567" s="56">
        <f t="shared" ca="1" si="245"/>
        <v>0</v>
      </c>
      <c r="AC567" s="56">
        <f t="shared" ca="1" si="245"/>
        <v>0</v>
      </c>
      <c r="AD567" s="56">
        <f t="shared" ca="1" si="245"/>
        <v>0</v>
      </c>
      <c r="AE567" s="56">
        <f t="shared" ca="1" si="245"/>
        <v>0</v>
      </c>
      <c r="AF567" s="56">
        <f t="shared" ca="1" si="245"/>
        <v>0</v>
      </c>
      <c r="AG567" s="56">
        <f t="shared" ca="1" si="245"/>
        <v>0</v>
      </c>
      <c r="AH567" s="56">
        <f t="shared" ca="1" si="245"/>
        <v>0</v>
      </c>
      <c r="AI567" s="56">
        <f t="shared" ca="1" si="245"/>
        <v>0</v>
      </c>
      <c r="AJ567" s="56">
        <f t="shared" ca="1" si="246"/>
        <v>0</v>
      </c>
      <c r="AK567" s="56">
        <f t="shared" ca="1" si="246"/>
        <v>0</v>
      </c>
      <c r="AL567" s="56">
        <f t="shared" ca="1" si="246"/>
        <v>0</v>
      </c>
      <c r="AM567" s="56">
        <f t="shared" ca="1" si="246"/>
        <v>0</v>
      </c>
      <c r="AN567" s="56">
        <f t="shared" ca="1" si="246"/>
        <v>0</v>
      </c>
      <c r="AO567" s="56">
        <f t="shared" ca="1" si="246"/>
        <v>0</v>
      </c>
      <c r="AP567" s="56">
        <f t="shared" ca="1" si="246"/>
        <v>0</v>
      </c>
      <c r="AQ567" s="56">
        <f t="shared" ca="1" si="246"/>
        <v>0</v>
      </c>
      <c r="AR567" s="56">
        <f t="shared" ca="1" si="246"/>
        <v>0</v>
      </c>
      <c r="AS567" s="56">
        <f t="shared" ca="1" si="246"/>
        <v>0</v>
      </c>
      <c r="AT567" s="56">
        <f t="shared" ca="1" si="247"/>
        <v>0</v>
      </c>
      <c r="AU567" s="56">
        <f t="shared" ca="1" si="247"/>
        <v>0</v>
      </c>
      <c r="AV567" s="56">
        <f t="shared" ca="1" si="247"/>
        <v>0</v>
      </c>
      <c r="AW567" s="56">
        <f t="shared" ca="1" si="247"/>
        <v>0</v>
      </c>
      <c r="AX567" s="56">
        <f t="shared" ca="1" si="247"/>
        <v>0</v>
      </c>
      <c r="AY567" s="56">
        <f t="shared" ca="1" si="247"/>
        <v>0</v>
      </c>
      <c r="AZ567" s="56">
        <f t="shared" ca="1" si="247"/>
        <v>0</v>
      </c>
      <c r="BA567" s="56">
        <f t="shared" ca="1" si="247"/>
        <v>0</v>
      </c>
      <c r="BB567" s="56">
        <f t="shared" ca="1" si="247"/>
        <v>0</v>
      </c>
      <c r="BC567" s="56">
        <f t="shared" ca="1" si="247"/>
        <v>0</v>
      </c>
      <c r="BD567" s="56">
        <f t="shared" ca="1" si="247"/>
        <v>0</v>
      </c>
      <c r="BE567" s="56">
        <f t="shared" ca="1" si="247"/>
        <v>0</v>
      </c>
      <c r="BF567" s="56">
        <f t="shared" ca="1" si="247"/>
        <v>0</v>
      </c>
      <c r="BG567" s="56">
        <f t="shared" ca="1" si="247"/>
        <v>0</v>
      </c>
      <c r="BH567" s="1"/>
    </row>
    <row r="568" spans="1:61" s="4" customFormat="1" x14ac:dyDescent="0.2">
      <c r="A568" s="4" t="s">
        <v>2184</v>
      </c>
      <c r="B568" s="4" t="s">
        <v>2185</v>
      </c>
      <c r="C568" s="4" t="s">
        <v>1733</v>
      </c>
      <c r="E568" s="75"/>
      <c r="F568" s="67"/>
      <c r="G568" s="50" t="s">
        <v>1682</v>
      </c>
      <c r="H568" s="50" t="s">
        <v>1682</v>
      </c>
      <c r="I568" s="51"/>
      <c r="J568" s="52">
        <v>14</v>
      </c>
      <c r="K568" s="52"/>
      <c r="L568" s="53"/>
      <c r="M568" s="54" t="str">
        <f t="shared" si="232"/>
        <v>-</v>
      </c>
      <c r="N568" s="52">
        <f t="shared" si="241"/>
        <v>0</v>
      </c>
      <c r="O568" s="55">
        <f t="shared" ca="1" si="224"/>
        <v>28</v>
      </c>
      <c r="P568" s="55" t="str">
        <f t="shared" ca="1" si="225"/>
        <v>2019.7</v>
      </c>
      <c r="Q568" s="56">
        <f t="shared" si="226"/>
        <v>0</v>
      </c>
      <c r="R568" s="52" t="str">
        <f t="shared" si="227"/>
        <v/>
      </c>
      <c r="S568" s="52"/>
      <c r="T568" s="52" t="str">
        <f t="shared" si="233"/>
        <v>OV</v>
      </c>
      <c r="U568" s="57" t="s">
        <v>130</v>
      </c>
      <c r="V568" s="58">
        <f t="shared" ca="1" si="228"/>
        <v>0</v>
      </c>
      <c r="W568" s="64" t="s">
        <v>2183</v>
      </c>
      <c r="X568" s="60"/>
      <c r="Y568" s="61"/>
      <c r="Z568" s="56">
        <f t="shared" ca="1" si="245"/>
        <v>0</v>
      </c>
      <c r="AA568" s="56">
        <f t="shared" ca="1" si="245"/>
        <v>0</v>
      </c>
      <c r="AB568" s="56">
        <f t="shared" ca="1" si="245"/>
        <v>0</v>
      </c>
      <c r="AC568" s="56">
        <f t="shared" ca="1" si="245"/>
        <v>0</v>
      </c>
      <c r="AD568" s="56">
        <f t="shared" ca="1" si="245"/>
        <v>0</v>
      </c>
      <c r="AE568" s="56">
        <f t="shared" ca="1" si="245"/>
        <v>0</v>
      </c>
      <c r="AF568" s="56">
        <f t="shared" ca="1" si="245"/>
        <v>0</v>
      </c>
      <c r="AG568" s="56">
        <f t="shared" ca="1" si="245"/>
        <v>0</v>
      </c>
      <c r="AH568" s="56">
        <f t="shared" ca="1" si="245"/>
        <v>0</v>
      </c>
      <c r="AI568" s="56">
        <f t="shared" ca="1" si="245"/>
        <v>0</v>
      </c>
      <c r="AJ568" s="56">
        <f t="shared" ca="1" si="246"/>
        <v>0</v>
      </c>
      <c r="AK568" s="56">
        <f t="shared" ca="1" si="246"/>
        <v>0</v>
      </c>
      <c r="AL568" s="56">
        <f t="shared" ca="1" si="246"/>
        <v>0</v>
      </c>
      <c r="AM568" s="56">
        <f t="shared" ca="1" si="246"/>
        <v>0</v>
      </c>
      <c r="AN568" s="56">
        <f t="shared" ca="1" si="246"/>
        <v>0</v>
      </c>
      <c r="AO568" s="56">
        <f t="shared" ca="1" si="246"/>
        <v>0</v>
      </c>
      <c r="AP568" s="56">
        <f t="shared" ca="1" si="246"/>
        <v>0</v>
      </c>
      <c r="AQ568" s="56">
        <f t="shared" ca="1" si="246"/>
        <v>0</v>
      </c>
      <c r="AR568" s="56">
        <f t="shared" ca="1" si="246"/>
        <v>0</v>
      </c>
      <c r="AS568" s="56">
        <f t="shared" ca="1" si="246"/>
        <v>0</v>
      </c>
      <c r="AT568" s="56">
        <f t="shared" ca="1" si="247"/>
        <v>0</v>
      </c>
      <c r="AU568" s="56">
        <f t="shared" ca="1" si="247"/>
        <v>0</v>
      </c>
      <c r="AV568" s="56">
        <f t="shared" ca="1" si="247"/>
        <v>0</v>
      </c>
      <c r="AW568" s="56">
        <f t="shared" ca="1" si="247"/>
        <v>0</v>
      </c>
      <c r="AX568" s="56">
        <f t="shared" ca="1" si="247"/>
        <v>0</v>
      </c>
      <c r="AY568" s="56">
        <f t="shared" ca="1" si="247"/>
        <v>0</v>
      </c>
      <c r="AZ568" s="56">
        <f t="shared" ca="1" si="247"/>
        <v>0</v>
      </c>
      <c r="BA568" s="56">
        <f t="shared" ca="1" si="247"/>
        <v>0</v>
      </c>
      <c r="BB568" s="56">
        <f t="shared" ca="1" si="247"/>
        <v>0</v>
      </c>
      <c r="BC568" s="56">
        <f t="shared" ca="1" si="247"/>
        <v>0</v>
      </c>
      <c r="BD568" s="56">
        <f t="shared" ca="1" si="247"/>
        <v>0</v>
      </c>
      <c r="BE568" s="56">
        <f t="shared" ca="1" si="247"/>
        <v>0</v>
      </c>
      <c r="BF568" s="56">
        <f t="shared" ca="1" si="247"/>
        <v>0</v>
      </c>
      <c r="BG568" s="56">
        <f t="shared" ca="1" si="247"/>
        <v>0</v>
      </c>
      <c r="BH568" s="1"/>
    </row>
    <row r="569" spans="1:61" s="4" customFormat="1" x14ac:dyDescent="0.2">
      <c r="A569" s="4" t="s">
        <v>2184</v>
      </c>
      <c r="B569" s="4" t="s">
        <v>2185</v>
      </c>
      <c r="C569" s="4" t="s">
        <v>1733</v>
      </c>
      <c r="E569" s="75"/>
      <c r="F569" s="67"/>
      <c r="G569" s="50" t="s">
        <v>1682</v>
      </c>
      <c r="H569" s="50" t="s">
        <v>1682</v>
      </c>
      <c r="I569" s="51"/>
      <c r="J569" s="52">
        <v>14</v>
      </c>
      <c r="K569" s="52"/>
      <c r="L569" s="53"/>
      <c r="M569" s="54" t="str">
        <f t="shared" si="232"/>
        <v>-</v>
      </c>
      <c r="N569" s="52">
        <f t="shared" si="241"/>
        <v>0</v>
      </c>
      <c r="O569" s="55">
        <f t="shared" ca="1" si="224"/>
        <v>28</v>
      </c>
      <c r="P569" s="55" t="str">
        <f t="shared" ca="1" si="225"/>
        <v>2019.7</v>
      </c>
      <c r="Q569" s="56">
        <f t="shared" si="226"/>
        <v>0</v>
      </c>
      <c r="R569" s="52" t="str">
        <f t="shared" si="227"/>
        <v/>
      </c>
      <c r="S569" s="52"/>
      <c r="T569" s="52" t="str">
        <f t="shared" si="233"/>
        <v>OV</v>
      </c>
      <c r="U569" s="57" t="s">
        <v>130</v>
      </c>
      <c r="V569" s="58">
        <f t="shared" ca="1" si="228"/>
        <v>0</v>
      </c>
      <c r="W569" s="64" t="s">
        <v>2183</v>
      </c>
      <c r="X569" s="60"/>
      <c r="Y569" s="61"/>
      <c r="Z569" s="56">
        <f t="shared" ca="1" si="245"/>
        <v>0</v>
      </c>
      <c r="AA569" s="56">
        <f t="shared" ca="1" si="245"/>
        <v>0</v>
      </c>
      <c r="AB569" s="56">
        <f t="shared" ca="1" si="245"/>
        <v>0</v>
      </c>
      <c r="AC569" s="56">
        <f t="shared" ca="1" si="245"/>
        <v>0</v>
      </c>
      <c r="AD569" s="56">
        <f t="shared" ca="1" si="245"/>
        <v>0</v>
      </c>
      <c r="AE569" s="56">
        <f t="shared" ca="1" si="245"/>
        <v>0</v>
      </c>
      <c r="AF569" s="56">
        <f t="shared" ca="1" si="245"/>
        <v>0</v>
      </c>
      <c r="AG569" s="56">
        <f t="shared" ca="1" si="245"/>
        <v>0</v>
      </c>
      <c r="AH569" s="56">
        <f t="shared" ca="1" si="245"/>
        <v>0</v>
      </c>
      <c r="AI569" s="56">
        <f t="shared" ca="1" si="245"/>
        <v>0</v>
      </c>
      <c r="AJ569" s="56">
        <f t="shared" ca="1" si="246"/>
        <v>0</v>
      </c>
      <c r="AK569" s="56">
        <f t="shared" ca="1" si="246"/>
        <v>0</v>
      </c>
      <c r="AL569" s="56">
        <f t="shared" ca="1" si="246"/>
        <v>0</v>
      </c>
      <c r="AM569" s="56">
        <f t="shared" ca="1" si="246"/>
        <v>0</v>
      </c>
      <c r="AN569" s="56">
        <f t="shared" ca="1" si="246"/>
        <v>0</v>
      </c>
      <c r="AO569" s="56">
        <f t="shared" ca="1" si="246"/>
        <v>0</v>
      </c>
      <c r="AP569" s="56">
        <f t="shared" ca="1" si="246"/>
        <v>0</v>
      </c>
      <c r="AQ569" s="56">
        <f t="shared" ca="1" si="246"/>
        <v>0</v>
      </c>
      <c r="AR569" s="56">
        <f t="shared" ca="1" si="246"/>
        <v>0</v>
      </c>
      <c r="AS569" s="56">
        <f t="shared" ca="1" si="246"/>
        <v>0</v>
      </c>
      <c r="AT569" s="56">
        <f t="shared" ca="1" si="247"/>
        <v>0</v>
      </c>
      <c r="AU569" s="56">
        <f t="shared" ca="1" si="247"/>
        <v>0</v>
      </c>
      <c r="AV569" s="56">
        <f t="shared" ca="1" si="247"/>
        <v>0</v>
      </c>
      <c r="AW569" s="56">
        <f t="shared" ca="1" si="247"/>
        <v>0</v>
      </c>
      <c r="AX569" s="56">
        <f t="shared" ca="1" si="247"/>
        <v>0</v>
      </c>
      <c r="AY569" s="56">
        <f t="shared" ca="1" si="247"/>
        <v>0</v>
      </c>
      <c r="AZ569" s="56">
        <f t="shared" ca="1" si="247"/>
        <v>0</v>
      </c>
      <c r="BA569" s="56">
        <f t="shared" ca="1" si="247"/>
        <v>0</v>
      </c>
      <c r="BB569" s="56">
        <f t="shared" ca="1" si="247"/>
        <v>0</v>
      </c>
      <c r="BC569" s="56">
        <f t="shared" ca="1" si="247"/>
        <v>0</v>
      </c>
      <c r="BD569" s="56">
        <f t="shared" ca="1" si="247"/>
        <v>0</v>
      </c>
      <c r="BE569" s="56">
        <f t="shared" ca="1" si="247"/>
        <v>0</v>
      </c>
      <c r="BF569" s="56">
        <f t="shared" ca="1" si="247"/>
        <v>0</v>
      </c>
      <c r="BG569" s="56">
        <f t="shared" ca="1" si="247"/>
        <v>0</v>
      </c>
      <c r="BH569" s="1"/>
    </row>
    <row r="570" spans="1:61" s="4" customFormat="1" x14ac:dyDescent="0.2">
      <c r="A570" s="4" t="s">
        <v>2184</v>
      </c>
      <c r="B570" s="4" t="s">
        <v>2185</v>
      </c>
      <c r="C570" s="4" t="s">
        <v>1733</v>
      </c>
      <c r="E570" s="75"/>
      <c r="F570" s="67" t="s">
        <v>1678</v>
      </c>
      <c r="G570" s="50" t="s">
        <v>1678</v>
      </c>
      <c r="H570" s="50" t="s">
        <v>1678</v>
      </c>
      <c r="I570" s="51"/>
      <c r="J570" s="52">
        <v>14</v>
      </c>
      <c r="K570" s="52"/>
      <c r="L570" s="53"/>
      <c r="M570" s="54" t="str">
        <f t="shared" si="232"/>
        <v>-</v>
      </c>
      <c r="N570" s="52">
        <f t="shared" si="241"/>
        <v>0</v>
      </c>
      <c r="O570" s="55">
        <f t="shared" ca="1" si="224"/>
        <v>28</v>
      </c>
      <c r="P570" s="55" t="str">
        <f t="shared" ca="1" si="225"/>
        <v>2019.7</v>
      </c>
      <c r="Q570" s="56">
        <f t="shared" si="226"/>
        <v>0</v>
      </c>
      <c r="R570" s="52" t="str">
        <f t="shared" si="227"/>
        <v/>
      </c>
      <c r="S570" s="52"/>
      <c r="T570" s="52" t="str">
        <f t="shared" si="233"/>
        <v>OV</v>
      </c>
      <c r="U570" s="57" t="s">
        <v>130</v>
      </c>
      <c r="V570" s="58">
        <f t="shared" ca="1" si="228"/>
        <v>0</v>
      </c>
      <c r="W570" s="64" t="s">
        <v>2183</v>
      </c>
      <c r="X570" s="60"/>
      <c r="Y570" s="61"/>
      <c r="Z570" s="56">
        <f t="shared" ca="1" si="245"/>
        <v>0</v>
      </c>
      <c r="AA570" s="56">
        <f t="shared" ca="1" si="245"/>
        <v>0</v>
      </c>
      <c r="AB570" s="56">
        <f t="shared" ca="1" si="245"/>
        <v>0</v>
      </c>
      <c r="AC570" s="56">
        <f t="shared" ca="1" si="245"/>
        <v>0</v>
      </c>
      <c r="AD570" s="56">
        <f t="shared" ca="1" si="245"/>
        <v>0</v>
      </c>
      <c r="AE570" s="56">
        <f t="shared" ca="1" si="245"/>
        <v>0</v>
      </c>
      <c r="AF570" s="56">
        <f t="shared" ca="1" si="245"/>
        <v>0</v>
      </c>
      <c r="AG570" s="56">
        <f t="shared" ca="1" si="245"/>
        <v>0</v>
      </c>
      <c r="AH570" s="56">
        <f t="shared" ca="1" si="245"/>
        <v>0</v>
      </c>
      <c r="AI570" s="56">
        <f t="shared" ca="1" si="245"/>
        <v>0</v>
      </c>
      <c r="AJ570" s="56">
        <f t="shared" ca="1" si="246"/>
        <v>0</v>
      </c>
      <c r="AK570" s="56">
        <f t="shared" ca="1" si="246"/>
        <v>0</v>
      </c>
      <c r="AL570" s="56">
        <f t="shared" ca="1" si="246"/>
        <v>0</v>
      </c>
      <c r="AM570" s="56">
        <f t="shared" ca="1" si="246"/>
        <v>0</v>
      </c>
      <c r="AN570" s="56">
        <f t="shared" ca="1" si="246"/>
        <v>0</v>
      </c>
      <c r="AO570" s="56">
        <f t="shared" ca="1" si="246"/>
        <v>0</v>
      </c>
      <c r="AP570" s="56">
        <f t="shared" ca="1" si="246"/>
        <v>0</v>
      </c>
      <c r="AQ570" s="56">
        <f t="shared" ca="1" si="246"/>
        <v>0</v>
      </c>
      <c r="AR570" s="56">
        <f t="shared" ca="1" si="246"/>
        <v>0</v>
      </c>
      <c r="AS570" s="56">
        <f t="shared" ca="1" si="246"/>
        <v>0</v>
      </c>
      <c r="AT570" s="56">
        <f t="shared" ca="1" si="247"/>
        <v>0</v>
      </c>
      <c r="AU570" s="56">
        <f t="shared" ca="1" si="247"/>
        <v>0</v>
      </c>
      <c r="AV570" s="56">
        <f t="shared" ca="1" si="247"/>
        <v>0</v>
      </c>
      <c r="AW570" s="56">
        <f t="shared" ca="1" si="247"/>
        <v>0</v>
      </c>
      <c r="AX570" s="56">
        <f t="shared" ca="1" si="247"/>
        <v>0</v>
      </c>
      <c r="AY570" s="56">
        <f t="shared" ca="1" si="247"/>
        <v>0</v>
      </c>
      <c r="AZ570" s="56">
        <f t="shared" ca="1" si="247"/>
        <v>0</v>
      </c>
      <c r="BA570" s="56">
        <f t="shared" ca="1" si="247"/>
        <v>0</v>
      </c>
      <c r="BB570" s="56">
        <f t="shared" ca="1" si="247"/>
        <v>0</v>
      </c>
      <c r="BC570" s="56">
        <f t="shared" ca="1" si="247"/>
        <v>0</v>
      </c>
      <c r="BD570" s="56">
        <f t="shared" ca="1" si="247"/>
        <v>0</v>
      </c>
      <c r="BE570" s="56">
        <f t="shared" ca="1" si="247"/>
        <v>0</v>
      </c>
      <c r="BF570" s="56">
        <f t="shared" ca="1" si="247"/>
        <v>0</v>
      </c>
      <c r="BG570" s="56">
        <f t="shared" ca="1" si="247"/>
        <v>0</v>
      </c>
      <c r="BH570" s="1"/>
    </row>
    <row r="571" spans="1:61" s="4" customFormat="1" x14ac:dyDescent="0.2">
      <c r="A571" s="4" t="s">
        <v>2184</v>
      </c>
      <c r="B571" s="4" t="s">
        <v>2185</v>
      </c>
      <c r="C571" s="4" t="s">
        <v>1733</v>
      </c>
      <c r="E571" s="75"/>
      <c r="F571" s="67" t="s">
        <v>1678</v>
      </c>
      <c r="G571" s="50" t="s">
        <v>1678</v>
      </c>
      <c r="H571" s="50" t="s">
        <v>1678</v>
      </c>
      <c r="I571" s="51"/>
      <c r="J571" s="52">
        <v>14</v>
      </c>
      <c r="K571" s="52"/>
      <c r="L571" s="53"/>
      <c r="M571" s="54" t="str">
        <f t="shared" si="232"/>
        <v>-</v>
      </c>
      <c r="N571" s="52">
        <f t="shared" si="241"/>
        <v>0</v>
      </c>
      <c r="O571" s="55">
        <f t="shared" ca="1" si="224"/>
        <v>28</v>
      </c>
      <c r="P571" s="55" t="str">
        <f t="shared" ca="1" si="225"/>
        <v>2019.7</v>
      </c>
      <c r="Q571" s="56">
        <f t="shared" si="226"/>
        <v>0</v>
      </c>
      <c r="R571" s="52" t="str">
        <f t="shared" si="227"/>
        <v/>
      </c>
      <c r="S571" s="52"/>
      <c r="T571" s="52" t="str">
        <f t="shared" si="233"/>
        <v>OV</v>
      </c>
      <c r="U571" s="57" t="s">
        <v>130</v>
      </c>
      <c r="V571" s="58">
        <f t="shared" ca="1" si="228"/>
        <v>0</v>
      </c>
      <c r="W571" s="64" t="s">
        <v>2183</v>
      </c>
      <c r="X571" s="60"/>
      <c r="Y571" s="61"/>
      <c r="Z571" s="56">
        <f t="shared" ca="1" si="245"/>
        <v>0</v>
      </c>
      <c r="AA571" s="56">
        <f t="shared" ca="1" si="245"/>
        <v>0</v>
      </c>
      <c r="AB571" s="56">
        <f t="shared" ca="1" si="245"/>
        <v>0</v>
      </c>
      <c r="AC571" s="56">
        <f t="shared" ca="1" si="245"/>
        <v>0</v>
      </c>
      <c r="AD571" s="56">
        <f t="shared" ca="1" si="245"/>
        <v>0</v>
      </c>
      <c r="AE571" s="56">
        <f t="shared" ca="1" si="245"/>
        <v>0</v>
      </c>
      <c r="AF571" s="56">
        <f t="shared" ca="1" si="245"/>
        <v>0</v>
      </c>
      <c r="AG571" s="56">
        <f t="shared" ca="1" si="245"/>
        <v>0</v>
      </c>
      <c r="AH571" s="56">
        <f t="shared" ca="1" si="245"/>
        <v>0</v>
      </c>
      <c r="AI571" s="56">
        <f t="shared" ca="1" si="245"/>
        <v>0</v>
      </c>
      <c r="AJ571" s="56">
        <f t="shared" ca="1" si="246"/>
        <v>0</v>
      </c>
      <c r="AK571" s="56">
        <f t="shared" ca="1" si="246"/>
        <v>0</v>
      </c>
      <c r="AL571" s="56">
        <f t="shared" ca="1" si="246"/>
        <v>0</v>
      </c>
      <c r="AM571" s="56">
        <f t="shared" ca="1" si="246"/>
        <v>0</v>
      </c>
      <c r="AN571" s="56">
        <f t="shared" ca="1" si="246"/>
        <v>0</v>
      </c>
      <c r="AO571" s="56">
        <f t="shared" ca="1" si="246"/>
        <v>0</v>
      </c>
      <c r="AP571" s="56">
        <f t="shared" ca="1" si="246"/>
        <v>0</v>
      </c>
      <c r="AQ571" s="56">
        <f t="shared" ca="1" si="246"/>
        <v>0</v>
      </c>
      <c r="AR571" s="56">
        <f t="shared" ca="1" si="246"/>
        <v>0</v>
      </c>
      <c r="AS571" s="56">
        <f t="shared" ca="1" si="246"/>
        <v>0</v>
      </c>
      <c r="AT571" s="56">
        <f t="shared" ca="1" si="247"/>
        <v>0</v>
      </c>
      <c r="AU571" s="56">
        <f t="shared" ca="1" si="247"/>
        <v>0</v>
      </c>
      <c r="AV571" s="56">
        <f t="shared" ca="1" si="247"/>
        <v>0</v>
      </c>
      <c r="AW571" s="56">
        <f t="shared" ca="1" si="247"/>
        <v>0</v>
      </c>
      <c r="AX571" s="56">
        <f t="shared" ca="1" si="247"/>
        <v>0</v>
      </c>
      <c r="AY571" s="56">
        <f t="shared" ca="1" si="247"/>
        <v>0</v>
      </c>
      <c r="AZ571" s="56">
        <f t="shared" ca="1" si="247"/>
        <v>0</v>
      </c>
      <c r="BA571" s="56">
        <f t="shared" ca="1" si="247"/>
        <v>0</v>
      </c>
      <c r="BB571" s="56">
        <f t="shared" ca="1" si="247"/>
        <v>0</v>
      </c>
      <c r="BC571" s="56">
        <f t="shared" ca="1" si="247"/>
        <v>0</v>
      </c>
      <c r="BD571" s="56">
        <f t="shared" ca="1" si="247"/>
        <v>0</v>
      </c>
      <c r="BE571" s="56">
        <f t="shared" ca="1" si="247"/>
        <v>0</v>
      </c>
      <c r="BF571" s="56">
        <f t="shared" ca="1" si="247"/>
        <v>0</v>
      </c>
      <c r="BG571" s="56">
        <f t="shared" ca="1" si="247"/>
        <v>0</v>
      </c>
      <c r="BH571" s="1"/>
    </row>
    <row r="572" spans="1:61" s="4" customFormat="1" x14ac:dyDescent="0.2">
      <c r="A572" s="4" t="s">
        <v>734</v>
      </c>
      <c r="B572" s="4" t="s">
        <v>2186</v>
      </c>
      <c r="C572" s="1" t="s">
        <v>1681</v>
      </c>
      <c r="D572" s="1"/>
      <c r="E572" s="85"/>
      <c r="F572" s="86"/>
      <c r="G572" s="50" t="s">
        <v>1682</v>
      </c>
      <c r="H572" s="50" t="s">
        <v>1682</v>
      </c>
      <c r="I572" s="87"/>
      <c r="J572" s="88">
        <v>14</v>
      </c>
      <c r="K572" s="88"/>
      <c r="L572" s="89"/>
      <c r="M572" s="54" t="str">
        <f t="shared" si="232"/>
        <v>-</v>
      </c>
      <c r="N572" s="52">
        <f t="shared" si="241"/>
        <v>0</v>
      </c>
      <c r="O572" s="55">
        <f t="shared" ca="1" si="224"/>
        <v>28</v>
      </c>
      <c r="P572" s="55" t="str">
        <f t="shared" ca="1" si="225"/>
        <v>2019.7</v>
      </c>
      <c r="Q572" s="56">
        <f t="shared" si="226"/>
        <v>0</v>
      </c>
      <c r="R572" s="52" t="str">
        <f t="shared" si="227"/>
        <v/>
      </c>
      <c r="S572" s="88"/>
      <c r="T572" s="52" t="str">
        <f t="shared" si="233"/>
        <v>OV</v>
      </c>
      <c r="U572" s="57" t="s">
        <v>130</v>
      </c>
      <c r="V572" s="58">
        <f t="shared" ca="1" si="228"/>
        <v>0</v>
      </c>
      <c r="W572" s="64" t="s">
        <v>2187</v>
      </c>
      <c r="X572" s="60"/>
      <c r="Y572" s="61"/>
      <c r="Z572" s="56">
        <f t="shared" ref="Z572:AI581" ca="1" si="248">IF($O572-WEEKNUM(Z$1815)=0,$Y572,0)</f>
        <v>0</v>
      </c>
      <c r="AA572" s="56">
        <f t="shared" ca="1" si="248"/>
        <v>0</v>
      </c>
      <c r="AB572" s="56">
        <f t="shared" ca="1" si="248"/>
        <v>0</v>
      </c>
      <c r="AC572" s="56">
        <f t="shared" ca="1" si="248"/>
        <v>0</v>
      </c>
      <c r="AD572" s="56">
        <f t="shared" ca="1" si="248"/>
        <v>0</v>
      </c>
      <c r="AE572" s="56">
        <f t="shared" ca="1" si="248"/>
        <v>0</v>
      </c>
      <c r="AF572" s="56">
        <f t="shared" ca="1" si="248"/>
        <v>0</v>
      </c>
      <c r="AG572" s="56">
        <f t="shared" ca="1" si="248"/>
        <v>0</v>
      </c>
      <c r="AH572" s="56">
        <f t="shared" ca="1" si="248"/>
        <v>0</v>
      </c>
      <c r="AI572" s="56">
        <f t="shared" ca="1" si="248"/>
        <v>0</v>
      </c>
      <c r="AJ572" s="56">
        <f t="shared" ref="AJ572:AS581" ca="1" si="249">IF($O572-WEEKNUM(AJ$1815)=0,$Y572,0)</f>
        <v>0</v>
      </c>
      <c r="AK572" s="56">
        <f t="shared" ca="1" si="249"/>
        <v>0</v>
      </c>
      <c r="AL572" s="56">
        <f t="shared" ca="1" si="249"/>
        <v>0</v>
      </c>
      <c r="AM572" s="56">
        <f t="shared" ca="1" si="249"/>
        <v>0</v>
      </c>
      <c r="AN572" s="56">
        <f t="shared" ca="1" si="249"/>
        <v>0</v>
      </c>
      <c r="AO572" s="56">
        <f t="shared" ca="1" si="249"/>
        <v>0</v>
      </c>
      <c r="AP572" s="56">
        <f t="shared" ca="1" si="249"/>
        <v>0</v>
      </c>
      <c r="AQ572" s="56">
        <f t="shared" ca="1" si="249"/>
        <v>0</v>
      </c>
      <c r="AR572" s="56">
        <f t="shared" ca="1" si="249"/>
        <v>0</v>
      </c>
      <c r="AS572" s="56">
        <f t="shared" ca="1" si="249"/>
        <v>0</v>
      </c>
      <c r="AT572" s="56">
        <f t="shared" ref="AT572:BG581" ca="1" si="250">IF($O572-WEEKNUM(AT$1815)=0,$Y572,0)</f>
        <v>0</v>
      </c>
      <c r="AU572" s="56">
        <f t="shared" ca="1" si="250"/>
        <v>0</v>
      </c>
      <c r="AV572" s="56">
        <f t="shared" ca="1" si="250"/>
        <v>0</v>
      </c>
      <c r="AW572" s="56">
        <f t="shared" ca="1" si="250"/>
        <v>0</v>
      </c>
      <c r="AX572" s="56">
        <f t="shared" ca="1" si="250"/>
        <v>0</v>
      </c>
      <c r="AY572" s="56">
        <f t="shared" ca="1" si="250"/>
        <v>0</v>
      </c>
      <c r="AZ572" s="56">
        <f t="shared" ca="1" si="250"/>
        <v>0</v>
      </c>
      <c r="BA572" s="56">
        <f t="shared" ca="1" si="250"/>
        <v>0</v>
      </c>
      <c r="BB572" s="56">
        <f t="shared" ca="1" si="250"/>
        <v>0</v>
      </c>
      <c r="BC572" s="56">
        <f t="shared" ca="1" si="250"/>
        <v>0</v>
      </c>
      <c r="BD572" s="56">
        <f t="shared" ca="1" si="250"/>
        <v>0</v>
      </c>
      <c r="BE572" s="56">
        <f t="shared" ca="1" si="250"/>
        <v>0</v>
      </c>
      <c r="BF572" s="56">
        <f t="shared" ca="1" si="250"/>
        <v>0</v>
      </c>
      <c r="BG572" s="56">
        <f t="shared" ca="1" si="250"/>
        <v>0</v>
      </c>
    </row>
    <row r="573" spans="1:61" s="4" customFormat="1" x14ac:dyDescent="0.2">
      <c r="A573" s="4" t="s">
        <v>734</v>
      </c>
      <c r="B573" s="4" t="s">
        <v>2186</v>
      </c>
      <c r="C573" s="1" t="s">
        <v>1681</v>
      </c>
      <c r="D573" s="1"/>
      <c r="E573" s="85"/>
      <c r="F573" s="86"/>
      <c r="G573" s="50" t="s">
        <v>1682</v>
      </c>
      <c r="H573" s="50" t="s">
        <v>1682</v>
      </c>
      <c r="I573" s="87"/>
      <c r="J573" s="88">
        <v>14</v>
      </c>
      <c r="K573" s="88"/>
      <c r="L573" s="89"/>
      <c r="M573" s="54" t="str">
        <f t="shared" si="232"/>
        <v>-</v>
      </c>
      <c r="N573" s="52">
        <f t="shared" si="241"/>
        <v>0</v>
      </c>
      <c r="O573" s="55">
        <f t="shared" ca="1" si="224"/>
        <v>28</v>
      </c>
      <c r="P573" s="55" t="str">
        <f t="shared" ca="1" si="225"/>
        <v>2019.7</v>
      </c>
      <c r="Q573" s="56">
        <f t="shared" si="226"/>
        <v>0</v>
      </c>
      <c r="R573" s="52" t="str">
        <f t="shared" si="227"/>
        <v/>
      </c>
      <c r="S573" s="88"/>
      <c r="T573" s="52" t="str">
        <f t="shared" si="233"/>
        <v>OV</v>
      </c>
      <c r="U573" s="57" t="s">
        <v>130</v>
      </c>
      <c r="V573" s="58">
        <f t="shared" ca="1" si="228"/>
        <v>0</v>
      </c>
      <c r="W573" s="64" t="s">
        <v>2187</v>
      </c>
      <c r="X573" s="60"/>
      <c r="Y573" s="61"/>
      <c r="Z573" s="56">
        <f t="shared" ca="1" si="248"/>
        <v>0</v>
      </c>
      <c r="AA573" s="56">
        <f t="shared" ca="1" si="248"/>
        <v>0</v>
      </c>
      <c r="AB573" s="56">
        <f t="shared" ca="1" si="248"/>
        <v>0</v>
      </c>
      <c r="AC573" s="56">
        <f t="shared" ca="1" si="248"/>
        <v>0</v>
      </c>
      <c r="AD573" s="56">
        <f t="shared" ca="1" si="248"/>
        <v>0</v>
      </c>
      <c r="AE573" s="56">
        <f t="shared" ca="1" si="248"/>
        <v>0</v>
      </c>
      <c r="AF573" s="56">
        <f t="shared" ca="1" si="248"/>
        <v>0</v>
      </c>
      <c r="AG573" s="56">
        <f t="shared" ca="1" si="248"/>
        <v>0</v>
      </c>
      <c r="AH573" s="56">
        <f t="shared" ca="1" si="248"/>
        <v>0</v>
      </c>
      <c r="AI573" s="56">
        <f t="shared" ca="1" si="248"/>
        <v>0</v>
      </c>
      <c r="AJ573" s="56">
        <f t="shared" ca="1" si="249"/>
        <v>0</v>
      </c>
      <c r="AK573" s="56">
        <f t="shared" ca="1" si="249"/>
        <v>0</v>
      </c>
      <c r="AL573" s="56">
        <f t="shared" ca="1" si="249"/>
        <v>0</v>
      </c>
      <c r="AM573" s="56">
        <f t="shared" ca="1" si="249"/>
        <v>0</v>
      </c>
      <c r="AN573" s="56">
        <f t="shared" ca="1" si="249"/>
        <v>0</v>
      </c>
      <c r="AO573" s="56">
        <f t="shared" ca="1" si="249"/>
        <v>0</v>
      </c>
      <c r="AP573" s="56">
        <f t="shared" ca="1" si="249"/>
        <v>0</v>
      </c>
      <c r="AQ573" s="56">
        <f t="shared" ca="1" si="249"/>
        <v>0</v>
      </c>
      <c r="AR573" s="56">
        <f t="shared" ca="1" si="249"/>
        <v>0</v>
      </c>
      <c r="AS573" s="56">
        <f t="shared" ca="1" si="249"/>
        <v>0</v>
      </c>
      <c r="AT573" s="56">
        <f t="shared" ca="1" si="250"/>
        <v>0</v>
      </c>
      <c r="AU573" s="56">
        <f t="shared" ca="1" si="250"/>
        <v>0</v>
      </c>
      <c r="AV573" s="56">
        <f t="shared" ca="1" si="250"/>
        <v>0</v>
      </c>
      <c r="AW573" s="56">
        <f t="shared" ca="1" si="250"/>
        <v>0</v>
      </c>
      <c r="AX573" s="56">
        <f t="shared" ca="1" si="250"/>
        <v>0</v>
      </c>
      <c r="AY573" s="56">
        <f t="shared" ca="1" si="250"/>
        <v>0</v>
      </c>
      <c r="AZ573" s="56">
        <f t="shared" ca="1" si="250"/>
        <v>0</v>
      </c>
      <c r="BA573" s="56">
        <f t="shared" ca="1" si="250"/>
        <v>0</v>
      </c>
      <c r="BB573" s="56">
        <f t="shared" ca="1" si="250"/>
        <v>0</v>
      </c>
      <c r="BC573" s="56">
        <f t="shared" ca="1" si="250"/>
        <v>0</v>
      </c>
      <c r="BD573" s="56">
        <f t="shared" ca="1" si="250"/>
        <v>0</v>
      </c>
      <c r="BE573" s="56">
        <f t="shared" ca="1" si="250"/>
        <v>0</v>
      </c>
      <c r="BF573" s="56">
        <f t="shared" ca="1" si="250"/>
        <v>0</v>
      </c>
      <c r="BG573" s="56">
        <f t="shared" ca="1" si="250"/>
        <v>0</v>
      </c>
    </row>
    <row r="574" spans="1:61" s="4" customFormat="1" x14ac:dyDescent="0.2">
      <c r="A574" s="4" t="s">
        <v>1614</v>
      </c>
      <c r="B574" s="4" t="s">
        <v>1615</v>
      </c>
      <c r="C574" s="4" t="s">
        <v>1684</v>
      </c>
      <c r="E574" s="102"/>
      <c r="F574" s="86" t="s">
        <v>2189</v>
      </c>
      <c r="G574" s="50" t="s">
        <v>1682</v>
      </c>
      <c r="H574" s="50" t="s">
        <v>1682</v>
      </c>
      <c r="I574" s="51"/>
      <c r="J574" s="52">
        <v>14</v>
      </c>
      <c r="K574" s="52"/>
      <c r="L574" s="53">
        <v>43591</v>
      </c>
      <c r="M574" s="54">
        <f t="shared" si="232"/>
        <v>1</v>
      </c>
      <c r="N574" s="52">
        <f t="shared" si="241"/>
        <v>19</v>
      </c>
      <c r="O574" s="55">
        <f t="shared" ca="1" si="224"/>
        <v>28</v>
      </c>
      <c r="P574" s="55" t="str">
        <f t="shared" ca="1" si="225"/>
        <v>2019.7</v>
      </c>
      <c r="Q574" s="56">
        <f t="shared" si="226"/>
        <v>17137.474912485413</v>
      </c>
      <c r="R574" s="52">
        <f t="shared" ca="1" si="227"/>
        <v>65</v>
      </c>
      <c r="S574" s="52"/>
      <c r="T574" s="52" t="str">
        <f t="shared" ca="1" si="233"/>
        <v>OV</v>
      </c>
      <c r="U574" s="57" t="s">
        <v>130</v>
      </c>
      <c r="V574" s="58">
        <f t="shared" ca="1" si="228"/>
        <v>0</v>
      </c>
      <c r="W574" s="64" t="s">
        <v>2190</v>
      </c>
      <c r="X574" s="60">
        <v>13731.58</v>
      </c>
      <c r="Y574" s="61">
        <v>73434.080000000002</v>
      </c>
      <c r="Z574" s="56">
        <f t="shared" ca="1" si="248"/>
        <v>0</v>
      </c>
      <c r="AA574" s="56">
        <f t="shared" ca="1" si="248"/>
        <v>0</v>
      </c>
      <c r="AB574" s="56">
        <f t="shared" ca="1" si="248"/>
        <v>0</v>
      </c>
      <c r="AC574" s="56">
        <f t="shared" ca="1" si="248"/>
        <v>0</v>
      </c>
      <c r="AD574" s="56">
        <f t="shared" ca="1" si="248"/>
        <v>0</v>
      </c>
      <c r="AE574" s="56">
        <f t="shared" ca="1" si="248"/>
        <v>0</v>
      </c>
      <c r="AF574" s="56">
        <f t="shared" ca="1" si="248"/>
        <v>0</v>
      </c>
      <c r="AG574" s="56">
        <f t="shared" ca="1" si="248"/>
        <v>0</v>
      </c>
      <c r="AH574" s="56">
        <f t="shared" ca="1" si="248"/>
        <v>0</v>
      </c>
      <c r="AI574" s="56">
        <f t="shared" ca="1" si="248"/>
        <v>73434.080000000002</v>
      </c>
      <c r="AJ574" s="56">
        <f t="shared" ca="1" si="249"/>
        <v>0</v>
      </c>
      <c r="AK574" s="56">
        <f t="shared" ca="1" si="249"/>
        <v>0</v>
      </c>
      <c r="AL574" s="56">
        <f t="shared" ca="1" si="249"/>
        <v>0</v>
      </c>
      <c r="AM574" s="56">
        <f t="shared" ca="1" si="249"/>
        <v>0</v>
      </c>
      <c r="AN574" s="56">
        <f t="shared" ca="1" si="249"/>
        <v>0</v>
      </c>
      <c r="AO574" s="56">
        <f t="shared" ca="1" si="249"/>
        <v>0</v>
      </c>
      <c r="AP574" s="56">
        <f t="shared" ca="1" si="249"/>
        <v>0</v>
      </c>
      <c r="AQ574" s="56">
        <f t="shared" ca="1" si="249"/>
        <v>0</v>
      </c>
      <c r="AR574" s="56">
        <f t="shared" ca="1" si="249"/>
        <v>0</v>
      </c>
      <c r="AS574" s="56">
        <f t="shared" ca="1" si="249"/>
        <v>0</v>
      </c>
      <c r="AT574" s="56">
        <f t="shared" ca="1" si="250"/>
        <v>0</v>
      </c>
      <c r="AU574" s="56">
        <f t="shared" ca="1" si="250"/>
        <v>0</v>
      </c>
      <c r="AV574" s="56">
        <f t="shared" ca="1" si="250"/>
        <v>0</v>
      </c>
      <c r="AW574" s="56">
        <f t="shared" ca="1" si="250"/>
        <v>0</v>
      </c>
      <c r="AX574" s="56">
        <f t="shared" ca="1" si="250"/>
        <v>0</v>
      </c>
      <c r="AY574" s="56">
        <f t="shared" ca="1" si="250"/>
        <v>0</v>
      </c>
      <c r="AZ574" s="56">
        <f t="shared" ca="1" si="250"/>
        <v>0</v>
      </c>
      <c r="BA574" s="56">
        <f t="shared" ca="1" si="250"/>
        <v>0</v>
      </c>
      <c r="BB574" s="56">
        <f t="shared" ca="1" si="250"/>
        <v>0</v>
      </c>
      <c r="BC574" s="56">
        <f t="shared" ca="1" si="250"/>
        <v>0</v>
      </c>
      <c r="BD574" s="56">
        <f t="shared" ca="1" si="250"/>
        <v>0</v>
      </c>
      <c r="BE574" s="56">
        <f t="shared" ca="1" si="250"/>
        <v>0</v>
      </c>
      <c r="BF574" s="56">
        <f t="shared" ca="1" si="250"/>
        <v>0</v>
      </c>
      <c r="BG574" s="56">
        <f t="shared" ca="1" si="250"/>
        <v>0</v>
      </c>
      <c r="BI574" s="1"/>
    </row>
    <row r="575" spans="1:61" s="4" customFormat="1" x14ac:dyDescent="0.2">
      <c r="A575" s="4" t="s">
        <v>2191</v>
      </c>
      <c r="B575" s="4" t="s">
        <v>2192</v>
      </c>
      <c r="C575" s="1" t="s">
        <v>1681</v>
      </c>
      <c r="D575" s="1"/>
      <c r="E575" s="104"/>
      <c r="F575" s="86"/>
      <c r="G575" s="50" t="s">
        <v>1682</v>
      </c>
      <c r="H575" s="50" t="s">
        <v>1682</v>
      </c>
      <c r="I575" s="51"/>
      <c r="J575" s="88">
        <v>14</v>
      </c>
      <c r="K575" s="88"/>
      <c r="L575" s="53"/>
      <c r="M575" s="54" t="str">
        <f t="shared" si="232"/>
        <v>-</v>
      </c>
      <c r="N575" s="52">
        <f t="shared" si="241"/>
        <v>0</v>
      </c>
      <c r="O575" s="55">
        <f t="shared" ca="1" si="224"/>
        <v>28</v>
      </c>
      <c r="P575" s="55" t="str">
        <f t="shared" ca="1" si="225"/>
        <v>2019.7</v>
      </c>
      <c r="Q575" s="56">
        <f t="shared" si="226"/>
        <v>0</v>
      </c>
      <c r="R575" s="52" t="str">
        <f t="shared" si="227"/>
        <v/>
      </c>
      <c r="S575" s="88"/>
      <c r="T575" s="52" t="str">
        <f t="shared" si="233"/>
        <v>OV</v>
      </c>
      <c r="U575" s="57" t="s">
        <v>130</v>
      </c>
      <c r="V575" s="58">
        <f t="shared" ca="1" si="228"/>
        <v>0</v>
      </c>
      <c r="W575" s="59"/>
      <c r="X575" s="60"/>
      <c r="Y575" s="61"/>
      <c r="Z575" s="56">
        <f t="shared" ca="1" si="248"/>
        <v>0</v>
      </c>
      <c r="AA575" s="56">
        <f t="shared" ca="1" si="248"/>
        <v>0</v>
      </c>
      <c r="AB575" s="56">
        <f t="shared" ca="1" si="248"/>
        <v>0</v>
      </c>
      <c r="AC575" s="56">
        <f t="shared" ca="1" si="248"/>
        <v>0</v>
      </c>
      <c r="AD575" s="56">
        <f t="shared" ca="1" si="248"/>
        <v>0</v>
      </c>
      <c r="AE575" s="56">
        <f t="shared" ca="1" si="248"/>
        <v>0</v>
      </c>
      <c r="AF575" s="56">
        <f t="shared" ca="1" si="248"/>
        <v>0</v>
      </c>
      <c r="AG575" s="56">
        <f t="shared" ca="1" si="248"/>
        <v>0</v>
      </c>
      <c r="AH575" s="56">
        <f t="shared" ca="1" si="248"/>
        <v>0</v>
      </c>
      <c r="AI575" s="56">
        <f t="shared" ca="1" si="248"/>
        <v>0</v>
      </c>
      <c r="AJ575" s="56">
        <f t="shared" ca="1" si="249"/>
        <v>0</v>
      </c>
      <c r="AK575" s="56">
        <f t="shared" ca="1" si="249"/>
        <v>0</v>
      </c>
      <c r="AL575" s="56">
        <f t="shared" ca="1" si="249"/>
        <v>0</v>
      </c>
      <c r="AM575" s="56">
        <f t="shared" ca="1" si="249"/>
        <v>0</v>
      </c>
      <c r="AN575" s="56">
        <f t="shared" ca="1" si="249"/>
        <v>0</v>
      </c>
      <c r="AO575" s="56">
        <f t="shared" ca="1" si="249"/>
        <v>0</v>
      </c>
      <c r="AP575" s="56">
        <f t="shared" ca="1" si="249"/>
        <v>0</v>
      </c>
      <c r="AQ575" s="56">
        <f t="shared" ca="1" si="249"/>
        <v>0</v>
      </c>
      <c r="AR575" s="56">
        <f t="shared" ca="1" si="249"/>
        <v>0</v>
      </c>
      <c r="AS575" s="56">
        <f t="shared" ca="1" si="249"/>
        <v>0</v>
      </c>
      <c r="AT575" s="56">
        <f t="shared" ca="1" si="250"/>
        <v>0</v>
      </c>
      <c r="AU575" s="56">
        <f t="shared" ca="1" si="250"/>
        <v>0</v>
      </c>
      <c r="AV575" s="56">
        <f t="shared" ca="1" si="250"/>
        <v>0</v>
      </c>
      <c r="AW575" s="56">
        <f t="shared" ca="1" si="250"/>
        <v>0</v>
      </c>
      <c r="AX575" s="56">
        <f t="shared" ca="1" si="250"/>
        <v>0</v>
      </c>
      <c r="AY575" s="56">
        <f t="shared" ca="1" si="250"/>
        <v>0</v>
      </c>
      <c r="AZ575" s="56">
        <f t="shared" ca="1" si="250"/>
        <v>0</v>
      </c>
      <c r="BA575" s="56">
        <f t="shared" ca="1" si="250"/>
        <v>0</v>
      </c>
      <c r="BB575" s="56">
        <f t="shared" ca="1" si="250"/>
        <v>0</v>
      </c>
      <c r="BC575" s="56">
        <f t="shared" ca="1" si="250"/>
        <v>0</v>
      </c>
      <c r="BD575" s="56">
        <f t="shared" ca="1" si="250"/>
        <v>0</v>
      </c>
      <c r="BE575" s="56">
        <f t="shared" ca="1" si="250"/>
        <v>0</v>
      </c>
      <c r="BF575" s="56">
        <f t="shared" ca="1" si="250"/>
        <v>0</v>
      </c>
      <c r="BG575" s="56">
        <f t="shared" ca="1" si="250"/>
        <v>0</v>
      </c>
    </row>
    <row r="576" spans="1:61" s="4" customFormat="1" x14ac:dyDescent="0.2">
      <c r="A576" s="4" t="s">
        <v>2193</v>
      </c>
      <c r="B576" s="4" t="s">
        <v>2194</v>
      </c>
      <c r="C576" s="1" t="s">
        <v>1681</v>
      </c>
      <c r="D576" s="1"/>
      <c r="E576" s="104"/>
      <c r="F576" s="86"/>
      <c r="G576" s="50" t="s">
        <v>1682</v>
      </c>
      <c r="H576" s="50" t="s">
        <v>1682</v>
      </c>
      <c r="I576" s="51"/>
      <c r="J576" s="88">
        <v>30</v>
      </c>
      <c r="K576" s="105"/>
      <c r="L576" s="53"/>
      <c r="M576" s="54" t="str">
        <f t="shared" si="232"/>
        <v>-</v>
      </c>
      <c r="N576" s="52">
        <f t="shared" si="241"/>
        <v>0</v>
      </c>
      <c r="O576" s="55">
        <f t="shared" ca="1" si="224"/>
        <v>28</v>
      </c>
      <c r="P576" s="55" t="str">
        <f t="shared" ca="1" si="225"/>
        <v>2019.7</v>
      </c>
      <c r="Q576" s="56">
        <f t="shared" si="226"/>
        <v>0</v>
      </c>
      <c r="R576" s="52" t="str">
        <f t="shared" si="227"/>
        <v/>
      </c>
      <c r="S576" s="88"/>
      <c r="T576" s="52" t="str">
        <f t="shared" si="233"/>
        <v>OV</v>
      </c>
      <c r="U576" s="57" t="s">
        <v>130</v>
      </c>
      <c r="V576" s="58">
        <f t="shared" ca="1" si="228"/>
        <v>0</v>
      </c>
      <c r="W576" s="64" t="s">
        <v>2195</v>
      </c>
      <c r="X576" s="60"/>
      <c r="Y576" s="61"/>
      <c r="Z576" s="56">
        <f t="shared" ca="1" si="248"/>
        <v>0</v>
      </c>
      <c r="AA576" s="56">
        <f t="shared" ca="1" si="248"/>
        <v>0</v>
      </c>
      <c r="AB576" s="56">
        <f t="shared" ca="1" si="248"/>
        <v>0</v>
      </c>
      <c r="AC576" s="56">
        <f t="shared" ca="1" si="248"/>
        <v>0</v>
      </c>
      <c r="AD576" s="56">
        <f t="shared" ca="1" si="248"/>
        <v>0</v>
      </c>
      <c r="AE576" s="56">
        <f t="shared" ca="1" si="248"/>
        <v>0</v>
      </c>
      <c r="AF576" s="56">
        <f t="shared" ca="1" si="248"/>
        <v>0</v>
      </c>
      <c r="AG576" s="56">
        <f t="shared" ca="1" si="248"/>
        <v>0</v>
      </c>
      <c r="AH576" s="56">
        <f t="shared" ca="1" si="248"/>
        <v>0</v>
      </c>
      <c r="AI576" s="56">
        <f t="shared" ca="1" si="248"/>
        <v>0</v>
      </c>
      <c r="AJ576" s="56">
        <f t="shared" ca="1" si="249"/>
        <v>0</v>
      </c>
      <c r="AK576" s="56">
        <f t="shared" ca="1" si="249"/>
        <v>0</v>
      </c>
      <c r="AL576" s="56">
        <f t="shared" ca="1" si="249"/>
        <v>0</v>
      </c>
      <c r="AM576" s="56">
        <f t="shared" ca="1" si="249"/>
        <v>0</v>
      </c>
      <c r="AN576" s="56">
        <f t="shared" ca="1" si="249"/>
        <v>0</v>
      </c>
      <c r="AO576" s="56">
        <f t="shared" ca="1" si="249"/>
        <v>0</v>
      </c>
      <c r="AP576" s="56">
        <f t="shared" ca="1" si="249"/>
        <v>0</v>
      </c>
      <c r="AQ576" s="56">
        <f t="shared" ca="1" si="249"/>
        <v>0</v>
      </c>
      <c r="AR576" s="56">
        <f t="shared" ca="1" si="249"/>
        <v>0</v>
      </c>
      <c r="AS576" s="56">
        <f t="shared" ca="1" si="249"/>
        <v>0</v>
      </c>
      <c r="AT576" s="56">
        <f t="shared" ca="1" si="250"/>
        <v>0</v>
      </c>
      <c r="AU576" s="56">
        <f t="shared" ca="1" si="250"/>
        <v>0</v>
      </c>
      <c r="AV576" s="56">
        <f t="shared" ca="1" si="250"/>
        <v>0</v>
      </c>
      <c r="AW576" s="56">
        <f t="shared" ca="1" si="250"/>
        <v>0</v>
      </c>
      <c r="AX576" s="56">
        <f t="shared" ca="1" si="250"/>
        <v>0</v>
      </c>
      <c r="AY576" s="56">
        <f t="shared" ca="1" si="250"/>
        <v>0</v>
      </c>
      <c r="AZ576" s="56">
        <f t="shared" ca="1" si="250"/>
        <v>0</v>
      </c>
      <c r="BA576" s="56">
        <f t="shared" ca="1" si="250"/>
        <v>0</v>
      </c>
      <c r="BB576" s="56">
        <f t="shared" ca="1" si="250"/>
        <v>0</v>
      </c>
      <c r="BC576" s="56">
        <f t="shared" ca="1" si="250"/>
        <v>0</v>
      </c>
      <c r="BD576" s="56">
        <f t="shared" ca="1" si="250"/>
        <v>0</v>
      </c>
      <c r="BE576" s="56">
        <f t="shared" ca="1" si="250"/>
        <v>0</v>
      </c>
      <c r="BF576" s="56">
        <f t="shared" ca="1" si="250"/>
        <v>0</v>
      </c>
      <c r="BG576" s="56">
        <f t="shared" ca="1" si="250"/>
        <v>0</v>
      </c>
    </row>
    <row r="577" spans="1:60" s="4" customFormat="1" x14ac:dyDescent="0.2">
      <c r="A577" s="4" t="s">
        <v>2193</v>
      </c>
      <c r="B577" s="4" t="s">
        <v>2194</v>
      </c>
      <c r="C577" s="1" t="s">
        <v>1681</v>
      </c>
      <c r="D577" s="1"/>
      <c r="E577" s="104"/>
      <c r="F577" s="86"/>
      <c r="G577" s="50" t="s">
        <v>1682</v>
      </c>
      <c r="H577" s="50" t="s">
        <v>1682</v>
      </c>
      <c r="I577" s="51"/>
      <c r="J577" s="88">
        <v>30</v>
      </c>
      <c r="K577" s="105"/>
      <c r="L577" s="53"/>
      <c r="M577" s="54" t="str">
        <f t="shared" si="232"/>
        <v>-</v>
      </c>
      <c r="N577" s="52">
        <f t="shared" si="241"/>
        <v>0</v>
      </c>
      <c r="O577" s="55">
        <f t="shared" ca="1" si="224"/>
        <v>28</v>
      </c>
      <c r="P577" s="55" t="str">
        <f t="shared" ca="1" si="225"/>
        <v>2019.7</v>
      </c>
      <c r="Q577" s="56">
        <f t="shared" si="226"/>
        <v>0</v>
      </c>
      <c r="R577" s="52" t="str">
        <f t="shared" si="227"/>
        <v/>
      </c>
      <c r="S577" s="88"/>
      <c r="T577" s="52" t="str">
        <f t="shared" si="233"/>
        <v>OV</v>
      </c>
      <c r="U577" s="57" t="s">
        <v>130</v>
      </c>
      <c r="V577" s="58">
        <f t="shared" ca="1" si="228"/>
        <v>0</v>
      </c>
      <c r="W577" s="64" t="s">
        <v>2195</v>
      </c>
      <c r="X577" s="60"/>
      <c r="Y577" s="61"/>
      <c r="Z577" s="56">
        <f t="shared" ca="1" si="248"/>
        <v>0</v>
      </c>
      <c r="AA577" s="56">
        <f t="shared" ca="1" si="248"/>
        <v>0</v>
      </c>
      <c r="AB577" s="56">
        <f t="shared" ca="1" si="248"/>
        <v>0</v>
      </c>
      <c r="AC577" s="56">
        <f t="shared" ca="1" si="248"/>
        <v>0</v>
      </c>
      <c r="AD577" s="56">
        <f t="shared" ca="1" si="248"/>
        <v>0</v>
      </c>
      <c r="AE577" s="56">
        <f t="shared" ca="1" si="248"/>
        <v>0</v>
      </c>
      <c r="AF577" s="56">
        <f t="shared" ca="1" si="248"/>
        <v>0</v>
      </c>
      <c r="AG577" s="56">
        <f t="shared" ca="1" si="248"/>
        <v>0</v>
      </c>
      <c r="AH577" s="56">
        <f t="shared" ca="1" si="248"/>
        <v>0</v>
      </c>
      <c r="AI577" s="56">
        <f t="shared" ca="1" si="248"/>
        <v>0</v>
      </c>
      <c r="AJ577" s="56">
        <f t="shared" ca="1" si="249"/>
        <v>0</v>
      </c>
      <c r="AK577" s="56">
        <f t="shared" ca="1" si="249"/>
        <v>0</v>
      </c>
      <c r="AL577" s="56">
        <f t="shared" ca="1" si="249"/>
        <v>0</v>
      </c>
      <c r="AM577" s="56">
        <f t="shared" ca="1" si="249"/>
        <v>0</v>
      </c>
      <c r="AN577" s="56">
        <f t="shared" ca="1" si="249"/>
        <v>0</v>
      </c>
      <c r="AO577" s="56">
        <f t="shared" ca="1" si="249"/>
        <v>0</v>
      </c>
      <c r="AP577" s="56">
        <f t="shared" ca="1" si="249"/>
        <v>0</v>
      </c>
      <c r="AQ577" s="56">
        <f t="shared" ca="1" si="249"/>
        <v>0</v>
      </c>
      <c r="AR577" s="56">
        <f t="shared" ca="1" si="249"/>
        <v>0</v>
      </c>
      <c r="AS577" s="56">
        <f t="shared" ca="1" si="249"/>
        <v>0</v>
      </c>
      <c r="AT577" s="56">
        <f t="shared" ca="1" si="250"/>
        <v>0</v>
      </c>
      <c r="AU577" s="56">
        <f t="shared" ca="1" si="250"/>
        <v>0</v>
      </c>
      <c r="AV577" s="56">
        <f t="shared" ca="1" si="250"/>
        <v>0</v>
      </c>
      <c r="AW577" s="56">
        <f t="shared" ca="1" si="250"/>
        <v>0</v>
      </c>
      <c r="AX577" s="56">
        <f t="shared" ca="1" si="250"/>
        <v>0</v>
      </c>
      <c r="AY577" s="56">
        <f t="shared" ca="1" si="250"/>
        <v>0</v>
      </c>
      <c r="AZ577" s="56">
        <f t="shared" ca="1" si="250"/>
        <v>0</v>
      </c>
      <c r="BA577" s="56">
        <f t="shared" ca="1" si="250"/>
        <v>0</v>
      </c>
      <c r="BB577" s="56">
        <f t="shared" ca="1" si="250"/>
        <v>0</v>
      </c>
      <c r="BC577" s="56">
        <f t="shared" ca="1" si="250"/>
        <v>0</v>
      </c>
      <c r="BD577" s="56">
        <f t="shared" ca="1" si="250"/>
        <v>0</v>
      </c>
      <c r="BE577" s="56">
        <f t="shared" ca="1" si="250"/>
        <v>0</v>
      </c>
      <c r="BF577" s="56">
        <f t="shared" ca="1" si="250"/>
        <v>0</v>
      </c>
      <c r="BG577" s="56">
        <f t="shared" ca="1" si="250"/>
        <v>0</v>
      </c>
    </row>
    <row r="578" spans="1:60" s="4" customFormat="1" x14ac:dyDescent="0.2">
      <c r="B578" s="4" t="s">
        <v>2196</v>
      </c>
      <c r="C578" s="1" t="s">
        <v>1681</v>
      </c>
      <c r="D578" s="1"/>
      <c r="E578" s="104"/>
      <c r="F578" s="86"/>
      <c r="G578" s="50" t="s">
        <v>1682</v>
      </c>
      <c r="H578" s="50" t="s">
        <v>1682</v>
      </c>
      <c r="I578" s="51"/>
      <c r="J578" s="88"/>
      <c r="K578" s="88"/>
      <c r="L578" s="53"/>
      <c r="M578" s="54" t="str">
        <f t="shared" si="232"/>
        <v>-</v>
      </c>
      <c r="N578" s="52">
        <f t="shared" si="241"/>
        <v>0</v>
      </c>
      <c r="O578" s="55">
        <f t="shared" ref="O578:O641" ca="1" si="251">WEEKNUM(IF((L578)&lt;$A$1825,$A$1825,(L578)))</f>
        <v>28</v>
      </c>
      <c r="P578" s="55" t="str">
        <f t="shared" ref="P578:P641" ca="1" si="252">YEAR(IF((L578)&lt;$A$1825,$A$1825,(L578)))&amp;"."&amp;MONTH(IF((L578)&lt;$A$1825,$A$1825,(L578)))</f>
        <v>2019.7</v>
      </c>
      <c r="Q578" s="56">
        <f t="shared" ref="Q578:Q641" si="253">IF(U578="PLN",Y578/$A$1826,Y578)</f>
        <v>0</v>
      </c>
      <c r="R578" s="52" t="str">
        <f t="shared" ref="R578:R641" si="254">IF(L578=0,"",IFERROR(_xlfn.DAYS($A$1825,L578),""))</f>
        <v/>
      </c>
      <c r="S578" s="88"/>
      <c r="T578" s="52" t="str">
        <f t="shared" si="233"/>
        <v>OV</v>
      </c>
      <c r="U578" s="57" t="s">
        <v>130</v>
      </c>
      <c r="V578" s="58">
        <f t="shared" ca="1" si="228"/>
        <v>0</v>
      </c>
      <c r="W578" s="59"/>
      <c r="X578" s="60"/>
      <c r="Y578" s="61"/>
      <c r="Z578" s="56">
        <f t="shared" ca="1" si="248"/>
        <v>0</v>
      </c>
      <c r="AA578" s="56">
        <f t="shared" ca="1" si="248"/>
        <v>0</v>
      </c>
      <c r="AB578" s="56">
        <f t="shared" ca="1" si="248"/>
        <v>0</v>
      </c>
      <c r="AC578" s="56">
        <f t="shared" ca="1" si="248"/>
        <v>0</v>
      </c>
      <c r="AD578" s="56">
        <f t="shared" ca="1" si="248"/>
        <v>0</v>
      </c>
      <c r="AE578" s="56">
        <f t="shared" ca="1" si="248"/>
        <v>0</v>
      </c>
      <c r="AF578" s="56">
        <f t="shared" ca="1" si="248"/>
        <v>0</v>
      </c>
      <c r="AG578" s="56">
        <f t="shared" ca="1" si="248"/>
        <v>0</v>
      </c>
      <c r="AH578" s="56">
        <f t="shared" ca="1" si="248"/>
        <v>0</v>
      </c>
      <c r="AI578" s="56">
        <f t="shared" ca="1" si="248"/>
        <v>0</v>
      </c>
      <c r="AJ578" s="56">
        <f t="shared" ca="1" si="249"/>
        <v>0</v>
      </c>
      <c r="AK578" s="56">
        <f t="shared" ca="1" si="249"/>
        <v>0</v>
      </c>
      <c r="AL578" s="56">
        <f t="shared" ca="1" si="249"/>
        <v>0</v>
      </c>
      <c r="AM578" s="56">
        <f t="shared" ca="1" si="249"/>
        <v>0</v>
      </c>
      <c r="AN578" s="56">
        <f t="shared" ca="1" si="249"/>
        <v>0</v>
      </c>
      <c r="AO578" s="56">
        <f t="shared" ca="1" si="249"/>
        <v>0</v>
      </c>
      <c r="AP578" s="56">
        <f t="shared" ca="1" si="249"/>
        <v>0</v>
      </c>
      <c r="AQ578" s="56">
        <f t="shared" ca="1" si="249"/>
        <v>0</v>
      </c>
      <c r="AR578" s="56">
        <f t="shared" ca="1" si="249"/>
        <v>0</v>
      </c>
      <c r="AS578" s="56">
        <f t="shared" ca="1" si="249"/>
        <v>0</v>
      </c>
      <c r="AT578" s="56">
        <f t="shared" ca="1" si="250"/>
        <v>0</v>
      </c>
      <c r="AU578" s="56">
        <f t="shared" ca="1" si="250"/>
        <v>0</v>
      </c>
      <c r="AV578" s="56">
        <f t="shared" ca="1" si="250"/>
        <v>0</v>
      </c>
      <c r="AW578" s="56">
        <f t="shared" ca="1" si="250"/>
        <v>0</v>
      </c>
      <c r="AX578" s="56">
        <f t="shared" ca="1" si="250"/>
        <v>0</v>
      </c>
      <c r="AY578" s="56">
        <f t="shared" ca="1" si="250"/>
        <v>0</v>
      </c>
      <c r="AZ578" s="56">
        <f t="shared" ca="1" si="250"/>
        <v>0</v>
      </c>
      <c r="BA578" s="56">
        <f t="shared" ca="1" si="250"/>
        <v>0</v>
      </c>
      <c r="BB578" s="56">
        <f t="shared" ca="1" si="250"/>
        <v>0</v>
      </c>
      <c r="BC578" s="56">
        <f t="shared" ca="1" si="250"/>
        <v>0</v>
      </c>
      <c r="BD578" s="56">
        <f t="shared" ca="1" si="250"/>
        <v>0</v>
      </c>
      <c r="BE578" s="56">
        <f t="shared" ca="1" si="250"/>
        <v>0</v>
      </c>
      <c r="BF578" s="56">
        <f t="shared" ca="1" si="250"/>
        <v>0</v>
      </c>
      <c r="BG578" s="56">
        <f t="shared" ca="1" si="250"/>
        <v>0</v>
      </c>
    </row>
    <row r="579" spans="1:60" s="4" customFormat="1" x14ac:dyDescent="0.2">
      <c r="A579" s="4" t="s">
        <v>2197</v>
      </c>
      <c r="B579" s="4" t="s">
        <v>2198</v>
      </c>
      <c r="C579" s="1" t="s">
        <v>1681</v>
      </c>
      <c r="D579" s="1"/>
      <c r="E579" s="104"/>
      <c r="F579" s="86" t="s">
        <v>122</v>
      </c>
      <c r="G579" s="50" t="s">
        <v>1682</v>
      </c>
      <c r="H579" s="50" t="s">
        <v>1682</v>
      </c>
      <c r="I579" s="51"/>
      <c r="J579" s="88">
        <v>0</v>
      </c>
      <c r="K579" s="88"/>
      <c r="L579" s="53"/>
      <c r="M579" s="54" t="str">
        <f t="shared" si="232"/>
        <v>-</v>
      </c>
      <c r="N579" s="52">
        <f t="shared" si="241"/>
        <v>0</v>
      </c>
      <c r="O579" s="55">
        <f t="shared" ca="1" si="251"/>
        <v>28</v>
      </c>
      <c r="P579" s="55" t="str">
        <f t="shared" ca="1" si="252"/>
        <v>2019.7</v>
      </c>
      <c r="Q579" s="56">
        <f t="shared" si="253"/>
        <v>0</v>
      </c>
      <c r="R579" s="52" t="str">
        <f t="shared" si="254"/>
        <v/>
      </c>
      <c r="S579" s="88"/>
      <c r="T579" s="52" t="str">
        <f t="shared" si="233"/>
        <v>OV</v>
      </c>
      <c r="U579" s="57" t="s">
        <v>130</v>
      </c>
      <c r="V579" s="58">
        <f t="shared" ref="V579:V642" ca="1" si="255">SUM(Y579:BH579)-Y579*2</f>
        <v>0</v>
      </c>
      <c r="W579" s="59"/>
      <c r="X579" s="60"/>
      <c r="Y579" s="61"/>
      <c r="Z579" s="56">
        <f t="shared" ca="1" si="248"/>
        <v>0</v>
      </c>
      <c r="AA579" s="56">
        <f t="shared" ca="1" si="248"/>
        <v>0</v>
      </c>
      <c r="AB579" s="56">
        <f t="shared" ca="1" si="248"/>
        <v>0</v>
      </c>
      <c r="AC579" s="56">
        <f t="shared" ca="1" si="248"/>
        <v>0</v>
      </c>
      <c r="AD579" s="56">
        <f t="shared" ca="1" si="248"/>
        <v>0</v>
      </c>
      <c r="AE579" s="56">
        <f t="shared" ca="1" si="248"/>
        <v>0</v>
      </c>
      <c r="AF579" s="56">
        <f t="shared" ca="1" si="248"/>
        <v>0</v>
      </c>
      <c r="AG579" s="56">
        <f t="shared" ca="1" si="248"/>
        <v>0</v>
      </c>
      <c r="AH579" s="56">
        <f t="shared" ca="1" si="248"/>
        <v>0</v>
      </c>
      <c r="AI579" s="56">
        <f t="shared" ca="1" si="248"/>
        <v>0</v>
      </c>
      <c r="AJ579" s="56">
        <f t="shared" ca="1" si="249"/>
        <v>0</v>
      </c>
      <c r="AK579" s="56">
        <f t="shared" ca="1" si="249"/>
        <v>0</v>
      </c>
      <c r="AL579" s="56">
        <f t="shared" ca="1" si="249"/>
        <v>0</v>
      </c>
      <c r="AM579" s="56">
        <f t="shared" ca="1" si="249"/>
        <v>0</v>
      </c>
      <c r="AN579" s="56">
        <f t="shared" ca="1" si="249"/>
        <v>0</v>
      </c>
      <c r="AO579" s="56">
        <f t="shared" ca="1" si="249"/>
        <v>0</v>
      </c>
      <c r="AP579" s="56">
        <f t="shared" ca="1" si="249"/>
        <v>0</v>
      </c>
      <c r="AQ579" s="56">
        <f t="shared" ca="1" si="249"/>
        <v>0</v>
      </c>
      <c r="AR579" s="56">
        <f t="shared" ca="1" si="249"/>
        <v>0</v>
      </c>
      <c r="AS579" s="56">
        <f t="shared" ca="1" si="249"/>
        <v>0</v>
      </c>
      <c r="AT579" s="56">
        <f t="shared" ca="1" si="250"/>
        <v>0</v>
      </c>
      <c r="AU579" s="56">
        <f t="shared" ca="1" si="250"/>
        <v>0</v>
      </c>
      <c r="AV579" s="56">
        <f t="shared" ca="1" si="250"/>
        <v>0</v>
      </c>
      <c r="AW579" s="56">
        <f t="shared" ca="1" si="250"/>
        <v>0</v>
      </c>
      <c r="AX579" s="56">
        <f t="shared" ca="1" si="250"/>
        <v>0</v>
      </c>
      <c r="AY579" s="56">
        <f t="shared" ca="1" si="250"/>
        <v>0</v>
      </c>
      <c r="AZ579" s="56">
        <f t="shared" ca="1" si="250"/>
        <v>0</v>
      </c>
      <c r="BA579" s="56">
        <f t="shared" ca="1" si="250"/>
        <v>0</v>
      </c>
      <c r="BB579" s="56">
        <f t="shared" ca="1" si="250"/>
        <v>0</v>
      </c>
      <c r="BC579" s="56">
        <f t="shared" ca="1" si="250"/>
        <v>0</v>
      </c>
      <c r="BD579" s="56">
        <f t="shared" ca="1" si="250"/>
        <v>0</v>
      </c>
      <c r="BE579" s="56">
        <f t="shared" ca="1" si="250"/>
        <v>0</v>
      </c>
      <c r="BF579" s="56">
        <f t="shared" ca="1" si="250"/>
        <v>0</v>
      </c>
      <c r="BG579" s="56">
        <f t="shared" ca="1" si="250"/>
        <v>0</v>
      </c>
    </row>
    <row r="580" spans="1:60" s="4" customFormat="1" x14ac:dyDescent="0.2">
      <c r="B580" s="4" t="s">
        <v>2199</v>
      </c>
      <c r="C580" s="1" t="s">
        <v>1681</v>
      </c>
      <c r="D580" s="1"/>
      <c r="E580" s="85"/>
      <c r="F580" s="86"/>
      <c r="G580" s="50" t="s">
        <v>1682</v>
      </c>
      <c r="H580" s="50" t="s">
        <v>1682</v>
      </c>
      <c r="I580" s="87"/>
      <c r="J580" s="88">
        <v>30</v>
      </c>
      <c r="K580" s="88"/>
      <c r="L580" s="89"/>
      <c r="M580" s="54" t="str">
        <f t="shared" si="232"/>
        <v>-</v>
      </c>
      <c r="N580" s="52">
        <f t="shared" si="241"/>
        <v>0</v>
      </c>
      <c r="O580" s="55">
        <f t="shared" ca="1" si="251"/>
        <v>28</v>
      </c>
      <c r="P580" s="55" t="str">
        <f t="shared" ca="1" si="252"/>
        <v>2019.7</v>
      </c>
      <c r="Q580" s="56">
        <f t="shared" si="253"/>
        <v>0</v>
      </c>
      <c r="R580" s="52" t="str">
        <f t="shared" si="254"/>
        <v/>
      </c>
      <c r="S580" s="88"/>
      <c r="T580" s="52" t="str">
        <f t="shared" si="233"/>
        <v>OV</v>
      </c>
      <c r="U580" s="57" t="s">
        <v>130</v>
      </c>
      <c r="V580" s="58">
        <f t="shared" ca="1" si="255"/>
        <v>0</v>
      </c>
      <c r="W580" s="59"/>
      <c r="X580" s="60"/>
      <c r="Y580" s="61"/>
      <c r="Z580" s="56">
        <f t="shared" ca="1" si="248"/>
        <v>0</v>
      </c>
      <c r="AA580" s="56">
        <f t="shared" ca="1" si="248"/>
        <v>0</v>
      </c>
      <c r="AB580" s="56">
        <f t="shared" ca="1" si="248"/>
        <v>0</v>
      </c>
      <c r="AC580" s="56">
        <f t="shared" ca="1" si="248"/>
        <v>0</v>
      </c>
      <c r="AD580" s="56">
        <f t="shared" ca="1" si="248"/>
        <v>0</v>
      </c>
      <c r="AE580" s="56">
        <f t="shared" ca="1" si="248"/>
        <v>0</v>
      </c>
      <c r="AF580" s="56">
        <f t="shared" ca="1" si="248"/>
        <v>0</v>
      </c>
      <c r="AG580" s="56">
        <f t="shared" ca="1" si="248"/>
        <v>0</v>
      </c>
      <c r="AH580" s="56">
        <f t="shared" ca="1" si="248"/>
        <v>0</v>
      </c>
      <c r="AI580" s="56">
        <f t="shared" ca="1" si="248"/>
        <v>0</v>
      </c>
      <c r="AJ580" s="56">
        <f t="shared" ca="1" si="249"/>
        <v>0</v>
      </c>
      <c r="AK580" s="56">
        <f t="shared" ca="1" si="249"/>
        <v>0</v>
      </c>
      <c r="AL580" s="56">
        <f t="shared" ca="1" si="249"/>
        <v>0</v>
      </c>
      <c r="AM580" s="56">
        <f t="shared" ca="1" si="249"/>
        <v>0</v>
      </c>
      <c r="AN580" s="56">
        <f t="shared" ca="1" si="249"/>
        <v>0</v>
      </c>
      <c r="AO580" s="56">
        <f t="shared" ca="1" si="249"/>
        <v>0</v>
      </c>
      <c r="AP580" s="56">
        <f t="shared" ca="1" si="249"/>
        <v>0</v>
      </c>
      <c r="AQ580" s="56">
        <f t="shared" ca="1" si="249"/>
        <v>0</v>
      </c>
      <c r="AR580" s="56">
        <f t="shared" ca="1" si="249"/>
        <v>0</v>
      </c>
      <c r="AS580" s="56">
        <f t="shared" ca="1" si="249"/>
        <v>0</v>
      </c>
      <c r="AT580" s="56">
        <f t="shared" ca="1" si="250"/>
        <v>0</v>
      </c>
      <c r="AU580" s="56">
        <f t="shared" ca="1" si="250"/>
        <v>0</v>
      </c>
      <c r="AV580" s="56">
        <f t="shared" ca="1" si="250"/>
        <v>0</v>
      </c>
      <c r="AW580" s="56">
        <f t="shared" ca="1" si="250"/>
        <v>0</v>
      </c>
      <c r="AX580" s="56">
        <f t="shared" ca="1" si="250"/>
        <v>0</v>
      </c>
      <c r="AY580" s="56">
        <f t="shared" ca="1" si="250"/>
        <v>0</v>
      </c>
      <c r="AZ580" s="56">
        <f t="shared" ca="1" si="250"/>
        <v>0</v>
      </c>
      <c r="BA580" s="56">
        <f t="shared" ca="1" si="250"/>
        <v>0</v>
      </c>
      <c r="BB580" s="56">
        <f t="shared" ca="1" si="250"/>
        <v>0</v>
      </c>
      <c r="BC580" s="56">
        <f t="shared" ca="1" si="250"/>
        <v>0</v>
      </c>
      <c r="BD580" s="56">
        <f t="shared" ca="1" si="250"/>
        <v>0</v>
      </c>
      <c r="BE580" s="56">
        <f t="shared" ca="1" si="250"/>
        <v>0</v>
      </c>
      <c r="BF580" s="56">
        <f t="shared" ca="1" si="250"/>
        <v>0</v>
      </c>
      <c r="BG580" s="56">
        <f t="shared" ca="1" si="250"/>
        <v>0</v>
      </c>
    </row>
    <row r="581" spans="1:60" s="4" customFormat="1" x14ac:dyDescent="0.2">
      <c r="A581" s="4" t="s">
        <v>1430</v>
      </c>
      <c r="B581" s="4" t="s">
        <v>4019</v>
      </c>
      <c r="C581" s="1" t="s">
        <v>1684</v>
      </c>
      <c r="D581" s="1"/>
      <c r="E581" s="85"/>
      <c r="F581" s="86"/>
      <c r="G581" s="50" t="s">
        <v>1682</v>
      </c>
      <c r="H581" s="50" t="s">
        <v>1682</v>
      </c>
      <c r="I581" s="87"/>
      <c r="J581" s="88">
        <v>0</v>
      </c>
      <c r="K581" s="88"/>
      <c r="L581" s="89"/>
      <c r="M581" s="54" t="str">
        <f t="shared" si="232"/>
        <v>-</v>
      </c>
      <c r="N581" s="52">
        <f t="shared" si="241"/>
        <v>0</v>
      </c>
      <c r="O581" s="55">
        <f t="shared" ca="1" si="251"/>
        <v>28</v>
      </c>
      <c r="P581" s="55" t="str">
        <f t="shared" ca="1" si="252"/>
        <v>2019.7</v>
      </c>
      <c r="Q581" s="56">
        <f t="shared" si="253"/>
        <v>0</v>
      </c>
      <c r="R581" s="52" t="str">
        <f t="shared" si="254"/>
        <v/>
      </c>
      <c r="S581" s="88"/>
      <c r="T581" s="52" t="str">
        <f t="shared" si="233"/>
        <v>OV</v>
      </c>
      <c r="U581" s="57" t="s">
        <v>130</v>
      </c>
      <c r="V581" s="58">
        <f t="shared" ca="1" si="255"/>
        <v>0</v>
      </c>
      <c r="W581" s="64" t="s">
        <v>2201</v>
      </c>
      <c r="X581" s="60"/>
      <c r="Y581" s="61"/>
      <c r="Z581" s="56">
        <f t="shared" ca="1" si="248"/>
        <v>0</v>
      </c>
      <c r="AA581" s="56">
        <f t="shared" ca="1" si="248"/>
        <v>0</v>
      </c>
      <c r="AB581" s="56">
        <f t="shared" ca="1" si="248"/>
        <v>0</v>
      </c>
      <c r="AC581" s="56">
        <f t="shared" ca="1" si="248"/>
        <v>0</v>
      </c>
      <c r="AD581" s="56">
        <f t="shared" ca="1" si="248"/>
        <v>0</v>
      </c>
      <c r="AE581" s="56">
        <f t="shared" ca="1" si="248"/>
        <v>0</v>
      </c>
      <c r="AF581" s="56">
        <f t="shared" ca="1" si="248"/>
        <v>0</v>
      </c>
      <c r="AG581" s="56">
        <f t="shared" ca="1" si="248"/>
        <v>0</v>
      </c>
      <c r="AH581" s="56">
        <f t="shared" ca="1" si="248"/>
        <v>0</v>
      </c>
      <c r="AI581" s="56">
        <f t="shared" ca="1" si="248"/>
        <v>0</v>
      </c>
      <c r="AJ581" s="56">
        <f t="shared" ca="1" si="249"/>
        <v>0</v>
      </c>
      <c r="AK581" s="56">
        <f t="shared" ca="1" si="249"/>
        <v>0</v>
      </c>
      <c r="AL581" s="56">
        <f t="shared" ca="1" si="249"/>
        <v>0</v>
      </c>
      <c r="AM581" s="56">
        <f t="shared" ca="1" si="249"/>
        <v>0</v>
      </c>
      <c r="AN581" s="56">
        <f t="shared" ca="1" si="249"/>
        <v>0</v>
      </c>
      <c r="AO581" s="56">
        <f t="shared" ca="1" si="249"/>
        <v>0</v>
      </c>
      <c r="AP581" s="56">
        <f t="shared" ca="1" si="249"/>
        <v>0</v>
      </c>
      <c r="AQ581" s="56">
        <f t="shared" ca="1" si="249"/>
        <v>0</v>
      </c>
      <c r="AR581" s="56">
        <f t="shared" ca="1" si="249"/>
        <v>0</v>
      </c>
      <c r="AS581" s="56">
        <f t="shared" ca="1" si="249"/>
        <v>0</v>
      </c>
      <c r="AT581" s="56">
        <f t="shared" ca="1" si="250"/>
        <v>0</v>
      </c>
      <c r="AU581" s="56">
        <f t="shared" ca="1" si="250"/>
        <v>0</v>
      </c>
      <c r="AV581" s="56">
        <f t="shared" ca="1" si="250"/>
        <v>0</v>
      </c>
      <c r="AW581" s="56">
        <f t="shared" ca="1" si="250"/>
        <v>0</v>
      </c>
      <c r="AX581" s="56">
        <f t="shared" ca="1" si="250"/>
        <v>0</v>
      </c>
      <c r="AY581" s="56">
        <f t="shared" ca="1" si="250"/>
        <v>0</v>
      </c>
      <c r="AZ581" s="56">
        <f t="shared" ca="1" si="250"/>
        <v>0</v>
      </c>
      <c r="BA581" s="56">
        <f t="shared" ca="1" si="250"/>
        <v>0</v>
      </c>
      <c r="BB581" s="56">
        <f t="shared" ca="1" si="250"/>
        <v>0</v>
      </c>
      <c r="BC581" s="56">
        <f t="shared" ca="1" si="250"/>
        <v>0</v>
      </c>
      <c r="BD581" s="56">
        <f t="shared" ca="1" si="250"/>
        <v>0</v>
      </c>
      <c r="BE581" s="56">
        <f t="shared" ca="1" si="250"/>
        <v>0</v>
      </c>
      <c r="BF581" s="56">
        <f t="shared" ca="1" si="250"/>
        <v>0</v>
      </c>
      <c r="BG581" s="56">
        <f t="shared" ca="1" si="250"/>
        <v>0</v>
      </c>
    </row>
    <row r="582" spans="1:60" s="4" customFormat="1" x14ac:dyDescent="0.2">
      <c r="A582" s="4" t="s">
        <v>1430</v>
      </c>
      <c r="B582" s="4" t="s">
        <v>4019</v>
      </c>
      <c r="C582" s="1" t="s">
        <v>1684</v>
      </c>
      <c r="D582" s="1"/>
      <c r="E582" s="85"/>
      <c r="F582" s="86"/>
      <c r="G582" s="50" t="s">
        <v>1682</v>
      </c>
      <c r="H582" s="50" t="s">
        <v>1682</v>
      </c>
      <c r="I582" s="87"/>
      <c r="J582" s="88">
        <v>0</v>
      </c>
      <c r="K582" s="88"/>
      <c r="L582" s="89"/>
      <c r="M582" s="54" t="str">
        <f t="shared" si="232"/>
        <v>-</v>
      </c>
      <c r="N582" s="52">
        <f t="shared" si="241"/>
        <v>0</v>
      </c>
      <c r="O582" s="55">
        <f t="shared" ca="1" si="251"/>
        <v>28</v>
      </c>
      <c r="P582" s="55" t="str">
        <f t="shared" ca="1" si="252"/>
        <v>2019.7</v>
      </c>
      <c r="Q582" s="56">
        <f t="shared" si="253"/>
        <v>0</v>
      </c>
      <c r="R582" s="52" t="str">
        <f t="shared" si="254"/>
        <v/>
      </c>
      <c r="S582" s="88"/>
      <c r="T582" s="52" t="str">
        <f t="shared" si="233"/>
        <v>OV</v>
      </c>
      <c r="U582" s="57" t="s">
        <v>130</v>
      </c>
      <c r="V582" s="58">
        <f t="shared" ca="1" si="255"/>
        <v>0</v>
      </c>
      <c r="W582" s="64" t="s">
        <v>2201</v>
      </c>
      <c r="X582" s="60"/>
      <c r="Y582" s="61"/>
      <c r="Z582" s="56">
        <f t="shared" ref="Z582:AI591" ca="1" si="256">IF($O582-WEEKNUM(Z$1815)=0,$Y582,0)</f>
        <v>0</v>
      </c>
      <c r="AA582" s="56">
        <f t="shared" ca="1" si="256"/>
        <v>0</v>
      </c>
      <c r="AB582" s="56">
        <f t="shared" ca="1" si="256"/>
        <v>0</v>
      </c>
      <c r="AC582" s="56">
        <f t="shared" ca="1" si="256"/>
        <v>0</v>
      </c>
      <c r="AD582" s="56">
        <f t="shared" ca="1" si="256"/>
        <v>0</v>
      </c>
      <c r="AE582" s="56">
        <f t="shared" ca="1" si="256"/>
        <v>0</v>
      </c>
      <c r="AF582" s="56">
        <f t="shared" ca="1" si="256"/>
        <v>0</v>
      </c>
      <c r="AG582" s="56">
        <f t="shared" ca="1" si="256"/>
        <v>0</v>
      </c>
      <c r="AH582" s="56">
        <f t="shared" ca="1" si="256"/>
        <v>0</v>
      </c>
      <c r="AI582" s="56">
        <f t="shared" ca="1" si="256"/>
        <v>0</v>
      </c>
      <c r="AJ582" s="56">
        <f t="shared" ref="AJ582:AS591" ca="1" si="257">IF($O582-WEEKNUM(AJ$1815)=0,$Y582,0)</f>
        <v>0</v>
      </c>
      <c r="AK582" s="56">
        <f t="shared" ca="1" si="257"/>
        <v>0</v>
      </c>
      <c r="AL582" s="56">
        <f t="shared" ca="1" si="257"/>
        <v>0</v>
      </c>
      <c r="AM582" s="56">
        <f t="shared" ca="1" si="257"/>
        <v>0</v>
      </c>
      <c r="AN582" s="56">
        <f t="shared" ca="1" si="257"/>
        <v>0</v>
      </c>
      <c r="AO582" s="56">
        <f t="shared" ca="1" si="257"/>
        <v>0</v>
      </c>
      <c r="AP582" s="56">
        <f t="shared" ca="1" si="257"/>
        <v>0</v>
      </c>
      <c r="AQ582" s="56">
        <f t="shared" ca="1" si="257"/>
        <v>0</v>
      </c>
      <c r="AR582" s="56">
        <f t="shared" ca="1" si="257"/>
        <v>0</v>
      </c>
      <c r="AS582" s="56">
        <f t="shared" ca="1" si="257"/>
        <v>0</v>
      </c>
      <c r="AT582" s="56">
        <f t="shared" ref="AT582:BG591" ca="1" si="258">IF($O582-WEEKNUM(AT$1815)=0,$Y582,0)</f>
        <v>0</v>
      </c>
      <c r="AU582" s="56">
        <f t="shared" ca="1" si="258"/>
        <v>0</v>
      </c>
      <c r="AV582" s="56">
        <f t="shared" ca="1" si="258"/>
        <v>0</v>
      </c>
      <c r="AW582" s="56">
        <f t="shared" ca="1" si="258"/>
        <v>0</v>
      </c>
      <c r="AX582" s="56">
        <f t="shared" ca="1" si="258"/>
        <v>0</v>
      </c>
      <c r="AY582" s="56">
        <f t="shared" ca="1" si="258"/>
        <v>0</v>
      </c>
      <c r="AZ582" s="56">
        <f t="shared" ca="1" si="258"/>
        <v>0</v>
      </c>
      <c r="BA582" s="56">
        <f t="shared" ca="1" si="258"/>
        <v>0</v>
      </c>
      <c r="BB582" s="56">
        <f t="shared" ca="1" si="258"/>
        <v>0</v>
      </c>
      <c r="BC582" s="56">
        <f t="shared" ca="1" si="258"/>
        <v>0</v>
      </c>
      <c r="BD582" s="56">
        <f t="shared" ca="1" si="258"/>
        <v>0</v>
      </c>
      <c r="BE582" s="56">
        <f t="shared" ca="1" si="258"/>
        <v>0</v>
      </c>
      <c r="BF582" s="56">
        <f t="shared" ca="1" si="258"/>
        <v>0</v>
      </c>
      <c r="BG582" s="56">
        <f t="shared" ca="1" si="258"/>
        <v>0</v>
      </c>
    </row>
    <row r="583" spans="1:60" s="4" customFormat="1" x14ac:dyDescent="0.2">
      <c r="A583" s="4" t="s">
        <v>1430</v>
      </c>
      <c r="B583" s="4" t="s">
        <v>4019</v>
      </c>
      <c r="C583" s="1" t="s">
        <v>1684</v>
      </c>
      <c r="D583" s="1"/>
      <c r="E583" s="85"/>
      <c r="F583" s="86"/>
      <c r="G583" s="50" t="s">
        <v>1682</v>
      </c>
      <c r="H583" s="50" t="s">
        <v>1682</v>
      </c>
      <c r="I583" s="87"/>
      <c r="J583" s="52">
        <v>0</v>
      </c>
      <c r="K583" s="88"/>
      <c r="L583" s="89"/>
      <c r="M583" s="54" t="str">
        <f t="shared" si="232"/>
        <v>-</v>
      </c>
      <c r="N583" s="52">
        <f t="shared" si="241"/>
        <v>0</v>
      </c>
      <c r="O583" s="55">
        <f t="shared" ca="1" si="251"/>
        <v>28</v>
      </c>
      <c r="P583" s="55" t="str">
        <f t="shared" ca="1" si="252"/>
        <v>2019.7</v>
      </c>
      <c r="Q583" s="56">
        <f t="shared" si="253"/>
        <v>0</v>
      </c>
      <c r="R583" s="52" t="str">
        <f t="shared" si="254"/>
        <v/>
      </c>
      <c r="S583" s="88"/>
      <c r="T583" s="52" t="str">
        <f t="shared" si="233"/>
        <v>OV</v>
      </c>
      <c r="U583" s="57" t="s">
        <v>130</v>
      </c>
      <c r="V583" s="58">
        <f t="shared" ca="1" si="255"/>
        <v>0</v>
      </c>
      <c r="W583" s="64" t="s">
        <v>2201</v>
      </c>
      <c r="X583" s="60"/>
      <c r="Y583" s="61"/>
      <c r="Z583" s="56">
        <f t="shared" ca="1" si="256"/>
        <v>0</v>
      </c>
      <c r="AA583" s="56">
        <f t="shared" ca="1" si="256"/>
        <v>0</v>
      </c>
      <c r="AB583" s="56">
        <f t="shared" ca="1" si="256"/>
        <v>0</v>
      </c>
      <c r="AC583" s="56">
        <f t="shared" ca="1" si="256"/>
        <v>0</v>
      </c>
      <c r="AD583" s="56">
        <f t="shared" ca="1" si="256"/>
        <v>0</v>
      </c>
      <c r="AE583" s="56">
        <f t="shared" ca="1" si="256"/>
        <v>0</v>
      </c>
      <c r="AF583" s="56">
        <f t="shared" ca="1" si="256"/>
        <v>0</v>
      </c>
      <c r="AG583" s="56">
        <f t="shared" ca="1" si="256"/>
        <v>0</v>
      </c>
      <c r="AH583" s="56">
        <f t="shared" ca="1" si="256"/>
        <v>0</v>
      </c>
      <c r="AI583" s="56">
        <f t="shared" ca="1" si="256"/>
        <v>0</v>
      </c>
      <c r="AJ583" s="56">
        <f t="shared" ca="1" si="257"/>
        <v>0</v>
      </c>
      <c r="AK583" s="56">
        <f t="shared" ca="1" si="257"/>
        <v>0</v>
      </c>
      <c r="AL583" s="56">
        <f t="shared" ca="1" si="257"/>
        <v>0</v>
      </c>
      <c r="AM583" s="56">
        <f t="shared" ca="1" si="257"/>
        <v>0</v>
      </c>
      <c r="AN583" s="56">
        <f t="shared" ca="1" si="257"/>
        <v>0</v>
      </c>
      <c r="AO583" s="56">
        <f t="shared" ca="1" si="257"/>
        <v>0</v>
      </c>
      <c r="AP583" s="56">
        <f t="shared" ca="1" si="257"/>
        <v>0</v>
      </c>
      <c r="AQ583" s="56">
        <f t="shared" ca="1" si="257"/>
        <v>0</v>
      </c>
      <c r="AR583" s="56">
        <f t="shared" ca="1" si="257"/>
        <v>0</v>
      </c>
      <c r="AS583" s="56">
        <f t="shared" ca="1" si="257"/>
        <v>0</v>
      </c>
      <c r="AT583" s="56">
        <f t="shared" ca="1" si="258"/>
        <v>0</v>
      </c>
      <c r="AU583" s="56">
        <f t="shared" ca="1" si="258"/>
        <v>0</v>
      </c>
      <c r="AV583" s="56">
        <f t="shared" ca="1" si="258"/>
        <v>0</v>
      </c>
      <c r="AW583" s="56">
        <f t="shared" ca="1" si="258"/>
        <v>0</v>
      </c>
      <c r="AX583" s="56">
        <f t="shared" ca="1" si="258"/>
        <v>0</v>
      </c>
      <c r="AY583" s="56">
        <f t="shared" ca="1" si="258"/>
        <v>0</v>
      </c>
      <c r="AZ583" s="56">
        <f t="shared" ca="1" si="258"/>
        <v>0</v>
      </c>
      <c r="BA583" s="56">
        <f t="shared" ca="1" si="258"/>
        <v>0</v>
      </c>
      <c r="BB583" s="56">
        <f t="shared" ca="1" si="258"/>
        <v>0</v>
      </c>
      <c r="BC583" s="56">
        <f t="shared" ca="1" si="258"/>
        <v>0</v>
      </c>
      <c r="BD583" s="56">
        <f t="shared" ca="1" si="258"/>
        <v>0</v>
      </c>
      <c r="BE583" s="56">
        <f t="shared" ca="1" si="258"/>
        <v>0</v>
      </c>
      <c r="BF583" s="56">
        <f t="shared" ca="1" si="258"/>
        <v>0</v>
      </c>
      <c r="BG583" s="56">
        <f t="shared" ca="1" si="258"/>
        <v>0</v>
      </c>
    </row>
    <row r="584" spans="1:60" s="4" customFormat="1" x14ac:dyDescent="0.2">
      <c r="A584" s="4" t="s">
        <v>2202</v>
      </c>
      <c r="B584" s="4" t="s">
        <v>4020</v>
      </c>
      <c r="C584" s="1" t="s">
        <v>1684</v>
      </c>
      <c r="D584" s="1"/>
      <c r="E584" s="85"/>
      <c r="F584" s="86"/>
      <c r="G584" s="50" t="s">
        <v>1682</v>
      </c>
      <c r="H584" s="50" t="s">
        <v>1682</v>
      </c>
      <c r="I584" s="87"/>
      <c r="J584" s="52">
        <v>14</v>
      </c>
      <c r="K584" s="88"/>
      <c r="L584" s="89"/>
      <c r="M584" s="54" t="str">
        <f t="shared" si="232"/>
        <v>-</v>
      </c>
      <c r="N584" s="52">
        <f t="shared" si="241"/>
        <v>0</v>
      </c>
      <c r="O584" s="55">
        <f t="shared" ca="1" si="251"/>
        <v>28</v>
      </c>
      <c r="P584" s="55" t="str">
        <f t="shared" ca="1" si="252"/>
        <v>2019.7</v>
      </c>
      <c r="Q584" s="56">
        <f t="shared" si="253"/>
        <v>0</v>
      </c>
      <c r="R584" s="52" t="str">
        <f t="shared" si="254"/>
        <v/>
      </c>
      <c r="S584" s="88"/>
      <c r="T584" s="52" t="str">
        <f t="shared" si="233"/>
        <v>OV</v>
      </c>
      <c r="U584" s="57" t="s">
        <v>130</v>
      </c>
      <c r="V584" s="58">
        <f t="shared" ca="1" si="255"/>
        <v>0</v>
      </c>
      <c r="W584" s="64"/>
      <c r="X584" s="60"/>
      <c r="Y584" s="61"/>
      <c r="Z584" s="56">
        <f t="shared" ca="1" si="256"/>
        <v>0</v>
      </c>
      <c r="AA584" s="56">
        <f t="shared" ca="1" si="256"/>
        <v>0</v>
      </c>
      <c r="AB584" s="56">
        <f t="shared" ca="1" si="256"/>
        <v>0</v>
      </c>
      <c r="AC584" s="56">
        <f t="shared" ca="1" si="256"/>
        <v>0</v>
      </c>
      <c r="AD584" s="56">
        <f t="shared" ca="1" si="256"/>
        <v>0</v>
      </c>
      <c r="AE584" s="56">
        <f t="shared" ca="1" si="256"/>
        <v>0</v>
      </c>
      <c r="AF584" s="56">
        <f t="shared" ca="1" si="256"/>
        <v>0</v>
      </c>
      <c r="AG584" s="56">
        <f t="shared" ca="1" si="256"/>
        <v>0</v>
      </c>
      <c r="AH584" s="56">
        <f t="shared" ca="1" si="256"/>
        <v>0</v>
      </c>
      <c r="AI584" s="56">
        <f t="shared" ca="1" si="256"/>
        <v>0</v>
      </c>
      <c r="AJ584" s="56">
        <f t="shared" ca="1" si="257"/>
        <v>0</v>
      </c>
      <c r="AK584" s="56">
        <f t="shared" ca="1" si="257"/>
        <v>0</v>
      </c>
      <c r="AL584" s="56">
        <f t="shared" ca="1" si="257"/>
        <v>0</v>
      </c>
      <c r="AM584" s="56">
        <f t="shared" ca="1" si="257"/>
        <v>0</v>
      </c>
      <c r="AN584" s="56">
        <f t="shared" ca="1" si="257"/>
        <v>0</v>
      </c>
      <c r="AO584" s="56">
        <f t="shared" ca="1" si="257"/>
        <v>0</v>
      </c>
      <c r="AP584" s="56">
        <f t="shared" ca="1" si="257"/>
        <v>0</v>
      </c>
      <c r="AQ584" s="56">
        <f t="shared" ca="1" si="257"/>
        <v>0</v>
      </c>
      <c r="AR584" s="56">
        <f t="shared" ca="1" si="257"/>
        <v>0</v>
      </c>
      <c r="AS584" s="56">
        <f t="shared" ca="1" si="257"/>
        <v>0</v>
      </c>
      <c r="AT584" s="56">
        <f t="shared" ca="1" si="258"/>
        <v>0</v>
      </c>
      <c r="AU584" s="56">
        <f t="shared" ca="1" si="258"/>
        <v>0</v>
      </c>
      <c r="AV584" s="56">
        <f t="shared" ca="1" si="258"/>
        <v>0</v>
      </c>
      <c r="AW584" s="56">
        <f t="shared" ca="1" si="258"/>
        <v>0</v>
      </c>
      <c r="AX584" s="56">
        <f t="shared" ca="1" si="258"/>
        <v>0</v>
      </c>
      <c r="AY584" s="56">
        <f t="shared" ca="1" si="258"/>
        <v>0</v>
      </c>
      <c r="AZ584" s="56">
        <f t="shared" ca="1" si="258"/>
        <v>0</v>
      </c>
      <c r="BA584" s="56">
        <f t="shared" ca="1" si="258"/>
        <v>0</v>
      </c>
      <c r="BB584" s="56">
        <f t="shared" ca="1" si="258"/>
        <v>0</v>
      </c>
      <c r="BC584" s="56">
        <f t="shared" ca="1" si="258"/>
        <v>0</v>
      </c>
      <c r="BD584" s="56">
        <f t="shared" ca="1" si="258"/>
        <v>0</v>
      </c>
      <c r="BE584" s="56">
        <f t="shared" ca="1" si="258"/>
        <v>0</v>
      </c>
      <c r="BF584" s="56">
        <f t="shared" ca="1" si="258"/>
        <v>0</v>
      </c>
      <c r="BG584" s="56">
        <f t="shared" ca="1" si="258"/>
        <v>0</v>
      </c>
    </row>
    <row r="585" spans="1:60" s="4" customFormat="1" x14ac:dyDescent="0.2">
      <c r="A585" s="4" t="s">
        <v>2203</v>
      </c>
      <c r="B585" s="4" t="s">
        <v>2204</v>
      </c>
      <c r="C585" s="1" t="s">
        <v>1681</v>
      </c>
      <c r="D585" s="1"/>
      <c r="E585" s="85"/>
      <c r="F585" s="86"/>
      <c r="G585" s="50" t="s">
        <v>1682</v>
      </c>
      <c r="H585" s="50" t="s">
        <v>1682</v>
      </c>
      <c r="I585" s="87"/>
      <c r="J585" s="52">
        <v>14</v>
      </c>
      <c r="K585" s="88"/>
      <c r="L585" s="89"/>
      <c r="M585" s="54" t="str">
        <f t="shared" si="232"/>
        <v>-</v>
      </c>
      <c r="N585" s="52">
        <f>WEEKNUM(L585)</f>
        <v>0</v>
      </c>
      <c r="O585" s="55">
        <f t="shared" ca="1" si="251"/>
        <v>28</v>
      </c>
      <c r="P585" s="55" t="str">
        <f t="shared" ca="1" si="252"/>
        <v>2019.7</v>
      </c>
      <c r="Q585" s="56">
        <f t="shared" si="253"/>
        <v>0</v>
      </c>
      <c r="R585" s="52" t="str">
        <f t="shared" si="254"/>
        <v/>
      </c>
      <c r="S585" s="88"/>
      <c r="T585" s="52" t="str">
        <f t="shared" si="233"/>
        <v>OV</v>
      </c>
      <c r="U585" s="57" t="s">
        <v>130</v>
      </c>
      <c r="V585" s="58">
        <f t="shared" ca="1" si="255"/>
        <v>0</v>
      </c>
      <c r="W585" s="64" t="s">
        <v>2205</v>
      </c>
      <c r="X585" s="60"/>
      <c r="Y585" s="61"/>
      <c r="Z585" s="56">
        <f t="shared" ca="1" si="256"/>
        <v>0</v>
      </c>
      <c r="AA585" s="56">
        <f t="shared" ca="1" si="256"/>
        <v>0</v>
      </c>
      <c r="AB585" s="56">
        <f t="shared" ca="1" si="256"/>
        <v>0</v>
      </c>
      <c r="AC585" s="56">
        <f t="shared" ca="1" si="256"/>
        <v>0</v>
      </c>
      <c r="AD585" s="56">
        <f t="shared" ca="1" si="256"/>
        <v>0</v>
      </c>
      <c r="AE585" s="56">
        <f t="shared" ca="1" si="256"/>
        <v>0</v>
      </c>
      <c r="AF585" s="56">
        <f t="shared" ca="1" si="256"/>
        <v>0</v>
      </c>
      <c r="AG585" s="56">
        <f t="shared" ca="1" si="256"/>
        <v>0</v>
      </c>
      <c r="AH585" s="56">
        <f t="shared" ca="1" si="256"/>
        <v>0</v>
      </c>
      <c r="AI585" s="56">
        <f t="shared" ca="1" si="256"/>
        <v>0</v>
      </c>
      <c r="AJ585" s="56">
        <f t="shared" ca="1" si="257"/>
        <v>0</v>
      </c>
      <c r="AK585" s="56">
        <f t="shared" ca="1" si="257"/>
        <v>0</v>
      </c>
      <c r="AL585" s="56">
        <f t="shared" ca="1" si="257"/>
        <v>0</v>
      </c>
      <c r="AM585" s="56">
        <f t="shared" ca="1" si="257"/>
        <v>0</v>
      </c>
      <c r="AN585" s="56">
        <f t="shared" ca="1" si="257"/>
        <v>0</v>
      </c>
      <c r="AO585" s="56">
        <f t="shared" ca="1" si="257"/>
        <v>0</v>
      </c>
      <c r="AP585" s="56">
        <f t="shared" ca="1" si="257"/>
        <v>0</v>
      </c>
      <c r="AQ585" s="56">
        <f t="shared" ca="1" si="257"/>
        <v>0</v>
      </c>
      <c r="AR585" s="56">
        <f t="shared" ca="1" si="257"/>
        <v>0</v>
      </c>
      <c r="AS585" s="56">
        <f t="shared" ca="1" si="257"/>
        <v>0</v>
      </c>
      <c r="AT585" s="56">
        <f t="shared" ca="1" si="258"/>
        <v>0</v>
      </c>
      <c r="AU585" s="56">
        <f t="shared" ca="1" si="258"/>
        <v>0</v>
      </c>
      <c r="AV585" s="56">
        <f t="shared" ca="1" si="258"/>
        <v>0</v>
      </c>
      <c r="AW585" s="56">
        <f t="shared" ca="1" si="258"/>
        <v>0</v>
      </c>
      <c r="AX585" s="56">
        <f t="shared" ca="1" si="258"/>
        <v>0</v>
      </c>
      <c r="AY585" s="56">
        <f t="shared" ca="1" si="258"/>
        <v>0</v>
      </c>
      <c r="AZ585" s="56">
        <f t="shared" ca="1" si="258"/>
        <v>0</v>
      </c>
      <c r="BA585" s="56">
        <f t="shared" ca="1" si="258"/>
        <v>0</v>
      </c>
      <c r="BB585" s="56">
        <f t="shared" ca="1" si="258"/>
        <v>0</v>
      </c>
      <c r="BC585" s="56">
        <f t="shared" ca="1" si="258"/>
        <v>0</v>
      </c>
      <c r="BD585" s="56">
        <f t="shared" ca="1" si="258"/>
        <v>0</v>
      </c>
      <c r="BE585" s="56">
        <f t="shared" ca="1" si="258"/>
        <v>0</v>
      </c>
      <c r="BF585" s="56">
        <f t="shared" ca="1" si="258"/>
        <v>0</v>
      </c>
      <c r="BG585" s="56">
        <f t="shared" ca="1" si="258"/>
        <v>0</v>
      </c>
    </row>
    <row r="586" spans="1:60" s="4" customFormat="1" x14ac:dyDescent="0.2">
      <c r="A586" s="4" t="s">
        <v>2206</v>
      </c>
      <c r="B586" s="4" t="s">
        <v>2207</v>
      </c>
      <c r="C586" s="4" t="s">
        <v>1681</v>
      </c>
      <c r="E586" s="48"/>
      <c r="F586" s="63"/>
      <c r="G586" s="50" t="s">
        <v>1682</v>
      </c>
      <c r="H586" s="50" t="s">
        <v>1682</v>
      </c>
      <c r="I586" s="51"/>
      <c r="J586" s="52">
        <v>30</v>
      </c>
      <c r="K586" s="52"/>
      <c r="L586" s="53"/>
      <c r="M586" s="54" t="str">
        <f t="shared" si="232"/>
        <v>-</v>
      </c>
      <c r="N586" s="52">
        <f t="shared" si="241"/>
        <v>0</v>
      </c>
      <c r="O586" s="55">
        <f t="shared" ca="1" si="251"/>
        <v>28</v>
      </c>
      <c r="P586" s="55" t="str">
        <f t="shared" ca="1" si="252"/>
        <v>2019.7</v>
      </c>
      <c r="Q586" s="56">
        <f t="shared" si="253"/>
        <v>0</v>
      </c>
      <c r="R586" s="52" t="str">
        <f t="shared" si="254"/>
        <v/>
      </c>
      <c r="S586" s="52"/>
      <c r="T586" s="52" t="str">
        <f t="shared" si="233"/>
        <v>OV</v>
      </c>
      <c r="U586" s="57" t="s">
        <v>178</v>
      </c>
      <c r="V586" s="58">
        <f t="shared" ca="1" si="255"/>
        <v>0</v>
      </c>
      <c r="W586" s="59"/>
      <c r="X586" s="60"/>
      <c r="Y586" s="61"/>
      <c r="Z586" s="56">
        <f t="shared" ca="1" si="256"/>
        <v>0</v>
      </c>
      <c r="AA586" s="56">
        <f t="shared" ca="1" si="256"/>
        <v>0</v>
      </c>
      <c r="AB586" s="56">
        <f t="shared" ca="1" si="256"/>
        <v>0</v>
      </c>
      <c r="AC586" s="56">
        <f t="shared" ca="1" si="256"/>
        <v>0</v>
      </c>
      <c r="AD586" s="56">
        <f t="shared" ca="1" si="256"/>
        <v>0</v>
      </c>
      <c r="AE586" s="56">
        <f t="shared" ca="1" si="256"/>
        <v>0</v>
      </c>
      <c r="AF586" s="56">
        <f t="shared" ca="1" si="256"/>
        <v>0</v>
      </c>
      <c r="AG586" s="56">
        <f t="shared" ca="1" si="256"/>
        <v>0</v>
      </c>
      <c r="AH586" s="56">
        <f t="shared" ca="1" si="256"/>
        <v>0</v>
      </c>
      <c r="AI586" s="56">
        <f t="shared" ca="1" si="256"/>
        <v>0</v>
      </c>
      <c r="AJ586" s="56">
        <f t="shared" ca="1" si="257"/>
        <v>0</v>
      </c>
      <c r="AK586" s="56">
        <f t="shared" ca="1" si="257"/>
        <v>0</v>
      </c>
      <c r="AL586" s="56">
        <f t="shared" ca="1" si="257"/>
        <v>0</v>
      </c>
      <c r="AM586" s="56">
        <f t="shared" ca="1" si="257"/>
        <v>0</v>
      </c>
      <c r="AN586" s="56">
        <f t="shared" ca="1" si="257"/>
        <v>0</v>
      </c>
      <c r="AO586" s="56">
        <f t="shared" ca="1" si="257"/>
        <v>0</v>
      </c>
      <c r="AP586" s="56">
        <f t="shared" ca="1" si="257"/>
        <v>0</v>
      </c>
      <c r="AQ586" s="56">
        <f t="shared" ca="1" si="257"/>
        <v>0</v>
      </c>
      <c r="AR586" s="56">
        <f t="shared" ca="1" si="257"/>
        <v>0</v>
      </c>
      <c r="AS586" s="56">
        <f t="shared" ca="1" si="257"/>
        <v>0</v>
      </c>
      <c r="AT586" s="56">
        <f t="shared" ca="1" si="258"/>
        <v>0</v>
      </c>
      <c r="AU586" s="56">
        <f t="shared" ca="1" si="258"/>
        <v>0</v>
      </c>
      <c r="AV586" s="56">
        <f t="shared" ca="1" si="258"/>
        <v>0</v>
      </c>
      <c r="AW586" s="56">
        <f t="shared" ca="1" si="258"/>
        <v>0</v>
      </c>
      <c r="AX586" s="56">
        <f t="shared" ca="1" si="258"/>
        <v>0</v>
      </c>
      <c r="AY586" s="56">
        <f t="shared" ca="1" si="258"/>
        <v>0</v>
      </c>
      <c r="AZ586" s="56">
        <f t="shared" ca="1" si="258"/>
        <v>0</v>
      </c>
      <c r="BA586" s="56">
        <f t="shared" ca="1" si="258"/>
        <v>0</v>
      </c>
      <c r="BB586" s="56">
        <f t="shared" ca="1" si="258"/>
        <v>0</v>
      </c>
      <c r="BC586" s="56">
        <f t="shared" ca="1" si="258"/>
        <v>0</v>
      </c>
      <c r="BD586" s="56">
        <f t="shared" ca="1" si="258"/>
        <v>0</v>
      </c>
      <c r="BE586" s="56">
        <f t="shared" ca="1" si="258"/>
        <v>0</v>
      </c>
      <c r="BF586" s="56">
        <f t="shared" ca="1" si="258"/>
        <v>0</v>
      </c>
      <c r="BG586" s="56">
        <f t="shared" ca="1" si="258"/>
        <v>0</v>
      </c>
      <c r="BH586" s="1"/>
    </row>
    <row r="587" spans="1:60" s="4" customFormat="1" x14ac:dyDescent="0.2">
      <c r="A587" s="4" t="s">
        <v>2206</v>
      </c>
      <c r="B587" s="4" t="s">
        <v>2207</v>
      </c>
      <c r="C587" s="4" t="s">
        <v>1681</v>
      </c>
      <c r="E587" s="48"/>
      <c r="F587" s="63"/>
      <c r="G587" s="50" t="s">
        <v>1682</v>
      </c>
      <c r="H587" s="50" t="s">
        <v>1682</v>
      </c>
      <c r="I587" s="51"/>
      <c r="J587" s="52">
        <v>30</v>
      </c>
      <c r="K587" s="52"/>
      <c r="L587" s="53"/>
      <c r="M587" s="54" t="str">
        <f t="shared" ref="M587:M650" si="259">IF(L587="","-",WEEKDAY(L587,2))</f>
        <v>-</v>
      </c>
      <c r="N587" s="52">
        <f t="shared" si="241"/>
        <v>0</v>
      </c>
      <c r="O587" s="55">
        <f t="shared" ca="1" si="251"/>
        <v>28</v>
      </c>
      <c r="P587" s="55" t="str">
        <f t="shared" ca="1" si="252"/>
        <v>2019.7</v>
      </c>
      <c r="Q587" s="56">
        <f t="shared" si="253"/>
        <v>0</v>
      </c>
      <c r="R587" s="52" t="str">
        <f t="shared" si="254"/>
        <v/>
      </c>
      <c r="S587" s="52"/>
      <c r="T587" s="52" t="str">
        <f t="shared" si="233"/>
        <v>OV</v>
      </c>
      <c r="U587" s="57" t="s">
        <v>178</v>
      </c>
      <c r="V587" s="58">
        <f t="shared" ca="1" si="255"/>
        <v>0</v>
      </c>
      <c r="W587" s="59"/>
      <c r="X587" s="60"/>
      <c r="Y587" s="61"/>
      <c r="Z587" s="56">
        <f t="shared" ca="1" si="256"/>
        <v>0</v>
      </c>
      <c r="AA587" s="56">
        <f t="shared" ca="1" si="256"/>
        <v>0</v>
      </c>
      <c r="AB587" s="56">
        <f t="shared" ca="1" si="256"/>
        <v>0</v>
      </c>
      <c r="AC587" s="56">
        <f t="shared" ca="1" si="256"/>
        <v>0</v>
      </c>
      <c r="AD587" s="56">
        <f t="shared" ca="1" si="256"/>
        <v>0</v>
      </c>
      <c r="AE587" s="56">
        <f t="shared" ca="1" si="256"/>
        <v>0</v>
      </c>
      <c r="AF587" s="56">
        <f t="shared" ca="1" si="256"/>
        <v>0</v>
      </c>
      <c r="AG587" s="56">
        <f t="shared" ca="1" si="256"/>
        <v>0</v>
      </c>
      <c r="AH587" s="56">
        <f t="shared" ca="1" si="256"/>
        <v>0</v>
      </c>
      <c r="AI587" s="56">
        <f t="shared" ca="1" si="256"/>
        <v>0</v>
      </c>
      <c r="AJ587" s="56">
        <f t="shared" ca="1" si="257"/>
        <v>0</v>
      </c>
      <c r="AK587" s="56">
        <f t="shared" ca="1" si="257"/>
        <v>0</v>
      </c>
      <c r="AL587" s="56">
        <f t="shared" ca="1" si="257"/>
        <v>0</v>
      </c>
      <c r="AM587" s="56">
        <f t="shared" ca="1" si="257"/>
        <v>0</v>
      </c>
      <c r="AN587" s="56">
        <f t="shared" ca="1" si="257"/>
        <v>0</v>
      </c>
      <c r="AO587" s="56">
        <f t="shared" ca="1" si="257"/>
        <v>0</v>
      </c>
      <c r="AP587" s="56">
        <f t="shared" ca="1" si="257"/>
        <v>0</v>
      </c>
      <c r="AQ587" s="56">
        <f t="shared" ca="1" si="257"/>
        <v>0</v>
      </c>
      <c r="AR587" s="56">
        <f t="shared" ca="1" si="257"/>
        <v>0</v>
      </c>
      <c r="AS587" s="56">
        <f t="shared" ca="1" si="257"/>
        <v>0</v>
      </c>
      <c r="AT587" s="56">
        <f t="shared" ca="1" si="258"/>
        <v>0</v>
      </c>
      <c r="AU587" s="56">
        <f t="shared" ca="1" si="258"/>
        <v>0</v>
      </c>
      <c r="AV587" s="56">
        <f t="shared" ca="1" si="258"/>
        <v>0</v>
      </c>
      <c r="AW587" s="56">
        <f t="shared" ca="1" si="258"/>
        <v>0</v>
      </c>
      <c r="AX587" s="56">
        <f t="shared" ca="1" si="258"/>
        <v>0</v>
      </c>
      <c r="AY587" s="56">
        <f t="shared" ca="1" si="258"/>
        <v>0</v>
      </c>
      <c r="AZ587" s="56">
        <f t="shared" ca="1" si="258"/>
        <v>0</v>
      </c>
      <c r="BA587" s="56">
        <f t="shared" ca="1" si="258"/>
        <v>0</v>
      </c>
      <c r="BB587" s="56">
        <f t="shared" ca="1" si="258"/>
        <v>0</v>
      </c>
      <c r="BC587" s="56">
        <f t="shared" ca="1" si="258"/>
        <v>0</v>
      </c>
      <c r="BD587" s="56">
        <f t="shared" ca="1" si="258"/>
        <v>0</v>
      </c>
      <c r="BE587" s="56">
        <f t="shared" ca="1" si="258"/>
        <v>0</v>
      </c>
      <c r="BF587" s="56">
        <f t="shared" ca="1" si="258"/>
        <v>0</v>
      </c>
      <c r="BG587" s="56">
        <f t="shared" ca="1" si="258"/>
        <v>0</v>
      </c>
      <c r="BH587" s="1"/>
    </row>
    <row r="588" spans="1:60" s="4" customFormat="1" x14ac:dyDescent="0.2">
      <c r="B588" s="4" t="s">
        <v>2208</v>
      </c>
      <c r="C588" s="4" t="s">
        <v>1681</v>
      </c>
      <c r="E588" s="66"/>
      <c r="F588" s="67"/>
      <c r="G588" s="50" t="s">
        <v>1682</v>
      </c>
      <c r="H588" s="50" t="s">
        <v>1682</v>
      </c>
      <c r="I588" s="51"/>
      <c r="J588" s="52">
        <v>45</v>
      </c>
      <c r="K588" s="52"/>
      <c r="L588" s="53"/>
      <c r="M588" s="54" t="str">
        <f t="shared" si="259"/>
        <v>-</v>
      </c>
      <c r="N588" s="52">
        <f t="shared" si="241"/>
        <v>0</v>
      </c>
      <c r="O588" s="55">
        <f t="shared" ca="1" si="251"/>
        <v>28</v>
      </c>
      <c r="P588" s="55" t="str">
        <f t="shared" ca="1" si="252"/>
        <v>2019.7</v>
      </c>
      <c r="Q588" s="56">
        <f t="shared" si="253"/>
        <v>0</v>
      </c>
      <c r="R588" s="52" t="str">
        <f t="shared" si="254"/>
        <v/>
      </c>
      <c r="S588" s="52"/>
      <c r="T588" s="52" t="str">
        <f t="shared" si="233"/>
        <v>OV</v>
      </c>
      <c r="U588" s="57" t="s">
        <v>178</v>
      </c>
      <c r="V588" s="58">
        <f t="shared" ca="1" si="255"/>
        <v>0</v>
      </c>
      <c r="W588" s="59"/>
      <c r="X588" s="60"/>
      <c r="Y588" s="61"/>
      <c r="Z588" s="56">
        <f t="shared" ca="1" si="256"/>
        <v>0</v>
      </c>
      <c r="AA588" s="56">
        <f t="shared" ca="1" si="256"/>
        <v>0</v>
      </c>
      <c r="AB588" s="56">
        <f t="shared" ca="1" si="256"/>
        <v>0</v>
      </c>
      <c r="AC588" s="56">
        <f t="shared" ca="1" si="256"/>
        <v>0</v>
      </c>
      <c r="AD588" s="56">
        <f t="shared" ca="1" si="256"/>
        <v>0</v>
      </c>
      <c r="AE588" s="56">
        <f t="shared" ca="1" si="256"/>
        <v>0</v>
      </c>
      <c r="AF588" s="56">
        <f t="shared" ca="1" si="256"/>
        <v>0</v>
      </c>
      <c r="AG588" s="56">
        <f t="shared" ca="1" si="256"/>
        <v>0</v>
      </c>
      <c r="AH588" s="56">
        <f t="shared" ca="1" si="256"/>
        <v>0</v>
      </c>
      <c r="AI588" s="56">
        <f t="shared" ca="1" si="256"/>
        <v>0</v>
      </c>
      <c r="AJ588" s="56">
        <f t="shared" ca="1" si="257"/>
        <v>0</v>
      </c>
      <c r="AK588" s="56">
        <f t="shared" ca="1" si="257"/>
        <v>0</v>
      </c>
      <c r="AL588" s="56">
        <f t="shared" ca="1" si="257"/>
        <v>0</v>
      </c>
      <c r="AM588" s="56">
        <f t="shared" ca="1" si="257"/>
        <v>0</v>
      </c>
      <c r="AN588" s="56">
        <f t="shared" ca="1" si="257"/>
        <v>0</v>
      </c>
      <c r="AO588" s="56">
        <f t="shared" ca="1" si="257"/>
        <v>0</v>
      </c>
      <c r="AP588" s="56">
        <f t="shared" ca="1" si="257"/>
        <v>0</v>
      </c>
      <c r="AQ588" s="56">
        <f t="shared" ca="1" si="257"/>
        <v>0</v>
      </c>
      <c r="AR588" s="56">
        <f t="shared" ca="1" si="257"/>
        <v>0</v>
      </c>
      <c r="AS588" s="56">
        <f t="shared" ca="1" si="257"/>
        <v>0</v>
      </c>
      <c r="AT588" s="56">
        <f t="shared" ca="1" si="258"/>
        <v>0</v>
      </c>
      <c r="AU588" s="56">
        <f t="shared" ca="1" si="258"/>
        <v>0</v>
      </c>
      <c r="AV588" s="56">
        <f t="shared" ca="1" si="258"/>
        <v>0</v>
      </c>
      <c r="AW588" s="56">
        <f t="shared" ca="1" si="258"/>
        <v>0</v>
      </c>
      <c r="AX588" s="56">
        <f t="shared" ca="1" si="258"/>
        <v>0</v>
      </c>
      <c r="AY588" s="56">
        <f t="shared" ca="1" si="258"/>
        <v>0</v>
      </c>
      <c r="AZ588" s="56">
        <f t="shared" ca="1" si="258"/>
        <v>0</v>
      </c>
      <c r="BA588" s="56">
        <f t="shared" ca="1" si="258"/>
        <v>0</v>
      </c>
      <c r="BB588" s="56">
        <f t="shared" ca="1" si="258"/>
        <v>0</v>
      </c>
      <c r="BC588" s="56">
        <f t="shared" ca="1" si="258"/>
        <v>0</v>
      </c>
      <c r="BD588" s="56">
        <f t="shared" ca="1" si="258"/>
        <v>0</v>
      </c>
      <c r="BE588" s="56">
        <f t="shared" ca="1" si="258"/>
        <v>0</v>
      </c>
      <c r="BF588" s="56">
        <f t="shared" ca="1" si="258"/>
        <v>0</v>
      </c>
      <c r="BG588" s="56">
        <f t="shared" ca="1" si="258"/>
        <v>0</v>
      </c>
    </row>
    <row r="589" spans="1:60" s="4" customFormat="1" x14ac:dyDescent="0.2">
      <c r="A589" s="4" t="s">
        <v>352</v>
      </c>
      <c r="B589" s="4" t="s">
        <v>4021</v>
      </c>
      <c r="C589" s="4" t="s">
        <v>1684</v>
      </c>
      <c r="E589" s="66"/>
      <c r="F589" s="67" t="s">
        <v>2210</v>
      </c>
      <c r="G589" s="50" t="s">
        <v>1682</v>
      </c>
      <c r="H589" s="50" t="s">
        <v>1682</v>
      </c>
      <c r="I589" s="51">
        <v>43545</v>
      </c>
      <c r="J589" s="52">
        <v>45</v>
      </c>
      <c r="K589" s="52"/>
      <c r="L589" s="53">
        <v>43591</v>
      </c>
      <c r="M589" s="54">
        <f t="shared" si="259"/>
        <v>1</v>
      </c>
      <c r="N589" s="52">
        <f t="shared" si="241"/>
        <v>19</v>
      </c>
      <c r="O589" s="55">
        <f t="shared" ca="1" si="251"/>
        <v>28</v>
      </c>
      <c r="P589" s="55" t="str">
        <f t="shared" ca="1" si="252"/>
        <v>2019.7</v>
      </c>
      <c r="Q589" s="56">
        <f t="shared" si="253"/>
        <v>67883.92</v>
      </c>
      <c r="R589" s="52">
        <f t="shared" ca="1" si="254"/>
        <v>65</v>
      </c>
      <c r="S589" s="52"/>
      <c r="T589" s="52" t="str">
        <f t="shared" ca="1" si="233"/>
        <v>OV</v>
      </c>
      <c r="U589" s="57" t="s">
        <v>178</v>
      </c>
      <c r="V589" s="58">
        <f t="shared" ca="1" si="255"/>
        <v>0</v>
      </c>
      <c r="W589" s="59"/>
      <c r="X589" s="60"/>
      <c r="Y589" s="61">
        <v>67883.92</v>
      </c>
      <c r="Z589" s="56">
        <f t="shared" ca="1" si="256"/>
        <v>0</v>
      </c>
      <c r="AA589" s="56">
        <f t="shared" ca="1" si="256"/>
        <v>0</v>
      </c>
      <c r="AB589" s="56">
        <f t="shared" ca="1" si="256"/>
        <v>0</v>
      </c>
      <c r="AC589" s="56">
        <f t="shared" ca="1" si="256"/>
        <v>0</v>
      </c>
      <c r="AD589" s="56">
        <f t="shared" ca="1" si="256"/>
        <v>0</v>
      </c>
      <c r="AE589" s="56">
        <f t="shared" ca="1" si="256"/>
        <v>0</v>
      </c>
      <c r="AF589" s="56">
        <f t="shared" ca="1" si="256"/>
        <v>0</v>
      </c>
      <c r="AG589" s="56">
        <f t="shared" ca="1" si="256"/>
        <v>0</v>
      </c>
      <c r="AH589" s="56">
        <f t="shared" ca="1" si="256"/>
        <v>0</v>
      </c>
      <c r="AI589" s="56">
        <f t="shared" ca="1" si="256"/>
        <v>67883.92</v>
      </c>
      <c r="AJ589" s="56">
        <f t="shared" ca="1" si="257"/>
        <v>0</v>
      </c>
      <c r="AK589" s="56">
        <f t="shared" ca="1" si="257"/>
        <v>0</v>
      </c>
      <c r="AL589" s="56">
        <f t="shared" ca="1" si="257"/>
        <v>0</v>
      </c>
      <c r="AM589" s="56">
        <f t="shared" ca="1" si="257"/>
        <v>0</v>
      </c>
      <c r="AN589" s="56">
        <f t="shared" ca="1" si="257"/>
        <v>0</v>
      </c>
      <c r="AO589" s="56">
        <f t="shared" ca="1" si="257"/>
        <v>0</v>
      </c>
      <c r="AP589" s="56">
        <f t="shared" ca="1" si="257"/>
        <v>0</v>
      </c>
      <c r="AQ589" s="56">
        <f t="shared" ca="1" si="257"/>
        <v>0</v>
      </c>
      <c r="AR589" s="56">
        <f t="shared" ca="1" si="257"/>
        <v>0</v>
      </c>
      <c r="AS589" s="56">
        <f t="shared" ca="1" si="257"/>
        <v>0</v>
      </c>
      <c r="AT589" s="56">
        <f t="shared" ca="1" si="258"/>
        <v>0</v>
      </c>
      <c r="AU589" s="56">
        <f t="shared" ca="1" si="258"/>
        <v>0</v>
      </c>
      <c r="AV589" s="56">
        <f t="shared" ca="1" si="258"/>
        <v>0</v>
      </c>
      <c r="AW589" s="56">
        <f t="shared" ca="1" si="258"/>
        <v>0</v>
      </c>
      <c r="AX589" s="56">
        <f t="shared" ca="1" si="258"/>
        <v>0</v>
      </c>
      <c r="AY589" s="56">
        <f t="shared" ca="1" si="258"/>
        <v>0</v>
      </c>
      <c r="AZ589" s="56">
        <f t="shared" ca="1" si="258"/>
        <v>0</v>
      </c>
      <c r="BA589" s="56">
        <f t="shared" ca="1" si="258"/>
        <v>0</v>
      </c>
      <c r="BB589" s="56">
        <f t="shared" ca="1" si="258"/>
        <v>0</v>
      </c>
      <c r="BC589" s="56">
        <f t="shared" ca="1" si="258"/>
        <v>0</v>
      </c>
      <c r="BD589" s="56">
        <f t="shared" ca="1" si="258"/>
        <v>0</v>
      </c>
      <c r="BE589" s="56">
        <f t="shared" ca="1" si="258"/>
        <v>0</v>
      </c>
      <c r="BF589" s="56">
        <f t="shared" ca="1" si="258"/>
        <v>0</v>
      </c>
      <c r="BG589" s="56">
        <f t="shared" ca="1" si="258"/>
        <v>0</v>
      </c>
    </row>
    <row r="590" spans="1:60" s="4" customFormat="1" x14ac:dyDescent="0.2">
      <c r="A590" s="4" t="s">
        <v>352</v>
      </c>
      <c r="B590" s="4" t="s">
        <v>4021</v>
      </c>
      <c r="C590" s="4" t="s">
        <v>1684</v>
      </c>
      <c r="E590" s="66"/>
      <c r="F590" s="67" t="s">
        <v>2211</v>
      </c>
      <c r="G590" s="50" t="s">
        <v>1682</v>
      </c>
      <c r="H590" s="50" t="s">
        <v>1682</v>
      </c>
      <c r="I590" s="51">
        <v>43553</v>
      </c>
      <c r="J590" s="52">
        <v>45</v>
      </c>
      <c r="K590" s="52"/>
      <c r="L590" s="53">
        <v>43598</v>
      </c>
      <c r="M590" s="54">
        <f t="shared" si="259"/>
        <v>1</v>
      </c>
      <c r="N590" s="52">
        <f t="shared" si="241"/>
        <v>20</v>
      </c>
      <c r="O590" s="55">
        <f t="shared" ca="1" si="251"/>
        <v>28</v>
      </c>
      <c r="P590" s="55" t="str">
        <f t="shared" ca="1" si="252"/>
        <v>2019.7</v>
      </c>
      <c r="Q590" s="56">
        <f t="shared" si="253"/>
        <v>65755</v>
      </c>
      <c r="R590" s="52">
        <f t="shared" ca="1" si="254"/>
        <v>58</v>
      </c>
      <c r="S590" s="52"/>
      <c r="T590" s="52" t="str">
        <f t="shared" ca="1" si="233"/>
        <v>OV</v>
      </c>
      <c r="U590" s="57" t="s">
        <v>178</v>
      </c>
      <c r="V590" s="58">
        <f t="shared" ca="1" si="255"/>
        <v>0</v>
      </c>
      <c r="W590" s="59"/>
      <c r="X590" s="60"/>
      <c r="Y590" s="61">
        <v>65755</v>
      </c>
      <c r="Z590" s="56">
        <f t="shared" ca="1" si="256"/>
        <v>0</v>
      </c>
      <c r="AA590" s="56">
        <f t="shared" ca="1" si="256"/>
        <v>0</v>
      </c>
      <c r="AB590" s="56">
        <f t="shared" ca="1" si="256"/>
        <v>0</v>
      </c>
      <c r="AC590" s="56">
        <f t="shared" ca="1" si="256"/>
        <v>0</v>
      </c>
      <c r="AD590" s="56">
        <f t="shared" ca="1" si="256"/>
        <v>0</v>
      </c>
      <c r="AE590" s="56">
        <f t="shared" ca="1" si="256"/>
        <v>0</v>
      </c>
      <c r="AF590" s="56">
        <f t="shared" ca="1" si="256"/>
        <v>0</v>
      </c>
      <c r="AG590" s="56">
        <f t="shared" ca="1" si="256"/>
        <v>0</v>
      </c>
      <c r="AH590" s="56">
        <f t="shared" ca="1" si="256"/>
        <v>0</v>
      </c>
      <c r="AI590" s="56">
        <f t="shared" ca="1" si="256"/>
        <v>65755</v>
      </c>
      <c r="AJ590" s="56">
        <f t="shared" ca="1" si="257"/>
        <v>0</v>
      </c>
      <c r="AK590" s="56">
        <f t="shared" ca="1" si="257"/>
        <v>0</v>
      </c>
      <c r="AL590" s="56">
        <f t="shared" ca="1" si="257"/>
        <v>0</v>
      </c>
      <c r="AM590" s="56">
        <f t="shared" ca="1" si="257"/>
        <v>0</v>
      </c>
      <c r="AN590" s="56">
        <f t="shared" ca="1" si="257"/>
        <v>0</v>
      </c>
      <c r="AO590" s="56">
        <f t="shared" ca="1" si="257"/>
        <v>0</v>
      </c>
      <c r="AP590" s="56">
        <f t="shared" ca="1" si="257"/>
        <v>0</v>
      </c>
      <c r="AQ590" s="56">
        <f t="shared" ca="1" si="257"/>
        <v>0</v>
      </c>
      <c r="AR590" s="56">
        <f t="shared" ca="1" si="257"/>
        <v>0</v>
      </c>
      <c r="AS590" s="56">
        <f t="shared" ca="1" si="257"/>
        <v>0</v>
      </c>
      <c r="AT590" s="56">
        <f t="shared" ca="1" si="258"/>
        <v>0</v>
      </c>
      <c r="AU590" s="56">
        <f t="shared" ca="1" si="258"/>
        <v>0</v>
      </c>
      <c r="AV590" s="56">
        <f t="shared" ca="1" si="258"/>
        <v>0</v>
      </c>
      <c r="AW590" s="56">
        <f t="shared" ca="1" si="258"/>
        <v>0</v>
      </c>
      <c r="AX590" s="56">
        <f t="shared" ca="1" si="258"/>
        <v>0</v>
      </c>
      <c r="AY590" s="56">
        <f t="shared" ca="1" si="258"/>
        <v>0</v>
      </c>
      <c r="AZ590" s="56">
        <f t="shared" ca="1" si="258"/>
        <v>0</v>
      </c>
      <c r="BA590" s="56">
        <f t="shared" ca="1" si="258"/>
        <v>0</v>
      </c>
      <c r="BB590" s="56">
        <f t="shared" ca="1" si="258"/>
        <v>0</v>
      </c>
      <c r="BC590" s="56">
        <f t="shared" ca="1" si="258"/>
        <v>0</v>
      </c>
      <c r="BD590" s="56">
        <f t="shared" ca="1" si="258"/>
        <v>0</v>
      </c>
      <c r="BE590" s="56">
        <f t="shared" ca="1" si="258"/>
        <v>0</v>
      </c>
      <c r="BF590" s="56">
        <f t="shared" ca="1" si="258"/>
        <v>0</v>
      </c>
      <c r="BG590" s="56">
        <f t="shared" ca="1" si="258"/>
        <v>0</v>
      </c>
    </row>
    <row r="591" spans="1:60" s="4" customFormat="1" x14ac:dyDescent="0.2">
      <c r="A591" s="4" t="s">
        <v>352</v>
      </c>
      <c r="B591" s="4" t="s">
        <v>4021</v>
      </c>
      <c r="C591" s="4" t="s">
        <v>1684</v>
      </c>
      <c r="E591" s="66"/>
      <c r="F591" s="67" t="s">
        <v>1360</v>
      </c>
      <c r="G591" s="50" t="s">
        <v>1682</v>
      </c>
      <c r="H591" s="50" t="s">
        <v>1682</v>
      </c>
      <c r="I591" s="51">
        <v>43560</v>
      </c>
      <c r="J591" s="52">
        <v>45</v>
      </c>
      <c r="K591" s="52"/>
      <c r="L591" s="53">
        <v>43605</v>
      </c>
      <c r="M591" s="54">
        <f t="shared" si="259"/>
        <v>1</v>
      </c>
      <c r="N591" s="52">
        <f t="shared" si="241"/>
        <v>21</v>
      </c>
      <c r="O591" s="55">
        <f t="shared" ca="1" si="251"/>
        <v>28</v>
      </c>
      <c r="P591" s="55" t="str">
        <f t="shared" ca="1" si="252"/>
        <v>2019.7</v>
      </c>
      <c r="Q591" s="56">
        <f t="shared" si="253"/>
        <v>72353.06</v>
      </c>
      <c r="R591" s="52">
        <f t="shared" ca="1" si="254"/>
        <v>51</v>
      </c>
      <c r="S591" s="52"/>
      <c r="T591" s="52" t="str">
        <f t="shared" ca="1" si="233"/>
        <v>OV</v>
      </c>
      <c r="U591" s="57" t="s">
        <v>178</v>
      </c>
      <c r="V591" s="58">
        <f t="shared" ca="1" si="255"/>
        <v>0</v>
      </c>
      <c r="W591" s="59"/>
      <c r="X591" s="60"/>
      <c r="Y591" s="61">
        <v>72353.06</v>
      </c>
      <c r="Z591" s="56">
        <f t="shared" ca="1" si="256"/>
        <v>0</v>
      </c>
      <c r="AA591" s="56">
        <f t="shared" ca="1" si="256"/>
        <v>0</v>
      </c>
      <c r="AB591" s="56">
        <f t="shared" ca="1" si="256"/>
        <v>0</v>
      </c>
      <c r="AC591" s="56">
        <f t="shared" ca="1" si="256"/>
        <v>0</v>
      </c>
      <c r="AD591" s="56">
        <f t="shared" ca="1" si="256"/>
        <v>0</v>
      </c>
      <c r="AE591" s="56">
        <f t="shared" ca="1" si="256"/>
        <v>0</v>
      </c>
      <c r="AF591" s="56">
        <f t="shared" ca="1" si="256"/>
        <v>0</v>
      </c>
      <c r="AG591" s="56">
        <f t="shared" ca="1" si="256"/>
        <v>0</v>
      </c>
      <c r="AH591" s="56">
        <f t="shared" ca="1" si="256"/>
        <v>0</v>
      </c>
      <c r="AI591" s="56">
        <f t="shared" ca="1" si="256"/>
        <v>72353.06</v>
      </c>
      <c r="AJ591" s="56">
        <f t="shared" ca="1" si="257"/>
        <v>0</v>
      </c>
      <c r="AK591" s="56">
        <f t="shared" ca="1" si="257"/>
        <v>0</v>
      </c>
      <c r="AL591" s="56">
        <f t="shared" ca="1" si="257"/>
        <v>0</v>
      </c>
      <c r="AM591" s="56">
        <f t="shared" ca="1" si="257"/>
        <v>0</v>
      </c>
      <c r="AN591" s="56">
        <f t="shared" ca="1" si="257"/>
        <v>0</v>
      </c>
      <c r="AO591" s="56">
        <f t="shared" ca="1" si="257"/>
        <v>0</v>
      </c>
      <c r="AP591" s="56">
        <f t="shared" ca="1" si="257"/>
        <v>0</v>
      </c>
      <c r="AQ591" s="56">
        <f t="shared" ca="1" si="257"/>
        <v>0</v>
      </c>
      <c r="AR591" s="56">
        <f t="shared" ca="1" si="257"/>
        <v>0</v>
      </c>
      <c r="AS591" s="56">
        <f t="shared" ca="1" si="257"/>
        <v>0</v>
      </c>
      <c r="AT591" s="56">
        <f t="shared" ca="1" si="258"/>
        <v>0</v>
      </c>
      <c r="AU591" s="56">
        <f t="shared" ca="1" si="258"/>
        <v>0</v>
      </c>
      <c r="AV591" s="56">
        <f t="shared" ca="1" si="258"/>
        <v>0</v>
      </c>
      <c r="AW591" s="56">
        <f t="shared" ca="1" si="258"/>
        <v>0</v>
      </c>
      <c r="AX591" s="56">
        <f t="shared" ca="1" si="258"/>
        <v>0</v>
      </c>
      <c r="AY591" s="56">
        <f t="shared" ca="1" si="258"/>
        <v>0</v>
      </c>
      <c r="AZ591" s="56">
        <f t="shared" ca="1" si="258"/>
        <v>0</v>
      </c>
      <c r="BA591" s="56">
        <f t="shared" ca="1" si="258"/>
        <v>0</v>
      </c>
      <c r="BB591" s="56">
        <f t="shared" ca="1" si="258"/>
        <v>0</v>
      </c>
      <c r="BC591" s="56">
        <f t="shared" ca="1" si="258"/>
        <v>0</v>
      </c>
      <c r="BD591" s="56">
        <f t="shared" ca="1" si="258"/>
        <v>0</v>
      </c>
      <c r="BE591" s="56">
        <f t="shared" ca="1" si="258"/>
        <v>0</v>
      </c>
      <c r="BF591" s="56">
        <f t="shared" ca="1" si="258"/>
        <v>0</v>
      </c>
      <c r="BG591" s="56">
        <f t="shared" ca="1" si="258"/>
        <v>0</v>
      </c>
    </row>
    <row r="592" spans="1:60" s="4" customFormat="1" x14ac:dyDescent="0.2">
      <c r="A592" s="4" t="s">
        <v>352</v>
      </c>
      <c r="B592" s="4" t="s">
        <v>4021</v>
      </c>
      <c r="C592" s="4" t="s">
        <v>1684</v>
      </c>
      <c r="E592" s="66"/>
      <c r="F592" s="67" t="s">
        <v>2212</v>
      </c>
      <c r="G592" s="50" t="s">
        <v>1682</v>
      </c>
      <c r="H592" s="50" t="s">
        <v>1682</v>
      </c>
      <c r="I592" s="51">
        <v>43567</v>
      </c>
      <c r="J592" s="52">
        <v>45</v>
      </c>
      <c r="K592" s="52"/>
      <c r="L592" s="53">
        <v>43612</v>
      </c>
      <c r="M592" s="54">
        <f t="shared" si="259"/>
        <v>1</v>
      </c>
      <c r="N592" s="52">
        <f t="shared" si="241"/>
        <v>22</v>
      </c>
      <c r="O592" s="55">
        <f t="shared" ca="1" si="251"/>
        <v>28</v>
      </c>
      <c r="P592" s="55" t="str">
        <f t="shared" ca="1" si="252"/>
        <v>2019.7</v>
      </c>
      <c r="Q592" s="56">
        <f t="shared" si="253"/>
        <v>55620.480000000003</v>
      </c>
      <c r="R592" s="52">
        <f t="shared" ca="1" si="254"/>
        <v>44</v>
      </c>
      <c r="S592" s="52"/>
      <c r="T592" s="52" t="str">
        <f t="shared" ca="1" si="233"/>
        <v>OV</v>
      </c>
      <c r="U592" s="57" t="s">
        <v>178</v>
      </c>
      <c r="V592" s="58">
        <f t="shared" ca="1" si="255"/>
        <v>0</v>
      </c>
      <c r="W592" s="59"/>
      <c r="X592" s="60"/>
      <c r="Y592" s="61">
        <v>55620.480000000003</v>
      </c>
      <c r="Z592" s="56">
        <f t="shared" ref="Z592:AI601" ca="1" si="260">IF($O592-WEEKNUM(Z$1815)=0,$Y592,0)</f>
        <v>0</v>
      </c>
      <c r="AA592" s="56">
        <f t="shared" ca="1" si="260"/>
        <v>0</v>
      </c>
      <c r="AB592" s="56">
        <f t="shared" ca="1" si="260"/>
        <v>0</v>
      </c>
      <c r="AC592" s="56">
        <f t="shared" ca="1" si="260"/>
        <v>0</v>
      </c>
      <c r="AD592" s="56">
        <f t="shared" ca="1" si="260"/>
        <v>0</v>
      </c>
      <c r="AE592" s="56">
        <f t="shared" ca="1" si="260"/>
        <v>0</v>
      </c>
      <c r="AF592" s="56">
        <f t="shared" ca="1" si="260"/>
        <v>0</v>
      </c>
      <c r="AG592" s="56">
        <f t="shared" ca="1" si="260"/>
        <v>0</v>
      </c>
      <c r="AH592" s="56">
        <f t="shared" ca="1" si="260"/>
        <v>0</v>
      </c>
      <c r="AI592" s="56">
        <f t="shared" ca="1" si="260"/>
        <v>55620.480000000003</v>
      </c>
      <c r="AJ592" s="56">
        <f t="shared" ref="AJ592:AS601" ca="1" si="261">IF($O592-WEEKNUM(AJ$1815)=0,$Y592,0)</f>
        <v>0</v>
      </c>
      <c r="AK592" s="56">
        <f t="shared" ca="1" si="261"/>
        <v>0</v>
      </c>
      <c r="AL592" s="56">
        <f t="shared" ca="1" si="261"/>
        <v>0</v>
      </c>
      <c r="AM592" s="56">
        <f t="shared" ca="1" si="261"/>
        <v>0</v>
      </c>
      <c r="AN592" s="56">
        <f t="shared" ca="1" si="261"/>
        <v>0</v>
      </c>
      <c r="AO592" s="56">
        <f t="shared" ca="1" si="261"/>
        <v>0</v>
      </c>
      <c r="AP592" s="56">
        <f t="shared" ca="1" si="261"/>
        <v>0</v>
      </c>
      <c r="AQ592" s="56">
        <f t="shared" ca="1" si="261"/>
        <v>0</v>
      </c>
      <c r="AR592" s="56">
        <f t="shared" ca="1" si="261"/>
        <v>0</v>
      </c>
      <c r="AS592" s="56">
        <f t="shared" ca="1" si="261"/>
        <v>0</v>
      </c>
      <c r="AT592" s="56">
        <f t="shared" ref="AT592:BG601" ca="1" si="262">IF($O592-WEEKNUM(AT$1815)=0,$Y592,0)</f>
        <v>0</v>
      </c>
      <c r="AU592" s="56">
        <f t="shared" ca="1" si="262"/>
        <v>0</v>
      </c>
      <c r="AV592" s="56">
        <f t="shared" ca="1" si="262"/>
        <v>0</v>
      </c>
      <c r="AW592" s="56">
        <f t="shared" ca="1" si="262"/>
        <v>0</v>
      </c>
      <c r="AX592" s="56">
        <f t="shared" ca="1" si="262"/>
        <v>0</v>
      </c>
      <c r="AY592" s="56">
        <f t="shared" ca="1" si="262"/>
        <v>0</v>
      </c>
      <c r="AZ592" s="56">
        <f t="shared" ca="1" si="262"/>
        <v>0</v>
      </c>
      <c r="BA592" s="56">
        <f t="shared" ca="1" si="262"/>
        <v>0</v>
      </c>
      <c r="BB592" s="56">
        <f t="shared" ca="1" si="262"/>
        <v>0</v>
      </c>
      <c r="BC592" s="56">
        <f t="shared" ca="1" si="262"/>
        <v>0</v>
      </c>
      <c r="BD592" s="56">
        <f t="shared" ca="1" si="262"/>
        <v>0</v>
      </c>
      <c r="BE592" s="56">
        <f t="shared" ca="1" si="262"/>
        <v>0</v>
      </c>
      <c r="BF592" s="56">
        <f t="shared" ca="1" si="262"/>
        <v>0</v>
      </c>
      <c r="BG592" s="56">
        <f t="shared" ca="1" si="262"/>
        <v>0</v>
      </c>
    </row>
    <row r="593" spans="1:59" s="4" customFormat="1" x14ac:dyDescent="0.2">
      <c r="A593" s="4" t="s">
        <v>352</v>
      </c>
      <c r="B593" s="4" t="s">
        <v>4021</v>
      </c>
      <c r="C593" s="4" t="s">
        <v>1684</v>
      </c>
      <c r="E593" s="66"/>
      <c r="F593" s="67" t="s">
        <v>2213</v>
      </c>
      <c r="G593" s="50" t="s">
        <v>1682</v>
      </c>
      <c r="H593" s="50" t="s">
        <v>1682</v>
      </c>
      <c r="I593" s="51">
        <v>43573</v>
      </c>
      <c r="J593" s="52">
        <v>45</v>
      </c>
      <c r="K593" s="52"/>
      <c r="L593" s="53">
        <v>43616</v>
      </c>
      <c r="M593" s="54">
        <f t="shared" si="259"/>
        <v>5</v>
      </c>
      <c r="N593" s="52">
        <f t="shared" si="241"/>
        <v>22</v>
      </c>
      <c r="O593" s="55">
        <f t="shared" ca="1" si="251"/>
        <v>28</v>
      </c>
      <c r="P593" s="55" t="str">
        <f t="shared" ca="1" si="252"/>
        <v>2019.7</v>
      </c>
      <c r="Q593" s="56">
        <f t="shared" si="253"/>
        <v>65172.1</v>
      </c>
      <c r="R593" s="52">
        <f t="shared" ca="1" si="254"/>
        <v>40</v>
      </c>
      <c r="S593" s="52"/>
      <c r="T593" s="52" t="str">
        <f t="shared" ca="1" si="233"/>
        <v>OV</v>
      </c>
      <c r="U593" s="57" t="s">
        <v>178</v>
      </c>
      <c r="V593" s="58">
        <f t="shared" ca="1" si="255"/>
        <v>0</v>
      </c>
      <c r="W593" s="59"/>
      <c r="X593" s="60"/>
      <c r="Y593" s="61">
        <v>65172.1</v>
      </c>
      <c r="Z593" s="56">
        <f t="shared" ca="1" si="260"/>
        <v>0</v>
      </c>
      <c r="AA593" s="56">
        <f t="shared" ca="1" si="260"/>
        <v>0</v>
      </c>
      <c r="AB593" s="56">
        <f t="shared" ca="1" si="260"/>
        <v>0</v>
      </c>
      <c r="AC593" s="56">
        <f t="shared" ca="1" si="260"/>
        <v>0</v>
      </c>
      <c r="AD593" s="56">
        <f t="shared" ca="1" si="260"/>
        <v>0</v>
      </c>
      <c r="AE593" s="56">
        <f t="shared" ca="1" si="260"/>
        <v>0</v>
      </c>
      <c r="AF593" s="56">
        <f t="shared" ca="1" si="260"/>
        <v>0</v>
      </c>
      <c r="AG593" s="56">
        <f t="shared" ca="1" si="260"/>
        <v>0</v>
      </c>
      <c r="AH593" s="56">
        <f t="shared" ca="1" si="260"/>
        <v>0</v>
      </c>
      <c r="AI593" s="56">
        <f t="shared" ca="1" si="260"/>
        <v>65172.1</v>
      </c>
      <c r="AJ593" s="56">
        <f t="shared" ca="1" si="261"/>
        <v>0</v>
      </c>
      <c r="AK593" s="56">
        <f t="shared" ca="1" si="261"/>
        <v>0</v>
      </c>
      <c r="AL593" s="56">
        <f t="shared" ca="1" si="261"/>
        <v>0</v>
      </c>
      <c r="AM593" s="56">
        <f t="shared" ca="1" si="261"/>
        <v>0</v>
      </c>
      <c r="AN593" s="56">
        <f t="shared" ca="1" si="261"/>
        <v>0</v>
      </c>
      <c r="AO593" s="56">
        <f t="shared" ca="1" si="261"/>
        <v>0</v>
      </c>
      <c r="AP593" s="56">
        <f t="shared" ca="1" si="261"/>
        <v>0</v>
      </c>
      <c r="AQ593" s="56">
        <f t="shared" ca="1" si="261"/>
        <v>0</v>
      </c>
      <c r="AR593" s="56">
        <f t="shared" ca="1" si="261"/>
        <v>0</v>
      </c>
      <c r="AS593" s="56">
        <f t="shared" ca="1" si="261"/>
        <v>0</v>
      </c>
      <c r="AT593" s="56">
        <f t="shared" ca="1" si="262"/>
        <v>0</v>
      </c>
      <c r="AU593" s="56">
        <f t="shared" ca="1" si="262"/>
        <v>0</v>
      </c>
      <c r="AV593" s="56">
        <f t="shared" ca="1" si="262"/>
        <v>0</v>
      </c>
      <c r="AW593" s="56">
        <f t="shared" ca="1" si="262"/>
        <v>0</v>
      </c>
      <c r="AX593" s="56">
        <f t="shared" ca="1" si="262"/>
        <v>0</v>
      </c>
      <c r="AY593" s="56">
        <f t="shared" ca="1" si="262"/>
        <v>0</v>
      </c>
      <c r="AZ593" s="56">
        <f t="shared" ca="1" si="262"/>
        <v>0</v>
      </c>
      <c r="BA593" s="56">
        <f t="shared" ca="1" si="262"/>
        <v>0</v>
      </c>
      <c r="BB593" s="56">
        <f t="shared" ca="1" si="262"/>
        <v>0</v>
      </c>
      <c r="BC593" s="56">
        <f t="shared" ca="1" si="262"/>
        <v>0</v>
      </c>
      <c r="BD593" s="56">
        <f t="shared" ca="1" si="262"/>
        <v>0</v>
      </c>
      <c r="BE593" s="56">
        <f t="shared" ca="1" si="262"/>
        <v>0</v>
      </c>
      <c r="BF593" s="56">
        <f t="shared" ca="1" si="262"/>
        <v>0</v>
      </c>
      <c r="BG593" s="56">
        <f t="shared" ca="1" si="262"/>
        <v>0</v>
      </c>
    </row>
    <row r="594" spans="1:59" s="4" customFormat="1" x14ac:dyDescent="0.2">
      <c r="A594" s="4" t="s">
        <v>352</v>
      </c>
      <c r="B594" s="4" t="s">
        <v>4021</v>
      </c>
      <c r="C594" s="4" t="s">
        <v>1684</v>
      </c>
      <c r="E594" s="66"/>
      <c r="F594" s="67" t="s">
        <v>2214</v>
      </c>
      <c r="G594" s="50" t="s">
        <v>1682</v>
      </c>
      <c r="H594" s="50" t="s">
        <v>1682</v>
      </c>
      <c r="I594" s="51">
        <v>43581</v>
      </c>
      <c r="J594" s="52">
        <v>45</v>
      </c>
      <c r="K594" s="52"/>
      <c r="L594" s="53">
        <v>43626</v>
      </c>
      <c r="M594" s="54">
        <f t="shared" si="259"/>
        <v>1</v>
      </c>
      <c r="N594" s="52">
        <f t="shared" si="241"/>
        <v>24</v>
      </c>
      <c r="O594" s="55">
        <f t="shared" ca="1" si="251"/>
        <v>28</v>
      </c>
      <c r="P594" s="55" t="str">
        <f t="shared" ca="1" si="252"/>
        <v>2019.7</v>
      </c>
      <c r="Q594" s="56">
        <f t="shared" si="253"/>
        <v>42742.8</v>
      </c>
      <c r="R594" s="52">
        <f t="shared" ca="1" si="254"/>
        <v>30</v>
      </c>
      <c r="S594" s="52"/>
      <c r="T594" s="52" t="str">
        <f t="shared" ref="T594:T657" ca="1" si="263">IFERROR(IF(R594&gt;0,"OV",""),0)</f>
        <v>OV</v>
      </c>
      <c r="U594" s="57" t="s">
        <v>178</v>
      </c>
      <c r="V594" s="58">
        <f t="shared" ca="1" si="255"/>
        <v>0</v>
      </c>
      <c r="W594" s="59"/>
      <c r="X594" s="60"/>
      <c r="Y594" s="61">
        <v>42742.8</v>
      </c>
      <c r="Z594" s="56">
        <f t="shared" ca="1" si="260"/>
        <v>0</v>
      </c>
      <c r="AA594" s="56">
        <f t="shared" ca="1" si="260"/>
        <v>0</v>
      </c>
      <c r="AB594" s="56">
        <f t="shared" ca="1" si="260"/>
        <v>0</v>
      </c>
      <c r="AC594" s="56">
        <f t="shared" ca="1" si="260"/>
        <v>0</v>
      </c>
      <c r="AD594" s="56">
        <f t="shared" ca="1" si="260"/>
        <v>0</v>
      </c>
      <c r="AE594" s="56">
        <f t="shared" ca="1" si="260"/>
        <v>0</v>
      </c>
      <c r="AF594" s="56">
        <f t="shared" ca="1" si="260"/>
        <v>0</v>
      </c>
      <c r="AG594" s="56">
        <f t="shared" ca="1" si="260"/>
        <v>0</v>
      </c>
      <c r="AH594" s="56">
        <f t="shared" ca="1" si="260"/>
        <v>0</v>
      </c>
      <c r="AI594" s="56">
        <f t="shared" ca="1" si="260"/>
        <v>42742.8</v>
      </c>
      <c r="AJ594" s="56">
        <f t="shared" ca="1" si="261"/>
        <v>0</v>
      </c>
      <c r="AK594" s="56">
        <f t="shared" ca="1" si="261"/>
        <v>0</v>
      </c>
      <c r="AL594" s="56">
        <f t="shared" ca="1" si="261"/>
        <v>0</v>
      </c>
      <c r="AM594" s="56">
        <f t="shared" ca="1" si="261"/>
        <v>0</v>
      </c>
      <c r="AN594" s="56">
        <f t="shared" ca="1" si="261"/>
        <v>0</v>
      </c>
      <c r="AO594" s="56">
        <f t="shared" ca="1" si="261"/>
        <v>0</v>
      </c>
      <c r="AP594" s="56">
        <f t="shared" ca="1" si="261"/>
        <v>0</v>
      </c>
      <c r="AQ594" s="56">
        <f t="shared" ca="1" si="261"/>
        <v>0</v>
      </c>
      <c r="AR594" s="56">
        <f t="shared" ca="1" si="261"/>
        <v>0</v>
      </c>
      <c r="AS594" s="56">
        <f t="shared" ca="1" si="261"/>
        <v>0</v>
      </c>
      <c r="AT594" s="56">
        <f t="shared" ca="1" si="262"/>
        <v>0</v>
      </c>
      <c r="AU594" s="56">
        <f t="shared" ca="1" si="262"/>
        <v>0</v>
      </c>
      <c r="AV594" s="56">
        <f t="shared" ca="1" si="262"/>
        <v>0</v>
      </c>
      <c r="AW594" s="56">
        <f t="shared" ca="1" si="262"/>
        <v>0</v>
      </c>
      <c r="AX594" s="56">
        <f t="shared" ca="1" si="262"/>
        <v>0</v>
      </c>
      <c r="AY594" s="56">
        <f t="shared" ca="1" si="262"/>
        <v>0</v>
      </c>
      <c r="AZ594" s="56">
        <f t="shared" ca="1" si="262"/>
        <v>0</v>
      </c>
      <c r="BA594" s="56">
        <f t="shared" ca="1" si="262"/>
        <v>0</v>
      </c>
      <c r="BB594" s="56">
        <f t="shared" ca="1" si="262"/>
        <v>0</v>
      </c>
      <c r="BC594" s="56">
        <f t="shared" ca="1" si="262"/>
        <v>0</v>
      </c>
      <c r="BD594" s="56">
        <f t="shared" ca="1" si="262"/>
        <v>0</v>
      </c>
      <c r="BE594" s="56">
        <f t="shared" ca="1" si="262"/>
        <v>0</v>
      </c>
      <c r="BF594" s="56">
        <f t="shared" ca="1" si="262"/>
        <v>0</v>
      </c>
      <c r="BG594" s="56">
        <f t="shared" ca="1" si="262"/>
        <v>0</v>
      </c>
    </row>
    <row r="595" spans="1:59" s="4" customFormat="1" x14ac:dyDescent="0.2">
      <c r="A595" s="4" t="s">
        <v>352</v>
      </c>
      <c r="B595" s="4" t="s">
        <v>4021</v>
      </c>
      <c r="C595" s="4" t="s">
        <v>1684</v>
      </c>
      <c r="E595" s="66"/>
      <c r="F595" s="67" t="s">
        <v>2215</v>
      </c>
      <c r="G595" s="50" t="s">
        <v>1682</v>
      </c>
      <c r="H595" s="50" t="s">
        <v>1682</v>
      </c>
      <c r="I595" s="51">
        <v>43585</v>
      </c>
      <c r="J595" s="52">
        <v>45</v>
      </c>
      <c r="K595" s="52"/>
      <c r="L595" s="53">
        <v>43630</v>
      </c>
      <c r="M595" s="54">
        <f t="shared" si="259"/>
        <v>5</v>
      </c>
      <c r="N595" s="52">
        <f t="shared" si="241"/>
        <v>24</v>
      </c>
      <c r="O595" s="55">
        <f t="shared" ca="1" si="251"/>
        <v>28</v>
      </c>
      <c r="P595" s="55" t="str">
        <f t="shared" ca="1" si="252"/>
        <v>2019.7</v>
      </c>
      <c r="Q595" s="56">
        <f t="shared" si="253"/>
        <v>38317</v>
      </c>
      <c r="R595" s="52">
        <f t="shared" ca="1" si="254"/>
        <v>26</v>
      </c>
      <c r="S595" s="52"/>
      <c r="T595" s="52" t="str">
        <f t="shared" ca="1" si="263"/>
        <v>OV</v>
      </c>
      <c r="U595" s="57" t="s">
        <v>178</v>
      </c>
      <c r="V595" s="58">
        <f t="shared" ca="1" si="255"/>
        <v>0</v>
      </c>
      <c r="W595" s="59"/>
      <c r="X595" s="60"/>
      <c r="Y595" s="61">
        <v>38317</v>
      </c>
      <c r="Z595" s="56">
        <f t="shared" ca="1" si="260"/>
        <v>0</v>
      </c>
      <c r="AA595" s="56">
        <f t="shared" ca="1" si="260"/>
        <v>0</v>
      </c>
      <c r="AB595" s="56">
        <f t="shared" ca="1" si="260"/>
        <v>0</v>
      </c>
      <c r="AC595" s="56">
        <f t="shared" ca="1" si="260"/>
        <v>0</v>
      </c>
      <c r="AD595" s="56">
        <f t="shared" ca="1" si="260"/>
        <v>0</v>
      </c>
      <c r="AE595" s="56">
        <f t="shared" ca="1" si="260"/>
        <v>0</v>
      </c>
      <c r="AF595" s="56">
        <f t="shared" ca="1" si="260"/>
        <v>0</v>
      </c>
      <c r="AG595" s="56">
        <f t="shared" ca="1" si="260"/>
        <v>0</v>
      </c>
      <c r="AH595" s="56">
        <f t="shared" ca="1" si="260"/>
        <v>0</v>
      </c>
      <c r="AI595" s="56">
        <f t="shared" ca="1" si="260"/>
        <v>38317</v>
      </c>
      <c r="AJ595" s="56">
        <f t="shared" ca="1" si="261"/>
        <v>0</v>
      </c>
      <c r="AK595" s="56">
        <f t="shared" ca="1" si="261"/>
        <v>0</v>
      </c>
      <c r="AL595" s="56">
        <f t="shared" ca="1" si="261"/>
        <v>0</v>
      </c>
      <c r="AM595" s="56">
        <f t="shared" ca="1" si="261"/>
        <v>0</v>
      </c>
      <c r="AN595" s="56">
        <f t="shared" ca="1" si="261"/>
        <v>0</v>
      </c>
      <c r="AO595" s="56">
        <f t="shared" ca="1" si="261"/>
        <v>0</v>
      </c>
      <c r="AP595" s="56">
        <f t="shared" ca="1" si="261"/>
        <v>0</v>
      </c>
      <c r="AQ595" s="56">
        <f t="shared" ca="1" si="261"/>
        <v>0</v>
      </c>
      <c r="AR595" s="56">
        <f t="shared" ca="1" si="261"/>
        <v>0</v>
      </c>
      <c r="AS595" s="56">
        <f t="shared" ca="1" si="261"/>
        <v>0</v>
      </c>
      <c r="AT595" s="56">
        <f t="shared" ca="1" si="262"/>
        <v>0</v>
      </c>
      <c r="AU595" s="56">
        <f t="shared" ca="1" si="262"/>
        <v>0</v>
      </c>
      <c r="AV595" s="56">
        <f t="shared" ca="1" si="262"/>
        <v>0</v>
      </c>
      <c r="AW595" s="56">
        <f t="shared" ca="1" si="262"/>
        <v>0</v>
      </c>
      <c r="AX595" s="56">
        <f t="shared" ca="1" si="262"/>
        <v>0</v>
      </c>
      <c r="AY595" s="56">
        <f t="shared" ca="1" si="262"/>
        <v>0</v>
      </c>
      <c r="AZ595" s="56">
        <f t="shared" ca="1" si="262"/>
        <v>0</v>
      </c>
      <c r="BA595" s="56">
        <f t="shared" ca="1" si="262"/>
        <v>0</v>
      </c>
      <c r="BB595" s="56">
        <f t="shared" ca="1" si="262"/>
        <v>0</v>
      </c>
      <c r="BC595" s="56">
        <f t="shared" ca="1" si="262"/>
        <v>0</v>
      </c>
      <c r="BD595" s="56">
        <f t="shared" ca="1" si="262"/>
        <v>0</v>
      </c>
      <c r="BE595" s="56">
        <f t="shared" ca="1" si="262"/>
        <v>0</v>
      </c>
      <c r="BF595" s="56">
        <f t="shared" ca="1" si="262"/>
        <v>0</v>
      </c>
      <c r="BG595" s="56">
        <f t="shared" ca="1" si="262"/>
        <v>0</v>
      </c>
    </row>
    <row r="596" spans="1:59" s="4" customFormat="1" x14ac:dyDescent="0.2">
      <c r="A596" s="4" t="s">
        <v>352</v>
      </c>
      <c r="B596" s="4" t="s">
        <v>4021</v>
      </c>
      <c r="C596" s="4" t="s">
        <v>1684</v>
      </c>
      <c r="E596" s="66"/>
      <c r="F596" s="67"/>
      <c r="G596" s="50" t="s">
        <v>1682</v>
      </c>
      <c r="H596" s="50" t="s">
        <v>1682</v>
      </c>
      <c r="I596" s="51"/>
      <c r="J596" s="52">
        <v>45</v>
      </c>
      <c r="K596" s="52"/>
      <c r="L596" s="53"/>
      <c r="M596" s="54" t="str">
        <f t="shared" si="259"/>
        <v>-</v>
      </c>
      <c r="N596" s="52">
        <f t="shared" si="241"/>
        <v>0</v>
      </c>
      <c r="O596" s="55">
        <f t="shared" ca="1" si="251"/>
        <v>28</v>
      </c>
      <c r="P596" s="55" t="str">
        <f t="shared" ca="1" si="252"/>
        <v>2019.7</v>
      </c>
      <c r="Q596" s="56">
        <f t="shared" si="253"/>
        <v>0</v>
      </c>
      <c r="R596" s="52" t="str">
        <f t="shared" si="254"/>
        <v/>
      </c>
      <c r="S596" s="52"/>
      <c r="T596" s="52" t="str">
        <f t="shared" si="263"/>
        <v>OV</v>
      </c>
      <c r="U596" s="57" t="s">
        <v>178</v>
      </c>
      <c r="V596" s="58">
        <f t="shared" ca="1" si="255"/>
        <v>0</v>
      </c>
      <c r="W596" s="59"/>
      <c r="X596" s="60"/>
      <c r="Y596" s="61"/>
      <c r="Z596" s="56">
        <f t="shared" ca="1" si="260"/>
        <v>0</v>
      </c>
      <c r="AA596" s="56">
        <f t="shared" ca="1" si="260"/>
        <v>0</v>
      </c>
      <c r="AB596" s="56">
        <f t="shared" ca="1" si="260"/>
        <v>0</v>
      </c>
      <c r="AC596" s="56">
        <f t="shared" ca="1" si="260"/>
        <v>0</v>
      </c>
      <c r="AD596" s="56">
        <f t="shared" ca="1" si="260"/>
        <v>0</v>
      </c>
      <c r="AE596" s="56">
        <f t="shared" ca="1" si="260"/>
        <v>0</v>
      </c>
      <c r="AF596" s="56">
        <f t="shared" ca="1" si="260"/>
        <v>0</v>
      </c>
      <c r="AG596" s="56">
        <f t="shared" ca="1" si="260"/>
        <v>0</v>
      </c>
      <c r="AH596" s="56">
        <f t="shared" ca="1" si="260"/>
        <v>0</v>
      </c>
      <c r="AI596" s="56">
        <f t="shared" ca="1" si="260"/>
        <v>0</v>
      </c>
      <c r="AJ596" s="56">
        <f t="shared" ca="1" si="261"/>
        <v>0</v>
      </c>
      <c r="AK596" s="56">
        <f t="shared" ca="1" si="261"/>
        <v>0</v>
      </c>
      <c r="AL596" s="56">
        <f t="shared" ca="1" si="261"/>
        <v>0</v>
      </c>
      <c r="AM596" s="56">
        <f t="shared" ca="1" si="261"/>
        <v>0</v>
      </c>
      <c r="AN596" s="56">
        <f t="shared" ca="1" si="261"/>
        <v>0</v>
      </c>
      <c r="AO596" s="56">
        <f t="shared" ca="1" si="261"/>
        <v>0</v>
      </c>
      <c r="AP596" s="56">
        <f t="shared" ca="1" si="261"/>
        <v>0</v>
      </c>
      <c r="AQ596" s="56">
        <f t="shared" ca="1" si="261"/>
        <v>0</v>
      </c>
      <c r="AR596" s="56">
        <f t="shared" ca="1" si="261"/>
        <v>0</v>
      </c>
      <c r="AS596" s="56">
        <f t="shared" ca="1" si="261"/>
        <v>0</v>
      </c>
      <c r="AT596" s="56">
        <f t="shared" ca="1" si="262"/>
        <v>0</v>
      </c>
      <c r="AU596" s="56">
        <f t="shared" ca="1" si="262"/>
        <v>0</v>
      </c>
      <c r="AV596" s="56">
        <f t="shared" ca="1" si="262"/>
        <v>0</v>
      </c>
      <c r="AW596" s="56">
        <f t="shared" ca="1" si="262"/>
        <v>0</v>
      </c>
      <c r="AX596" s="56">
        <f t="shared" ca="1" si="262"/>
        <v>0</v>
      </c>
      <c r="AY596" s="56">
        <f t="shared" ca="1" si="262"/>
        <v>0</v>
      </c>
      <c r="AZ596" s="56">
        <f t="shared" ca="1" si="262"/>
        <v>0</v>
      </c>
      <c r="BA596" s="56">
        <f t="shared" ca="1" si="262"/>
        <v>0</v>
      </c>
      <c r="BB596" s="56">
        <f t="shared" ca="1" si="262"/>
        <v>0</v>
      </c>
      <c r="BC596" s="56">
        <f t="shared" ca="1" si="262"/>
        <v>0</v>
      </c>
      <c r="BD596" s="56">
        <f t="shared" ca="1" si="262"/>
        <v>0</v>
      </c>
      <c r="BE596" s="56">
        <f t="shared" ca="1" si="262"/>
        <v>0</v>
      </c>
      <c r="BF596" s="56">
        <f t="shared" ca="1" si="262"/>
        <v>0</v>
      </c>
      <c r="BG596" s="56">
        <f t="shared" ca="1" si="262"/>
        <v>0</v>
      </c>
    </row>
    <row r="597" spans="1:59" s="4" customFormat="1" x14ac:dyDescent="0.2">
      <c r="A597" s="4" t="s">
        <v>352</v>
      </c>
      <c r="B597" s="4" t="s">
        <v>4021</v>
      </c>
      <c r="C597" s="4" t="s">
        <v>1684</v>
      </c>
      <c r="E597" s="66"/>
      <c r="F597" s="67" t="s">
        <v>2216</v>
      </c>
      <c r="G597" s="50" t="s">
        <v>1682</v>
      </c>
      <c r="H597" s="50" t="s">
        <v>1682</v>
      </c>
      <c r="I597" s="51">
        <v>43532</v>
      </c>
      <c r="J597" s="52">
        <v>45</v>
      </c>
      <c r="K597" s="52"/>
      <c r="L597" s="53">
        <v>43577</v>
      </c>
      <c r="M597" s="54">
        <f t="shared" si="259"/>
        <v>1</v>
      </c>
      <c r="N597" s="52">
        <f t="shared" si="241"/>
        <v>17</v>
      </c>
      <c r="O597" s="55">
        <f t="shared" ca="1" si="251"/>
        <v>28</v>
      </c>
      <c r="P597" s="55" t="str">
        <f t="shared" ca="1" si="252"/>
        <v>2019.7</v>
      </c>
      <c r="Q597" s="56">
        <f t="shared" si="253"/>
        <v>78518.7</v>
      </c>
      <c r="R597" s="52">
        <f t="shared" ca="1" si="254"/>
        <v>79</v>
      </c>
      <c r="S597" s="52"/>
      <c r="T597" s="52" t="str">
        <f t="shared" ca="1" si="263"/>
        <v>OV</v>
      </c>
      <c r="U597" s="57" t="s">
        <v>178</v>
      </c>
      <c r="V597" s="58">
        <f t="shared" ca="1" si="255"/>
        <v>0</v>
      </c>
      <c r="W597" s="59"/>
      <c r="X597" s="60"/>
      <c r="Y597" s="61">
        <v>78518.7</v>
      </c>
      <c r="Z597" s="56">
        <f t="shared" ca="1" si="260"/>
        <v>0</v>
      </c>
      <c r="AA597" s="56">
        <f t="shared" ca="1" si="260"/>
        <v>0</v>
      </c>
      <c r="AB597" s="56">
        <f t="shared" ca="1" si="260"/>
        <v>0</v>
      </c>
      <c r="AC597" s="56">
        <f t="shared" ca="1" si="260"/>
        <v>0</v>
      </c>
      <c r="AD597" s="56">
        <f t="shared" ca="1" si="260"/>
        <v>0</v>
      </c>
      <c r="AE597" s="56">
        <f t="shared" ca="1" si="260"/>
        <v>0</v>
      </c>
      <c r="AF597" s="56">
        <f t="shared" ca="1" si="260"/>
        <v>0</v>
      </c>
      <c r="AG597" s="56">
        <f t="shared" ca="1" si="260"/>
        <v>0</v>
      </c>
      <c r="AH597" s="56">
        <f t="shared" ca="1" si="260"/>
        <v>0</v>
      </c>
      <c r="AI597" s="56">
        <f t="shared" ca="1" si="260"/>
        <v>78518.7</v>
      </c>
      <c r="AJ597" s="56">
        <f t="shared" ca="1" si="261"/>
        <v>0</v>
      </c>
      <c r="AK597" s="56">
        <f t="shared" ca="1" si="261"/>
        <v>0</v>
      </c>
      <c r="AL597" s="56">
        <f t="shared" ca="1" si="261"/>
        <v>0</v>
      </c>
      <c r="AM597" s="56">
        <f t="shared" ca="1" si="261"/>
        <v>0</v>
      </c>
      <c r="AN597" s="56">
        <f t="shared" ca="1" si="261"/>
        <v>0</v>
      </c>
      <c r="AO597" s="56">
        <f t="shared" ca="1" si="261"/>
        <v>0</v>
      </c>
      <c r="AP597" s="56">
        <f t="shared" ca="1" si="261"/>
        <v>0</v>
      </c>
      <c r="AQ597" s="56">
        <f t="shared" ca="1" si="261"/>
        <v>0</v>
      </c>
      <c r="AR597" s="56">
        <f t="shared" ca="1" si="261"/>
        <v>0</v>
      </c>
      <c r="AS597" s="56">
        <f t="shared" ca="1" si="261"/>
        <v>0</v>
      </c>
      <c r="AT597" s="56">
        <f t="shared" ca="1" si="262"/>
        <v>0</v>
      </c>
      <c r="AU597" s="56">
        <f t="shared" ca="1" si="262"/>
        <v>0</v>
      </c>
      <c r="AV597" s="56">
        <f t="shared" ca="1" si="262"/>
        <v>0</v>
      </c>
      <c r="AW597" s="56">
        <f t="shared" ca="1" si="262"/>
        <v>0</v>
      </c>
      <c r="AX597" s="56">
        <f t="shared" ca="1" si="262"/>
        <v>0</v>
      </c>
      <c r="AY597" s="56">
        <f t="shared" ca="1" si="262"/>
        <v>0</v>
      </c>
      <c r="AZ597" s="56">
        <f t="shared" ca="1" si="262"/>
        <v>0</v>
      </c>
      <c r="BA597" s="56">
        <f t="shared" ca="1" si="262"/>
        <v>0</v>
      </c>
      <c r="BB597" s="56">
        <f t="shared" ca="1" si="262"/>
        <v>0</v>
      </c>
      <c r="BC597" s="56">
        <f t="shared" ca="1" si="262"/>
        <v>0</v>
      </c>
      <c r="BD597" s="56">
        <f t="shared" ca="1" si="262"/>
        <v>0</v>
      </c>
      <c r="BE597" s="56">
        <f t="shared" ca="1" si="262"/>
        <v>0</v>
      </c>
      <c r="BF597" s="56">
        <f t="shared" ca="1" si="262"/>
        <v>0</v>
      </c>
      <c r="BG597" s="56">
        <f t="shared" ca="1" si="262"/>
        <v>0</v>
      </c>
    </row>
    <row r="598" spans="1:59" s="4" customFormat="1" x14ac:dyDescent="0.2">
      <c r="A598" s="4" t="s">
        <v>352</v>
      </c>
      <c r="B598" s="4" t="s">
        <v>4021</v>
      </c>
      <c r="C598" s="4" t="s">
        <v>1684</v>
      </c>
      <c r="E598" s="66"/>
      <c r="F598" s="67" t="s">
        <v>2217</v>
      </c>
      <c r="G598" s="50" t="s">
        <v>1682</v>
      </c>
      <c r="H598" s="50" t="s">
        <v>1682</v>
      </c>
      <c r="I598" s="51">
        <v>43539</v>
      </c>
      <c r="J598" s="52">
        <v>45</v>
      </c>
      <c r="K598" s="52"/>
      <c r="L598" s="53">
        <v>43584</v>
      </c>
      <c r="M598" s="54">
        <f t="shared" si="259"/>
        <v>1</v>
      </c>
      <c r="N598" s="52">
        <f t="shared" si="241"/>
        <v>18</v>
      </c>
      <c r="O598" s="55">
        <f t="shared" ca="1" si="251"/>
        <v>28</v>
      </c>
      <c r="P598" s="55" t="str">
        <f t="shared" ca="1" si="252"/>
        <v>2019.7</v>
      </c>
      <c r="Q598" s="56">
        <f t="shared" si="253"/>
        <v>54884.6</v>
      </c>
      <c r="R598" s="52">
        <f t="shared" ca="1" si="254"/>
        <v>72</v>
      </c>
      <c r="S598" s="52"/>
      <c r="T598" s="52" t="str">
        <f t="shared" ca="1" si="263"/>
        <v>OV</v>
      </c>
      <c r="U598" s="57" t="s">
        <v>178</v>
      </c>
      <c r="V598" s="58">
        <f t="shared" ca="1" si="255"/>
        <v>0</v>
      </c>
      <c r="W598" s="59"/>
      <c r="X598" s="60"/>
      <c r="Y598" s="61">
        <v>54884.6</v>
      </c>
      <c r="Z598" s="56">
        <f t="shared" ca="1" si="260"/>
        <v>0</v>
      </c>
      <c r="AA598" s="56">
        <f t="shared" ca="1" si="260"/>
        <v>0</v>
      </c>
      <c r="AB598" s="56">
        <f t="shared" ca="1" si="260"/>
        <v>0</v>
      </c>
      <c r="AC598" s="56">
        <f t="shared" ca="1" si="260"/>
        <v>0</v>
      </c>
      <c r="AD598" s="56">
        <f t="shared" ca="1" si="260"/>
        <v>0</v>
      </c>
      <c r="AE598" s="56">
        <f t="shared" ca="1" si="260"/>
        <v>0</v>
      </c>
      <c r="AF598" s="56">
        <f t="shared" ca="1" si="260"/>
        <v>0</v>
      </c>
      <c r="AG598" s="56">
        <f t="shared" ca="1" si="260"/>
        <v>0</v>
      </c>
      <c r="AH598" s="56">
        <f t="shared" ca="1" si="260"/>
        <v>0</v>
      </c>
      <c r="AI598" s="56">
        <f t="shared" ca="1" si="260"/>
        <v>54884.6</v>
      </c>
      <c r="AJ598" s="56">
        <f t="shared" ca="1" si="261"/>
        <v>0</v>
      </c>
      <c r="AK598" s="56">
        <f t="shared" ca="1" si="261"/>
        <v>0</v>
      </c>
      <c r="AL598" s="56">
        <f t="shared" ca="1" si="261"/>
        <v>0</v>
      </c>
      <c r="AM598" s="56">
        <f t="shared" ca="1" si="261"/>
        <v>0</v>
      </c>
      <c r="AN598" s="56">
        <f t="shared" ca="1" si="261"/>
        <v>0</v>
      </c>
      <c r="AO598" s="56">
        <f t="shared" ca="1" si="261"/>
        <v>0</v>
      </c>
      <c r="AP598" s="56">
        <f t="shared" ca="1" si="261"/>
        <v>0</v>
      </c>
      <c r="AQ598" s="56">
        <f t="shared" ca="1" si="261"/>
        <v>0</v>
      </c>
      <c r="AR598" s="56">
        <f t="shared" ca="1" si="261"/>
        <v>0</v>
      </c>
      <c r="AS598" s="56">
        <f t="shared" ca="1" si="261"/>
        <v>0</v>
      </c>
      <c r="AT598" s="56">
        <f t="shared" ca="1" si="262"/>
        <v>0</v>
      </c>
      <c r="AU598" s="56">
        <f t="shared" ca="1" si="262"/>
        <v>0</v>
      </c>
      <c r="AV598" s="56">
        <f t="shared" ca="1" si="262"/>
        <v>0</v>
      </c>
      <c r="AW598" s="56">
        <f t="shared" ca="1" si="262"/>
        <v>0</v>
      </c>
      <c r="AX598" s="56">
        <f t="shared" ca="1" si="262"/>
        <v>0</v>
      </c>
      <c r="AY598" s="56">
        <f t="shared" ca="1" si="262"/>
        <v>0</v>
      </c>
      <c r="AZ598" s="56">
        <f t="shared" ca="1" si="262"/>
        <v>0</v>
      </c>
      <c r="BA598" s="56">
        <f t="shared" ca="1" si="262"/>
        <v>0</v>
      </c>
      <c r="BB598" s="56">
        <f t="shared" ca="1" si="262"/>
        <v>0</v>
      </c>
      <c r="BC598" s="56">
        <f t="shared" ca="1" si="262"/>
        <v>0</v>
      </c>
      <c r="BD598" s="56">
        <f t="shared" ca="1" si="262"/>
        <v>0</v>
      </c>
      <c r="BE598" s="56">
        <f t="shared" ca="1" si="262"/>
        <v>0</v>
      </c>
      <c r="BF598" s="56">
        <f t="shared" ca="1" si="262"/>
        <v>0</v>
      </c>
      <c r="BG598" s="56">
        <f t="shared" ca="1" si="262"/>
        <v>0</v>
      </c>
    </row>
    <row r="599" spans="1:59" s="4" customFormat="1" x14ac:dyDescent="0.2">
      <c r="A599" s="4" t="s">
        <v>352</v>
      </c>
      <c r="B599" s="4" t="s">
        <v>4021</v>
      </c>
      <c r="C599" s="4" t="s">
        <v>1684</v>
      </c>
      <c r="E599" s="66"/>
      <c r="F599" s="67"/>
      <c r="G599" s="50" t="s">
        <v>1682</v>
      </c>
      <c r="H599" s="50" t="s">
        <v>1682</v>
      </c>
      <c r="I599" s="51"/>
      <c r="J599" s="52">
        <v>45</v>
      </c>
      <c r="K599" s="52"/>
      <c r="L599" s="53"/>
      <c r="M599" s="54" t="str">
        <f t="shared" si="259"/>
        <v>-</v>
      </c>
      <c r="N599" s="52">
        <f t="shared" si="241"/>
        <v>0</v>
      </c>
      <c r="O599" s="55">
        <f t="shared" ca="1" si="251"/>
        <v>28</v>
      </c>
      <c r="P599" s="55" t="str">
        <f t="shared" ca="1" si="252"/>
        <v>2019.7</v>
      </c>
      <c r="Q599" s="56">
        <f t="shared" si="253"/>
        <v>0</v>
      </c>
      <c r="R599" s="52" t="str">
        <f t="shared" si="254"/>
        <v/>
      </c>
      <c r="S599" s="52"/>
      <c r="T599" s="52" t="str">
        <f t="shared" si="263"/>
        <v>OV</v>
      </c>
      <c r="U599" s="57" t="s">
        <v>178</v>
      </c>
      <c r="V599" s="58">
        <f t="shared" ca="1" si="255"/>
        <v>0</v>
      </c>
      <c r="W599" s="59"/>
      <c r="X599" s="60"/>
      <c r="Y599" s="61"/>
      <c r="Z599" s="56">
        <f t="shared" ca="1" si="260"/>
        <v>0</v>
      </c>
      <c r="AA599" s="56">
        <f t="shared" ca="1" si="260"/>
        <v>0</v>
      </c>
      <c r="AB599" s="56">
        <f t="shared" ca="1" si="260"/>
        <v>0</v>
      </c>
      <c r="AC599" s="56">
        <f t="shared" ca="1" si="260"/>
        <v>0</v>
      </c>
      <c r="AD599" s="56">
        <f t="shared" ca="1" si="260"/>
        <v>0</v>
      </c>
      <c r="AE599" s="56">
        <f t="shared" ca="1" si="260"/>
        <v>0</v>
      </c>
      <c r="AF599" s="56">
        <f t="shared" ca="1" si="260"/>
        <v>0</v>
      </c>
      <c r="AG599" s="56">
        <f t="shared" ca="1" si="260"/>
        <v>0</v>
      </c>
      <c r="AH599" s="56">
        <f t="shared" ca="1" si="260"/>
        <v>0</v>
      </c>
      <c r="AI599" s="56">
        <f t="shared" ca="1" si="260"/>
        <v>0</v>
      </c>
      <c r="AJ599" s="56">
        <f t="shared" ca="1" si="261"/>
        <v>0</v>
      </c>
      <c r="AK599" s="56">
        <f t="shared" ca="1" si="261"/>
        <v>0</v>
      </c>
      <c r="AL599" s="56">
        <f t="shared" ca="1" si="261"/>
        <v>0</v>
      </c>
      <c r="AM599" s="56">
        <f t="shared" ca="1" si="261"/>
        <v>0</v>
      </c>
      <c r="AN599" s="56">
        <f t="shared" ca="1" si="261"/>
        <v>0</v>
      </c>
      <c r="AO599" s="56">
        <f t="shared" ca="1" si="261"/>
        <v>0</v>
      </c>
      <c r="AP599" s="56">
        <f t="shared" ca="1" si="261"/>
        <v>0</v>
      </c>
      <c r="AQ599" s="56">
        <f t="shared" ca="1" si="261"/>
        <v>0</v>
      </c>
      <c r="AR599" s="56">
        <f t="shared" ca="1" si="261"/>
        <v>0</v>
      </c>
      <c r="AS599" s="56">
        <f t="shared" ca="1" si="261"/>
        <v>0</v>
      </c>
      <c r="AT599" s="56">
        <f t="shared" ca="1" si="262"/>
        <v>0</v>
      </c>
      <c r="AU599" s="56">
        <f t="shared" ca="1" si="262"/>
        <v>0</v>
      </c>
      <c r="AV599" s="56">
        <f t="shared" ca="1" si="262"/>
        <v>0</v>
      </c>
      <c r="AW599" s="56">
        <f t="shared" ca="1" si="262"/>
        <v>0</v>
      </c>
      <c r="AX599" s="56">
        <f t="shared" ca="1" si="262"/>
        <v>0</v>
      </c>
      <c r="AY599" s="56">
        <f t="shared" ca="1" si="262"/>
        <v>0</v>
      </c>
      <c r="AZ599" s="56">
        <f t="shared" ca="1" si="262"/>
        <v>0</v>
      </c>
      <c r="BA599" s="56">
        <f t="shared" ca="1" si="262"/>
        <v>0</v>
      </c>
      <c r="BB599" s="56">
        <f t="shared" ca="1" si="262"/>
        <v>0</v>
      </c>
      <c r="BC599" s="56">
        <f t="shared" ca="1" si="262"/>
        <v>0</v>
      </c>
      <c r="BD599" s="56">
        <f t="shared" ca="1" si="262"/>
        <v>0</v>
      </c>
      <c r="BE599" s="56">
        <f t="shared" ca="1" si="262"/>
        <v>0</v>
      </c>
      <c r="BF599" s="56">
        <f t="shared" ca="1" si="262"/>
        <v>0</v>
      </c>
      <c r="BG599" s="56">
        <f t="shared" ca="1" si="262"/>
        <v>0</v>
      </c>
    </row>
    <row r="600" spans="1:59" s="4" customFormat="1" x14ac:dyDescent="0.2">
      <c r="A600" s="4" t="s">
        <v>352</v>
      </c>
      <c r="B600" s="4" t="s">
        <v>4021</v>
      </c>
      <c r="C600" s="4" t="s">
        <v>1684</v>
      </c>
      <c r="E600" s="66"/>
      <c r="F600" s="67"/>
      <c r="G600" s="50" t="s">
        <v>1682</v>
      </c>
      <c r="H600" s="50" t="s">
        <v>1682</v>
      </c>
      <c r="I600" s="51"/>
      <c r="J600" s="52">
        <v>45</v>
      </c>
      <c r="K600" s="52"/>
      <c r="L600" s="53"/>
      <c r="M600" s="54" t="str">
        <f t="shared" si="259"/>
        <v>-</v>
      </c>
      <c r="N600" s="52">
        <f t="shared" si="241"/>
        <v>0</v>
      </c>
      <c r="O600" s="55">
        <f t="shared" ca="1" si="251"/>
        <v>28</v>
      </c>
      <c r="P600" s="55" t="str">
        <f t="shared" ca="1" si="252"/>
        <v>2019.7</v>
      </c>
      <c r="Q600" s="56">
        <f t="shared" si="253"/>
        <v>0</v>
      </c>
      <c r="R600" s="52" t="str">
        <f t="shared" si="254"/>
        <v/>
      </c>
      <c r="S600" s="52"/>
      <c r="T600" s="52" t="str">
        <f t="shared" si="263"/>
        <v>OV</v>
      </c>
      <c r="U600" s="57" t="s">
        <v>178</v>
      </c>
      <c r="V600" s="58">
        <f t="shared" ca="1" si="255"/>
        <v>0</v>
      </c>
      <c r="W600" s="59"/>
      <c r="X600" s="60"/>
      <c r="Y600" s="61"/>
      <c r="Z600" s="56">
        <f t="shared" ca="1" si="260"/>
        <v>0</v>
      </c>
      <c r="AA600" s="56">
        <f t="shared" ca="1" si="260"/>
        <v>0</v>
      </c>
      <c r="AB600" s="56">
        <f t="shared" ca="1" si="260"/>
        <v>0</v>
      </c>
      <c r="AC600" s="56">
        <f t="shared" ca="1" si="260"/>
        <v>0</v>
      </c>
      <c r="AD600" s="56">
        <f t="shared" ca="1" si="260"/>
        <v>0</v>
      </c>
      <c r="AE600" s="56">
        <f t="shared" ca="1" si="260"/>
        <v>0</v>
      </c>
      <c r="AF600" s="56">
        <f t="shared" ca="1" si="260"/>
        <v>0</v>
      </c>
      <c r="AG600" s="56">
        <f t="shared" ca="1" si="260"/>
        <v>0</v>
      </c>
      <c r="AH600" s="56">
        <f t="shared" ca="1" si="260"/>
        <v>0</v>
      </c>
      <c r="AI600" s="56">
        <f t="shared" ca="1" si="260"/>
        <v>0</v>
      </c>
      <c r="AJ600" s="56">
        <f t="shared" ca="1" si="261"/>
        <v>0</v>
      </c>
      <c r="AK600" s="56">
        <f t="shared" ca="1" si="261"/>
        <v>0</v>
      </c>
      <c r="AL600" s="56">
        <f t="shared" ca="1" si="261"/>
        <v>0</v>
      </c>
      <c r="AM600" s="56">
        <f t="shared" ca="1" si="261"/>
        <v>0</v>
      </c>
      <c r="AN600" s="56">
        <f t="shared" ca="1" si="261"/>
        <v>0</v>
      </c>
      <c r="AO600" s="56">
        <f t="shared" ca="1" si="261"/>
        <v>0</v>
      </c>
      <c r="AP600" s="56">
        <f t="shared" ca="1" si="261"/>
        <v>0</v>
      </c>
      <c r="AQ600" s="56">
        <f t="shared" ca="1" si="261"/>
        <v>0</v>
      </c>
      <c r="AR600" s="56">
        <f t="shared" ca="1" si="261"/>
        <v>0</v>
      </c>
      <c r="AS600" s="56">
        <f t="shared" ca="1" si="261"/>
        <v>0</v>
      </c>
      <c r="AT600" s="56">
        <f t="shared" ca="1" si="262"/>
        <v>0</v>
      </c>
      <c r="AU600" s="56">
        <f t="shared" ca="1" si="262"/>
        <v>0</v>
      </c>
      <c r="AV600" s="56">
        <f t="shared" ca="1" si="262"/>
        <v>0</v>
      </c>
      <c r="AW600" s="56">
        <f t="shared" ca="1" si="262"/>
        <v>0</v>
      </c>
      <c r="AX600" s="56">
        <f t="shared" ca="1" si="262"/>
        <v>0</v>
      </c>
      <c r="AY600" s="56">
        <f t="shared" ca="1" si="262"/>
        <v>0</v>
      </c>
      <c r="AZ600" s="56">
        <f t="shared" ca="1" si="262"/>
        <v>0</v>
      </c>
      <c r="BA600" s="56">
        <f t="shared" ca="1" si="262"/>
        <v>0</v>
      </c>
      <c r="BB600" s="56">
        <f t="shared" ca="1" si="262"/>
        <v>0</v>
      </c>
      <c r="BC600" s="56">
        <f t="shared" ca="1" si="262"/>
        <v>0</v>
      </c>
      <c r="BD600" s="56">
        <f t="shared" ca="1" si="262"/>
        <v>0</v>
      </c>
      <c r="BE600" s="56">
        <f t="shared" ca="1" si="262"/>
        <v>0</v>
      </c>
      <c r="BF600" s="56">
        <f t="shared" ca="1" si="262"/>
        <v>0</v>
      </c>
      <c r="BG600" s="56">
        <f t="shared" ca="1" si="262"/>
        <v>0</v>
      </c>
    </row>
    <row r="601" spans="1:59" s="4" customFormat="1" x14ac:dyDescent="0.2">
      <c r="A601" s="4" t="s">
        <v>352</v>
      </c>
      <c r="B601" s="4" t="s">
        <v>4021</v>
      </c>
      <c r="C601" s="4" t="s">
        <v>1684</v>
      </c>
      <c r="E601" s="66"/>
      <c r="F601" s="67"/>
      <c r="G601" s="50" t="s">
        <v>1682</v>
      </c>
      <c r="H601" s="50" t="s">
        <v>1682</v>
      </c>
      <c r="I601" s="51"/>
      <c r="J601" s="52">
        <v>45</v>
      </c>
      <c r="K601" s="52"/>
      <c r="L601" s="53"/>
      <c r="M601" s="54" t="str">
        <f t="shared" si="259"/>
        <v>-</v>
      </c>
      <c r="N601" s="52">
        <f t="shared" si="241"/>
        <v>0</v>
      </c>
      <c r="O601" s="55">
        <f t="shared" ca="1" si="251"/>
        <v>28</v>
      </c>
      <c r="P601" s="55" t="str">
        <f t="shared" ca="1" si="252"/>
        <v>2019.7</v>
      </c>
      <c r="Q601" s="56">
        <f t="shared" si="253"/>
        <v>0</v>
      </c>
      <c r="R601" s="52" t="str">
        <f t="shared" si="254"/>
        <v/>
      </c>
      <c r="S601" s="52"/>
      <c r="T601" s="52" t="str">
        <f t="shared" si="263"/>
        <v>OV</v>
      </c>
      <c r="U601" s="57" t="s">
        <v>178</v>
      </c>
      <c r="V601" s="58">
        <f t="shared" ca="1" si="255"/>
        <v>0</v>
      </c>
      <c r="W601" s="59"/>
      <c r="X601" s="60"/>
      <c r="Y601" s="61"/>
      <c r="Z601" s="56">
        <f t="shared" ca="1" si="260"/>
        <v>0</v>
      </c>
      <c r="AA601" s="56">
        <f t="shared" ca="1" si="260"/>
        <v>0</v>
      </c>
      <c r="AB601" s="56">
        <f t="shared" ca="1" si="260"/>
        <v>0</v>
      </c>
      <c r="AC601" s="56">
        <f t="shared" ca="1" si="260"/>
        <v>0</v>
      </c>
      <c r="AD601" s="56">
        <f t="shared" ca="1" si="260"/>
        <v>0</v>
      </c>
      <c r="AE601" s="56">
        <f t="shared" ca="1" si="260"/>
        <v>0</v>
      </c>
      <c r="AF601" s="56">
        <f t="shared" ca="1" si="260"/>
        <v>0</v>
      </c>
      <c r="AG601" s="56">
        <f t="shared" ca="1" si="260"/>
        <v>0</v>
      </c>
      <c r="AH601" s="56">
        <f t="shared" ca="1" si="260"/>
        <v>0</v>
      </c>
      <c r="AI601" s="56">
        <f t="shared" ca="1" si="260"/>
        <v>0</v>
      </c>
      <c r="AJ601" s="56">
        <f t="shared" ca="1" si="261"/>
        <v>0</v>
      </c>
      <c r="AK601" s="56">
        <f t="shared" ca="1" si="261"/>
        <v>0</v>
      </c>
      <c r="AL601" s="56">
        <f t="shared" ca="1" si="261"/>
        <v>0</v>
      </c>
      <c r="AM601" s="56">
        <f t="shared" ca="1" si="261"/>
        <v>0</v>
      </c>
      <c r="AN601" s="56">
        <f t="shared" ca="1" si="261"/>
        <v>0</v>
      </c>
      <c r="AO601" s="56">
        <f t="shared" ca="1" si="261"/>
        <v>0</v>
      </c>
      <c r="AP601" s="56">
        <f t="shared" ca="1" si="261"/>
        <v>0</v>
      </c>
      <c r="AQ601" s="56">
        <f t="shared" ca="1" si="261"/>
        <v>0</v>
      </c>
      <c r="AR601" s="56">
        <f t="shared" ca="1" si="261"/>
        <v>0</v>
      </c>
      <c r="AS601" s="56">
        <f t="shared" ca="1" si="261"/>
        <v>0</v>
      </c>
      <c r="AT601" s="56">
        <f t="shared" ca="1" si="262"/>
        <v>0</v>
      </c>
      <c r="AU601" s="56">
        <f t="shared" ca="1" si="262"/>
        <v>0</v>
      </c>
      <c r="AV601" s="56">
        <f t="shared" ca="1" si="262"/>
        <v>0</v>
      </c>
      <c r="AW601" s="56">
        <f t="shared" ca="1" si="262"/>
        <v>0</v>
      </c>
      <c r="AX601" s="56">
        <f t="shared" ca="1" si="262"/>
        <v>0</v>
      </c>
      <c r="AY601" s="56">
        <f t="shared" ca="1" si="262"/>
        <v>0</v>
      </c>
      <c r="AZ601" s="56">
        <f t="shared" ca="1" si="262"/>
        <v>0</v>
      </c>
      <c r="BA601" s="56">
        <f t="shared" ca="1" si="262"/>
        <v>0</v>
      </c>
      <c r="BB601" s="56">
        <f t="shared" ca="1" si="262"/>
        <v>0</v>
      </c>
      <c r="BC601" s="56">
        <f t="shared" ca="1" si="262"/>
        <v>0</v>
      </c>
      <c r="BD601" s="56">
        <f t="shared" ca="1" si="262"/>
        <v>0</v>
      </c>
      <c r="BE601" s="56">
        <f t="shared" ca="1" si="262"/>
        <v>0</v>
      </c>
      <c r="BF601" s="56">
        <f t="shared" ca="1" si="262"/>
        <v>0</v>
      </c>
      <c r="BG601" s="56">
        <f t="shared" ca="1" si="262"/>
        <v>0</v>
      </c>
    </row>
    <row r="602" spans="1:59" s="4" customFormat="1" x14ac:dyDescent="0.2">
      <c r="A602" s="4" t="s">
        <v>352</v>
      </c>
      <c r="B602" s="4" t="s">
        <v>4021</v>
      </c>
      <c r="C602" s="4" t="s">
        <v>1684</v>
      </c>
      <c r="E602" s="66"/>
      <c r="F602" s="67"/>
      <c r="G602" s="50" t="s">
        <v>1682</v>
      </c>
      <c r="H602" s="50" t="s">
        <v>1682</v>
      </c>
      <c r="I602" s="51"/>
      <c r="J602" s="52">
        <v>45</v>
      </c>
      <c r="K602" s="52"/>
      <c r="L602" s="53"/>
      <c r="M602" s="54" t="str">
        <f t="shared" si="259"/>
        <v>-</v>
      </c>
      <c r="N602" s="52">
        <f t="shared" si="241"/>
        <v>0</v>
      </c>
      <c r="O602" s="55">
        <f t="shared" ca="1" si="251"/>
        <v>28</v>
      </c>
      <c r="P602" s="55" t="str">
        <f t="shared" ca="1" si="252"/>
        <v>2019.7</v>
      </c>
      <c r="Q602" s="56">
        <f t="shared" si="253"/>
        <v>0</v>
      </c>
      <c r="R602" s="52" t="str">
        <f t="shared" si="254"/>
        <v/>
      </c>
      <c r="S602" s="52"/>
      <c r="T602" s="52" t="str">
        <f t="shared" si="263"/>
        <v>OV</v>
      </c>
      <c r="U602" s="57" t="s">
        <v>178</v>
      </c>
      <c r="V602" s="58">
        <f t="shared" ca="1" si="255"/>
        <v>0</v>
      </c>
      <c r="W602" s="59"/>
      <c r="X602" s="60"/>
      <c r="Y602" s="61"/>
      <c r="Z602" s="56">
        <f t="shared" ref="Z602:AI611" ca="1" si="264">IF($O602-WEEKNUM(Z$1815)=0,$Y602,0)</f>
        <v>0</v>
      </c>
      <c r="AA602" s="56">
        <f t="shared" ca="1" si="264"/>
        <v>0</v>
      </c>
      <c r="AB602" s="56">
        <f t="shared" ca="1" si="264"/>
        <v>0</v>
      </c>
      <c r="AC602" s="56">
        <f t="shared" ca="1" si="264"/>
        <v>0</v>
      </c>
      <c r="AD602" s="56">
        <f t="shared" ca="1" si="264"/>
        <v>0</v>
      </c>
      <c r="AE602" s="56">
        <f t="shared" ca="1" si="264"/>
        <v>0</v>
      </c>
      <c r="AF602" s="56">
        <f t="shared" ca="1" si="264"/>
        <v>0</v>
      </c>
      <c r="AG602" s="56">
        <f t="shared" ca="1" si="264"/>
        <v>0</v>
      </c>
      <c r="AH602" s="56">
        <f t="shared" ca="1" si="264"/>
        <v>0</v>
      </c>
      <c r="AI602" s="56">
        <f t="shared" ca="1" si="264"/>
        <v>0</v>
      </c>
      <c r="AJ602" s="56">
        <f t="shared" ref="AJ602:AS611" ca="1" si="265">IF($O602-WEEKNUM(AJ$1815)=0,$Y602,0)</f>
        <v>0</v>
      </c>
      <c r="AK602" s="56">
        <f t="shared" ca="1" si="265"/>
        <v>0</v>
      </c>
      <c r="AL602" s="56">
        <f t="shared" ca="1" si="265"/>
        <v>0</v>
      </c>
      <c r="AM602" s="56">
        <f t="shared" ca="1" si="265"/>
        <v>0</v>
      </c>
      <c r="AN602" s="56">
        <f t="shared" ca="1" si="265"/>
        <v>0</v>
      </c>
      <c r="AO602" s="56">
        <f t="shared" ca="1" si="265"/>
        <v>0</v>
      </c>
      <c r="AP602" s="56">
        <f t="shared" ca="1" si="265"/>
        <v>0</v>
      </c>
      <c r="AQ602" s="56">
        <f t="shared" ca="1" si="265"/>
        <v>0</v>
      </c>
      <c r="AR602" s="56">
        <f t="shared" ca="1" si="265"/>
        <v>0</v>
      </c>
      <c r="AS602" s="56">
        <f t="shared" ca="1" si="265"/>
        <v>0</v>
      </c>
      <c r="AT602" s="56">
        <f t="shared" ref="AT602:BG611" ca="1" si="266">IF($O602-WEEKNUM(AT$1815)=0,$Y602,0)</f>
        <v>0</v>
      </c>
      <c r="AU602" s="56">
        <f t="shared" ca="1" si="266"/>
        <v>0</v>
      </c>
      <c r="AV602" s="56">
        <f t="shared" ca="1" si="266"/>
        <v>0</v>
      </c>
      <c r="AW602" s="56">
        <f t="shared" ca="1" si="266"/>
        <v>0</v>
      </c>
      <c r="AX602" s="56">
        <f t="shared" ca="1" si="266"/>
        <v>0</v>
      </c>
      <c r="AY602" s="56">
        <f t="shared" ca="1" si="266"/>
        <v>0</v>
      </c>
      <c r="AZ602" s="56">
        <f t="shared" ca="1" si="266"/>
        <v>0</v>
      </c>
      <c r="BA602" s="56">
        <f t="shared" ca="1" si="266"/>
        <v>0</v>
      </c>
      <c r="BB602" s="56">
        <f t="shared" ca="1" si="266"/>
        <v>0</v>
      </c>
      <c r="BC602" s="56">
        <f t="shared" ca="1" si="266"/>
        <v>0</v>
      </c>
      <c r="BD602" s="56">
        <f t="shared" ca="1" si="266"/>
        <v>0</v>
      </c>
      <c r="BE602" s="56">
        <f t="shared" ca="1" si="266"/>
        <v>0</v>
      </c>
      <c r="BF602" s="56">
        <f t="shared" ca="1" si="266"/>
        <v>0</v>
      </c>
      <c r="BG602" s="56">
        <f t="shared" ca="1" si="266"/>
        <v>0</v>
      </c>
    </row>
    <row r="603" spans="1:59" s="4" customFormat="1" x14ac:dyDescent="0.2">
      <c r="B603" s="4" t="s">
        <v>2218</v>
      </c>
      <c r="C603" s="4" t="s">
        <v>1681</v>
      </c>
      <c r="E603" s="66"/>
      <c r="F603" s="67"/>
      <c r="G603" s="50" t="s">
        <v>1682</v>
      </c>
      <c r="H603" s="50" t="s">
        <v>1682</v>
      </c>
      <c r="I603" s="51"/>
      <c r="J603" s="52"/>
      <c r="K603" s="52"/>
      <c r="L603" s="53"/>
      <c r="M603" s="54" t="str">
        <f t="shared" si="259"/>
        <v>-</v>
      </c>
      <c r="N603" s="52">
        <f t="shared" si="241"/>
        <v>0</v>
      </c>
      <c r="O603" s="55">
        <f t="shared" ca="1" si="251"/>
        <v>28</v>
      </c>
      <c r="P603" s="55" t="str">
        <f t="shared" ca="1" si="252"/>
        <v>2019.7</v>
      </c>
      <c r="Q603" s="56">
        <f t="shared" si="253"/>
        <v>0</v>
      </c>
      <c r="R603" s="52" t="str">
        <f t="shared" si="254"/>
        <v/>
      </c>
      <c r="S603" s="52"/>
      <c r="T603" s="52" t="str">
        <f t="shared" si="263"/>
        <v>OV</v>
      </c>
      <c r="U603" s="57" t="s">
        <v>178</v>
      </c>
      <c r="V603" s="58">
        <f t="shared" ca="1" si="255"/>
        <v>0</v>
      </c>
      <c r="W603" s="59"/>
      <c r="X603" s="60"/>
      <c r="Y603" s="61"/>
      <c r="Z603" s="56">
        <f t="shared" ca="1" si="264"/>
        <v>0</v>
      </c>
      <c r="AA603" s="56">
        <f t="shared" ca="1" si="264"/>
        <v>0</v>
      </c>
      <c r="AB603" s="56">
        <f t="shared" ca="1" si="264"/>
        <v>0</v>
      </c>
      <c r="AC603" s="56">
        <f t="shared" ca="1" si="264"/>
        <v>0</v>
      </c>
      <c r="AD603" s="56">
        <f t="shared" ca="1" si="264"/>
        <v>0</v>
      </c>
      <c r="AE603" s="56">
        <f t="shared" ca="1" si="264"/>
        <v>0</v>
      </c>
      <c r="AF603" s="56">
        <f t="shared" ca="1" si="264"/>
        <v>0</v>
      </c>
      <c r="AG603" s="56">
        <f t="shared" ca="1" si="264"/>
        <v>0</v>
      </c>
      <c r="AH603" s="56">
        <f t="shared" ca="1" si="264"/>
        <v>0</v>
      </c>
      <c r="AI603" s="56">
        <f t="shared" ca="1" si="264"/>
        <v>0</v>
      </c>
      <c r="AJ603" s="56">
        <f t="shared" ca="1" si="265"/>
        <v>0</v>
      </c>
      <c r="AK603" s="56">
        <f t="shared" ca="1" si="265"/>
        <v>0</v>
      </c>
      <c r="AL603" s="56">
        <f t="shared" ca="1" si="265"/>
        <v>0</v>
      </c>
      <c r="AM603" s="56">
        <f t="shared" ca="1" si="265"/>
        <v>0</v>
      </c>
      <c r="AN603" s="56">
        <f t="shared" ca="1" si="265"/>
        <v>0</v>
      </c>
      <c r="AO603" s="56">
        <f t="shared" ca="1" si="265"/>
        <v>0</v>
      </c>
      <c r="AP603" s="56">
        <f t="shared" ca="1" si="265"/>
        <v>0</v>
      </c>
      <c r="AQ603" s="56">
        <f t="shared" ca="1" si="265"/>
        <v>0</v>
      </c>
      <c r="AR603" s="56">
        <f t="shared" ca="1" si="265"/>
        <v>0</v>
      </c>
      <c r="AS603" s="56">
        <f t="shared" ca="1" si="265"/>
        <v>0</v>
      </c>
      <c r="AT603" s="56">
        <f t="shared" ca="1" si="266"/>
        <v>0</v>
      </c>
      <c r="AU603" s="56">
        <f t="shared" ca="1" si="266"/>
        <v>0</v>
      </c>
      <c r="AV603" s="56">
        <f t="shared" ca="1" si="266"/>
        <v>0</v>
      </c>
      <c r="AW603" s="56">
        <f t="shared" ca="1" si="266"/>
        <v>0</v>
      </c>
      <c r="AX603" s="56">
        <f t="shared" ca="1" si="266"/>
        <v>0</v>
      </c>
      <c r="AY603" s="56">
        <f t="shared" ca="1" si="266"/>
        <v>0</v>
      </c>
      <c r="AZ603" s="56">
        <f t="shared" ca="1" si="266"/>
        <v>0</v>
      </c>
      <c r="BA603" s="56">
        <f t="shared" ca="1" si="266"/>
        <v>0</v>
      </c>
      <c r="BB603" s="56">
        <f t="shared" ca="1" si="266"/>
        <v>0</v>
      </c>
      <c r="BC603" s="56">
        <f t="shared" ca="1" si="266"/>
        <v>0</v>
      </c>
      <c r="BD603" s="56">
        <f t="shared" ca="1" si="266"/>
        <v>0</v>
      </c>
      <c r="BE603" s="56">
        <f t="shared" ca="1" si="266"/>
        <v>0</v>
      </c>
      <c r="BF603" s="56">
        <f t="shared" ca="1" si="266"/>
        <v>0</v>
      </c>
      <c r="BG603" s="56">
        <f t="shared" ca="1" si="266"/>
        <v>0</v>
      </c>
    </row>
    <row r="604" spans="1:59" s="4" customFormat="1" x14ac:dyDescent="0.2">
      <c r="A604" s="4" t="s">
        <v>1453</v>
      </c>
      <c r="B604" s="4" t="s">
        <v>2219</v>
      </c>
      <c r="C604" s="4" t="s">
        <v>1684</v>
      </c>
      <c r="E604" s="66"/>
      <c r="F604" s="67" t="s">
        <v>1456</v>
      </c>
      <c r="G604" s="50" t="s">
        <v>1682</v>
      </c>
      <c r="H604" s="50" t="s">
        <v>1682</v>
      </c>
      <c r="I604" s="51"/>
      <c r="J604" s="52">
        <v>21</v>
      </c>
      <c r="K604" s="52"/>
      <c r="L604" s="53">
        <v>43600</v>
      </c>
      <c r="M604" s="54">
        <f t="shared" si="259"/>
        <v>3</v>
      </c>
      <c r="N604" s="52">
        <f t="shared" si="241"/>
        <v>20</v>
      </c>
      <c r="O604" s="55">
        <f t="shared" ca="1" si="251"/>
        <v>28</v>
      </c>
      <c r="P604" s="55" t="str">
        <f t="shared" ca="1" si="252"/>
        <v>2019.7</v>
      </c>
      <c r="Q604" s="56">
        <f t="shared" si="253"/>
        <v>283.00816802800466</v>
      </c>
      <c r="R604" s="52">
        <f t="shared" ca="1" si="254"/>
        <v>56</v>
      </c>
      <c r="S604" s="52"/>
      <c r="T604" s="52" t="str">
        <f t="shared" ca="1" si="263"/>
        <v>OV</v>
      </c>
      <c r="U604" s="57" t="s">
        <v>130</v>
      </c>
      <c r="V604" s="58">
        <f t="shared" ca="1" si="255"/>
        <v>0</v>
      </c>
      <c r="W604" s="64" t="s">
        <v>2220</v>
      </c>
      <c r="X604" s="60">
        <v>226.76</v>
      </c>
      <c r="Y604" s="61">
        <v>1212.69</v>
      </c>
      <c r="Z604" s="56">
        <f t="shared" ca="1" si="264"/>
        <v>0</v>
      </c>
      <c r="AA604" s="56">
        <f t="shared" ca="1" si="264"/>
        <v>0</v>
      </c>
      <c r="AB604" s="56">
        <f t="shared" ca="1" si="264"/>
        <v>0</v>
      </c>
      <c r="AC604" s="56">
        <f t="shared" ca="1" si="264"/>
        <v>0</v>
      </c>
      <c r="AD604" s="56">
        <f t="shared" ca="1" si="264"/>
        <v>0</v>
      </c>
      <c r="AE604" s="56">
        <f t="shared" ca="1" si="264"/>
        <v>0</v>
      </c>
      <c r="AF604" s="56">
        <f t="shared" ca="1" si="264"/>
        <v>0</v>
      </c>
      <c r="AG604" s="56">
        <f t="shared" ca="1" si="264"/>
        <v>0</v>
      </c>
      <c r="AH604" s="56">
        <f t="shared" ca="1" si="264"/>
        <v>0</v>
      </c>
      <c r="AI604" s="56">
        <f t="shared" ca="1" si="264"/>
        <v>1212.69</v>
      </c>
      <c r="AJ604" s="56">
        <f t="shared" ca="1" si="265"/>
        <v>0</v>
      </c>
      <c r="AK604" s="56">
        <f t="shared" ca="1" si="265"/>
        <v>0</v>
      </c>
      <c r="AL604" s="56">
        <f t="shared" ca="1" si="265"/>
        <v>0</v>
      </c>
      <c r="AM604" s="56">
        <f t="shared" ca="1" si="265"/>
        <v>0</v>
      </c>
      <c r="AN604" s="56">
        <f t="shared" ca="1" si="265"/>
        <v>0</v>
      </c>
      <c r="AO604" s="56">
        <f t="shared" ca="1" si="265"/>
        <v>0</v>
      </c>
      <c r="AP604" s="56">
        <f t="shared" ca="1" si="265"/>
        <v>0</v>
      </c>
      <c r="AQ604" s="56">
        <f t="shared" ca="1" si="265"/>
        <v>0</v>
      </c>
      <c r="AR604" s="56">
        <f t="shared" ca="1" si="265"/>
        <v>0</v>
      </c>
      <c r="AS604" s="56">
        <f t="shared" ca="1" si="265"/>
        <v>0</v>
      </c>
      <c r="AT604" s="56">
        <f t="shared" ca="1" si="266"/>
        <v>0</v>
      </c>
      <c r="AU604" s="56">
        <f t="shared" ca="1" si="266"/>
        <v>0</v>
      </c>
      <c r="AV604" s="56">
        <f t="shared" ca="1" si="266"/>
        <v>0</v>
      </c>
      <c r="AW604" s="56">
        <f t="shared" ca="1" si="266"/>
        <v>0</v>
      </c>
      <c r="AX604" s="56">
        <f t="shared" ca="1" si="266"/>
        <v>0</v>
      </c>
      <c r="AY604" s="56">
        <f t="shared" ca="1" si="266"/>
        <v>0</v>
      </c>
      <c r="AZ604" s="56">
        <f t="shared" ca="1" si="266"/>
        <v>0</v>
      </c>
      <c r="BA604" s="56">
        <f t="shared" ca="1" si="266"/>
        <v>0</v>
      </c>
      <c r="BB604" s="56">
        <f t="shared" ca="1" si="266"/>
        <v>0</v>
      </c>
      <c r="BC604" s="56">
        <f t="shared" ca="1" si="266"/>
        <v>0</v>
      </c>
      <c r="BD604" s="56">
        <f t="shared" ca="1" si="266"/>
        <v>0</v>
      </c>
      <c r="BE604" s="56">
        <f t="shared" ca="1" si="266"/>
        <v>0</v>
      </c>
      <c r="BF604" s="56">
        <f t="shared" ca="1" si="266"/>
        <v>0</v>
      </c>
      <c r="BG604" s="56">
        <f t="shared" ca="1" si="266"/>
        <v>0</v>
      </c>
    </row>
    <row r="605" spans="1:59" s="4" customFormat="1" x14ac:dyDescent="0.2">
      <c r="A605" s="4" t="s">
        <v>2221</v>
      </c>
      <c r="B605" s="4" t="s">
        <v>2222</v>
      </c>
      <c r="C605" s="4" t="s">
        <v>1681</v>
      </c>
      <c r="E605" s="102"/>
      <c r="F605" s="63"/>
      <c r="G605" s="50" t="s">
        <v>1682</v>
      </c>
      <c r="H605" s="50" t="s">
        <v>1682</v>
      </c>
      <c r="I605" s="51"/>
      <c r="J605" s="52">
        <v>14</v>
      </c>
      <c r="K605" s="52"/>
      <c r="L605" s="53"/>
      <c r="M605" s="54" t="str">
        <f t="shared" si="259"/>
        <v>-</v>
      </c>
      <c r="N605" s="52">
        <f t="shared" si="241"/>
        <v>0</v>
      </c>
      <c r="O605" s="55">
        <f t="shared" ca="1" si="251"/>
        <v>28</v>
      </c>
      <c r="P605" s="55" t="str">
        <f t="shared" ca="1" si="252"/>
        <v>2019.7</v>
      </c>
      <c r="Q605" s="56">
        <f t="shared" si="253"/>
        <v>0</v>
      </c>
      <c r="R605" s="52" t="str">
        <f t="shared" si="254"/>
        <v/>
      </c>
      <c r="S605" s="52"/>
      <c r="T605" s="52" t="str">
        <f t="shared" si="263"/>
        <v>OV</v>
      </c>
      <c r="U605" s="57" t="s">
        <v>130</v>
      </c>
      <c r="V605" s="58">
        <f t="shared" ca="1" si="255"/>
        <v>0</v>
      </c>
      <c r="W605" s="64" t="s">
        <v>2223</v>
      </c>
      <c r="X605" s="60"/>
      <c r="Y605" s="61"/>
      <c r="Z605" s="56">
        <f t="shared" ca="1" si="264"/>
        <v>0</v>
      </c>
      <c r="AA605" s="56">
        <f t="shared" ca="1" si="264"/>
        <v>0</v>
      </c>
      <c r="AB605" s="56">
        <f t="shared" ca="1" si="264"/>
        <v>0</v>
      </c>
      <c r="AC605" s="56">
        <f t="shared" ca="1" si="264"/>
        <v>0</v>
      </c>
      <c r="AD605" s="56">
        <f t="shared" ca="1" si="264"/>
        <v>0</v>
      </c>
      <c r="AE605" s="56">
        <f t="shared" ca="1" si="264"/>
        <v>0</v>
      </c>
      <c r="AF605" s="56">
        <f t="shared" ca="1" si="264"/>
        <v>0</v>
      </c>
      <c r="AG605" s="56">
        <f t="shared" ca="1" si="264"/>
        <v>0</v>
      </c>
      <c r="AH605" s="56">
        <f t="shared" ca="1" si="264"/>
        <v>0</v>
      </c>
      <c r="AI605" s="56">
        <f t="shared" ca="1" si="264"/>
        <v>0</v>
      </c>
      <c r="AJ605" s="56">
        <f t="shared" ca="1" si="265"/>
        <v>0</v>
      </c>
      <c r="AK605" s="56">
        <f t="shared" ca="1" si="265"/>
        <v>0</v>
      </c>
      <c r="AL605" s="56">
        <f t="shared" ca="1" si="265"/>
        <v>0</v>
      </c>
      <c r="AM605" s="56">
        <f t="shared" ca="1" si="265"/>
        <v>0</v>
      </c>
      <c r="AN605" s="56">
        <f t="shared" ca="1" si="265"/>
        <v>0</v>
      </c>
      <c r="AO605" s="56">
        <f t="shared" ca="1" si="265"/>
        <v>0</v>
      </c>
      <c r="AP605" s="56">
        <f t="shared" ca="1" si="265"/>
        <v>0</v>
      </c>
      <c r="AQ605" s="56">
        <f t="shared" ca="1" si="265"/>
        <v>0</v>
      </c>
      <c r="AR605" s="56">
        <f t="shared" ca="1" si="265"/>
        <v>0</v>
      </c>
      <c r="AS605" s="56">
        <f t="shared" ca="1" si="265"/>
        <v>0</v>
      </c>
      <c r="AT605" s="56">
        <f t="shared" ca="1" si="266"/>
        <v>0</v>
      </c>
      <c r="AU605" s="56">
        <f t="shared" ca="1" si="266"/>
        <v>0</v>
      </c>
      <c r="AV605" s="56">
        <f t="shared" ca="1" si="266"/>
        <v>0</v>
      </c>
      <c r="AW605" s="56">
        <f t="shared" ca="1" si="266"/>
        <v>0</v>
      </c>
      <c r="AX605" s="56">
        <f t="shared" ca="1" si="266"/>
        <v>0</v>
      </c>
      <c r="AY605" s="56">
        <f t="shared" ca="1" si="266"/>
        <v>0</v>
      </c>
      <c r="AZ605" s="56">
        <f t="shared" ca="1" si="266"/>
        <v>0</v>
      </c>
      <c r="BA605" s="56">
        <f t="shared" ca="1" si="266"/>
        <v>0</v>
      </c>
      <c r="BB605" s="56">
        <f t="shared" ca="1" si="266"/>
        <v>0</v>
      </c>
      <c r="BC605" s="56">
        <f t="shared" ca="1" si="266"/>
        <v>0</v>
      </c>
      <c r="BD605" s="56">
        <f t="shared" ca="1" si="266"/>
        <v>0</v>
      </c>
      <c r="BE605" s="56">
        <f t="shared" ca="1" si="266"/>
        <v>0</v>
      </c>
      <c r="BF605" s="56">
        <f t="shared" ca="1" si="266"/>
        <v>0</v>
      </c>
      <c r="BG605" s="56">
        <f t="shared" ca="1" si="266"/>
        <v>0</v>
      </c>
    </row>
    <row r="606" spans="1:59" s="4" customFormat="1" x14ac:dyDescent="0.2">
      <c r="A606" s="4" t="s">
        <v>2224</v>
      </c>
      <c r="B606" s="4" t="s">
        <v>2225</v>
      </c>
      <c r="C606" s="4" t="s">
        <v>1688</v>
      </c>
      <c r="E606" s="102"/>
      <c r="F606" s="86" t="s">
        <v>1651</v>
      </c>
      <c r="G606" s="50" t="s">
        <v>1682</v>
      </c>
      <c r="H606" s="50" t="s">
        <v>1682</v>
      </c>
      <c r="I606" s="51"/>
      <c r="J606" s="52">
        <v>14</v>
      </c>
      <c r="K606" s="52"/>
      <c r="L606" s="53">
        <v>43599</v>
      </c>
      <c r="M606" s="54">
        <f t="shared" si="259"/>
        <v>2</v>
      </c>
      <c r="N606" s="52">
        <f t="shared" si="241"/>
        <v>20</v>
      </c>
      <c r="O606" s="55">
        <f t="shared" ca="1" si="251"/>
        <v>28</v>
      </c>
      <c r="P606" s="55" t="str">
        <f t="shared" ca="1" si="252"/>
        <v>2019.7</v>
      </c>
      <c r="Q606" s="56">
        <f t="shared" si="253"/>
        <v>187.26954492415402</v>
      </c>
      <c r="R606" s="52">
        <f t="shared" ca="1" si="254"/>
        <v>57</v>
      </c>
      <c r="S606" s="52"/>
      <c r="T606" s="52" t="str">
        <f t="shared" ca="1" si="263"/>
        <v>OV</v>
      </c>
      <c r="U606" s="57" t="s">
        <v>130</v>
      </c>
      <c r="V606" s="58">
        <f t="shared" ca="1" si="255"/>
        <v>0</v>
      </c>
      <c r="W606" s="64" t="s">
        <v>2226</v>
      </c>
      <c r="X606" s="60">
        <v>150.05000000000001</v>
      </c>
      <c r="Y606" s="61">
        <v>802.45</v>
      </c>
      <c r="Z606" s="56">
        <f t="shared" ca="1" si="264"/>
        <v>0</v>
      </c>
      <c r="AA606" s="56">
        <f t="shared" ca="1" si="264"/>
        <v>0</v>
      </c>
      <c r="AB606" s="56">
        <f t="shared" ca="1" si="264"/>
        <v>0</v>
      </c>
      <c r="AC606" s="56">
        <f t="shared" ca="1" si="264"/>
        <v>0</v>
      </c>
      <c r="AD606" s="56">
        <f t="shared" ca="1" si="264"/>
        <v>0</v>
      </c>
      <c r="AE606" s="56">
        <f t="shared" ca="1" si="264"/>
        <v>0</v>
      </c>
      <c r="AF606" s="56">
        <f t="shared" ca="1" si="264"/>
        <v>0</v>
      </c>
      <c r="AG606" s="56">
        <f t="shared" ca="1" si="264"/>
        <v>0</v>
      </c>
      <c r="AH606" s="56">
        <f t="shared" ca="1" si="264"/>
        <v>0</v>
      </c>
      <c r="AI606" s="56">
        <f t="shared" ca="1" si="264"/>
        <v>802.45</v>
      </c>
      <c r="AJ606" s="56">
        <f t="shared" ca="1" si="265"/>
        <v>0</v>
      </c>
      <c r="AK606" s="56">
        <f t="shared" ca="1" si="265"/>
        <v>0</v>
      </c>
      <c r="AL606" s="56">
        <f t="shared" ca="1" si="265"/>
        <v>0</v>
      </c>
      <c r="AM606" s="56">
        <f t="shared" ca="1" si="265"/>
        <v>0</v>
      </c>
      <c r="AN606" s="56">
        <f t="shared" ca="1" si="265"/>
        <v>0</v>
      </c>
      <c r="AO606" s="56">
        <f t="shared" ca="1" si="265"/>
        <v>0</v>
      </c>
      <c r="AP606" s="56">
        <f t="shared" ca="1" si="265"/>
        <v>0</v>
      </c>
      <c r="AQ606" s="56">
        <f t="shared" ca="1" si="265"/>
        <v>0</v>
      </c>
      <c r="AR606" s="56">
        <f t="shared" ca="1" si="265"/>
        <v>0</v>
      </c>
      <c r="AS606" s="56">
        <f t="shared" ca="1" si="265"/>
        <v>0</v>
      </c>
      <c r="AT606" s="56">
        <f t="shared" ca="1" si="266"/>
        <v>0</v>
      </c>
      <c r="AU606" s="56">
        <f t="shared" ca="1" si="266"/>
        <v>0</v>
      </c>
      <c r="AV606" s="56">
        <f t="shared" ca="1" si="266"/>
        <v>0</v>
      </c>
      <c r="AW606" s="56">
        <f t="shared" ca="1" si="266"/>
        <v>0</v>
      </c>
      <c r="AX606" s="56">
        <f t="shared" ca="1" si="266"/>
        <v>0</v>
      </c>
      <c r="AY606" s="56">
        <f t="shared" ca="1" si="266"/>
        <v>0</v>
      </c>
      <c r="AZ606" s="56">
        <f t="shared" ca="1" si="266"/>
        <v>0</v>
      </c>
      <c r="BA606" s="56">
        <f t="shared" ca="1" si="266"/>
        <v>0</v>
      </c>
      <c r="BB606" s="56">
        <f t="shared" ca="1" si="266"/>
        <v>0</v>
      </c>
      <c r="BC606" s="56">
        <f t="shared" ca="1" si="266"/>
        <v>0</v>
      </c>
      <c r="BD606" s="56">
        <f t="shared" ca="1" si="266"/>
        <v>0</v>
      </c>
      <c r="BE606" s="56">
        <f t="shared" ca="1" si="266"/>
        <v>0</v>
      </c>
      <c r="BF606" s="56">
        <f t="shared" ca="1" si="266"/>
        <v>0</v>
      </c>
      <c r="BG606" s="56">
        <f t="shared" ca="1" si="266"/>
        <v>0</v>
      </c>
    </row>
    <row r="607" spans="1:59" s="4" customFormat="1" x14ac:dyDescent="0.2">
      <c r="A607" s="4" t="s">
        <v>2227</v>
      </c>
      <c r="B607" s="4" t="s">
        <v>2228</v>
      </c>
      <c r="C607" s="4" t="s">
        <v>1681</v>
      </c>
      <c r="E607" s="75"/>
      <c r="F607" s="67"/>
      <c r="G607" s="50" t="s">
        <v>1682</v>
      </c>
      <c r="H607" s="50" t="s">
        <v>1682</v>
      </c>
      <c r="I607" s="51"/>
      <c r="J607" s="52">
        <v>14</v>
      </c>
      <c r="K607" s="52"/>
      <c r="L607" s="53"/>
      <c r="M607" s="54" t="str">
        <f t="shared" si="259"/>
        <v>-</v>
      </c>
      <c r="N607" s="52">
        <f t="shared" ref="N607:N670" si="267">WEEKNUM(L607)</f>
        <v>0</v>
      </c>
      <c r="O607" s="55">
        <f t="shared" ca="1" si="251"/>
        <v>28</v>
      </c>
      <c r="P607" s="55" t="str">
        <f t="shared" ca="1" si="252"/>
        <v>2019.7</v>
      </c>
      <c r="Q607" s="56">
        <f t="shared" si="253"/>
        <v>0</v>
      </c>
      <c r="R607" s="52" t="str">
        <f t="shared" si="254"/>
        <v/>
      </c>
      <c r="S607" s="52"/>
      <c r="T607" s="52" t="str">
        <f t="shared" si="263"/>
        <v>OV</v>
      </c>
      <c r="U607" s="57" t="s">
        <v>130</v>
      </c>
      <c r="V607" s="58">
        <f t="shared" ca="1" si="255"/>
        <v>0</v>
      </c>
      <c r="W607" s="59" t="s">
        <v>2229</v>
      </c>
      <c r="X607" s="106"/>
      <c r="Y607" s="61"/>
      <c r="Z607" s="56">
        <f t="shared" ca="1" si="264"/>
        <v>0</v>
      </c>
      <c r="AA607" s="56">
        <f t="shared" ca="1" si="264"/>
        <v>0</v>
      </c>
      <c r="AB607" s="56">
        <f t="shared" ca="1" si="264"/>
        <v>0</v>
      </c>
      <c r="AC607" s="56">
        <f t="shared" ca="1" si="264"/>
        <v>0</v>
      </c>
      <c r="AD607" s="56">
        <f t="shared" ca="1" si="264"/>
        <v>0</v>
      </c>
      <c r="AE607" s="56">
        <f t="shared" ca="1" si="264"/>
        <v>0</v>
      </c>
      <c r="AF607" s="56">
        <f t="shared" ca="1" si="264"/>
        <v>0</v>
      </c>
      <c r="AG607" s="56">
        <f t="shared" ca="1" si="264"/>
        <v>0</v>
      </c>
      <c r="AH607" s="56">
        <f t="shared" ca="1" si="264"/>
        <v>0</v>
      </c>
      <c r="AI607" s="56">
        <f t="shared" ca="1" si="264"/>
        <v>0</v>
      </c>
      <c r="AJ607" s="56">
        <f t="shared" ca="1" si="265"/>
        <v>0</v>
      </c>
      <c r="AK607" s="56">
        <f t="shared" ca="1" si="265"/>
        <v>0</v>
      </c>
      <c r="AL607" s="56">
        <f t="shared" ca="1" si="265"/>
        <v>0</v>
      </c>
      <c r="AM607" s="56">
        <f t="shared" ca="1" si="265"/>
        <v>0</v>
      </c>
      <c r="AN607" s="56">
        <f t="shared" ca="1" si="265"/>
        <v>0</v>
      </c>
      <c r="AO607" s="56">
        <f t="shared" ca="1" si="265"/>
        <v>0</v>
      </c>
      <c r="AP607" s="56">
        <f t="shared" ca="1" si="265"/>
        <v>0</v>
      </c>
      <c r="AQ607" s="56">
        <f t="shared" ca="1" si="265"/>
        <v>0</v>
      </c>
      <c r="AR607" s="56">
        <f t="shared" ca="1" si="265"/>
        <v>0</v>
      </c>
      <c r="AS607" s="56">
        <f t="shared" ca="1" si="265"/>
        <v>0</v>
      </c>
      <c r="AT607" s="56">
        <f t="shared" ca="1" si="266"/>
        <v>0</v>
      </c>
      <c r="AU607" s="56">
        <f t="shared" ca="1" si="266"/>
        <v>0</v>
      </c>
      <c r="AV607" s="56">
        <f t="shared" ca="1" si="266"/>
        <v>0</v>
      </c>
      <c r="AW607" s="56">
        <f t="shared" ca="1" si="266"/>
        <v>0</v>
      </c>
      <c r="AX607" s="56">
        <f t="shared" ca="1" si="266"/>
        <v>0</v>
      </c>
      <c r="AY607" s="56">
        <f t="shared" ca="1" si="266"/>
        <v>0</v>
      </c>
      <c r="AZ607" s="56">
        <f t="shared" ca="1" si="266"/>
        <v>0</v>
      </c>
      <c r="BA607" s="56">
        <f t="shared" ca="1" si="266"/>
        <v>0</v>
      </c>
      <c r="BB607" s="56">
        <f t="shared" ca="1" si="266"/>
        <v>0</v>
      </c>
      <c r="BC607" s="56">
        <f t="shared" ca="1" si="266"/>
        <v>0</v>
      </c>
      <c r="BD607" s="56">
        <f t="shared" ca="1" si="266"/>
        <v>0</v>
      </c>
      <c r="BE607" s="56">
        <f t="shared" ca="1" si="266"/>
        <v>0</v>
      </c>
      <c r="BF607" s="56">
        <f t="shared" ca="1" si="266"/>
        <v>0</v>
      </c>
      <c r="BG607" s="56">
        <f t="shared" ca="1" si="266"/>
        <v>0</v>
      </c>
    </row>
    <row r="608" spans="1:59" s="4" customFormat="1" x14ac:dyDescent="0.2">
      <c r="A608" s="4" t="s">
        <v>2227</v>
      </c>
      <c r="B608" s="4" t="s">
        <v>2228</v>
      </c>
      <c r="C608" s="4" t="s">
        <v>1681</v>
      </c>
      <c r="E608" s="75"/>
      <c r="F608" s="67"/>
      <c r="G608" s="50" t="s">
        <v>1682</v>
      </c>
      <c r="H608" s="50" t="s">
        <v>1682</v>
      </c>
      <c r="I608" s="51"/>
      <c r="J608" s="52">
        <v>14</v>
      </c>
      <c r="K608" s="52"/>
      <c r="L608" s="53"/>
      <c r="M608" s="54" t="str">
        <f t="shared" si="259"/>
        <v>-</v>
      </c>
      <c r="N608" s="52">
        <f t="shared" si="267"/>
        <v>0</v>
      </c>
      <c r="O608" s="55">
        <f t="shared" ca="1" si="251"/>
        <v>28</v>
      </c>
      <c r="P608" s="55" t="str">
        <f t="shared" ca="1" si="252"/>
        <v>2019.7</v>
      </c>
      <c r="Q608" s="56">
        <f t="shared" si="253"/>
        <v>0</v>
      </c>
      <c r="R608" s="52" t="str">
        <f t="shared" si="254"/>
        <v/>
      </c>
      <c r="S608" s="52"/>
      <c r="T608" s="52" t="str">
        <f t="shared" si="263"/>
        <v>OV</v>
      </c>
      <c r="U608" s="57" t="s">
        <v>130</v>
      </c>
      <c r="V608" s="58">
        <f t="shared" ca="1" si="255"/>
        <v>0</v>
      </c>
      <c r="W608" s="59" t="s">
        <v>2229</v>
      </c>
      <c r="X608" s="106"/>
      <c r="Y608" s="61"/>
      <c r="Z608" s="56">
        <f t="shared" ca="1" si="264"/>
        <v>0</v>
      </c>
      <c r="AA608" s="56">
        <f t="shared" ca="1" si="264"/>
        <v>0</v>
      </c>
      <c r="AB608" s="56">
        <f t="shared" ca="1" si="264"/>
        <v>0</v>
      </c>
      <c r="AC608" s="56">
        <f t="shared" ca="1" si="264"/>
        <v>0</v>
      </c>
      <c r="AD608" s="56">
        <f t="shared" ca="1" si="264"/>
        <v>0</v>
      </c>
      <c r="AE608" s="56">
        <f t="shared" ca="1" si="264"/>
        <v>0</v>
      </c>
      <c r="AF608" s="56">
        <f t="shared" ca="1" si="264"/>
        <v>0</v>
      </c>
      <c r="AG608" s="56">
        <f t="shared" ca="1" si="264"/>
        <v>0</v>
      </c>
      <c r="AH608" s="56">
        <f t="shared" ca="1" si="264"/>
        <v>0</v>
      </c>
      <c r="AI608" s="56">
        <f t="shared" ca="1" si="264"/>
        <v>0</v>
      </c>
      <c r="AJ608" s="56">
        <f t="shared" ca="1" si="265"/>
        <v>0</v>
      </c>
      <c r="AK608" s="56">
        <f t="shared" ca="1" si="265"/>
        <v>0</v>
      </c>
      <c r="AL608" s="56">
        <f t="shared" ca="1" si="265"/>
        <v>0</v>
      </c>
      <c r="AM608" s="56">
        <f t="shared" ca="1" si="265"/>
        <v>0</v>
      </c>
      <c r="AN608" s="56">
        <f t="shared" ca="1" si="265"/>
        <v>0</v>
      </c>
      <c r="AO608" s="56">
        <f t="shared" ca="1" si="265"/>
        <v>0</v>
      </c>
      <c r="AP608" s="56">
        <f t="shared" ca="1" si="265"/>
        <v>0</v>
      </c>
      <c r="AQ608" s="56">
        <f t="shared" ca="1" si="265"/>
        <v>0</v>
      </c>
      <c r="AR608" s="56">
        <f t="shared" ca="1" si="265"/>
        <v>0</v>
      </c>
      <c r="AS608" s="56">
        <f t="shared" ca="1" si="265"/>
        <v>0</v>
      </c>
      <c r="AT608" s="56">
        <f t="shared" ca="1" si="266"/>
        <v>0</v>
      </c>
      <c r="AU608" s="56">
        <f t="shared" ca="1" si="266"/>
        <v>0</v>
      </c>
      <c r="AV608" s="56">
        <f t="shared" ca="1" si="266"/>
        <v>0</v>
      </c>
      <c r="AW608" s="56">
        <f t="shared" ca="1" si="266"/>
        <v>0</v>
      </c>
      <c r="AX608" s="56">
        <f t="shared" ca="1" si="266"/>
        <v>0</v>
      </c>
      <c r="AY608" s="56">
        <f t="shared" ca="1" si="266"/>
        <v>0</v>
      </c>
      <c r="AZ608" s="56">
        <f t="shared" ca="1" si="266"/>
        <v>0</v>
      </c>
      <c r="BA608" s="56">
        <f t="shared" ca="1" si="266"/>
        <v>0</v>
      </c>
      <c r="BB608" s="56">
        <f t="shared" ca="1" si="266"/>
        <v>0</v>
      </c>
      <c r="BC608" s="56">
        <f t="shared" ca="1" si="266"/>
        <v>0</v>
      </c>
      <c r="BD608" s="56">
        <f t="shared" ca="1" si="266"/>
        <v>0</v>
      </c>
      <c r="BE608" s="56">
        <f t="shared" ca="1" si="266"/>
        <v>0</v>
      </c>
      <c r="BF608" s="56">
        <f t="shared" ca="1" si="266"/>
        <v>0</v>
      </c>
      <c r="BG608" s="56">
        <f t="shared" ca="1" si="266"/>
        <v>0</v>
      </c>
    </row>
    <row r="609" spans="1:59" s="4" customFormat="1" x14ac:dyDescent="0.2">
      <c r="A609" s="4" t="s">
        <v>2227</v>
      </c>
      <c r="B609" s="4" t="s">
        <v>2228</v>
      </c>
      <c r="C609" s="4" t="s">
        <v>1681</v>
      </c>
      <c r="E609" s="75"/>
      <c r="F609" s="67"/>
      <c r="G609" s="50" t="s">
        <v>1682</v>
      </c>
      <c r="H609" s="50" t="s">
        <v>1682</v>
      </c>
      <c r="I609" s="51"/>
      <c r="J609" s="52">
        <v>14</v>
      </c>
      <c r="K609" s="52"/>
      <c r="L609" s="53"/>
      <c r="M609" s="54" t="str">
        <f t="shared" si="259"/>
        <v>-</v>
      </c>
      <c r="N609" s="52">
        <f t="shared" si="267"/>
        <v>0</v>
      </c>
      <c r="O609" s="55">
        <f t="shared" ca="1" si="251"/>
        <v>28</v>
      </c>
      <c r="P609" s="55" t="str">
        <f t="shared" ca="1" si="252"/>
        <v>2019.7</v>
      </c>
      <c r="Q609" s="56">
        <f t="shared" si="253"/>
        <v>0</v>
      </c>
      <c r="R609" s="52" t="str">
        <f t="shared" si="254"/>
        <v/>
      </c>
      <c r="S609" s="52"/>
      <c r="T609" s="52" t="str">
        <f t="shared" si="263"/>
        <v>OV</v>
      </c>
      <c r="U609" s="57" t="s">
        <v>130</v>
      </c>
      <c r="V609" s="58">
        <f t="shared" ca="1" si="255"/>
        <v>0</v>
      </c>
      <c r="W609" s="59" t="s">
        <v>2229</v>
      </c>
      <c r="X609" s="106"/>
      <c r="Y609" s="61"/>
      <c r="Z609" s="56">
        <f t="shared" ca="1" si="264"/>
        <v>0</v>
      </c>
      <c r="AA609" s="56">
        <f t="shared" ca="1" si="264"/>
        <v>0</v>
      </c>
      <c r="AB609" s="56">
        <f t="shared" ca="1" si="264"/>
        <v>0</v>
      </c>
      <c r="AC609" s="56">
        <f t="shared" ca="1" si="264"/>
        <v>0</v>
      </c>
      <c r="AD609" s="56">
        <f t="shared" ca="1" si="264"/>
        <v>0</v>
      </c>
      <c r="AE609" s="56">
        <f t="shared" ca="1" si="264"/>
        <v>0</v>
      </c>
      <c r="AF609" s="56">
        <f t="shared" ca="1" si="264"/>
        <v>0</v>
      </c>
      <c r="AG609" s="56">
        <f t="shared" ca="1" si="264"/>
        <v>0</v>
      </c>
      <c r="AH609" s="56">
        <f t="shared" ca="1" si="264"/>
        <v>0</v>
      </c>
      <c r="AI609" s="56">
        <f t="shared" ca="1" si="264"/>
        <v>0</v>
      </c>
      <c r="AJ609" s="56">
        <f t="shared" ca="1" si="265"/>
        <v>0</v>
      </c>
      <c r="AK609" s="56">
        <f t="shared" ca="1" si="265"/>
        <v>0</v>
      </c>
      <c r="AL609" s="56">
        <f t="shared" ca="1" si="265"/>
        <v>0</v>
      </c>
      <c r="AM609" s="56">
        <f t="shared" ca="1" si="265"/>
        <v>0</v>
      </c>
      <c r="AN609" s="56">
        <f t="shared" ca="1" si="265"/>
        <v>0</v>
      </c>
      <c r="AO609" s="56">
        <f t="shared" ca="1" si="265"/>
        <v>0</v>
      </c>
      <c r="AP609" s="56">
        <f t="shared" ca="1" si="265"/>
        <v>0</v>
      </c>
      <c r="AQ609" s="56">
        <f t="shared" ca="1" si="265"/>
        <v>0</v>
      </c>
      <c r="AR609" s="56">
        <f t="shared" ca="1" si="265"/>
        <v>0</v>
      </c>
      <c r="AS609" s="56">
        <f t="shared" ca="1" si="265"/>
        <v>0</v>
      </c>
      <c r="AT609" s="56">
        <f t="shared" ca="1" si="266"/>
        <v>0</v>
      </c>
      <c r="AU609" s="56">
        <f t="shared" ca="1" si="266"/>
        <v>0</v>
      </c>
      <c r="AV609" s="56">
        <f t="shared" ca="1" si="266"/>
        <v>0</v>
      </c>
      <c r="AW609" s="56">
        <f t="shared" ca="1" si="266"/>
        <v>0</v>
      </c>
      <c r="AX609" s="56">
        <f t="shared" ca="1" si="266"/>
        <v>0</v>
      </c>
      <c r="AY609" s="56">
        <f t="shared" ca="1" si="266"/>
        <v>0</v>
      </c>
      <c r="AZ609" s="56">
        <f t="shared" ca="1" si="266"/>
        <v>0</v>
      </c>
      <c r="BA609" s="56">
        <f t="shared" ca="1" si="266"/>
        <v>0</v>
      </c>
      <c r="BB609" s="56">
        <f t="shared" ca="1" si="266"/>
        <v>0</v>
      </c>
      <c r="BC609" s="56">
        <f t="shared" ca="1" si="266"/>
        <v>0</v>
      </c>
      <c r="BD609" s="56">
        <f t="shared" ca="1" si="266"/>
        <v>0</v>
      </c>
      <c r="BE609" s="56">
        <f t="shared" ca="1" si="266"/>
        <v>0</v>
      </c>
      <c r="BF609" s="56">
        <f t="shared" ca="1" si="266"/>
        <v>0</v>
      </c>
      <c r="BG609" s="56">
        <f t="shared" ca="1" si="266"/>
        <v>0</v>
      </c>
    </row>
    <row r="610" spans="1:59" s="4" customFormat="1" x14ac:dyDescent="0.2">
      <c r="A610" s="4" t="s">
        <v>2227</v>
      </c>
      <c r="B610" s="4" t="s">
        <v>2228</v>
      </c>
      <c r="C610" s="4" t="s">
        <v>1681</v>
      </c>
      <c r="E610" s="75"/>
      <c r="F610" s="67"/>
      <c r="G610" s="50" t="s">
        <v>1682</v>
      </c>
      <c r="H610" s="50" t="s">
        <v>1682</v>
      </c>
      <c r="I610" s="51"/>
      <c r="J610" s="52">
        <v>14</v>
      </c>
      <c r="K610" s="52"/>
      <c r="L610" s="53"/>
      <c r="M610" s="54" t="str">
        <f t="shared" si="259"/>
        <v>-</v>
      </c>
      <c r="N610" s="52">
        <f t="shared" si="267"/>
        <v>0</v>
      </c>
      <c r="O610" s="55">
        <f t="shared" ca="1" si="251"/>
        <v>28</v>
      </c>
      <c r="P610" s="55" t="str">
        <f t="shared" ca="1" si="252"/>
        <v>2019.7</v>
      </c>
      <c r="Q610" s="56">
        <f t="shared" si="253"/>
        <v>0</v>
      </c>
      <c r="R610" s="52" t="str">
        <f t="shared" si="254"/>
        <v/>
      </c>
      <c r="S610" s="52"/>
      <c r="T610" s="52" t="str">
        <f t="shared" si="263"/>
        <v>OV</v>
      </c>
      <c r="U610" s="57" t="s">
        <v>130</v>
      </c>
      <c r="V610" s="58">
        <f t="shared" ca="1" si="255"/>
        <v>0</v>
      </c>
      <c r="W610" s="59" t="s">
        <v>2229</v>
      </c>
      <c r="X610" s="106"/>
      <c r="Y610" s="61"/>
      <c r="Z610" s="56">
        <f t="shared" ca="1" si="264"/>
        <v>0</v>
      </c>
      <c r="AA610" s="56">
        <f t="shared" ca="1" si="264"/>
        <v>0</v>
      </c>
      <c r="AB610" s="56">
        <f t="shared" ca="1" si="264"/>
        <v>0</v>
      </c>
      <c r="AC610" s="56">
        <f t="shared" ca="1" si="264"/>
        <v>0</v>
      </c>
      <c r="AD610" s="56">
        <f t="shared" ca="1" si="264"/>
        <v>0</v>
      </c>
      <c r="AE610" s="56">
        <f t="shared" ca="1" si="264"/>
        <v>0</v>
      </c>
      <c r="AF610" s="56">
        <f t="shared" ca="1" si="264"/>
        <v>0</v>
      </c>
      <c r="AG610" s="56">
        <f t="shared" ca="1" si="264"/>
        <v>0</v>
      </c>
      <c r="AH610" s="56">
        <f t="shared" ca="1" si="264"/>
        <v>0</v>
      </c>
      <c r="AI610" s="56">
        <f t="shared" ca="1" si="264"/>
        <v>0</v>
      </c>
      <c r="AJ610" s="56">
        <f t="shared" ca="1" si="265"/>
        <v>0</v>
      </c>
      <c r="AK610" s="56">
        <f t="shared" ca="1" si="265"/>
        <v>0</v>
      </c>
      <c r="AL610" s="56">
        <f t="shared" ca="1" si="265"/>
        <v>0</v>
      </c>
      <c r="AM610" s="56">
        <f t="shared" ca="1" si="265"/>
        <v>0</v>
      </c>
      <c r="AN610" s="56">
        <f t="shared" ca="1" si="265"/>
        <v>0</v>
      </c>
      <c r="AO610" s="56">
        <f t="shared" ca="1" si="265"/>
        <v>0</v>
      </c>
      <c r="AP610" s="56">
        <f t="shared" ca="1" si="265"/>
        <v>0</v>
      </c>
      <c r="AQ610" s="56">
        <f t="shared" ca="1" si="265"/>
        <v>0</v>
      </c>
      <c r="AR610" s="56">
        <f t="shared" ca="1" si="265"/>
        <v>0</v>
      </c>
      <c r="AS610" s="56">
        <f t="shared" ca="1" si="265"/>
        <v>0</v>
      </c>
      <c r="AT610" s="56">
        <f t="shared" ca="1" si="266"/>
        <v>0</v>
      </c>
      <c r="AU610" s="56">
        <f t="shared" ca="1" si="266"/>
        <v>0</v>
      </c>
      <c r="AV610" s="56">
        <f t="shared" ca="1" si="266"/>
        <v>0</v>
      </c>
      <c r="AW610" s="56">
        <f t="shared" ca="1" si="266"/>
        <v>0</v>
      </c>
      <c r="AX610" s="56">
        <f t="shared" ca="1" si="266"/>
        <v>0</v>
      </c>
      <c r="AY610" s="56">
        <f t="shared" ca="1" si="266"/>
        <v>0</v>
      </c>
      <c r="AZ610" s="56">
        <f t="shared" ca="1" si="266"/>
        <v>0</v>
      </c>
      <c r="BA610" s="56">
        <f t="shared" ca="1" si="266"/>
        <v>0</v>
      </c>
      <c r="BB610" s="56">
        <f t="shared" ca="1" si="266"/>
        <v>0</v>
      </c>
      <c r="BC610" s="56">
        <f t="shared" ca="1" si="266"/>
        <v>0</v>
      </c>
      <c r="BD610" s="56">
        <f t="shared" ca="1" si="266"/>
        <v>0</v>
      </c>
      <c r="BE610" s="56">
        <f t="shared" ca="1" si="266"/>
        <v>0</v>
      </c>
      <c r="BF610" s="56">
        <f t="shared" ca="1" si="266"/>
        <v>0</v>
      </c>
      <c r="BG610" s="56">
        <f t="shared" ca="1" si="266"/>
        <v>0</v>
      </c>
    </row>
    <row r="611" spans="1:59" s="4" customFormat="1" x14ac:dyDescent="0.2">
      <c r="A611" s="4" t="s">
        <v>2227</v>
      </c>
      <c r="B611" s="4" t="s">
        <v>2228</v>
      </c>
      <c r="C611" s="4" t="s">
        <v>1681</v>
      </c>
      <c r="E611" s="75"/>
      <c r="F611" s="67"/>
      <c r="G611" s="50" t="s">
        <v>1682</v>
      </c>
      <c r="H611" s="50" t="s">
        <v>1682</v>
      </c>
      <c r="I611" s="51"/>
      <c r="J611" s="52">
        <v>14</v>
      </c>
      <c r="K611" s="52"/>
      <c r="L611" s="53"/>
      <c r="M611" s="54" t="str">
        <f t="shared" si="259"/>
        <v>-</v>
      </c>
      <c r="N611" s="52">
        <f t="shared" si="267"/>
        <v>0</v>
      </c>
      <c r="O611" s="55">
        <f t="shared" ca="1" si="251"/>
        <v>28</v>
      </c>
      <c r="P611" s="55" t="str">
        <f t="shared" ca="1" si="252"/>
        <v>2019.7</v>
      </c>
      <c r="Q611" s="56">
        <f t="shared" si="253"/>
        <v>0</v>
      </c>
      <c r="R611" s="52" t="str">
        <f t="shared" si="254"/>
        <v/>
      </c>
      <c r="S611" s="52"/>
      <c r="T611" s="52" t="str">
        <f t="shared" si="263"/>
        <v>OV</v>
      </c>
      <c r="U611" s="57" t="s">
        <v>130</v>
      </c>
      <c r="V611" s="58">
        <f t="shared" ca="1" si="255"/>
        <v>0</v>
      </c>
      <c r="W611" s="59" t="s">
        <v>2229</v>
      </c>
      <c r="X611" s="106"/>
      <c r="Y611" s="61"/>
      <c r="Z611" s="56">
        <f t="shared" ca="1" si="264"/>
        <v>0</v>
      </c>
      <c r="AA611" s="56">
        <f t="shared" ca="1" si="264"/>
        <v>0</v>
      </c>
      <c r="AB611" s="56">
        <f t="shared" ca="1" si="264"/>
        <v>0</v>
      </c>
      <c r="AC611" s="56">
        <f t="shared" ca="1" si="264"/>
        <v>0</v>
      </c>
      <c r="AD611" s="56">
        <f t="shared" ca="1" si="264"/>
        <v>0</v>
      </c>
      <c r="AE611" s="56">
        <f t="shared" ca="1" si="264"/>
        <v>0</v>
      </c>
      <c r="AF611" s="56">
        <f t="shared" ca="1" si="264"/>
        <v>0</v>
      </c>
      <c r="AG611" s="56">
        <f t="shared" ca="1" si="264"/>
        <v>0</v>
      </c>
      <c r="AH611" s="56">
        <f t="shared" ca="1" si="264"/>
        <v>0</v>
      </c>
      <c r="AI611" s="56">
        <f t="shared" ca="1" si="264"/>
        <v>0</v>
      </c>
      <c r="AJ611" s="56">
        <f t="shared" ca="1" si="265"/>
        <v>0</v>
      </c>
      <c r="AK611" s="56">
        <f t="shared" ca="1" si="265"/>
        <v>0</v>
      </c>
      <c r="AL611" s="56">
        <f t="shared" ca="1" si="265"/>
        <v>0</v>
      </c>
      <c r="AM611" s="56">
        <f t="shared" ca="1" si="265"/>
        <v>0</v>
      </c>
      <c r="AN611" s="56">
        <f t="shared" ca="1" si="265"/>
        <v>0</v>
      </c>
      <c r="AO611" s="56">
        <f t="shared" ca="1" si="265"/>
        <v>0</v>
      </c>
      <c r="AP611" s="56">
        <f t="shared" ca="1" si="265"/>
        <v>0</v>
      </c>
      <c r="AQ611" s="56">
        <f t="shared" ca="1" si="265"/>
        <v>0</v>
      </c>
      <c r="AR611" s="56">
        <f t="shared" ca="1" si="265"/>
        <v>0</v>
      </c>
      <c r="AS611" s="56">
        <f t="shared" ca="1" si="265"/>
        <v>0</v>
      </c>
      <c r="AT611" s="56">
        <f t="shared" ca="1" si="266"/>
        <v>0</v>
      </c>
      <c r="AU611" s="56">
        <f t="shared" ca="1" si="266"/>
        <v>0</v>
      </c>
      <c r="AV611" s="56">
        <f t="shared" ca="1" si="266"/>
        <v>0</v>
      </c>
      <c r="AW611" s="56">
        <f t="shared" ca="1" si="266"/>
        <v>0</v>
      </c>
      <c r="AX611" s="56">
        <f t="shared" ca="1" si="266"/>
        <v>0</v>
      </c>
      <c r="AY611" s="56">
        <f t="shared" ca="1" si="266"/>
        <v>0</v>
      </c>
      <c r="AZ611" s="56">
        <f t="shared" ca="1" si="266"/>
        <v>0</v>
      </c>
      <c r="BA611" s="56">
        <f t="shared" ca="1" si="266"/>
        <v>0</v>
      </c>
      <c r="BB611" s="56">
        <f t="shared" ca="1" si="266"/>
        <v>0</v>
      </c>
      <c r="BC611" s="56">
        <f t="shared" ca="1" si="266"/>
        <v>0</v>
      </c>
      <c r="BD611" s="56">
        <f t="shared" ca="1" si="266"/>
        <v>0</v>
      </c>
      <c r="BE611" s="56">
        <f t="shared" ca="1" si="266"/>
        <v>0</v>
      </c>
      <c r="BF611" s="56">
        <f t="shared" ca="1" si="266"/>
        <v>0</v>
      </c>
      <c r="BG611" s="56">
        <f t="shared" ca="1" si="266"/>
        <v>0</v>
      </c>
    </row>
    <row r="612" spans="1:59" s="4" customFormat="1" x14ac:dyDescent="0.2">
      <c r="A612" s="4" t="s">
        <v>219</v>
      </c>
      <c r="B612" s="4" t="s">
        <v>4063</v>
      </c>
      <c r="C612" s="4" t="s">
        <v>1684</v>
      </c>
      <c r="E612" s="66"/>
      <c r="F612" s="67" t="s">
        <v>222</v>
      </c>
      <c r="G612" s="50" t="s">
        <v>1682</v>
      </c>
      <c r="H612" s="50" t="s">
        <v>1682</v>
      </c>
      <c r="I612" s="51">
        <v>43522</v>
      </c>
      <c r="J612" s="52">
        <v>60</v>
      </c>
      <c r="K612" s="52"/>
      <c r="L612" s="53">
        <v>43581</v>
      </c>
      <c r="M612" s="54">
        <f t="shared" si="259"/>
        <v>5</v>
      </c>
      <c r="N612" s="52">
        <f t="shared" si="267"/>
        <v>17</v>
      </c>
      <c r="O612" s="55">
        <f t="shared" ca="1" si="251"/>
        <v>28</v>
      </c>
      <c r="P612" s="55" t="str">
        <f t="shared" ca="1" si="252"/>
        <v>2019.7</v>
      </c>
      <c r="Q612" s="56">
        <f t="shared" si="253"/>
        <v>10754.8</v>
      </c>
      <c r="R612" s="52">
        <f t="shared" ca="1" si="254"/>
        <v>75</v>
      </c>
      <c r="S612" s="52"/>
      <c r="T612" s="52" t="str">
        <f t="shared" ca="1" si="263"/>
        <v>OV</v>
      </c>
      <c r="U612" s="57" t="s">
        <v>178</v>
      </c>
      <c r="V612" s="58">
        <f t="shared" ca="1" si="255"/>
        <v>0</v>
      </c>
      <c r="W612" s="59"/>
      <c r="X612" s="60"/>
      <c r="Y612" s="61">
        <v>10754.8</v>
      </c>
      <c r="Z612" s="56">
        <f t="shared" ref="Z612:AI621" ca="1" si="268">IF($O612-WEEKNUM(Z$1815)=0,$Y612,0)</f>
        <v>0</v>
      </c>
      <c r="AA612" s="56">
        <f t="shared" ca="1" si="268"/>
        <v>0</v>
      </c>
      <c r="AB612" s="56">
        <f t="shared" ca="1" si="268"/>
        <v>0</v>
      </c>
      <c r="AC612" s="56">
        <f t="shared" ca="1" si="268"/>
        <v>0</v>
      </c>
      <c r="AD612" s="56">
        <f t="shared" ca="1" si="268"/>
        <v>0</v>
      </c>
      <c r="AE612" s="56">
        <f t="shared" ca="1" si="268"/>
        <v>0</v>
      </c>
      <c r="AF612" s="56">
        <f t="shared" ca="1" si="268"/>
        <v>0</v>
      </c>
      <c r="AG612" s="56">
        <f t="shared" ca="1" si="268"/>
        <v>0</v>
      </c>
      <c r="AH612" s="56">
        <f t="shared" ca="1" si="268"/>
        <v>0</v>
      </c>
      <c r="AI612" s="56">
        <f t="shared" ca="1" si="268"/>
        <v>10754.8</v>
      </c>
      <c r="AJ612" s="56">
        <f t="shared" ref="AJ612:AS621" ca="1" si="269">IF($O612-WEEKNUM(AJ$1815)=0,$Y612,0)</f>
        <v>0</v>
      </c>
      <c r="AK612" s="56">
        <f t="shared" ca="1" si="269"/>
        <v>0</v>
      </c>
      <c r="AL612" s="56">
        <f t="shared" ca="1" si="269"/>
        <v>0</v>
      </c>
      <c r="AM612" s="56">
        <f t="shared" ca="1" si="269"/>
        <v>0</v>
      </c>
      <c r="AN612" s="56">
        <f t="shared" ca="1" si="269"/>
        <v>0</v>
      </c>
      <c r="AO612" s="56">
        <f t="shared" ca="1" si="269"/>
        <v>0</v>
      </c>
      <c r="AP612" s="56">
        <f t="shared" ca="1" si="269"/>
        <v>0</v>
      </c>
      <c r="AQ612" s="56">
        <f t="shared" ca="1" si="269"/>
        <v>0</v>
      </c>
      <c r="AR612" s="56">
        <f t="shared" ca="1" si="269"/>
        <v>0</v>
      </c>
      <c r="AS612" s="56">
        <f t="shared" ca="1" si="269"/>
        <v>0</v>
      </c>
      <c r="AT612" s="56">
        <f t="shared" ref="AT612:BG621" ca="1" si="270">IF($O612-WEEKNUM(AT$1815)=0,$Y612,0)</f>
        <v>0</v>
      </c>
      <c r="AU612" s="56">
        <f t="shared" ca="1" si="270"/>
        <v>0</v>
      </c>
      <c r="AV612" s="56">
        <f t="shared" ca="1" si="270"/>
        <v>0</v>
      </c>
      <c r="AW612" s="56">
        <f t="shared" ca="1" si="270"/>
        <v>0</v>
      </c>
      <c r="AX612" s="56">
        <f t="shared" ca="1" si="270"/>
        <v>0</v>
      </c>
      <c r="AY612" s="56">
        <f t="shared" ca="1" si="270"/>
        <v>0</v>
      </c>
      <c r="AZ612" s="56">
        <f t="shared" ca="1" si="270"/>
        <v>0</v>
      </c>
      <c r="BA612" s="56">
        <f t="shared" ca="1" si="270"/>
        <v>0</v>
      </c>
      <c r="BB612" s="56">
        <f t="shared" ca="1" si="270"/>
        <v>0</v>
      </c>
      <c r="BC612" s="56">
        <f t="shared" ca="1" si="270"/>
        <v>0</v>
      </c>
      <c r="BD612" s="56">
        <f t="shared" ca="1" si="270"/>
        <v>0</v>
      </c>
      <c r="BE612" s="56">
        <f t="shared" ca="1" si="270"/>
        <v>0</v>
      </c>
      <c r="BF612" s="56">
        <f t="shared" ca="1" si="270"/>
        <v>0</v>
      </c>
      <c r="BG612" s="56">
        <f t="shared" ca="1" si="270"/>
        <v>0</v>
      </c>
    </row>
    <row r="613" spans="1:59" s="4" customFormat="1" x14ac:dyDescent="0.2">
      <c r="A613" s="4" t="s">
        <v>219</v>
      </c>
      <c r="B613" s="4" t="s">
        <v>4063</v>
      </c>
      <c r="C613" s="4" t="s">
        <v>1684</v>
      </c>
      <c r="E613" s="66"/>
      <c r="F613" s="79" t="s">
        <v>228</v>
      </c>
      <c r="G613" s="50" t="s">
        <v>1682</v>
      </c>
      <c r="H613" s="50" t="s">
        <v>1682</v>
      </c>
      <c r="I613" s="51">
        <v>43563</v>
      </c>
      <c r="J613" s="52">
        <v>60</v>
      </c>
      <c r="K613" s="52"/>
      <c r="L613" s="53">
        <v>43623</v>
      </c>
      <c r="M613" s="54">
        <f t="shared" si="259"/>
        <v>5</v>
      </c>
      <c r="N613" s="52">
        <f t="shared" si="267"/>
        <v>23</v>
      </c>
      <c r="O613" s="55">
        <f t="shared" ca="1" si="251"/>
        <v>28</v>
      </c>
      <c r="P613" s="55" t="str">
        <f t="shared" ca="1" si="252"/>
        <v>2019.7</v>
      </c>
      <c r="Q613" s="56">
        <f t="shared" si="253"/>
        <v>11173.4</v>
      </c>
      <c r="R613" s="52">
        <f t="shared" ca="1" si="254"/>
        <v>33</v>
      </c>
      <c r="S613" s="52"/>
      <c r="T613" s="52" t="str">
        <f t="shared" ca="1" si="263"/>
        <v>OV</v>
      </c>
      <c r="U613" s="57" t="s">
        <v>178</v>
      </c>
      <c r="V613" s="58">
        <f t="shared" ca="1" si="255"/>
        <v>0</v>
      </c>
      <c r="W613" s="59"/>
      <c r="X613" s="60"/>
      <c r="Y613" s="61">
        <v>11173.4</v>
      </c>
      <c r="Z613" s="56">
        <f t="shared" ca="1" si="268"/>
        <v>0</v>
      </c>
      <c r="AA613" s="56">
        <f t="shared" ca="1" si="268"/>
        <v>0</v>
      </c>
      <c r="AB613" s="56">
        <f t="shared" ca="1" si="268"/>
        <v>0</v>
      </c>
      <c r="AC613" s="56">
        <f t="shared" ca="1" si="268"/>
        <v>0</v>
      </c>
      <c r="AD613" s="56">
        <f t="shared" ca="1" si="268"/>
        <v>0</v>
      </c>
      <c r="AE613" s="56">
        <f t="shared" ca="1" si="268"/>
        <v>0</v>
      </c>
      <c r="AF613" s="56">
        <f t="shared" ca="1" si="268"/>
        <v>0</v>
      </c>
      <c r="AG613" s="56">
        <f t="shared" ca="1" si="268"/>
        <v>0</v>
      </c>
      <c r="AH613" s="56">
        <f t="shared" ca="1" si="268"/>
        <v>0</v>
      </c>
      <c r="AI613" s="56">
        <f t="shared" ca="1" si="268"/>
        <v>11173.4</v>
      </c>
      <c r="AJ613" s="56">
        <f t="shared" ca="1" si="269"/>
        <v>0</v>
      </c>
      <c r="AK613" s="56">
        <f t="shared" ca="1" si="269"/>
        <v>0</v>
      </c>
      <c r="AL613" s="56">
        <f t="shared" ca="1" si="269"/>
        <v>0</v>
      </c>
      <c r="AM613" s="56">
        <f t="shared" ca="1" si="269"/>
        <v>0</v>
      </c>
      <c r="AN613" s="56">
        <f t="shared" ca="1" si="269"/>
        <v>0</v>
      </c>
      <c r="AO613" s="56">
        <f t="shared" ca="1" si="269"/>
        <v>0</v>
      </c>
      <c r="AP613" s="56">
        <f t="shared" ca="1" si="269"/>
        <v>0</v>
      </c>
      <c r="AQ613" s="56">
        <f t="shared" ca="1" si="269"/>
        <v>0</v>
      </c>
      <c r="AR613" s="56">
        <f t="shared" ca="1" si="269"/>
        <v>0</v>
      </c>
      <c r="AS613" s="56">
        <f t="shared" ca="1" si="269"/>
        <v>0</v>
      </c>
      <c r="AT613" s="56">
        <f t="shared" ca="1" si="270"/>
        <v>0</v>
      </c>
      <c r="AU613" s="56">
        <f t="shared" ca="1" si="270"/>
        <v>0</v>
      </c>
      <c r="AV613" s="56">
        <f t="shared" ca="1" si="270"/>
        <v>0</v>
      </c>
      <c r="AW613" s="56">
        <f t="shared" ca="1" si="270"/>
        <v>0</v>
      </c>
      <c r="AX613" s="56">
        <f t="shared" ca="1" si="270"/>
        <v>0</v>
      </c>
      <c r="AY613" s="56">
        <f t="shared" ca="1" si="270"/>
        <v>0</v>
      </c>
      <c r="AZ613" s="56">
        <f t="shared" ca="1" si="270"/>
        <v>0</v>
      </c>
      <c r="BA613" s="56">
        <f t="shared" ca="1" si="270"/>
        <v>0</v>
      </c>
      <c r="BB613" s="56">
        <f t="shared" ca="1" si="270"/>
        <v>0</v>
      </c>
      <c r="BC613" s="56">
        <f t="shared" ca="1" si="270"/>
        <v>0</v>
      </c>
      <c r="BD613" s="56">
        <f t="shared" ca="1" si="270"/>
        <v>0</v>
      </c>
      <c r="BE613" s="56">
        <f t="shared" ca="1" si="270"/>
        <v>0</v>
      </c>
      <c r="BF613" s="56">
        <f t="shared" ca="1" si="270"/>
        <v>0</v>
      </c>
      <c r="BG613" s="56">
        <f t="shared" ca="1" si="270"/>
        <v>0</v>
      </c>
    </row>
    <row r="614" spans="1:59" s="4" customFormat="1" x14ac:dyDescent="0.2">
      <c r="A614" s="4" t="s">
        <v>219</v>
      </c>
      <c r="B614" s="4" t="s">
        <v>4063</v>
      </c>
      <c r="C614" s="4" t="s">
        <v>1684</v>
      </c>
      <c r="E614" s="66"/>
      <c r="F614" s="67" t="s">
        <v>224</v>
      </c>
      <c r="G614" s="50" t="s">
        <v>1682</v>
      </c>
      <c r="H614" s="50" t="s">
        <v>1682</v>
      </c>
      <c r="I614" s="51">
        <v>43539</v>
      </c>
      <c r="J614" s="52">
        <v>60</v>
      </c>
      <c r="K614" s="52"/>
      <c r="L614" s="53">
        <v>43599</v>
      </c>
      <c r="M614" s="54">
        <f t="shared" si="259"/>
        <v>2</v>
      </c>
      <c r="N614" s="52">
        <f t="shared" si="267"/>
        <v>20</v>
      </c>
      <c r="O614" s="55">
        <f t="shared" ca="1" si="251"/>
        <v>28</v>
      </c>
      <c r="P614" s="55" t="str">
        <f t="shared" ca="1" si="252"/>
        <v>2019.7</v>
      </c>
      <c r="Q614" s="56">
        <f t="shared" si="253"/>
        <v>11316</v>
      </c>
      <c r="R614" s="52">
        <f t="shared" ca="1" si="254"/>
        <v>57</v>
      </c>
      <c r="S614" s="52"/>
      <c r="T614" s="52" t="str">
        <f t="shared" ca="1" si="263"/>
        <v>OV</v>
      </c>
      <c r="U614" s="57" t="s">
        <v>178</v>
      </c>
      <c r="V614" s="58">
        <f t="shared" ca="1" si="255"/>
        <v>0</v>
      </c>
      <c r="W614" s="59"/>
      <c r="X614" s="60"/>
      <c r="Y614" s="61">
        <v>11316</v>
      </c>
      <c r="Z614" s="56">
        <f t="shared" ca="1" si="268"/>
        <v>0</v>
      </c>
      <c r="AA614" s="56">
        <f t="shared" ca="1" si="268"/>
        <v>0</v>
      </c>
      <c r="AB614" s="56">
        <f t="shared" ca="1" si="268"/>
        <v>0</v>
      </c>
      <c r="AC614" s="56">
        <f t="shared" ca="1" si="268"/>
        <v>0</v>
      </c>
      <c r="AD614" s="56">
        <f t="shared" ca="1" si="268"/>
        <v>0</v>
      </c>
      <c r="AE614" s="56">
        <f t="shared" ca="1" si="268"/>
        <v>0</v>
      </c>
      <c r="AF614" s="56">
        <f t="shared" ca="1" si="268"/>
        <v>0</v>
      </c>
      <c r="AG614" s="56">
        <f t="shared" ca="1" si="268"/>
        <v>0</v>
      </c>
      <c r="AH614" s="56">
        <f t="shared" ca="1" si="268"/>
        <v>0</v>
      </c>
      <c r="AI614" s="56">
        <f t="shared" ca="1" si="268"/>
        <v>11316</v>
      </c>
      <c r="AJ614" s="56">
        <f t="shared" ca="1" si="269"/>
        <v>0</v>
      </c>
      <c r="AK614" s="56">
        <f t="shared" ca="1" si="269"/>
        <v>0</v>
      </c>
      <c r="AL614" s="56">
        <f t="shared" ca="1" si="269"/>
        <v>0</v>
      </c>
      <c r="AM614" s="56">
        <f t="shared" ca="1" si="269"/>
        <v>0</v>
      </c>
      <c r="AN614" s="56">
        <f t="shared" ca="1" si="269"/>
        <v>0</v>
      </c>
      <c r="AO614" s="56">
        <f t="shared" ca="1" si="269"/>
        <v>0</v>
      </c>
      <c r="AP614" s="56">
        <f t="shared" ca="1" si="269"/>
        <v>0</v>
      </c>
      <c r="AQ614" s="56">
        <f t="shared" ca="1" si="269"/>
        <v>0</v>
      </c>
      <c r="AR614" s="56">
        <f t="shared" ca="1" si="269"/>
        <v>0</v>
      </c>
      <c r="AS614" s="56">
        <f t="shared" ca="1" si="269"/>
        <v>0</v>
      </c>
      <c r="AT614" s="56">
        <f t="shared" ca="1" si="270"/>
        <v>0</v>
      </c>
      <c r="AU614" s="56">
        <f t="shared" ca="1" si="270"/>
        <v>0</v>
      </c>
      <c r="AV614" s="56">
        <f t="shared" ca="1" si="270"/>
        <v>0</v>
      </c>
      <c r="AW614" s="56">
        <f t="shared" ca="1" si="270"/>
        <v>0</v>
      </c>
      <c r="AX614" s="56">
        <f t="shared" ca="1" si="270"/>
        <v>0</v>
      </c>
      <c r="AY614" s="56">
        <f t="shared" ca="1" si="270"/>
        <v>0</v>
      </c>
      <c r="AZ614" s="56">
        <f t="shared" ca="1" si="270"/>
        <v>0</v>
      </c>
      <c r="BA614" s="56">
        <f t="shared" ca="1" si="270"/>
        <v>0</v>
      </c>
      <c r="BB614" s="56">
        <f t="shared" ca="1" si="270"/>
        <v>0</v>
      </c>
      <c r="BC614" s="56">
        <f t="shared" ca="1" si="270"/>
        <v>0</v>
      </c>
      <c r="BD614" s="56">
        <f t="shared" ca="1" si="270"/>
        <v>0</v>
      </c>
      <c r="BE614" s="56">
        <f t="shared" ca="1" si="270"/>
        <v>0</v>
      </c>
      <c r="BF614" s="56">
        <f t="shared" ca="1" si="270"/>
        <v>0</v>
      </c>
      <c r="BG614" s="56">
        <f t="shared" ca="1" si="270"/>
        <v>0</v>
      </c>
    </row>
    <row r="615" spans="1:59" s="4" customFormat="1" x14ac:dyDescent="0.2">
      <c r="A615" s="4" t="s">
        <v>219</v>
      </c>
      <c r="B615" s="4" t="s">
        <v>4063</v>
      </c>
      <c r="C615" s="4" t="s">
        <v>1684</v>
      </c>
      <c r="E615" s="66"/>
      <c r="F615" s="79" t="s">
        <v>226</v>
      </c>
      <c r="G615" s="50" t="s">
        <v>1682</v>
      </c>
      <c r="H615" s="50" t="s">
        <v>1682</v>
      </c>
      <c r="I615" s="51">
        <v>43550</v>
      </c>
      <c r="J615" s="52">
        <v>60</v>
      </c>
      <c r="K615" s="52"/>
      <c r="L615" s="53">
        <v>43609</v>
      </c>
      <c r="M615" s="54">
        <f t="shared" si="259"/>
        <v>5</v>
      </c>
      <c r="N615" s="52">
        <f t="shared" si="267"/>
        <v>21</v>
      </c>
      <c r="O615" s="55">
        <f t="shared" ca="1" si="251"/>
        <v>28</v>
      </c>
      <c r="P615" s="55" t="str">
        <f t="shared" ca="1" si="252"/>
        <v>2019.7</v>
      </c>
      <c r="Q615" s="56">
        <f t="shared" si="253"/>
        <v>10626</v>
      </c>
      <c r="R615" s="52">
        <f t="shared" ca="1" si="254"/>
        <v>47</v>
      </c>
      <c r="S615" s="52"/>
      <c r="T615" s="52" t="str">
        <f t="shared" ca="1" si="263"/>
        <v>OV</v>
      </c>
      <c r="U615" s="57" t="s">
        <v>178</v>
      </c>
      <c r="V615" s="58">
        <f t="shared" ca="1" si="255"/>
        <v>0</v>
      </c>
      <c r="W615" s="59"/>
      <c r="X615" s="60"/>
      <c r="Y615" s="61">
        <v>10626</v>
      </c>
      <c r="Z615" s="56">
        <f t="shared" ca="1" si="268"/>
        <v>0</v>
      </c>
      <c r="AA615" s="56">
        <f t="shared" ca="1" si="268"/>
        <v>0</v>
      </c>
      <c r="AB615" s="56">
        <f t="shared" ca="1" si="268"/>
        <v>0</v>
      </c>
      <c r="AC615" s="56">
        <f t="shared" ca="1" si="268"/>
        <v>0</v>
      </c>
      <c r="AD615" s="56">
        <f t="shared" ca="1" si="268"/>
        <v>0</v>
      </c>
      <c r="AE615" s="56">
        <f t="shared" ca="1" si="268"/>
        <v>0</v>
      </c>
      <c r="AF615" s="56">
        <f t="shared" ca="1" si="268"/>
        <v>0</v>
      </c>
      <c r="AG615" s="56">
        <f t="shared" ca="1" si="268"/>
        <v>0</v>
      </c>
      <c r="AH615" s="56">
        <f t="shared" ca="1" si="268"/>
        <v>0</v>
      </c>
      <c r="AI615" s="56">
        <f t="shared" ca="1" si="268"/>
        <v>10626</v>
      </c>
      <c r="AJ615" s="56">
        <f t="shared" ca="1" si="269"/>
        <v>0</v>
      </c>
      <c r="AK615" s="56">
        <f t="shared" ca="1" si="269"/>
        <v>0</v>
      </c>
      <c r="AL615" s="56">
        <f t="shared" ca="1" si="269"/>
        <v>0</v>
      </c>
      <c r="AM615" s="56">
        <f t="shared" ca="1" si="269"/>
        <v>0</v>
      </c>
      <c r="AN615" s="56">
        <f t="shared" ca="1" si="269"/>
        <v>0</v>
      </c>
      <c r="AO615" s="56">
        <f t="shared" ca="1" si="269"/>
        <v>0</v>
      </c>
      <c r="AP615" s="56">
        <f t="shared" ca="1" si="269"/>
        <v>0</v>
      </c>
      <c r="AQ615" s="56">
        <f t="shared" ca="1" si="269"/>
        <v>0</v>
      </c>
      <c r="AR615" s="56">
        <f t="shared" ca="1" si="269"/>
        <v>0</v>
      </c>
      <c r="AS615" s="56">
        <f t="shared" ca="1" si="269"/>
        <v>0</v>
      </c>
      <c r="AT615" s="56">
        <f t="shared" ca="1" si="270"/>
        <v>0</v>
      </c>
      <c r="AU615" s="56">
        <f t="shared" ca="1" si="270"/>
        <v>0</v>
      </c>
      <c r="AV615" s="56">
        <f t="shared" ca="1" si="270"/>
        <v>0</v>
      </c>
      <c r="AW615" s="56">
        <f t="shared" ca="1" si="270"/>
        <v>0</v>
      </c>
      <c r="AX615" s="56">
        <f t="shared" ca="1" si="270"/>
        <v>0</v>
      </c>
      <c r="AY615" s="56">
        <f t="shared" ca="1" si="270"/>
        <v>0</v>
      </c>
      <c r="AZ615" s="56">
        <f t="shared" ca="1" si="270"/>
        <v>0</v>
      </c>
      <c r="BA615" s="56">
        <f t="shared" ca="1" si="270"/>
        <v>0</v>
      </c>
      <c r="BB615" s="56">
        <f t="shared" ca="1" si="270"/>
        <v>0</v>
      </c>
      <c r="BC615" s="56">
        <f t="shared" ca="1" si="270"/>
        <v>0</v>
      </c>
      <c r="BD615" s="56">
        <f t="shared" ca="1" si="270"/>
        <v>0</v>
      </c>
      <c r="BE615" s="56">
        <f t="shared" ca="1" si="270"/>
        <v>0</v>
      </c>
      <c r="BF615" s="56">
        <f t="shared" ca="1" si="270"/>
        <v>0</v>
      </c>
      <c r="BG615" s="56">
        <f t="shared" ca="1" si="270"/>
        <v>0</v>
      </c>
    </row>
    <row r="616" spans="1:59" s="4" customFormat="1" x14ac:dyDescent="0.2">
      <c r="A616" s="4" t="s">
        <v>219</v>
      </c>
      <c r="B616" s="4" t="s">
        <v>4063</v>
      </c>
      <c r="C616" s="4" t="s">
        <v>1684</v>
      </c>
      <c r="E616" s="66"/>
      <c r="F616" s="79" t="s">
        <v>230</v>
      </c>
      <c r="G616" s="50" t="s">
        <v>1682</v>
      </c>
      <c r="H616" s="50" t="s">
        <v>1682</v>
      </c>
      <c r="I616" s="51">
        <v>43579</v>
      </c>
      <c r="J616" s="52">
        <v>60</v>
      </c>
      <c r="K616" s="52"/>
      <c r="L616" s="53">
        <v>43637</v>
      </c>
      <c r="M616" s="54">
        <f t="shared" si="259"/>
        <v>5</v>
      </c>
      <c r="N616" s="52">
        <f t="shared" si="267"/>
        <v>25</v>
      </c>
      <c r="O616" s="55">
        <f t="shared" ca="1" si="251"/>
        <v>28</v>
      </c>
      <c r="P616" s="55" t="str">
        <f t="shared" ca="1" si="252"/>
        <v>2019.7</v>
      </c>
      <c r="Q616" s="56">
        <f t="shared" si="253"/>
        <v>11339</v>
      </c>
      <c r="R616" s="52">
        <f t="shared" ca="1" si="254"/>
        <v>19</v>
      </c>
      <c r="S616" s="52"/>
      <c r="T616" s="52" t="str">
        <f t="shared" ca="1" si="263"/>
        <v>OV</v>
      </c>
      <c r="U616" s="57" t="s">
        <v>178</v>
      </c>
      <c r="V616" s="58">
        <f t="shared" ca="1" si="255"/>
        <v>0</v>
      </c>
      <c r="W616" s="59"/>
      <c r="X616" s="60"/>
      <c r="Y616" s="61">
        <v>11339</v>
      </c>
      <c r="Z616" s="56">
        <f t="shared" ca="1" si="268"/>
        <v>0</v>
      </c>
      <c r="AA616" s="56">
        <f t="shared" ca="1" si="268"/>
        <v>0</v>
      </c>
      <c r="AB616" s="56">
        <f t="shared" ca="1" si="268"/>
        <v>0</v>
      </c>
      <c r="AC616" s="56">
        <f t="shared" ca="1" si="268"/>
        <v>0</v>
      </c>
      <c r="AD616" s="56">
        <f t="shared" ca="1" si="268"/>
        <v>0</v>
      </c>
      <c r="AE616" s="56">
        <f t="shared" ca="1" si="268"/>
        <v>0</v>
      </c>
      <c r="AF616" s="56">
        <f t="shared" ca="1" si="268"/>
        <v>0</v>
      </c>
      <c r="AG616" s="56">
        <f t="shared" ca="1" si="268"/>
        <v>0</v>
      </c>
      <c r="AH616" s="56">
        <f t="shared" ca="1" si="268"/>
        <v>0</v>
      </c>
      <c r="AI616" s="56">
        <f t="shared" ca="1" si="268"/>
        <v>11339</v>
      </c>
      <c r="AJ616" s="56">
        <f t="shared" ca="1" si="269"/>
        <v>0</v>
      </c>
      <c r="AK616" s="56">
        <f t="shared" ca="1" si="269"/>
        <v>0</v>
      </c>
      <c r="AL616" s="56">
        <f t="shared" ca="1" si="269"/>
        <v>0</v>
      </c>
      <c r="AM616" s="56">
        <f t="shared" ca="1" si="269"/>
        <v>0</v>
      </c>
      <c r="AN616" s="56">
        <f t="shared" ca="1" si="269"/>
        <v>0</v>
      </c>
      <c r="AO616" s="56">
        <f t="shared" ca="1" si="269"/>
        <v>0</v>
      </c>
      <c r="AP616" s="56">
        <f t="shared" ca="1" si="269"/>
        <v>0</v>
      </c>
      <c r="AQ616" s="56">
        <f t="shared" ca="1" si="269"/>
        <v>0</v>
      </c>
      <c r="AR616" s="56">
        <f t="shared" ca="1" si="269"/>
        <v>0</v>
      </c>
      <c r="AS616" s="56">
        <f t="shared" ca="1" si="269"/>
        <v>0</v>
      </c>
      <c r="AT616" s="56">
        <f t="shared" ca="1" si="270"/>
        <v>0</v>
      </c>
      <c r="AU616" s="56">
        <f t="shared" ca="1" si="270"/>
        <v>0</v>
      </c>
      <c r="AV616" s="56">
        <f t="shared" ca="1" si="270"/>
        <v>0</v>
      </c>
      <c r="AW616" s="56">
        <f t="shared" ca="1" si="270"/>
        <v>0</v>
      </c>
      <c r="AX616" s="56">
        <f t="shared" ca="1" si="270"/>
        <v>0</v>
      </c>
      <c r="AY616" s="56">
        <f t="shared" ca="1" si="270"/>
        <v>0</v>
      </c>
      <c r="AZ616" s="56">
        <f t="shared" ca="1" si="270"/>
        <v>0</v>
      </c>
      <c r="BA616" s="56">
        <f t="shared" ca="1" si="270"/>
        <v>0</v>
      </c>
      <c r="BB616" s="56">
        <f t="shared" ca="1" si="270"/>
        <v>0</v>
      </c>
      <c r="BC616" s="56">
        <f t="shared" ca="1" si="270"/>
        <v>0</v>
      </c>
      <c r="BD616" s="56">
        <f t="shared" ca="1" si="270"/>
        <v>0</v>
      </c>
      <c r="BE616" s="56">
        <f t="shared" ca="1" si="270"/>
        <v>0</v>
      </c>
      <c r="BF616" s="56">
        <f t="shared" ca="1" si="270"/>
        <v>0</v>
      </c>
      <c r="BG616" s="56">
        <f t="shared" ca="1" si="270"/>
        <v>0</v>
      </c>
    </row>
    <row r="617" spans="1:59" s="4" customFormat="1" x14ac:dyDescent="0.2">
      <c r="A617" s="4" t="s">
        <v>219</v>
      </c>
      <c r="B617" s="4" t="s">
        <v>4063</v>
      </c>
      <c r="C617" s="4" t="s">
        <v>1684</v>
      </c>
      <c r="E617" s="66"/>
      <c r="F617" s="79" t="s">
        <v>232</v>
      </c>
      <c r="G617" s="50" t="s">
        <v>1682</v>
      </c>
      <c r="H617" s="50" t="s">
        <v>1682</v>
      </c>
      <c r="I617" s="51">
        <v>43584</v>
      </c>
      <c r="J617" s="52">
        <v>60</v>
      </c>
      <c r="K617" s="52"/>
      <c r="L617" s="53">
        <v>43644</v>
      </c>
      <c r="M617" s="54">
        <f t="shared" si="259"/>
        <v>5</v>
      </c>
      <c r="N617" s="52">
        <f t="shared" si="267"/>
        <v>26</v>
      </c>
      <c r="O617" s="55">
        <f t="shared" ca="1" si="251"/>
        <v>28</v>
      </c>
      <c r="P617" s="55" t="str">
        <f t="shared" ca="1" si="252"/>
        <v>2019.7</v>
      </c>
      <c r="Q617" s="56">
        <f t="shared" si="253"/>
        <v>10543.2</v>
      </c>
      <c r="R617" s="52">
        <f t="shared" ca="1" si="254"/>
        <v>12</v>
      </c>
      <c r="S617" s="52"/>
      <c r="T617" s="52" t="str">
        <f t="shared" ca="1" si="263"/>
        <v>OV</v>
      </c>
      <c r="U617" s="57" t="s">
        <v>178</v>
      </c>
      <c r="V617" s="58">
        <f t="shared" ca="1" si="255"/>
        <v>0</v>
      </c>
      <c r="W617" s="59"/>
      <c r="X617" s="60"/>
      <c r="Y617" s="61">
        <v>10543.2</v>
      </c>
      <c r="Z617" s="56">
        <f t="shared" ca="1" si="268"/>
        <v>0</v>
      </c>
      <c r="AA617" s="56">
        <f t="shared" ca="1" si="268"/>
        <v>0</v>
      </c>
      <c r="AB617" s="56">
        <f t="shared" ca="1" si="268"/>
        <v>0</v>
      </c>
      <c r="AC617" s="56">
        <f t="shared" ca="1" si="268"/>
        <v>0</v>
      </c>
      <c r="AD617" s="56">
        <f t="shared" ca="1" si="268"/>
        <v>0</v>
      </c>
      <c r="AE617" s="56">
        <f t="shared" ca="1" si="268"/>
        <v>0</v>
      </c>
      <c r="AF617" s="56">
        <f t="shared" ca="1" si="268"/>
        <v>0</v>
      </c>
      <c r="AG617" s="56">
        <f t="shared" ca="1" si="268"/>
        <v>0</v>
      </c>
      <c r="AH617" s="56">
        <f t="shared" ca="1" si="268"/>
        <v>0</v>
      </c>
      <c r="AI617" s="56">
        <f t="shared" ca="1" si="268"/>
        <v>10543.2</v>
      </c>
      <c r="AJ617" s="56">
        <f t="shared" ca="1" si="269"/>
        <v>0</v>
      </c>
      <c r="AK617" s="56">
        <f t="shared" ca="1" si="269"/>
        <v>0</v>
      </c>
      <c r="AL617" s="56">
        <f t="shared" ca="1" si="269"/>
        <v>0</v>
      </c>
      <c r="AM617" s="56">
        <f t="shared" ca="1" si="269"/>
        <v>0</v>
      </c>
      <c r="AN617" s="56">
        <f t="shared" ca="1" si="269"/>
        <v>0</v>
      </c>
      <c r="AO617" s="56">
        <f t="shared" ca="1" si="269"/>
        <v>0</v>
      </c>
      <c r="AP617" s="56">
        <f t="shared" ca="1" si="269"/>
        <v>0</v>
      </c>
      <c r="AQ617" s="56">
        <f t="shared" ca="1" si="269"/>
        <v>0</v>
      </c>
      <c r="AR617" s="56">
        <f t="shared" ca="1" si="269"/>
        <v>0</v>
      </c>
      <c r="AS617" s="56">
        <f t="shared" ca="1" si="269"/>
        <v>0</v>
      </c>
      <c r="AT617" s="56">
        <f t="shared" ca="1" si="270"/>
        <v>0</v>
      </c>
      <c r="AU617" s="56">
        <f t="shared" ca="1" si="270"/>
        <v>0</v>
      </c>
      <c r="AV617" s="56">
        <f t="shared" ca="1" si="270"/>
        <v>0</v>
      </c>
      <c r="AW617" s="56">
        <f t="shared" ca="1" si="270"/>
        <v>0</v>
      </c>
      <c r="AX617" s="56">
        <f t="shared" ca="1" si="270"/>
        <v>0</v>
      </c>
      <c r="AY617" s="56">
        <f t="shared" ca="1" si="270"/>
        <v>0</v>
      </c>
      <c r="AZ617" s="56">
        <f t="shared" ca="1" si="270"/>
        <v>0</v>
      </c>
      <c r="BA617" s="56">
        <f t="shared" ca="1" si="270"/>
        <v>0</v>
      </c>
      <c r="BB617" s="56">
        <f t="shared" ca="1" si="270"/>
        <v>0</v>
      </c>
      <c r="BC617" s="56">
        <f t="shared" ca="1" si="270"/>
        <v>0</v>
      </c>
      <c r="BD617" s="56">
        <f t="shared" ca="1" si="270"/>
        <v>0</v>
      </c>
      <c r="BE617" s="56">
        <f t="shared" ca="1" si="270"/>
        <v>0</v>
      </c>
      <c r="BF617" s="56">
        <f t="shared" ca="1" si="270"/>
        <v>0</v>
      </c>
      <c r="BG617" s="56">
        <f t="shared" ca="1" si="270"/>
        <v>0</v>
      </c>
    </row>
    <row r="618" spans="1:59" s="4" customFormat="1" x14ac:dyDescent="0.2">
      <c r="A618" s="4" t="s">
        <v>1556</v>
      </c>
      <c r="B618" s="4" t="s">
        <v>1557</v>
      </c>
      <c r="C618" s="4" t="s">
        <v>1681</v>
      </c>
      <c r="E618" s="66"/>
      <c r="F618" s="67" t="s">
        <v>2231</v>
      </c>
      <c r="G618" s="50" t="s">
        <v>1682</v>
      </c>
      <c r="H618" s="50" t="s">
        <v>1682</v>
      </c>
      <c r="I618" s="51"/>
      <c r="J618" s="52">
        <v>14</v>
      </c>
      <c r="K618" s="52"/>
      <c r="L618" s="53">
        <v>43608</v>
      </c>
      <c r="M618" s="54">
        <f t="shared" si="259"/>
        <v>4</v>
      </c>
      <c r="N618" s="52">
        <f t="shared" si="267"/>
        <v>21</v>
      </c>
      <c r="O618" s="55">
        <f t="shared" ca="1" si="251"/>
        <v>28</v>
      </c>
      <c r="P618" s="55" t="str">
        <f t="shared" ca="1" si="252"/>
        <v>2019.7</v>
      </c>
      <c r="Q618" s="56">
        <f t="shared" si="253"/>
        <v>1406.534422403734</v>
      </c>
      <c r="R618" s="52">
        <f t="shared" ca="1" si="254"/>
        <v>48</v>
      </c>
      <c r="S618" s="52"/>
      <c r="T618" s="52" t="str">
        <f t="shared" ca="1" si="263"/>
        <v>OV</v>
      </c>
      <c r="U618" s="57" t="s">
        <v>130</v>
      </c>
      <c r="V618" s="58">
        <f t="shared" ca="1" si="255"/>
        <v>0</v>
      </c>
      <c r="W618" s="64" t="s">
        <v>2232</v>
      </c>
      <c r="X618" s="60">
        <v>1127</v>
      </c>
      <c r="Y618" s="61">
        <v>6027</v>
      </c>
      <c r="Z618" s="56">
        <f t="shared" ca="1" si="268"/>
        <v>0</v>
      </c>
      <c r="AA618" s="56">
        <f t="shared" ca="1" si="268"/>
        <v>0</v>
      </c>
      <c r="AB618" s="56">
        <f t="shared" ca="1" si="268"/>
        <v>0</v>
      </c>
      <c r="AC618" s="56">
        <f t="shared" ca="1" si="268"/>
        <v>0</v>
      </c>
      <c r="AD618" s="56">
        <f t="shared" ca="1" si="268"/>
        <v>0</v>
      </c>
      <c r="AE618" s="56">
        <f t="shared" ca="1" si="268"/>
        <v>0</v>
      </c>
      <c r="AF618" s="56">
        <f t="shared" ca="1" si="268"/>
        <v>0</v>
      </c>
      <c r="AG618" s="56">
        <f t="shared" ca="1" si="268"/>
        <v>0</v>
      </c>
      <c r="AH618" s="56">
        <f t="shared" ca="1" si="268"/>
        <v>0</v>
      </c>
      <c r="AI618" s="56">
        <f t="shared" ca="1" si="268"/>
        <v>6027</v>
      </c>
      <c r="AJ618" s="56">
        <f t="shared" ca="1" si="269"/>
        <v>0</v>
      </c>
      <c r="AK618" s="56">
        <f t="shared" ca="1" si="269"/>
        <v>0</v>
      </c>
      <c r="AL618" s="56">
        <f t="shared" ca="1" si="269"/>
        <v>0</v>
      </c>
      <c r="AM618" s="56">
        <f t="shared" ca="1" si="269"/>
        <v>0</v>
      </c>
      <c r="AN618" s="56">
        <f t="shared" ca="1" si="269"/>
        <v>0</v>
      </c>
      <c r="AO618" s="56">
        <f t="shared" ca="1" si="269"/>
        <v>0</v>
      </c>
      <c r="AP618" s="56">
        <f t="shared" ca="1" si="269"/>
        <v>0</v>
      </c>
      <c r="AQ618" s="56">
        <f t="shared" ca="1" si="269"/>
        <v>0</v>
      </c>
      <c r="AR618" s="56">
        <f t="shared" ca="1" si="269"/>
        <v>0</v>
      </c>
      <c r="AS618" s="56">
        <f t="shared" ca="1" si="269"/>
        <v>0</v>
      </c>
      <c r="AT618" s="56">
        <f t="shared" ca="1" si="270"/>
        <v>0</v>
      </c>
      <c r="AU618" s="56">
        <f t="shared" ca="1" si="270"/>
        <v>0</v>
      </c>
      <c r="AV618" s="56">
        <f t="shared" ca="1" si="270"/>
        <v>0</v>
      </c>
      <c r="AW618" s="56">
        <f t="shared" ca="1" si="270"/>
        <v>0</v>
      </c>
      <c r="AX618" s="56">
        <f t="shared" ca="1" si="270"/>
        <v>0</v>
      </c>
      <c r="AY618" s="56">
        <f t="shared" ca="1" si="270"/>
        <v>0</v>
      </c>
      <c r="AZ618" s="56">
        <f t="shared" ca="1" si="270"/>
        <v>0</v>
      </c>
      <c r="BA618" s="56">
        <f t="shared" ca="1" si="270"/>
        <v>0</v>
      </c>
      <c r="BB618" s="56">
        <f t="shared" ca="1" si="270"/>
        <v>0</v>
      </c>
      <c r="BC618" s="56">
        <f t="shared" ca="1" si="270"/>
        <v>0</v>
      </c>
      <c r="BD618" s="56">
        <f t="shared" ca="1" si="270"/>
        <v>0</v>
      </c>
      <c r="BE618" s="56">
        <f t="shared" ca="1" si="270"/>
        <v>0</v>
      </c>
      <c r="BF618" s="56">
        <f t="shared" ca="1" si="270"/>
        <v>0</v>
      </c>
      <c r="BG618" s="56">
        <f t="shared" ca="1" si="270"/>
        <v>0</v>
      </c>
    </row>
    <row r="619" spans="1:59" s="4" customFormat="1" x14ac:dyDescent="0.2">
      <c r="A619" s="4" t="s">
        <v>421</v>
      </c>
      <c r="B619" s="4" t="s">
        <v>2233</v>
      </c>
      <c r="C619" s="1" t="s">
        <v>2136</v>
      </c>
      <c r="D619" s="1"/>
      <c r="E619" s="85"/>
      <c r="F619" s="86" t="s">
        <v>424</v>
      </c>
      <c r="G619" s="50" t="s">
        <v>1682</v>
      </c>
      <c r="H619" s="50" t="s">
        <v>2137</v>
      </c>
      <c r="I619" s="87"/>
      <c r="J619" s="88">
        <v>14</v>
      </c>
      <c r="K619" s="88"/>
      <c r="L619" s="89">
        <v>43595</v>
      </c>
      <c r="M619" s="54">
        <f t="shared" si="259"/>
        <v>5</v>
      </c>
      <c r="N619" s="52">
        <f t="shared" si="267"/>
        <v>19</v>
      </c>
      <c r="O619" s="55">
        <f t="shared" ca="1" si="251"/>
        <v>28</v>
      </c>
      <c r="P619" s="55" t="str">
        <f t="shared" ca="1" si="252"/>
        <v>2019.7</v>
      </c>
      <c r="Q619" s="56">
        <f t="shared" si="253"/>
        <v>617</v>
      </c>
      <c r="R619" s="52">
        <f t="shared" ca="1" si="254"/>
        <v>61</v>
      </c>
      <c r="S619" s="52"/>
      <c r="T619" s="52" t="str">
        <f t="shared" ca="1" si="263"/>
        <v>OV</v>
      </c>
      <c r="U619" s="57" t="s">
        <v>178</v>
      </c>
      <c r="V619" s="58">
        <f t="shared" ca="1" si="255"/>
        <v>0</v>
      </c>
      <c r="W619" s="59"/>
      <c r="X619" s="60"/>
      <c r="Y619" s="61">
        <v>617</v>
      </c>
      <c r="Z619" s="56">
        <f t="shared" ca="1" si="268"/>
        <v>0</v>
      </c>
      <c r="AA619" s="56">
        <f t="shared" ca="1" si="268"/>
        <v>0</v>
      </c>
      <c r="AB619" s="56">
        <f t="shared" ca="1" si="268"/>
        <v>0</v>
      </c>
      <c r="AC619" s="56">
        <f t="shared" ca="1" si="268"/>
        <v>0</v>
      </c>
      <c r="AD619" s="56">
        <f t="shared" ca="1" si="268"/>
        <v>0</v>
      </c>
      <c r="AE619" s="56">
        <f t="shared" ca="1" si="268"/>
        <v>0</v>
      </c>
      <c r="AF619" s="56">
        <f t="shared" ca="1" si="268"/>
        <v>0</v>
      </c>
      <c r="AG619" s="56">
        <f t="shared" ca="1" si="268"/>
        <v>0</v>
      </c>
      <c r="AH619" s="56">
        <f t="shared" ca="1" si="268"/>
        <v>0</v>
      </c>
      <c r="AI619" s="56">
        <f t="shared" ca="1" si="268"/>
        <v>617</v>
      </c>
      <c r="AJ619" s="56">
        <f t="shared" ca="1" si="269"/>
        <v>0</v>
      </c>
      <c r="AK619" s="56">
        <f t="shared" ca="1" si="269"/>
        <v>0</v>
      </c>
      <c r="AL619" s="56">
        <f t="shared" ca="1" si="269"/>
        <v>0</v>
      </c>
      <c r="AM619" s="56">
        <f t="shared" ca="1" si="269"/>
        <v>0</v>
      </c>
      <c r="AN619" s="56">
        <f t="shared" ca="1" si="269"/>
        <v>0</v>
      </c>
      <c r="AO619" s="56">
        <f t="shared" ca="1" si="269"/>
        <v>0</v>
      </c>
      <c r="AP619" s="56">
        <f t="shared" ca="1" si="269"/>
        <v>0</v>
      </c>
      <c r="AQ619" s="56">
        <f t="shared" ca="1" si="269"/>
        <v>0</v>
      </c>
      <c r="AR619" s="56">
        <f t="shared" ca="1" si="269"/>
        <v>0</v>
      </c>
      <c r="AS619" s="56">
        <f t="shared" ca="1" si="269"/>
        <v>0</v>
      </c>
      <c r="AT619" s="56">
        <f t="shared" ca="1" si="270"/>
        <v>0</v>
      </c>
      <c r="AU619" s="56">
        <f t="shared" ca="1" si="270"/>
        <v>0</v>
      </c>
      <c r="AV619" s="56">
        <f t="shared" ca="1" si="270"/>
        <v>0</v>
      </c>
      <c r="AW619" s="56">
        <f t="shared" ca="1" si="270"/>
        <v>0</v>
      </c>
      <c r="AX619" s="56">
        <f t="shared" ca="1" si="270"/>
        <v>0</v>
      </c>
      <c r="AY619" s="56">
        <f t="shared" ca="1" si="270"/>
        <v>0</v>
      </c>
      <c r="AZ619" s="56">
        <f t="shared" ca="1" si="270"/>
        <v>0</v>
      </c>
      <c r="BA619" s="56">
        <f t="shared" ca="1" si="270"/>
        <v>0</v>
      </c>
      <c r="BB619" s="56">
        <f t="shared" ca="1" si="270"/>
        <v>0</v>
      </c>
      <c r="BC619" s="56">
        <f t="shared" ca="1" si="270"/>
        <v>0</v>
      </c>
      <c r="BD619" s="56">
        <f t="shared" ca="1" si="270"/>
        <v>0</v>
      </c>
      <c r="BE619" s="56">
        <f t="shared" ca="1" si="270"/>
        <v>0</v>
      </c>
      <c r="BF619" s="56">
        <f t="shared" ca="1" si="270"/>
        <v>0</v>
      </c>
      <c r="BG619" s="56">
        <f t="shared" ca="1" si="270"/>
        <v>0</v>
      </c>
    </row>
    <row r="620" spans="1:59" s="4" customFormat="1" x14ac:dyDescent="0.2">
      <c r="A620" s="4" t="s">
        <v>2234</v>
      </c>
      <c r="B620" s="4" t="s">
        <v>2235</v>
      </c>
      <c r="C620" s="1" t="s">
        <v>1681</v>
      </c>
      <c r="D620" s="1"/>
      <c r="E620" s="85"/>
      <c r="F620" s="86"/>
      <c r="G620" s="50" t="s">
        <v>1682</v>
      </c>
      <c r="H620" s="50" t="s">
        <v>1682</v>
      </c>
      <c r="I620" s="87"/>
      <c r="J620" s="52">
        <v>30</v>
      </c>
      <c r="K620" s="88"/>
      <c r="L620" s="89"/>
      <c r="M620" s="54" t="str">
        <f t="shared" si="259"/>
        <v>-</v>
      </c>
      <c r="N620" s="52">
        <f t="shared" si="267"/>
        <v>0</v>
      </c>
      <c r="O620" s="55">
        <f t="shared" ca="1" si="251"/>
        <v>28</v>
      </c>
      <c r="P620" s="55" t="str">
        <f t="shared" ca="1" si="252"/>
        <v>2019.7</v>
      </c>
      <c r="Q620" s="56">
        <f t="shared" si="253"/>
        <v>0</v>
      </c>
      <c r="R620" s="52" t="str">
        <f t="shared" si="254"/>
        <v/>
      </c>
      <c r="S620" s="52"/>
      <c r="T620" s="52" t="str">
        <f t="shared" si="263"/>
        <v>OV</v>
      </c>
      <c r="U620" s="57" t="s">
        <v>130</v>
      </c>
      <c r="V620" s="58">
        <f t="shared" ca="1" si="255"/>
        <v>0</v>
      </c>
      <c r="W620" s="64" t="s">
        <v>2236</v>
      </c>
      <c r="X620" s="60"/>
      <c r="Y620" s="61"/>
      <c r="Z620" s="56">
        <f t="shared" ca="1" si="268"/>
        <v>0</v>
      </c>
      <c r="AA620" s="56">
        <f t="shared" ca="1" si="268"/>
        <v>0</v>
      </c>
      <c r="AB620" s="56">
        <f t="shared" ca="1" si="268"/>
        <v>0</v>
      </c>
      <c r="AC620" s="56">
        <f t="shared" ca="1" si="268"/>
        <v>0</v>
      </c>
      <c r="AD620" s="56">
        <f t="shared" ca="1" si="268"/>
        <v>0</v>
      </c>
      <c r="AE620" s="56">
        <f t="shared" ca="1" si="268"/>
        <v>0</v>
      </c>
      <c r="AF620" s="56">
        <f t="shared" ca="1" si="268"/>
        <v>0</v>
      </c>
      <c r="AG620" s="56">
        <f t="shared" ca="1" si="268"/>
        <v>0</v>
      </c>
      <c r="AH620" s="56">
        <f t="shared" ca="1" si="268"/>
        <v>0</v>
      </c>
      <c r="AI620" s="56">
        <f t="shared" ca="1" si="268"/>
        <v>0</v>
      </c>
      <c r="AJ620" s="56">
        <f t="shared" ca="1" si="269"/>
        <v>0</v>
      </c>
      <c r="AK620" s="56">
        <f t="shared" ca="1" si="269"/>
        <v>0</v>
      </c>
      <c r="AL620" s="56">
        <f t="shared" ca="1" si="269"/>
        <v>0</v>
      </c>
      <c r="AM620" s="56">
        <f t="shared" ca="1" si="269"/>
        <v>0</v>
      </c>
      <c r="AN620" s="56">
        <f t="shared" ca="1" si="269"/>
        <v>0</v>
      </c>
      <c r="AO620" s="56">
        <f t="shared" ca="1" si="269"/>
        <v>0</v>
      </c>
      <c r="AP620" s="56">
        <f t="shared" ca="1" si="269"/>
        <v>0</v>
      </c>
      <c r="AQ620" s="56">
        <f t="shared" ca="1" si="269"/>
        <v>0</v>
      </c>
      <c r="AR620" s="56">
        <f t="shared" ca="1" si="269"/>
        <v>0</v>
      </c>
      <c r="AS620" s="56">
        <f t="shared" ca="1" si="269"/>
        <v>0</v>
      </c>
      <c r="AT620" s="56">
        <f t="shared" ca="1" si="270"/>
        <v>0</v>
      </c>
      <c r="AU620" s="56">
        <f t="shared" ca="1" si="270"/>
        <v>0</v>
      </c>
      <c r="AV620" s="56">
        <f t="shared" ca="1" si="270"/>
        <v>0</v>
      </c>
      <c r="AW620" s="56">
        <f t="shared" ca="1" si="270"/>
        <v>0</v>
      </c>
      <c r="AX620" s="56">
        <f t="shared" ca="1" si="270"/>
        <v>0</v>
      </c>
      <c r="AY620" s="56">
        <f t="shared" ca="1" si="270"/>
        <v>0</v>
      </c>
      <c r="AZ620" s="56">
        <f t="shared" ca="1" si="270"/>
        <v>0</v>
      </c>
      <c r="BA620" s="56">
        <f t="shared" ca="1" si="270"/>
        <v>0</v>
      </c>
      <c r="BB620" s="56">
        <f t="shared" ca="1" si="270"/>
        <v>0</v>
      </c>
      <c r="BC620" s="56">
        <f t="shared" ca="1" si="270"/>
        <v>0</v>
      </c>
      <c r="BD620" s="56">
        <f t="shared" ca="1" si="270"/>
        <v>0</v>
      </c>
      <c r="BE620" s="56">
        <f t="shared" ca="1" si="270"/>
        <v>0</v>
      </c>
      <c r="BF620" s="56">
        <f t="shared" ca="1" si="270"/>
        <v>0</v>
      </c>
      <c r="BG620" s="56">
        <f t="shared" ca="1" si="270"/>
        <v>0</v>
      </c>
    </row>
    <row r="621" spans="1:59" s="4" customFormat="1" x14ac:dyDescent="0.2">
      <c r="A621" s="1" t="s">
        <v>903</v>
      </c>
      <c r="B621" s="1" t="s">
        <v>2237</v>
      </c>
      <c r="C621" s="1" t="s">
        <v>1783</v>
      </c>
      <c r="D621" s="1"/>
      <c r="E621" s="85"/>
      <c r="F621" s="86" t="s">
        <v>2238</v>
      </c>
      <c r="G621" s="50" t="s">
        <v>1682</v>
      </c>
      <c r="H621" s="50" t="s">
        <v>1682</v>
      </c>
      <c r="I621" s="87"/>
      <c r="J621" s="88">
        <v>14</v>
      </c>
      <c r="K621" s="88"/>
      <c r="L621" s="89">
        <v>43605</v>
      </c>
      <c r="M621" s="54">
        <f t="shared" si="259"/>
        <v>1</v>
      </c>
      <c r="N621" s="52">
        <f t="shared" si="267"/>
        <v>21</v>
      </c>
      <c r="O621" s="55">
        <f t="shared" ca="1" si="251"/>
        <v>28</v>
      </c>
      <c r="P621" s="55" t="str">
        <f t="shared" ca="1" si="252"/>
        <v>2019.7</v>
      </c>
      <c r="Q621" s="56">
        <f t="shared" si="253"/>
        <v>688.91481913652274</v>
      </c>
      <c r="R621" s="52">
        <f t="shared" ca="1" si="254"/>
        <v>51</v>
      </c>
      <c r="S621" s="52"/>
      <c r="T621" s="52" t="str">
        <f t="shared" ca="1" si="263"/>
        <v>OV</v>
      </c>
      <c r="U621" s="57" t="s">
        <v>130</v>
      </c>
      <c r="V621" s="58">
        <f t="shared" ca="1" si="255"/>
        <v>0</v>
      </c>
      <c r="W621" s="64" t="s">
        <v>2239</v>
      </c>
      <c r="X621" s="60">
        <v>552</v>
      </c>
      <c r="Y621" s="61">
        <v>2952</v>
      </c>
      <c r="Z621" s="56">
        <f t="shared" ca="1" si="268"/>
        <v>0</v>
      </c>
      <c r="AA621" s="56">
        <f t="shared" ca="1" si="268"/>
        <v>0</v>
      </c>
      <c r="AB621" s="56">
        <f t="shared" ca="1" si="268"/>
        <v>0</v>
      </c>
      <c r="AC621" s="56">
        <f t="shared" ca="1" si="268"/>
        <v>0</v>
      </c>
      <c r="AD621" s="56">
        <f t="shared" ca="1" si="268"/>
        <v>0</v>
      </c>
      <c r="AE621" s="56">
        <f t="shared" ca="1" si="268"/>
        <v>0</v>
      </c>
      <c r="AF621" s="56">
        <f t="shared" ca="1" si="268"/>
        <v>0</v>
      </c>
      <c r="AG621" s="56">
        <f t="shared" ca="1" si="268"/>
        <v>0</v>
      </c>
      <c r="AH621" s="56">
        <f t="shared" ca="1" si="268"/>
        <v>0</v>
      </c>
      <c r="AI621" s="56">
        <f t="shared" ca="1" si="268"/>
        <v>2952</v>
      </c>
      <c r="AJ621" s="56">
        <f t="shared" ca="1" si="269"/>
        <v>0</v>
      </c>
      <c r="AK621" s="56">
        <f t="shared" ca="1" si="269"/>
        <v>0</v>
      </c>
      <c r="AL621" s="56">
        <f t="shared" ca="1" si="269"/>
        <v>0</v>
      </c>
      <c r="AM621" s="56">
        <f t="shared" ca="1" si="269"/>
        <v>0</v>
      </c>
      <c r="AN621" s="56">
        <f t="shared" ca="1" si="269"/>
        <v>0</v>
      </c>
      <c r="AO621" s="56">
        <f t="shared" ca="1" si="269"/>
        <v>0</v>
      </c>
      <c r="AP621" s="56">
        <f t="shared" ca="1" si="269"/>
        <v>0</v>
      </c>
      <c r="AQ621" s="56">
        <f t="shared" ca="1" si="269"/>
        <v>0</v>
      </c>
      <c r="AR621" s="56">
        <f t="shared" ca="1" si="269"/>
        <v>0</v>
      </c>
      <c r="AS621" s="56">
        <f t="shared" ca="1" si="269"/>
        <v>0</v>
      </c>
      <c r="AT621" s="56">
        <f t="shared" ca="1" si="270"/>
        <v>0</v>
      </c>
      <c r="AU621" s="56">
        <f t="shared" ca="1" si="270"/>
        <v>0</v>
      </c>
      <c r="AV621" s="56">
        <f t="shared" ca="1" si="270"/>
        <v>0</v>
      </c>
      <c r="AW621" s="56">
        <f t="shared" ca="1" si="270"/>
        <v>0</v>
      </c>
      <c r="AX621" s="56">
        <f t="shared" ca="1" si="270"/>
        <v>0</v>
      </c>
      <c r="AY621" s="56">
        <f t="shared" ca="1" si="270"/>
        <v>0</v>
      </c>
      <c r="AZ621" s="56">
        <f t="shared" ca="1" si="270"/>
        <v>0</v>
      </c>
      <c r="BA621" s="56">
        <f t="shared" ca="1" si="270"/>
        <v>0</v>
      </c>
      <c r="BB621" s="56">
        <f t="shared" ca="1" si="270"/>
        <v>0</v>
      </c>
      <c r="BC621" s="56">
        <f t="shared" ca="1" si="270"/>
        <v>0</v>
      </c>
      <c r="BD621" s="56">
        <f t="shared" ca="1" si="270"/>
        <v>0</v>
      </c>
      <c r="BE621" s="56">
        <f t="shared" ca="1" si="270"/>
        <v>0</v>
      </c>
      <c r="BF621" s="56">
        <f t="shared" ca="1" si="270"/>
        <v>0</v>
      </c>
      <c r="BG621" s="56">
        <f t="shared" ca="1" si="270"/>
        <v>0</v>
      </c>
    </row>
    <row r="622" spans="1:59" s="4" customFormat="1" x14ac:dyDescent="0.2">
      <c r="A622" s="1" t="s">
        <v>903</v>
      </c>
      <c r="B622" s="1" t="s">
        <v>2237</v>
      </c>
      <c r="C622" s="1" t="s">
        <v>1783</v>
      </c>
      <c r="D622" s="1"/>
      <c r="E622" s="85"/>
      <c r="F622" s="86"/>
      <c r="G622" s="50" t="s">
        <v>1682</v>
      </c>
      <c r="H622" s="50" t="s">
        <v>1682</v>
      </c>
      <c r="I622" s="87"/>
      <c r="J622" s="88">
        <v>14</v>
      </c>
      <c r="K622" s="88"/>
      <c r="L622" s="89"/>
      <c r="M622" s="54" t="str">
        <f t="shared" si="259"/>
        <v>-</v>
      </c>
      <c r="N622" s="52">
        <f t="shared" si="267"/>
        <v>0</v>
      </c>
      <c r="O622" s="55">
        <f t="shared" ca="1" si="251"/>
        <v>28</v>
      </c>
      <c r="P622" s="55" t="str">
        <f t="shared" ca="1" si="252"/>
        <v>2019.7</v>
      </c>
      <c r="Q622" s="56">
        <f t="shared" si="253"/>
        <v>0</v>
      </c>
      <c r="R622" s="52" t="str">
        <f t="shared" si="254"/>
        <v/>
      </c>
      <c r="S622" s="52"/>
      <c r="T622" s="52" t="str">
        <f t="shared" si="263"/>
        <v>OV</v>
      </c>
      <c r="U622" s="57" t="s">
        <v>130</v>
      </c>
      <c r="V622" s="58">
        <f t="shared" ca="1" si="255"/>
        <v>0</v>
      </c>
      <c r="W622" s="64" t="s">
        <v>2239</v>
      </c>
      <c r="X622" s="60"/>
      <c r="Y622" s="61"/>
      <c r="Z622" s="56">
        <f t="shared" ref="Z622:AI631" ca="1" si="271">IF($O622-WEEKNUM(Z$1815)=0,$Y622,0)</f>
        <v>0</v>
      </c>
      <c r="AA622" s="56">
        <f t="shared" ca="1" si="271"/>
        <v>0</v>
      </c>
      <c r="AB622" s="56">
        <f t="shared" ca="1" si="271"/>
        <v>0</v>
      </c>
      <c r="AC622" s="56">
        <f t="shared" ca="1" si="271"/>
        <v>0</v>
      </c>
      <c r="AD622" s="56">
        <f t="shared" ca="1" si="271"/>
        <v>0</v>
      </c>
      <c r="AE622" s="56">
        <f t="shared" ca="1" si="271"/>
        <v>0</v>
      </c>
      <c r="AF622" s="56">
        <f t="shared" ca="1" si="271"/>
        <v>0</v>
      </c>
      <c r="AG622" s="56">
        <f t="shared" ca="1" si="271"/>
        <v>0</v>
      </c>
      <c r="AH622" s="56">
        <f t="shared" ca="1" si="271"/>
        <v>0</v>
      </c>
      <c r="AI622" s="56">
        <f t="shared" ca="1" si="271"/>
        <v>0</v>
      </c>
      <c r="AJ622" s="56">
        <f t="shared" ref="AJ622:AS631" ca="1" si="272">IF($O622-WEEKNUM(AJ$1815)=0,$Y622,0)</f>
        <v>0</v>
      </c>
      <c r="AK622" s="56">
        <f t="shared" ca="1" si="272"/>
        <v>0</v>
      </c>
      <c r="AL622" s="56">
        <f t="shared" ca="1" si="272"/>
        <v>0</v>
      </c>
      <c r="AM622" s="56">
        <f t="shared" ca="1" si="272"/>
        <v>0</v>
      </c>
      <c r="AN622" s="56">
        <f t="shared" ca="1" si="272"/>
        <v>0</v>
      </c>
      <c r="AO622" s="56">
        <f t="shared" ca="1" si="272"/>
        <v>0</v>
      </c>
      <c r="AP622" s="56">
        <f t="shared" ca="1" si="272"/>
        <v>0</v>
      </c>
      <c r="AQ622" s="56">
        <f t="shared" ca="1" si="272"/>
        <v>0</v>
      </c>
      <c r="AR622" s="56">
        <f t="shared" ca="1" si="272"/>
        <v>0</v>
      </c>
      <c r="AS622" s="56">
        <f t="shared" ca="1" si="272"/>
        <v>0</v>
      </c>
      <c r="AT622" s="56">
        <f t="shared" ref="AT622:BG631" ca="1" si="273">IF($O622-WEEKNUM(AT$1815)=0,$Y622,0)</f>
        <v>0</v>
      </c>
      <c r="AU622" s="56">
        <f t="shared" ca="1" si="273"/>
        <v>0</v>
      </c>
      <c r="AV622" s="56">
        <f t="shared" ca="1" si="273"/>
        <v>0</v>
      </c>
      <c r="AW622" s="56">
        <f t="shared" ca="1" si="273"/>
        <v>0</v>
      </c>
      <c r="AX622" s="56">
        <f t="shared" ca="1" si="273"/>
        <v>0</v>
      </c>
      <c r="AY622" s="56">
        <f t="shared" ca="1" si="273"/>
        <v>0</v>
      </c>
      <c r="AZ622" s="56">
        <f t="shared" ca="1" si="273"/>
        <v>0</v>
      </c>
      <c r="BA622" s="56">
        <f t="shared" ca="1" si="273"/>
        <v>0</v>
      </c>
      <c r="BB622" s="56">
        <f t="shared" ca="1" si="273"/>
        <v>0</v>
      </c>
      <c r="BC622" s="56">
        <f t="shared" ca="1" si="273"/>
        <v>0</v>
      </c>
      <c r="BD622" s="56">
        <f t="shared" ca="1" si="273"/>
        <v>0</v>
      </c>
      <c r="BE622" s="56">
        <f t="shared" ca="1" si="273"/>
        <v>0</v>
      </c>
      <c r="BF622" s="56">
        <f t="shared" ca="1" si="273"/>
        <v>0</v>
      </c>
      <c r="BG622" s="56">
        <f t="shared" ca="1" si="273"/>
        <v>0</v>
      </c>
    </row>
    <row r="623" spans="1:59" s="4" customFormat="1" x14ac:dyDescent="0.2">
      <c r="A623" s="1" t="s">
        <v>903</v>
      </c>
      <c r="B623" s="1" t="s">
        <v>2237</v>
      </c>
      <c r="C623" s="1" t="s">
        <v>1783</v>
      </c>
      <c r="D623" s="1"/>
      <c r="E623" s="85"/>
      <c r="F623" s="86"/>
      <c r="G623" s="50" t="s">
        <v>1682</v>
      </c>
      <c r="H623" s="50" t="s">
        <v>1682</v>
      </c>
      <c r="I623" s="87"/>
      <c r="J623" s="88">
        <v>14</v>
      </c>
      <c r="K623" s="88"/>
      <c r="L623" s="89"/>
      <c r="M623" s="54" t="str">
        <f t="shared" si="259"/>
        <v>-</v>
      </c>
      <c r="N623" s="52">
        <f t="shared" si="267"/>
        <v>0</v>
      </c>
      <c r="O623" s="55">
        <f t="shared" ca="1" si="251"/>
        <v>28</v>
      </c>
      <c r="P623" s="55" t="str">
        <f t="shared" ca="1" si="252"/>
        <v>2019.7</v>
      </c>
      <c r="Q623" s="56">
        <f t="shared" si="253"/>
        <v>0</v>
      </c>
      <c r="R623" s="52" t="str">
        <f t="shared" si="254"/>
        <v/>
      </c>
      <c r="S623" s="52"/>
      <c r="T623" s="52" t="str">
        <f>IFERROR(IF(R623&gt;0,"OV",""),0)</f>
        <v>OV</v>
      </c>
      <c r="U623" s="57" t="s">
        <v>130</v>
      </c>
      <c r="V623" s="58">
        <f t="shared" ca="1" si="255"/>
        <v>0</v>
      </c>
      <c r="W623" s="64" t="s">
        <v>2239</v>
      </c>
      <c r="X623" s="60"/>
      <c r="Y623" s="61"/>
      <c r="Z623" s="56">
        <f t="shared" ca="1" si="271"/>
        <v>0</v>
      </c>
      <c r="AA623" s="56">
        <f t="shared" ca="1" si="271"/>
        <v>0</v>
      </c>
      <c r="AB623" s="56">
        <f t="shared" ca="1" si="271"/>
        <v>0</v>
      </c>
      <c r="AC623" s="56">
        <f t="shared" ca="1" si="271"/>
        <v>0</v>
      </c>
      <c r="AD623" s="56">
        <f t="shared" ca="1" si="271"/>
        <v>0</v>
      </c>
      <c r="AE623" s="56">
        <f t="shared" ca="1" si="271"/>
        <v>0</v>
      </c>
      <c r="AF623" s="56">
        <f t="shared" ca="1" si="271"/>
        <v>0</v>
      </c>
      <c r="AG623" s="56">
        <f t="shared" ca="1" si="271"/>
        <v>0</v>
      </c>
      <c r="AH623" s="56">
        <f t="shared" ca="1" si="271"/>
        <v>0</v>
      </c>
      <c r="AI623" s="56">
        <f t="shared" ca="1" si="271"/>
        <v>0</v>
      </c>
      <c r="AJ623" s="56">
        <f t="shared" ca="1" si="272"/>
        <v>0</v>
      </c>
      <c r="AK623" s="56">
        <f t="shared" ca="1" si="272"/>
        <v>0</v>
      </c>
      <c r="AL623" s="56">
        <f t="shared" ca="1" si="272"/>
        <v>0</v>
      </c>
      <c r="AM623" s="56">
        <f t="shared" ca="1" si="272"/>
        <v>0</v>
      </c>
      <c r="AN623" s="56">
        <f t="shared" ca="1" si="272"/>
        <v>0</v>
      </c>
      <c r="AO623" s="56">
        <f t="shared" ca="1" si="272"/>
        <v>0</v>
      </c>
      <c r="AP623" s="56">
        <f t="shared" ca="1" si="272"/>
        <v>0</v>
      </c>
      <c r="AQ623" s="56">
        <f t="shared" ca="1" si="272"/>
        <v>0</v>
      </c>
      <c r="AR623" s="56">
        <f t="shared" ca="1" si="272"/>
        <v>0</v>
      </c>
      <c r="AS623" s="56">
        <f t="shared" ca="1" si="272"/>
        <v>0</v>
      </c>
      <c r="AT623" s="56">
        <f t="shared" ca="1" si="273"/>
        <v>0</v>
      </c>
      <c r="AU623" s="56">
        <f t="shared" ca="1" si="273"/>
        <v>0</v>
      </c>
      <c r="AV623" s="56">
        <f t="shared" ca="1" si="273"/>
        <v>0</v>
      </c>
      <c r="AW623" s="56">
        <f t="shared" ca="1" si="273"/>
        <v>0</v>
      </c>
      <c r="AX623" s="56">
        <f t="shared" ca="1" si="273"/>
        <v>0</v>
      </c>
      <c r="AY623" s="56">
        <f t="shared" ca="1" si="273"/>
        <v>0</v>
      </c>
      <c r="AZ623" s="56">
        <f t="shared" ca="1" si="273"/>
        <v>0</v>
      </c>
      <c r="BA623" s="56">
        <f t="shared" ca="1" si="273"/>
        <v>0</v>
      </c>
      <c r="BB623" s="56">
        <f t="shared" ca="1" si="273"/>
        <v>0</v>
      </c>
      <c r="BC623" s="56">
        <f t="shared" ca="1" si="273"/>
        <v>0</v>
      </c>
      <c r="BD623" s="56">
        <f t="shared" ca="1" si="273"/>
        <v>0</v>
      </c>
      <c r="BE623" s="56">
        <f t="shared" ca="1" si="273"/>
        <v>0</v>
      </c>
      <c r="BF623" s="56">
        <f t="shared" ca="1" si="273"/>
        <v>0</v>
      </c>
      <c r="BG623" s="56">
        <f t="shared" ca="1" si="273"/>
        <v>0</v>
      </c>
    </row>
    <row r="624" spans="1:59" s="4" customFormat="1" x14ac:dyDescent="0.2">
      <c r="A624" s="1" t="s">
        <v>903</v>
      </c>
      <c r="B624" s="1" t="s">
        <v>2237</v>
      </c>
      <c r="C624" s="1" t="s">
        <v>1783</v>
      </c>
      <c r="D624" s="1"/>
      <c r="E624" s="85"/>
      <c r="F624" s="86"/>
      <c r="G624" s="50" t="s">
        <v>1682</v>
      </c>
      <c r="H624" s="50" t="s">
        <v>1682</v>
      </c>
      <c r="I624" s="87"/>
      <c r="J624" s="88">
        <v>14</v>
      </c>
      <c r="K624" s="88"/>
      <c r="L624" s="89"/>
      <c r="M624" s="54" t="str">
        <f t="shared" si="259"/>
        <v>-</v>
      </c>
      <c r="N624" s="52">
        <f t="shared" si="267"/>
        <v>0</v>
      </c>
      <c r="O624" s="55">
        <f t="shared" ca="1" si="251"/>
        <v>28</v>
      </c>
      <c r="P624" s="55" t="str">
        <f t="shared" ca="1" si="252"/>
        <v>2019.7</v>
      </c>
      <c r="Q624" s="56">
        <f t="shared" si="253"/>
        <v>0</v>
      </c>
      <c r="R624" s="52" t="str">
        <f t="shared" si="254"/>
        <v/>
      </c>
      <c r="S624" s="52"/>
      <c r="T624" s="52" t="str">
        <f>IFERROR(IF(R624&gt;0,"OV",""),0)</f>
        <v>OV</v>
      </c>
      <c r="U624" s="57" t="s">
        <v>130</v>
      </c>
      <c r="V624" s="58">
        <f t="shared" ca="1" si="255"/>
        <v>0</v>
      </c>
      <c r="W624" s="64" t="s">
        <v>2239</v>
      </c>
      <c r="X624" s="60"/>
      <c r="Y624" s="61"/>
      <c r="Z624" s="56">
        <f t="shared" ca="1" si="271"/>
        <v>0</v>
      </c>
      <c r="AA624" s="56">
        <f t="shared" ca="1" si="271"/>
        <v>0</v>
      </c>
      <c r="AB624" s="56">
        <f t="shared" ca="1" si="271"/>
        <v>0</v>
      </c>
      <c r="AC624" s="56">
        <f t="shared" ca="1" si="271"/>
        <v>0</v>
      </c>
      <c r="AD624" s="56">
        <f t="shared" ca="1" si="271"/>
        <v>0</v>
      </c>
      <c r="AE624" s="56">
        <f t="shared" ca="1" si="271"/>
        <v>0</v>
      </c>
      <c r="AF624" s="56">
        <f t="shared" ca="1" si="271"/>
        <v>0</v>
      </c>
      <c r="AG624" s="56">
        <f t="shared" ca="1" si="271"/>
        <v>0</v>
      </c>
      <c r="AH624" s="56">
        <f t="shared" ca="1" si="271"/>
        <v>0</v>
      </c>
      <c r="AI624" s="56">
        <f t="shared" ca="1" si="271"/>
        <v>0</v>
      </c>
      <c r="AJ624" s="56">
        <f t="shared" ca="1" si="272"/>
        <v>0</v>
      </c>
      <c r="AK624" s="56">
        <f t="shared" ca="1" si="272"/>
        <v>0</v>
      </c>
      <c r="AL624" s="56">
        <f t="shared" ca="1" si="272"/>
        <v>0</v>
      </c>
      <c r="AM624" s="56">
        <f t="shared" ca="1" si="272"/>
        <v>0</v>
      </c>
      <c r="AN624" s="56">
        <f t="shared" ca="1" si="272"/>
        <v>0</v>
      </c>
      <c r="AO624" s="56">
        <f t="shared" ca="1" si="272"/>
        <v>0</v>
      </c>
      <c r="AP624" s="56">
        <f t="shared" ca="1" si="272"/>
        <v>0</v>
      </c>
      <c r="AQ624" s="56">
        <f t="shared" ca="1" si="272"/>
        <v>0</v>
      </c>
      <c r="AR624" s="56">
        <f t="shared" ca="1" si="272"/>
        <v>0</v>
      </c>
      <c r="AS624" s="56">
        <f t="shared" ca="1" si="272"/>
        <v>0</v>
      </c>
      <c r="AT624" s="56">
        <f t="shared" ca="1" si="273"/>
        <v>0</v>
      </c>
      <c r="AU624" s="56">
        <f t="shared" ca="1" si="273"/>
        <v>0</v>
      </c>
      <c r="AV624" s="56">
        <f t="shared" ca="1" si="273"/>
        <v>0</v>
      </c>
      <c r="AW624" s="56">
        <f t="shared" ca="1" si="273"/>
        <v>0</v>
      </c>
      <c r="AX624" s="56">
        <f t="shared" ca="1" si="273"/>
        <v>0</v>
      </c>
      <c r="AY624" s="56">
        <f t="shared" ca="1" si="273"/>
        <v>0</v>
      </c>
      <c r="AZ624" s="56">
        <f t="shared" ca="1" si="273"/>
        <v>0</v>
      </c>
      <c r="BA624" s="56">
        <f t="shared" ca="1" si="273"/>
        <v>0</v>
      </c>
      <c r="BB624" s="56">
        <f t="shared" ca="1" si="273"/>
        <v>0</v>
      </c>
      <c r="BC624" s="56">
        <f t="shared" ca="1" si="273"/>
        <v>0</v>
      </c>
      <c r="BD624" s="56">
        <f t="shared" ca="1" si="273"/>
        <v>0</v>
      </c>
      <c r="BE624" s="56">
        <f t="shared" ca="1" si="273"/>
        <v>0</v>
      </c>
      <c r="BF624" s="56">
        <f t="shared" ca="1" si="273"/>
        <v>0</v>
      </c>
      <c r="BG624" s="56">
        <f t="shared" ca="1" si="273"/>
        <v>0</v>
      </c>
    </row>
    <row r="625" spans="1:62" s="4" customFormat="1" x14ac:dyDescent="0.2">
      <c r="A625" s="1" t="s">
        <v>903</v>
      </c>
      <c r="B625" s="1" t="s">
        <v>2237</v>
      </c>
      <c r="C625" s="1" t="s">
        <v>1783</v>
      </c>
      <c r="D625" s="1"/>
      <c r="E625" s="85"/>
      <c r="F625" s="86"/>
      <c r="G625" s="50" t="s">
        <v>1682</v>
      </c>
      <c r="H625" s="50" t="s">
        <v>1682</v>
      </c>
      <c r="I625" s="87"/>
      <c r="J625" s="88">
        <v>14</v>
      </c>
      <c r="K625" s="88"/>
      <c r="L625" s="53"/>
      <c r="M625" s="54" t="str">
        <f t="shared" si="259"/>
        <v>-</v>
      </c>
      <c r="N625" s="52">
        <f t="shared" si="267"/>
        <v>0</v>
      </c>
      <c r="O625" s="55">
        <f t="shared" ca="1" si="251"/>
        <v>28</v>
      </c>
      <c r="P625" s="55" t="str">
        <f t="shared" ca="1" si="252"/>
        <v>2019.7</v>
      </c>
      <c r="Q625" s="56">
        <f t="shared" si="253"/>
        <v>0</v>
      </c>
      <c r="R625" s="52" t="str">
        <f t="shared" si="254"/>
        <v/>
      </c>
      <c r="S625" s="52"/>
      <c r="T625" s="52" t="str">
        <f t="shared" si="263"/>
        <v>OV</v>
      </c>
      <c r="U625" s="57" t="s">
        <v>130</v>
      </c>
      <c r="V625" s="58">
        <f t="shared" ca="1" si="255"/>
        <v>0</v>
      </c>
      <c r="W625" s="64" t="s">
        <v>2239</v>
      </c>
      <c r="X625" s="60"/>
      <c r="Y625" s="61"/>
      <c r="Z625" s="56">
        <f t="shared" ca="1" si="271"/>
        <v>0</v>
      </c>
      <c r="AA625" s="56">
        <f t="shared" ca="1" si="271"/>
        <v>0</v>
      </c>
      <c r="AB625" s="56">
        <f t="shared" ca="1" si="271"/>
        <v>0</v>
      </c>
      <c r="AC625" s="56">
        <f t="shared" ca="1" si="271"/>
        <v>0</v>
      </c>
      <c r="AD625" s="56">
        <f t="shared" ca="1" si="271"/>
        <v>0</v>
      </c>
      <c r="AE625" s="56">
        <f t="shared" ca="1" si="271"/>
        <v>0</v>
      </c>
      <c r="AF625" s="56">
        <f t="shared" ca="1" si="271"/>
        <v>0</v>
      </c>
      <c r="AG625" s="56">
        <f t="shared" ca="1" si="271"/>
        <v>0</v>
      </c>
      <c r="AH625" s="56">
        <f t="shared" ca="1" si="271"/>
        <v>0</v>
      </c>
      <c r="AI625" s="56">
        <f t="shared" ca="1" si="271"/>
        <v>0</v>
      </c>
      <c r="AJ625" s="56">
        <f t="shared" ca="1" si="272"/>
        <v>0</v>
      </c>
      <c r="AK625" s="56">
        <f t="shared" ca="1" si="272"/>
        <v>0</v>
      </c>
      <c r="AL625" s="56">
        <f t="shared" ca="1" si="272"/>
        <v>0</v>
      </c>
      <c r="AM625" s="56">
        <f t="shared" ca="1" si="272"/>
        <v>0</v>
      </c>
      <c r="AN625" s="56">
        <f t="shared" ca="1" si="272"/>
        <v>0</v>
      </c>
      <c r="AO625" s="56">
        <f t="shared" ca="1" si="272"/>
        <v>0</v>
      </c>
      <c r="AP625" s="56">
        <f t="shared" ca="1" si="272"/>
        <v>0</v>
      </c>
      <c r="AQ625" s="56">
        <f t="shared" ca="1" si="272"/>
        <v>0</v>
      </c>
      <c r="AR625" s="56">
        <f t="shared" ca="1" si="272"/>
        <v>0</v>
      </c>
      <c r="AS625" s="56">
        <f t="shared" ca="1" si="272"/>
        <v>0</v>
      </c>
      <c r="AT625" s="56">
        <f t="shared" ca="1" si="273"/>
        <v>0</v>
      </c>
      <c r="AU625" s="56">
        <f t="shared" ca="1" si="273"/>
        <v>0</v>
      </c>
      <c r="AV625" s="56">
        <f t="shared" ca="1" si="273"/>
        <v>0</v>
      </c>
      <c r="AW625" s="56">
        <f t="shared" ca="1" si="273"/>
        <v>0</v>
      </c>
      <c r="AX625" s="56">
        <f t="shared" ca="1" si="273"/>
        <v>0</v>
      </c>
      <c r="AY625" s="56">
        <f t="shared" ca="1" si="273"/>
        <v>0</v>
      </c>
      <c r="AZ625" s="56">
        <f t="shared" ca="1" si="273"/>
        <v>0</v>
      </c>
      <c r="BA625" s="56">
        <f t="shared" ca="1" si="273"/>
        <v>0</v>
      </c>
      <c r="BB625" s="56">
        <f t="shared" ca="1" si="273"/>
        <v>0</v>
      </c>
      <c r="BC625" s="56">
        <f t="shared" ca="1" si="273"/>
        <v>0</v>
      </c>
      <c r="BD625" s="56">
        <f t="shared" ca="1" si="273"/>
        <v>0</v>
      </c>
      <c r="BE625" s="56">
        <f t="shared" ca="1" si="273"/>
        <v>0</v>
      </c>
      <c r="BF625" s="56">
        <f t="shared" ca="1" si="273"/>
        <v>0</v>
      </c>
      <c r="BG625" s="56">
        <f t="shared" ca="1" si="273"/>
        <v>0</v>
      </c>
    </row>
    <row r="626" spans="1:62" s="4" customFormat="1" x14ac:dyDescent="0.2">
      <c r="A626" s="1" t="s">
        <v>903</v>
      </c>
      <c r="B626" s="1" t="s">
        <v>2237</v>
      </c>
      <c r="C626" s="1" t="s">
        <v>1783</v>
      </c>
      <c r="D626" s="1"/>
      <c r="E626" s="85"/>
      <c r="F626" s="86"/>
      <c r="G626" s="50" t="s">
        <v>1682</v>
      </c>
      <c r="H626" s="50" t="s">
        <v>1682</v>
      </c>
      <c r="I626" s="87"/>
      <c r="J626" s="88">
        <v>14</v>
      </c>
      <c r="K626" s="88"/>
      <c r="L626" s="89"/>
      <c r="M626" s="54" t="str">
        <f t="shared" si="259"/>
        <v>-</v>
      </c>
      <c r="N626" s="52">
        <f t="shared" si="267"/>
        <v>0</v>
      </c>
      <c r="O626" s="55">
        <f t="shared" ca="1" si="251"/>
        <v>28</v>
      </c>
      <c r="P626" s="55" t="str">
        <f t="shared" ca="1" si="252"/>
        <v>2019.7</v>
      </c>
      <c r="Q626" s="56">
        <f t="shared" si="253"/>
        <v>0</v>
      </c>
      <c r="R626" s="52" t="str">
        <f t="shared" si="254"/>
        <v/>
      </c>
      <c r="S626" s="52"/>
      <c r="T626" s="52" t="str">
        <f t="shared" si="263"/>
        <v>OV</v>
      </c>
      <c r="U626" s="57" t="s">
        <v>130</v>
      </c>
      <c r="V626" s="58">
        <f t="shared" ca="1" si="255"/>
        <v>0</v>
      </c>
      <c r="W626" s="64" t="s">
        <v>2239</v>
      </c>
      <c r="X626" s="60"/>
      <c r="Y626" s="61"/>
      <c r="Z626" s="56">
        <f t="shared" ca="1" si="271"/>
        <v>0</v>
      </c>
      <c r="AA626" s="56">
        <f t="shared" ca="1" si="271"/>
        <v>0</v>
      </c>
      <c r="AB626" s="56">
        <f t="shared" ca="1" si="271"/>
        <v>0</v>
      </c>
      <c r="AC626" s="56">
        <f t="shared" ca="1" si="271"/>
        <v>0</v>
      </c>
      <c r="AD626" s="56">
        <f t="shared" ca="1" si="271"/>
        <v>0</v>
      </c>
      <c r="AE626" s="56">
        <f t="shared" ca="1" si="271"/>
        <v>0</v>
      </c>
      <c r="AF626" s="56">
        <f t="shared" ca="1" si="271"/>
        <v>0</v>
      </c>
      <c r="AG626" s="56">
        <f t="shared" ca="1" si="271"/>
        <v>0</v>
      </c>
      <c r="AH626" s="56">
        <f t="shared" ca="1" si="271"/>
        <v>0</v>
      </c>
      <c r="AI626" s="56">
        <f t="shared" ca="1" si="271"/>
        <v>0</v>
      </c>
      <c r="AJ626" s="56">
        <f t="shared" ca="1" si="272"/>
        <v>0</v>
      </c>
      <c r="AK626" s="56">
        <f t="shared" ca="1" si="272"/>
        <v>0</v>
      </c>
      <c r="AL626" s="56">
        <f t="shared" ca="1" si="272"/>
        <v>0</v>
      </c>
      <c r="AM626" s="56">
        <f t="shared" ca="1" si="272"/>
        <v>0</v>
      </c>
      <c r="AN626" s="56">
        <f t="shared" ca="1" si="272"/>
        <v>0</v>
      </c>
      <c r="AO626" s="56">
        <f t="shared" ca="1" si="272"/>
        <v>0</v>
      </c>
      <c r="AP626" s="56">
        <f t="shared" ca="1" si="272"/>
        <v>0</v>
      </c>
      <c r="AQ626" s="56">
        <f t="shared" ca="1" si="272"/>
        <v>0</v>
      </c>
      <c r="AR626" s="56">
        <f t="shared" ca="1" si="272"/>
        <v>0</v>
      </c>
      <c r="AS626" s="56">
        <f t="shared" ca="1" si="272"/>
        <v>0</v>
      </c>
      <c r="AT626" s="56">
        <f t="shared" ca="1" si="273"/>
        <v>0</v>
      </c>
      <c r="AU626" s="56">
        <f t="shared" ca="1" si="273"/>
        <v>0</v>
      </c>
      <c r="AV626" s="56">
        <f t="shared" ca="1" si="273"/>
        <v>0</v>
      </c>
      <c r="AW626" s="56">
        <f t="shared" ca="1" si="273"/>
        <v>0</v>
      </c>
      <c r="AX626" s="56">
        <f t="shared" ca="1" si="273"/>
        <v>0</v>
      </c>
      <c r="AY626" s="56">
        <f t="shared" ca="1" si="273"/>
        <v>0</v>
      </c>
      <c r="AZ626" s="56">
        <f t="shared" ca="1" si="273"/>
        <v>0</v>
      </c>
      <c r="BA626" s="56">
        <f t="shared" ca="1" si="273"/>
        <v>0</v>
      </c>
      <c r="BB626" s="56">
        <f t="shared" ca="1" si="273"/>
        <v>0</v>
      </c>
      <c r="BC626" s="56">
        <f t="shared" ca="1" si="273"/>
        <v>0</v>
      </c>
      <c r="BD626" s="56">
        <f t="shared" ca="1" si="273"/>
        <v>0</v>
      </c>
      <c r="BE626" s="56">
        <f t="shared" ca="1" si="273"/>
        <v>0</v>
      </c>
      <c r="BF626" s="56">
        <f t="shared" ca="1" si="273"/>
        <v>0</v>
      </c>
      <c r="BG626" s="56">
        <f t="shared" ca="1" si="273"/>
        <v>0</v>
      </c>
    </row>
    <row r="627" spans="1:62" x14ac:dyDescent="0.2">
      <c r="A627" s="4" t="s">
        <v>238</v>
      </c>
      <c r="B627" s="4" t="s">
        <v>4064</v>
      </c>
      <c r="C627" s="4" t="s">
        <v>1684</v>
      </c>
      <c r="D627" s="4"/>
      <c r="E627" s="66"/>
      <c r="F627" s="67" t="s">
        <v>255</v>
      </c>
      <c r="G627" s="50" t="s">
        <v>1682</v>
      </c>
      <c r="H627" s="50" t="s">
        <v>1682</v>
      </c>
      <c r="I627" s="51"/>
      <c r="J627" s="52">
        <v>60</v>
      </c>
      <c r="K627" s="52"/>
      <c r="L627" s="53">
        <v>43599</v>
      </c>
      <c r="M627" s="54">
        <f t="shared" si="259"/>
        <v>2</v>
      </c>
      <c r="N627" s="52">
        <f t="shared" si="267"/>
        <v>20</v>
      </c>
      <c r="O627" s="55">
        <f t="shared" ca="1" si="251"/>
        <v>28</v>
      </c>
      <c r="P627" s="55" t="str">
        <f t="shared" ca="1" si="252"/>
        <v>2019.7</v>
      </c>
      <c r="Q627" s="56">
        <f t="shared" si="253"/>
        <v>12722.3</v>
      </c>
      <c r="R627" s="52">
        <f t="shared" ca="1" si="254"/>
        <v>57</v>
      </c>
      <c r="S627" s="52"/>
      <c r="T627" s="52" t="str">
        <f t="shared" ca="1" si="263"/>
        <v>OV</v>
      </c>
      <c r="U627" s="57" t="s">
        <v>178</v>
      </c>
      <c r="V627" s="58">
        <f t="shared" ca="1" si="255"/>
        <v>0</v>
      </c>
      <c r="W627" s="59"/>
      <c r="X627" s="60"/>
      <c r="Y627" s="61">
        <v>12722.3</v>
      </c>
      <c r="Z627" s="56">
        <f t="shared" ca="1" si="271"/>
        <v>0</v>
      </c>
      <c r="AA627" s="56">
        <f t="shared" ca="1" si="271"/>
        <v>0</v>
      </c>
      <c r="AB627" s="56">
        <f t="shared" ca="1" si="271"/>
        <v>0</v>
      </c>
      <c r="AC627" s="56">
        <f t="shared" ca="1" si="271"/>
        <v>0</v>
      </c>
      <c r="AD627" s="56">
        <f t="shared" ca="1" si="271"/>
        <v>0</v>
      </c>
      <c r="AE627" s="56">
        <f t="shared" ca="1" si="271"/>
        <v>0</v>
      </c>
      <c r="AF627" s="56">
        <f t="shared" ca="1" si="271"/>
        <v>0</v>
      </c>
      <c r="AG627" s="56">
        <f t="shared" ca="1" si="271"/>
        <v>0</v>
      </c>
      <c r="AH627" s="56">
        <f t="shared" ca="1" si="271"/>
        <v>0</v>
      </c>
      <c r="AI627" s="56">
        <f t="shared" ca="1" si="271"/>
        <v>12722.3</v>
      </c>
      <c r="AJ627" s="56">
        <f t="shared" ca="1" si="272"/>
        <v>0</v>
      </c>
      <c r="AK627" s="56">
        <f t="shared" ca="1" si="272"/>
        <v>0</v>
      </c>
      <c r="AL627" s="56">
        <f t="shared" ca="1" si="272"/>
        <v>0</v>
      </c>
      <c r="AM627" s="56">
        <f t="shared" ca="1" si="272"/>
        <v>0</v>
      </c>
      <c r="AN627" s="56">
        <f t="shared" ca="1" si="272"/>
        <v>0</v>
      </c>
      <c r="AO627" s="56">
        <f t="shared" ca="1" si="272"/>
        <v>0</v>
      </c>
      <c r="AP627" s="56">
        <f t="shared" ca="1" si="272"/>
        <v>0</v>
      </c>
      <c r="AQ627" s="56">
        <f t="shared" ca="1" si="272"/>
        <v>0</v>
      </c>
      <c r="AR627" s="56">
        <f t="shared" ca="1" si="272"/>
        <v>0</v>
      </c>
      <c r="AS627" s="56">
        <f t="shared" ca="1" si="272"/>
        <v>0</v>
      </c>
      <c r="AT627" s="56">
        <f t="shared" ca="1" si="273"/>
        <v>0</v>
      </c>
      <c r="AU627" s="56">
        <f t="shared" ca="1" si="273"/>
        <v>0</v>
      </c>
      <c r="AV627" s="56">
        <f t="shared" ca="1" si="273"/>
        <v>0</v>
      </c>
      <c r="AW627" s="56">
        <f t="shared" ca="1" si="273"/>
        <v>0</v>
      </c>
      <c r="AX627" s="56">
        <f t="shared" ca="1" si="273"/>
        <v>0</v>
      </c>
      <c r="AY627" s="56">
        <f t="shared" ca="1" si="273"/>
        <v>0</v>
      </c>
      <c r="AZ627" s="56">
        <f t="shared" ca="1" si="273"/>
        <v>0</v>
      </c>
      <c r="BA627" s="56">
        <f t="shared" ca="1" si="273"/>
        <v>0</v>
      </c>
      <c r="BB627" s="56">
        <f t="shared" ca="1" si="273"/>
        <v>0</v>
      </c>
      <c r="BC627" s="56">
        <f t="shared" ca="1" si="273"/>
        <v>0</v>
      </c>
      <c r="BD627" s="56">
        <f t="shared" ca="1" si="273"/>
        <v>0</v>
      </c>
      <c r="BE627" s="56">
        <f t="shared" ca="1" si="273"/>
        <v>0</v>
      </c>
      <c r="BF627" s="56">
        <f t="shared" ca="1" si="273"/>
        <v>0</v>
      </c>
      <c r="BG627" s="56">
        <f t="shared" ca="1" si="273"/>
        <v>0</v>
      </c>
      <c r="BH627" s="65"/>
      <c r="BI627" s="52"/>
      <c r="BJ627" s="4"/>
    </row>
    <row r="628" spans="1:62" x14ac:dyDescent="0.2">
      <c r="A628" s="4" t="s">
        <v>238</v>
      </c>
      <c r="B628" s="4" t="s">
        <v>4064</v>
      </c>
      <c r="C628" s="4" t="s">
        <v>1684</v>
      </c>
      <c r="D628" s="4"/>
      <c r="E628" s="66"/>
      <c r="F628" s="67" t="s">
        <v>257</v>
      </c>
      <c r="G628" s="50" t="s">
        <v>1682</v>
      </c>
      <c r="H628" s="50" t="s">
        <v>1682</v>
      </c>
      <c r="I628" s="51"/>
      <c r="J628" s="52">
        <v>60</v>
      </c>
      <c r="K628" s="52"/>
      <c r="L628" s="53">
        <v>43602</v>
      </c>
      <c r="M628" s="54">
        <f t="shared" si="259"/>
        <v>5</v>
      </c>
      <c r="N628" s="52">
        <f t="shared" si="267"/>
        <v>20</v>
      </c>
      <c r="O628" s="55">
        <f t="shared" ca="1" si="251"/>
        <v>28</v>
      </c>
      <c r="P628" s="55" t="str">
        <f t="shared" ca="1" si="252"/>
        <v>2019.7</v>
      </c>
      <c r="Q628" s="56">
        <f t="shared" si="253"/>
        <v>12904.2</v>
      </c>
      <c r="R628" s="52">
        <f t="shared" ca="1" si="254"/>
        <v>54</v>
      </c>
      <c r="S628" s="52"/>
      <c r="T628" s="52" t="str">
        <f t="shared" ca="1" si="263"/>
        <v>OV</v>
      </c>
      <c r="U628" s="57" t="s">
        <v>178</v>
      </c>
      <c r="V628" s="58">
        <f t="shared" ca="1" si="255"/>
        <v>0</v>
      </c>
      <c r="W628" s="59"/>
      <c r="X628" s="60"/>
      <c r="Y628" s="61">
        <v>12904.2</v>
      </c>
      <c r="Z628" s="56">
        <f t="shared" ca="1" si="271"/>
        <v>0</v>
      </c>
      <c r="AA628" s="56">
        <f t="shared" ca="1" si="271"/>
        <v>0</v>
      </c>
      <c r="AB628" s="56">
        <f t="shared" ca="1" si="271"/>
        <v>0</v>
      </c>
      <c r="AC628" s="56">
        <f t="shared" ca="1" si="271"/>
        <v>0</v>
      </c>
      <c r="AD628" s="56">
        <f t="shared" ca="1" si="271"/>
        <v>0</v>
      </c>
      <c r="AE628" s="56">
        <f t="shared" ca="1" si="271"/>
        <v>0</v>
      </c>
      <c r="AF628" s="56">
        <f t="shared" ca="1" si="271"/>
        <v>0</v>
      </c>
      <c r="AG628" s="56">
        <f t="shared" ca="1" si="271"/>
        <v>0</v>
      </c>
      <c r="AH628" s="56">
        <f t="shared" ca="1" si="271"/>
        <v>0</v>
      </c>
      <c r="AI628" s="56">
        <f t="shared" ca="1" si="271"/>
        <v>12904.2</v>
      </c>
      <c r="AJ628" s="56">
        <f t="shared" ca="1" si="272"/>
        <v>0</v>
      </c>
      <c r="AK628" s="56">
        <f t="shared" ca="1" si="272"/>
        <v>0</v>
      </c>
      <c r="AL628" s="56">
        <f t="shared" ca="1" si="272"/>
        <v>0</v>
      </c>
      <c r="AM628" s="56">
        <f t="shared" ca="1" si="272"/>
        <v>0</v>
      </c>
      <c r="AN628" s="56">
        <f t="shared" ca="1" si="272"/>
        <v>0</v>
      </c>
      <c r="AO628" s="56">
        <f t="shared" ca="1" si="272"/>
        <v>0</v>
      </c>
      <c r="AP628" s="56">
        <f t="shared" ca="1" si="272"/>
        <v>0</v>
      </c>
      <c r="AQ628" s="56">
        <f t="shared" ca="1" si="272"/>
        <v>0</v>
      </c>
      <c r="AR628" s="56">
        <f t="shared" ca="1" si="272"/>
        <v>0</v>
      </c>
      <c r="AS628" s="56">
        <f t="shared" ca="1" si="272"/>
        <v>0</v>
      </c>
      <c r="AT628" s="56">
        <f t="shared" ca="1" si="273"/>
        <v>0</v>
      </c>
      <c r="AU628" s="56">
        <f t="shared" ca="1" si="273"/>
        <v>0</v>
      </c>
      <c r="AV628" s="56">
        <f t="shared" ca="1" si="273"/>
        <v>0</v>
      </c>
      <c r="AW628" s="56">
        <f t="shared" ca="1" si="273"/>
        <v>0</v>
      </c>
      <c r="AX628" s="56">
        <f t="shared" ca="1" si="273"/>
        <v>0</v>
      </c>
      <c r="AY628" s="56">
        <f t="shared" ca="1" si="273"/>
        <v>0</v>
      </c>
      <c r="AZ628" s="56">
        <f t="shared" ca="1" si="273"/>
        <v>0</v>
      </c>
      <c r="BA628" s="56">
        <f t="shared" ca="1" si="273"/>
        <v>0</v>
      </c>
      <c r="BB628" s="56">
        <f t="shared" ca="1" si="273"/>
        <v>0</v>
      </c>
      <c r="BC628" s="56">
        <f t="shared" ca="1" si="273"/>
        <v>0</v>
      </c>
      <c r="BD628" s="56">
        <f t="shared" ca="1" si="273"/>
        <v>0</v>
      </c>
      <c r="BE628" s="56">
        <f t="shared" ca="1" si="273"/>
        <v>0</v>
      </c>
      <c r="BF628" s="56">
        <f t="shared" ca="1" si="273"/>
        <v>0</v>
      </c>
      <c r="BG628" s="56">
        <f t="shared" ca="1" si="273"/>
        <v>0</v>
      </c>
      <c r="BH628" s="65"/>
      <c r="BI628" s="52"/>
      <c r="BJ628" s="4"/>
    </row>
    <row r="629" spans="1:62" x14ac:dyDescent="0.2">
      <c r="A629" s="4" t="s">
        <v>238</v>
      </c>
      <c r="B629" s="4" t="s">
        <v>4064</v>
      </c>
      <c r="C629" s="4" t="s">
        <v>1684</v>
      </c>
      <c r="D629" s="4"/>
      <c r="E629" s="66"/>
      <c r="F629" s="67" t="s">
        <v>259</v>
      </c>
      <c r="G629" s="50" t="s">
        <v>1682</v>
      </c>
      <c r="H629" s="50" t="s">
        <v>1682</v>
      </c>
      <c r="I629" s="51"/>
      <c r="J629" s="52">
        <v>60</v>
      </c>
      <c r="K629" s="52"/>
      <c r="L629" s="53">
        <v>43606</v>
      </c>
      <c r="M629" s="54">
        <f t="shared" si="259"/>
        <v>2</v>
      </c>
      <c r="N629" s="52">
        <f t="shared" si="267"/>
        <v>21</v>
      </c>
      <c r="O629" s="55">
        <f t="shared" ca="1" si="251"/>
        <v>28</v>
      </c>
      <c r="P629" s="55" t="str">
        <f t="shared" ca="1" si="252"/>
        <v>2019.7</v>
      </c>
      <c r="Q629" s="56">
        <f t="shared" si="253"/>
        <v>12551.1</v>
      </c>
      <c r="R629" s="52">
        <f t="shared" ca="1" si="254"/>
        <v>50</v>
      </c>
      <c r="S629" s="52"/>
      <c r="T629" s="52" t="str">
        <f t="shared" ca="1" si="263"/>
        <v>OV</v>
      </c>
      <c r="U629" s="57" t="s">
        <v>178</v>
      </c>
      <c r="V629" s="58">
        <f t="shared" ca="1" si="255"/>
        <v>0</v>
      </c>
      <c r="W629" s="59"/>
      <c r="X629" s="60"/>
      <c r="Y629" s="61">
        <v>12551.1</v>
      </c>
      <c r="Z629" s="56">
        <f t="shared" ca="1" si="271"/>
        <v>0</v>
      </c>
      <c r="AA629" s="56">
        <f t="shared" ca="1" si="271"/>
        <v>0</v>
      </c>
      <c r="AB629" s="56">
        <f t="shared" ca="1" si="271"/>
        <v>0</v>
      </c>
      <c r="AC629" s="56">
        <f t="shared" ca="1" si="271"/>
        <v>0</v>
      </c>
      <c r="AD629" s="56">
        <f t="shared" ca="1" si="271"/>
        <v>0</v>
      </c>
      <c r="AE629" s="56">
        <f t="shared" ca="1" si="271"/>
        <v>0</v>
      </c>
      <c r="AF629" s="56">
        <f t="shared" ca="1" si="271"/>
        <v>0</v>
      </c>
      <c r="AG629" s="56">
        <f t="shared" ca="1" si="271"/>
        <v>0</v>
      </c>
      <c r="AH629" s="56">
        <f t="shared" ca="1" si="271"/>
        <v>0</v>
      </c>
      <c r="AI629" s="56">
        <f t="shared" ca="1" si="271"/>
        <v>12551.1</v>
      </c>
      <c r="AJ629" s="56">
        <f t="shared" ca="1" si="272"/>
        <v>0</v>
      </c>
      <c r="AK629" s="56">
        <f t="shared" ca="1" si="272"/>
        <v>0</v>
      </c>
      <c r="AL629" s="56">
        <f t="shared" ca="1" si="272"/>
        <v>0</v>
      </c>
      <c r="AM629" s="56">
        <f t="shared" ca="1" si="272"/>
        <v>0</v>
      </c>
      <c r="AN629" s="56">
        <f t="shared" ca="1" si="272"/>
        <v>0</v>
      </c>
      <c r="AO629" s="56">
        <f t="shared" ca="1" si="272"/>
        <v>0</v>
      </c>
      <c r="AP629" s="56">
        <f t="shared" ca="1" si="272"/>
        <v>0</v>
      </c>
      <c r="AQ629" s="56">
        <f t="shared" ca="1" si="272"/>
        <v>0</v>
      </c>
      <c r="AR629" s="56">
        <f t="shared" ca="1" si="272"/>
        <v>0</v>
      </c>
      <c r="AS629" s="56">
        <f t="shared" ca="1" si="272"/>
        <v>0</v>
      </c>
      <c r="AT629" s="56">
        <f t="shared" ca="1" si="273"/>
        <v>0</v>
      </c>
      <c r="AU629" s="56">
        <f t="shared" ca="1" si="273"/>
        <v>0</v>
      </c>
      <c r="AV629" s="56">
        <f t="shared" ca="1" si="273"/>
        <v>0</v>
      </c>
      <c r="AW629" s="56">
        <f t="shared" ca="1" si="273"/>
        <v>0</v>
      </c>
      <c r="AX629" s="56">
        <f t="shared" ca="1" si="273"/>
        <v>0</v>
      </c>
      <c r="AY629" s="56">
        <f t="shared" ca="1" si="273"/>
        <v>0</v>
      </c>
      <c r="AZ629" s="56">
        <f t="shared" ca="1" si="273"/>
        <v>0</v>
      </c>
      <c r="BA629" s="56">
        <f t="shared" ca="1" si="273"/>
        <v>0</v>
      </c>
      <c r="BB629" s="56">
        <f t="shared" ca="1" si="273"/>
        <v>0</v>
      </c>
      <c r="BC629" s="56">
        <f t="shared" ca="1" si="273"/>
        <v>0</v>
      </c>
      <c r="BD629" s="56">
        <f t="shared" ca="1" si="273"/>
        <v>0</v>
      </c>
      <c r="BE629" s="56">
        <f t="shared" ca="1" si="273"/>
        <v>0</v>
      </c>
      <c r="BF629" s="56">
        <f t="shared" ca="1" si="273"/>
        <v>0</v>
      </c>
      <c r="BG629" s="56">
        <f t="shared" ca="1" si="273"/>
        <v>0</v>
      </c>
      <c r="BH629" s="65"/>
      <c r="BI629" s="52"/>
      <c r="BJ629" s="4"/>
    </row>
    <row r="630" spans="1:62" x14ac:dyDescent="0.2">
      <c r="A630" s="4" t="s">
        <v>238</v>
      </c>
      <c r="B630" s="4" t="s">
        <v>4064</v>
      </c>
      <c r="C630" s="4" t="s">
        <v>1684</v>
      </c>
      <c r="D630" s="4"/>
      <c r="E630" s="66"/>
      <c r="F630" s="67" t="s">
        <v>263</v>
      </c>
      <c r="G630" s="50" t="s">
        <v>1682</v>
      </c>
      <c r="H630" s="50" t="s">
        <v>1682</v>
      </c>
      <c r="I630" s="51"/>
      <c r="J630" s="52">
        <v>60</v>
      </c>
      <c r="K630" s="52"/>
      <c r="L630" s="53">
        <v>43616</v>
      </c>
      <c r="M630" s="54">
        <f t="shared" si="259"/>
        <v>5</v>
      </c>
      <c r="N630" s="52">
        <f t="shared" si="267"/>
        <v>22</v>
      </c>
      <c r="O630" s="55">
        <f t="shared" ca="1" si="251"/>
        <v>28</v>
      </c>
      <c r="P630" s="55" t="str">
        <f t="shared" ca="1" si="252"/>
        <v>2019.7</v>
      </c>
      <c r="Q630" s="56">
        <f t="shared" si="253"/>
        <v>12604.6</v>
      </c>
      <c r="R630" s="52">
        <f t="shared" ca="1" si="254"/>
        <v>40</v>
      </c>
      <c r="S630" s="52"/>
      <c r="T630" s="52" t="str">
        <f t="shared" ca="1" si="263"/>
        <v>OV</v>
      </c>
      <c r="U630" s="57" t="s">
        <v>178</v>
      </c>
      <c r="V630" s="58">
        <f t="shared" ca="1" si="255"/>
        <v>0</v>
      </c>
      <c r="W630" s="59"/>
      <c r="X630" s="60"/>
      <c r="Y630" s="61">
        <v>12604.6</v>
      </c>
      <c r="Z630" s="56">
        <f t="shared" ca="1" si="271"/>
        <v>0</v>
      </c>
      <c r="AA630" s="56">
        <f t="shared" ca="1" si="271"/>
        <v>0</v>
      </c>
      <c r="AB630" s="56">
        <f t="shared" ca="1" si="271"/>
        <v>0</v>
      </c>
      <c r="AC630" s="56">
        <f t="shared" ca="1" si="271"/>
        <v>0</v>
      </c>
      <c r="AD630" s="56">
        <f t="shared" ca="1" si="271"/>
        <v>0</v>
      </c>
      <c r="AE630" s="56">
        <f t="shared" ca="1" si="271"/>
        <v>0</v>
      </c>
      <c r="AF630" s="56">
        <f t="shared" ca="1" si="271"/>
        <v>0</v>
      </c>
      <c r="AG630" s="56">
        <f t="shared" ca="1" si="271"/>
        <v>0</v>
      </c>
      <c r="AH630" s="56">
        <f t="shared" ca="1" si="271"/>
        <v>0</v>
      </c>
      <c r="AI630" s="56">
        <f t="shared" ca="1" si="271"/>
        <v>12604.6</v>
      </c>
      <c r="AJ630" s="56">
        <f t="shared" ca="1" si="272"/>
        <v>0</v>
      </c>
      <c r="AK630" s="56">
        <f t="shared" ca="1" si="272"/>
        <v>0</v>
      </c>
      <c r="AL630" s="56">
        <f t="shared" ca="1" si="272"/>
        <v>0</v>
      </c>
      <c r="AM630" s="56">
        <f t="shared" ca="1" si="272"/>
        <v>0</v>
      </c>
      <c r="AN630" s="56">
        <f t="shared" ca="1" si="272"/>
        <v>0</v>
      </c>
      <c r="AO630" s="56">
        <f t="shared" ca="1" si="272"/>
        <v>0</v>
      </c>
      <c r="AP630" s="56">
        <f t="shared" ca="1" si="272"/>
        <v>0</v>
      </c>
      <c r="AQ630" s="56">
        <f t="shared" ca="1" si="272"/>
        <v>0</v>
      </c>
      <c r="AR630" s="56">
        <f t="shared" ca="1" si="272"/>
        <v>0</v>
      </c>
      <c r="AS630" s="56">
        <f t="shared" ca="1" si="272"/>
        <v>0</v>
      </c>
      <c r="AT630" s="56">
        <f t="shared" ca="1" si="273"/>
        <v>0</v>
      </c>
      <c r="AU630" s="56">
        <f t="shared" ca="1" si="273"/>
        <v>0</v>
      </c>
      <c r="AV630" s="56">
        <f t="shared" ca="1" si="273"/>
        <v>0</v>
      </c>
      <c r="AW630" s="56">
        <f t="shared" ca="1" si="273"/>
        <v>0</v>
      </c>
      <c r="AX630" s="56">
        <f t="shared" ca="1" si="273"/>
        <v>0</v>
      </c>
      <c r="AY630" s="56">
        <f t="shared" ca="1" si="273"/>
        <v>0</v>
      </c>
      <c r="AZ630" s="56">
        <f t="shared" ca="1" si="273"/>
        <v>0</v>
      </c>
      <c r="BA630" s="56">
        <f t="shared" ca="1" si="273"/>
        <v>0</v>
      </c>
      <c r="BB630" s="56">
        <f t="shared" ca="1" si="273"/>
        <v>0</v>
      </c>
      <c r="BC630" s="56">
        <f t="shared" ca="1" si="273"/>
        <v>0</v>
      </c>
      <c r="BD630" s="56">
        <f t="shared" ca="1" si="273"/>
        <v>0</v>
      </c>
      <c r="BE630" s="56">
        <f t="shared" ca="1" si="273"/>
        <v>0</v>
      </c>
      <c r="BF630" s="56">
        <f t="shared" ca="1" si="273"/>
        <v>0</v>
      </c>
      <c r="BG630" s="56">
        <f t="shared" ca="1" si="273"/>
        <v>0</v>
      </c>
      <c r="BH630" s="65"/>
      <c r="BI630" s="52"/>
      <c r="BJ630" s="4"/>
    </row>
    <row r="631" spans="1:62" x14ac:dyDescent="0.2">
      <c r="A631" s="4" t="s">
        <v>238</v>
      </c>
      <c r="B631" s="4" t="s">
        <v>4064</v>
      </c>
      <c r="C631" s="4" t="s">
        <v>1684</v>
      </c>
      <c r="D631" s="4"/>
      <c r="E631" s="66"/>
      <c r="F631" s="67" t="s">
        <v>261</v>
      </c>
      <c r="G631" s="50" t="s">
        <v>1682</v>
      </c>
      <c r="H631" s="50" t="s">
        <v>1682</v>
      </c>
      <c r="I631" s="51"/>
      <c r="J631" s="52">
        <v>60</v>
      </c>
      <c r="K631" s="52"/>
      <c r="L631" s="53">
        <v>43616</v>
      </c>
      <c r="M631" s="54">
        <f t="shared" si="259"/>
        <v>5</v>
      </c>
      <c r="N631" s="52">
        <f t="shared" si="267"/>
        <v>22</v>
      </c>
      <c r="O631" s="55">
        <f t="shared" ca="1" si="251"/>
        <v>28</v>
      </c>
      <c r="P631" s="55" t="str">
        <f t="shared" ca="1" si="252"/>
        <v>2019.7</v>
      </c>
      <c r="Q631" s="56">
        <f t="shared" si="253"/>
        <v>12037.5</v>
      </c>
      <c r="R631" s="52">
        <f t="shared" ca="1" si="254"/>
        <v>40</v>
      </c>
      <c r="S631" s="52"/>
      <c r="T631" s="52" t="str">
        <f t="shared" ca="1" si="263"/>
        <v>OV</v>
      </c>
      <c r="U631" s="57" t="s">
        <v>178</v>
      </c>
      <c r="V631" s="58">
        <f t="shared" ca="1" si="255"/>
        <v>0</v>
      </c>
      <c r="W631" s="59"/>
      <c r="X631" s="60"/>
      <c r="Y631" s="61">
        <v>12037.5</v>
      </c>
      <c r="Z631" s="56">
        <f t="shared" ca="1" si="271"/>
        <v>0</v>
      </c>
      <c r="AA631" s="56">
        <f t="shared" ca="1" si="271"/>
        <v>0</v>
      </c>
      <c r="AB631" s="56">
        <f t="shared" ca="1" si="271"/>
        <v>0</v>
      </c>
      <c r="AC631" s="56">
        <f t="shared" ca="1" si="271"/>
        <v>0</v>
      </c>
      <c r="AD631" s="56">
        <f t="shared" ca="1" si="271"/>
        <v>0</v>
      </c>
      <c r="AE631" s="56">
        <f t="shared" ca="1" si="271"/>
        <v>0</v>
      </c>
      <c r="AF631" s="56">
        <f t="shared" ca="1" si="271"/>
        <v>0</v>
      </c>
      <c r="AG631" s="56">
        <f t="shared" ca="1" si="271"/>
        <v>0</v>
      </c>
      <c r="AH631" s="56">
        <f t="shared" ca="1" si="271"/>
        <v>0</v>
      </c>
      <c r="AI631" s="56">
        <f t="shared" ca="1" si="271"/>
        <v>12037.5</v>
      </c>
      <c r="AJ631" s="56">
        <f t="shared" ca="1" si="272"/>
        <v>0</v>
      </c>
      <c r="AK631" s="56">
        <f t="shared" ca="1" si="272"/>
        <v>0</v>
      </c>
      <c r="AL631" s="56">
        <f t="shared" ca="1" si="272"/>
        <v>0</v>
      </c>
      <c r="AM631" s="56">
        <f t="shared" ca="1" si="272"/>
        <v>0</v>
      </c>
      <c r="AN631" s="56">
        <f t="shared" ca="1" si="272"/>
        <v>0</v>
      </c>
      <c r="AO631" s="56">
        <f t="shared" ca="1" si="272"/>
        <v>0</v>
      </c>
      <c r="AP631" s="56">
        <f t="shared" ca="1" si="272"/>
        <v>0</v>
      </c>
      <c r="AQ631" s="56">
        <f t="shared" ca="1" si="272"/>
        <v>0</v>
      </c>
      <c r="AR631" s="56">
        <f t="shared" ca="1" si="272"/>
        <v>0</v>
      </c>
      <c r="AS631" s="56">
        <f t="shared" ca="1" si="272"/>
        <v>0</v>
      </c>
      <c r="AT631" s="56">
        <f t="shared" ca="1" si="273"/>
        <v>0</v>
      </c>
      <c r="AU631" s="56">
        <f t="shared" ca="1" si="273"/>
        <v>0</v>
      </c>
      <c r="AV631" s="56">
        <f t="shared" ca="1" si="273"/>
        <v>0</v>
      </c>
      <c r="AW631" s="56">
        <f t="shared" ca="1" si="273"/>
        <v>0</v>
      </c>
      <c r="AX631" s="56">
        <f t="shared" ca="1" si="273"/>
        <v>0</v>
      </c>
      <c r="AY631" s="56">
        <f t="shared" ca="1" si="273"/>
        <v>0</v>
      </c>
      <c r="AZ631" s="56">
        <f t="shared" ca="1" si="273"/>
        <v>0</v>
      </c>
      <c r="BA631" s="56">
        <f t="shared" ca="1" si="273"/>
        <v>0</v>
      </c>
      <c r="BB631" s="56">
        <f t="shared" ca="1" si="273"/>
        <v>0</v>
      </c>
      <c r="BC631" s="56">
        <f t="shared" ca="1" si="273"/>
        <v>0</v>
      </c>
      <c r="BD631" s="56">
        <f t="shared" ca="1" si="273"/>
        <v>0</v>
      </c>
      <c r="BE631" s="56">
        <f t="shared" ca="1" si="273"/>
        <v>0</v>
      </c>
      <c r="BF631" s="56">
        <f t="shared" ca="1" si="273"/>
        <v>0</v>
      </c>
      <c r="BG631" s="56">
        <f t="shared" ca="1" si="273"/>
        <v>0</v>
      </c>
      <c r="BH631" s="65"/>
      <c r="BI631" s="52"/>
      <c r="BJ631" s="4"/>
    </row>
    <row r="632" spans="1:62" x14ac:dyDescent="0.2">
      <c r="A632" s="4" t="s">
        <v>238</v>
      </c>
      <c r="B632" s="4" t="s">
        <v>4064</v>
      </c>
      <c r="C632" s="4" t="s">
        <v>1684</v>
      </c>
      <c r="D632" s="4"/>
      <c r="E632" s="66"/>
      <c r="F632" s="67" t="s">
        <v>265</v>
      </c>
      <c r="G632" s="50" t="s">
        <v>1682</v>
      </c>
      <c r="H632" s="50" t="s">
        <v>1682</v>
      </c>
      <c r="I632" s="51"/>
      <c r="J632" s="52">
        <v>60</v>
      </c>
      <c r="K632" s="52"/>
      <c r="L632" s="53">
        <v>43626</v>
      </c>
      <c r="M632" s="54">
        <f t="shared" si="259"/>
        <v>1</v>
      </c>
      <c r="N632" s="52">
        <f t="shared" si="267"/>
        <v>24</v>
      </c>
      <c r="O632" s="55">
        <f t="shared" ca="1" si="251"/>
        <v>28</v>
      </c>
      <c r="P632" s="55" t="str">
        <f t="shared" ca="1" si="252"/>
        <v>2019.7</v>
      </c>
      <c r="Q632" s="56">
        <f t="shared" si="253"/>
        <v>12444.1</v>
      </c>
      <c r="R632" s="52">
        <f t="shared" ca="1" si="254"/>
        <v>30</v>
      </c>
      <c r="S632" s="52"/>
      <c r="T632" s="52" t="str">
        <f t="shared" ca="1" si="263"/>
        <v>OV</v>
      </c>
      <c r="U632" s="57" t="s">
        <v>178</v>
      </c>
      <c r="V632" s="58">
        <f t="shared" ca="1" si="255"/>
        <v>0</v>
      </c>
      <c r="W632" s="59"/>
      <c r="X632" s="60"/>
      <c r="Y632" s="61">
        <v>12444.1</v>
      </c>
      <c r="Z632" s="56">
        <f t="shared" ref="Z632:AI641" ca="1" si="274">IF($O632-WEEKNUM(Z$1815)=0,$Y632,0)</f>
        <v>0</v>
      </c>
      <c r="AA632" s="56">
        <f t="shared" ca="1" si="274"/>
        <v>0</v>
      </c>
      <c r="AB632" s="56">
        <f t="shared" ca="1" si="274"/>
        <v>0</v>
      </c>
      <c r="AC632" s="56">
        <f t="shared" ca="1" si="274"/>
        <v>0</v>
      </c>
      <c r="AD632" s="56">
        <f t="shared" ca="1" si="274"/>
        <v>0</v>
      </c>
      <c r="AE632" s="56">
        <f t="shared" ca="1" si="274"/>
        <v>0</v>
      </c>
      <c r="AF632" s="56">
        <f t="shared" ca="1" si="274"/>
        <v>0</v>
      </c>
      <c r="AG632" s="56">
        <f t="shared" ca="1" si="274"/>
        <v>0</v>
      </c>
      <c r="AH632" s="56">
        <f t="shared" ca="1" si="274"/>
        <v>0</v>
      </c>
      <c r="AI632" s="56">
        <f t="shared" ca="1" si="274"/>
        <v>12444.1</v>
      </c>
      <c r="AJ632" s="56">
        <f t="shared" ref="AJ632:AS641" ca="1" si="275">IF($O632-WEEKNUM(AJ$1815)=0,$Y632,0)</f>
        <v>0</v>
      </c>
      <c r="AK632" s="56">
        <f t="shared" ca="1" si="275"/>
        <v>0</v>
      </c>
      <c r="AL632" s="56">
        <f t="shared" ca="1" si="275"/>
        <v>0</v>
      </c>
      <c r="AM632" s="56">
        <f t="shared" ca="1" si="275"/>
        <v>0</v>
      </c>
      <c r="AN632" s="56">
        <f t="shared" ca="1" si="275"/>
        <v>0</v>
      </c>
      <c r="AO632" s="56">
        <f t="shared" ca="1" si="275"/>
        <v>0</v>
      </c>
      <c r="AP632" s="56">
        <f t="shared" ca="1" si="275"/>
        <v>0</v>
      </c>
      <c r="AQ632" s="56">
        <f t="shared" ca="1" si="275"/>
        <v>0</v>
      </c>
      <c r="AR632" s="56">
        <f t="shared" ca="1" si="275"/>
        <v>0</v>
      </c>
      <c r="AS632" s="56">
        <f t="shared" ca="1" si="275"/>
        <v>0</v>
      </c>
      <c r="AT632" s="56">
        <f t="shared" ref="AT632:BG641" ca="1" si="276">IF($O632-WEEKNUM(AT$1815)=0,$Y632,0)</f>
        <v>0</v>
      </c>
      <c r="AU632" s="56">
        <f t="shared" ca="1" si="276"/>
        <v>0</v>
      </c>
      <c r="AV632" s="56">
        <f t="shared" ca="1" si="276"/>
        <v>0</v>
      </c>
      <c r="AW632" s="56">
        <f t="shared" ca="1" si="276"/>
        <v>0</v>
      </c>
      <c r="AX632" s="56">
        <f t="shared" ca="1" si="276"/>
        <v>0</v>
      </c>
      <c r="AY632" s="56">
        <f t="shared" ca="1" si="276"/>
        <v>0</v>
      </c>
      <c r="AZ632" s="56">
        <f t="shared" ca="1" si="276"/>
        <v>0</v>
      </c>
      <c r="BA632" s="56">
        <f t="shared" ca="1" si="276"/>
        <v>0</v>
      </c>
      <c r="BB632" s="56">
        <f t="shared" ca="1" si="276"/>
        <v>0</v>
      </c>
      <c r="BC632" s="56">
        <f t="shared" ca="1" si="276"/>
        <v>0</v>
      </c>
      <c r="BD632" s="56">
        <f t="shared" ca="1" si="276"/>
        <v>0</v>
      </c>
      <c r="BE632" s="56">
        <f t="shared" ca="1" si="276"/>
        <v>0</v>
      </c>
      <c r="BF632" s="56">
        <f t="shared" ca="1" si="276"/>
        <v>0</v>
      </c>
      <c r="BG632" s="56">
        <f t="shared" ca="1" si="276"/>
        <v>0</v>
      </c>
      <c r="BH632" s="65"/>
      <c r="BI632" s="52"/>
      <c r="BJ632" s="4"/>
    </row>
    <row r="633" spans="1:62" x14ac:dyDescent="0.2">
      <c r="A633" s="4" t="s">
        <v>238</v>
      </c>
      <c r="B633" s="4" t="s">
        <v>4064</v>
      </c>
      <c r="C633" s="4" t="s">
        <v>1684</v>
      </c>
      <c r="D633" s="4"/>
      <c r="E633" s="66"/>
      <c r="F633" s="67" t="s">
        <v>270</v>
      </c>
      <c r="G633" s="50" t="s">
        <v>1682</v>
      </c>
      <c r="H633" s="50" t="s">
        <v>1682</v>
      </c>
      <c r="I633" s="51"/>
      <c r="J633" s="52">
        <v>60</v>
      </c>
      <c r="K633" s="52"/>
      <c r="L633" s="53">
        <v>43633</v>
      </c>
      <c r="M633" s="54">
        <f t="shared" si="259"/>
        <v>1</v>
      </c>
      <c r="N633" s="52">
        <f t="shared" si="267"/>
        <v>25</v>
      </c>
      <c r="O633" s="55">
        <f t="shared" ca="1" si="251"/>
        <v>28</v>
      </c>
      <c r="P633" s="55" t="str">
        <f t="shared" ca="1" si="252"/>
        <v>2019.7</v>
      </c>
      <c r="Q633" s="56">
        <f t="shared" si="253"/>
        <v>12101.7</v>
      </c>
      <c r="R633" s="52">
        <f t="shared" ca="1" si="254"/>
        <v>23</v>
      </c>
      <c r="S633" s="52"/>
      <c r="T633" s="52" t="str">
        <f t="shared" ca="1" si="263"/>
        <v>OV</v>
      </c>
      <c r="U633" s="57" t="s">
        <v>178</v>
      </c>
      <c r="V633" s="58">
        <f t="shared" ca="1" si="255"/>
        <v>0</v>
      </c>
      <c r="W633" s="59"/>
      <c r="X633" s="60"/>
      <c r="Y633" s="61">
        <v>12101.7</v>
      </c>
      <c r="Z633" s="56">
        <f t="shared" ca="1" si="274"/>
        <v>0</v>
      </c>
      <c r="AA633" s="56">
        <f t="shared" ca="1" si="274"/>
        <v>0</v>
      </c>
      <c r="AB633" s="56">
        <f t="shared" ca="1" si="274"/>
        <v>0</v>
      </c>
      <c r="AC633" s="56">
        <f t="shared" ca="1" si="274"/>
        <v>0</v>
      </c>
      <c r="AD633" s="56">
        <f t="shared" ca="1" si="274"/>
        <v>0</v>
      </c>
      <c r="AE633" s="56">
        <f t="shared" ca="1" si="274"/>
        <v>0</v>
      </c>
      <c r="AF633" s="56">
        <f t="shared" ca="1" si="274"/>
        <v>0</v>
      </c>
      <c r="AG633" s="56">
        <f t="shared" ca="1" si="274"/>
        <v>0</v>
      </c>
      <c r="AH633" s="56">
        <f t="shared" ca="1" si="274"/>
        <v>0</v>
      </c>
      <c r="AI633" s="56">
        <f t="shared" ca="1" si="274"/>
        <v>12101.7</v>
      </c>
      <c r="AJ633" s="56">
        <f t="shared" ca="1" si="275"/>
        <v>0</v>
      </c>
      <c r="AK633" s="56">
        <f t="shared" ca="1" si="275"/>
        <v>0</v>
      </c>
      <c r="AL633" s="56">
        <f t="shared" ca="1" si="275"/>
        <v>0</v>
      </c>
      <c r="AM633" s="56">
        <f t="shared" ca="1" si="275"/>
        <v>0</v>
      </c>
      <c r="AN633" s="56">
        <f t="shared" ca="1" si="275"/>
        <v>0</v>
      </c>
      <c r="AO633" s="56">
        <f t="shared" ca="1" si="275"/>
        <v>0</v>
      </c>
      <c r="AP633" s="56">
        <f t="shared" ca="1" si="275"/>
        <v>0</v>
      </c>
      <c r="AQ633" s="56">
        <f t="shared" ca="1" si="275"/>
        <v>0</v>
      </c>
      <c r="AR633" s="56">
        <f t="shared" ca="1" si="275"/>
        <v>0</v>
      </c>
      <c r="AS633" s="56">
        <f t="shared" ca="1" si="275"/>
        <v>0</v>
      </c>
      <c r="AT633" s="56">
        <f t="shared" ca="1" si="276"/>
        <v>0</v>
      </c>
      <c r="AU633" s="56">
        <f t="shared" ca="1" si="276"/>
        <v>0</v>
      </c>
      <c r="AV633" s="56">
        <f t="shared" ca="1" si="276"/>
        <v>0</v>
      </c>
      <c r="AW633" s="56">
        <f t="shared" ca="1" si="276"/>
        <v>0</v>
      </c>
      <c r="AX633" s="56">
        <f t="shared" ca="1" si="276"/>
        <v>0</v>
      </c>
      <c r="AY633" s="56">
        <f t="shared" ca="1" si="276"/>
        <v>0</v>
      </c>
      <c r="AZ633" s="56">
        <f t="shared" ca="1" si="276"/>
        <v>0</v>
      </c>
      <c r="BA633" s="56">
        <f t="shared" ca="1" si="276"/>
        <v>0</v>
      </c>
      <c r="BB633" s="56">
        <f t="shared" ca="1" si="276"/>
        <v>0</v>
      </c>
      <c r="BC633" s="56">
        <f t="shared" ca="1" si="276"/>
        <v>0</v>
      </c>
      <c r="BD633" s="56">
        <f t="shared" ca="1" si="276"/>
        <v>0</v>
      </c>
      <c r="BE633" s="56">
        <f t="shared" ca="1" si="276"/>
        <v>0</v>
      </c>
      <c r="BF633" s="56">
        <f t="shared" ca="1" si="276"/>
        <v>0</v>
      </c>
      <c r="BG633" s="56">
        <f t="shared" ca="1" si="276"/>
        <v>0</v>
      </c>
      <c r="BH633" s="65"/>
      <c r="BI633" s="52"/>
      <c r="BJ633" s="4"/>
    </row>
    <row r="634" spans="1:62" x14ac:dyDescent="0.2">
      <c r="A634" s="4" t="s">
        <v>238</v>
      </c>
      <c r="B634" s="4" t="s">
        <v>4064</v>
      </c>
      <c r="C634" s="4" t="s">
        <v>1684</v>
      </c>
      <c r="D634" s="4"/>
      <c r="E634" s="66"/>
      <c r="F634" s="67" t="s">
        <v>268</v>
      </c>
      <c r="G634" s="50" t="s">
        <v>1682</v>
      </c>
      <c r="H634" s="50" t="s">
        <v>1682</v>
      </c>
      <c r="I634" s="51"/>
      <c r="J634" s="52">
        <v>60</v>
      </c>
      <c r="K634" s="52"/>
      <c r="L634" s="53">
        <v>43630</v>
      </c>
      <c r="M634" s="54">
        <f t="shared" si="259"/>
        <v>5</v>
      </c>
      <c r="N634" s="52">
        <f t="shared" si="267"/>
        <v>24</v>
      </c>
      <c r="O634" s="55">
        <f t="shared" ca="1" si="251"/>
        <v>28</v>
      </c>
      <c r="P634" s="55" t="str">
        <f t="shared" ca="1" si="252"/>
        <v>2019.7</v>
      </c>
      <c r="Q634" s="56">
        <f t="shared" si="253"/>
        <v>12069.6</v>
      </c>
      <c r="R634" s="52">
        <f t="shared" ca="1" si="254"/>
        <v>26</v>
      </c>
      <c r="S634" s="52"/>
      <c r="T634" s="52" t="str">
        <f t="shared" ca="1" si="263"/>
        <v>OV</v>
      </c>
      <c r="U634" s="57" t="s">
        <v>178</v>
      </c>
      <c r="V634" s="58">
        <f t="shared" ca="1" si="255"/>
        <v>0</v>
      </c>
      <c r="W634" s="59"/>
      <c r="X634" s="60"/>
      <c r="Y634" s="61">
        <v>12069.6</v>
      </c>
      <c r="Z634" s="56">
        <f t="shared" ca="1" si="274"/>
        <v>0</v>
      </c>
      <c r="AA634" s="56">
        <f t="shared" ca="1" si="274"/>
        <v>0</v>
      </c>
      <c r="AB634" s="56">
        <f t="shared" ca="1" si="274"/>
        <v>0</v>
      </c>
      <c r="AC634" s="56">
        <f t="shared" ca="1" si="274"/>
        <v>0</v>
      </c>
      <c r="AD634" s="56">
        <f t="shared" ca="1" si="274"/>
        <v>0</v>
      </c>
      <c r="AE634" s="56">
        <f t="shared" ca="1" si="274"/>
        <v>0</v>
      </c>
      <c r="AF634" s="56">
        <f t="shared" ca="1" si="274"/>
        <v>0</v>
      </c>
      <c r="AG634" s="56">
        <f t="shared" ca="1" si="274"/>
        <v>0</v>
      </c>
      <c r="AH634" s="56">
        <f t="shared" ca="1" si="274"/>
        <v>0</v>
      </c>
      <c r="AI634" s="56">
        <f t="shared" ca="1" si="274"/>
        <v>12069.6</v>
      </c>
      <c r="AJ634" s="56">
        <f t="shared" ca="1" si="275"/>
        <v>0</v>
      </c>
      <c r="AK634" s="56">
        <f t="shared" ca="1" si="275"/>
        <v>0</v>
      </c>
      <c r="AL634" s="56">
        <f t="shared" ca="1" si="275"/>
        <v>0</v>
      </c>
      <c r="AM634" s="56">
        <f t="shared" ca="1" si="275"/>
        <v>0</v>
      </c>
      <c r="AN634" s="56">
        <f t="shared" ca="1" si="275"/>
        <v>0</v>
      </c>
      <c r="AO634" s="56">
        <f t="shared" ca="1" si="275"/>
        <v>0</v>
      </c>
      <c r="AP634" s="56">
        <f t="shared" ca="1" si="275"/>
        <v>0</v>
      </c>
      <c r="AQ634" s="56">
        <f t="shared" ca="1" si="275"/>
        <v>0</v>
      </c>
      <c r="AR634" s="56">
        <f t="shared" ca="1" si="275"/>
        <v>0</v>
      </c>
      <c r="AS634" s="56">
        <f t="shared" ca="1" si="275"/>
        <v>0</v>
      </c>
      <c r="AT634" s="56">
        <f t="shared" ca="1" si="276"/>
        <v>0</v>
      </c>
      <c r="AU634" s="56">
        <f t="shared" ca="1" si="276"/>
        <v>0</v>
      </c>
      <c r="AV634" s="56">
        <f t="shared" ca="1" si="276"/>
        <v>0</v>
      </c>
      <c r="AW634" s="56">
        <f t="shared" ca="1" si="276"/>
        <v>0</v>
      </c>
      <c r="AX634" s="56">
        <f t="shared" ca="1" si="276"/>
        <v>0</v>
      </c>
      <c r="AY634" s="56">
        <f t="shared" ca="1" si="276"/>
        <v>0</v>
      </c>
      <c r="AZ634" s="56">
        <f t="shared" ca="1" si="276"/>
        <v>0</v>
      </c>
      <c r="BA634" s="56">
        <f t="shared" ca="1" si="276"/>
        <v>0</v>
      </c>
      <c r="BB634" s="56">
        <f t="shared" ca="1" si="276"/>
        <v>0</v>
      </c>
      <c r="BC634" s="56">
        <f t="shared" ca="1" si="276"/>
        <v>0</v>
      </c>
      <c r="BD634" s="56">
        <f t="shared" ca="1" si="276"/>
        <v>0</v>
      </c>
      <c r="BE634" s="56">
        <f t="shared" ca="1" si="276"/>
        <v>0</v>
      </c>
      <c r="BF634" s="56">
        <f t="shared" ca="1" si="276"/>
        <v>0</v>
      </c>
      <c r="BG634" s="56">
        <f t="shared" ca="1" si="276"/>
        <v>0</v>
      </c>
      <c r="BH634" s="65"/>
      <c r="BI634" s="52"/>
      <c r="BJ634" s="4"/>
    </row>
    <row r="635" spans="1:62" x14ac:dyDescent="0.2">
      <c r="A635" s="4" t="s">
        <v>238</v>
      </c>
      <c r="B635" s="4" t="s">
        <v>4064</v>
      </c>
      <c r="C635" s="4" t="s">
        <v>1684</v>
      </c>
      <c r="D635" s="4"/>
      <c r="E635" s="66"/>
      <c r="F635" s="67" t="s">
        <v>272</v>
      </c>
      <c r="G635" s="50" t="s">
        <v>1682</v>
      </c>
      <c r="H635" s="50" t="s">
        <v>1682</v>
      </c>
      <c r="I635" s="51"/>
      <c r="J635" s="52">
        <v>60</v>
      </c>
      <c r="K635" s="52"/>
      <c r="L635" s="53">
        <v>43637</v>
      </c>
      <c r="M635" s="54">
        <f t="shared" si="259"/>
        <v>5</v>
      </c>
      <c r="N635" s="52">
        <f t="shared" si="267"/>
        <v>25</v>
      </c>
      <c r="O635" s="55">
        <f t="shared" ca="1" si="251"/>
        <v>28</v>
      </c>
      <c r="P635" s="55" t="str">
        <f t="shared" ca="1" si="252"/>
        <v>2019.7</v>
      </c>
      <c r="Q635" s="56">
        <f t="shared" si="253"/>
        <v>12861.4</v>
      </c>
      <c r="R635" s="52">
        <f t="shared" ca="1" si="254"/>
        <v>19</v>
      </c>
      <c r="S635" s="52"/>
      <c r="T635" s="52" t="str">
        <f t="shared" ca="1" si="263"/>
        <v>OV</v>
      </c>
      <c r="U635" s="57" t="s">
        <v>178</v>
      </c>
      <c r="V635" s="58">
        <f t="shared" ca="1" si="255"/>
        <v>0</v>
      </c>
      <c r="W635" s="59"/>
      <c r="X635" s="60"/>
      <c r="Y635" s="61">
        <v>12861.4</v>
      </c>
      <c r="Z635" s="56">
        <f t="shared" ca="1" si="274"/>
        <v>0</v>
      </c>
      <c r="AA635" s="56">
        <f t="shared" ca="1" si="274"/>
        <v>0</v>
      </c>
      <c r="AB635" s="56">
        <f t="shared" ca="1" si="274"/>
        <v>0</v>
      </c>
      <c r="AC635" s="56">
        <f t="shared" ca="1" si="274"/>
        <v>0</v>
      </c>
      <c r="AD635" s="56">
        <f t="shared" ca="1" si="274"/>
        <v>0</v>
      </c>
      <c r="AE635" s="56">
        <f t="shared" ca="1" si="274"/>
        <v>0</v>
      </c>
      <c r="AF635" s="56">
        <f t="shared" ca="1" si="274"/>
        <v>0</v>
      </c>
      <c r="AG635" s="56">
        <f t="shared" ca="1" si="274"/>
        <v>0</v>
      </c>
      <c r="AH635" s="56">
        <f t="shared" ca="1" si="274"/>
        <v>0</v>
      </c>
      <c r="AI635" s="56">
        <f t="shared" ca="1" si="274"/>
        <v>12861.4</v>
      </c>
      <c r="AJ635" s="56">
        <f t="shared" ca="1" si="275"/>
        <v>0</v>
      </c>
      <c r="AK635" s="56">
        <f t="shared" ca="1" si="275"/>
        <v>0</v>
      </c>
      <c r="AL635" s="56">
        <f t="shared" ca="1" si="275"/>
        <v>0</v>
      </c>
      <c r="AM635" s="56">
        <f t="shared" ca="1" si="275"/>
        <v>0</v>
      </c>
      <c r="AN635" s="56">
        <f t="shared" ca="1" si="275"/>
        <v>0</v>
      </c>
      <c r="AO635" s="56">
        <f t="shared" ca="1" si="275"/>
        <v>0</v>
      </c>
      <c r="AP635" s="56">
        <f t="shared" ca="1" si="275"/>
        <v>0</v>
      </c>
      <c r="AQ635" s="56">
        <f t="shared" ca="1" si="275"/>
        <v>0</v>
      </c>
      <c r="AR635" s="56">
        <f t="shared" ca="1" si="275"/>
        <v>0</v>
      </c>
      <c r="AS635" s="56">
        <f t="shared" ca="1" si="275"/>
        <v>0</v>
      </c>
      <c r="AT635" s="56">
        <f t="shared" ca="1" si="276"/>
        <v>0</v>
      </c>
      <c r="AU635" s="56">
        <f t="shared" ca="1" si="276"/>
        <v>0</v>
      </c>
      <c r="AV635" s="56">
        <f t="shared" ca="1" si="276"/>
        <v>0</v>
      </c>
      <c r="AW635" s="56">
        <f t="shared" ca="1" si="276"/>
        <v>0</v>
      </c>
      <c r="AX635" s="56">
        <f t="shared" ca="1" si="276"/>
        <v>0</v>
      </c>
      <c r="AY635" s="56">
        <f t="shared" ca="1" si="276"/>
        <v>0</v>
      </c>
      <c r="AZ635" s="56">
        <f t="shared" ca="1" si="276"/>
        <v>0</v>
      </c>
      <c r="BA635" s="56">
        <f t="shared" ca="1" si="276"/>
        <v>0</v>
      </c>
      <c r="BB635" s="56">
        <f t="shared" ca="1" si="276"/>
        <v>0</v>
      </c>
      <c r="BC635" s="56">
        <f t="shared" ca="1" si="276"/>
        <v>0</v>
      </c>
      <c r="BD635" s="56">
        <f t="shared" ca="1" si="276"/>
        <v>0</v>
      </c>
      <c r="BE635" s="56">
        <f t="shared" ca="1" si="276"/>
        <v>0</v>
      </c>
      <c r="BF635" s="56">
        <f t="shared" ca="1" si="276"/>
        <v>0</v>
      </c>
      <c r="BG635" s="56">
        <f t="shared" ca="1" si="276"/>
        <v>0</v>
      </c>
      <c r="BH635" s="65"/>
      <c r="BI635" s="52"/>
      <c r="BJ635" s="4"/>
    </row>
    <row r="636" spans="1:62" x14ac:dyDescent="0.2">
      <c r="A636" s="4" t="s">
        <v>238</v>
      </c>
      <c r="B636" s="4" t="s">
        <v>4064</v>
      </c>
      <c r="C636" s="4" t="s">
        <v>1684</v>
      </c>
      <c r="D636" s="4"/>
      <c r="E636" s="66"/>
      <c r="F636" s="67" t="s">
        <v>274</v>
      </c>
      <c r="G636" s="50" t="s">
        <v>1682</v>
      </c>
      <c r="H636" s="50" t="s">
        <v>1682</v>
      </c>
      <c r="I636" s="51"/>
      <c r="J636" s="52">
        <v>60</v>
      </c>
      <c r="K636" s="52"/>
      <c r="L636" s="53">
        <v>43640</v>
      </c>
      <c r="M636" s="54">
        <f t="shared" si="259"/>
        <v>1</v>
      </c>
      <c r="N636" s="52">
        <f t="shared" si="267"/>
        <v>26</v>
      </c>
      <c r="O636" s="55">
        <f t="shared" ca="1" si="251"/>
        <v>28</v>
      </c>
      <c r="P636" s="55" t="str">
        <f t="shared" ca="1" si="252"/>
        <v>2019.7</v>
      </c>
      <c r="Q636" s="56">
        <f t="shared" si="253"/>
        <v>12454.8</v>
      </c>
      <c r="R636" s="52">
        <f t="shared" ca="1" si="254"/>
        <v>16</v>
      </c>
      <c r="S636" s="52"/>
      <c r="T636" s="52" t="str">
        <f t="shared" ca="1" si="263"/>
        <v>OV</v>
      </c>
      <c r="U636" s="57" t="s">
        <v>178</v>
      </c>
      <c r="V636" s="58">
        <f t="shared" ca="1" si="255"/>
        <v>0</v>
      </c>
      <c r="W636" s="59"/>
      <c r="X636" s="60"/>
      <c r="Y636" s="61">
        <v>12454.8</v>
      </c>
      <c r="Z636" s="56">
        <f t="shared" ca="1" si="274"/>
        <v>0</v>
      </c>
      <c r="AA636" s="56">
        <f t="shared" ca="1" si="274"/>
        <v>0</v>
      </c>
      <c r="AB636" s="56">
        <f t="shared" ca="1" si="274"/>
        <v>0</v>
      </c>
      <c r="AC636" s="56">
        <f t="shared" ca="1" si="274"/>
        <v>0</v>
      </c>
      <c r="AD636" s="56">
        <f t="shared" ca="1" si="274"/>
        <v>0</v>
      </c>
      <c r="AE636" s="56">
        <f t="shared" ca="1" si="274"/>
        <v>0</v>
      </c>
      <c r="AF636" s="56">
        <f t="shared" ca="1" si="274"/>
        <v>0</v>
      </c>
      <c r="AG636" s="56">
        <f t="shared" ca="1" si="274"/>
        <v>0</v>
      </c>
      <c r="AH636" s="56">
        <f t="shared" ca="1" si="274"/>
        <v>0</v>
      </c>
      <c r="AI636" s="56">
        <f t="shared" ca="1" si="274"/>
        <v>12454.8</v>
      </c>
      <c r="AJ636" s="56">
        <f t="shared" ca="1" si="275"/>
        <v>0</v>
      </c>
      <c r="AK636" s="56">
        <f t="shared" ca="1" si="275"/>
        <v>0</v>
      </c>
      <c r="AL636" s="56">
        <f t="shared" ca="1" si="275"/>
        <v>0</v>
      </c>
      <c r="AM636" s="56">
        <f t="shared" ca="1" si="275"/>
        <v>0</v>
      </c>
      <c r="AN636" s="56">
        <f t="shared" ca="1" si="275"/>
        <v>0</v>
      </c>
      <c r="AO636" s="56">
        <f t="shared" ca="1" si="275"/>
        <v>0</v>
      </c>
      <c r="AP636" s="56">
        <f t="shared" ca="1" si="275"/>
        <v>0</v>
      </c>
      <c r="AQ636" s="56">
        <f t="shared" ca="1" si="275"/>
        <v>0</v>
      </c>
      <c r="AR636" s="56">
        <f t="shared" ca="1" si="275"/>
        <v>0</v>
      </c>
      <c r="AS636" s="56">
        <f t="shared" ca="1" si="275"/>
        <v>0</v>
      </c>
      <c r="AT636" s="56">
        <f t="shared" ca="1" si="276"/>
        <v>0</v>
      </c>
      <c r="AU636" s="56">
        <f t="shared" ca="1" si="276"/>
        <v>0</v>
      </c>
      <c r="AV636" s="56">
        <f t="shared" ca="1" si="276"/>
        <v>0</v>
      </c>
      <c r="AW636" s="56">
        <f t="shared" ca="1" si="276"/>
        <v>0</v>
      </c>
      <c r="AX636" s="56">
        <f t="shared" ca="1" si="276"/>
        <v>0</v>
      </c>
      <c r="AY636" s="56">
        <f t="shared" ca="1" si="276"/>
        <v>0</v>
      </c>
      <c r="AZ636" s="56">
        <f t="shared" ca="1" si="276"/>
        <v>0</v>
      </c>
      <c r="BA636" s="56">
        <f t="shared" ca="1" si="276"/>
        <v>0</v>
      </c>
      <c r="BB636" s="56">
        <f t="shared" ca="1" si="276"/>
        <v>0</v>
      </c>
      <c r="BC636" s="56">
        <f t="shared" ca="1" si="276"/>
        <v>0</v>
      </c>
      <c r="BD636" s="56">
        <f t="shared" ca="1" si="276"/>
        <v>0</v>
      </c>
      <c r="BE636" s="56">
        <f t="shared" ca="1" si="276"/>
        <v>0</v>
      </c>
      <c r="BF636" s="56">
        <f t="shared" ca="1" si="276"/>
        <v>0</v>
      </c>
      <c r="BG636" s="56">
        <f t="shared" ca="1" si="276"/>
        <v>0</v>
      </c>
      <c r="BH636" s="65"/>
      <c r="BI636" s="52"/>
      <c r="BJ636" s="4"/>
    </row>
    <row r="637" spans="1:62" x14ac:dyDescent="0.2">
      <c r="A637" s="4" t="s">
        <v>238</v>
      </c>
      <c r="B637" s="4" t="s">
        <v>4064</v>
      </c>
      <c r="C637" s="4" t="s">
        <v>1684</v>
      </c>
      <c r="D637" s="4"/>
      <c r="E637" s="66"/>
      <c r="F637" s="67" t="s">
        <v>2241</v>
      </c>
      <c r="G637" s="50" t="s">
        <v>1682</v>
      </c>
      <c r="H637" s="50" t="s">
        <v>1682</v>
      </c>
      <c r="I637" s="51"/>
      <c r="J637" s="52">
        <v>60</v>
      </c>
      <c r="K637" s="52"/>
      <c r="L637" s="53">
        <v>43648</v>
      </c>
      <c r="M637" s="54">
        <f t="shared" si="259"/>
        <v>2</v>
      </c>
      <c r="N637" s="52">
        <f t="shared" si="267"/>
        <v>27</v>
      </c>
      <c r="O637" s="55">
        <f t="shared" ca="1" si="251"/>
        <v>28</v>
      </c>
      <c r="P637" s="55" t="str">
        <f t="shared" ca="1" si="252"/>
        <v>2019.7</v>
      </c>
      <c r="Q637" s="56">
        <f t="shared" si="253"/>
        <v>12957.7</v>
      </c>
      <c r="R637" s="52">
        <f t="shared" ca="1" si="254"/>
        <v>8</v>
      </c>
      <c r="S637" s="52"/>
      <c r="T637" s="52" t="str">
        <f t="shared" ca="1" si="263"/>
        <v>OV</v>
      </c>
      <c r="U637" s="57" t="s">
        <v>178</v>
      </c>
      <c r="V637" s="58">
        <f t="shared" ca="1" si="255"/>
        <v>0</v>
      </c>
      <c r="W637" s="59"/>
      <c r="X637" s="60"/>
      <c r="Y637" s="61">
        <v>12957.7</v>
      </c>
      <c r="Z637" s="56">
        <f t="shared" ca="1" si="274"/>
        <v>0</v>
      </c>
      <c r="AA637" s="56">
        <f t="shared" ca="1" si="274"/>
        <v>0</v>
      </c>
      <c r="AB637" s="56">
        <f t="shared" ca="1" si="274"/>
        <v>0</v>
      </c>
      <c r="AC637" s="56">
        <f t="shared" ca="1" si="274"/>
        <v>0</v>
      </c>
      <c r="AD637" s="56">
        <f t="shared" ca="1" si="274"/>
        <v>0</v>
      </c>
      <c r="AE637" s="56">
        <f t="shared" ca="1" si="274"/>
        <v>0</v>
      </c>
      <c r="AF637" s="56">
        <f t="shared" ca="1" si="274"/>
        <v>0</v>
      </c>
      <c r="AG637" s="56">
        <f t="shared" ca="1" si="274"/>
        <v>0</v>
      </c>
      <c r="AH637" s="56">
        <f t="shared" ca="1" si="274"/>
        <v>0</v>
      </c>
      <c r="AI637" s="56">
        <f t="shared" ca="1" si="274"/>
        <v>12957.7</v>
      </c>
      <c r="AJ637" s="56">
        <f t="shared" ca="1" si="275"/>
        <v>0</v>
      </c>
      <c r="AK637" s="56">
        <f t="shared" ca="1" si="275"/>
        <v>0</v>
      </c>
      <c r="AL637" s="56">
        <f t="shared" ca="1" si="275"/>
        <v>0</v>
      </c>
      <c r="AM637" s="56">
        <f t="shared" ca="1" si="275"/>
        <v>0</v>
      </c>
      <c r="AN637" s="56">
        <f t="shared" ca="1" si="275"/>
        <v>0</v>
      </c>
      <c r="AO637" s="56">
        <f t="shared" ca="1" si="275"/>
        <v>0</v>
      </c>
      <c r="AP637" s="56">
        <f t="shared" ca="1" si="275"/>
        <v>0</v>
      </c>
      <c r="AQ637" s="56">
        <f t="shared" ca="1" si="275"/>
        <v>0</v>
      </c>
      <c r="AR637" s="56">
        <f t="shared" ca="1" si="275"/>
        <v>0</v>
      </c>
      <c r="AS637" s="56">
        <f t="shared" ca="1" si="275"/>
        <v>0</v>
      </c>
      <c r="AT637" s="56">
        <f t="shared" ca="1" si="276"/>
        <v>0</v>
      </c>
      <c r="AU637" s="56">
        <f t="shared" ca="1" si="276"/>
        <v>0</v>
      </c>
      <c r="AV637" s="56">
        <f t="shared" ca="1" si="276"/>
        <v>0</v>
      </c>
      <c r="AW637" s="56">
        <f t="shared" ca="1" si="276"/>
        <v>0</v>
      </c>
      <c r="AX637" s="56">
        <f t="shared" ca="1" si="276"/>
        <v>0</v>
      </c>
      <c r="AY637" s="56">
        <f t="shared" ca="1" si="276"/>
        <v>0</v>
      </c>
      <c r="AZ637" s="56">
        <f t="shared" ca="1" si="276"/>
        <v>0</v>
      </c>
      <c r="BA637" s="56">
        <f t="shared" ca="1" si="276"/>
        <v>0</v>
      </c>
      <c r="BB637" s="56">
        <f t="shared" ca="1" si="276"/>
        <v>0</v>
      </c>
      <c r="BC637" s="56">
        <f t="shared" ca="1" si="276"/>
        <v>0</v>
      </c>
      <c r="BD637" s="56">
        <f t="shared" ca="1" si="276"/>
        <v>0</v>
      </c>
      <c r="BE637" s="56">
        <f t="shared" ca="1" si="276"/>
        <v>0</v>
      </c>
      <c r="BF637" s="56">
        <f t="shared" ca="1" si="276"/>
        <v>0</v>
      </c>
      <c r="BG637" s="56">
        <f t="shared" ca="1" si="276"/>
        <v>0</v>
      </c>
      <c r="BH637" s="65"/>
      <c r="BI637" s="52"/>
      <c r="BJ637" s="4"/>
    </row>
    <row r="638" spans="1:62" x14ac:dyDescent="0.2">
      <c r="A638" s="4" t="s">
        <v>238</v>
      </c>
      <c r="B638" s="4" t="s">
        <v>4064</v>
      </c>
      <c r="C638" s="4" t="s">
        <v>1684</v>
      </c>
      <c r="D638" s="4"/>
      <c r="E638" s="66"/>
      <c r="F638" s="67"/>
      <c r="G638" s="50" t="s">
        <v>1682</v>
      </c>
      <c r="H638" s="50" t="s">
        <v>1682</v>
      </c>
      <c r="I638" s="51"/>
      <c r="J638" s="52">
        <v>60</v>
      </c>
      <c r="K638" s="52"/>
      <c r="L638" s="53"/>
      <c r="M638" s="54" t="str">
        <f t="shared" si="259"/>
        <v>-</v>
      </c>
      <c r="N638" s="52">
        <f t="shared" si="267"/>
        <v>0</v>
      </c>
      <c r="O638" s="55">
        <f t="shared" ca="1" si="251"/>
        <v>28</v>
      </c>
      <c r="P638" s="55" t="str">
        <f t="shared" ca="1" si="252"/>
        <v>2019.7</v>
      </c>
      <c r="Q638" s="56">
        <f t="shared" si="253"/>
        <v>0</v>
      </c>
      <c r="R638" s="52" t="str">
        <f t="shared" si="254"/>
        <v/>
      </c>
      <c r="S638" s="52"/>
      <c r="T638" s="52" t="str">
        <f t="shared" si="263"/>
        <v>OV</v>
      </c>
      <c r="U638" s="57" t="s">
        <v>178</v>
      </c>
      <c r="V638" s="58">
        <f t="shared" ca="1" si="255"/>
        <v>0</v>
      </c>
      <c r="W638" s="59"/>
      <c r="X638" s="60"/>
      <c r="Y638" s="61"/>
      <c r="Z638" s="56">
        <f t="shared" ca="1" si="274"/>
        <v>0</v>
      </c>
      <c r="AA638" s="56">
        <f t="shared" ca="1" si="274"/>
        <v>0</v>
      </c>
      <c r="AB638" s="56">
        <f t="shared" ca="1" si="274"/>
        <v>0</v>
      </c>
      <c r="AC638" s="56">
        <f t="shared" ca="1" si="274"/>
        <v>0</v>
      </c>
      <c r="AD638" s="56">
        <f t="shared" ca="1" si="274"/>
        <v>0</v>
      </c>
      <c r="AE638" s="56">
        <f t="shared" ca="1" si="274"/>
        <v>0</v>
      </c>
      <c r="AF638" s="56">
        <f t="shared" ca="1" si="274"/>
        <v>0</v>
      </c>
      <c r="AG638" s="56">
        <f t="shared" ca="1" si="274"/>
        <v>0</v>
      </c>
      <c r="AH638" s="56">
        <f t="shared" ca="1" si="274"/>
        <v>0</v>
      </c>
      <c r="AI638" s="56">
        <f t="shared" ca="1" si="274"/>
        <v>0</v>
      </c>
      <c r="AJ638" s="56">
        <f t="shared" ca="1" si="275"/>
        <v>0</v>
      </c>
      <c r="AK638" s="56">
        <f t="shared" ca="1" si="275"/>
        <v>0</v>
      </c>
      <c r="AL638" s="56">
        <f t="shared" ca="1" si="275"/>
        <v>0</v>
      </c>
      <c r="AM638" s="56">
        <f t="shared" ca="1" si="275"/>
        <v>0</v>
      </c>
      <c r="AN638" s="56">
        <f t="shared" ca="1" si="275"/>
        <v>0</v>
      </c>
      <c r="AO638" s="56">
        <f t="shared" ca="1" si="275"/>
        <v>0</v>
      </c>
      <c r="AP638" s="56">
        <f t="shared" ca="1" si="275"/>
        <v>0</v>
      </c>
      <c r="AQ638" s="56">
        <f t="shared" ca="1" si="275"/>
        <v>0</v>
      </c>
      <c r="AR638" s="56">
        <f t="shared" ca="1" si="275"/>
        <v>0</v>
      </c>
      <c r="AS638" s="56">
        <f t="shared" ca="1" si="275"/>
        <v>0</v>
      </c>
      <c r="AT638" s="56">
        <f t="shared" ca="1" si="276"/>
        <v>0</v>
      </c>
      <c r="AU638" s="56">
        <f t="shared" ca="1" si="276"/>
        <v>0</v>
      </c>
      <c r="AV638" s="56">
        <f t="shared" ca="1" si="276"/>
        <v>0</v>
      </c>
      <c r="AW638" s="56">
        <f t="shared" ca="1" si="276"/>
        <v>0</v>
      </c>
      <c r="AX638" s="56">
        <f t="shared" ca="1" si="276"/>
        <v>0</v>
      </c>
      <c r="AY638" s="56">
        <f t="shared" ca="1" si="276"/>
        <v>0</v>
      </c>
      <c r="AZ638" s="56">
        <f t="shared" ca="1" si="276"/>
        <v>0</v>
      </c>
      <c r="BA638" s="56">
        <f t="shared" ca="1" si="276"/>
        <v>0</v>
      </c>
      <c r="BB638" s="56">
        <f t="shared" ca="1" si="276"/>
        <v>0</v>
      </c>
      <c r="BC638" s="56">
        <f t="shared" ca="1" si="276"/>
        <v>0</v>
      </c>
      <c r="BD638" s="56">
        <f t="shared" ca="1" si="276"/>
        <v>0</v>
      </c>
      <c r="BE638" s="56">
        <f t="shared" ca="1" si="276"/>
        <v>0</v>
      </c>
      <c r="BF638" s="56">
        <f t="shared" ca="1" si="276"/>
        <v>0</v>
      </c>
      <c r="BG638" s="56">
        <f t="shared" ca="1" si="276"/>
        <v>0</v>
      </c>
      <c r="BH638" s="65"/>
      <c r="BI638" s="52"/>
      <c r="BJ638" s="4"/>
    </row>
    <row r="639" spans="1:62" x14ac:dyDescent="0.2">
      <c r="A639" s="4" t="s">
        <v>238</v>
      </c>
      <c r="B639" s="4" t="s">
        <v>4064</v>
      </c>
      <c r="C639" s="4" t="s">
        <v>1684</v>
      </c>
      <c r="D639" s="4"/>
      <c r="E639" s="66"/>
      <c r="F639" s="67" t="s">
        <v>241</v>
      </c>
      <c r="G639" s="50" t="s">
        <v>1682</v>
      </c>
      <c r="H639" s="50" t="s">
        <v>1682</v>
      </c>
      <c r="I639" s="51"/>
      <c r="J639" s="52">
        <v>60</v>
      </c>
      <c r="K639" s="52"/>
      <c r="L639" s="53">
        <v>43577</v>
      </c>
      <c r="M639" s="54">
        <f t="shared" si="259"/>
        <v>1</v>
      </c>
      <c r="N639" s="52">
        <f t="shared" si="267"/>
        <v>17</v>
      </c>
      <c r="O639" s="55">
        <f t="shared" ca="1" si="251"/>
        <v>28</v>
      </c>
      <c r="P639" s="55" t="str">
        <f t="shared" ca="1" si="252"/>
        <v>2019.7</v>
      </c>
      <c r="Q639" s="56">
        <f t="shared" si="253"/>
        <v>12754.4</v>
      </c>
      <c r="R639" s="52">
        <f t="shared" ca="1" si="254"/>
        <v>79</v>
      </c>
      <c r="S639" s="52"/>
      <c r="T639" s="52" t="str">
        <f t="shared" ca="1" si="263"/>
        <v>OV</v>
      </c>
      <c r="U639" s="57" t="s">
        <v>178</v>
      </c>
      <c r="V639" s="58">
        <f t="shared" ca="1" si="255"/>
        <v>0</v>
      </c>
      <c r="W639" s="59"/>
      <c r="X639" s="60"/>
      <c r="Y639" s="61">
        <v>12754.4</v>
      </c>
      <c r="Z639" s="56">
        <f t="shared" ca="1" si="274"/>
        <v>0</v>
      </c>
      <c r="AA639" s="56">
        <f t="shared" ca="1" si="274"/>
        <v>0</v>
      </c>
      <c r="AB639" s="56">
        <f t="shared" ca="1" si="274"/>
        <v>0</v>
      </c>
      <c r="AC639" s="56">
        <f t="shared" ca="1" si="274"/>
        <v>0</v>
      </c>
      <c r="AD639" s="56">
        <f t="shared" ca="1" si="274"/>
        <v>0</v>
      </c>
      <c r="AE639" s="56">
        <f t="shared" ca="1" si="274"/>
        <v>0</v>
      </c>
      <c r="AF639" s="56">
        <f t="shared" ca="1" si="274"/>
        <v>0</v>
      </c>
      <c r="AG639" s="56">
        <f t="shared" ca="1" si="274"/>
        <v>0</v>
      </c>
      <c r="AH639" s="56">
        <f t="shared" ca="1" si="274"/>
        <v>0</v>
      </c>
      <c r="AI639" s="56">
        <f t="shared" ca="1" si="274"/>
        <v>12754.4</v>
      </c>
      <c r="AJ639" s="56">
        <f t="shared" ca="1" si="275"/>
        <v>0</v>
      </c>
      <c r="AK639" s="56">
        <f t="shared" ca="1" si="275"/>
        <v>0</v>
      </c>
      <c r="AL639" s="56">
        <f t="shared" ca="1" si="275"/>
        <v>0</v>
      </c>
      <c r="AM639" s="56">
        <f t="shared" ca="1" si="275"/>
        <v>0</v>
      </c>
      <c r="AN639" s="56">
        <f t="shared" ca="1" si="275"/>
        <v>0</v>
      </c>
      <c r="AO639" s="56">
        <f t="shared" ca="1" si="275"/>
        <v>0</v>
      </c>
      <c r="AP639" s="56">
        <f t="shared" ca="1" si="275"/>
        <v>0</v>
      </c>
      <c r="AQ639" s="56">
        <f t="shared" ca="1" si="275"/>
        <v>0</v>
      </c>
      <c r="AR639" s="56">
        <f t="shared" ca="1" si="275"/>
        <v>0</v>
      </c>
      <c r="AS639" s="56">
        <f t="shared" ca="1" si="275"/>
        <v>0</v>
      </c>
      <c r="AT639" s="56">
        <f t="shared" ca="1" si="276"/>
        <v>0</v>
      </c>
      <c r="AU639" s="56">
        <f t="shared" ca="1" si="276"/>
        <v>0</v>
      </c>
      <c r="AV639" s="56">
        <f t="shared" ca="1" si="276"/>
        <v>0</v>
      </c>
      <c r="AW639" s="56">
        <f t="shared" ca="1" si="276"/>
        <v>0</v>
      </c>
      <c r="AX639" s="56">
        <f t="shared" ca="1" si="276"/>
        <v>0</v>
      </c>
      <c r="AY639" s="56">
        <f t="shared" ca="1" si="276"/>
        <v>0</v>
      </c>
      <c r="AZ639" s="56">
        <f t="shared" ca="1" si="276"/>
        <v>0</v>
      </c>
      <c r="BA639" s="56">
        <f t="shared" ca="1" si="276"/>
        <v>0</v>
      </c>
      <c r="BB639" s="56">
        <f t="shared" ca="1" si="276"/>
        <v>0</v>
      </c>
      <c r="BC639" s="56">
        <f t="shared" ca="1" si="276"/>
        <v>0</v>
      </c>
      <c r="BD639" s="56">
        <f t="shared" ca="1" si="276"/>
        <v>0</v>
      </c>
      <c r="BE639" s="56">
        <f t="shared" ca="1" si="276"/>
        <v>0</v>
      </c>
      <c r="BF639" s="56">
        <f t="shared" ca="1" si="276"/>
        <v>0</v>
      </c>
      <c r="BG639" s="56">
        <f t="shared" ca="1" si="276"/>
        <v>0</v>
      </c>
      <c r="BH639" s="65"/>
      <c r="BI639" s="52"/>
      <c r="BJ639" s="4"/>
    </row>
    <row r="640" spans="1:62" x14ac:dyDescent="0.2">
      <c r="A640" s="4" t="s">
        <v>238</v>
      </c>
      <c r="B640" s="4" t="s">
        <v>4064</v>
      </c>
      <c r="C640" s="4" t="s">
        <v>1684</v>
      </c>
      <c r="D640" s="4"/>
      <c r="E640" s="66"/>
      <c r="F640" s="67"/>
      <c r="G640" s="50" t="s">
        <v>1682</v>
      </c>
      <c r="H640" s="50" t="s">
        <v>1682</v>
      </c>
      <c r="I640" s="51"/>
      <c r="J640" s="52">
        <v>60</v>
      </c>
      <c r="K640" s="52"/>
      <c r="L640" s="53"/>
      <c r="M640" s="54" t="str">
        <f t="shared" si="259"/>
        <v>-</v>
      </c>
      <c r="N640" s="52">
        <f t="shared" si="267"/>
        <v>0</v>
      </c>
      <c r="O640" s="55">
        <f t="shared" ca="1" si="251"/>
        <v>28</v>
      </c>
      <c r="P640" s="55" t="str">
        <f t="shared" ca="1" si="252"/>
        <v>2019.7</v>
      </c>
      <c r="Q640" s="56">
        <f t="shared" si="253"/>
        <v>0</v>
      </c>
      <c r="R640" s="52" t="str">
        <f t="shared" si="254"/>
        <v/>
      </c>
      <c r="S640" s="52"/>
      <c r="T640" s="52" t="str">
        <f t="shared" si="263"/>
        <v>OV</v>
      </c>
      <c r="U640" s="57" t="s">
        <v>178</v>
      </c>
      <c r="V640" s="58">
        <f t="shared" ca="1" si="255"/>
        <v>0</v>
      </c>
      <c r="W640" s="59"/>
      <c r="X640" s="60"/>
      <c r="Y640" s="61"/>
      <c r="Z640" s="56">
        <f t="shared" ca="1" si="274"/>
        <v>0</v>
      </c>
      <c r="AA640" s="56">
        <f t="shared" ca="1" si="274"/>
        <v>0</v>
      </c>
      <c r="AB640" s="56">
        <f t="shared" ca="1" si="274"/>
        <v>0</v>
      </c>
      <c r="AC640" s="56">
        <f t="shared" ca="1" si="274"/>
        <v>0</v>
      </c>
      <c r="AD640" s="56">
        <f t="shared" ca="1" si="274"/>
        <v>0</v>
      </c>
      <c r="AE640" s="56">
        <f t="shared" ca="1" si="274"/>
        <v>0</v>
      </c>
      <c r="AF640" s="56">
        <f t="shared" ca="1" si="274"/>
        <v>0</v>
      </c>
      <c r="AG640" s="56">
        <f t="shared" ca="1" si="274"/>
        <v>0</v>
      </c>
      <c r="AH640" s="56">
        <f t="shared" ca="1" si="274"/>
        <v>0</v>
      </c>
      <c r="AI640" s="56">
        <f t="shared" ca="1" si="274"/>
        <v>0</v>
      </c>
      <c r="AJ640" s="56">
        <f t="shared" ca="1" si="275"/>
        <v>0</v>
      </c>
      <c r="AK640" s="56">
        <f t="shared" ca="1" si="275"/>
        <v>0</v>
      </c>
      <c r="AL640" s="56">
        <f t="shared" ca="1" si="275"/>
        <v>0</v>
      </c>
      <c r="AM640" s="56">
        <f t="shared" ca="1" si="275"/>
        <v>0</v>
      </c>
      <c r="AN640" s="56">
        <f t="shared" ca="1" si="275"/>
        <v>0</v>
      </c>
      <c r="AO640" s="56">
        <f t="shared" ca="1" si="275"/>
        <v>0</v>
      </c>
      <c r="AP640" s="56">
        <f t="shared" ca="1" si="275"/>
        <v>0</v>
      </c>
      <c r="AQ640" s="56">
        <f t="shared" ca="1" si="275"/>
        <v>0</v>
      </c>
      <c r="AR640" s="56">
        <f t="shared" ca="1" si="275"/>
        <v>0</v>
      </c>
      <c r="AS640" s="56">
        <f t="shared" ca="1" si="275"/>
        <v>0</v>
      </c>
      <c r="AT640" s="56">
        <f t="shared" ca="1" si="276"/>
        <v>0</v>
      </c>
      <c r="AU640" s="56">
        <f t="shared" ca="1" si="276"/>
        <v>0</v>
      </c>
      <c r="AV640" s="56">
        <f t="shared" ca="1" si="276"/>
        <v>0</v>
      </c>
      <c r="AW640" s="56">
        <f t="shared" ca="1" si="276"/>
        <v>0</v>
      </c>
      <c r="AX640" s="56">
        <f t="shared" ca="1" si="276"/>
        <v>0</v>
      </c>
      <c r="AY640" s="56">
        <f t="shared" ca="1" si="276"/>
        <v>0</v>
      </c>
      <c r="AZ640" s="56">
        <f t="shared" ca="1" si="276"/>
        <v>0</v>
      </c>
      <c r="BA640" s="56">
        <f t="shared" ca="1" si="276"/>
        <v>0</v>
      </c>
      <c r="BB640" s="56">
        <f t="shared" ca="1" si="276"/>
        <v>0</v>
      </c>
      <c r="BC640" s="56">
        <f t="shared" ca="1" si="276"/>
        <v>0</v>
      </c>
      <c r="BD640" s="56">
        <f t="shared" ca="1" si="276"/>
        <v>0</v>
      </c>
      <c r="BE640" s="56">
        <f t="shared" ca="1" si="276"/>
        <v>0</v>
      </c>
      <c r="BF640" s="56">
        <f t="shared" ca="1" si="276"/>
        <v>0</v>
      </c>
      <c r="BG640" s="56">
        <f t="shared" ca="1" si="276"/>
        <v>0</v>
      </c>
      <c r="BH640" s="65"/>
      <c r="BI640" s="52"/>
      <c r="BJ640" s="4"/>
    </row>
    <row r="641" spans="1:62" x14ac:dyDescent="0.2">
      <c r="A641" s="4" t="s">
        <v>238</v>
      </c>
      <c r="B641" s="4" t="s">
        <v>4064</v>
      </c>
      <c r="C641" s="4" t="s">
        <v>1684</v>
      </c>
      <c r="D641" s="4"/>
      <c r="E641" s="66"/>
      <c r="F641" s="67" t="s">
        <v>243</v>
      </c>
      <c r="G641" s="50" t="s">
        <v>1682</v>
      </c>
      <c r="H641" s="50" t="s">
        <v>1682</v>
      </c>
      <c r="I641" s="51"/>
      <c r="J641" s="52">
        <v>60</v>
      </c>
      <c r="K641" s="52"/>
      <c r="L641" s="53">
        <v>43578</v>
      </c>
      <c r="M641" s="54">
        <f t="shared" si="259"/>
        <v>2</v>
      </c>
      <c r="N641" s="52">
        <f t="shared" si="267"/>
        <v>17</v>
      </c>
      <c r="O641" s="55">
        <f t="shared" ca="1" si="251"/>
        <v>28</v>
      </c>
      <c r="P641" s="55" t="str">
        <f t="shared" ca="1" si="252"/>
        <v>2019.7</v>
      </c>
      <c r="Q641" s="56">
        <f t="shared" si="253"/>
        <v>12497.6</v>
      </c>
      <c r="R641" s="52">
        <f t="shared" ca="1" si="254"/>
        <v>78</v>
      </c>
      <c r="S641" s="52"/>
      <c r="T641" s="52" t="str">
        <f t="shared" ca="1" si="263"/>
        <v>OV</v>
      </c>
      <c r="U641" s="57" t="s">
        <v>178</v>
      </c>
      <c r="V641" s="58">
        <f t="shared" ca="1" si="255"/>
        <v>0</v>
      </c>
      <c r="W641" s="59"/>
      <c r="X641" s="60"/>
      <c r="Y641" s="61">
        <v>12497.6</v>
      </c>
      <c r="Z641" s="56">
        <f t="shared" ca="1" si="274"/>
        <v>0</v>
      </c>
      <c r="AA641" s="56">
        <f t="shared" ca="1" si="274"/>
        <v>0</v>
      </c>
      <c r="AB641" s="56">
        <f t="shared" ca="1" si="274"/>
        <v>0</v>
      </c>
      <c r="AC641" s="56">
        <f t="shared" ca="1" si="274"/>
        <v>0</v>
      </c>
      <c r="AD641" s="56">
        <f t="shared" ca="1" si="274"/>
        <v>0</v>
      </c>
      <c r="AE641" s="56">
        <f t="shared" ca="1" si="274"/>
        <v>0</v>
      </c>
      <c r="AF641" s="56">
        <f t="shared" ca="1" si="274"/>
        <v>0</v>
      </c>
      <c r="AG641" s="56">
        <f t="shared" ca="1" si="274"/>
        <v>0</v>
      </c>
      <c r="AH641" s="56">
        <f t="shared" ca="1" si="274"/>
        <v>0</v>
      </c>
      <c r="AI641" s="56">
        <f t="shared" ca="1" si="274"/>
        <v>12497.6</v>
      </c>
      <c r="AJ641" s="56">
        <f t="shared" ca="1" si="275"/>
        <v>0</v>
      </c>
      <c r="AK641" s="56">
        <f t="shared" ca="1" si="275"/>
        <v>0</v>
      </c>
      <c r="AL641" s="56">
        <f t="shared" ca="1" si="275"/>
        <v>0</v>
      </c>
      <c r="AM641" s="56">
        <f t="shared" ca="1" si="275"/>
        <v>0</v>
      </c>
      <c r="AN641" s="56">
        <f t="shared" ca="1" si="275"/>
        <v>0</v>
      </c>
      <c r="AO641" s="56">
        <f t="shared" ca="1" si="275"/>
        <v>0</v>
      </c>
      <c r="AP641" s="56">
        <f t="shared" ca="1" si="275"/>
        <v>0</v>
      </c>
      <c r="AQ641" s="56">
        <f t="shared" ca="1" si="275"/>
        <v>0</v>
      </c>
      <c r="AR641" s="56">
        <f t="shared" ca="1" si="275"/>
        <v>0</v>
      </c>
      <c r="AS641" s="56">
        <f t="shared" ca="1" si="275"/>
        <v>0</v>
      </c>
      <c r="AT641" s="56">
        <f t="shared" ca="1" si="276"/>
        <v>0</v>
      </c>
      <c r="AU641" s="56">
        <f t="shared" ca="1" si="276"/>
        <v>0</v>
      </c>
      <c r="AV641" s="56">
        <f t="shared" ca="1" si="276"/>
        <v>0</v>
      </c>
      <c r="AW641" s="56">
        <f t="shared" ca="1" si="276"/>
        <v>0</v>
      </c>
      <c r="AX641" s="56">
        <f t="shared" ca="1" si="276"/>
        <v>0</v>
      </c>
      <c r="AY641" s="56">
        <f t="shared" ca="1" si="276"/>
        <v>0</v>
      </c>
      <c r="AZ641" s="56">
        <f t="shared" ca="1" si="276"/>
        <v>0</v>
      </c>
      <c r="BA641" s="56">
        <f t="shared" ca="1" si="276"/>
        <v>0</v>
      </c>
      <c r="BB641" s="56">
        <f t="shared" ca="1" si="276"/>
        <v>0</v>
      </c>
      <c r="BC641" s="56">
        <f t="shared" ca="1" si="276"/>
        <v>0</v>
      </c>
      <c r="BD641" s="56">
        <f t="shared" ca="1" si="276"/>
        <v>0</v>
      </c>
      <c r="BE641" s="56">
        <f t="shared" ca="1" si="276"/>
        <v>0</v>
      </c>
      <c r="BF641" s="56">
        <f t="shared" ca="1" si="276"/>
        <v>0</v>
      </c>
      <c r="BG641" s="56">
        <f t="shared" ca="1" si="276"/>
        <v>0</v>
      </c>
      <c r="BH641" s="65"/>
      <c r="BI641" s="52"/>
      <c r="BJ641" s="4"/>
    </row>
    <row r="642" spans="1:62" x14ac:dyDescent="0.2">
      <c r="A642" s="4" t="s">
        <v>238</v>
      </c>
      <c r="B642" s="4" t="s">
        <v>4064</v>
      </c>
      <c r="C642" s="4" t="s">
        <v>1684</v>
      </c>
      <c r="D642" s="4"/>
      <c r="E642" s="66"/>
      <c r="F642" s="67" t="s">
        <v>245</v>
      </c>
      <c r="G642" s="50" t="s">
        <v>1682</v>
      </c>
      <c r="H642" s="50" t="s">
        <v>1682</v>
      </c>
      <c r="I642" s="51"/>
      <c r="J642" s="52">
        <v>60</v>
      </c>
      <c r="K642" s="52"/>
      <c r="L642" s="53">
        <v>43581</v>
      </c>
      <c r="M642" s="54">
        <f t="shared" si="259"/>
        <v>5</v>
      </c>
      <c r="N642" s="52">
        <f t="shared" si="267"/>
        <v>17</v>
      </c>
      <c r="O642" s="55">
        <f t="shared" ref="O642:O705" ca="1" si="277">WEEKNUM(IF((L642)&lt;$A$1825,$A$1825,(L642)))</f>
        <v>28</v>
      </c>
      <c r="P642" s="55" t="str">
        <f t="shared" ref="P642:P705" ca="1" si="278">YEAR(IF((L642)&lt;$A$1825,$A$1825,(L642)))&amp;"."&amp;MONTH(IF((L642)&lt;$A$1825,$A$1825,(L642)))</f>
        <v>2019.7</v>
      </c>
      <c r="Q642" s="56">
        <f t="shared" ref="Q642:Q705" si="279">IF(U642="PLN",Y642/$A$1826,Y642)</f>
        <v>12551.1</v>
      </c>
      <c r="R642" s="52">
        <f t="shared" ref="R642:R705" ca="1" si="280">IF(L642=0,"",IFERROR(_xlfn.DAYS($A$1825,L642),""))</f>
        <v>75</v>
      </c>
      <c r="S642" s="52"/>
      <c r="T642" s="52" t="str">
        <f t="shared" ca="1" si="263"/>
        <v>OV</v>
      </c>
      <c r="U642" s="57" t="s">
        <v>178</v>
      </c>
      <c r="V642" s="58">
        <f t="shared" ca="1" si="255"/>
        <v>0</v>
      </c>
      <c r="W642" s="59"/>
      <c r="X642" s="60"/>
      <c r="Y642" s="61">
        <v>12551.1</v>
      </c>
      <c r="Z642" s="56">
        <f t="shared" ref="Z642:AI651" ca="1" si="281">IF($O642-WEEKNUM(Z$1815)=0,$Y642,0)</f>
        <v>0</v>
      </c>
      <c r="AA642" s="56">
        <f t="shared" ca="1" si="281"/>
        <v>0</v>
      </c>
      <c r="AB642" s="56">
        <f t="shared" ca="1" si="281"/>
        <v>0</v>
      </c>
      <c r="AC642" s="56">
        <f t="shared" ca="1" si="281"/>
        <v>0</v>
      </c>
      <c r="AD642" s="56">
        <f t="shared" ca="1" si="281"/>
        <v>0</v>
      </c>
      <c r="AE642" s="56">
        <f t="shared" ca="1" si="281"/>
        <v>0</v>
      </c>
      <c r="AF642" s="56">
        <f t="shared" ca="1" si="281"/>
        <v>0</v>
      </c>
      <c r="AG642" s="56">
        <f t="shared" ca="1" si="281"/>
        <v>0</v>
      </c>
      <c r="AH642" s="56">
        <f t="shared" ca="1" si="281"/>
        <v>0</v>
      </c>
      <c r="AI642" s="56">
        <f t="shared" ca="1" si="281"/>
        <v>12551.1</v>
      </c>
      <c r="AJ642" s="56">
        <f t="shared" ref="AJ642:AS651" ca="1" si="282">IF($O642-WEEKNUM(AJ$1815)=0,$Y642,0)</f>
        <v>0</v>
      </c>
      <c r="AK642" s="56">
        <f t="shared" ca="1" si="282"/>
        <v>0</v>
      </c>
      <c r="AL642" s="56">
        <f t="shared" ca="1" si="282"/>
        <v>0</v>
      </c>
      <c r="AM642" s="56">
        <f t="shared" ca="1" si="282"/>
        <v>0</v>
      </c>
      <c r="AN642" s="56">
        <f t="shared" ca="1" si="282"/>
        <v>0</v>
      </c>
      <c r="AO642" s="56">
        <f t="shared" ca="1" si="282"/>
        <v>0</v>
      </c>
      <c r="AP642" s="56">
        <f t="shared" ca="1" si="282"/>
        <v>0</v>
      </c>
      <c r="AQ642" s="56">
        <f t="shared" ca="1" si="282"/>
        <v>0</v>
      </c>
      <c r="AR642" s="56">
        <f t="shared" ca="1" si="282"/>
        <v>0</v>
      </c>
      <c r="AS642" s="56">
        <f t="shared" ca="1" si="282"/>
        <v>0</v>
      </c>
      <c r="AT642" s="56">
        <f t="shared" ref="AT642:BG651" ca="1" si="283">IF($O642-WEEKNUM(AT$1815)=0,$Y642,0)</f>
        <v>0</v>
      </c>
      <c r="AU642" s="56">
        <f t="shared" ca="1" si="283"/>
        <v>0</v>
      </c>
      <c r="AV642" s="56">
        <f t="shared" ca="1" si="283"/>
        <v>0</v>
      </c>
      <c r="AW642" s="56">
        <f t="shared" ca="1" si="283"/>
        <v>0</v>
      </c>
      <c r="AX642" s="56">
        <f t="shared" ca="1" si="283"/>
        <v>0</v>
      </c>
      <c r="AY642" s="56">
        <f t="shared" ca="1" si="283"/>
        <v>0</v>
      </c>
      <c r="AZ642" s="56">
        <f t="shared" ca="1" si="283"/>
        <v>0</v>
      </c>
      <c r="BA642" s="56">
        <f t="shared" ca="1" si="283"/>
        <v>0</v>
      </c>
      <c r="BB642" s="56">
        <f t="shared" ca="1" si="283"/>
        <v>0</v>
      </c>
      <c r="BC642" s="56">
        <f t="shared" ca="1" si="283"/>
        <v>0</v>
      </c>
      <c r="BD642" s="56">
        <f t="shared" ca="1" si="283"/>
        <v>0</v>
      </c>
      <c r="BE642" s="56">
        <f t="shared" ca="1" si="283"/>
        <v>0</v>
      </c>
      <c r="BF642" s="56">
        <f t="shared" ca="1" si="283"/>
        <v>0</v>
      </c>
      <c r="BG642" s="56">
        <f t="shared" ca="1" si="283"/>
        <v>0</v>
      </c>
      <c r="BH642" s="65"/>
      <c r="BI642" s="52"/>
      <c r="BJ642" s="4"/>
    </row>
    <row r="643" spans="1:62" x14ac:dyDescent="0.2">
      <c r="A643" s="4" t="s">
        <v>238</v>
      </c>
      <c r="B643" s="4" t="s">
        <v>4064</v>
      </c>
      <c r="C643" s="4" t="s">
        <v>1684</v>
      </c>
      <c r="D643" s="4"/>
      <c r="E643" s="66"/>
      <c r="F643" s="67" t="s">
        <v>247</v>
      </c>
      <c r="G643" s="50" t="s">
        <v>1682</v>
      </c>
      <c r="H643" s="50" t="s">
        <v>1682</v>
      </c>
      <c r="I643" s="51"/>
      <c r="J643" s="52">
        <v>60</v>
      </c>
      <c r="K643" s="52"/>
      <c r="L643" s="53">
        <v>43585</v>
      </c>
      <c r="M643" s="54">
        <f t="shared" si="259"/>
        <v>2</v>
      </c>
      <c r="N643" s="52">
        <f t="shared" si="267"/>
        <v>18</v>
      </c>
      <c r="O643" s="55">
        <f t="shared" ca="1" si="277"/>
        <v>28</v>
      </c>
      <c r="P643" s="55" t="str">
        <f t="shared" ca="1" si="278"/>
        <v>2019.7</v>
      </c>
      <c r="Q643" s="56">
        <f t="shared" si="279"/>
        <v>12743.7</v>
      </c>
      <c r="R643" s="52">
        <f t="shared" ca="1" si="280"/>
        <v>71</v>
      </c>
      <c r="S643" s="52"/>
      <c r="T643" s="52" t="str">
        <f t="shared" ca="1" si="263"/>
        <v>OV</v>
      </c>
      <c r="U643" s="57" t="s">
        <v>178</v>
      </c>
      <c r="V643" s="58">
        <f t="shared" ref="V643:V706" ca="1" si="284">SUM(Y643:BH643)-Y643*2</f>
        <v>0</v>
      </c>
      <c r="W643" s="59"/>
      <c r="X643" s="60"/>
      <c r="Y643" s="61">
        <v>12743.7</v>
      </c>
      <c r="Z643" s="56">
        <f t="shared" ca="1" si="281"/>
        <v>0</v>
      </c>
      <c r="AA643" s="56">
        <f t="shared" ca="1" si="281"/>
        <v>0</v>
      </c>
      <c r="AB643" s="56">
        <f t="shared" ca="1" si="281"/>
        <v>0</v>
      </c>
      <c r="AC643" s="56">
        <f t="shared" ca="1" si="281"/>
        <v>0</v>
      </c>
      <c r="AD643" s="56">
        <f t="shared" ca="1" si="281"/>
        <v>0</v>
      </c>
      <c r="AE643" s="56">
        <f t="shared" ca="1" si="281"/>
        <v>0</v>
      </c>
      <c r="AF643" s="56">
        <f t="shared" ca="1" si="281"/>
        <v>0</v>
      </c>
      <c r="AG643" s="56">
        <f t="shared" ca="1" si="281"/>
        <v>0</v>
      </c>
      <c r="AH643" s="56">
        <f t="shared" ca="1" si="281"/>
        <v>0</v>
      </c>
      <c r="AI643" s="56">
        <f t="shared" ca="1" si="281"/>
        <v>12743.7</v>
      </c>
      <c r="AJ643" s="56">
        <f t="shared" ca="1" si="282"/>
        <v>0</v>
      </c>
      <c r="AK643" s="56">
        <f t="shared" ca="1" si="282"/>
        <v>0</v>
      </c>
      <c r="AL643" s="56">
        <f t="shared" ca="1" si="282"/>
        <v>0</v>
      </c>
      <c r="AM643" s="56">
        <f t="shared" ca="1" si="282"/>
        <v>0</v>
      </c>
      <c r="AN643" s="56">
        <f t="shared" ca="1" si="282"/>
        <v>0</v>
      </c>
      <c r="AO643" s="56">
        <f t="shared" ca="1" si="282"/>
        <v>0</v>
      </c>
      <c r="AP643" s="56">
        <f t="shared" ca="1" si="282"/>
        <v>0</v>
      </c>
      <c r="AQ643" s="56">
        <f t="shared" ca="1" si="282"/>
        <v>0</v>
      </c>
      <c r="AR643" s="56">
        <f t="shared" ca="1" si="282"/>
        <v>0</v>
      </c>
      <c r="AS643" s="56">
        <f t="shared" ca="1" si="282"/>
        <v>0</v>
      </c>
      <c r="AT643" s="56">
        <f t="shared" ca="1" si="283"/>
        <v>0</v>
      </c>
      <c r="AU643" s="56">
        <f t="shared" ca="1" si="283"/>
        <v>0</v>
      </c>
      <c r="AV643" s="56">
        <f t="shared" ca="1" si="283"/>
        <v>0</v>
      </c>
      <c r="AW643" s="56">
        <f t="shared" ca="1" si="283"/>
        <v>0</v>
      </c>
      <c r="AX643" s="56">
        <f t="shared" ca="1" si="283"/>
        <v>0</v>
      </c>
      <c r="AY643" s="56">
        <f t="shared" ca="1" si="283"/>
        <v>0</v>
      </c>
      <c r="AZ643" s="56">
        <f t="shared" ca="1" si="283"/>
        <v>0</v>
      </c>
      <c r="BA643" s="56">
        <f t="shared" ca="1" si="283"/>
        <v>0</v>
      </c>
      <c r="BB643" s="56">
        <f t="shared" ca="1" si="283"/>
        <v>0</v>
      </c>
      <c r="BC643" s="56">
        <f t="shared" ca="1" si="283"/>
        <v>0</v>
      </c>
      <c r="BD643" s="56">
        <f t="shared" ca="1" si="283"/>
        <v>0</v>
      </c>
      <c r="BE643" s="56">
        <f t="shared" ca="1" si="283"/>
        <v>0</v>
      </c>
      <c r="BF643" s="56">
        <f t="shared" ca="1" si="283"/>
        <v>0</v>
      </c>
      <c r="BG643" s="56">
        <f t="shared" ca="1" si="283"/>
        <v>0</v>
      </c>
      <c r="BH643" s="65"/>
      <c r="BI643" s="52"/>
      <c r="BJ643" s="4"/>
    </row>
    <row r="644" spans="1:62" x14ac:dyDescent="0.2">
      <c r="A644" s="4" t="s">
        <v>238</v>
      </c>
      <c r="B644" s="4" t="s">
        <v>4064</v>
      </c>
      <c r="C644" s="4" t="s">
        <v>1684</v>
      </c>
      <c r="D644" s="4"/>
      <c r="E644" s="66"/>
      <c r="F644" s="67" t="s">
        <v>249</v>
      </c>
      <c r="G644" s="50" t="s">
        <v>1682</v>
      </c>
      <c r="H644" s="50" t="s">
        <v>1682</v>
      </c>
      <c r="I644" s="51"/>
      <c r="J644" s="52">
        <v>60</v>
      </c>
      <c r="K644" s="52"/>
      <c r="L644" s="53">
        <v>43588</v>
      </c>
      <c r="M644" s="54">
        <f t="shared" si="259"/>
        <v>5</v>
      </c>
      <c r="N644" s="52">
        <f t="shared" si="267"/>
        <v>18</v>
      </c>
      <c r="O644" s="55">
        <f t="shared" ca="1" si="277"/>
        <v>28</v>
      </c>
      <c r="P644" s="55" t="str">
        <f t="shared" ca="1" si="278"/>
        <v>2019.7</v>
      </c>
      <c r="Q644" s="56">
        <f t="shared" si="279"/>
        <v>12711.6</v>
      </c>
      <c r="R644" s="52">
        <f t="shared" ca="1" si="280"/>
        <v>68</v>
      </c>
      <c r="S644" s="52"/>
      <c r="T644" s="52" t="str">
        <f t="shared" ca="1" si="263"/>
        <v>OV</v>
      </c>
      <c r="U644" s="57" t="s">
        <v>178</v>
      </c>
      <c r="V644" s="58">
        <f t="shared" ca="1" si="284"/>
        <v>0</v>
      </c>
      <c r="W644" s="59"/>
      <c r="X644" s="60"/>
      <c r="Y644" s="61">
        <v>12711.6</v>
      </c>
      <c r="Z644" s="56">
        <f t="shared" ca="1" si="281"/>
        <v>0</v>
      </c>
      <c r="AA644" s="56">
        <f t="shared" ca="1" si="281"/>
        <v>0</v>
      </c>
      <c r="AB644" s="56">
        <f t="shared" ca="1" si="281"/>
        <v>0</v>
      </c>
      <c r="AC644" s="56">
        <f t="shared" ca="1" si="281"/>
        <v>0</v>
      </c>
      <c r="AD644" s="56">
        <f t="shared" ca="1" si="281"/>
        <v>0</v>
      </c>
      <c r="AE644" s="56">
        <f t="shared" ca="1" si="281"/>
        <v>0</v>
      </c>
      <c r="AF644" s="56">
        <f t="shared" ca="1" si="281"/>
        <v>0</v>
      </c>
      <c r="AG644" s="56">
        <f t="shared" ca="1" si="281"/>
        <v>0</v>
      </c>
      <c r="AH644" s="56">
        <f t="shared" ca="1" si="281"/>
        <v>0</v>
      </c>
      <c r="AI644" s="56">
        <f t="shared" ca="1" si="281"/>
        <v>12711.6</v>
      </c>
      <c r="AJ644" s="56">
        <f t="shared" ca="1" si="282"/>
        <v>0</v>
      </c>
      <c r="AK644" s="56">
        <f t="shared" ca="1" si="282"/>
        <v>0</v>
      </c>
      <c r="AL644" s="56">
        <f t="shared" ca="1" si="282"/>
        <v>0</v>
      </c>
      <c r="AM644" s="56">
        <f t="shared" ca="1" si="282"/>
        <v>0</v>
      </c>
      <c r="AN644" s="56">
        <f t="shared" ca="1" si="282"/>
        <v>0</v>
      </c>
      <c r="AO644" s="56">
        <f t="shared" ca="1" si="282"/>
        <v>0</v>
      </c>
      <c r="AP644" s="56">
        <f t="shared" ca="1" si="282"/>
        <v>0</v>
      </c>
      <c r="AQ644" s="56">
        <f t="shared" ca="1" si="282"/>
        <v>0</v>
      </c>
      <c r="AR644" s="56">
        <f t="shared" ca="1" si="282"/>
        <v>0</v>
      </c>
      <c r="AS644" s="56">
        <f t="shared" ca="1" si="282"/>
        <v>0</v>
      </c>
      <c r="AT644" s="56">
        <f t="shared" ca="1" si="283"/>
        <v>0</v>
      </c>
      <c r="AU644" s="56">
        <f t="shared" ca="1" si="283"/>
        <v>0</v>
      </c>
      <c r="AV644" s="56">
        <f t="shared" ca="1" si="283"/>
        <v>0</v>
      </c>
      <c r="AW644" s="56">
        <f t="shared" ca="1" si="283"/>
        <v>0</v>
      </c>
      <c r="AX644" s="56">
        <f t="shared" ca="1" si="283"/>
        <v>0</v>
      </c>
      <c r="AY644" s="56">
        <f t="shared" ca="1" si="283"/>
        <v>0</v>
      </c>
      <c r="AZ644" s="56">
        <f t="shared" ca="1" si="283"/>
        <v>0</v>
      </c>
      <c r="BA644" s="56">
        <f t="shared" ca="1" si="283"/>
        <v>0</v>
      </c>
      <c r="BB644" s="56">
        <f t="shared" ca="1" si="283"/>
        <v>0</v>
      </c>
      <c r="BC644" s="56">
        <f t="shared" ca="1" si="283"/>
        <v>0</v>
      </c>
      <c r="BD644" s="56">
        <f t="shared" ca="1" si="283"/>
        <v>0</v>
      </c>
      <c r="BE644" s="56">
        <f t="shared" ca="1" si="283"/>
        <v>0</v>
      </c>
      <c r="BF644" s="56">
        <f t="shared" ca="1" si="283"/>
        <v>0</v>
      </c>
      <c r="BG644" s="56">
        <f t="shared" ca="1" si="283"/>
        <v>0</v>
      </c>
      <c r="BH644" s="65"/>
      <c r="BI644" s="52"/>
      <c r="BJ644" s="4"/>
    </row>
    <row r="645" spans="1:62" x14ac:dyDescent="0.2">
      <c r="A645" s="4" t="s">
        <v>238</v>
      </c>
      <c r="B645" s="4" t="s">
        <v>4064</v>
      </c>
      <c r="C645" s="4" t="s">
        <v>1684</v>
      </c>
      <c r="D645" s="4"/>
      <c r="E645" s="66"/>
      <c r="F645" s="67" t="s">
        <v>251</v>
      </c>
      <c r="G645" s="50" t="s">
        <v>1682</v>
      </c>
      <c r="H645" s="50" t="s">
        <v>1682</v>
      </c>
      <c r="I645" s="51"/>
      <c r="J645" s="52">
        <v>60</v>
      </c>
      <c r="K645" s="52"/>
      <c r="L645" s="53">
        <v>43592</v>
      </c>
      <c r="M645" s="54">
        <f t="shared" si="259"/>
        <v>2</v>
      </c>
      <c r="N645" s="52">
        <f t="shared" si="267"/>
        <v>19</v>
      </c>
      <c r="O645" s="55">
        <f t="shared" ca="1" si="277"/>
        <v>28</v>
      </c>
      <c r="P645" s="55" t="str">
        <f t="shared" ca="1" si="278"/>
        <v>2019.7</v>
      </c>
      <c r="Q645" s="56">
        <f t="shared" si="279"/>
        <v>12647.4</v>
      </c>
      <c r="R645" s="52">
        <f t="shared" ca="1" si="280"/>
        <v>64</v>
      </c>
      <c r="S645" s="52"/>
      <c r="T645" s="52" t="str">
        <f t="shared" ca="1" si="263"/>
        <v>OV</v>
      </c>
      <c r="U645" s="57" t="s">
        <v>178</v>
      </c>
      <c r="V645" s="58">
        <f t="shared" ca="1" si="284"/>
        <v>0</v>
      </c>
      <c r="W645" s="59"/>
      <c r="X645" s="60"/>
      <c r="Y645" s="61">
        <v>12647.4</v>
      </c>
      <c r="Z645" s="56">
        <f t="shared" ca="1" si="281"/>
        <v>0</v>
      </c>
      <c r="AA645" s="56">
        <f t="shared" ca="1" si="281"/>
        <v>0</v>
      </c>
      <c r="AB645" s="56">
        <f t="shared" ca="1" si="281"/>
        <v>0</v>
      </c>
      <c r="AC645" s="56">
        <f t="shared" ca="1" si="281"/>
        <v>0</v>
      </c>
      <c r="AD645" s="56">
        <f t="shared" ca="1" si="281"/>
        <v>0</v>
      </c>
      <c r="AE645" s="56">
        <f t="shared" ca="1" si="281"/>
        <v>0</v>
      </c>
      <c r="AF645" s="56">
        <f t="shared" ca="1" si="281"/>
        <v>0</v>
      </c>
      <c r="AG645" s="56">
        <f t="shared" ca="1" si="281"/>
        <v>0</v>
      </c>
      <c r="AH645" s="56">
        <f t="shared" ca="1" si="281"/>
        <v>0</v>
      </c>
      <c r="AI645" s="56">
        <f t="shared" ca="1" si="281"/>
        <v>12647.4</v>
      </c>
      <c r="AJ645" s="56">
        <f t="shared" ca="1" si="282"/>
        <v>0</v>
      </c>
      <c r="AK645" s="56">
        <f t="shared" ca="1" si="282"/>
        <v>0</v>
      </c>
      <c r="AL645" s="56">
        <f t="shared" ca="1" si="282"/>
        <v>0</v>
      </c>
      <c r="AM645" s="56">
        <f t="shared" ca="1" si="282"/>
        <v>0</v>
      </c>
      <c r="AN645" s="56">
        <f t="shared" ca="1" si="282"/>
        <v>0</v>
      </c>
      <c r="AO645" s="56">
        <f t="shared" ca="1" si="282"/>
        <v>0</v>
      </c>
      <c r="AP645" s="56">
        <f t="shared" ca="1" si="282"/>
        <v>0</v>
      </c>
      <c r="AQ645" s="56">
        <f t="shared" ca="1" si="282"/>
        <v>0</v>
      </c>
      <c r="AR645" s="56">
        <f t="shared" ca="1" si="282"/>
        <v>0</v>
      </c>
      <c r="AS645" s="56">
        <f t="shared" ca="1" si="282"/>
        <v>0</v>
      </c>
      <c r="AT645" s="56">
        <f t="shared" ca="1" si="283"/>
        <v>0</v>
      </c>
      <c r="AU645" s="56">
        <f t="shared" ca="1" si="283"/>
        <v>0</v>
      </c>
      <c r="AV645" s="56">
        <f t="shared" ca="1" si="283"/>
        <v>0</v>
      </c>
      <c r="AW645" s="56">
        <f t="shared" ca="1" si="283"/>
        <v>0</v>
      </c>
      <c r="AX645" s="56">
        <f t="shared" ca="1" si="283"/>
        <v>0</v>
      </c>
      <c r="AY645" s="56">
        <f t="shared" ca="1" si="283"/>
        <v>0</v>
      </c>
      <c r="AZ645" s="56">
        <f t="shared" ca="1" si="283"/>
        <v>0</v>
      </c>
      <c r="BA645" s="56">
        <f t="shared" ca="1" si="283"/>
        <v>0</v>
      </c>
      <c r="BB645" s="56">
        <f t="shared" ca="1" si="283"/>
        <v>0</v>
      </c>
      <c r="BC645" s="56">
        <f t="shared" ca="1" si="283"/>
        <v>0</v>
      </c>
      <c r="BD645" s="56">
        <f t="shared" ca="1" si="283"/>
        <v>0</v>
      </c>
      <c r="BE645" s="56">
        <f t="shared" ca="1" si="283"/>
        <v>0</v>
      </c>
      <c r="BF645" s="56">
        <f t="shared" ca="1" si="283"/>
        <v>0</v>
      </c>
      <c r="BG645" s="56">
        <f t="shared" ca="1" si="283"/>
        <v>0</v>
      </c>
      <c r="BH645" s="65"/>
      <c r="BI645" s="52"/>
      <c r="BJ645" s="4"/>
    </row>
    <row r="646" spans="1:62" x14ac:dyDescent="0.2">
      <c r="A646" s="4" t="s">
        <v>238</v>
      </c>
      <c r="B646" s="4" t="s">
        <v>4064</v>
      </c>
      <c r="C646" s="4" t="s">
        <v>1684</v>
      </c>
      <c r="D646" s="4"/>
      <c r="E646" s="66"/>
      <c r="F646" s="67" t="s">
        <v>253</v>
      </c>
      <c r="G646" s="50" t="s">
        <v>1682</v>
      </c>
      <c r="H646" s="50" t="s">
        <v>1682</v>
      </c>
      <c r="I646" s="51"/>
      <c r="J646" s="52">
        <v>60</v>
      </c>
      <c r="K646" s="52"/>
      <c r="L646" s="53">
        <v>43595</v>
      </c>
      <c r="M646" s="54">
        <f t="shared" si="259"/>
        <v>5</v>
      </c>
      <c r="N646" s="52">
        <f t="shared" si="267"/>
        <v>19</v>
      </c>
      <c r="O646" s="55">
        <f t="shared" ca="1" si="277"/>
        <v>28</v>
      </c>
      <c r="P646" s="55" t="str">
        <f t="shared" ca="1" si="278"/>
        <v>2019.7</v>
      </c>
      <c r="Q646" s="56">
        <f t="shared" si="279"/>
        <v>12615.3</v>
      </c>
      <c r="R646" s="52">
        <f t="shared" ca="1" si="280"/>
        <v>61</v>
      </c>
      <c r="S646" s="52"/>
      <c r="T646" s="52" t="str">
        <f t="shared" ca="1" si="263"/>
        <v>OV</v>
      </c>
      <c r="U646" s="57" t="s">
        <v>178</v>
      </c>
      <c r="V646" s="58">
        <f t="shared" ca="1" si="284"/>
        <v>0</v>
      </c>
      <c r="W646" s="59"/>
      <c r="X646" s="60"/>
      <c r="Y646" s="61">
        <v>12615.3</v>
      </c>
      <c r="Z646" s="56">
        <f t="shared" ca="1" si="281"/>
        <v>0</v>
      </c>
      <c r="AA646" s="56">
        <f t="shared" ca="1" si="281"/>
        <v>0</v>
      </c>
      <c r="AB646" s="56">
        <f t="shared" ca="1" si="281"/>
        <v>0</v>
      </c>
      <c r="AC646" s="56">
        <f t="shared" ca="1" si="281"/>
        <v>0</v>
      </c>
      <c r="AD646" s="56">
        <f t="shared" ca="1" si="281"/>
        <v>0</v>
      </c>
      <c r="AE646" s="56">
        <f t="shared" ca="1" si="281"/>
        <v>0</v>
      </c>
      <c r="AF646" s="56">
        <f t="shared" ca="1" si="281"/>
        <v>0</v>
      </c>
      <c r="AG646" s="56">
        <f t="shared" ca="1" si="281"/>
        <v>0</v>
      </c>
      <c r="AH646" s="56">
        <f t="shared" ca="1" si="281"/>
        <v>0</v>
      </c>
      <c r="AI646" s="56">
        <f t="shared" ca="1" si="281"/>
        <v>12615.3</v>
      </c>
      <c r="AJ646" s="56">
        <f t="shared" ca="1" si="282"/>
        <v>0</v>
      </c>
      <c r="AK646" s="56">
        <f t="shared" ca="1" si="282"/>
        <v>0</v>
      </c>
      <c r="AL646" s="56">
        <f t="shared" ca="1" si="282"/>
        <v>0</v>
      </c>
      <c r="AM646" s="56">
        <f t="shared" ca="1" si="282"/>
        <v>0</v>
      </c>
      <c r="AN646" s="56">
        <f t="shared" ca="1" si="282"/>
        <v>0</v>
      </c>
      <c r="AO646" s="56">
        <f t="shared" ca="1" si="282"/>
        <v>0</v>
      </c>
      <c r="AP646" s="56">
        <f t="shared" ca="1" si="282"/>
        <v>0</v>
      </c>
      <c r="AQ646" s="56">
        <f t="shared" ca="1" si="282"/>
        <v>0</v>
      </c>
      <c r="AR646" s="56">
        <f t="shared" ca="1" si="282"/>
        <v>0</v>
      </c>
      <c r="AS646" s="56">
        <f t="shared" ca="1" si="282"/>
        <v>0</v>
      </c>
      <c r="AT646" s="56">
        <f t="shared" ca="1" si="283"/>
        <v>0</v>
      </c>
      <c r="AU646" s="56">
        <f t="shared" ca="1" si="283"/>
        <v>0</v>
      </c>
      <c r="AV646" s="56">
        <f t="shared" ca="1" si="283"/>
        <v>0</v>
      </c>
      <c r="AW646" s="56">
        <f t="shared" ca="1" si="283"/>
        <v>0</v>
      </c>
      <c r="AX646" s="56">
        <f t="shared" ca="1" si="283"/>
        <v>0</v>
      </c>
      <c r="AY646" s="56">
        <f t="shared" ca="1" si="283"/>
        <v>0</v>
      </c>
      <c r="AZ646" s="56">
        <f t="shared" ca="1" si="283"/>
        <v>0</v>
      </c>
      <c r="BA646" s="56">
        <f t="shared" ca="1" si="283"/>
        <v>0</v>
      </c>
      <c r="BB646" s="56">
        <f t="shared" ca="1" si="283"/>
        <v>0</v>
      </c>
      <c r="BC646" s="56">
        <f t="shared" ca="1" si="283"/>
        <v>0</v>
      </c>
      <c r="BD646" s="56">
        <f t="shared" ca="1" si="283"/>
        <v>0</v>
      </c>
      <c r="BE646" s="56">
        <f t="shared" ca="1" si="283"/>
        <v>0</v>
      </c>
      <c r="BF646" s="56">
        <f t="shared" ca="1" si="283"/>
        <v>0</v>
      </c>
      <c r="BG646" s="56">
        <f t="shared" ca="1" si="283"/>
        <v>0</v>
      </c>
      <c r="BH646" s="65"/>
      <c r="BI646" s="52"/>
      <c r="BJ646" s="4"/>
    </row>
    <row r="647" spans="1:62" x14ac:dyDescent="0.2">
      <c r="A647" s="4" t="s">
        <v>238</v>
      </c>
      <c r="B647" s="4" t="s">
        <v>4064</v>
      </c>
      <c r="C647" s="4" t="s">
        <v>1684</v>
      </c>
      <c r="D647" s="4"/>
      <c r="E647" s="66"/>
      <c r="F647" s="67"/>
      <c r="G647" s="50" t="s">
        <v>1682</v>
      </c>
      <c r="H647" s="50" t="s">
        <v>1682</v>
      </c>
      <c r="I647" s="51"/>
      <c r="J647" s="52">
        <v>60</v>
      </c>
      <c r="K647" s="52"/>
      <c r="L647" s="53"/>
      <c r="M647" s="54" t="str">
        <f t="shared" si="259"/>
        <v>-</v>
      </c>
      <c r="N647" s="52">
        <f t="shared" si="267"/>
        <v>0</v>
      </c>
      <c r="O647" s="55">
        <f t="shared" ca="1" si="277"/>
        <v>28</v>
      </c>
      <c r="P647" s="55" t="str">
        <f t="shared" ca="1" si="278"/>
        <v>2019.7</v>
      </c>
      <c r="Q647" s="56">
        <f t="shared" si="279"/>
        <v>0</v>
      </c>
      <c r="R647" s="52" t="str">
        <f t="shared" si="280"/>
        <v/>
      </c>
      <c r="S647" s="52"/>
      <c r="T647" s="52" t="str">
        <f t="shared" si="263"/>
        <v>OV</v>
      </c>
      <c r="U647" s="57" t="s">
        <v>178</v>
      </c>
      <c r="V647" s="58">
        <f t="shared" ca="1" si="284"/>
        <v>0</v>
      </c>
      <c r="W647" s="59"/>
      <c r="X647" s="60"/>
      <c r="Y647" s="61"/>
      <c r="Z647" s="56">
        <f t="shared" ca="1" si="281"/>
        <v>0</v>
      </c>
      <c r="AA647" s="56">
        <f t="shared" ca="1" si="281"/>
        <v>0</v>
      </c>
      <c r="AB647" s="56">
        <f t="shared" ca="1" si="281"/>
        <v>0</v>
      </c>
      <c r="AC647" s="56">
        <f t="shared" ca="1" si="281"/>
        <v>0</v>
      </c>
      <c r="AD647" s="56">
        <f t="shared" ca="1" si="281"/>
        <v>0</v>
      </c>
      <c r="AE647" s="56">
        <f t="shared" ca="1" si="281"/>
        <v>0</v>
      </c>
      <c r="AF647" s="56">
        <f t="shared" ca="1" si="281"/>
        <v>0</v>
      </c>
      <c r="AG647" s="56">
        <f t="shared" ca="1" si="281"/>
        <v>0</v>
      </c>
      <c r="AH647" s="56">
        <f t="shared" ca="1" si="281"/>
        <v>0</v>
      </c>
      <c r="AI647" s="56">
        <f t="shared" ca="1" si="281"/>
        <v>0</v>
      </c>
      <c r="AJ647" s="56">
        <f t="shared" ca="1" si="282"/>
        <v>0</v>
      </c>
      <c r="AK647" s="56">
        <f t="shared" ca="1" si="282"/>
        <v>0</v>
      </c>
      <c r="AL647" s="56">
        <f t="shared" ca="1" si="282"/>
        <v>0</v>
      </c>
      <c r="AM647" s="56">
        <f t="shared" ca="1" si="282"/>
        <v>0</v>
      </c>
      <c r="AN647" s="56">
        <f t="shared" ca="1" si="282"/>
        <v>0</v>
      </c>
      <c r="AO647" s="56">
        <f t="shared" ca="1" si="282"/>
        <v>0</v>
      </c>
      <c r="AP647" s="56">
        <f t="shared" ca="1" si="282"/>
        <v>0</v>
      </c>
      <c r="AQ647" s="56">
        <f t="shared" ca="1" si="282"/>
        <v>0</v>
      </c>
      <c r="AR647" s="56">
        <f t="shared" ca="1" si="282"/>
        <v>0</v>
      </c>
      <c r="AS647" s="56">
        <f t="shared" ca="1" si="282"/>
        <v>0</v>
      </c>
      <c r="AT647" s="56">
        <f t="shared" ca="1" si="283"/>
        <v>0</v>
      </c>
      <c r="AU647" s="56">
        <f t="shared" ca="1" si="283"/>
        <v>0</v>
      </c>
      <c r="AV647" s="56">
        <f t="shared" ca="1" si="283"/>
        <v>0</v>
      </c>
      <c r="AW647" s="56">
        <f t="shared" ca="1" si="283"/>
        <v>0</v>
      </c>
      <c r="AX647" s="56">
        <f t="shared" ca="1" si="283"/>
        <v>0</v>
      </c>
      <c r="AY647" s="56">
        <f t="shared" ca="1" si="283"/>
        <v>0</v>
      </c>
      <c r="AZ647" s="56">
        <f t="shared" ca="1" si="283"/>
        <v>0</v>
      </c>
      <c r="BA647" s="56">
        <f t="shared" ca="1" si="283"/>
        <v>0</v>
      </c>
      <c r="BB647" s="56">
        <f t="shared" ca="1" si="283"/>
        <v>0</v>
      </c>
      <c r="BC647" s="56">
        <f t="shared" ca="1" si="283"/>
        <v>0</v>
      </c>
      <c r="BD647" s="56">
        <f t="shared" ca="1" si="283"/>
        <v>0</v>
      </c>
      <c r="BE647" s="56">
        <f t="shared" ca="1" si="283"/>
        <v>0</v>
      </c>
      <c r="BF647" s="56">
        <f t="shared" ca="1" si="283"/>
        <v>0</v>
      </c>
      <c r="BG647" s="56">
        <f t="shared" ca="1" si="283"/>
        <v>0</v>
      </c>
      <c r="BH647" s="65"/>
      <c r="BI647" s="52"/>
      <c r="BJ647" s="4"/>
    </row>
    <row r="648" spans="1:62" x14ac:dyDescent="0.2">
      <c r="A648" s="4" t="s">
        <v>238</v>
      </c>
      <c r="B648" s="4" t="s">
        <v>4064</v>
      </c>
      <c r="C648" s="4" t="s">
        <v>1684</v>
      </c>
      <c r="D648" s="4"/>
      <c r="E648" s="66"/>
      <c r="F648" s="67"/>
      <c r="G648" s="50" t="s">
        <v>1682</v>
      </c>
      <c r="H648" s="50" t="s">
        <v>1682</v>
      </c>
      <c r="I648" s="51"/>
      <c r="J648" s="52">
        <v>60</v>
      </c>
      <c r="K648" s="52"/>
      <c r="L648" s="53"/>
      <c r="M648" s="54" t="str">
        <f t="shared" si="259"/>
        <v>-</v>
      </c>
      <c r="N648" s="52">
        <f t="shared" si="267"/>
        <v>0</v>
      </c>
      <c r="O648" s="55">
        <f t="shared" ca="1" si="277"/>
        <v>28</v>
      </c>
      <c r="P648" s="55" t="str">
        <f t="shared" ca="1" si="278"/>
        <v>2019.7</v>
      </c>
      <c r="Q648" s="56">
        <f t="shared" si="279"/>
        <v>0</v>
      </c>
      <c r="R648" s="52" t="str">
        <f t="shared" si="280"/>
        <v/>
      </c>
      <c r="S648" s="52"/>
      <c r="T648" s="52" t="str">
        <f t="shared" si="263"/>
        <v>OV</v>
      </c>
      <c r="U648" s="57" t="s">
        <v>178</v>
      </c>
      <c r="V648" s="58">
        <f t="shared" ca="1" si="284"/>
        <v>0</v>
      </c>
      <c r="W648" s="59"/>
      <c r="X648" s="60"/>
      <c r="Y648" s="61"/>
      <c r="Z648" s="56">
        <f t="shared" ca="1" si="281"/>
        <v>0</v>
      </c>
      <c r="AA648" s="56">
        <f t="shared" ca="1" si="281"/>
        <v>0</v>
      </c>
      <c r="AB648" s="56">
        <f t="shared" ca="1" si="281"/>
        <v>0</v>
      </c>
      <c r="AC648" s="56">
        <f t="shared" ca="1" si="281"/>
        <v>0</v>
      </c>
      <c r="AD648" s="56">
        <f t="shared" ca="1" si="281"/>
        <v>0</v>
      </c>
      <c r="AE648" s="56">
        <f t="shared" ca="1" si="281"/>
        <v>0</v>
      </c>
      <c r="AF648" s="56">
        <f t="shared" ca="1" si="281"/>
        <v>0</v>
      </c>
      <c r="AG648" s="56">
        <f t="shared" ca="1" si="281"/>
        <v>0</v>
      </c>
      <c r="AH648" s="56">
        <f t="shared" ca="1" si="281"/>
        <v>0</v>
      </c>
      <c r="AI648" s="56">
        <f t="shared" ca="1" si="281"/>
        <v>0</v>
      </c>
      <c r="AJ648" s="56">
        <f t="shared" ca="1" si="282"/>
        <v>0</v>
      </c>
      <c r="AK648" s="56">
        <f t="shared" ca="1" si="282"/>
        <v>0</v>
      </c>
      <c r="AL648" s="56">
        <f t="shared" ca="1" si="282"/>
        <v>0</v>
      </c>
      <c r="AM648" s="56">
        <f t="shared" ca="1" si="282"/>
        <v>0</v>
      </c>
      <c r="AN648" s="56">
        <f t="shared" ca="1" si="282"/>
        <v>0</v>
      </c>
      <c r="AO648" s="56">
        <f t="shared" ca="1" si="282"/>
        <v>0</v>
      </c>
      <c r="AP648" s="56">
        <f t="shared" ca="1" si="282"/>
        <v>0</v>
      </c>
      <c r="AQ648" s="56">
        <f t="shared" ca="1" si="282"/>
        <v>0</v>
      </c>
      <c r="AR648" s="56">
        <f t="shared" ca="1" si="282"/>
        <v>0</v>
      </c>
      <c r="AS648" s="56">
        <f t="shared" ca="1" si="282"/>
        <v>0</v>
      </c>
      <c r="AT648" s="56">
        <f t="shared" ca="1" si="283"/>
        <v>0</v>
      </c>
      <c r="AU648" s="56">
        <f t="shared" ca="1" si="283"/>
        <v>0</v>
      </c>
      <c r="AV648" s="56">
        <f t="shared" ca="1" si="283"/>
        <v>0</v>
      </c>
      <c r="AW648" s="56">
        <f t="shared" ca="1" si="283"/>
        <v>0</v>
      </c>
      <c r="AX648" s="56">
        <f t="shared" ca="1" si="283"/>
        <v>0</v>
      </c>
      <c r="AY648" s="56">
        <f t="shared" ca="1" si="283"/>
        <v>0</v>
      </c>
      <c r="AZ648" s="56">
        <f t="shared" ca="1" si="283"/>
        <v>0</v>
      </c>
      <c r="BA648" s="56">
        <f t="shared" ca="1" si="283"/>
        <v>0</v>
      </c>
      <c r="BB648" s="56">
        <f t="shared" ca="1" si="283"/>
        <v>0</v>
      </c>
      <c r="BC648" s="56">
        <f t="shared" ca="1" si="283"/>
        <v>0</v>
      </c>
      <c r="BD648" s="56">
        <f t="shared" ca="1" si="283"/>
        <v>0</v>
      </c>
      <c r="BE648" s="56">
        <f t="shared" ca="1" si="283"/>
        <v>0</v>
      </c>
      <c r="BF648" s="56">
        <f t="shared" ca="1" si="283"/>
        <v>0</v>
      </c>
      <c r="BG648" s="56">
        <f t="shared" ca="1" si="283"/>
        <v>0</v>
      </c>
      <c r="BH648" s="65"/>
      <c r="BI648" s="52"/>
      <c r="BJ648" s="4"/>
    </row>
    <row r="649" spans="1:62" x14ac:dyDescent="0.2">
      <c r="A649" s="4" t="s">
        <v>238</v>
      </c>
      <c r="B649" s="4" t="s">
        <v>4064</v>
      </c>
      <c r="C649" s="4" t="s">
        <v>1684</v>
      </c>
      <c r="D649" s="4"/>
      <c r="E649" s="66"/>
      <c r="F649" s="67"/>
      <c r="G649" s="50" t="s">
        <v>1682</v>
      </c>
      <c r="H649" s="50" t="s">
        <v>1682</v>
      </c>
      <c r="I649" s="51"/>
      <c r="J649" s="52">
        <v>60</v>
      </c>
      <c r="K649" s="52"/>
      <c r="L649" s="53"/>
      <c r="M649" s="54" t="str">
        <f t="shared" si="259"/>
        <v>-</v>
      </c>
      <c r="N649" s="52">
        <f t="shared" si="267"/>
        <v>0</v>
      </c>
      <c r="O649" s="55">
        <f t="shared" ca="1" si="277"/>
        <v>28</v>
      </c>
      <c r="P649" s="55" t="str">
        <f t="shared" ca="1" si="278"/>
        <v>2019.7</v>
      </c>
      <c r="Q649" s="56">
        <f t="shared" si="279"/>
        <v>0</v>
      </c>
      <c r="R649" s="52" t="str">
        <f t="shared" si="280"/>
        <v/>
      </c>
      <c r="S649" s="52"/>
      <c r="T649" s="52" t="str">
        <f t="shared" si="263"/>
        <v>OV</v>
      </c>
      <c r="U649" s="57" t="s">
        <v>178</v>
      </c>
      <c r="V649" s="58">
        <f t="shared" ca="1" si="284"/>
        <v>0</v>
      </c>
      <c r="W649" s="59"/>
      <c r="X649" s="60"/>
      <c r="Y649" s="61"/>
      <c r="Z649" s="56">
        <f t="shared" ca="1" si="281"/>
        <v>0</v>
      </c>
      <c r="AA649" s="56">
        <f t="shared" ca="1" si="281"/>
        <v>0</v>
      </c>
      <c r="AB649" s="56">
        <f t="shared" ca="1" si="281"/>
        <v>0</v>
      </c>
      <c r="AC649" s="56">
        <f t="shared" ca="1" si="281"/>
        <v>0</v>
      </c>
      <c r="AD649" s="56">
        <f t="shared" ca="1" si="281"/>
        <v>0</v>
      </c>
      <c r="AE649" s="56">
        <f t="shared" ca="1" si="281"/>
        <v>0</v>
      </c>
      <c r="AF649" s="56">
        <f t="shared" ca="1" si="281"/>
        <v>0</v>
      </c>
      <c r="AG649" s="56">
        <f t="shared" ca="1" si="281"/>
        <v>0</v>
      </c>
      <c r="AH649" s="56">
        <f t="shared" ca="1" si="281"/>
        <v>0</v>
      </c>
      <c r="AI649" s="56">
        <f t="shared" ca="1" si="281"/>
        <v>0</v>
      </c>
      <c r="AJ649" s="56">
        <f t="shared" ca="1" si="282"/>
        <v>0</v>
      </c>
      <c r="AK649" s="56">
        <f t="shared" ca="1" si="282"/>
        <v>0</v>
      </c>
      <c r="AL649" s="56">
        <f t="shared" ca="1" si="282"/>
        <v>0</v>
      </c>
      <c r="AM649" s="56">
        <f t="shared" ca="1" si="282"/>
        <v>0</v>
      </c>
      <c r="AN649" s="56">
        <f t="shared" ca="1" si="282"/>
        <v>0</v>
      </c>
      <c r="AO649" s="56">
        <f t="shared" ca="1" si="282"/>
        <v>0</v>
      </c>
      <c r="AP649" s="56">
        <f t="shared" ca="1" si="282"/>
        <v>0</v>
      </c>
      <c r="AQ649" s="56">
        <f t="shared" ca="1" si="282"/>
        <v>0</v>
      </c>
      <c r="AR649" s="56">
        <f t="shared" ca="1" si="282"/>
        <v>0</v>
      </c>
      <c r="AS649" s="56">
        <f t="shared" ca="1" si="282"/>
        <v>0</v>
      </c>
      <c r="AT649" s="56">
        <f t="shared" ca="1" si="283"/>
        <v>0</v>
      </c>
      <c r="AU649" s="56">
        <f t="shared" ca="1" si="283"/>
        <v>0</v>
      </c>
      <c r="AV649" s="56">
        <f t="shared" ca="1" si="283"/>
        <v>0</v>
      </c>
      <c r="AW649" s="56">
        <f t="shared" ca="1" si="283"/>
        <v>0</v>
      </c>
      <c r="AX649" s="56">
        <f t="shared" ca="1" si="283"/>
        <v>0</v>
      </c>
      <c r="AY649" s="56">
        <f t="shared" ca="1" si="283"/>
        <v>0</v>
      </c>
      <c r="AZ649" s="56">
        <f t="shared" ca="1" si="283"/>
        <v>0</v>
      </c>
      <c r="BA649" s="56">
        <f t="shared" ca="1" si="283"/>
        <v>0</v>
      </c>
      <c r="BB649" s="56">
        <f t="shared" ca="1" si="283"/>
        <v>0</v>
      </c>
      <c r="BC649" s="56">
        <f t="shared" ca="1" si="283"/>
        <v>0</v>
      </c>
      <c r="BD649" s="56">
        <f t="shared" ca="1" si="283"/>
        <v>0</v>
      </c>
      <c r="BE649" s="56">
        <f t="shared" ca="1" si="283"/>
        <v>0</v>
      </c>
      <c r="BF649" s="56">
        <f t="shared" ca="1" si="283"/>
        <v>0</v>
      </c>
      <c r="BG649" s="56">
        <f t="shared" ca="1" si="283"/>
        <v>0</v>
      </c>
      <c r="BH649" s="65"/>
      <c r="BI649" s="52"/>
      <c r="BJ649" s="4"/>
    </row>
    <row r="650" spans="1:62" ht="13.15" customHeight="1" x14ac:dyDescent="0.2">
      <c r="A650" s="4" t="s">
        <v>238</v>
      </c>
      <c r="B650" s="4" t="s">
        <v>4064</v>
      </c>
      <c r="C650" s="4" t="s">
        <v>1684</v>
      </c>
      <c r="D650" s="4"/>
      <c r="E650" s="66"/>
      <c r="F650" s="67"/>
      <c r="G650" s="50" t="s">
        <v>1682</v>
      </c>
      <c r="H650" s="50" t="s">
        <v>1682</v>
      </c>
      <c r="I650" s="51"/>
      <c r="J650" s="52">
        <v>60</v>
      </c>
      <c r="K650" s="52"/>
      <c r="L650" s="53"/>
      <c r="M650" s="54" t="str">
        <f t="shared" si="259"/>
        <v>-</v>
      </c>
      <c r="N650" s="52">
        <f t="shared" si="267"/>
        <v>0</v>
      </c>
      <c r="O650" s="55">
        <f t="shared" ca="1" si="277"/>
        <v>28</v>
      </c>
      <c r="P650" s="55" t="str">
        <f t="shared" ca="1" si="278"/>
        <v>2019.7</v>
      </c>
      <c r="Q650" s="56">
        <f t="shared" si="279"/>
        <v>0</v>
      </c>
      <c r="R650" s="52" t="str">
        <f t="shared" si="280"/>
        <v/>
      </c>
      <c r="S650" s="52"/>
      <c r="T650" s="52" t="str">
        <f t="shared" si="263"/>
        <v>OV</v>
      </c>
      <c r="U650" s="57" t="s">
        <v>178</v>
      </c>
      <c r="V650" s="58">
        <f t="shared" ca="1" si="284"/>
        <v>0</v>
      </c>
      <c r="W650" s="59"/>
      <c r="X650" s="60"/>
      <c r="Y650" s="61"/>
      <c r="Z650" s="56">
        <f t="shared" ca="1" si="281"/>
        <v>0</v>
      </c>
      <c r="AA650" s="56">
        <f t="shared" ca="1" si="281"/>
        <v>0</v>
      </c>
      <c r="AB650" s="56">
        <f t="shared" ca="1" si="281"/>
        <v>0</v>
      </c>
      <c r="AC650" s="56">
        <f t="shared" ca="1" si="281"/>
        <v>0</v>
      </c>
      <c r="AD650" s="56">
        <f t="shared" ca="1" si="281"/>
        <v>0</v>
      </c>
      <c r="AE650" s="56">
        <f t="shared" ca="1" si="281"/>
        <v>0</v>
      </c>
      <c r="AF650" s="56">
        <f t="shared" ca="1" si="281"/>
        <v>0</v>
      </c>
      <c r="AG650" s="56">
        <f t="shared" ca="1" si="281"/>
        <v>0</v>
      </c>
      <c r="AH650" s="56">
        <f t="shared" ca="1" si="281"/>
        <v>0</v>
      </c>
      <c r="AI650" s="56">
        <f t="shared" ca="1" si="281"/>
        <v>0</v>
      </c>
      <c r="AJ650" s="56">
        <f t="shared" ca="1" si="282"/>
        <v>0</v>
      </c>
      <c r="AK650" s="56">
        <f t="shared" ca="1" si="282"/>
        <v>0</v>
      </c>
      <c r="AL650" s="56">
        <f t="shared" ca="1" si="282"/>
        <v>0</v>
      </c>
      <c r="AM650" s="56">
        <f t="shared" ca="1" si="282"/>
        <v>0</v>
      </c>
      <c r="AN650" s="56">
        <f t="shared" ca="1" si="282"/>
        <v>0</v>
      </c>
      <c r="AO650" s="56">
        <f t="shared" ca="1" si="282"/>
        <v>0</v>
      </c>
      <c r="AP650" s="56">
        <f t="shared" ca="1" si="282"/>
        <v>0</v>
      </c>
      <c r="AQ650" s="56">
        <f t="shared" ca="1" si="282"/>
        <v>0</v>
      </c>
      <c r="AR650" s="56">
        <f t="shared" ca="1" si="282"/>
        <v>0</v>
      </c>
      <c r="AS650" s="56">
        <f t="shared" ca="1" si="282"/>
        <v>0</v>
      </c>
      <c r="AT650" s="56">
        <f t="shared" ca="1" si="283"/>
        <v>0</v>
      </c>
      <c r="AU650" s="56">
        <f t="shared" ca="1" si="283"/>
        <v>0</v>
      </c>
      <c r="AV650" s="56">
        <f t="shared" ca="1" si="283"/>
        <v>0</v>
      </c>
      <c r="AW650" s="56">
        <f t="shared" ca="1" si="283"/>
        <v>0</v>
      </c>
      <c r="AX650" s="56">
        <f t="shared" ca="1" si="283"/>
        <v>0</v>
      </c>
      <c r="AY650" s="56">
        <f t="shared" ca="1" si="283"/>
        <v>0</v>
      </c>
      <c r="AZ650" s="56">
        <f t="shared" ca="1" si="283"/>
        <v>0</v>
      </c>
      <c r="BA650" s="56">
        <f t="shared" ca="1" si="283"/>
        <v>0</v>
      </c>
      <c r="BB650" s="56">
        <f t="shared" ca="1" si="283"/>
        <v>0</v>
      </c>
      <c r="BC650" s="56">
        <f t="shared" ca="1" si="283"/>
        <v>0</v>
      </c>
      <c r="BD650" s="56">
        <f t="shared" ca="1" si="283"/>
        <v>0</v>
      </c>
      <c r="BE650" s="56">
        <f t="shared" ca="1" si="283"/>
        <v>0</v>
      </c>
      <c r="BF650" s="56">
        <f t="shared" ca="1" si="283"/>
        <v>0</v>
      </c>
      <c r="BG650" s="56">
        <f t="shared" ca="1" si="283"/>
        <v>0</v>
      </c>
      <c r="BH650" s="65"/>
      <c r="BI650" s="52"/>
      <c r="BJ650" s="4"/>
    </row>
    <row r="651" spans="1:62" x14ac:dyDescent="0.2">
      <c r="A651" s="4" t="s">
        <v>2242</v>
      </c>
      <c r="B651" s="4" t="s">
        <v>4065</v>
      </c>
      <c r="C651" s="4" t="s">
        <v>1684</v>
      </c>
      <c r="D651" s="4"/>
      <c r="E651" s="66"/>
      <c r="F651" s="67"/>
      <c r="G651" s="50" t="s">
        <v>1682</v>
      </c>
      <c r="H651" s="50" t="s">
        <v>1682</v>
      </c>
      <c r="I651" s="51"/>
      <c r="J651" s="52">
        <v>30</v>
      </c>
      <c r="K651" s="52"/>
      <c r="L651" s="53"/>
      <c r="M651" s="54" t="str">
        <f t="shared" ref="M651:M723" si="285">IF(L651="","-",WEEKDAY(L651,2))</f>
        <v>-</v>
      </c>
      <c r="N651" s="52">
        <f t="shared" si="267"/>
        <v>0</v>
      </c>
      <c r="O651" s="55">
        <f t="shared" ca="1" si="277"/>
        <v>28</v>
      </c>
      <c r="P651" s="55" t="str">
        <f t="shared" ca="1" si="278"/>
        <v>2019.7</v>
      </c>
      <c r="Q651" s="56">
        <f t="shared" si="279"/>
        <v>0</v>
      </c>
      <c r="R651" s="52" t="str">
        <f t="shared" si="280"/>
        <v/>
      </c>
      <c r="S651" s="52"/>
      <c r="T651" s="52" t="str">
        <f t="shared" si="263"/>
        <v>OV</v>
      </c>
      <c r="U651" s="57" t="s">
        <v>178</v>
      </c>
      <c r="V651" s="58">
        <f t="shared" ca="1" si="284"/>
        <v>0</v>
      </c>
      <c r="W651" s="59"/>
      <c r="X651" s="60"/>
      <c r="Y651" s="61"/>
      <c r="Z651" s="56">
        <f t="shared" ca="1" si="281"/>
        <v>0</v>
      </c>
      <c r="AA651" s="56">
        <f t="shared" ca="1" si="281"/>
        <v>0</v>
      </c>
      <c r="AB651" s="56">
        <f t="shared" ca="1" si="281"/>
        <v>0</v>
      </c>
      <c r="AC651" s="56">
        <f t="shared" ca="1" si="281"/>
        <v>0</v>
      </c>
      <c r="AD651" s="56">
        <f t="shared" ca="1" si="281"/>
        <v>0</v>
      </c>
      <c r="AE651" s="56">
        <f t="shared" ca="1" si="281"/>
        <v>0</v>
      </c>
      <c r="AF651" s="56">
        <f t="shared" ca="1" si="281"/>
        <v>0</v>
      </c>
      <c r="AG651" s="56">
        <f t="shared" ca="1" si="281"/>
        <v>0</v>
      </c>
      <c r="AH651" s="56">
        <f t="shared" ca="1" si="281"/>
        <v>0</v>
      </c>
      <c r="AI651" s="56">
        <f t="shared" ca="1" si="281"/>
        <v>0</v>
      </c>
      <c r="AJ651" s="56">
        <f t="shared" ca="1" si="282"/>
        <v>0</v>
      </c>
      <c r="AK651" s="56">
        <f t="shared" ca="1" si="282"/>
        <v>0</v>
      </c>
      <c r="AL651" s="56">
        <f t="shared" ca="1" si="282"/>
        <v>0</v>
      </c>
      <c r="AM651" s="56">
        <f t="shared" ca="1" si="282"/>
        <v>0</v>
      </c>
      <c r="AN651" s="56">
        <f t="shared" ca="1" si="282"/>
        <v>0</v>
      </c>
      <c r="AO651" s="56">
        <f t="shared" ca="1" si="282"/>
        <v>0</v>
      </c>
      <c r="AP651" s="56">
        <f t="shared" ca="1" si="282"/>
        <v>0</v>
      </c>
      <c r="AQ651" s="56">
        <f t="shared" ca="1" si="282"/>
        <v>0</v>
      </c>
      <c r="AR651" s="56">
        <f t="shared" ca="1" si="282"/>
        <v>0</v>
      </c>
      <c r="AS651" s="56">
        <f t="shared" ca="1" si="282"/>
        <v>0</v>
      </c>
      <c r="AT651" s="56">
        <f t="shared" ca="1" si="283"/>
        <v>0</v>
      </c>
      <c r="AU651" s="56">
        <f t="shared" ca="1" si="283"/>
        <v>0</v>
      </c>
      <c r="AV651" s="56">
        <f t="shared" ca="1" si="283"/>
        <v>0</v>
      </c>
      <c r="AW651" s="56">
        <f t="shared" ca="1" si="283"/>
        <v>0</v>
      </c>
      <c r="AX651" s="56">
        <f t="shared" ca="1" si="283"/>
        <v>0</v>
      </c>
      <c r="AY651" s="56">
        <f t="shared" ca="1" si="283"/>
        <v>0</v>
      </c>
      <c r="AZ651" s="56">
        <f t="shared" ca="1" si="283"/>
        <v>0</v>
      </c>
      <c r="BA651" s="56">
        <f t="shared" ca="1" si="283"/>
        <v>0</v>
      </c>
      <c r="BB651" s="56">
        <f t="shared" ca="1" si="283"/>
        <v>0</v>
      </c>
      <c r="BC651" s="56">
        <f t="shared" ca="1" si="283"/>
        <v>0</v>
      </c>
      <c r="BD651" s="56">
        <f t="shared" ca="1" si="283"/>
        <v>0</v>
      </c>
      <c r="BE651" s="56">
        <f t="shared" ca="1" si="283"/>
        <v>0</v>
      </c>
      <c r="BF651" s="56">
        <f t="shared" ca="1" si="283"/>
        <v>0</v>
      </c>
      <c r="BG651" s="56">
        <f t="shared" ca="1" si="283"/>
        <v>0</v>
      </c>
      <c r="BH651" s="65"/>
      <c r="BI651" s="52"/>
      <c r="BJ651" s="4"/>
    </row>
    <row r="652" spans="1:62" x14ac:dyDescent="0.2">
      <c r="A652" s="4" t="s">
        <v>2243</v>
      </c>
      <c r="B652" s="4" t="s">
        <v>4043</v>
      </c>
      <c r="C652" s="4" t="s">
        <v>1684</v>
      </c>
      <c r="D652" s="4"/>
      <c r="E652" s="66"/>
      <c r="F652" s="67"/>
      <c r="G652" s="50" t="s">
        <v>1682</v>
      </c>
      <c r="H652" s="50" t="s">
        <v>1682</v>
      </c>
      <c r="I652" s="51"/>
      <c r="J652" s="52">
        <v>30</v>
      </c>
      <c r="K652" s="52"/>
      <c r="L652" s="53"/>
      <c r="M652" s="54" t="str">
        <f t="shared" si="285"/>
        <v>-</v>
      </c>
      <c r="N652" s="52">
        <f t="shared" si="267"/>
        <v>0</v>
      </c>
      <c r="O652" s="55">
        <f t="shared" ca="1" si="277"/>
        <v>28</v>
      </c>
      <c r="P652" s="55" t="str">
        <f t="shared" ca="1" si="278"/>
        <v>2019.7</v>
      </c>
      <c r="Q652" s="56">
        <f t="shared" si="279"/>
        <v>0</v>
      </c>
      <c r="R652" s="52" t="str">
        <f t="shared" si="280"/>
        <v/>
      </c>
      <c r="S652" s="52"/>
      <c r="T652" s="52" t="str">
        <f t="shared" si="263"/>
        <v>OV</v>
      </c>
      <c r="U652" s="57" t="s">
        <v>178</v>
      </c>
      <c r="V652" s="58">
        <f t="shared" ca="1" si="284"/>
        <v>0</v>
      </c>
      <c r="W652" s="59"/>
      <c r="X652" s="60"/>
      <c r="Y652" s="61"/>
      <c r="Z652" s="56">
        <f t="shared" ref="Z652:AI661" ca="1" si="286">IF($O652-WEEKNUM(Z$1815)=0,$Y652,0)</f>
        <v>0</v>
      </c>
      <c r="AA652" s="56">
        <f t="shared" ca="1" si="286"/>
        <v>0</v>
      </c>
      <c r="AB652" s="56">
        <f t="shared" ca="1" si="286"/>
        <v>0</v>
      </c>
      <c r="AC652" s="56">
        <f t="shared" ca="1" si="286"/>
        <v>0</v>
      </c>
      <c r="AD652" s="56">
        <f t="shared" ca="1" si="286"/>
        <v>0</v>
      </c>
      <c r="AE652" s="56">
        <f t="shared" ca="1" si="286"/>
        <v>0</v>
      </c>
      <c r="AF652" s="56">
        <f t="shared" ca="1" si="286"/>
        <v>0</v>
      </c>
      <c r="AG652" s="56">
        <f t="shared" ca="1" si="286"/>
        <v>0</v>
      </c>
      <c r="AH652" s="56">
        <f t="shared" ca="1" si="286"/>
        <v>0</v>
      </c>
      <c r="AI652" s="56">
        <f t="shared" ca="1" si="286"/>
        <v>0</v>
      </c>
      <c r="AJ652" s="56">
        <f t="shared" ref="AJ652:AS661" ca="1" si="287">IF($O652-WEEKNUM(AJ$1815)=0,$Y652,0)</f>
        <v>0</v>
      </c>
      <c r="AK652" s="56">
        <f t="shared" ca="1" si="287"/>
        <v>0</v>
      </c>
      <c r="AL652" s="56">
        <f t="shared" ca="1" si="287"/>
        <v>0</v>
      </c>
      <c r="AM652" s="56">
        <f t="shared" ca="1" si="287"/>
        <v>0</v>
      </c>
      <c r="AN652" s="56">
        <f t="shared" ca="1" si="287"/>
        <v>0</v>
      </c>
      <c r="AO652" s="56">
        <f t="shared" ca="1" si="287"/>
        <v>0</v>
      </c>
      <c r="AP652" s="56">
        <f t="shared" ca="1" si="287"/>
        <v>0</v>
      </c>
      <c r="AQ652" s="56">
        <f t="shared" ca="1" si="287"/>
        <v>0</v>
      </c>
      <c r="AR652" s="56">
        <f t="shared" ca="1" si="287"/>
        <v>0</v>
      </c>
      <c r="AS652" s="56">
        <f t="shared" ca="1" si="287"/>
        <v>0</v>
      </c>
      <c r="AT652" s="56">
        <f t="shared" ref="AT652:BG661" ca="1" si="288">IF($O652-WEEKNUM(AT$1815)=0,$Y652,0)</f>
        <v>0</v>
      </c>
      <c r="AU652" s="56">
        <f t="shared" ca="1" si="288"/>
        <v>0</v>
      </c>
      <c r="AV652" s="56">
        <f t="shared" ca="1" si="288"/>
        <v>0</v>
      </c>
      <c r="AW652" s="56">
        <f t="shared" ca="1" si="288"/>
        <v>0</v>
      </c>
      <c r="AX652" s="56">
        <f t="shared" ca="1" si="288"/>
        <v>0</v>
      </c>
      <c r="AY652" s="56">
        <f t="shared" ca="1" si="288"/>
        <v>0</v>
      </c>
      <c r="AZ652" s="56">
        <f t="shared" ca="1" si="288"/>
        <v>0</v>
      </c>
      <c r="BA652" s="56">
        <f t="shared" ca="1" si="288"/>
        <v>0</v>
      </c>
      <c r="BB652" s="56">
        <f t="shared" ca="1" si="288"/>
        <v>0</v>
      </c>
      <c r="BC652" s="56">
        <f t="shared" ca="1" si="288"/>
        <v>0</v>
      </c>
      <c r="BD652" s="56">
        <f t="shared" ca="1" si="288"/>
        <v>0</v>
      </c>
      <c r="BE652" s="56">
        <f t="shared" ca="1" si="288"/>
        <v>0</v>
      </c>
      <c r="BF652" s="56">
        <f t="shared" ca="1" si="288"/>
        <v>0</v>
      </c>
      <c r="BG652" s="56">
        <f t="shared" ca="1" si="288"/>
        <v>0</v>
      </c>
      <c r="BH652" s="65"/>
      <c r="BI652" s="52"/>
      <c r="BJ652" s="4"/>
    </row>
    <row r="653" spans="1:62" x14ac:dyDescent="0.2">
      <c r="A653" s="4" t="s">
        <v>2243</v>
      </c>
      <c r="B653" s="4" t="s">
        <v>4043</v>
      </c>
      <c r="C653" s="4" t="s">
        <v>1684</v>
      </c>
      <c r="D653" s="4"/>
      <c r="E653" s="66"/>
      <c r="F653" s="67"/>
      <c r="G653" s="50" t="s">
        <v>1682</v>
      </c>
      <c r="H653" s="50" t="s">
        <v>1682</v>
      </c>
      <c r="I653" s="51"/>
      <c r="J653" s="52">
        <v>30</v>
      </c>
      <c r="K653" s="52"/>
      <c r="L653" s="53"/>
      <c r="M653" s="54" t="str">
        <f t="shared" si="285"/>
        <v>-</v>
      </c>
      <c r="N653" s="52">
        <f t="shared" si="267"/>
        <v>0</v>
      </c>
      <c r="O653" s="55">
        <f t="shared" ca="1" si="277"/>
        <v>28</v>
      </c>
      <c r="P653" s="55" t="str">
        <f t="shared" ca="1" si="278"/>
        <v>2019.7</v>
      </c>
      <c r="Q653" s="56">
        <f t="shared" si="279"/>
        <v>0</v>
      </c>
      <c r="R653" s="52" t="str">
        <f t="shared" si="280"/>
        <v/>
      </c>
      <c r="S653" s="52"/>
      <c r="T653" s="52" t="str">
        <f t="shared" si="263"/>
        <v>OV</v>
      </c>
      <c r="U653" s="57" t="s">
        <v>178</v>
      </c>
      <c r="V653" s="58">
        <f t="shared" ca="1" si="284"/>
        <v>0</v>
      </c>
      <c r="W653" s="59"/>
      <c r="X653" s="60"/>
      <c r="Y653" s="61"/>
      <c r="Z653" s="56">
        <f t="shared" ca="1" si="286"/>
        <v>0</v>
      </c>
      <c r="AA653" s="56">
        <f t="shared" ca="1" si="286"/>
        <v>0</v>
      </c>
      <c r="AB653" s="56">
        <f t="shared" ca="1" si="286"/>
        <v>0</v>
      </c>
      <c r="AC653" s="56">
        <f t="shared" ca="1" si="286"/>
        <v>0</v>
      </c>
      <c r="AD653" s="56">
        <f t="shared" ca="1" si="286"/>
        <v>0</v>
      </c>
      <c r="AE653" s="56">
        <f t="shared" ca="1" si="286"/>
        <v>0</v>
      </c>
      <c r="AF653" s="56">
        <f t="shared" ca="1" si="286"/>
        <v>0</v>
      </c>
      <c r="AG653" s="56">
        <f t="shared" ca="1" si="286"/>
        <v>0</v>
      </c>
      <c r="AH653" s="56">
        <f t="shared" ca="1" si="286"/>
        <v>0</v>
      </c>
      <c r="AI653" s="56">
        <f t="shared" ca="1" si="286"/>
        <v>0</v>
      </c>
      <c r="AJ653" s="56">
        <f t="shared" ca="1" si="287"/>
        <v>0</v>
      </c>
      <c r="AK653" s="56">
        <f t="shared" ca="1" si="287"/>
        <v>0</v>
      </c>
      <c r="AL653" s="56">
        <f t="shared" ca="1" si="287"/>
        <v>0</v>
      </c>
      <c r="AM653" s="56">
        <f t="shared" ca="1" si="287"/>
        <v>0</v>
      </c>
      <c r="AN653" s="56">
        <f t="shared" ca="1" si="287"/>
        <v>0</v>
      </c>
      <c r="AO653" s="56">
        <f t="shared" ca="1" si="287"/>
        <v>0</v>
      </c>
      <c r="AP653" s="56">
        <f t="shared" ca="1" si="287"/>
        <v>0</v>
      </c>
      <c r="AQ653" s="56">
        <f t="shared" ca="1" si="287"/>
        <v>0</v>
      </c>
      <c r="AR653" s="56">
        <f t="shared" ca="1" si="287"/>
        <v>0</v>
      </c>
      <c r="AS653" s="56">
        <f t="shared" ca="1" si="287"/>
        <v>0</v>
      </c>
      <c r="AT653" s="56">
        <f t="shared" ca="1" si="288"/>
        <v>0</v>
      </c>
      <c r="AU653" s="56">
        <f t="shared" ca="1" si="288"/>
        <v>0</v>
      </c>
      <c r="AV653" s="56">
        <f t="shared" ca="1" si="288"/>
        <v>0</v>
      </c>
      <c r="AW653" s="56">
        <f t="shared" ca="1" si="288"/>
        <v>0</v>
      </c>
      <c r="AX653" s="56">
        <f t="shared" ca="1" si="288"/>
        <v>0</v>
      </c>
      <c r="AY653" s="56">
        <f t="shared" ca="1" si="288"/>
        <v>0</v>
      </c>
      <c r="AZ653" s="56">
        <f t="shared" ca="1" si="288"/>
        <v>0</v>
      </c>
      <c r="BA653" s="56">
        <f t="shared" ca="1" si="288"/>
        <v>0</v>
      </c>
      <c r="BB653" s="56">
        <f t="shared" ca="1" si="288"/>
        <v>0</v>
      </c>
      <c r="BC653" s="56">
        <f t="shared" ca="1" si="288"/>
        <v>0</v>
      </c>
      <c r="BD653" s="56">
        <f t="shared" ca="1" si="288"/>
        <v>0</v>
      </c>
      <c r="BE653" s="56">
        <f t="shared" ca="1" si="288"/>
        <v>0</v>
      </c>
      <c r="BF653" s="56">
        <f t="shared" ca="1" si="288"/>
        <v>0</v>
      </c>
      <c r="BG653" s="56">
        <f t="shared" ca="1" si="288"/>
        <v>0</v>
      </c>
      <c r="BH653" s="65"/>
      <c r="BI653" s="52"/>
      <c r="BJ653" s="4"/>
    </row>
    <row r="654" spans="1:62" x14ac:dyDescent="0.2">
      <c r="A654" s="4" t="s">
        <v>445</v>
      </c>
      <c r="B654" s="4" t="s">
        <v>2244</v>
      </c>
      <c r="C654" s="4" t="s">
        <v>1681</v>
      </c>
      <c r="D654" s="4"/>
      <c r="E654" s="66"/>
      <c r="F654" s="67" t="s">
        <v>2245</v>
      </c>
      <c r="G654" s="50" t="s">
        <v>1682</v>
      </c>
      <c r="H654" s="50" t="s">
        <v>1682</v>
      </c>
      <c r="I654" s="51"/>
      <c r="J654" s="52">
        <v>30</v>
      </c>
      <c r="K654" s="52"/>
      <c r="L654" s="53">
        <v>43579</v>
      </c>
      <c r="M654" s="54">
        <f t="shared" si="285"/>
        <v>3</v>
      </c>
      <c r="N654" s="52">
        <f t="shared" si="267"/>
        <v>17</v>
      </c>
      <c r="O654" s="55">
        <f t="shared" ca="1" si="277"/>
        <v>28</v>
      </c>
      <c r="P654" s="55" t="str">
        <f t="shared" ca="1" si="278"/>
        <v>2019.7</v>
      </c>
      <c r="Q654" s="56">
        <f t="shared" si="279"/>
        <v>567.56126021003502</v>
      </c>
      <c r="R654" s="52">
        <f t="shared" ca="1" si="280"/>
        <v>77</v>
      </c>
      <c r="S654" s="52"/>
      <c r="T654" s="52" t="str">
        <f t="shared" ca="1" si="263"/>
        <v>OV</v>
      </c>
      <c r="U654" s="57" t="s">
        <v>130</v>
      </c>
      <c r="V654" s="58">
        <f t="shared" ca="1" si="284"/>
        <v>0</v>
      </c>
      <c r="W654" s="64" t="s">
        <v>2246</v>
      </c>
      <c r="X654" s="60"/>
      <c r="Y654" s="61">
        <v>2432</v>
      </c>
      <c r="Z654" s="56">
        <f t="shared" ca="1" si="286"/>
        <v>0</v>
      </c>
      <c r="AA654" s="56">
        <f t="shared" ca="1" si="286"/>
        <v>0</v>
      </c>
      <c r="AB654" s="56">
        <f t="shared" ca="1" si="286"/>
        <v>0</v>
      </c>
      <c r="AC654" s="56">
        <f t="shared" ca="1" si="286"/>
        <v>0</v>
      </c>
      <c r="AD654" s="56">
        <f t="shared" ca="1" si="286"/>
        <v>0</v>
      </c>
      <c r="AE654" s="56">
        <f t="shared" ca="1" si="286"/>
        <v>0</v>
      </c>
      <c r="AF654" s="56">
        <f t="shared" ca="1" si="286"/>
        <v>0</v>
      </c>
      <c r="AG654" s="56">
        <f t="shared" ca="1" si="286"/>
        <v>0</v>
      </c>
      <c r="AH654" s="56">
        <f t="shared" ca="1" si="286"/>
        <v>0</v>
      </c>
      <c r="AI654" s="56">
        <f t="shared" ca="1" si="286"/>
        <v>2432</v>
      </c>
      <c r="AJ654" s="56">
        <f t="shared" ca="1" si="287"/>
        <v>0</v>
      </c>
      <c r="AK654" s="56">
        <f t="shared" ca="1" si="287"/>
        <v>0</v>
      </c>
      <c r="AL654" s="56">
        <f t="shared" ca="1" si="287"/>
        <v>0</v>
      </c>
      <c r="AM654" s="56">
        <f t="shared" ca="1" si="287"/>
        <v>0</v>
      </c>
      <c r="AN654" s="56">
        <f t="shared" ca="1" si="287"/>
        <v>0</v>
      </c>
      <c r="AO654" s="56">
        <f t="shared" ca="1" si="287"/>
        <v>0</v>
      </c>
      <c r="AP654" s="56">
        <f t="shared" ca="1" si="287"/>
        <v>0</v>
      </c>
      <c r="AQ654" s="56">
        <f t="shared" ca="1" si="287"/>
        <v>0</v>
      </c>
      <c r="AR654" s="56">
        <f t="shared" ca="1" si="287"/>
        <v>0</v>
      </c>
      <c r="AS654" s="56">
        <f t="shared" ca="1" si="287"/>
        <v>0</v>
      </c>
      <c r="AT654" s="56">
        <f t="shared" ca="1" si="288"/>
        <v>0</v>
      </c>
      <c r="AU654" s="56">
        <f t="shared" ca="1" si="288"/>
        <v>0</v>
      </c>
      <c r="AV654" s="56">
        <f t="shared" ca="1" si="288"/>
        <v>0</v>
      </c>
      <c r="AW654" s="56">
        <f t="shared" ca="1" si="288"/>
        <v>0</v>
      </c>
      <c r="AX654" s="56">
        <f t="shared" ca="1" si="288"/>
        <v>0</v>
      </c>
      <c r="AY654" s="56">
        <f t="shared" ca="1" si="288"/>
        <v>0</v>
      </c>
      <c r="AZ654" s="56">
        <f t="shared" ca="1" si="288"/>
        <v>0</v>
      </c>
      <c r="BA654" s="56">
        <f t="shared" ca="1" si="288"/>
        <v>0</v>
      </c>
      <c r="BB654" s="56">
        <f t="shared" ca="1" si="288"/>
        <v>0</v>
      </c>
      <c r="BC654" s="56">
        <f t="shared" ca="1" si="288"/>
        <v>0</v>
      </c>
      <c r="BD654" s="56">
        <f t="shared" ca="1" si="288"/>
        <v>0</v>
      </c>
      <c r="BE654" s="56">
        <f t="shared" ca="1" si="288"/>
        <v>0</v>
      </c>
      <c r="BF654" s="56">
        <f t="shared" ca="1" si="288"/>
        <v>0</v>
      </c>
      <c r="BG654" s="56">
        <f t="shared" ca="1" si="288"/>
        <v>0</v>
      </c>
      <c r="BH654" s="4"/>
      <c r="BI654" s="4"/>
      <c r="BJ654" s="4"/>
    </row>
    <row r="655" spans="1:62" x14ac:dyDescent="0.2">
      <c r="A655" s="4" t="s">
        <v>445</v>
      </c>
      <c r="B655" s="4" t="s">
        <v>2244</v>
      </c>
      <c r="C655" s="4" t="s">
        <v>1681</v>
      </c>
      <c r="D655" s="4"/>
      <c r="E655" s="66"/>
      <c r="F655" s="67" t="s">
        <v>2247</v>
      </c>
      <c r="G655" s="50" t="s">
        <v>1682</v>
      </c>
      <c r="H655" s="50" t="s">
        <v>1682</v>
      </c>
      <c r="I655" s="51"/>
      <c r="J655" s="52">
        <v>30</v>
      </c>
      <c r="K655" s="52"/>
      <c r="L655" s="53">
        <v>43602</v>
      </c>
      <c r="M655" s="54">
        <f t="shared" si="285"/>
        <v>5</v>
      </c>
      <c r="N655" s="52">
        <f>WEEKNUM(L655)</f>
        <v>20</v>
      </c>
      <c r="O655" s="55">
        <f t="shared" ca="1" si="277"/>
        <v>28</v>
      </c>
      <c r="P655" s="55" t="str">
        <f t="shared" ca="1" si="278"/>
        <v>2019.7</v>
      </c>
      <c r="Q655" s="56">
        <f t="shared" si="279"/>
        <v>13.757292882147025</v>
      </c>
      <c r="R655" s="52">
        <f t="shared" ca="1" si="280"/>
        <v>54</v>
      </c>
      <c r="S655" s="52"/>
      <c r="T655" s="52" t="str">
        <f t="shared" ca="1" si="263"/>
        <v>OV</v>
      </c>
      <c r="U655" s="57" t="s">
        <v>130</v>
      </c>
      <c r="V655" s="58">
        <f t="shared" ca="1" si="284"/>
        <v>0</v>
      </c>
      <c r="W655" s="64" t="s">
        <v>2246</v>
      </c>
      <c r="X655" s="60">
        <v>11.02</v>
      </c>
      <c r="Y655" s="61">
        <v>58.95</v>
      </c>
      <c r="Z655" s="56">
        <f t="shared" ca="1" si="286"/>
        <v>0</v>
      </c>
      <c r="AA655" s="56">
        <f t="shared" ca="1" si="286"/>
        <v>0</v>
      </c>
      <c r="AB655" s="56">
        <f t="shared" ca="1" si="286"/>
        <v>0</v>
      </c>
      <c r="AC655" s="56">
        <f t="shared" ca="1" si="286"/>
        <v>0</v>
      </c>
      <c r="AD655" s="56">
        <f t="shared" ca="1" si="286"/>
        <v>0</v>
      </c>
      <c r="AE655" s="56">
        <f t="shared" ca="1" si="286"/>
        <v>0</v>
      </c>
      <c r="AF655" s="56">
        <f t="shared" ca="1" si="286"/>
        <v>0</v>
      </c>
      <c r="AG655" s="56">
        <f t="shared" ca="1" si="286"/>
        <v>0</v>
      </c>
      <c r="AH655" s="56">
        <f t="shared" ca="1" si="286"/>
        <v>0</v>
      </c>
      <c r="AI655" s="56">
        <f t="shared" ca="1" si="286"/>
        <v>58.95</v>
      </c>
      <c r="AJ655" s="56">
        <f t="shared" ca="1" si="287"/>
        <v>0</v>
      </c>
      <c r="AK655" s="56">
        <f t="shared" ca="1" si="287"/>
        <v>0</v>
      </c>
      <c r="AL655" s="56">
        <f t="shared" ca="1" si="287"/>
        <v>0</v>
      </c>
      <c r="AM655" s="56">
        <f t="shared" ca="1" si="287"/>
        <v>0</v>
      </c>
      <c r="AN655" s="56">
        <f t="shared" ca="1" si="287"/>
        <v>0</v>
      </c>
      <c r="AO655" s="56">
        <f t="shared" ca="1" si="287"/>
        <v>0</v>
      </c>
      <c r="AP655" s="56">
        <f t="shared" ca="1" si="287"/>
        <v>0</v>
      </c>
      <c r="AQ655" s="56">
        <f t="shared" ca="1" si="287"/>
        <v>0</v>
      </c>
      <c r="AR655" s="56">
        <f t="shared" ca="1" si="287"/>
        <v>0</v>
      </c>
      <c r="AS655" s="56">
        <f t="shared" ca="1" si="287"/>
        <v>0</v>
      </c>
      <c r="AT655" s="56">
        <f t="shared" ca="1" si="288"/>
        <v>0</v>
      </c>
      <c r="AU655" s="56">
        <f t="shared" ca="1" si="288"/>
        <v>0</v>
      </c>
      <c r="AV655" s="56">
        <f t="shared" ca="1" si="288"/>
        <v>0</v>
      </c>
      <c r="AW655" s="56">
        <f t="shared" ca="1" si="288"/>
        <v>0</v>
      </c>
      <c r="AX655" s="56">
        <f t="shared" ca="1" si="288"/>
        <v>0</v>
      </c>
      <c r="AY655" s="56">
        <f t="shared" ca="1" si="288"/>
        <v>0</v>
      </c>
      <c r="AZ655" s="56">
        <f t="shared" ca="1" si="288"/>
        <v>0</v>
      </c>
      <c r="BA655" s="56">
        <f t="shared" ca="1" si="288"/>
        <v>0</v>
      </c>
      <c r="BB655" s="56">
        <f t="shared" ca="1" si="288"/>
        <v>0</v>
      </c>
      <c r="BC655" s="56">
        <f t="shared" ca="1" si="288"/>
        <v>0</v>
      </c>
      <c r="BD655" s="56">
        <f t="shared" ca="1" si="288"/>
        <v>0</v>
      </c>
      <c r="BE655" s="56">
        <f t="shared" ca="1" si="288"/>
        <v>0</v>
      </c>
      <c r="BF655" s="56">
        <f t="shared" ca="1" si="288"/>
        <v>0</v>
      </c>
      <c r="BG655" s="56">
        <f t="shared" ca="1" si="288"/>
        <v>0</v>
      </c>
      <c r="BH655" s="4"/>
      <c r="BI655" s="4"/>
      <c r="BJ655" s="4"/>
    </row>
    <row r="656" spans="1:62" x14ac:dyDescent="0.2">
      <c r="A656" s="4" t="s">
        <v>445</v>
      </c>
      <c r="B656" s="4" t="s">
        <v>2244</v>
      </c>
      <c r="C656" s="4" t="s">
        <v>1681</v>
      </c>
      <c r="D656" s="4"/>
      <c r="E656" s="66"/>
      <c r="F656" s="67"/>
      <c r="G656" s="50" t="s">
        <v>1682</v>
      </c>
      <c r="H656" s="50" t="s">
        <v>1682</v>
      </c>
      <c r="I656" s="51"/>
      <c r="J656" s="52">
        <v>30</v>
      </c>
      <c r="K656" s="52"/>
      <c r="L656" s="53"/>
      <c r="M656" s="54" t="str">
        <f t="shared" si="285"/>
        <v>-</v>
      </c>
      <c r="N656" s="52">
        <f>WEEKNUM(L656)</f>
        <v>0</v>
      </c>
      <c r="O656" s="55">
        <f t="shared" ca="1" si="277"/>
        <v>28</v>
      </c>
      <c r="P656" s="55" t="str">
        <f t="shared" ca="1" si="278"/>
        <v>2019.7</v>
      </c>
      <c r="Q656" s="56">
        <f t="shared" si="279"/>
        <v>0</v>
      </c>
      <c r="R656" s="52" t="str">
        <f t="shared" si="280"/>
        <v/>
      </c>
      <c r="S656" s="52"/>
      <c r="T656" s="52" t="str">
        <f t="shared" si="263"/>
        <v>OV</v>
      </c>
      <c r="U656" s="57" t="s">
        <v>130</v>
      </c>
      <c r="V656" s="58">
        <f t="shared" ca="1" si="284"/>
        <v>0</v>
      </c>
      <c r="W656" s="64" t="s">
        <v>2246</v>
      </c>
      <c r="X656" s="60"/>
      <c r="Y656" s="61"/>
      <c r="Z656" s="56">
        <f t="shared" ca="1" si="286"/>
        <v>0</v>
      </c>
      <c r="AA656" s="56">
        <f t="shared" ca="1" si="286"/>
        <v>0</v>
      </c>
      <c r="AB656" s="56">
        <f t="shared" ca="1" si="286"/>
        <v>0</v>
      </c>
      <c r="AC656" s="56">
        <f t="shared" ca="1" si="286"/>
        <v>0</v>
      </c>
      <c r="AD656" s="56">
        <f t="shared" ca="1" si="286"/>
        <v>0</v>
      </c>
      <c r="AE656" s="56">
        <f t="shared" ca="1" si="286"/>
        <v>0</v>
      </c>
      <c r="AF656" s="56">
        <f t="shared" ca="1" si="286"/>
        <v>0</v>
      </c>
      <c r="AG656" s="56">
        <f t="shared" ca="1" si="286"/>
        <v>0</v>
      </c>
      <c r="AH656" s="56">
        <f t="shared" ca="1" si="286"/>
        <v>0</v>
      </c>
      <c r="AI656" s="56">
        <f t="shared" ca="1" si="286"/>
        <v>0</v>
      </c>
      <c r="AJ656" s="56">
        <f t="shared" ca="1" si="287"/>
        <v>0</v>
      </c>
      <c r="AK656" s="56">
        <f t="shared" ca="1" si="287"/>
        <v>0</v>
      </c>
      <c r="AL656" s="56">
        <f t="shared" ca="1" si="287"/>
        <v>0</v>
      </c>
      <c r="AM656" s="56">
        <f t="shared" ca="1" si="287"/>
        <v>0</v>
      </c>
      <c r="AN656" s="56">
        <f t="shared" ca="1" si="287"/>
        <v>0</v>
      </c>
      <c r="AO656" s="56">
        <f t="shared" ca="1" si="287"/>
        <v>0</v>
      </c>
      <c r="AP656" s="56">
        <f t="shared" ca="1" si="287"/>
        <v>0</v>
      </c>
      <c r="AQ656" s="56">
        <f t="shared" ca="1" si="287"/>
        <v>0</v>
      </c>
      <c r="AR656" s="56">
        <f t="shared" ca="1" si="287"/>
        <v>0</v>
      </c>
      <c r="AS656" s="56">
        <f t="shared" ca="1" si="287"/>
        <v>0</v>
      </c>
      <c r="AT656" s="56">
        <f t="shared" ca="1" si="288"/>
        <v>0</v>
      </c>
      <c r="AU656" s="56">
        <f t="shared" ca="1" si="288"/>
        <v>0</v>
      </c>
      <c r="AV656" s="56">
        <f t="shared" ca="1" si="288"/>
        <v>0</v>
      </c>
      <c r="AW656" s="56">
        <f t="shared" ca="1" si="288"/>
        <v>0</v>
      </c>
      <c r="AX656" s="56">
        <f t="shared" ca="1" si="288"/>
        <v>0</v>
      </c>
      <c r="AY656" s="56">
        <f t="shared" ca="1" si="288"/>
        <v>0</v>
      </c>
      <c r="AZ656" s="56">
        <f t="shared" ca="1" si="288"/>
        <v>0</v>
      </c>
      <c r="BA656" s="56">
        <f t="shared" ca="1" si="288"/>
        <v>0</v>
      </c>
      <c r="BB656" s="56">
        <f t="shared" ca="1" si="288"/>
        <v>0</v>
      </c>
      <c r="BC656" s="56">
        <f t="shared" ca="1" si="288"/>
        <v>0</v>
      </c>
      <c r="BD656" s="56">
        <f t="shared" ca="1" si="288"/>
        <v>0</v>
      </c>
      <c r="BE656" s="56">
        <f t="shared" ca="1" si="288"/>
        <v>0</v>
      </c>
      <c r="BF656" s="56">
        <f t="shared" ca="1" si="288"/>
        <v>0</v>
      </c>
      <c r="BG656" s="56">
        <f t="shared" ca="1" si="288"/>
        <v>0</v>
      </c>
      <c r="BH656" s="4"/>
      <c r="BI656" s="4"/>
      <c r="BJ656" s="4"/>
    </row>
    <row r="657" spans="1:62" x14ac:dyDescent="0.2">
      <c r="A657" s="4" t="s">
        <v>445</v>
      </c>
      <c r="B657" s="4" t="s">
        <v>2244</v>
      </c>
      <c r="C657" s="4" t="s">
        <v>1681</v>
      </c>
      <c r="D657" s="4"/>
      <c r="E657" s="66"/>
      <c r="F657" s="67"/>
      <c r="G657" s="50" t="s">
        <v>1682</v>
      </c>
      <c r="H657" s="50" t="s">
        <v>1682</v>
      </c>
      <c r="I657" s="51"/>
      <c r="J657" s="52">
        <v>30</v>
      </c>
      <c r="K657" s="52"/>
      <c r="L657" s="53"/>
      <c r="M657" s="54" t="str">
        <f t="shared" si="285"/>
        <v>-</v>
      </c>
      <c r="N657" s="52">
        <f>WEEKNUM(L657)</f>
        <v>0</v>
      </c>
      <c r="O657" s="55">
        <f t="shared" ca="1" si="277"/>
        <v>28</v>
      </c>
      <c r="P657" s="55" t="str">
        <f t="shared" ca="1" si="278"/>
        <v>2019.7</v>
      </c>
      <c r="Q657" s="56">
        <f t="shared" si="279"/>
        <v>0</v>
      </c>
      <c r="R657" s="52" t="str">
        <f t="shared" si="280"/>
        <v/>
      </c>
      <c r="S657" s="52"/>
      <c r="T657" s="52" t="str">
        <f t="shared" si="263"/>
        <v>OV</v>
      </c>
      <c r="U657" s="57" t="s">
        <v>130</v>
      </c>
      <c r="V657" s="58">
        <f t="shared" ca="1" si="284"/>
        <v>0</v>
      </c>
      <c r="W657" s="64" t="s">
        <v>2246</v>
      </c>
      <c r="X657" s="60"/>
      <c r="Y657" s="61"/>
      <c r="Z657" s="56">
        <f t="shared" ca="1" si="286"/>
        <v>0</v>
      </c>
      <c r="AA657" s="56">
        <f t="shared" ca="1" si="286"/>
        <v>0</v>
      </c>
      <c r="AB657" s="56">
        <f t="shared" ca="1" si="286"/>
        <v>0</v>
      </c>
      <c r="AC657" s="56">
        <f t="shared" ca="1" si="286"/>
        <v>0</v>
      </c>
      <c r="AD657" s="56">
        <f t="shared" ca="1" si="286"/>
        <v>0</v>
      </c>
      <c r="AE657" s="56">
        <f t="shared" ca="1" si="286"/>
        <v>0</v>
      </c>
      <c r="AF657" s="56">
        <f t="shared" ca="1" si="286"/>
        <v>0</v>
      </c>
      <c r="AG657" s="56">
        <f t="shared" ca="1" si="286"/>
        <v>0</v>
      </c>
      <c r="AH657" s="56">
        <f t="shared" ca="1" si="286"/>
        <v>0</v>
      </c>
      <c r="AI657" s="56">
        <f t="shared" ca="1" si="286"/>
        <v>0</v>
      </c>
      <c r="AJ657" s="56">
        <f t="shared" ca="1" si="287"/>
        <v>0</v>
      </c>
      <c r="AK657" s="56">
        <f t="shared" ca="1" si="287"/>
        <v>0</v>
      </c>
      <c r="AL657" s="56">
        <f t="shared" ca="1" si="287"/>
        <v>0</v>
      </c>
      <c r="AM657" s="56">
        <f t="shared" ca="1" si="287"/>
        <v>0</v>
      </c>
      <c r="AN657" s="56">
        <f t="shared" ca="1" si="287"/>
        <v>0</v>
      </c>
      <c r="AO657" s="56">
        <f t="shared" ca="1" si="287"/>
        <v>0</v>
      </c>
      <c r="AP657" s="56">
        <f t="shared" ca="1" si="287"/>
        <v>0</v>
      </c>
      <c r="AQ657" s="56">
        <f t="shared" ca="1" si="287"/>
        <v>0</v>
      </c>
      <c r="AR657" s="56">
        <f t="shared" ca="1" si="287"/>
        <v>0</v>
      </c>
      <c r="AS657" s="56">
        <f t="shared" ca="1" si="287"/>
        <v>0</v>
      </c>
      <c r="AT657" s="56">
        <f t="shared" ca="1" si="288"/>
        <v>0</v>
      </c>
      <c r="AU657" s="56">
        <f t="shared" ca="1" si="288"/>
        <v>0</v>
      </c>
      <c r="AV657" s="56">
        <f t="shared" ca="1" si="288"/>
        <v>0</v>
      </c>
      <c r="AW657" s="56">
        <f t="shared" ca="1" si="288"/>
        <v>0</v>
      </c>
      <c r="AX657" s="56">
        <f t="shared" ca="1" si="288"/>
        <v>0</v>
      </c>
      <c r="AY657" s="56">
        <f t="shared" ca="1" si="288"/>
        <v>0</v>
      </c>
      <c r="AZ657" s="56">
        <f t="shared" ca="1" si="288"/>
        <v>0</v>
      </c>
      <c r="BA657" s="56">
        <f t="shared" ca="1" si="288"/>
        <v>0</v>
      </c>
      <c r="BB657" s="56">
        <f t="shared" ca="1" si="288"/>
        <v>0</v>
      </c>
      <c r="BC657" s="56">
        <f t="shared" ca="1" si="288"/>
        <v>0</v>
      </c>
      <c r="BD657" s="56">
        <f t="shared" ca="1" si="288"/>
        <v>0</v>
      </c>
      <c r="BE657" s="56">
        <f t="shared" ca="1" si="288"/>
        <v>0</v>
      </c>
      <c r="BF657" s="56">
        <f t="shared" ca="1" si="288"/>
        <v>0</v>
      </c>
      <c r="BG657" s="56">
        <f t="shared" ca="1" si="288"/>
        <v>0</v>
      </c>
      <c r="BH657" s="4"/>
      <c r="BI657" s="4"/>
      <c r="BJ657" s="4"/>
    </row>
    <row r="658" spans="1:62" x14ac:dyDescent="0.2">
      <c r="A658" s="4" t="s">
        <v>655</v>
      </c>
      <c r="B658" s="4" t="s">
        <v>2248</v>
      </c>
      <c r="C658" s="4" t="s">
        <v>1681</v>
      </c>
      <c r="D658" s="4"/>
      <c r="E658" s="66" t="s">
        <v>1794</v>
      </c>
      <c r="F658" s="67" t="s">
        <v>658</v>
      </c>
      <c r="G658" s="50" t="s">
        <v>1682</v>
      </c>
      <c r="H658" s="50" t="s">
        <v>1682</v>
      </c>
      <c r="I658" s="51"/>
      <c r="J658" s="52">
        <v>14</v>
      </c>
      <c r="K658" s="52"/>
      <c r="L658" s="53">
        <v>43577</v>
      </c>
      <c r="M658" s="54">
        <f t="shared" si="285"/>
        <v>1</v>
      </c>
      <c r="N658" s="52">
        <f t="shared" si="267"/>
        <v>17</v>
      </c>
      <c r="O658" s="55">
        <f t="shared" ca="1" si="277"/>
        <v>28</v>
      </c>
      <c r="P658" s="55" t="str">
        <f t="shared" ca="1" si="278"/>
        <v>2019.7</v>
      </c>
      <c r="Q658" s="56">
        <f t="shared" si="279"/>
        <v>1483.3745624270712</v>
      </c>
      <c r="R658" s="52">
        <f t="shared" ca="1" si="280"/>
        <v>79</v>
      </c>
      <c r="S658" s="52"/>
      <c r="T658" s="52" t="str">
        <f t="shared" ref="T658:T721" ca="1" si="289">IFERROR(IF(R658&gt;0,"OV",""),0)</f>
        <v>OV</v>
      </c>
      <c r="U658" s="57" t="s">
        <v>130</v>
      </c>
      <c r="V658" s="58">
        <f t="shared" ca="1" si="284"/>
        <v>0</v>
      </c>
      <c r="W658" s="64" t="s">
        <v>2249</v>
      </c>
      <c r="X658" s="60">
        <v>470.83</v>
      </c>
      <c r="Y658" s="61">
        <v>6356.26</v>
      </c>
      <c r="Z658" s="56">
        <f t="shared" ca="1" si="286"/>
        <v>0</v>
      </c>
      <c r="AA658" s="56">
        <f t="shared" ca="1" si="286"/>
        <v>0</v>
      </c>
      <c r="AB658" s="56">
        <f t="shared" ca="1" si="286"/>
        <v>0</v>
      </c>
      <c r="AC658" s="56">
        <f t="shared" ca="1" si="286"/>
        <v>0</v>
      </c>
      <c r="AD658" s="56">
        <f t="shared" ca="1" si="286"/>
        <v>0</v>
      </c>
      <c r="AE658" s="56">
        <f t="shared" ca="1" si="286"/>
        <v>0</v>
      </c>
      <c r="AF658" s="56">
        <f t="shared" ca="1" si="286"/>
        <v>0</v>
      </c>
      <c r="AG658" s="56">
        <f t="shared" ca="1" si="286"/>
        <v>0</v>
      </c>
      <c r="AH658" s="56">
        <f t="shared" ca="1" si="286"/>
        <v>0</v>
      </c>
      <c r="AI658" s="56">
        <f t="shared" ca="1" si="286"/>
        <v>6356.26</v>
      </c>
      <c r="AJ658" s="56">
        <f t="shared" ca="1" si="287"/>
        <v>0</v>
      </c>
      <c r="AK658" s="56">
        <f t="shared" ca="1" si="287"/>
        <v>0</v>
      </c>
      <c r="AL658" s="56">
        <f t="shared" ca="1" si="287"/>
        <v>0</v>
      </c>
      <c r="AM658" s="56">
        <f t="shared" ca="1" si="287"/>
        <v>0</v>
      </c>
      <c r="AN658" s="56">
        <f t="shared" ca="1" si="287"/>
        <v>0</v>
      </c>
      <c r="AO658" s="56">
        <f t="shared" ca="1" si="287"/>
        <v>0</v>
      </c>
      <c r="AP658" s="56">
        <f t="shared" ca="1" si="287"/>
        <v>0</v>
      </c>
      <c r="AQ658" s="56">
        <f t="shared" ca="1" si="287"/>
        <v>0</v>
      </c>
      <c r="AR658" s="56">
        <f t="shared" ca="1" si="287"/>
        <v>0</v>
      </c>
      <c r="AS658" s="56">
        <f t="shared" ca="1" si="287"/>
        <v>0</v>
      </c>
      <c r="AT658" s="56">
        <f t="shared" ca="1" si="288"/>
        <v>0</v>
      </c>
      <c r="AU658" s="56">
        <f t="shared" ca="1" si="288"/>
        <v>0</v>
      </c>
      <c r="AV658" s="56">
        <f t="shared" ca="1" si="288"/>
        <v>0</v>
      </c>
      <c r="AW658" s="56">
        <f t="shared" ca="1" si="288"/>
        <v>0</v>
      </c>
      <c r="AX658" s="56">
        <f t="shared" ca="1" si="288"/>
        <v>0</v>
      </c>
      <c r="AY658" s="56">
        <f t="shared" ca="1" si="288"/>
        <v>0</v>
      </c>
      <c r="AZ658" s="56">
        <f t="shared" ca="1" si="288"/>
        <v>0</v>
      </c>
      <c r="BA658" s="56">
        <f t="shared" ca="1" si="288"/>
        <v>0</v>
      </c>
      <c r="BB658" s="56">
        <f t="shared" ca="1" si="288"/>
        <v>0</v>
      </c>
      <c r="BC658" s="56">
        <f t="shared" ca="1" si="288"/>
        <v>0</v>
      </c>
      <c r="BD658" s="56">
        <f t="shared" ca="1" si="288"/>
        <v>0</v>
      </c>
      <c r="BE658" s="56">
        <f t="shared" ca="1" si="288"/>
        <v>0</v>
      </c>
      <c r="BF658" s="56">
        <f t="shared" ca="1" si="288"/>
        <v>0</v>
      </c>
      <c r="BG658" s="56">
        <f t="shared" ca="1" si="288"/>
        <v>0</v>
      </c>
      <c r="BH658" s="4"/>
      <c r="BI658" s="4"/>
      <c r="BJ658" s="4"/>
    </row>
    <row r="659" spans="1:62" x14ac:dyDescent="0.2">
      <c r="A659" s="4" t="s">
        <v>655</v>
      </c>
      <c r="B659" s="4" t="s">
        <v>2248</v>
      </c>
      <c r="C659" s="4" t="s">
        <v>1681</v>
      </c>
      <c r="D659" s="4"/>
      <c r="E659" s="66" t="s">
        <v>1794</v>
      </c>
      <c r="F659" s="67" t="s">
        <v>2000</v>
      </c>
      <c r="G659" s="50" t="s">
        <v>1682</v>
      </c>
      <c r="H659" s="50" t="s">
        <v>1682</v>
      </c>
      <c r="I659" s="51"/>
      <c r="J659" s="52">
        <v>14</v>
      </c>
      <c r="K659" s="52"/>
      <c r="L659" s="53">
        <v>43598</v>
      </c>
      <c r="M659" s="54">
        <f t="shared" si="285"/>
        <v>1</v>
      </c>
      <c r="N659" s="52">
        <f t="shared" si="267"/>
        <v>20</v>
      </c>
      <c r="O659" s="55">
        <f t="shared" ca="1" si="277"/>
        <v>28</v>
      </c>
      <c r="P659" s="55" t="str">
        <f t="shared" ca="1" si="278"/>
        <v>2019.7</v>
      </c>
      <c r="Q659" s="56">
        <f t="shared" si="279"/>
        <v>1983.6639439906651</v>
      </c>
      <c r="R659" s="52">
        <f t="shared" ca="1" si="280"/>
        <v>58</v>
      </c>
      <c r="S659" s="52"/>
      <c r="T659" s="52" t="str">
        <f t="shared" ca="1" si="289"/>
        <v>OV</v>
      </c>
      <c r="U659" s="57" t="s">
        <v>130</v>
      </c>
      <c r="V659" s="58">
        <f t="shared" ca="1" si="284"/>
        <v>0</v>
      </c>
      <c r="W659" s="64" t="s">
        <v>2249</v>
      </c>
      <c r="X659" s="60"/>
      <c r="Y659" s="61">
        <v>8500</v>
      </c>
      <c r="Z659" s="56">
        <f t="shared" ca="1" si="286"/>
        <v>0</v>
      </c>
      <c r="AA659" s="56">
        <f t="shared" ca="1" si="286"/>
        <v>0</v>
      </c>
      <c r="AB659" s="56">
        <f t="shared" ca="1" si="286"/>
        <v>0</v>
      </c>
      <c r="AC659" s="56">
        <f t="shared" ca="1" si="286"/>
        <v>0</v>
      </c>
      <c r="AD659" s="56">
        <f t="shared" ca="1" si="286"/>
        <v>0</v>
      </c>
      <c r="AE659" s="56">
        <f t="shared" ca="1" si="286"/>
        <v>0</v>
      </c>
      <c r="AF659" s="56">
        <f t="shared" ca="1" si="286"/>
        <v>0</v>
      </c>
      <c r="AG659" s="56">
        <f t="shared" ca="1" si="286"/>
        <v>0</v>
      </c>
      <c r="AH659" s="56">
        <f t="shared" ca="1" si="286"/>
        <v>0</v>
      </c>
      <c r="AI659" s="56">
        <f t="shared" ca="1" si="286"/>
        <v>8500</v>
      </c>
      <c r="AJ659" s="56">
        <f t="shared" ca="1" si="287"/>
        <v>0</v>
      </c>
      <c r="AK659" s="56">
        <f t="shared" ca="1" si="287"/>
        <v>0</v>
      </c>
      <c r="AL659" s="56">
        <f t="shared" ca="1" si="287"/>
        <v>0</v>
      </c>
      <c r="AM659" s="56">
        <f t="shared" ca="1" si="287"/>
        <v>0</v>
      </c>
      <c r="AN659" s="56">
        <f t="shared" ca="1" si="287"/>
        <v>0</v>
      </c>
      <c r="AO659" s="56">
        <f t="shared" ca="1" si="287"/>
        <v>0</v>
      </c>
      <c r="AP659" s="56">
        <f t="shared" ca="1" si="287"/>
        <v>0</v>
      </c>
      <c r="AQ659" s="56">
        <f t="shared" ca="1" si="287"/>
        <v>0</v>
      </c>
      <c r="AR659" s="56">
        <f t="shared" ca="1" si="287"/>
        <v>0</v>
      </c>
      <c r="AS659" s="56">
        <f t="shared" ca="1" si="287"/>
        <v>0</v>
      </c>
      <c r="AT659" s="56">
        <f t="shared" ca="1" si="288"/>
        <v>0</v>
      </c>
      <c r="AU659" s="56">
        <f t="shared" ca="1" si="288"/>
        <v>0</v>
      </c>
      <c r="AV659" s="56">
        <f t="shared" ca="1" si="288"/>
        <v>0</v>
      </c>
      <c r="AW659" s="56">
        <f t="shared" ca="1" si="288"/>
        <v>0</v>
      </c>
      <c r="AX659" s="56">
        <f t="shared" ca="1" si="288"/>
        <v>0</v>
      </c>
      <c r="AY659" s="56">
        <f t="shared" ca="1" si="288"/>
        <v>0</v>
      </c>
      <c r="AZ659" s="56">
        <f t="shared" ca="1" si="288"/>
        <v>0</v>
      </c>
      <c r="BA659" s="56">
        <f t="shared" ca="1" si="288"/>
        <v>0</v>
      </c>
      <c r="BB659" s="56">
        <f t="shared" ca="1" si="288"/>
        <v>0</v>
      </c>
      <c r="BC659" s="56">
        <f t="shared" ca="1" si="288"/>
        <v>0</v>
      </c>
      <c r="BD659" s="56">
        <f t="shared" ca="1" si="288"/>
        <v>0</v>
      </c>
      <c r="BE659" s="56">
        <f t="shared" ca="1" si="288"/>
        <v>0</v>
      </c>
      <c r="BF659" s="56">
        <f t="shared" ca="1" si="288"/>
        <v>0</v>
      </c>
      <c r="BG659" s="56">
        <f t="shared" ca="1" si="288"/>
        <v>0</v>
      </c>
      <c r="BH659" s="4"/>
      <c r="BI659" s="4"/>
      <c r="BJ659" s="4"/>
    </row>
    <row r="660" spans="1:62" x14ac:dyDescent="0.2">
      <c r="A660" s="4" t="s">
        <v>655</v>
      </c>
      <c r="B660" s="4" t="s">
        <v>2248</v>
      </c>
      <c r="C660" s="4" t="s">
        <v>1681</v>
      </c>
      <c r="D660" s="4"/>
      <c r="E660" s="66"/>
      <c r="F660" s="67"/>
      <c r="G660" s="50" t="s">
        <v>1682</v>
      </c>
      <c r="H660" s="50" t="s">
        <v>1682</v>
      </c>
      <c r="I660" s="51"/>
      <c r="J660" s="52">
        <v>14</v>
      </c>
      <c r="K660" s="52"/>
      <c r="L660" s="53"/>
      <c r="M660" s="54" t="str">
        <f t="shared" si="285"/>
        <v>-</v>
      </c>
      <c r="N660" s="52">
        <f t="shared" si="267"/>
        <v>0</v>
      </c>
      <c r="O660" s="55">
        <f t="shared" ca="1" si="277"/>
        <v>28</v>
      </c>
      <c r="P660" s="55" t="str">
        <f t="shared" ca="1" si="278"/>
        <v>2019.7</v>
      </c>
      <c r="Q660" s="56">
        <f t="shared" si="279"/>
        <v>0</v>
      </c>
      <c r="R660" s="52" t="str">
        <f t="shared" si="280"/>
        <v/>
      </c>
      <c r="S660" s="52"/>
      <c r="T660" s="52" t="str">
        <f t="shared" si="289"/>
        <v>OV</v>
      </c>
      <c r="U660" s="57" t="s">
        <v>130</v>
      </c>
      <c r="V660" s="58">
        <f t="shared" ca="1" si="284"/>
        <v>0</v>
      </c>
      <c r="W660" s="64" t="s">
        <v>2249</v>
      </c>
      <c r="X660" s="60"/>
      <c r="Y660" s="61"/>
      <c r="Z660" s="56">
        <f t="shared" ca="1" si="286"/>
        <v>0</v>
      </c>
      <c r="AA660" s="56">
        <f t="shared" ca="1" si="286"/>
        <v>0</v>
      </c>
      <c r="AB660" s="56">
        <f t="shared" ca="1" si="286"/>
        <v>0</v>
      </c>
      <c r="AC660" s="56">
        <f t="shared" ca="1" si="286"/>
        <v>0</v>
      </c>
      <c r="AD660" s="56">
        <f t="shared" ca="1" si="286"/>
        <v>0</v>
      </c>
      <c r="AE660" s="56">
        <f t="shared" ca="1" si="286"/>
        <v>0</v>
      </c>
      <c r="AF660" s="56">
        <f t="shared" ca="1" si="286"/>
        <v>0</v>
      </c>
      <c r="AG660" s="56">
        <f t="shared" ca="1" si="286"/>
        <v>0</v>
      </c>
      <c r="AH660" s="56">
        <f t="shared" ca="1" si="286"/>
        <v>0</v>
      </c>
      <c r="AI660" s="56">
        <f t="shared" ca="1" si="286"/>
        <v>0</v>
      </c>
      <c r="AJ660" s="56">
        <f t="shared" ca="1" si="287"/>
        <v>0</v>
      </c>
      <c r="AK660" s="56">
        <f t="shared" ca="1" si="287"/>
        <v>0</v>
      </c>
      <c r="AL660" s="56">
        <f t="shared" ca="1" si="287"/>
        <v>0</v>
      </c>
      <c r="AM660" s="56">
        <f t="shared" ca="1" si="287"/>
        <v>0</v>
      </c>
      <c r="AN660" s="56">
        <f t="shared" ca="1" si="287"/>
        <v>0</v>
      </c>
      <c r="AO660" s="56">
        <f t="shared" ca="1" si="287"/>
        <v>0</v>
      </c>
      <c r="AP660" s="56">
        <f t="shared" ca="1" si="287"/>
        <v>0</v>
      </c>
      <c r="AQ660" s="56">
        <f t="shared" ca="1" si="287"/>
        <v>0</v>
      </c>
      <c r="AR660" s="56">
        <f t="shared" ca="1" si="287"/>
        <v>0</v>
      </c>
      <c r="AS660" s="56">
        <f t="shared" ca="1" si="287"/>
        <v>0</v>
      </c>
      <c r="AT660" s="56">
        <f t="shared" ca="1" si="288"/>
        <v>0</v>
      </c>
      <c r="AU660" s="56">
        <f t="shared" ca="1" si="288"/>
        <v>0</v>
      </c>
      <c r="AV660" s="56">
        <f t="shared" ca="1" si="288"/>
        <v>0</v>
      </c>
      <c r="AW660" s="56">
        <f t="shared" ca="1" si="288"/>
        <v>0</v>
      </c>
      <c r="AX660" s="56">
        <f t="shared" ca="1" si="288"/>
        <v>0</v>
      </c>
      <c r="AY660" s="56">
        <f t="shared" ca="1" si="288"/>
        <v>0</v>
      </c>
      <c r="AZ660" s="56">
        <f t="shared" ca="1" si="288"/>
        <v>0</v>
      </c>
      <c r="BA660" s="56">
        <f t="shared" ca="1" si="288"/>
        <v>0</v>
      </c>
      <c r="BB660" s="56">
        <f t="shared" ca="1" si="288"/>
        <v>0</v>
      </c>
      <c r="BC660" s="56">
        <f t="shared" ca="1" si="288"/>
        <v>0</v>
      </c>
      <c r="BD660" s="56">
        <f t="shared" ca="1" si="288"/>
        <v>0</v>
      </c>
      <c r="BE660" s="56">
        <f t="shared" ca="1" si="288"/>
        <v>0</v>
      </c>
      <c r="BF660" s="56">
        <f t="shared" ca="1" si="288"/>
        <v>0</v>
      </c>
      <c r="BG660" s="56">
        <f t="shared" ca="1" si="288"/>
        <v>0</v>
      </c>
      <c r="BH660" s="4"/>
      <c r="BI660" s="4"/>
      <c r="BJ660" s="4"/>
    </row>
    <row r="661" spans="1:62" x14ac:dyDescent="0.2">
      <c r="A661" s="4" t="s">
        <v>655</v>
      </c>
      <c r="B661" s="4" t="s">
        <v>2248</v>
      </c>
      <c r="C661" s="4" t="s">
        <v>1681</v>
      </c>
      <c r="D661" s="4"/>
      <c r="E661" s="66"/>
      <c r="F661" s="67"/>
      <c r="G661" s="50" t="s">
        <v>1682</v>
      </c>
      <c r="H661" s="50" t="s">
        <v>1682</v>
      </c>
      <c r="I661" s="51"/>
      <c r="J661" s="52">
        <v>14</v>
      </c>
      <c r="K661" s="52"/>
      <c r="L661" s="53"/>
      <c r="M661" s="54" t="str">
        <f t="shared" si="285"/>
        <v>-</v>
      </c>
      <c r="N661" s="52">
        <f t="shared" si="267"/>
        <v>0</v>
      </c>
      <c r="O661" s="55">
        <f t="shared" ca="1" si="277"/>
        <v>28</v>
      </c>
      <c r="P661" s="55" t="str">
        <f t="shared" ca="1" si="278"/>
        <v>2019.7</v>
      </c>
      <c r="Q661" s="56">
        <f t="shared" si="279"/>
        <v>0</v>
      </c>
      <c r="R661" s="52" t="str">
        <f t="shared" si="280"/>
        <v/>
      </c>
      <c r="S661" s="52"/>
      <c r="T661" s="52" t="str">
        <f t="shared" si="289"/>
        <v>OV</v>
      </c>
      <c r="U661" s="57" t="s">
        <v>130</v>
      </c>
      <c r="V661" s="58">
        <f t="shared" ca="1" si="284"/>
        <v>0</v>
      </c>
      <c r="W661" s="64" t="s">
        <v>2249</v>
      </c>
      <c r="X661" s="60"/>
      <c r="Y661" s="61"/>
      <c r="Z661" s="56">
        <f t="shared" ca="1" si="286"/>
        <v>0</v>
      </c>
      <c r="AA661" s="56">
        <f t="shared" ca="1" si="286"/>
        <v>0</v>
      </c>
      <c r="AB661" s="56">
        <f t="shared" ca="1" si="286"/>
        <v>0</v>
      </c>
      <c r="AC661" s="56">
        <f t="shared" ca="1" si="286"/>
        <v>0</v>
      </c>
      <c r="AD661" s="56">
        <f t="shared" ca="1" si="286"/>
        <v>0</v>
      </c>
      <c r="AE661" s="56">
        <f t="shared" ca="1" si="286"/>
        <v>0</v>
      </c>
      <c r="AF661" s="56">
        <f t="shared" ca="1" si="286"/>
        <v>0</v>
      </c>
      <c r="AG661" s="56">
        <f t="shared" ca="1" si="286"/>
        <v>0</v>
      </c>
      <c r="AH661" s="56">
        <f t="shared" ca="1" si="286"/>
        <v>0</v>
      </c>
      <c r="AI661" s="56">
        <f t="shared" ca="1" si="286"/>
        <v>0</v>
      </c>
      <c r="AJ661" s="56">
        <f t="shared" ca="1" si="287"/>
        <v>0</v>
      </c>
      <c r="AK661" s="56">
        <f t="shared" ca="1" si="287"/>
        <v>0</v>
      </c>
      <c r="AL661" s="56">
        <f t="shared" ca="1" si="287"/>
        <v>0</v>
      </c>
      <c r="AM661" s="56">
        <f t="shared" ca="1" si="287"/>
        <v>0</v>
      </c>
      <c r="AN661" s="56">
        <f t="shared" ca="1" si="287"/>
        <v>0</v>
      </c>
      <c r="AO661" s="56">
        <f t="shared" ca="1" si="287"/>
        <v>0</v>
      </c>
      <c r="AP661" s="56">
        <f t="shared" ca="1" si="287"/>
        <v>0</v>
      </c>
      <c r="AQ661" s="56">
        <f t="shared" ca="1" si="287"/>
        <v>0</v>
      </c>
      <c r="AR661" s="56">
        <f t="shared" ca="1" si="287"/>
        <v>0</v>
      </c>
      <c r="AS661" s="56">
        <f t="shared" ca="1" si="287"/>
        <v>0</v>
      </c>
      <c r="AT661" s="56">
        <f t="shared" ca="1" si="288"/>
        <v>0</v>
      </c>
      <c r="AU661" s="56">
        <f t="shared" ca="1" si="288"/>
        <v>0</v>
      </c>
      <c r="AV661" s="56">
        <f t="shared" ca="1" si="288"/>
        <v>0</v>
      </c>
      <c r="AW661" s="56">
        <f t="shared" ca="1" si="288"/>
        <v>0</v>
      </c>
      <c r="AX661" s="56">
        <f t="shared" ca="1" si="288"/>
        <v>0</v>
      </c>
      <c r="AY661" s="56">
        <f t="shared" ca="1" si="288"/>
        <v>0</v>
      </c>
      <c r="AZ661" s="56">
        <f t="shared" ca="1" si="288"/>
        <v>0</v>
      </c>
      <c r="BA661" s="56">
        <f t="shared" ca="1" si="288"/>
        <v>0</v>
      </c>
      <c r="BB661" s="56">
        <f t="shared" ca="1" si="288"/>
        <v>0</v>
      </c>
      <c r="BC661" s="56">
        <f t="shared" ca="1" si="288"/>
        <v>0</v>
      </c>
      <c r="BD661" s="56">
        <f t="shared" ca="1" si="288"/>
        <v>0</v>
      </c>
      <c r="BE661" s="56">
        <f t="shared" ca="1" si="288"/>
        <v>0</v>
      </c>
      <c r="BF661" s="56">
        <f t="shared" ca="1" si="288"/>
        <v>0</v>
      </c>
      <c r="BG661" s="56">
        <f t="shared" ca="1" si="288"/>
        <v>0</v>
      </c>
      <c r="BH661" s="4"/>
      <c r="BI661" s="4"/>
      <c r="BJ661" s="4"/>
    </row>
    <row r="662" spans="1:62" x14ac:dyDescent="0.2">
      <c r="A662" s="4" t="s">
        <v>2250</v>
      </c>
      <c r="B662" s="4" t="s">
        <v>2251</v>
      </c>
      <c r="C662" s="4" t="s">
        <v>1688</v>
      </c>
      <c r="D662" s="4"/>
      <c r="E662" s="75"/>
      <c r="F662" s="67"/>
      <c r="G662" s="50" t="s">
        <v>1682</v>
      </c>
      <c r="H662" s="50" t="s">
        <v>1682</v>
      </c>
      <c r="I662" s="51"/>
      <c r="J662" s="52"/>
      <c r="K662" s="52"/>
      <c r="L662" s="53"/>
      <c r="M662" s="54" t="str">
        <f t="shared" si="285"/>
        <v>-</v>
      </c>
      <c r="N662" s="52">
        <f t="shared" si="267"/>
        <v>0</v>
      </c>
      <c r="O662" s="55">
        <f t="shared" ca="1" si="277"/>
        <v>28</v>
      </c>
      <c r="P662" s="55" t="str">
        <f t="shared" ca="1" si="278"/>
        <v>2019.7</v>
      </c>
      <c r="Q662" s="56">
        <f t="shared" si="279"/>
        <v>0</v>
      </c>
      <c r="R662" s="52" t="str">
        <f t="shared" si="280"/>
        <v/>
      </c>
      <c r="S662" s="52"/>
      <c r="T662" s="52" t="str">
        <f t="shared" si="289"/>
        <v>OV</v>
      </c>
      <c r="U662" s="57" t="s">
        <v>130</v>
      </c>
      <c r="V662" s="58">
        <f t="shared" ca="1" si="284"/>
        <v>0</v>
      </c>
      <c r="W662" s="59"/>
      <c r="X662" s="60"/>
      <c r="Y662" s="61"/>
      <c r="Z662" s="56">
        <f t="shared" ref="Z662:AI671" ca="1" si="290">IF($O662-WEEKNUM(Z$1815)=0,$Y662,0)</f>
        <v>0</v>
      </c>
      <c r="AA662" s="56">
        <f t="shared" ca="1" si="290"/>
        <v>0</v>
      </c>
      <c r="AB662" s="56">
        <f t="shared" ca="1" si="290"/>
        <v>0</v>
      </c>
      <c r="AC662" s="56">
        <f t="shared" ca="1" si="290"/>
        <v>0</v>
      </c>
      <c r="AD662" s="56">
        <f t="shared" ca="1" si="290"/>
        <v>0</v>
      </c>
      <c r="AE662" s="56">
        <f t="shared" ca="1" si="290"/>
        <v>0</v>
      </c>
      <c r="AF662" s="56">
        <f t="shared" ca="1" si="290"/>
        <v>0</v>
      </c>
      <c r="AG662" s="56">
        <f t="shared" ca="1" si="290"/>
        <v>0</v>
      </c>
      <c r="AH662" s="56">
        <f t="shared" ca="1" si="290"/>
        <v>0</v>
      </c>
      <c r="AI662" s="56">
        <f t="shared" ca="1" si="290"/>
        <v>0</v>
      </c>
      <c r="AJ662" s="56">
        <f t="shared" ref="AJ662:AS671" ca="1" si="291">IF($O662-WEEKNUM(AJ$1815)=0,$Y662,0)</f>
        <v>0</v>
      </c>
      <c r="AK662" s="56">
        <f t="shared" ca="1" si="291"/>
        <v>0</v>
      </c>
      <c r="AL662" s="56">
        <f t="shared" ca="1" si="291"/>
        <v>0</v>
      </c>
      <c r="AM662" s="56">
        <f t="shared" ca="1" si="291"/>
        <v>0</v>
      </c>
      <c r="AN662" s="56">
        <f t="shared" ca="1" si="291"/>
        <v>0</v>
      </c>
      <c r="AO662" s="56">
        <f t="shared" ca="1" si="291"/>
        <v>0</v>
      </c>
      <c r="AP662" s="56">
        <f t="shared" ca="1" si="291"/>
        <v>0</v>
      </c>
      <c r="AQ662" s="56">
        <f t="shared" ca="1" si="291"/>
        <v>0</v>
      </c>
      <c r="AR662" s="56">
        <f t="shared" ca="1" si="291"/>
        <v>0</v>
      </c>
      <c r="AS662" s="56">
        <f t="shared" ca="1" si="291"/>
        <v>0</v>
      </c>
      <c r="AT662" s="56">
        <f t="shared" ref="AT662:BG671" ca="1" si="292">IF($O662-WEEKNUM(AT$1815)=0,$Y662,0)</f>
        <v>0</v>
      </c>
      <c r="AU662" s="56">
        <f t="shared" ca="1" si="292"/>
        <v>0</v>
      </c>
      <c r="AV662" s="56">
        <f t="shared" ca="1" si="292"/>
        <v>0</v>
      </c>
      <c r="AW662" s="56">
        <f t="shared" ca="1" si="292"/>
        <v>0</v>
      </c>
      <c r="AX662" s="56">
        <f t="shared" ca="1" si="292"/>
        <v>0</v>
      </c>
      <c r="AY662" s="56">
        <f t="shared" ca="1" si="292"/>
        <v>0</v>
      </c>
      <c r="AZ662" s="56">
        <f t="shared" ca="1" si="292"/>
        <v>0</v>
      </c>
      <c r="BA662" s="56">
        <f t="shared" ca="1" si="292"/>
        <v>0</v>
      </c>
      <c r="BB662" s="56">
        <f t="shared" ca="1" si="292"/>
        <v>0</v>
      </c>
      <c r="BC662" s="56">
        <f t="shared" ca="1" si="292"/>
        <v>0</v>
      </c>
      <c r="BD662" s="56">
        <f t="shared" ca="1" si="292"/>
        <v>0</v>
      </c>
      <c r="BE662" s="56">
        <f t="shared" ca="1" si="292"/>
        <v>0</v>
      </c>
      <c r="BF662" s="56">
        <f t="shared" ca="1" si="292"/>
        <v>0</v>
      </c>
      <c r="BG662" s="56">
        <f t="shared" ca="1" si="292"/>
        <v>0</v>
      </c>
      <c r="BH662" s="4"/>
      <c r="BI662" s="4"/>
      <c r="BJ662" s="4"/>
    </row>
    <row r="663" spans="1:62" x14ac:dyDescent="0.2">
      <c r="A663" s="4" t="s">
        <v>2252</v>
      </c>
      <c r="B663" s="4" t="s">
        <v>2253</v>
      </c>
      <c r="C663" s="4" t="s">
        <v>1681</v>
      </c>
      <c r="D663" s="4"/>
      <c r="E663" s="75"/>
      <c r="F663" s="67"/>
      <c r="G663" s="50" t="s">
        <v>1682</v>
      </c>
      <c r="H663" s="50" t="s">
        <v>1682</v>
      </c>
      <c r="I663" s="51"/>
      <c r="J663" s="52">
        <v>0</v>
      </c>
      <c r="K663" s="52"/>
      <c r="L663" s="53"/>
      <c r="M663" s="54" t="str">
        <f t="shared" si="285"/>
        <v>-</v>
      </c>
      <c r="N663" s="52">
        <f t="shared" si="267"/>
        <v>0</v>
      </c>
      <c r="O663" s="55">
        <f t="shared" ca="1" si="277"/>
        <v>28</v>
      </c>
      <c r="P663" s="55" t="str">
        <f t="shared" ca="1" si="278"/>
        <v>2019.7</v>
      </c>
      <c r="Q663" s="56">
        <f t="shared" si="279"/>
        <v>0</v>
      </c>
      <c r="R663" s="52" t="str">
        <f t="shared" si="280"/>
        <v/>
      </c>
      <c r="S663" s="52"/>
      <c r="T663" s="52" t="str">
        <f t="shared" si="289"/>
        <v>OV</v>
      </c>
      <c r="U663" s="57" t="s">
        <v>178</v>
      </c>
      <c r="V663" s="58">
        <f t="shared" ca="1" si="284"/>
        <v>0</v>
      </c>
      <c r="W663" s="59"/>
      <c r="X663" s="60"/>
      <c r="Y663" s="61"/>
      <c r="Z663" s="56">
        <f t="shared" ca="1" si="290"/>
        <v>0</v>
      </c>
      <c r="AA663" s="56">
        <f t="shared" ca="1" si="290"/>
        <v>0</v>
      </c>
      <c r="AB663" s="56">
        <f t="shared" ca="1" si="290"/>
        <v>0</v>
      </c>
      <c r="AC663" s="56">
        <f t="shared" ca="1" si="290"/>
        <v>0</v>
      </c>
      <c r="AD663" s="56">
        <f t="shared" ca="1" si="290"/>
        <v>0</v>
      </c>
      <c r="AE663" s="56">
        <f t="shared" ca="1" si="290"/>
        <v>0</v>
      </c>
      <c r="AF663" s="56">
        <f t="shared" ca="1" si="290"/>
        <v>0</v>
      </c>
      <c r="AG663" s="56">
        <f t="shared" ca="1" si="290"/>
        <v>0</v>
      </c>
      <c r="AH663" s="56">
        <f t="shared" ca="1" si="290"/>
        <v>0</v>
      </c>
      <c r="AI663" s="56">
        <f t="shared" ca="1" si="290"/>
        <v>0</v>
      </c>
      <c r="AJ663" s="56">
        <f t="shared" ca="1" si="291"/>
        <v>0</v>
      </c>
      <c r="AK663" s="56">
        <f t="shared" ca="1" si="291"/>
        <v>0</v>
      </c>
      <c r="AL663" s="56">
        <f t="shared" ca="1" si="291"/>
        <v>0</v>
      </c>
      <c r="AM663" s="56">
        <f t="shared" ca="1" si="291"/>
        <v>0</v>
      </c>
      <c r="AN663" s="56">
        <f t="shared" ca="1" si="291"/>
        <v>0</v>
      </c>
      <c r="AO663" s="56">
        <f t="shared" ca="1" si="291"/>
        <v>0</v>
      </c>
      <c r="AP663" s="56">
        <f t="shared" ca="1" si="291"/>
        <v>0</v>
      </c>
      <c r="AQ663" s="56">
        <f t="shared" ca="1" si="291"/>
        <v>0</v>
      </c>
      <c r="AR663" s="56">
        <f t="shared" ca="1" si="291"/>
        <v>0</v>
      </c>
      <c r="AS663" s="56">
        <f t="shared" ca="1" si="291"/>
        <v>0</v>
      </c>
      <c r="AT663" s="56">
        <f t="shared" ca="1" si="292"/>
        <v>0</v>
      </c>
      <c r="AU663" s="56">
        <f t="shared" ca="1" si="292"/>
        <v>0</v>
      </c>
      <c r="AV663" s="56">
        <f t="shared" ca="1" si="292"/>
        <v>0</v>
      </c>
      <c r="AW663" s="56">
        <f t="shared" ca="1" si="292"/>
        <v>0</v>
      </c>
      <c r="AX663" s="56">
        <f t="shared" ca="1" si="292"/>
        <v>0</v>
      </c>
      <c r="AY663" s="56">
        <f t="shared" ca="1" si="292"/>
        <v>0</v>
      </c>
      <c r="AZ663" s="56">
        <f t="shared" ca="1" si="292"/>
        <v>0</v>
      </c>
      <c r="BA663" s="56">
        <f t="shared" ca="1" si="292"/>
        <v>0</v>
      </c>
      <c r="BB663" s="56">
        <f t="shared" ca="1" si="292"/>
        <v>0</v>
      </c>
      <c r="BC663" s="56">
        <f t="shared" ca="1" si="292"/>
        <v>0</v>
      </c>
      <c r="BD663" s="56">
        <f t="shared" ca="1" si="292"/>
        <v>0</v>
      </c>
      <c r="BE663" s="56">
        <f t="shared" ca="1" si="292"/>
        <v>0</v>
      </c>
      <c r="BF663" s="56">
        <f t="shared" ca="1" si="292"/>
        <v>0</v>
      </c>
      <c r="BG663" s="56">
        <f t="shared" ca="1" si="292"/>
        <v>0</v>
      </c>
      <c r="BH663" s="4"/>
      <c r="BI663" s="4"/>
      <c r="BJ663" s="4"/>
    </row>
    <row r="664" spans="1:62" x14ac:dyDescent="0.2">
      <c r="A664" s="4" t="s">
        <v>735</v>
      </c>
      <c r="B664" s="4" t="s">
        <v>4066</v>
      </c>
      <c r="C664" s="4" t="s">
        <v>1684</v>
      </c>
      <c r="D664" s="4"/>
      <c r="E664" s="75"/>
      <c r="F664" s="67" t="s">
        <v>2255</v>
      </c>
      <c r="G664" s="50" t="s">
        <v>1682</v>
      </c>
      <c r="H664" s="50" t="s">
        <v>1682</v>
      </c>
      <c r="I664" s="51"/>
      <c r="J664" s="52">
        <v>30</v>
      </c>
      <c r="K664" s="52" t="s">
        <v>1747</v>
      </c>
      <c r="L664" s="53">
        <v>43594</v>
      </c>
      <c r="M664" s="54">
        <f t="shared" si="285"/>
        <v>4</v>
      </c>
      <c r="N664" s="52">
        <f t="shared" si="267"/>
        <v>19</v>
      </c>
      <c r="O664" s="55">
        <f t="shared" ca="1" si="277"/>
        <v>28</v>
      </c>
      <c r="P664" s="55" t="str">
        <f t="shared" ca="1" si="278"/>
        <v>2019.7</v>
      </c>
      <c r="Q664" s="56">
        <f t="shared" si="279"/>
        <v>7188</v>
      </c>
      <c r="R664" s="52">
        <f t="shared" ca="1" si="280"/>
        <v>62</v>
      </c>
      <c r="S664" s="52"/>
      <c r="T664" s="52" t="str">
        <f t="shared" ca="1" si="289"/>
        <v>OV</v>
      </c>
      <c r="U664" s="57" t="s">
        <v>178</v>
      </c>
      <c r="V664" s="58">
        <f t="shared" ca="1" si="284"/>
        <v>0</v>
      </c>
      <c r="W664" s="59"/>
      <c r="X664" s="60"/>
      <c r="Y664" s="61">
        <v>7188</v>
      </c>
      <c r="Z664" s="56">
        <f t="shared" ca="1" si="290"/>
        <v>0</v>
      </c>
      <c r="AA664" s="56">
        <f t="shared" ca="1" si="290"/>
        <v>0</v>
      </c>
      <c r="AB664" s="56">
        <f t="shared" ca="1" si="290"/>
        <v>0</v>
      </c>
      <c r="AC664" s="56">
        <f t="shared" ca="1" si="290"/>
        <v>0</v>
      </c>
      <c r="AD664" s="56">
        <f t="shared" ca="1" si="290"/>
        <v>0</v>
      </c>
      <c r="AE664" s="56">
        <f t="shared" ca="1" si="290"/>
        <v>0</v>
      </c>
      <c r="AF664" s="56">
        <f t="shared" ca="1" si="290"/>
        <v>0</v>
      </c>
      <c r="AG664" s="56">
        <f t="shared" ca="1" si="290"/>
        <v>0</v>
      </c>
      <c r="AH664" s="56">
        <f t="shared" ca="1" si="290"/>
        <v>0</v>
      </c>
      <c r="AI664" s="56">
        <f t="shared" ca="1" si="290"/>
        <v>7188</v>
      </c>
      <c r="AJ664" s="56">
        <f t="shared" ca="1" si="291"/>
        <v>0</v>
      </c>
      <c r="AK664" s="56">
        <f t="shared" ca="1" si="291"/>
        <v>0</v>
      </c>
      <c r="AL664" s="56">
        <f t="shared" ca="1" si="291"/>
        <v>0</v>
      </c>
      <c r="AM664" s="56">
        <f t="shared" ca="1" si="291"/>
        <v>0</v>
      </c>
      <c r="AN664" s="56">
        <f t="shared" ca="1" si="291"/>
        <v>0</v>
      </c>
      <c r="AO664" s="56">
        <f t="shared" ca="1" si="291"/>
        <v>0</v>
      </c>
      <c r="AP664" s="56">
        <f t="shared" ca="1" si="291"/>
        <v>0</v>
      </c>
      <c r="AQ664" s="56">
        <f t="shared" ca="1" si="291"/>
        <v>0</v>
      </c>
      <c r="AR664" s="56">
        <f t="shared" ca="1" si="291"/>
        <v>0</v>
      </c>
      <c r="AS664" s="56">
        <f t="shared" ca="1" si="291"/>
        <v>0</v>
      </c>
      <c r="AT664" s="56">
        <f t="shared" ca="1" si="292"/>
        <v>0</v>
      </c>
      <c r="AU664" s="56">
        <f t="shared" ca="1" si="292"/>
        <v>0</v>
      </c>
      <c r="AV664" s="56">
        <f t="shared" ca="1" si="292"/>
        <v>0</v>
      </c>
      <c r="AW664" s="56">
        <f t="shared" ca="1" si="292"/>
        <v>0</v>
      </c>
      <c r="AX664" s="56">
        <f t="shared" ca="1" si="292"/>
        <v>0</v>
      </c>
      <c r="AY664" s="56">
        <f t="shared" ca="1" si="292"/>
        <v>0</v>
      </c>
      <c r="AZ664" s="56">
        <f t="shared" ca="1" si="292"/>
        <v>0</v>
      </c>
      <c r="BA664" s="56">
        <f t="shared" ca="1" si="292"/>
        <v>0</v>
      </c>
      <c r="BB664" s="56">
        <f t="shared" ca="1" si="292"/>
        <v>0</v>
      </c>
      <c r="BC664" s="56">
        <f t="shared" ca="1" si="292"/>
        <v>0</v>
      </c>
      <c r="BD664" s="56">
        <f t="shared" ca="1" si="292"/>
        <v>0</v>
      </c>
      <c r="BE664" s="56">
        <f t="shared" ca="1" si="292"/>
        <v>0</v>
      </c>
      <c r="BF664" s="56">
        <f t="shared" ca="1" si="292"/>
        <v>0</v>
      </c>
      <c r="BG664" s="56">
        <f t="shared" ca="1" si="292"/>
        <v>0</v>
      </c>
      <c r="BH664" s="4"/>
      <c r="BI664" s="4"/>
      <c r="BJ664" s="4"/>
    </row>
    <row r="665" spans="1:62" x14ac:dyDescent="0.2">
      <c r="A665" s="4" t="s">
        <v>735</v>
      </c>
      <c r="B665" s="4" t="s">
        <v>4066</v>
      </c>
      <c r="C665" s="4" t="s">
        <v>1684</v>
      </c>
      <c r="D665" s="4"/>
      <c r="E665" s="75"/>
      <c r="F665" s="67"/>
      <c r="G665" s="50" t="s">
        <v>1682</v>
      </c>
      <c r="H665" s="50" t="s">
        <v>1682</v>
      </c>
      <c r="I665" s="51"/>
      <c r="J665" s="52">
        <v>30</v>
      </c>
      <c r="K665" s="52" t="s">
        <v>1747</v>
      </c>
      <c r="L665" s="53"/>
      <c r="M665" s="54" t="str">
        <f t="shared" si="285"/>
        <v>-</v>
      </c>
      <c r="N665" s="52">
        <f t="shared" si="267"/>
        <v>0</v>
      </c>
      <c r="O665" s="55">
        <f t="shared" ca="1" si="277"/>
        <v>28</v>
      </c>
      <c r="P665" s="55" t="str">
        <f t="shared" ca="1" si="278"/>
        <v>2019.7</v>
      </c>
      <c r="Q665" s="56">
        <f t="shared" si="279"/>
        <v>0</v>
      </c>
      <c r="R665" s="52" t="str">
        <f t="shared" si="280"/>
        <v/>
      </c>
      <c r="S665" s="52"/>
      <c r="T665" s="52" t="str">
        <f t="shared" si="289"/>
        <v>OV</v>
      </c>
      <c r="U665" s="57" t="s">
        <v>178</v>
      </c>
      <c r="V665" s="58">
        <f t="shared" ca="1" si="284"/>
        <v>0</v>
      </c>
      <c r="W665" s="59"/>
      <c r="X665" s="60"/>
      <c r="Y665" s="61"/>
      <c r="Z665" s="56">
        <f t="shared" ca="1" si="290"/>
        <v>0</v>
      </c>
      <c r="AA665" s="56">
        <f t="shared" ca="1" si="290"/>
        <v>0</v>
      </c>
      <c r="AB665" s="56">
        <f t="shared" ca="1" si="290"/>
        <v>0</v>
      </c>
      <c r="AC665" s="56">
        <f t="shared" ca="1" si="290"/>
        <v>0</v>
      </c>
      <c r="AD665" s="56">
        <f t="shared" ca="1" si="290"/>
        <v>0</v>
      </c>
      <c r="AE665" s="56">
        <f t="shared" ca="1" si="290"/>
        <v>0</v>
      </c>
      <c r="AF665" s="56">
        <f t="shared" ca="1" si="290"/>
        <v>0</v>
      </c>
      <c r="AG665" s="56">
        <f t="shared" ca="1" si="290"/>
        <v>0</v>
      </c>
      <c r="AH665" s="56">
        <f t="shared" ca="1" si="290"/>
        <v>0</v>
      </c>
      <c r="AI665" s="56">
        <f t="shared" ca="1" si="290"/>
        <v>0</v>
      </c>
      <c r="AJ665" s="56">
        <f t="shared" ca="1" si="291"/>
        <v>0</v>
      </c>
      <c r="AK665" s="56">
        <f t="shared" ca="1" si="291"/>
        <v>0</v>
      </c>
      <c r="AL665" s="56">
        <f t="shared" ca="1" si="291"/>
        <v>0</v>
      </c>
      <c r="AM665" s="56">
        <f t="shared" ca="1" si="291"/>
        <v>0</v>
      </c>
      <c r="AN665" s="56">
        <f t="shared" ca="1" si="291"/>
        <v>0</v>
      </c>
      <c r="AO665" s="56">
        <f t="shared" ca="1" si="291"/>
        <v>0</v>
      </c>
      <c r="AP665" s="56">
        <f t="shared" ca="1" si="291"/>
        <v>0</v>
      </c>
      <c r="AQ665" s="56">
        <f t="shared" ca="1" si="291"/>
        <v>0</v>
      </c>
      <c r="AR665" s="56">
        <f t="shared" ca="1" si="291"/>
        <v>0</v>
      </c>
      <c r="AS665" s="56">
        <f t="shared" ca="1" si="291"/>
        <v>0</v>
      </c>
      <c r="AT665" s="56">
        <f t="shared" ca="1" si="292"/>
        <v>0</v>
      </c>
      <c r="AU665" s="56">
        <f t="shared" ca="1" si="292"/>
        <v>0</v>
      </c>
      <c r="AV665" s="56">
        <f t="shared" ca="1" si="292"/>
        <v>0</v>
      </c>
      <c r="AW665" s="56">
        <f t="shared" ca="1" si="292"/>
        <v>0</v>
      </c>
      <c r="AX665" s="56">
        <f t="shared" ca="1" si="292"/>
        <v>0</v>
      </c>
      <c r="AY665" s="56">
        <f t="shared" ca="1" si="292"/>
        <v>0</v>
      </c>
      <c r="AZ665" s="56">
        <f t="shared" ca="1" si="292"/>
        <v>0</v>
      </c>
      <c r="BA665" s="56">
        <f t="shared" ca="1" si="292"/>
        <v>0</v>
      </c>
      <c r="BB665" s="56">
        <f t="shared" ca="1" si="292"/>
        <v>0</v>
      </c>
      <c r="BC665" s="56">
        <f t="shared" ca="1" si="292"/>
        <v>0</v>
      </c>
      <c r="BD665" s="56">
        <f t="shared" ca="1" si="292"/>
        <v>0</v>
      </c>
      <c r="BE665" s="56">
        <f t="shared" ca="1" si="292"/>
        <v>0</v>
      </c>
      <c r="BF665" s="56">
        <f t="shared" ca="1" si="292"/>
        <v>0</v>
      </c>
      <c r="BG665" s="56">
        <f t="shared" ca="1" si="292"/>
        <v>0</v>
      </c>
      <c r="BH665" s="4"/>
      <c r="BI665" s="4"/>
      <c r="BJ665" s="4"/>
    </row>
    <row r="666" spans="1:62" x14ac:dyDescent="0.2">
      <c r="A666" s="4" t="s">
        <v>735</v>
      </c>
      <c r="B666" s="4" t="s">
        <v>4066</v>
      </c>
      <c r="C666" s="4" t="s">
        <v>1684</v>
      </c>
      <c r="D666" s="4"/>
      <c r="E666" s="75"/>
      <c r="F666" s="67"/>
      <c r="G666" s="50" t="s">
        <v>1682</v>
      </c>
      <c r="H666" s="50" t="s">
        <v>1682</v>
      </c>
      <c r="I666" s="51"/>
      <c r="J666" s="52">
        <v>30</v>
      </c>
      <c r="K666" s="52" t="s">
        <v>1747</v>
      </c>
      <c r="L666" s="53"/>
      <c r="M666" s="54" t="str">
        <f t="shared" si="285"/>
        <v>-</v>
      </c>
      <c r="N666" s="52">
        <f t="shared" si="267"/>
        <v>0</v>
      </c>
      <c r="O666" s="55">
        <f t="shared" ca="1" si="277"/>
        <v>28</v>
      </c>
      <c r="P666" s="55" t="str">
        <f t="shared" ca="1" si="278"/>
        <v>2019.7</v>
      </c>
      <c r="Q666" s="56">
        <f t="shared" si="279"/>
        <v>0</v>
      </c>
      <c r="R666" s="52" t="str">
        <f t="shared" si="280"/>
        <v/>
      </c>
      <c r="S666" s="52"/>
      <c r="T666" s="52" t="str">
        <f t="shared" si="289"/>
        <v>OV</v>
      </c>
      <c r="U666" s="57" t="s">
        <v>178</v>
      </c>
      <c r="V666" s="58">
        <f t="shared" ca="1" si="284"/>
        <v>0</v>
      </c>
      <c r="W666" s="59"/>
      <c r="X666" s="60"/>
      <c r="Y666" s="61"/>
      <c r="Z666" s="56">
        <f t="shared" ca="1" si="290"/>
        <v>0</v>
      </c>
      <c r="AA666" s="56">
        <f t="shared" ca="1" si="290"/>
        <v>0</v>
      </c>
      <c r="AB666" s="56">
        <f t="shared" ca="1" si="290"/>
        <v>0</v>
      </c>
      <c r="AC666" s="56">
        <f t="shared" ca="1" si="290"/>
        <v>0</v>
      </c>
      <c r="AD666" s="56">
        <f t="shared" ca="1" si="290"/>
        <v>0</v>
      </c>
      <c r="AE666" s="56">
        <f t="shared" ca="1" si="290"/>
        <v>0</v>
      </c>
      <c r="AF666" s="56">
        <f t="shared" ca="1" si="290"/>
        <v>0</v>
      </c>
      <c r="AG666" s="56">
        <f t="shared" ca="1" si="290"/>
        <v>0</v>
      </c>
      <c r="AH666" s="56">
        <f t="shared" ca="1" si="290"/>
        <v>0</v>
      </c>
      <c r="AI666" s="56">
        <f t="shared" ca="1" si="290"/>
        <v>0</v>
      </c>
      <c r="AJ666" s="56">
        <f t="shared" ca="1" si="291"/>
        <v>0</v>
      </c>
      <c r="AK666" s="56">
        <f t="shared" ca="1" si="291"/>
        <v>0</v>
      </c>
      <c r="AL666" s="56">
        <f t="shared" ca="1" si="291"/>
        <v>0</v>
      </c>
      <c r="AM666" s="56">
        <f t="shared" ca="1" si="291"/>
        <v>0</v>
      </c>
      <c r="AN666" s="56">
        <f t="shared" ca="1" si="291"/>
        <v>0</v>
      </c>
      <c r="AO666" s="56">
        <f t="shared" ca="1" si="291"/>
        <v>0</v>
      </c>
      <c r="AP666" s="56">
        <f t="shared" ca="1" si="291"/>
        <v>0</v>
      </c>
      <c r="AQ666" s="56">
        <f t="shared" ca="1" si="291"/>
        <v>0</v>
      </c>
      <c r="AR666" s="56">
        <f t="shared" ca="1" si="291"/>
        <v>0</v>
      </c>
      <c r="AS666" s="56">
        <f t="shared" ca="1" si="291"/>
        <v>0</v>
      </c>
      <c r="AT666" s="56">
        <f t="shared" ca="1" si="292"/>
        <v>0</v>
      </c>
      <c r="AU666" s="56">
        <f t="shared" ca="1" si="292"/>
        <v>0</v>
      </c>
      <c r="AV666" s="56">
        <f t="shared" ca="1" si="292"/>
        <v>0</v>
      </c>
      <c r="AW666" s="56">
        <f t="shared" ca="1" si="292"/>
        <v>0</v>
      </c>
      <c r="AX666" s="56">
        <f t="shared" ca="1" si="292"/>
        <v>0</v>
      </c>
      <c r="AY666" s="56">
        <f t="shared" ca="1" si="292"/>
        <v>0</v>
      </c>
      <c r="AZ666" s="56">
        <f t="shared" ca="1" si="292"/>
        <v>0</v>
      </c>
      <c r="BA666" s="56">
        <f t="shared" ca="1" si="292"/>
        <v>0</v>
      </c>
      <c r="BB666" s="56">
        <f t="shared" ca="1" si="292"/>
        <v>0</v>
      </c>
      <c r="BC666" s="56">
        <f t="shared" ca="1" si="292"/>
        <v>0</v>
      </c>
      <c r="BD666" s="56">
        <f t="shared" ca="1" si="292"/>
        <v>0</v>
      </c>
      <c r="BE666" s="56">
        <f t="shared" ca="1" si="292"/>
        <v>0</v>
      </c>
      <c r="BF666" s="56">
        <f t="shared" ca="1" si="292"/>
        <v>0</v>
      </c>
      <c r="BG666" s="56">
        <f t="shared" ca="1" si="292"/>
        <v>0</v>
      </c>
      <c r="BH666" s="4"/>
      <c r="BI666" s="4"/>
      <c r="BJ666" s="4"/>
    </row>
    <row r="667" spans="1:62" x14ac:dyDescent="0.2">
      <c r="A667" s="4" t="s">
        <v>735</v>
      </c>
      <c r="B667" s="4" t="s">
        <v>4066</v>
      </c>
      <c r="C667" s="4" t="s">
        <v>1684</v>
      </c>
      <c r="D667" s="4"/>
      <c r="E667" s="75"/>
      <c r="F667" s="67"/>
      <c r="G667" s="50" t="s">
        <v>1682</v>
      </c>
      <c r="H667" s="50" t="s">
        <v>1682</v>
      </c>
      <c r="I667" s="51"/>
      <c r="J667" s="52">
        <v>30</v>
      </c>
      <c r="K667" s="52" t="s">
        <v>1747</v>
      </c>
      <c r="L667" s="53"/>
      <c r="M667" s="54" t="str">
        <f t="shared" si="285"/>
        <v>-</v>
      </c>
      <c r="N667" s="52">
        <f t="shared" si="267"/>
        <v>0</v>
      </c>
      <c r="O667" s="55">
        <f t="shared" ca="1" si="277"/>
        <v>28</v>
      </c>
      <c r="P667" s="55" t="str">
        <f t="shared" ca="1" si="278"/>
        <v>2019.7</v>
      </c>
      <c r="Q667" s="56">
        <f t="shared" si="279"/>
        <v>0</v>
      </c>
      <c r="R667" s="52" t="str">
        <f t="shared" si="280"/>
        <v/>
      </c>
      <c r="S667" s="52"/>
      <c r="T667" s="52" t="str">
        <f t="shared" si="289"/>
        <v>OV</v>
      </c>
      <c r="U667" s="57" t="s">
        <v>178</v>
      </c>
      <c r="V667" s="58">
        <f t="shared" ca="1" si="284"/>
        <v>0</v>
      </c>
      <c r="W667" s="59"/>
      <c r="X667" s="60"/>
      <c r="Y667" s="61"/>
      <c r="Z667" s="56">
        <f t="shared" ca="1" si="290"/>
        <v>0</v>
      </c>
      <c r="AA667" s="56">
        <f t="shared" ca="1" si="290"/>
        <v>0</v>
      </c>
      <c r="AB667" s="56">
        <f t="shared" ca="1" si="290"/>
        <v>0</v>
      </c>
      <c r="AC667" s="56">
        <f t="shared" ca="1" si="290"/>
        <v>0</v>
      </c>
      <c r="AD667" s="56">
        <f t="shared" ca="1" si="290"/>
        <v>0</v>
      </c>
      <c r="AE667" s="56">
        <f t="shared" ca="1" si="290"/>
        <v>0</v>
      </c>
      <c r="AF667" s="56">
        <f t="shared" ca="1" si="290"/>
        <v>0</v>
      </c>
      <c r="AG667" s="56">
        <f t="shared" ca="1" si="290"/>
        <v>0</v>
      </c>
      <c r="AH667" s="56">
        <f t="shared" ca="1" si="290"/>
        <v>0</v>
      </c>
      <c r="AI667" s="56">
        <f t="shared" ca="1" si="290"/>
        <v>0</v>
      </c>
      <c r="AJ667" s="56">
        <f t="shared" ca="1" si="291"/>
        <v>0</v>
      </c>
      <c r="AK667" s="56">
        <f t="shared" ca="1" si="291"/>
        <v>0</v>
      </c>
      <c r="AL667" s="56">
        <f t="shared" ca="1" si="291"/>
        <v>0</v>
      </c>
      <c r="AM667" s="56">
        <f t="shared" ca="1" si="291"/>
        <v>0</v>
      </c>
      <c r="AN667" s="56">
        <f t="shared" ca="1" si="291"/>
        <v>0</v>
      </c>
      <c r="AO667" s="56">
        <f t="shared" ca="1" si="291"/>
        <v>0</v>
      </c>
      <c r="AP667" s="56">
        <f t="shared" ca="1" si="291"/>
        <v>0</v>
      </c>
      <c r="AQ667" s="56">
        <f t="shared" ca="1" si="291"/>
        <v>0</v>
      </c>
      <c r="AR667" s="56">
        <f t="shared" ca="1" si="291"/>
        <v>0</v>
      </c>
      <c r="AS667" s="56">
        <f t="shared" ca="1" si="291"/>
        <v>0</v>
      </c>
      <c r="AT667" s="56">
        <f t="shared" ca="1" si="292"/>
        <v>0</v>
      </c>
      <c r="AU667" s="56">
        <f t="shared" ca="1" si="292"/>
        <v>0</v>
      </c>
      <c r="AV667" s="56">
        <f t="shared" ca="1" si="292"/>
        <v>0</v>
      </c>
      <c r="AW667" s="56">
        <f t="shared" ca="1" si="292"/>
        <v>0</v>
      </c>
      <c r="AX667" s="56">
        <f t="shared" ca="1" si="292"/>
        <v>0</v>
      </c>
      <c r="AY667" s="56">
        <f t="shared" ca="1" si="292"/>
        <v>0</v>
      </c>
      <c r="AZ667" s="56">
        <f t="shared" ca="1" si="292"/>
        <v>0</v>
      </c>
      <c r="BA667" s="56">
        <f t="shared" ca="1" si="292"/>
        <v>0</v>
      </c>
      <c r="BB667" s="56">
        <f t="shared" ca="1" si="292"/>
        <v>0</v>
      </c>
      <c r="BC667" s="56">
        <f t="shared" ca="1" si="292"/>
        <v>0</v>
      </c>
      <c r="BD667" s="56">
        <f t="shared" ca="1" si="292"/>
        <v>0</v>
      </c>
      <c r="BE667" s="56">
        <f t="shared" ca="1" si="292"/>
        <v>0</v>
      </c>
      <c r="BF667" s="56">
        <f t="shared" ca="1" si="292"/>
        <v>0</v>
      </c>
      <c r="BG667" s="56">
        <f t="shared" ca="1" si="292"/>
        <v>0</v>
      </c>
      <c r="BH667" s="4"/>
      <c r="BI667" s="4"/>
      <c r="BJ667" s="4"/>
    </row>
    <row r="668" spans="1:62" x14ac:dyDescent="0.2">
      <c r="A668" s="4" t="s">
        <v>735</v>
      </c>
      <c r="B668" s="4" t="s">
        <v>4066</v>
      </c>
      <c r="C668" s="4" t="s">
        <v>1684</v>
      </c>
      <c r="D668" s="4"/>
      <c r="E668" s="75"/>
      <c r="F668" s="67"/>
      <c r="G668" s="50" t="s">
        <v>1678</v>
      </c>
      <c r="H668" s="50" t="s">
        <v>1678</v>
      </c>
      <c r="I668" s="51"/>
      <c r="J668" s="52">
        <v>30</v>
      </c>
      <c r="K668" s="52" t="s">
        <v>1747</v>
      </c>
      <c r="L668" s="53"/>
      <c r="M668" s="54" t="str">
        <f t="shared" si="285"/>
        <v>-</v>
      </c>
      <c r="N668" s="52">
        <f t="shared" si="267"/>
        <v>0</v>
      </c>
      <c r="O668" s="55">
        <f t="shared" ca="1" si="277"/>
        <v>28</v>
      </c>
      <c r="P668" s="55" t="str">
        <f t="shared" ca="1" si="278"/>
        <v>2019.7</v>
      </c>
      <c r="Q668" s="56">
        <f t="shared" si="279"/>
        <v>0</v>
      </c>
      <c r="R668" s="52" t="str">
        <f t="shared" si="280"/>
        <v/>
      </c>
      <c r="S668" s="52"/>
      <c r="T668" s="52" t="str">
        <f t="shared" si="289"/>
        <v>OV</v>
      </c>
      <c r="U668" s="57" t="s">
        <v>178</v>
      </c>
      <c r="V668" s="58">
        <f t="shared" ca="1" si="284"/>
        <v>0</v>
      </c>
      <c r="W668" s="59"/>
      <c r="X668" s="60"/>
      <c r="Y668" s="61"/>
      <c r="Z668" s="56">
        <f t="shared" ca="1" si="290"/>
        <v>0</v>
      </c>
      <c r="AA668" s="56">
        <f t="shared" ca="1" si="290"/>
        <v>0</v>
      </c>
      <c r="AB668" s="56">
        <f t="shared" ca="1" si="290"/>
        <v>0</v>
      </c>
      <c r="AC668" s="56">
        <f t="shared" ca="1" si="290"/>
        <v>0</v>
      </c>
      <c r="AD668" s="56">
        <f t="shared" ca="1" si="290"/>
        <v>0</v>
      </c>
      <c r="AE668" s="56">
        <f t="shared" ca="1" si="290"/>
        <v>0</v>
      </c>
      <c r="AF668" s="56">
        <f t="shared" ca="1" si="290"/>
        <v>0</v>
      </c>
      <c r="AG668" s="56">
        <f t="shared" ca="1" si="290"/>
        <v>0</v>
      </c>
      <c r="AH668" s="56">
        <f t="shared" ca="1" si="290"/>
        <v>0</v>
      </c>
      <c r="AI668" s="56">
        <f t="shared" ca="1" si="290"/>
        <v>0</v>
      </c>
      <c r="AJ668" s="56">
        <f t="shared" ca="1" si="291"/>
        <v>0</v>
      </c>
      <c r="AK668" s="56">
        <f t="shared" ca="1" si="291"/>
        <v>0</v>
      </c>
      <c r="AL668" s="56">
        <f t="shared" ca="1" si="291"/>
        <v>0</v>
      </c>
      <c r="AM668" s="56">
        <f t="shared" ca="1" si="291"/>
        <v>0</v>
      </c>
      <c r="AN668" s="56">
        <f t="shared" ca="1" si="291"/>
        <v>0</v>
      </c>
      <c r="AO668" s="56">
        <f t="shared" ca="1" si="291"/>
        <v>0</v>
      </c>
      <c r="AP668" s="56">
        <f t="shared" ca="1" si="291"/>
        <v>0</v>
      </c>
      <c r="AQ668" s="56">
        <f t="shared" ca="1" si="291"/>
        <v>0</v>
      </c>
      <c r="AR668" s="56">
        <f t="shared" ca="1" si="291"/>
        <v>0</v>
      </c>
      <c r="AS668" s="56">
        <f t="shared" ca="1" si="291"/>
        <v>0</v>
      </c>
      <c r="AT668" s="56">
        <f t="shared" ca="1" si="292"/>
        <v>0</v>
      </c>
      <c r="AU668" s="56">
        <f t="shared" ca="1" si="292"/>
        <v>0</v>
      </c>
      <c r="AV668" s="56">
        <f t="shared" ca="1" si="292"/>
        <v>0</v>
      </c>
      <c r="AW668" s="56">
        <f t="shared" ca="1" si="292"/>
        <v>0</v>
      </c>
      <c r="AX668" s="56">
        <f t="shared" ca="1" si="292"/>
        <v>0</v>
      </c>
      <c r="AY668" s="56">
        <f t="shared" ca="1" si="292"/>
        <v>0</v>
      </c>
      <c r="AZ668" s="56">
        <f t="shared" ca="1" si="292"/>
        <v>0</v>
      </c>
      <c r="BA668" s="56">
        <f t="shared" ca="1" si="292"/>
        <v>0</v>
      </c>
      <c r="BB668" s="56">
        <f t="shared" ca="1" si="292"/>
        <v>0</v>
      </c>
      <c r="BC668" s="56">
        <f t="shared" ca="1" si="292"/>
        <v>0</v>
      </c>
      <c r="BD668" s="56">
        <f t="shared" ca="1" si="292"/>
        <v>0</v>
      </c>
      <c r="BE668" s="56">
        <f t="shared" ca="1" si="292"/>
        <v>0</v>
      </c>
      <c r="BF668" s="56">
        <f t="shared" ca="1" si="292"/>
        <v>0</v>
      </c>
      <c r="BG668" s="56">
        <f t="shared" ca="1" si="292"/>
        <v>0</v>
      </c>
      <c r="BH668" s="4"/>
      <c r="BI668" s="4"/>
      <c r="BJ668" s="4"/>
    </row>
    <row r="669" spans="1:62" x14ac:dyDescent="0.2">
      <c r="A669" s="4" t="s">
        <v>2131</v>
      </c>
      <c r="B669" s="4" t="s">
        <v>4067</v>
      </c>
      <c r="C669" s="4" t="s">
        <v>1684</v>
      </c>
      <c r="D669" s="4"/>
      <c r="E669" s="66"/>
      <c r="F669" s="67"/>
      <c r="G669" s="50" t="s">
        <v>1682</v>
      </c>
      <c r="H669" s="50" t="s">
        <v>1682</v>
      </c>
      <c r="I669" s="51"/>
      <c r="J669" s="52">
        <v>30</v>
      </c>
      <c r="K669" s="52"/>
      <c r="L669" s="53"/>
      <c r="M669" s="54" t="str">
        <f t="shared" si="285"/>
        <v>-</v>
      </c>
      <c r="N669" s="52">
        <f t="shared" si="267"/>
        <v>0</v>
      </c>
      <c r="O669" s="55">
        <f t="shared" ca="1" si="277"/>
        <v>28</v>
      </c>
      <c r="P669" s="55" t="str">
        <f t="shared" ca="1" si="278"/>
        <v>2019.7</v>
      </c>
      <c r="Q669" s="56">
        <f t="shared" si="279"/>
        <v>0</v>
      </c>
      <c r="R669" s="52" t="str">
        <f t="shared" si="280"/>
        <v/>
      </c>
      <c r="S669" s="52"/>
      <c r="T669" s="52" t="str">
        <f t="shared" si="289"/>
        <v>OV</v>
      </c>
      <c r="U669" s="57" t="s">
        <v>178</v>
      </c>
      <c r="V669" s="58">
        <f t="shared" ca="1" si="284"/>
        <v>0</v>
      </c>
      <c r="W669" s="59"/>
      <c r="X669" s="60"/>
      <c r="Y669" s="61"/>
      <c r="Z669" s="56">
        <f t="shared" ca="1" si="290"/>
        <v>0</v>
      </c>
      <c r="AA669" s="56">
        <f t="shared" ca="1" si="290"/>
        <v>0</v>
      </c>
      <c r="AB669" s="56">
        <f t="shared" ca="1" si="290"/>
        <v>0</v>
      </c>
      <c r="AC669" s="56">
        <f t="shared" ca="1" si="290"/>
        <v>0</v>
      </c>
      <c r="AD669" s="56">
        <f t="shared" ca="1" si="290"/>
        <v>0</v>
      </c>
      <c r="AE669" s="56">
        <f t="shared" ca="1" si="290"/>
        <v>0</v>
      </c>
      <c r="AF669" s="56">
        <f t="shared" ca="1" si="290"/>
        <v>0</v>
      </c>
      <c r="AG669" s="56">
        <f t="shared" ca="1" si="290"/>
        <v>0</v>
      </c>
      <c r="AH669" s="56">
        <f t="shared" ca="1" si="290"/>
        <v>0</v>
      </c>
      <c r="AI669" s="56">
        <f t="shared" ca="1" si="290"/>
        <v>0</v>
      </c>
      <c r="AJ669" s="56">
        <f t="shared" ca="1" si="291"/>
        <v>0</v>
      </c>
      <c r="AK669" s="56">
        <f t="shared" ca="1" si="291"/>
        <v>0</v>
      </c>
      <c r="AL669" s="56">
        <f t="shared" ca="1" si="291"/>
        <v>0</v>
      </c>
      <c r="AM669" s="56">
        <f t="shared" ca="1" si="291"/>
        <v>0</v>
      </c>
      <c r="AN669" s="56">
        <f t="shared" ca="1" si="291"/>
        <v>0</v>
      </c>
      <c r="AO669" s="56">
        <f t="shared" ca="1" si="291"/>
        <v>0</v>
      </c>
      <c r="AP669" s="56">
        <f t="shared" ca="1" si="291"/>
        <v>0</v>
      </c>
      <c r="AQ669" s="56">
        <f t="shared" ca="1" si="291"/>
        <v>0</v>
      </c>
      <c r="AR669" s="56">
        <f t="shared" ca="1" si="291"/>
        <v>0</v>
      </c>
      <c r="AS669" s="56">
        <f t="shared" ca="1" si="291"/>
        <v>0</v>
      </c>
      <c r="AT669" s="56">
        <f t="shared" ca="1" si="292"/>
        <v>0</v>
      </c>
      <c r="AU669" s="56">
        <f t="shared" ca="1" si="292"/>
        <v>0</v>
      </c>
      <c r="AV669" s="56">
        <f t="shared" ca="1" si="292"/>
        <v>0</v>
      </c>
      <c r="AW669" s="56">
        <f t="shared" ca="1" si="292"/>
        <v>0</v>
      </c>
      <c r="AX669" s="56">
        <f t="shared" ca="1" si="292"/>
        <v>0</v>
      </c>
      <c r="AY669" s="56">
        <f t="shared" ca="1" si="292"/>
        <v>0</v>
      </c>
      <c r="AZ669" s="56">
        <f t="shared" ca="1" si="292"/>
        <v>0</v>
      </c>
      <c r="BA669" s="56">
        <f t="shared" ca="1" si="292"/>
        <v>0</v>
      </c>
      <c r="BB669" s="56">
        <f t="shared" ca="1" si="292"/>
        <v>0</v>
      </c>
      <c r="BC669" s="56">
        <f t="shared" ca="1" si="292"/>
        <v>0</v>
      </c>
      <c r="BD669" s="56">
        <f t="shared" ca="1" si="292"/>
        <v>0</v>
      </c>
      <c r="BE669" s="56">
        <f t="shared" ca="1" si="292"/>
        <v>0</v>
      </c>
      <c r="BF669" s="56">
        <f t="shared" ca="1" si="292"/>
        <v>0</v>
      </c>
      <c r="BG669" s="56">
        <f t="shared" ca="1" si="292"/>
        <v>0</v>
      </c>
      <c r="BH669" s="4"/>
      <c r="BI669" s="4"/>
      <c r="BJ669" s="4"/>
    </row>
    <row r="670" spans="1:62" x14ac:dyDescent="0.2">
      <c r="A670" s="4" t="s">
        <v>2256</v>
      </c>
      <c r="B670" s="4" t="s">
        <v>2257</v>
      </c>
      <c r="C670" s="4" t="s">
        <v>1688</v>
      </c>
      <c r="D670" s="4"/>
      <c r="E670" s="75" t="s">
        <v>1794</v>
      </c>
      <c r="F670" s="67" t="s">
        <v>2000</v>
      </c>
      <c r="G670" s="50" t="s">
        <v>1682</v>
      </c>
      <c r="H670" s="50" t="s">
        <v>1682</v>
      </c>
      <c r="I670" s="51"/>
      <c r="J670" s="52">
        <v>7</v>
      </c>
      <c r="K670" s="52"/>
      <c r="L670" s="53">
        <v>43598</v>
      </c>
      <c r="M670" s="54">
        <f t="shared" si="285"/>
        <v>1</v>
      </c>
      <c r="N670" s="52">
        <f t="shared" si="267"/>
        <v>20</v>
      </c>
      <c r="O670" s="55">
        <f t="shared" ca="1" si="277"/>
        <v>28</v>
      </c>
      <c r="P670" s="55" t="str">
        <f t="shared" ca="1" si="278"/>
        <v>2019.7</v>
      </c>
      <c r="Q670" s="56">
        <f t="shared" si="279"/>
        <v>280.04667444574096</v>
      </c>
      <c r="R670" s="52">
        <f t="shared" ca="1" si="280"/>
        <v>58</v>
      </c>
      <c r="S670" s="52"/>
      <c r="T670" s="52" t="str">
        <f t="shared" ca="1" si="289"/>
        <v>OV</v>
      </c>
      <c r="U670" s="57" t="s">
        <v>130</v>
      </c>
      <c r="V670" s="58">
        <f t="shared" ca="1" si="284"/>
        <v>0</v>
      </c>
      <c r="W670" s="64" t="s">
        <v>2258</v>
      </c>
      <c r="X670" s="60"/>
      <c r="Y670" s="61">
        <v>1200</v>
      </c>
      <c r="Z670" s="56">
        <f t="shared" ca="1" si="290"/>
        <v>0</v>
      </c>
      <c r="AA670" s="56">
        <f t="shared" ca="1" si="290"/>
        <v>0</v>
      </c>
      <c r="AB670" s="56">
        <f t="shared" ca="1" si="290"/>
        <v>0</v>
      </c>
      <c r="AC670" s="56">
        <f t="shared" ca="1" si="290"/>
        <v>0</v>
      </c>
      <c r="AD670" s="56">
        <f t="shared" ca="1" si="290"/>
        <v>0</v>
      </c>
      <c r="AE670" s="56">
        <f t="shared" ca="1" si="290"/>
        <v>0</v>
      </c>
      <c r="AF670" s="56">
        <f t="shared" ca="1" si="290"/>
        <v>0</v>
      </c>
      <c r="AG670" s="56">
        <f t="shared" ca="1" si="290"/>
        <v>0</v>
      </c>
      <c r="AH670" s="56">
        <f t="shared" ca="1" si="290"/>
        <v>0</v>
      </c>
      <c r="AI670" s="56">
        <f t="shared" ca="1" si="290"/>
        <v>1200</v>
      </c>
      <c r="AJ670" s="56">
        <f t="shared" ca="1" si="291"/>
        <v>0</v>
      </c>
      <c r="AK670" s="56">
        <f t="shared" ca="1" si="291"/>
        <v>0</v>
      </c>
      <c r="AL670" s="56">
        <f t="shared" ca="1" si="291"/>
        <v>0</v>
      </c>
      <c r="AM670" s="56">
        <f t="shared" ca="1" si="291"/>
        <v>0</v>
      </c>
      <c r="AN670" s="56">
        <f t="shared" ca="1" si="291"/>
        <v>0</v>
      </c>
      <c r="AO670" s="56">
        <f t="shared" ca="1" si="291"/>
        <v>0</v>
      </c>
      <c r="AP670" s="56">
        <f t="shared" ca="1" si="291"/>
        <v>0</v>
      </c>
      <c r="AQ670" s="56">
        <f t="shared" ca="1" si="291"/>
        <v>0</v>
      </c>
      <c r="AR670" s="56">
        <f t="shared" ca="1" si="291"/>
        <v>0</v>
      </c>
      <c r="AS670" s="56">
        <f t="shared" ca="1" si="291"/>
        <v>0</v>
      </c>
      <c r="AT670" s="56">
        <f t="shared" ca="1" si="292"/>
        <v>0</v>
      </c>
      <c r="AU670" s="56">
        <f t="shared" ca="1" si="292"/>
        <v>0</v>
      </c>
      <c r="AV670" s="56">
        <f t="shared" ca="1" si="292"/>
        <v>0</v>
      </c>
      <c r="AW670" s="56">
        <f t="shared" ca="1" si="292"/>
        <v>0</v>
      </c>
      <c r="AX670" s="56">
        <f t="shared" ca="1" si="292"/>
        <v>0</v>
      </c>
      <c r="AY670" s="56">
        <f t="shared" ca="1" si="292"/>
        <v>0</v>
      </c>
      <c r="AZ670" s="56">
        <f t="shared" ca="1" si="292"/>
        <v>0</v>
      </c>
      <c r="BA670" s="56">
        <f t="shared" ca="1" si="292"/>
        <v>0</v>
      </c>
      <c r="BB670" s="56">
        <f t="shared" ca="1" si="292"/>
        <v>0</v>
      </c>
      <c r="BC670" s="56">
        <f t="shared" ca="1" si="292"/>
        <v>0</v>
      </c>
      <c r="BD670" s="56">
        <f t="shared" ca="1" si="292"/>
        <v>0</v>
      </c>
      <c r="BE670" s="56">
        <f t="shared" ca="1" si="292"/>
        <v>0</v>
      </c>
      <c r="BF670" s="56">
        <f t="shared" ca="1" si="292"/>
        <v>0</v>
      </c>
      <c r="BG670" s="56">
        <f t="shared" ca="1" si="292"/>
        <v>0</v>
      </c>
      <c r="BH670" s="4"/>
      <c r="BI670" s="4"/>
      <c r="BJ670" s="4"/>
    </row>
    <row r="671" spans="1:62" x14ac:dyDescent="0.2">
      <c r="A671" s="4" t="s">
        <v>2259</v>
      </c>
      <c r="B671" s="4" t="s">
        <v>2260</v>
      </c>
      <c r="C671" s="4" t="s">
        <v>1688</v>
      </c>
      <c r="D671" s="4"/>
      <c r="E671" s="66"/>
      <c r="F671" s="67"/>
      <c r="G671" s="50" t="s">
        <v>1682</v>
      </c>
      <c r="H671" s="50" t="s">
        <v>1682</v>
      </c>
      <c r="I671" s="51"/>
      <c r="J671" s="52">
        <v>0</v>
      </c>
      <c r="K671" s="52"/>
      <c r="L671" s="53"/>
      <c r="M671" s="54" t="str">
        <f t="shared" si="285"/>
        <v>-</v>
      </c>
      <c r="N671" s="52">
        <f t="shared" ref="N671:N734" si="293">WEEKNUM(L671)</f>
        <v>0</v>
      </c>
      <c r="O671" s="55">
        <f t="shared" ca="1" si="277"/>
        <v>28</v>
      </c>
      <c r="P671" s="55" t="str">
        <f t="shared" ca="1" si="278"/>
        <v>2019.7</v>
      </c>
      <c r="Q671" s="56">
        <f t="shared" si="279"/>
        <v>0</v>
      </c>
      <c r="R671" s="52" t="str">
        <f t="shared" si="280"/>
        <v/>
      </c>
      <c r="S671" s="52"/>
      <c r="T671" s="52" t="str">
        <f t="shared" si="289"/>
        <v>OV</v>
      </c>
      <c r="U671" s="57" t="s">
        <v>178</v>
      </c>
      <c r="V671" s="58">
        <f t="shared" ca="1" si="284"/>
        <v>0</v>
      </c>
      <c r="W671" s="59"/>
      <c r="X671" s="60"/>
      <c r="Y671" s="61"/>
      <c r="Z671" s="56">
        <f t="shared" ca="1" si="290"/>
        <v>0</v>
      </c>
      <c r="AA671" s="56">
        <f t="shared" ca="1" si="290"/>
        <v>0</v>
      </c>
      <c r="AB671" s="56">
        <f t="shared" ca="1" si="290"/>
        <v>0</v>
      </c>
      <c r="AC671" s="56">
        <f t="shared" ca="1" si="290"/>
        <v>0</v>
      </c>
      <c r="AD671" s="56">
        <f t="shared" ca="1" si="290"/>
        <v>0</v>
      </c>
      <c r="AE671" s="56">
        <f t="shared" ca="1" si="290"/>
        <v>0</v>
      </c>
      <c r="AF671" s="56">
        <f t="shared" ca="1" si="290"/>
        <v>0</v>
      </c>
      <c r="AG671" s="56">
        <f t="shared" ca="1" si="290"/>
        <v>0</v>
      </c>
      <c r="AH671" s="56">
        <f t="shared" ca="1" si="290"/>
        <v>0</v>
      </c>
      <c r="AI671" s="56">
        <f t="shared" ca="1" si="290"/>
        <v>0</v>
      </c>
      <c r="AJ671" s="56">
        <f t="shared" ca="1" si="291"/>
        <v>0</v>
      </c>
      <c r="AK671" s="56">
        <f t="shared" ca="1" si="291"/>
        <v>0</v>
      </c>
      <c r="AL671" s="56">
        <f t="shared" ca="1" si="291"/>
        <v>0</v>
      </c>
      <c r="AM671" s="56">
        <f t="shared" ca="1" si="291"/>
        <v>0</v>
      </c>
      <c r="AN671" s="56">
        <f t="shared" ca="1" si="291"/>
        <v>0</v>
      </c>
      <c r="AO671" s="56">
        <f t="shared" ca="1" si="291"/>
        <v>0</v>
      </c>
      <c r="AP671" s="56">
        <f t="shared" ca="1" si="291"/>
        <v>0</v>
      </c>
      <c r="AQ671" s="56">
        <f t="shared" ca="1" si="291"/>
        <v>0</v>
      </c>
      <c r="AR671" s="56">
        <f t="shared" ca="1" si="291"/>
        <v>0</v>
      </c>
      <c r="AS671" s="56">
        <f t="shared" ca="1" si="291"/>
        <v>0</v>
      </c>
      <c r="AT671" s="56">
        <f t="shared" ca="1" si="292"/>
        <v>0</v>
      </c>
      <c r="AU671" s="56">
        <f t="shared" ca="1" si="292"/>
        <v>0</v>
      </c>
      <c r="AV671" s="56">
        <f t="shared" ca="1" si="292"/>
        <v>0</v>
      </c>
      <c r="AW671" s="56">
        <f t="shared" ca="1" si="292"/>
        <v>0</v>
      </c>
      <c r="AX671" s="56">
        <f t="shared" ca="1" si="292"/>
        <v>0</v>
      </c>
      <c r="AY671" s="56">
        <f t="shared" ca="1" si="292"/>
        <v>0</v>
      </c>
      <c r="AZ671" s="56">
        <f t="shared" ca="1" si="292"/>
        <v>0</v>
      </c>
      <c r="BA671" s="56">
        <f t="shared" ca="1" si="292"/>
        <v>0</v>
      </c>
      <c r="BB671" s="56">
        <f t="shared" ca="1" si="292"/>
        <v>0</v>
      </c>
      <c r="BC671" s="56">
        <f t="shared" ca="1" si="292"/>
        <v>0</v>
      </c>
      <c r="BD671" s="56">
        <f t="shared" ca="1" si="292"/>
        <v>0</v>
      </c>
      <c r="BE671" s="56">
        <f t="shared" ca="1" si="292"/>
        <v>0</v>
      </c>
      <c r="BF671" s="56">
        <f t="shared" ca="1" si="292"/>
        <v>0</v>
      </c>
      <c r="BG671" s="56">
        <f t="shared" ca="1" si="292"/>
        <v>0</v>
      </c>
      <c r="BH671" s="4"/>
      <c r="BI671" s="4"/>
      <c r="BJ671" s="4"/>
    </row>
    <row r="672" spans="1:62" s="4" customFormat="1" x14ac:dyDescent="0.2">
      <c r="A672" s="4" t="s">
        <v>416</v>
      </c>
      <c r="B672" s="4" t="s">
        <v>2261</v>
      </c>
      <c r="C672" s="4" t="s">
        <v>1688</v>
      </c>
      <c r="E672" s="66" t="s">
        <v>1794</v>
      </c>
      <c r="F672" s="67" t="s">
        <v>419</v>
      </c>
      <c r="G672" s="50" t="s">
        <v>1682</v>
      </c>
      <c r="H672" s="50" t="s">
        <v>1682</v>
      </c>
      <c r="I672" s="51"/>
      <c r="J672" s="52">
        <v>0</v>
      </c>
      <c r="K672" s="52"/>
      <c r="L672" s="53">
        <v>43595</v>
      </c>
      <c r="M672" s="54">
        <f t="shared" si="285"/>
        <v>5</v>
      </c>
      <c r="N672" s="52">
        <f t="shared" si="293"/>
        <v>19</v>
      </c>
      <c r="O672" s="55">
        <f t="shared" ca="1" si="277"/>
        <v>28</v>
      </c>
      <c r="P672" s="55" t="str">
        <f t="shared" ca="1" si="278"/>
        <v>2019.7</v>
      </c>
      <c r="Q672" s="56">
        <f t="shared" si="279"/>
        <v>189.43</v>
      </c>
      <c r="R672" s="52">
        <f t="shared" ca="1" si="280"/>
        <v>61</v>
      </c>
      <c r="S672" s="52"/>
      <c r="T672" s="52" t="str">
        <f t="shared" ca="1" si="289"/>
        <v>OV</v>
      </c>
      <c r="U672" s="57" t="s">
        <v>178</v>
      </c>
      <c r="V672" s="58">
        <f t="shared" ca="1" si="284"/>
        <v>0</v>
      </c>
      <c r="W672" s="59"/>
      <c r="X672" s="60"/>
      <c r="Y672" s="61">
        <v>189.43</v>
      </c>
      <c r="Z672" s="56">
        <f t="shared" ref="Z672:AI681" ca="1" si="294">IF($O672-WEEKNUM(Z$1815)=0,$Y672,0)</f>
        <v>0</v>
      </c>
      <c r="AA672" s="56">
        <f t="shared" ca="1" si="294"/>
        <v>0</v>
      </c>
      <c r="AB672" s="56">
        <f t="shared" ca="1" si="294"/>
        <v>0</v>
      </c>
      <c r="AC672" s="56">
        <f t="shared" ca="1" si="294"/>
        <v>0</v>
      </c>
      <c r="AD672" s="56">
        <f t="shared" ca="1" si="294"/>
        <v>0</v>
      </c>
      <c r="AE672" s="56">
        <f t="shared" ca="1" si="294"/>
        <v>0</v>
      </c>
      <c r="AF672" s="56">
        <f t="shared" ca="1" si="294"/>
        <v>0</v>
      </c>
      <c r="AG672" s="56">
        <f t="shared" ca="1" si="294"/>
        <v>0</v>
      </c>
      <c r="AH672" s="56">
        <f t="shared" ca="1" si="294"/>
        <v>0</v>
      </c>
      <c r="AI672" s="56">
        <f t="shared" ca="1" si="294"/>
        <v>189.43</v>
      </c>
      <c r="AJ672" s="56">
        <f t="shared" ref="AJ672:AS681" ca="1" si="295">IF($O672-WEEKNUM(AJ$1815)=0,$Y672,0)</f>
        <v>0</v>
      </c>
      <c r="AK672" s="56">
        <f t="shared" ca="1" si="295"/>
        <v>0</v>
      </c>
      <c r="AL672" s="56">
        <f t="shared" ca="1" si="295"/>
        <v>0</v>
      </c>
      <c r="AM672" s="56">
        <f t="shared" ca="1" si="295"/>
        <v>0</v>
      </c>
      <c r="AN672" s="56">
        <f t="shared" ca="1" si="295"/>
        <v>0</v>
      </c>
      <c r="AO672" s="56">
        <f t="shared" ca="1" si="295"/>
        <v>0</v>
      </c>
      <c r="AP672" s="56">
        <f t="shared" ca="1" si="295"/>
        <v>0</v>
      </c>
      <c r="AQ672" s="56">
        <f t="shared" ca="1" si="295"/>
        <v>0</v>
      </c>
      <c r="AR672" s="56">
        <f t="shared" ca="1" si="295"/>
        <v>0</v>
      </c>
      <c r="AS672" s="56">
        <f t="shared" ca="1" si="295"/>
        <v>0</v>
      </c>
      <c r="AT672" s="56">
        <f t="shared" ref="AT672:BG681" ca="1" si="296">IF($O672-WEEKNUM(AT$1815)=0,$Y672,0)</f>
        <v>0</v>
      </c>
      <c r="AU672" s="56">
        <f t="shared" ca="1" si="296"/>
        <v>0</v>
      </c>
      <c r="AV672" s="56">
        <f t="shared" ca="1" si="296"/>
        <v>0</v>
      </c>
      <c r="AW672" s="56">
        <f t="shared" ca="1" si="296"/>
        <v>0</v>
      </c>
      <c r="AX672" s="56">
        <f t="shared" ca="1" si="296"/>
        <v>0</v>
      </c>
      <c r="AY672" s="56">
        <f t="shared" ca="1" si="296"/>
        <v>0</v>
      </c>
      <c r="AZ672" s="56">
        <f t="shared" ca="1" si="296"/>
        <v>0</v>
      </c>
      <c r="BA672" s="56">
        <f t="shared" ca="1" si="296"/>
        <v>0</v>
      </c>
      <c r="BB672" s="56">
        <f t="shared" ca="1" si="296"/>
        <v>0</v>
      </c>
      <c r="BC672" s="56">
        <f t="shared" ca="1" si="296"/>
        <v>0</v>
      </c>
      <c r="BD672" s="56">
        <f t="shared" ca="1" si="296"/>
        <v>0</v>
      </c>
      <c r="BE672" s="56">
        <f t="shared" ca="1" si="296"/>
        <v>0</v>
      </c>
      <c r="BF672" s="56">
        <f t="shared" ca="1" si="296"/>
        <v>0</v>
      </c>
      <c r="BG672" s="56">
        <f t="shared" ca="1" si="296"/>
        <v>0</v>
      </c>
    </row>
    <row r="673" spans="1:62" s="4" customFormat="1" x14ac:dyDescent="0.2">
      <c r="A673" s="4" t="s">
        <v>374</v>
      </c>
      <c r="B673" s="4" t="s">
        <v>2262</v>
      </c>
      <c r="C673" s="4" t="s">
        <v>1681</v>
      </c>
      <c r="E673" s="66"/>
      <c r="F673" s="67"/>
      <c r="G673" s="50" t="s">
        <v>1682</v>
      </c>
      <c r="H673" s="50" t="s">
        <v>1682</v>
      </c>
      <c r="I673" s="51"/>
      <c r="J673" s="52">
        <v>0</v>
      </c>
      <c r="K673" s="52"/>
      <c r="L673" s="53"/>
      <c r="M673" s="54" t="str">
        <f t="shared" si="285"/>
        <v>-</v>
      </c>
      <c r="N673" s="52">
        <f t="shared" si="293"/>
        <v>0</v>
      </c>
      <c r="O673" s="55">
        <f t="shared" ca="1" si="277"/>
        <v>28</v>
      </c>
      <c r="P673" s="55" t="str">
        <f t="shared" ca="1" si="278"/>
        <v>2019.7</v>
      </c>
      <c r="Q673" s="56">
        <f t="shared" si="279"/>
        <v>0</v>
      </c>
      <c r="R673" s="52" t="str">
        <f t="shared" si="280"/>
        <v/>
      </c>
      <c r="S673" s="52"/>
      <c r="T673" s="52" t="str">
        <f t="shared" si="289"/>
        <v>OV</v>
      </c>
      <c r="U673" s="57" t="s">
        <v>178</v>
      </c>
      <c r="V673" s="58">
        <f t="shared" ca="1" si="284"/>
        <v>0</v>
      </c>
      <c r="W673" s="59"/>
      <c r="X673" s="60"/>
      <c r="Y673" s="61"/>
      <c r="Z673" s="56">
        <f t="shared" ca="1" si="294"/>
        <v>0</v>
      </c>
      <c r="AA673" s="56">
        <f t="shared" ca="1" si="294"/>
        <v>0</v>
      </c>
      <c r="AB673" s="56">
        <f t="shared" ca="1" si="294"/>
        <v>0</v>
      </c>
      <c r="AC673" s="56">
        <f t="shared" ca="1" si="294"/>
        <v>0</v>
      </c>
      <c r="AD673" s="56">
        <f t="shared" ca="1" si="294"/>
        <v>0</v>
      </c>
      <c r="AE673" s="56">
        <f t="shared" ca="1" si="294"/>
        <v>0</v>
      </c>
      <c r="AF673" s="56">
        <f t="shared" ca="1" si="294"/>
        <v>0</v>
      </c>
      <c r="AG673" s="56">
        <f t="shared" ca="1" si="294"/>
        <v>0</v>
      </c>
      <c r="AH673" s="56">
        <f t="shared" ca="1" si="294"/>
        <v>0</v>
      </c>
      <c r="AI673" s="56">
        <f t="shared" ca="1" si="294"/>
        <v>0</v>
      </c>
      <c r="AJ673" s="56">
        <f t="shared" ca="1" si="295"/>
        <v>0</v>
      </c>
      <c r="AK673" s="56">
        <f t="shared" ca="1" si="295"/>
        <v>0</v>
      </c>
      <c r="AL673" s="56">
        <f t="shared" ca="1" si="295"/>
        <v>0</v>
      </c>
      <c r="AM673" s="56">
        <f t="shared" ca="1" si="295"/>
        <v>0</v>
      </c>
      <c r="AN673" s="56">
        <f t="shared" ca="1" si="295"/>
        <v>0</v>
      </c>
      <c r="AO673" s="56">
        <f t="shared" ca="1" si="295"/>
        <v>0</v>
      </c>
      <c r="AP673" s="56">
        <f t="shared" ca="1" si="295"/>
        <v>0</v>
      </c>
      <c r="AQ673" s="56">
        <f t="shared" ca="1" si="295"/>
        <v>0</v>
      </c>
      <c r="AR673" s="56">
        <f t="shared" ca="1" si="295"/>
        <v>0</v>
      </c>
      <c r="AS673" s="56">
        <f t="shared" ca="1" si="295"/>
        <v>0</v>
      </c>
      <c r="AT673" s="56">
        <f t="shared" ca="1" si="296"/>
        <v>0</v>
      </c>
      <c r="AU673" s="56">
        <f t="shared" ca="1" si="296"/>
        <v>0</v>
      </c>
      <c r="AV673" s="56">
        <f t="shared" ca="1" si="296"/>
        <v>0</v>
      </c>
      <c r="AW673" s="56">
        <f t="shared" ca="1" si="296"/>
        <v>0</v>
      </c>
      <c r="AX673" s="56">
        <f t="shared" ca="1" si="296"/>
        <v>0</v>
      </c>
      <c r="AY673" s="56">
        <f t="shared" ca="1" si="296"/>
        <v>0</v>
      </c>
      <c r="AZ673" s="56">
        <f t="shared" ca="1" si="296"/>
        <v>0</v>
      </c>
      <c r="BA673" s="56">
        <f t="shared" ca="1" si="296"/>
        <v>0</v>
      </c>
      <c r="BB673" s="56">
        <f t="shared" ca="1" si="296"/>
        <v>0</v>
      </c>
      <c r="BC673" s="56">
        <f t="shared" ca="1" si="296"/>
        <v>0</v>
      </c>
      <c r="BD673" s="56">
        <f t="shared" ca="1" si="296"/>
        <v>0</v>
      </c>
      <c r="BE673" s="56">
        <f t="shared" ca="1" si="296"/>
        <v>0</v>
      </c>
      <c r="BF673" s="56">
        <f t="shared" ca="1" si="296"/>
        <v>0</v>
      </c>
      <c r="BG673" s="56">
        <f t="shared" ca="1" si="296"/>
        <v>0</v>
      </c>
    </row>
    <row r="674" spans="1:62" s="4" customFormat="1" x14ac:dyDescent="0.2">
      <c r="B674" s="4" t="s">
        <v>4068</v>
      </c>
      <c r="C674" s="4" t="s">
        <v>1684</v>
      </c>
      <c r="E674" s="48"/>
      <c r="F674" s="67"/>
      <c r="G674" s="50" t="s">
        <v>1682</v>
      </c>
      <c r="H674" s="50" t="s">
        <v>1682</v>
      </c>
      <c r="I674" s="51"/>
      <c r="J674" s="52">
        <v>14</v>
      </c>
      <c r="K674" s="52"/>
      <c r="L674" s="53"/>
      <c r="M674" s="54" t="str">
        <f t="shared" si="285"/>
        <v>-</v>
      </c>
      <c r="N674" s="52">
        <f t="shared" si="293"/>
        <v>0</v>
      </c>
      <c r="O674" s="55">
        <f t="shared" ca="1" si="277"/>
        <v>28</v>
      </c>
      <c r="P674" s="55" t="str">
        <f t="shared" ca="1" si="278"/>
        <v>2019.7</v>
      </c>
      <c r="Q674" s="56">
        <f t="shared" si="279"/>
        <v>0</v>
      </c>
      <c r="R674" s="52" t="str">
        <f t="shared" si="280"/>
        <v/>
      </c>
      <c r="S674" s="52"/>
      <c r="T674" s="52" t="str">
        <f t="shared" si="289"/>
        <v>OV</v>
      </c>
      <c r="U674" s="57" t="s">
        <v>178</v>
      </c>
      <c r="V674" s="58">
        <f t="shared" ca="1" si="284"/>
        <v>0</v>
      </c>
      <c r="W674" s="59"/>
      <c r="X674" s="60"/>
      <c r="Y674" s="61"/>
      <c r="Z674" s="56">
        <f t="shared" ca="1" si="294"/>
        <v>0</v>
      </c>
      <c r="AA674" s="56">
        <f t="shared" ca="1" si="294"/>
        <v>0</v>
      </c>
      <c r="AB674" s="56">
        <f t="shared" ca="1" si="294"/>
        <v>0</v>
      </c>
      <c r="AC674" s="56">
        <f t="shared" ca="1" si="294"/>
        <v>0</v>
      </c>
      <c r="AD674" s="56">
        <f t="shared" ca="1" si="294"/>
        <v>0</v>
      </c>
      <c r="AE674" s="56">
        <f t="shared" ca="1" si="294"/>
        <v>0</v>
      </c>
      <c r="AF674" s="56">
        <f t="shared" ca="1" si="294"/>
        <v>0</v>
      </c>
      <c r="AG674" s="56">
        <f t="shared" ca="1" si="294"/>
        <v>0</v>
      </c>
      <c r="AH674" s="56">
        <f t="shared" ca="1" si="294"/>
        <v>0</v>
      </c>
      <c r="AI674" s="56">
        <f t="shared" ca="1" si="294"/>
        <v>0</v>
      </c>
      <c r="AJ674" s="56">
        <f t="shared" ca="1" si="295"/>
        <v>0</v>
      </c>
      <c r="AK674" s="56">
        <f t="shared" ca="1" si="295"/>
        <v>0</v>
      </c>
      <c r="AL674" s="56">
        <f t="shared" ca="1" si="295"/>
        <v>0</v>
      </c>
      <c r="AM674" s="56">
        <f t="shared" ca="1" si="295"/>
        <v>0</v>
      </c>
      <c r="AN674" s="56">
        <f t="shared" ca="1" si="295"/>
        <v>0</v>
      </c>
      <c r="AO674" s="56">
        <f t="shared" ca="1" si="295"/>
        <v>0</v>
      </c>
      <c r="AP674" s="56">
        <f t="shared" ca="1" si="295"/>
        <v>0</v>
      </c>
      <c r="AQ674" s="56">
        <f t="shared" ca="1" si="295"/>
        <v>0</v>
      </c>
      <c r="AR674" s="56">
        <f t="shared" ca="1" si="295"/>
        <v>0</v>
      </c>
      <c r="AS674" s="56">
        <f t="shared" ca="1" si="295"/>
        <v>0</v>
      </c>
      <c r="AT674" s="56">
        <f t="shared" ca="1" si="296"/>
        <v>0</v>
      </c>
      <c r="AU674" s="56">
        <f t="shared" ca="1" si="296"/>
        <v>0</v>
      </c>
      <c r="AV674" s="56">
        <f t="shared" ca="1" si="296"/>
        <v>0</v>
      </c>
      <c r="AW674" s="56">
        <f t="shared" ca="1" si="296"/>
        <v>0</v>
      </c>
      <c r="AX674" s="56">
        <f t="shared" ca="1" si="296"/>
        <v>0</v>
      </c>
      <c r="AY674" s="56">
        <f t="shared" ca="1" si="296"/>
        <v>0</v>
      </c>
      <c r="AZ674" s="56">
        <f t="shared" ca="1" si="296"/>
        <v>0</v>
      </c>
      <c r="BA674" s="56">
        <f t="shared" ca="1" si="296"/>
        <v>0</v>
      </c>
      <c r="BB674" s="56">
        <f t="shared" ca="1" si="296"/>
        <v>0</v>
      </c>
      <c r="BC674" s="56">
        <f t="shared" ca="1" si="296"/>
        <v>0</v>
      </c>
      <c r="BD674" s="56">
        <f t="shared" ca="1" si="296"/>
        <v>0</v>
      </c>
      <c r="BE674" s="56">
        <f t="shared" ca="1" si="296"/>
        <v>0</v>
      </c>
      <c r="BF674" s="56">
        <f t="shared" ca="1" si="296"/>
        <v>0</v>
      </c>
      <c r="BG674" s="56">
        <f t="shared" ca="1" si="296"/>
        <v>0</v>
      </c>
    </row>
    <row r="675" spans="1:62" x14ac:dyDescent="0.2">
      <c r="A675" s="4" t="s">
        <v>2263</v>
      </c>
      <c r="B675" s="4" t="s">
        <v>4044</v>
      </c>
      <c r="C675" s="4" t="s">
        <v>1684</v>
      </c>
      <c r="D675" s="4"/>
      <c r="E675" s="48"/>
      <c r="F675" s="63"/>
      <c r="G675" s="50" t="s">
        <v>1682</v>
      </c>
      <c r="H675" s="50" t="s">
        <v>1682</v>
      </c>
      <c r="I675" s="51"/>
      <c r="J675" s="52">
        <v>14</v>
      </c>
      <c r="K675" s="52"/>
      <c r="L675" s="53"/>
      <c r="M675" s="54" t="str">
        <f t="shared" si="285"/>
        <v>-</v>
      </c>
      <c r="N675" s="52">
        <f t="shared" si="293"/>
        <v>0</v>
      </c>
      <c r="O675" s="55">
        <f t="shared" ca="1" si="277"/>
        <v>28</v>
      </c>
      <c r="P675" s="55" t="str">
        <f t="shared" ca="1" si="278"/>
        <v>2019.7</v>
      </c>
      <c r="Q675" s="56">
        <f t="shared" si="279"/>
        <v>0</v>
      </c>
      <c r="R675" s="52" t="str">
        <f t="shared" si="280"/>
        <v/>
      </c>
      <c r="S675" s="52"/>
      <c r="T675" s="52" t="str">
        <f t="shared" si="289"/>
        <v>OV</v>
      </c>
      <c r="U675" s="57" t="s">
        <v>178</v>
      </c>
      <c r="V675" s="58">
        <f t="shared" ca="1" si="284"/>
        <v>0</v>
      </c>
      <c r="W675" s="59"/>
      <c r="X675" s="60"/>
      <c r="Y675" s="61"/>
      <c r="Z675" s="56">
        <f t="shared" ca="1" si="294"/>
        <v>0</v>
      </c>
      <c r="AA675" s="56">
        <f t="shared" ca="1" si="294"/>
        <v>0</v>
      </c>
      <c r="AB675" s="56">
        <f t="shared" ca="1" si="294"/>
        <v>0</v>
      </c>
      <c r="AC675" s="56">
        <f t="shared" ca="1" si="294"/>
        <v>0</v>
      </c>
      <c r="AD675" s="56">
        <f t="shared" ca="1" si="294"/>
        <v>0</v>
      </c>
      <c r="AE675" s="56">
        <f t="shared" ca="1" si="294"/>
        <v>0</v>
      </c>
      <c r="AF675" s="56">
        <f t="shared" ca="1" si="294"/>
        <v>0</v>
      </c>
      <c r="AG675" s="56">
        <f t="shared" ca="1" si="294"/>
        <v>0</v>
      </c>
      <c r="AH675" s="56">
        <f t="shared" ca="1" si="294"/>
        <v>0</v>
      </c>
      <c r="AI675" s="56">
        <f t="shared" ca="1" si="294"/>
        <v>0</v>
      </c>
      <c r="AJ675" s="56">
        <f t="shared" ca="1" si="295"/>
        <v>0</v>
      </c>
      <c r="AK675" s="56">
        <f t="shared" ca="1" si="295"/>
        <v>0</v>
      </c>
      <c r="AL675" s="56">
        <f t="shared" ca="1" si="295"/>
        <v>0</v>
      </c>
      <c r="AM675" s="56">
        <f t="shared" ca="1" si="295"/>
        <v>0</v>
      </c>
      <c r="AN675" s="56">
        <f t="shared" ca="1" si="295"/>
        <v>0</v>
      </c>
      <c r="AO675" s="56">
        <f t="shared" ca="1" si="295"/>
        <v>0</v>
      </c>
      <c r="AP675" s="56">
        <f t="shared" ca="1" si="295"/>
        <v>0</v>
      </c>
      <c r="AQ675" s="56">
        <f t="shared" ca="1" si="295"/>
        <v>0</v>
      </c>
      <c r="AR675" s="56">
        <f t="shared" ca="1" si="295"/>
        <v>0</v>
      </c>
      <c r="AS675" s="56">
        <f t="shared" ca="1" si="295"/>
        <v>0</v>
      </c>
      <c r="AT675" s="56">
        <f t="shared" ca="1" si="296"/>
        <v>0</v>
      </c>
      <c r="AU675" s="56">
        <f t="shared" ca="1" si="296"/>
        <v>0</v>
      </c>
      <c r="AV675" s="56">
        <f t="shared" ca="1" si="296"/>
        <v>0</v>
      </c>
      <c r="AW675" s="56">
        <f t="shared" ca="1" si="296"/>
        <v>0</v>
      </c>
      <c r="AX675" s="56">
        <f t="shared" ca="1" si="296"/>
        <v>0</v>
      </c>
      <c r="AY675" s="56">
        <f t="shared" ca="1" si="296"/>
        <v>0</v>
      </c>
      <c r="AZ675" s="56">
        <f t="shared" ca="1" si="296"/>
        <v>0</v>
      </c>
      <c r="BA675" s="56">
        <f t="shared" ca="1" si="296"/>
        <v>0</v>
      </c>
      <c r="BB675" s="56">
        <f t="shared" ca="1" si="296"/>
        <v>0</v>
      </c>
      <c r="BC675" s="56">
        <f t="shared" ca="1" si="296"/>
        <v>0</v>
      </c>
      <c r="BD675" s="56">
        <f t="shared" ca="1" si="296"/>
        <v>0</v>
      </c>
      <c r="BE675" s="56">
        <f t="shared" ca="1" si="296"/>
        <v>0</v>
      </c>
      <c r="BF675" s="56">
        <f t="shared" ca="1" si="296"/>
        <v>0</v>
      </c>
      <c r="BG675" s="56">
        <f t="shared" ca="1" si="296"/>
        <v>0</v>
      </c>
      <c r="BH675" s="4"/>
      <c r="BI675" s="4"/>
      <c r="BJ675" s="4"/>
    </row>
    <row r="676" spans="1:62" x14ac:dyDescent="0.2">
      <c r="A676" s="4" t="s">
        <v>2264</v>
      </c>
      <c r="B676" s="4" t="s">
        <v>2265</v>
      </c>
      <c r="C676" s="4" t="s">
        <v>1681</v>
      </c>
      <c r="D676" s="4"/>
      <c r="E676" s="48"/>
      <c r="F676" s="63"/>
      <c r="G676" s="50" t="s">
        <v>1682</v>
      </c>
      <c r="H676" s="50" t="s">
        <v>1682</v>
      </c>
      <c r="I676" s="51"/>
      <c r="J676" s="52">
        <v>-1</v>
      </c>
      <c r="K676" s="52"/>
      <c r="L676" s="53"/>
      <c r="M676" s="54" t="str">
        <f t="shared" si="285"/>
        <v>-</v>
      </c>
      <c r="N676" s="52">
        <f t="shared" si="293"/>
        <v>0</v>
      </c>
      <c r="O676" s="55">
        <f t="shared" ca="1" si="277"/>
        <v>28</v>
      </c>
      <c r="P676" s="55" t="str">
        <f t="shared" ca="1" si="278"/>
        <v>2019.7</v>
      </c>
      <c r="Q676" s="56">
        <f t="shared" si="279"/>
        <v>0</v>
      </c>
      <c r="R676" s="52" t="str">
        <f t="shared" si="280"/>
        <v/>
      </c>
      <c r="S676" s="52"/>
      <c r="T676" s="52" t="str">
        <f t="shared" si="289"/>
        <v>OV</v>
      </c>
      <c r="U676" s="57" t="s">
        <v>178</v>
      </c>
      <c r="V676" s="58">
        <f t="shared" ca="1" si="284"/>
        <v>0</v>
      </c>
      <c r="W676" s="59"/>
      <c r="X676" s="60"/>
      <c r="Y676" s="61"/>
      <c r="Z676" s="56">
        <f t="shared" ca="1" si="294"/>
        <v>0</v>
      </c>
      <c r="AA676" s="56">
        <f t="shared" ca="1" si="294"/>
        <v>0</v>
      </c>
      <c r="AB676" s="56">
        <f t="shared" ca="1" si="294"/>
        <v>0</v>
      </c>
      <c r="AC676" s="56">
        <f t="shared" ca="1" si="294"/>
        <v>0</v>
      </c>
      <c r="AD676" s="56">
        <f t="shared" ca="1" si="294"/>
        <v>0</v>
      </c>
      <c r="AE676" s="56">
        <f t="shared" ca="1" si="294"/>
        <v>0</v>
      </c>
      <c r="AF676" s="56">
        <f t="shared" ca="1" si="294"/>
        <v>0</v>
      </c>
      <c r="AG676" s="56">
        <f t="shared" ca="1" si="294"/>
        <v>0</v>
      </c>
      <c r="AH676" s="56">
        <f t="shared" ca="1" si="294"/>
        <v>0</v>
      </c>
      <c r="AI676" s="56">
        <f t="shared" ca="1" si="294"/>
        <v>0</v>
      </c>
      <c r="AJ676" s="56">
        <f t="shared" ca="1" si="295"/>
        <v>0</v>
      </c>
      <c r="AK676" s="56">
        <f t="shared" ca="1" si="295"/>
        <v>0</v>
      </c>
      <c r="AL676" s="56">
        <f t="shared" ca="1" si="295"/>
        <v>0</v>
      </c>
      <c r="AM676" s="56">
        <f t="shared" ca="1" si="295"/>
        <v>0</v>
      </c>
      <c r="AN676" s="56">
        <f t="shared" ca="1" si="295"/>
        <v>0</v>
      </c>
      <c r="AO676" s="56">
        <f t="shared" ca="1" si="295"/>
        <v>0</v>
      </c>
      <c r="AP676" s="56">
        <f t="shared" ca="1" si="295"/>
        <v>0</v>
      </c>
      <c r="AQ676" s="56">
        <f t="shared" ca="1" si="295"/>
        <v>0</v>
      </c>
      <c r="AR676" s="56">
        <f t="shared" ca="1" si="295"/>
        <v>0</v>
      </c>
      <c r="AS676" s="56">
        <f t="shared" ca="1" si="295"/>
        <v>0</v>
      </c>
      <c r="AT676" s="56">
        <f t="shared" ca="1" si="296"/>
        <v>0</v>
      </c>
      <c r="AU676" s="56">
        <f t="shared" ca="1" si="296"/>
        <v>0</v>
      </c>
      <c r="AV676" s="56">
        <f t="shared" ca="1" si="296"/>
        <v>0</v>
      </c>
      <c r="AW676" s="56">
        <f t="shared" ca="1" si="296"/>
        <v>0</v>
      </c>
      <c r="AX676" s="56">
        <f t="shared" ca="1" si="296"/>
        <v>0</v>
      </c>
      <c r="AY676" s="56">
        <f t="shared" ca="1" si="296"/>
        <v>0</v>
      </c>
      <c r="AZ676" s="56">
        <f t="shared" ca="1" si="296"/>
        <v>0</v>
      </c>
      <c r="BA676" s="56">
        <f t="shared" ca="1" si="296"/>
        <v>0</v>
      </c>
      <c r="BB676" s="56">
        <f t="shared" ca="1" si="296"/>
        <v>0</v>
      </c>
      <c r="BC676" s="56">
        <f t="shared" ca="1" si="296"/>
        <v>0</v>
      </c>
      <c r="BD676" s="56">
        <f t="shared" ca="1" si="296"/>
        <v>0</v>
      </c>
      <c r="BE676" s="56">
        <f t="shared" ca="1" si="296"/>
        <v>0</v>
      </c>
      <c r="BF676" s="56">
        <f t="shared" ca="1" si="296"/>
        <v>0</v>
      </c>
      <c r="BG676" s="56">
        <f t="shared" ca="1" si="296"/>
        <v>0</v>
      </c>
      <c r="BH676" s="4"/>
      <c r="BI676" s="4"/>
      <c r="BJ676" s="4"/>
    </row>
    <row r="677" spans="1:62" x14ac:dyDescent="0.2">
      <c r="A677" s="4" t="s">
        <v>233</v>
      </c>
      <c r="B677" s="4" t="s">
        <v>234</v>
      </c>
      <c r="C677" s="4" t="s">
        <v>1681</v>
      </c>
      <c r="D677" s="4"/>
      <c r="E677" s="75"/>
      <c r="F677" s="67"/>
      <c r="G677" s="50" t="s">
        <v>1682</v>
      </c>
      <c r="H677" s="50" t="s">
        <v>1682</v>
      </c>
      <c r="I677" s="51"/>
      <c r="J677" s="76">
        <v>30</v>
      </c>
      <c r="K677" s="76"/>
      <c r="L677" s="53"/>
      <c r="M677" s="54" t="str">
        <f t="shared" si="285"/>
        <v>-</v>
      </c>
      <c r="N677" s="52">
        <f t="shared" si="293"/>
        <v>0</v>
      </c>
      <c r="O677" s="55">
        <f t="shared" ca="1" si="277"/>
        <v>28</v>
      </c>
      <c r="P677" s="55" t="str">
        <f t="shared" ca="1" si="278"/>
        <v>2019.7</v>
      </c>
      <c r="Q677" s="56">
        <f t="shared" si="279"/>
        <v>0</v>
      </c>
      <c r="R677" s="52" t="str">
        <f t="shared" si="280"/>
        <v/>
      </c>
      <c r="S677" s="52"/>
      <c r="T677" s="52" t="str">
        <f t="shared" si="289"/>
        <v>OV</v>
      </c>
      <c r="U677" s="57" t="s">
        <v>178</v>
      </c>
      <c r="V677" s="58">
        <f t="shared" ca="1" si="284"/>
        <v>0</v>
      </c>
      <c r="W677" s="64"/>
      <c r="X677" s="60"/>
      <c r="Y677" s="61"/>
      <c r="Z677" s="56">
        <f t="shared" ca="1" si="294"/>
        <v>0</v>
      </c>
      <c r="AA677" s="56">
        <f t="shared" ca="1" si="294"/>
        <v>0</v>
      </c>
      <c r="AB677" s="56">
        <f t="shared" ca="1" si="294"/>
        <v>0</v>
      </c>
      <c r="AC677" s="56">
        <f t="shared" ca="1" si="294"/>
        <v>0</v>
      </c>
      <c r="AD677" s="56">
        <f t="shared" ca="1" si="294"/>
        <v>0</v>
      </c>
      <c r="AE677" s="56">
        <f t="shared" ca="1" si="294"/>
        <v>0</v>
      </c>
      <c r="AF677" s="56">
        <f t="shared" ca="1" si="294"/>
        <v>0</v>
      </c>
      <c r="AG677" s="56">
        <f t="shared" ca="1" si="294"/>
        <v>0</v>
      </c>
      <c r="AH677" s="56">
        <f t="shared" ca="1" si="294"/>
        <v>0</v>
      </c>
      <c r="AI677" s="56">
        <f t="shared" ca="1" si="294"/>
        <v>0</v>
      </c>
      <c r="AJ677" s="56">
        <f t="shared" ca="1" si="295"/>
        <v>0</v>
      </c>
      <c r="AK677" s="56">
        <f t="shared" ca="1" si="295"/>
        <v>0</v>
      </c>
      <c r="AL677" s="56">
        <f t="shared" ca="1" si="295"/>
        <v>0</v>
      </c>
      <c r="AM677" s="56">
        <f t="shared" ca="1" si="295"/>
        <v>0</v>
      </c>
      <c r="AN677" s="56">
        <f t="shared" ca="1" si="295"/>
        <v>0</v>
      </c>
      <c r="AO677" s="56">
        <f t="shared" ca="1" si="295"/>
        <v>0</v>
      </c>
      <c r="AP677" s="56">
        <f t="shared" ca="1" si="295"/>
        <v>0</v>
      </c>
      <c r="AQ677" s="56">
        <f t="shared" ca="1" si="295"/>
        <v>0</v>
      </c>
      <c r="AR677" s="56">
        <f t="shared" ca="1" si="295"/>
        <v>0</v>
      </c>
      <c r="AS677" s="56">
        <f t="shared" ca="1" si="295"/>
        <v>0</v>
      </c>
      <c r="AT677" s="56">
        <f t="shared" ca="1" si="296"/>
        <v>0</v>
      </c>
      <c r="AU677" s="56">
        <f t="shared" ca="1" si="296"/>
        <v>0</v>
      </c>
      <c r="AV677" s="56">
        <f t="shared" ca="1" si="296"/>
        <v>0</v>
      </c>
      <c r="AW677" s="56">
        <f t="shared" ca="1" si="296"/>
        <v>0</v>
      </c>
      <c r="AX677" s="56">
        <f t="shared" ca="1" si="296"/>
        <v>0</v>
      </c>
      <c r="AY677" s="56">
        <f t="shared" ca="1" si="296"/>
        <v>0</v>
      </c>
      <c r="AZ677" s="56">
        <f t="shared" ca="1" si="296"/>
        <v>0</v>
      </c>
      <c r="BA677" s="56">
        <f t="shared" ca="1" si="296"/>
        <v>0</v>
      </c>
      <c r="BB677" s="56">
        <f t="shared" ca="1" si="296"/>
        <v>0</v>
      </c>
      <c r="BC677" s="56">
        <f t="shared" ca="1" si="296"/>
        <v>0</v>
      </c>
      <c r="BD677" s="56">
        <f t="shared" ca="1" si="296"/>
        <v>0</v>
      </c>
      <c r="BE677" s="56">
        <f t="shared" ca="1" si="296"/>
        <v>0</v>
      </c>
      <c r="BF677" s="56">
        <f t="shared" ca="1" si="296"/>
        <v>0</v>
      </c>
      <c r="BG677" s="56">
        <f t="shared" ca="1" si="296"/>
        <v>0</v>
      </c>
      <c r="BJ677" s="4"/>
    </row>
    <row r="678" spans="1:62" x14ac:dyDescent="0.2">
      <c r="A678" s="4" t="s">
        <v>1084</v>
      </c>
      <c r="B678" s="4" t="s">
        <v>4022</v>
      </c>
      <c r="C678" s="4" t="s">
        <v>1684</v>
      </c>
      <c r="D678" s="4"/>
      <c r="E678" s="75"/>
      <c r="F678" s="67" t="s">
        <v>1087</v>
      </c>
      <c r="G678" s="50" t="s">
        <v>1682</v>
      </c>
      <c r="H678" s="50" t="s">
        <v>1682</v>
      </c>
      <c r="I678" s="51"/>
      <c r="J678" s="76">
        <v>30</v>
      </c>
      <c r="K678" s="76"/>
      <c r="L678" s="53">
        <v>43609</v>
      </c>
      <c r="M678" s="54">
        <f t="shared" si="285"/>
        <v>5</v>
      </c>
      <c r="N678" s="52">
        <f t="shared" si="293"/>
        <v>21</v>
      </c>
      <c r="O678" s="55">
        <f t="shared" ca="1" si="277"/>
        <v>28</v>
      </c>
      <c r="P678" s="55" t="str">
        <f t="shared" ca="1" si="278"/>
        <v>2019.7</v>
      </c>
      <c r="Q678" s="56">
        <f t="shared" si="279"/>
        <v>12177</v>
      </c>
      <c r="R678" s="52">
        <f t="shared" ca="1" si="280"/>
        <v>47</v>
      </c>
      <c r="S678" s="52"/>
      <c r="T678" s="52" t="str">
        <f t="shared" ca="1" si="289"/>
        <v>OV</v>
      </c>
      <c r="U678" s="57" t="s">
        <v>178</v>
      </c>
      <c r="V678" s="58">
        <f t="shared" ca="1" si="284"/>
        <v>0</v>
      </c>
      <c r="W678" s="64" t="s">
        <v>2267</v>
      </c>
      <c r="X678" s="60"/>
      <c r="Y678" s="61">
        <v>12177</v>
      </c>
      <c r="Z678" s="56">
        <f t="shared" ca="1" si="294"/>
        <v>0</v>
      </c>
      <c r="AA678" s="56">
        <f t="shared" ca="1" si="294"/>
        <v>0</v>
      </c>
      <c r="AB678" s="56">
        <f t="shared" ca="1" si="294"/>
        <v>0</v>
      </c>
      <c r="AC678" s="56">
        <f t="shared" ca="1" si="294"/>
        <v>0</v>
      </c>
      <c r="AD678" s="56">
        <f t="shared" ca="1" si="294"/>
        <v>0</v>
      </c>
      <c r="AE678" s="56">
        <f t="shared" ca="1" si="294"/>
        <v>0</v>
      </c>
      <c r="AF678" s="56">
        <f t="shared" ca="1" si="294"/>
        <v>0</v>
      </c>
      <c r="AG678" s="56">
        <f t="shared" ca="1" si="294"/>
        <v>0</v>
      </c>
      <c r="AH678" s="56">
        <f t="shared" ca="1" si="294"/>
        <v>0</v>
      </c>
      <c r="AI678" s="56">
        <f t="shared" ca="1" si="294"/>
        <v>12177</v>
      </c>
      <c r="AJ678" s="56">
        <f t="shared" ca="1" si="295"/>
        <v>0</v>
      </c>
      <c r="AK678" s="56">
        <f t="shared" ca="1" si="295"/>
        <v>0</v>
      </c>
      <c r="AL678" s="56">
        <f t="shared" ca="1" si="295"/>
        <v>0</v>
      </c>
      <c r="AM678" s="56">
        <f t="shared" ca="1" si="295"/>
        <v>0</v>
      </c>
      <c r="AN678" s="56">
        <f t="shared" ca="1" si="295"/>
        <v>0</v>
      </c>
      <c r="AO678" s="56">
        <f t="shared" ca="1" si="295"/>
        <v>0</v>
      </c>
      <c r="AP678" s="56">
        <f t="shared" ca="1" si="295"/>
        <v>0</v>
      </c>
      <c r="AQ678" s="56">
        <f t="shared" ca="1" si="295"/>
        <v>0</v>
      </c>
      <c r="AR678" s="56">
        <f t="shared" ca="1" si="295"/>
        <v>0</v>
      </c>
      <c r="AS678" s="56">
        <f t="shared" ca="1" si="295"/>
        <v>0</v>
      </c>
      <c r="AT678" s="56">
        <f t="shared" ca="1" si="296"/>
        <v>0</v>
      </c>
      <c r="AU678" s="56">
        <f t="shared" ca="1" si="296"/>
        <v>0</v>
      </c>
      <c r="AV678" s="56">
        <f t="shared" ca="1" si="296"/>
        <v>0</v>
      </c>
      <c r="AW678" s="56">
        <f t="shared" ca="1" si="296"/>
        <v>0</v>
      </c>
      <c r="AX678" s="56">
        <f t="shared" ca="1" si="296"/>
        <v>0</v>
      </c>
      <c r="AY678" s="56">
        <f t="shared" ca="1" si="296"/>
        <v>0</v>
      </c>
      <c r="AZ678" s="56">
        <f t="shared" ca="1" si="296"/>
        <v>0</v>
      </c>
      <c r="BA678" s="56">
        <f t="shared" ca="1" si="296"/>
        <v>0</v>
      </c>
      <c r="BB678" s="56">
        <f t="shared" ca="1" si="296"/>
        <v>0</v>
      </c>
      <c r="BC678" s="56">
        <f t="shared" ca="1" si="296"/>
        <v>0</v>
      </c>
      <c r="BD678" s="56">
        <f t="shared" ca="1" si="296"/>
        <v>0</v>
      </c>
      <c r="BE678" s="56">
        <f t="shared" ca="1" si="296"/>
        <v>0</v>
      </c>
      <c r="BF678" s="56">
        <f t="shared" ca="1" si="296"/>
        <v>0</v>
      </c>
      <c r="BG678" s="56">
        <f t="shared" ca="1" si="296"/>
        <v>0</v>
      </c>
      <c r="BJ678" s="4"/>
    </row>
    <row r="679" spans="1:62" x14ac:dyDescent="0.2">
      <c r="A679" s="4" t="s">
        <v>2268</v>
      </c>
      <c r="B679" s="4" t="s">
        <v>2269</v>
      </c>
      <c r="C679" s="4" t="s">
        <v>1681</v>
      </c>
      <c r="D679" s="4"/>
      <c r="E679" s="75"/>
      <c r="F679" s="67"/>
      <c r="G679" s="50" t="s">
        <v>1682</v>
      </c>
      <c r="H679" s="50" t="s">
        <v>1682</v>
      </c>
      <c r="I679" s="51"/>
      <c r="J679" s="76">
        <v>14</v>
      </c>
      <c r="K679" s="76"/>
      <c r="L679" s="53"/>
      <c r="M679" s="54" t="str">
        <f t="shared" si="285"/>
        <v>-</v>
      </c>
      <c r="N679" s="52">
        <f t="shared" si="293"/>
        <v>0</v>
      </c>
      <c r="O679" s="55">
        <f t="shared" ca="1" si="277"/>
        <v>28</v>
      </c>
      <c r="P679" s="55" t="str">
        <f t="shared" ca="1" si="278"/>
        <v>2019.7</v>
      </c>
      <c r="Q679" s="56">
        <f t="shared" si="279"/>
        <v>0</v>
      </c>
      <c r="R679" s="52" t="str">
        <f t="shared" si="280"/>
        <v/>
      </c>
      <c r="S679" s="52"/>
      <c r="T679" s="52" t="str">
        <f t="shared" si="289"/>
        <v>OV</v>
      </c>
      <c r="U679" s="57" t="s">
        <v>130</v>
      </c>
      <c r="V679" s="58">
        <f t="shared" ca="1" si="284"/>
        <v>0</v>
      </c>
      <c r="W679" s="64" t="s">
        <v>2270</v>
      </c>
      <c r="X679" s="60"/>
      <c r="Y679" s="61"/>
      <c r="Z679" s="56">
        <f t="shared" ca="1" si="294"/>
        <v>0</v>
      </c>
      <c r="AA679" s="56">
        <f t="shared" ca="1" si="294"/>
        <v>0</v>
      </c>
      <c r="AB679" s="56">
        <f t="shared" ca="1" si="294"/>
        <v>0</v>
      </c>
      <c r="AC679" s="56">
        <f t="shared" ca="1" si="294"/>
        <v>0</v>
      </c>
      <c r="AD679" s="56">
        <f t="shared" ca="1" si="294"/>
        <v>0</v>
      </c>
      <c r="AE679" s="56">
        <f t="shared" ca="1" si="294"/>
        <v>0</v>
      </c>
      <c r="AF679" s="56">
        <f t="shared" ca="1" si="294"/>
        <v>0</v>
      </c>
      <c r="AG679" s="56">
        <f t="shared" ca="1" si="294"/>
        <v>0</v>
      </c>
      <c r="AH679" s="56">
        <f t="shared" ca="1" si="294"/>
        <v>0</v>
      </c>
      <c r="AI679" s="56">
        <f t="shared" ca="1" si="294"/>
        <v>0</v>
      </c>
      <c r="AJ679" s="56">
        <f t="shared" ca="1" si="295"/>
        <v>0</v>
      </c>
      <c r="AK679" s="56">
        <f t="shared" ca="1" si="295"/>
        <v>0</v>
      </c>
      <c r="AL679" s="56">
        <f t="shared" ca="1" si="295"/>
        <v>0</v>
      </c>
      <c r="AM679" s="56">
        <f t="shared" ca="1" si="295"/>
        <v>0</v>
      </c>
      <c r="AN679" s="56">
        <f t="shared" ca="1" si="295"/>
        <v>0</v>
      </c>
      <c r="AO679" s="56">
        <f t="shared" ca="1" si="295"/>
        <v>0</v>
      </c>
      <c r="AP679" s="56">
        <f t="shared" ca="1" si="295"/>
        <v>0</v>
      </c>
      <c r="AQ679" s="56">
        <f t="shared" ca="1" si="295"/>
        <v>0</v>
      </c>
      <c r="AR679" s="56">
        <f t="shared" ca="1" si="295"/>
        <v>0</v>
      </c>
      <c r="AS679" s="56">
        <f t="shared" ca="1" si="295"/>
        <v>0</v>
      </c>
      <c r="AT679" s="56">
        <f t="shared" ca="1" si="296"/>
        <v>0</v>
      </c>
      <c r="AU679" s="56">
        <f t="shared" ca="1" si="296"/>
        <v>0</v>
      </c>
      <c r="AV679" s="56">
        <f t="shared" ca="1" si="296"/>
        <v>0</v>
      </c>
      <c r="AW679" s="56">
        <f t="shared" ca="1" si="296"/>
        <v>0</v>
      </c>
      <c r="AX679" s="56">
        <f t="shared" ca="1" si="296"/>
        <v>0</v>
      </c>
      <c r="AY679" s="56">
        <f t="shared" ca="1" si="296"/>
        <v>0</v>
      </c>
      <c r="AZ679" s="56">
        <f t="shared" ca="1" si="296"/>
        <v>0</v>
      </c>
      <c r="BA679" s="56">
        <f t="shared" ca="1" si="296"/>
        <v>0</v>
      </c>
      <c r="BB679" s="56">
        <f t="shared" ca="1" si="296"/>
        <v>0</v>
      </c>
      <c r="BC679" s="56">
        <f t="shared" ca="1" si="296"/>
        <v>0</v>
      </c>
      <c r="BD679" s="56">
        <f t="shared" ca="1" si="296"/>
        <v>0</v>
      </c>
      <c r="BE679" s="56">
        <f t="shared" ca="1" si="296"/>
        <v>0</v>
      </c>
      <c r="BF679" s="56">
        <f t="shared" ca="1" si="296"/>
        <v>0</v>
      </c>
      <c r="BG679" s="56">
        <f t="shared" ca="1" si="296"/>
        <v>0</v>
      </c>
      <c r="BJ679" s="4"/>
    </row>
    <row r="680" spans="1:62" x14ac:dyDescent="0.2">
      <c r="A680" s="107" t="s">
        <v>2271</v>
      </c>
      <c r="B680" s="107" t="s">
        <v>2272</v>
      </c>
      <c r="C680" s="107" t="s">
        <v>1677</v>
      </c>
      <c r="D680" s="107"/>
      <c r="E680" s="75"/>
      <c r="F680" s="67"/>
      <c r="G680" s="50" t="s">
        <v>1682</v>
      </c>
      <c r="H680" s="50" t="s">
        <v>1682</v>
      </c>
      <c r="I680" s="51"/>
      <c r="J680" s="76">
        <v>14</v>
      </c>
      <c r="K680" s="76"/>
      <c r="L680" s="53"/>
      <c r="M680" s="54" t="str">
        <f t="shared" si="285"/>
        <v>-</v>
      </c>
      <c r="N680" s="52">
        <f t="shared" si="293"/>
        <v>0</v>
      </c>
      <c r="O680" s="55">
        <f t="shared" ca="1" si="277"/>
        <v>28</v>
      </c>
      <c r="P680" s="55" t="str">
        <f t="shared" ca="1" si="278"/>
        <v>2019.7</v>
      </c>
      <c r="Q680" s="56">
        <f t="shared" si="279"/>
        <v>0</v>
      </c>
      <c r="R680" s="52" t="str">
        <f t="shared" si="280"/>
        <v/>
      </c>
      <c r="S680" s="52"/>
      <c r="T680" s="52" t="str">
        <f t="shared" si="289"/>
        <v>OV</v>
      </c>
      <c r="U680" s="57" t="s">
        <v>130</v>
      </c>
      <c r="V680" s="58">
        <f t="shared" ca="1" si="284"/>
        <v>0</v>
      </c>
      <c r="W680" s="64"/>
      <c r="X680" s="60"/>
      <c r="Y680" s="61"/>
      <c r="Z680" s="56">
        <f t="shared" ca="1" si="294"/>
        <v>0</v>
      </c>
      <c r="AA680" s="56">
        <f t="shared" ca="1" si="294"/>
        <v>0</v>
      </c>
      <c r="AB680" s="56">
        <f t="shared" ca="1" si="294"/>
        <v>0</v>
      </c>
      <c r="AC680" s="56">
        <f t="shared" ca="1" si="294"/>
        <v>0</v>
      </c>
      <c r="AD680" s="56">
        <f t="shared" ca="1" si="294"/>
        <v>0</v>
      </c>
      <c r="AE680" s="56">
        <f t="shared" ca="1" si="294"/>
        <v>0</v>
      </c>
      <c r="AF680" s="56">
        <f t="shared" ca="1" si="294"/>
        <v>0</v>
      </c>
      <c r="AG680" s="56">
        <f t="shared" ca="1" si="294"/>
        <v>0</v>
      </c>
      <c r="AH680" s="56">
        <f t="shared" ca="1" si="294"/>
        <v>0</v>
      </c>
      <c r="AI680" s="56">
        <f t="shared" ca="1" si="294"/>
        <v>0</v>
      </c>
      <c r="AJ680" s="56">
        <f t="shared" ca="1" si="295"/>
        <v>0</v>
      </c>
      <c r="AK680" s="56">
        <f t="shared" ca="1" si="295"/>
        <v>0</v>
      </c>
      <c r="AL680" s="56">
        <f t="shared" ca="1" si="295"/>
        <v>0</v>
      </c>
      <c r="AM680" s="56">
        <f t="shared" ca="1" si="295"/>
        <v>0</v>
      </c>
      <c r="AN680" s="56">
        <f t="shared" ca="1" si="295"/>
        <v>0</v>
      </c>
      <c r="AO680" s="56">
        <f t="shared" ca="1" si="295"/>
        <v>0</v>
      </c>
      <c r="AP680" s="56">
        <f t="shared" ca="1" si="295"/>
        <v>0</v>
      </c>
      <c r="AQ680" s="56">
        <f t="shared" ca="1" si="295"/>
        <v>0</v>
      </c>
      <c r="AR680" s="56">
        <f t="shared" ca="1" si="295"/>
        <v>0</v>
      </c>
      <c r="AS680" s="56">
        <f t="shared" ca="1" si="295"/>
        <v>0</v>
      </c>
      <c r="AT680" s="56">
        <f t="shared" ca="1" si="296"/>
        <v>0</v>
      </c>
      <c r="AU680" s="56">
        <f t="shared" ca="1" si="296"/>
        <v>0</v>
      </c>
      <c r="AV680" s="56">
        <f t="shared" ca="1" si="296"/>
        <v>0</v>
      </c>
      <c r="AW680" s="56">
        <f t="shared" ca="1" si="296"/>
        <v>0</v>
      </c>
      <c r="AX680" s="56">
        <f t="shared" ca="1" si="296"/>
        <v>0</v>
      </c>
      <c r="AY680" s="56">
        <f t="shared" ca="1" si="296"/>
        <v>0</v>
      </c>
      <c r="AZ680" s="56">
        <f t="shared" ca="1" si="296"/>
        <v>0</v>
      </c>
      <c r="BA680" s="56">
        <f t="shared" ca="1" si="296"/>
        <v>0</v>
      </c>
      <c r="BB680" s="56">
        <f t="shared" ca="1" si="296"/>
        <v>0</v>
      </c>
      <c r="BC680" s="56">
        <f t="shared" ca="1" si="296"/>
        <v>0</v>
      </c>
      <c r="BD680" s="56">
        <f t="shared" ca="1" si="296"/>
        <v>0</v>
      </c>
      <c r="BE680" s="56">
        <f t="shared" ca="1" si="296"/>
        <v>0</v>
      </c>
      <c r="BF680" s="56">
        <f t="shared" ca="1" si="296"/>
        <v>0</v>
      </c>
      <c r="BG680" s="56">
        <f t="shared" ca="1" si="296"/>
        <v>0</v>
      </c>
      <c r="BJ680" s="4"/>
    </row>
    <row r="681" spans="1:62" x14ac:dyDescent="0.2">
      <c r="A681" s="107" t="s">
        <v>2273</v>
      </c>
      <c r="B681" s="107" t="s">
        <v>2272</v>
      </c>
      <c r="C681" s="107" t="s">
        <v>1677</v>
      </c>
      <c r="D681" s="107"/>
      <c r="E681" s="75"/>
      <c r="F681" s="67"/>
      <c r="G681" s="50" t="s">
        <v>1682</v>
      </c>
      <c r="H681" s="50" t="s">
        <v>1682</v>
      </c>
      <c r="I681" s="51"/>
      <c r="J681" s="76">
        <v>14</v>
      </c>
      <c r="K681" s="76"/>
      <c r="L681" s="53"/>
      <c r="M681" s="54" t="str">
        <f t="shared" si="285"/>
        <v>-</v>
      </c>
      <c r="N681" s="52">
        <f t="shared" si="293"/>
        <v>0</v>
      </c>
      <c r="O681" s="55">
        <f t="shared" ca="1" si="277"/>
        <v>28</v>
      </c>
      <c r="P681" s="55" t="str">
        <f t="shared" ca="1" si="278"/>
        <v>2019.7</v>
      </c>
      <c r="Q681" s="56">
        <f t="shared" si="279"/>
        <v>0</v>
      </c>
      <c r="R681" s="52" t="str">
        <f t="shared" si="280"/>
        <v/>
      </c>
      <c r="S681" s="52"/>
      <c r="T681" s="52" t="str">
        <f t="shared" si="289"/>
        <v>OV</v>
      </c>
      <c r="U681" s="57" t="s">
        <v>130</v>
      </c>
      <c r="V681" s="58">
        <f t="shared" ca="1" si="284"/>
        <v>0</v>
      </c>
      <c r="W681" s="64"/>
      <c r="X681" s="60"/>
      <c r="Y681" s="61"/>
      <c r="Z681" s="56">
        <f t="shared" ca="1" si="294"/>
        <v>0</v>
      </c>
      <c r="AA681" s="56">
        <f t="shared" ca="1" si="294"/>
        <v>0</v>
      </c>
      <c r="AB681" s="56">
        <f t="shared" ca="1" si="294"/>
        <v>0</v>
      </c>
      <c r="AC681" s="56">
        <f t="shared" ca="1" si="294"/>
        <v>0</v>
      </c>
      <c r="AD681" s="56">
        <f t="shared" ca="1" si="294"/>
        <v>0</v>
      </c>
      <c r="AE681" s="56">
        <f t="shared" ca="1" si="294"/>
        <v>0</v>
      </c>
      <c r="AF681" s="56">
        <f t="shared" ca="1" si="294"/>
        <v>0</v>
      </c>
      <c r="AG681" s="56">
        <f t="shared" ca="1" si="294"/>
        <v>0</v>
      </c>
      <c r="AH681" s="56">
        <f t="shared" ca="1" si="294"/>
        <v>0</v>
      </c>
      <c r="AI681" s="56">
        <f t="shared" ca="1" si="294"/>
        <v>0</v>
      </c>
      <c r="AJ681" s="56">
        <f t="shared" ca="1" si="295"/>
        <v>0</v>
      </c>
      <c r="AK681" s="56">
        <f t="shared" ca="1" si="295"/>
        <v>0</v>
      </c>
      <c r="AL681" s="56">
        <f t="shared" ca="1" si="295"/>
        <v>0</v>
      </c>
      <c r="AM681" s="56">
        <f t="shared" ca="1" si="295"/>
        <v>0</v>
      </c>
      <c r="AN681" s="56">
        <f t="shared" ca="1" si="295"/>
        <v>0</v>
      </c>
      <c r="AO681" s="56">
        <f t="shared" ca="1" si="295"/>
        <v>0</v>
      </c>
      <c r="AP681" s="56">
        <f t="shared" ca="1" si="295"/>
        <v>0</v>
      </c>
      <c r="AQ681" s="56">
        <f t="shared" ca="1" si="295"/>
        <v>0</v>
      </c>
      <c r="AR681" s="56">
        <f t="shared" ca="1" si="295"/>
        <v>0</v>
      </c>
      <c r="AS681" s="56">
        <f t="shared" ca="1" si="295"/>
        <v>0</v>
      </c>
      <c r="AT681" s="56">
        <f t="shared" ca="1" si="296"/>
        <v>0</v>
      </c>
      <c r="AU681" s="56">
        <f t="shared" ca="1" si="296"/>
        <v>0</v>
      </c>
      <c r="AV681" s="56">
        <f t="shared" ca="1" si="296"/>
        <v>0</v>
      </c>
      <c r="AW681" s="56">
        <f t="shared" ca="1" si="296"/>
        <v>0</v>
      </c>
      <c r="AX681" s="56">
        <f t="shared" ca="1" si="296"/>
        <v>0</v>
      </c>
      <c r="AY681" s="56">
        <f t="shared" ca="1" si="296"/>
        <v>0</v>
      </c>
      <c r="AZ681" s="56">
        <f t="shared" ca="1" si="296"/>
        <v>0</v>
      </c>
      <c r="BA681" s="56">
        <f t="shared" ca="1" si="296"/>
        <v>0</v>
      </c>
      <c r="BB681" s="56">
        <f t="shared" ca="1" si="296"/>
        <v>0</v>
      </c>
      <c r="BC681" s="56">
        <f t="shared" ca="1" si="296"/>
        <v>0</v>
      </c>
      <c r="BD681" s="56">
        <f t="shared" ca="1" si="296"/>
        <v>0</v>
      </c>
      <c r="BE681" s="56">
        <f t="shared" ca="1" si="296"/>
        <v>0</v>
      </c>
      <c r="BF681" s="56">
        <f t="shared" ca="1" si="296"/>
        <v>0</v>
      </c>
      <c r="BG681" s="56">
        <f t="shared" ca="1" si="296"/>
        <v>0</v>
      </c>
      <c r="BJ681" s="4"/>
    </row>
    <row r="682" spans="1:62" x14ac:dyDescent="0.2">
      <c r="A682" s="107" t="s">
        <v>2274</v>
      </c>
      <c r="B682" s="107" t="s">
        <v>2275</v>
      </c>
      <c r="C682" s="107" t="s">
        <v>1677</v>
      </c>
      <c r="D682" s="107"/>
      <c r="E682" s="75"/>
      <c r="F682" s="67"/>
      <c r="G682" s="50" t="s">
        <v>1682</v>
      </c>
      <c r="H682" s="50" t="s">
        <v>1682</v>
      </c>
      <c r="I682" s="51"/>
      <c r="J682" s="76">
        <v>14</v>
      </c>
      <c r="K682" s="76"/>
      <c r="L682" s="53"/>
      <c r="M682" s="54" t="str">
        <f t="shared" si="285"/>
        <v>-</v>
      </c>
      <c r="N682" s="52">
        <f t="shared" si="293"/>
        <v>0</v>
      </c>
      <c r="O682" s="55">
        <f t="shared" ca="1" si="277"/>
        <v>28</v>
      </c>
      <c r="P682" s="55" t="str">
        <f t="shared" ca="1" si="278"/>
        <v>2019.7</v>
      </c>
      <c r="Q682" s="56">
        <f t="shared" si="279"/>
        <v>0</v>
      </c>
      <c r="R682" s="52" t="str">
        <f t="shared" si="280"/>
        <v/>
      </c>
      <c r="S682" s="52"/>
      <c r="T682" s="52" t="str">
        <f t="shared" si="289"/>
        <v>OV</v>
      </c>
      <c r="U682" s="57" t="s">
        <v>130</v>
      </c>
      <c r="V682" s="58">
        <f t="shared" ca="1" si="284"/>
        <v>0</v>
      </c>
      <c r="W682" s="64"/>
      <c r="X682" s="60"/>
      <c r="Y682" s="61"/>
      <c r="Z682" s="56">
        <f t="shared" ref="Z682:AI691" ca="1" si="297">IF($O682-WEEKNUM(Z$1815)=0,$Y682,0)</f>
        <v>0</v>
      </c>
      <c r="AA682" s="56">
        <f t="shared" ca="1" si="297"/>
        <v>0</v>
      </c>
      <c r="AB682" s="56">
        <f t="shared" ca="1" si="297"/>
        <v>0</v>
      </c>
      <c r="AC682" s="56">
        <f t="shared" ca="1" si="297"/>
        <v>0</v>
      </c>
      <c r="AD682" s="56">
        <f t="shared" ca="1" si="297"/>
        <v>0</v>
      </c>
      <c r="AE682" s="56">
        <f t="shared" ca="1" si="297"/>
        <v>0</v>
      </c>
      <c r="AF682" s="56">
        <f t="shared" ca="1" si="297"/>
        <v>0</v>
      </c>
      <c r="AG682" s="56">
        <f t="shared" ca="1" si="297"/>
        <v>0</v>
      </c>
      <c r="AH682" s="56">
        <f t="shared" ca="1" si="297"/>
        <v>0</v>
      </c>
      <c r="AI682" s="56">
        <f t="shared" ca="1" si="297"/>
        <v>0</v>
      </c>
      <c r="AJ682" s="56">
        <f t="shared" ref="AJ682:AS691" ca="1" si="298">IF($O682-WEEKNUM(AJ$1815)=0,$Y682,0)</f>
        <v>0</v>
      </c>
      <c r="AK682" s="56">
        <f t="shared" ca="1" si="298"/>
        <v>0</v>
      </c>
      <c r="AL682" s="56">
        <f t="shared" ca="1" si="298"/>
        <v>0</v>
      </c>
      <c r="AM682" s="56">
        <f t="shared" ca="1" si="298"/>
        <v>0</v>
      </c>
      <c r="AN682" s="56">
        <f t="shared" ca="1" si="298"/>
        <v>0</v>
      </c>
      <c r="AO682" s="56">
        <f t="shared" ca="1" si="298"/>
        <v>0</v>
      </c>
      <c r="AP682" s="56">
        <f t="shared" ca="1" si="298"/>
        <v>0</v>
      </c>
      <c r="AQ682" s="56">
        <f t="shared" ca="1" si="298"/>
        <v>0</v>
      </c>
      <c r="AR682" s="56">
        <f t="shared" ca="1" si="298"/>
        <v>0</v>
      </c>
      <c r="AS682" s="56">
        <f t="shared" ca="1" si="298"/>
        <v>0</v>
      </c>
      <c r="AT682" s="56">
        <f t="shared" ref="AT682:BG691" ca="1" si="299">IF($O682-WEEKNUM(AT$1815)=0,$Y682,0)</f>
        <v>0</v>
      </c>
      <c r="AU682" s="56">
        <f t="shared" ca="1" si="299"/>
        <v>0</v>
      </c>
      <c r="AV682" s="56">
        <f t="shared" ca="1" si="299"/>
        <v>0</v>
      </c>
      <c r="AW682" s="56">
        <f t="shared" ca="1" si="299"/>
        <v>0</v>
      </c>
      <c r="AX682" s="56">
        <f t="shared" ca="1" si="299"/>
        <v>0</v>
      </c>
      <c r="AY682" s="56">
        <f t="shared" ca="1" si="299"/>
        <v>0</v>
      </c>
      <c r="AZ682" s="56">
        <f t="shared" ca="1" si="299"/>
        <v>0</v>
      </c>
      <c r="BA682" s="56">
        <f t="shared" ca="1" si="299"/>
        <v>0</v>
      </c>
      <c r="BB682" s="56">
        <f t="shared" ca="1" si="299"/>
        <v>0</v>
      </c>
      <c r="BC682" s="56">
        <f t="shared" ca="1" si="299"/>
        <v>0</v>
      </c>
      <c r="BD682" s="56">
        <f t="shared" ca="1" si="299"/>
        <v>0</v>
      </c>
      <c r="BE682" s="56">
        <f t="shared" ca="1" si="299"/>
        <v>0</v>
      </c>
      <c r="BF682" s="56">
        <f t="shared" ca="1" si="299"/>
        <v>0</v>
      </c>
      <c r="BG682" s="56">
        <f t="shared" ca="1" si="299"/>
        <v>0</v>
      </c>
      <c r="BJ682" s="4"/>
    </row>
    <row r="683" spans="1:62" x14ac:dyDescent="0.2">
      <c r="A683" s="107" t="s">
        <v>2276</v>
      </c>
      <c r="B683" s="107" t="s">
        <v>2277</v>
      </c>
      <c r="C683" s="107" t="s">
        <v>1677</v>
      </c>
      <c r="D683" s="107"/>
      <c r="E683" s="75"/>
      <c r="F683" s="67"/>
      <c r="G683" s="50" t="s">
        <v>1682</v>
      </c>
      <c r="H683" s="50" t="s">
        <v>1682</v>
      </c>
      <c r="I683" s="51"/>
      <c r="J683" s="76">
        <v>14</v>
      </c>
      <c r="K683" s="76"/>
      <c r="L683" s="53"/>
      <c r="M683" s="54" t="str">
        <f t="shared" si="285"/>
        <v>-</v>
      </c>
      <c r="N683" s="52">
        <f t="shared" si="293"/>
        <v>0</v>
      </c>
      <c r="O683" s="55">
        <f t="shared" ca="1" si="277"/>
        <v>28</v>
      </c>
      <c r="P683" s="55" t="str">
        <f t="shared" ca="1" si="278"/>
        <v>2019.7</v>
      </c>
      <c r="Q683" s="56">
        <f t="shared" si="279"/>
        <v>0</v>
      </c>
      <c r="R683" s="52" t="str">
        <f t="shared" si="280"/>
        <v/>
      </c>
      <c r="S683" s="52"/>
      <c r="T683" s="52" t="str">
        <f t="shared" si="289"/>
        <v>OV</v>
      </c>
      <c r="U683" s="57" t="s">
        <v>130</v>
      </c>
      <c r="V683" s="58">
        <f t="shared" ca="1" si="284"/>
        <v>0</v>
      </c>
      <c r="W683" s="64"/>
      <c r="X683" s="60"/>
      <c r="Y683" s="61"/>
      <c r="Z683" s="56">
        <f t="shared" ca="1" si="297"/>
        <v>0</v>
      </c>
      <c r="AA683" s="56">
        <f t="shared" ca="1" si="297"/>
        <v>0</v>
      </c>
      <c r="AB683" s="56">
        <f t="shared" ca="1" si="297"/>
        <v>0</v>
      </c>
      <c r="AC683" s="56">
        <f t="shared" ca="1" si="297"/>
        <v>0</v>
      </c>
      <c r="AD683" s="56">
        <f t="shared" ca="1" si="297"/>
        <v>0</v>
      </c>
      <c r="AE683" s="56">
        <f t="shared" ca="1" si="297"/>
        <v>0</v>
      </c>
      <c r="AF683" s="56">
        <f t="shared" ca="1" si="297"/>
        <v>0</v>
      </c>
      <c r="AG683" s="56">
        <f t="shared" ca="1" si="297"/>
        <v>0</v>
      </c>
      <c r="AH683" s="56">
        <f t="shared" ca="1" si="297"/>
        <v>0</v>
      </c>
      <c r="AI683" s="56">
        <f t="shared" ca="1" si="297"/>
        <v>0</v>
      </c>
      <c r="AJ683" s="56">
        <f t="shared" ca="1" si="298"/>
        <v>0</v>
      </c>
      <c r="AK683" s="56">
        <f t="shared" ca="1" si="298"/>
        <v>0</v>
      </c>
      <c r="AL683" s="56">
        <f t="shared" ca="1" si="298"/>
        <v>0</v>
      </c>
      <c r="AM683" s="56">
        <f t="shared" ca="1" si="298"/>
        <v>0</v>
      </c>
      <c r="AN683" s="56">
        <f t="shared" ca="1" si="298"/>
        <v>0</v>
      </c>
      <c r="AO683" s="56">
        <f t="shared" ca="1" si="298"/>
        <v>0</v>
      </c>
      <c r="AP683" s="56">
        <f t="shared" ca="1" si="298"/>
        <v>0</v>
      </c>
      <c r="AQ683" s="56">
        <f t="shared" ca="1" si="298"/>
        <v>0</v>
      </c>
      <c r="AR683" s="56">
        <f t="shared" ca="1" si="298"/>
        <v>0</v>
      </c>
      <c r="AS683" s="56">
        <f t="shared" ca="1" si="298"/>
        <v>0</v>
      </c>
      <c r="AT683" s="56">
        <f t="shared" ca="1" si="299"/>
        <v>0</v>
      </c>
      <c r="AU683" s="56">
        <f t="shared" ca="1" si="299"/>
        <v>0</v>
      </c>
      <c r="AV683" s="56">
        <f t="shared" ca="1" si="299"/>
        <v>0</v>
      </c>
      <c r="AW683" s="56">
        <f t="shared" ca="1" si="299"/>
        <v>0</v>
      </c>
      <c r="AX683" s="56">
        <f t="shared" ca="1" si="299"/>
        <v>0</v>
      </c>
      <c r="AY683" s="56">
        <f t="shared" ca="1" si="299"/>
        <v>0</v>
      </c>
      <c r="AZ683" s="56">
        <f t="shared" ca="1" si="299"/>
        <v>0</v>
      </c>
      <c r="BA683" s="56">
        <f t="shared" ca="1" si="299"/>
        <v>0</v>
      </c>
      <c r="BB683" s="56">
        <f t="shared" ca="1" si="299"/>
        <v>0</v>
      </c>
      <c r="BC683" s="56">
        <f t="shared" ca="1" si="299"/>
        <v>0</v>
      </c>
      <c r="BD683" s="56">
        <f t="shared" ca="1" si="299"/>
        <v>0</v>
      </c>
      <c r="BE683" s="56">
        <f t="shared" ca="1" si="299"/>
        <v>0</v>
      </c>
      <c r="BF683" s="56">
        <f t="shared" ca="1" si="299"/>
        <v>0</v>
      </c>
      <c r="BG683" s="56">
        <f t="shared" ca="1" si="299"/>
        <v>0</v>
      </c>
      <c r="BJ683" s="4"/>
    </row>
    <row r="684" spans="1:62" x14ac:dyDescent="0.2">
      <c r="A684" s="107" t="s">
        <v>2278</v>
      </c>
      <c r="B684" s="107" t="s">
        <v>2279</v>
      </c>
      <c r="C684" s="107" t="s">
        <v>1677</v>
      </c>
      <c r="D684" s="107"/>
      <c r="E684" s="75"/>
      <c r="F684" s="67"/>
      <c r="G684" s="50" t="s">
        <v>1682</v>
      </c>
      <c r="H684" s="50" t="s">
        <v>1682</v>
      </c>
      <c r="I684" s="51"/>
      <c r="J684" s="76">
        <v>14</v>
      </c>
      <c r="K684" s="76"/>
      <c r="L684" s="53"/>
      <c r="M684" s="54" t="str">
        <f t="shared" si="285"/>
        <v>-</v>
      </c>
      <c r="N684" s="52">
        <f t="shared" si="293"/>
        <v>0</v>
      </c>
      <c r="O684" s="55">
        <f t="shared" ca="1" si="277"/>
        <v>28</v>
      </c>
      <c r="P684" s="55" t="str">
        <f t="shared" ca="1" si="278"/>
        <v>2019.7</v>
      </c>
      <c r="Q684" s="56">
        <f t="shared" si="279"/>
        <v>0</v>
      </c>
      <c r="R684" s="52" t="str">
        <f t="shared" si="280"/>
        <v/>
      </c>
      <c r="S684" s="52"/>
      <c r="T684" s="52" t="str">
        <f t="shared" si="289"/>
        <v>OV</v>
      </c>
      <c r="U684" s="57" t="s">
        <v>130</v>
      </c>
      <c r="V684" s="58">
        <f t="shared" ca="1" si="284"/>
        <v>0</v>
      </c>
      <c r="W684" s="64"/>
      <c r="X684" s="60"/>
      <c r="Y684" s="61"/>
      <c r="Z684" s="56">
        <f t="shared" ca="1" si="297"/>
        <v>0</v>
      </c>
      <c r="AA684" s="56">
        <f t="shared" ca="1" si="297"/>
        <v>0</v>
      </c>
      <c r="AB684" s="56">
        <f t="shared" ca="1" si="297"/>
        <v>0</v>
      </c>
      <c r="AC684" s="56">
        <f t="shared" ca="1" si="297"/>
        <v>0</v>
      </c>
      <c r="AD684" s="56">
        <f t="shared" ca="1" si="297"/>
        <v>0</v>
      </c>
      <c r="AE684" s="56">
        <f t="shared" ca="1" si="297"/>
        <v>0</v>
      </c>
      <c r="AF684" s="56">
        <f t="shared" ca="1" si="297"/>
        <v>0</v>
      </c>
      <c r="AG684" s="56">
        <f t="shared" ca="1" si="297"/>
        <v>0</v>
      </c>
      <c r="AH684" s="56">
        <f t="shared" ca="1" si="297"/>
        <v>0</v>
      </c>
      <c r="AI684" s="56">
        <f t="shared" ca="1" si="297"/>
        <v>0</v>
      </c>
      <c r="AJ684" s="56">
        <f t="shared" ca="1" si="298"/>
        <v>0</v>
      </c>
      <c r="AK684" s="56">
        <f t="shared" ca="1" si="298"/>
        <v>0</v>
      </c>
      <c r="AL684" s="56">
        <f t="shared" ca="1" si="298"/>
        <v>0</v>
      </c>
      <c r="AM684" s="56">
        <f t="shared" ca="1" si="298"/>
        <v>0</v>
      </c>
      <c r="AN684" s="56">
        <f t="shared" ca="1" si="298"/>
        <v>0</v>
      </c>
      <c r="AO684" s="56">
        <f t="shared" ca="1" si="298"/>
        <v>0</v>
      </c>
      <c r="AP684" s="56">
        <f t="shared" ca="1" si="298"/>
        <v>0</v>
      </c>
      <c r="AQ684" s="56">
        <f t="shared" ca="1" si="298"/>
        <v>0</v>
      </c>
      <c r="AR684" s="56">
        <f t="shared" ca="1" si="298"/>
        <v>0</v>
      </c>
      <c r="AS684" s="56">
        <f t="shared" ca="1" si="298"/>
        <v>0</v>
      </c>
      <c r="AT684" s="56">
        <f t="shared" ca="1" si="299"/>
        <v>0</v>
      </c>
      <c r="AU684" s="56">
        <f t="shared" ca="1" si="299"/>
        <v>0</v>
      </c>
      <c r="AV684" s="56">
        <f t="shared" ca="1" si="299"/>
        <v>0</v>
      </c>
      <c r="AW684" s="56">
        <f t="shared" ca="1" si="299"/>
        <v>0</v>
      </c>
      <c r="AX684" s="56">
        <f t="shared" ca="1" si="299"/>
        <v>0</v>
      </c>
      <c r="AY684" s="56">
        <f t="shared" ca="1" si="299"/>
        <v>0</v>
      </c>
      <c r="AZ684" s="56">
        <f t="shared" ca="1" si="299"/>
        <v>0</v>
      </c>
      <c r="BA684" s="56">
        <f t="shared" ca="1" si="299"/>
        <v>0</v>
      </c>
      <c r="BB684" s="56">
        <f t="shared" ca="1" si="299"/>
        <v>0</v>
      </c>
      <c r="BC684" s="56">
        <f t="shared" ca="1" si="299"/>
        <v>0</v>
      </c>
      <c r="BD684" s="56">
        <f t="shared" ca="1" si="299"/>
        <v>0</v>
      </c>
      <c r="BE684" s="56">
        <f t="shared" ca="1" si="299"/>
        <v>0</v>
      </c>
      <c r="BF684" s="56">
        <f t="shared" ca="1" si="299"/>
        <v>0</v>
      </c>
      <c r="BG684" s="56">
        <f t="shared" ca="1" si="299"/>
        <v>0</v>
      </c>
      <c r="BJ684" s="4"/>
    </row>
    <row r="685" spans="1:62" x14ac:dyDescent="0.2">
      <c r="A685" s="4" t="s">
        <v>2280</v>
      </c>
      <c r="B685" s="4" t="s">
        <v>2281</v>
      </c>
      <c r="C685" s="4" t="s">
        <v>1688</v>
      </c>
      <c r="D685" s="4"/>
      <c r="E685" s="75" t="s">
        <v>1794</v>
      </c>
      <c r="F685" s="67" t="s">
        <v>2000</v>
      </c>
      <c r="G685" s="50" t="s">
        <v>1682</v>
      </c>
      <c r="H685" s="50" t="s">
        <v>1682</v>
      </c>
      <c r="I685" s="51"/>
      <c r="J685" s="76">
        <v>14</v>
      </c>
      <c r="K685" s="76"/>
      <c r="L685" s="53">
        <v>43598</v>
      </c>
      <c r="M685" s="54">
        <f t="shared" si="285"/>
        <v>1</v>
      </c>
      <c r="N685" s="52">
        <f t="shared" si="293"/>
        <v>20</v>
      </c>
      <c r="O685" s="55">
        <f t="shared" ca="1" si="277"/>
        <v>28</v>
      </c>
      <c r="P685" s="55" t="str">
        <f t="shared" ca="1" si="278"/>
        <v>2019.7</v>
      </c>
      <c r="Q685" s="56">
        <f t="shared" si="279"/>
        <v>233.37222870478413</v>
      </c>
      <c r="R685" s="52">
        <f t="shared" ca="1" si="280"/>
        <v>58</v>
      </c>
      <c r="S685" s="52"/>
      <c r="T685" s="52" t="str">
        <f t="shared" ca="1" si="289"/>
        <v>OV</v>
      </c>
      <c r="U685" s="57" t="s">
        <v>130</v>
      </c>
      <c r="V685" s="58">
        <f t="shared" ca="1" si="284"/>
        <v>0</v>
      </c>
      <c r="W685" s="64" t="s">
        <v>2282</v>
      </c>
      <c r="X685" s="60"/>
      <c r="Y685" s="61">
        <v>1000</v>
      </c>
      <c r="Z685" s="56">
        <f t="shared" ca="1" si="297"/>
        <v>0</v>
      </c>
      <c r="AA685" s="56">
        <f t="shared" ca="1" si="297"/>
        <v>0</v>
      </c>
      <c r="AB685" s="56">
        <f t="shared" ca="1" si="297"/>
        <v>0</v>
      </c>
      <c r="AC685" s="56">
        <f t="shared" ca="1" si="297"/>
        <v>0</v>
      </c>
      <c r="AD685" s="56">
        <f t="shared" ca="1" si="297"/>
        <v>0</v>
      </c>
      <c r="AE685" s="56">
        <f t="shared" ca="1" si="297"/>
        <v>0</v>
      </c>
      <c r="AF685" s="56">
        <f t="shared" ca="1" si="297"/>
        <v>0</v>
      </c>
      <c r="AG685" s="56">
        <f t="shared" ca="1" si="297"/>
        <v>0</v>
      </c>
      <c r="AH685" s="56">
        <f t="shared" ca="1" si="297"/>
        <v>0</v>
      </c>
      <c r="AI685" s="56">
        <f t="shared" ca="1" si="297"/>
        <v>1000</v>
      </c>
      <c r="AJ685" s="56">
        <f t="shared" ca="1" si="298"/>
        <v>0</v>
      </c>
      <c r="AK685" s="56">
        <f t="shared" ca="1" si="298"/>
        <v>0</v>
      </c>
      <c r="AL685" s="56">
        <f t="shared" ca="1" si="298"/>
        <v>0</v>
      </c>
      <c r="AM685" s="56">
        <f t="shared" ca="1" si="298"/>
        <v>0</v>
      </c>
      <c r="AN685" s="56">
        <f t="shared" ca="1" si="298"/>
        <v>0</v>
      </c>
      <c r="AO685" s="56">
        <f t="shared" ca="1" si="298"/>
        <v>0</v>
      </c>
      <c r="AP685" s="56">
        <f t="shared" ca="1" si="298"/>
        <v>0</v>
      </c>
      <c r="AQ685" s="56">
        <f t="shared" ca="1" si="298"/>
        <v>0</v>
      </c>
      <c r="AR685" s="56">
        <f t="shared" ca="1" si="298"/>
        <v>0</v>
      </c>
      <c r="AS685" s="56">
        <f t="shared" ca="1" si="298"/>
        <v>0</v>
      </c>
      <c r="AT685" s="56">
        <f t="shared" ca="1" si="299"/>
        <v>0</v>
      </c>
      <c r="AU685" s="56">
        <f t="shared" ca="1" si="299"/>
        <v>0</v>
      </c>
      <c r="AV685" s="56">
        <f t="shared" ca="1" si="299"/>
        <v>0</v>
      </c>
      <c r="AW685" s="56">
        <f t="shared" ca="1" si="299"/>
        <v>0</v>
      </c>
      <c r="AX685" s="56">
        <f t="shared" ca="1" si="299"/>
        <v>0</v>
      </c>
      <c r="AY685" s="56">
        <f t="shared" ca="1" si="299"/>
        <v>0</v>
      </c>
      <c r="AZ685" s="56">
        <f t="shared" ca="1" si="299"/>
        <v>0</v>
      </c>
      <c r="BA685" s="56">
        <f t="shared" ca="1" si="299"/>
        <v>0</v>
      </c>
      <c r="BB685" s="56">
        <f t="shared" ca="1" si="299"/>
        <v>0</v>
      </c>
      <c r="BC685" s="56">
        <f t="shared" ca="1" si="299"/>
        <v>0</v>
      </c>
      <c r="BD685" s="56">
        <f t="shared" ca="1" si="299"/>
        <v>0</v>
      </c>
      <c r="BE685" s="56">
        <f t="shared" ca="1" si="299"/>
        <v>0</v>
      </c>
      <c r="BF685" s="56">
        <f t="shared" ca="1" si="299"/>
        <v>0</v>
      </c>
      <c r="BG685" s="56">
        <f t="shared" ca="1" si="299"/>
        <v>0</v>
      </c>
      <c r="BJ685" s="4"/>
    </row>
    <row r="686" spans="1:62" x14ac:dyDescent="0.2">
      <c r="A686" s="4" t="s">
        <v>2283</v>
      </c>
      <c r="B686" s="4" t="s">
        <v>2284</v>
      </c>
      <c r="C686" s="4" t="s">
        <v>1681</v>
      </c>
      <c r="D686" s="4"/>
      <c r="E686" s="75"/>
      <c r="F686" s="67"/>
      <c r="G686" s="50" t="s">
        <v>1682</v>
      </c>
      <c r="H686" s="50" t="s">
        <v>1682</v>
      </c>
      <c r="I686" s="51"/>
      <c r="J686" s="76">
        <v>28</v>
      </c>
      <c r="K686" s="76"/>
      <c r="L686" s="53"/>
      <c r="M686" s="54" t="str">
        <f t="shared" si="285"/>
        <v>-</v>
      </c>
      <c r="N686" s="52">
        <f t="shared" si="293"/>
        <v>0</v>
      </c>
      <c r="O686" s="55">
        <f t="shared" ca="1" si="277"/>
        <v>28</v>
      </c>
      <c r="P686" s="55" t="str">
        <f t="shared" ca="1" si="278"/>
        <v>2019.7</v>
      </c>
      <c r="Q686" s="56">
        <f t="shared" si="279"/>
        <v>0</v>
      </c>
      <c r="R686" s="52" t="str">
        <f t="shared" si="280"/>
        <v/>
      </c>
      <c r="S686" s="52"/>
      <c r="T686" s="52" t="str">
        <f t="shared" si="289"/>
        <v>OV</v>
      </c>
      <c r="U686" s="57" t="s">
        <v>130</v>
      </c>
      <c r="V686" s="58">
        <f t="shared" ca="1" si="284"/>
        <v>0</v>
      </c>
      <c r="W686" s="64" t="s">
        <v>2285</v>
      </c>
      <c r="X686" s="60"/>
      <c r="Y686" s="61"/>
      <c r="Z686" s="56">
        <f t="shared" ca="1" si="297"/>
        <v>0</v>
      </c>
      <c r="AA686" s="56">
        <f t="shared" ca="1" si="297"/>
        <v>0</v>
      </c>
      <c r="AB686" s="56">
        <f t="shared" ca="1" si="297"/>
        <v>0</v>
      </c>
      <c r="AC686" s="56">
        <f t="shared" ca="1" si="297"/>
        <v>0</v>
      </c>
      <c r="AD686" s="56">
        <f t="shared" ca="1" si="297"/>
        <v>0</v>
      </c>
      <c r="AE686" s="56">
        <f t="shared" ca="1" si="297"/>
        <v>0</v>
      </c>
      <c r="AF686" s="56">
        <f t="shared" ca="1" si="297"/>
        <v>0</v>
      </c>
      <c r="AG686" s="56">
        <f t="shared" ca="1" si="297"/>
        <v>0</v>
      </c>
      <c r="AH686" s="56">
        <f t="shared" ca="1" si="297"/>
        <v>0</v>
      </c>
      <c r="AI686" s="56">
        <f t="shared" ca="1" si="297"/>
        <v>0</v>
      </c>
      <c r="AJ686" s="56">
        <f t="shared" ca="1" si="298"/>
        <v>0</v>
      </c>
      <c r="AK686" s="56">
        <f t="shared" ca="1" si="298"/>
        <v>0</v>
      </c>
      <c r="AL686" s="56">
        <f t="shared" ca="1" si="298"/>
        <v>0</v>
      </c>
      <c r="AM686" s="56">
        <f t="shared" ca="1" si="298"/>
        <v>0</v>
      </c>
      <c r="AN686" s="56">
        <f t="shared" ca="1" si="298"/>
        <v>0</v>
      </c>
      <c r="AO686" s="56">
        <f t="shared" ca="1" si="298"/>
        <v>0</v>
      </c>
      <c r="AP686" s="56">
        <f t="shared" ca="1" si="298"/>
        <v>0</v>
      </c>
      <c r="AQ686" s="56">
        <f t="shared" ca="1" si="298"/>
        <v>0</v>
      </c>
      <c r="AR686" s="56">
        <f t="shared" ca="1" si="298"/>
        <v>0</v>
      </c>
      <c r="AS686" s="56">
        <f t="shared" ca="1" si="298"/>
        <v>0</v>
      </c>
      <c r="AT686" s="56">
        <f t="shared" ca="1" si="299"/>
        <v>0</v>
      </c>
      <c r="AU686" s="56">
        <f t="shared" ca="1" si="299"/>
        <v>0</v>
      </c>
      <c r="AV686" s="56">
        <f t="shared" ca="1" si="299"/>
        <v>0</v>
      </c>
      <c r="AW686" s="56">
        <f t="shared" ca="1" si="299"/>
        <v>0</v>
      </c>
      <c r="AX686" s="56">
        <f t="shared" ca="1" si="299"/>
        <v>0</v>
      </c>
      <c r="AY686" s="56">
        <f t="shared" ca="1" si="299"/>
        <v>0</v>
      </c>
      <c r="AZ686" s="56">
        <f t="shared" ca="1" si="299"/>
        <v>0</v>
      </c>
      <c r="BA686" s="56">
        <f t="shared" ca="1" si="299"/>
        <v>0</v>
      </c>
      <c r="BB686" s="56">
        <f t="shared" ca="1" si="299"/>
        <v>0</v>
      </c>
      <c r="BC686" s="56">
        <f t="shared" ca="1" si="299"/>
        <v>0</v>
      </c>
      <c r="BD686" s="56">
        <f t="shared" ca="1" si="299"/>
        <v>0</v>
      </c>
      <c r="BE686" s="56">
        <f t="shared" ca="1" si="299"/>
        <v>0</v>
      </c>
      <c r="BF686" s="56">
        <f t="shared" ca="1" si="299"/>
        <v>0</v>
      </c>
      <c r="BG686" s="56">
        <f t="shared" ca="1" si="299"/>
        <v>0</v>
      </c>
      <c r="BJ686" s="4"/>
    </row>
    <row r="687" spans="1:62" x14ac:dyDescent="0.2">
      <c r="A687" s="4"/>
      <c r="B687" s="4" t="s">
        <v>2286</v>
      </c>
      <c r="C687" s="4" t="s">
        <v>1681</v>
      </c>
      <c r="D687" s="4"/>
      <c r="E687" s="75"/>
      <c r="F687" s="67" t="s">
        <v>236</v>
      </c>
      <c r="G687" s="50" t="s">
        <v>1682</v>
      </c>
      <c r="H687" s="50" t="s">
        <v>1682</v>
      </c>
      <c r="I687" s="51"/>
      <c r="J687" s="76">
        <v>28</v>
      </c>
      <c r="K687" s="76"/>
      <c r="L687" s="53">
        <v>43595</v>
      </c>
      <c r="M687" s="54">
        <f t="shared" si="285"/>
        <v>5</v>
      </c>
      <c r="N687" s="52">
        <f>WEEKNUM(L687)</f>
        <v>19</v>
      </c>
      <c r="O687" s="55">
        <f t="shared" ca="1" si="277"/>
        <v>28</v>
      </c>
      <c r="P687" s="55" t="str">
        <f t="shared" ca="1" si="278"/>
        <v>2019.7</v>
      </c>
      <c r="Q687" s="56">
        <f t="shared" si="279"/>
        <v>995</v>
      </c>
      <c r="R687" s="52">
        <f t="shared" ca="1" si="280"/>
        <v>61</v>
      </c>
      <c r="S687" s="52"/>
      <c r="T687" s="52" t="str">
        <f t="shared" ca="1" si="289"/>
        <v>OV</v>
      </c>
      <c r="U687" s="57" t="s">
        <v>178</v>
      </c>
      <c r="V687" s="58">
        <f t="shared" ca="1" si="284"/>
        <v>0</v>
      </c>
      <c r="W687" s="64"/>
      <c r="X687" s="60"/>
      <c r="Y687" s="61">
        <v>995</v>
      </c>
      <c r="Z687" s="56">
        <f t="shared" ca="1" si="297"/>
        <v>0</v>
      </c>
      <c r="AA687" s="56">
        <f t="shared" ca="1" si="297"/>
        <v>0</v>
      </c>
      <c r="AB687" s="56">
        <f t="shared" ca="1" si="297"/>
        <v>0</v>
      </c>
      <c r="AC687" s="56">
        <f t="shared" ca="1" si="297"/>
        <v>0</v>
      </c>
      <c r="AD687" s="56">
        <f t="shared" ca="1" si="297"/>
        <v>0</v>
      </c>
      <c r="AE687" s="56">
        <f t="shared" ca="1" si="297"/>
        <v>0</v>
      </c>
      <c r="AF687" s="56">
        <f t="shared" ca="1" si="297"/>
        <v>0</v>
      </c>
      <c r="AG687" s="56">
        <f t="shared" ca="1" si="297"/>
        <v>0</v>
      </c>
      <c r="AH687" s="56">
        <f t="shared" ca="1" si="297"/>
        <v>0</v>
      </c>
      <c r="AI687" s="56">
        <f t="shared" ca="1" si="297"/>
        <v>995</v>
      </c>
      <c r="AJ687" s="56">
        <f t="shared" ca="1" si="298"/>
        <v>0</v>
      </c>
      <c r="AK687" s="56">
        <f t="shared" ca="1" si="298"/>
        <v>0</v>
      </c>
      <c r="AL687" s="56">
        <f t="shared" ca="1" si="298"/>
        <v>0</v>
      </c>
      <c r="AM687" s="56">
        <f t="shared" ca="1" si="298"/>
        <v>0</v>
      </c>
      <c r="AN687" s="56">
        <f t="shared" ca="1" si="298"/>
        <v>0</v>
      </c>
      <c r="AO687" s="56">
        <f t="shared" ca="1" si="298"/>
        <v>0</v>
      </c>
      <c r="AP687" s="56">
        <f t="shared" ca="1" si="298"/>
        <v>0</v>
      </c>
      <c r="AQ687" s="56">
        <f t="shared" ca="1" si="298"/>
        <v>0</v>
      </c>
      <c r="AR687" s="56">
        <f t="shared" ca="1" si="298"/>
        <v>0</v>
      </c>
      <c r="AS687" s="56">
        <f t="shared" ca="1" si="298"/>
        <v>0</v>
      </c>
      <c r="AT687" s="56">
        <f t="shared" ca="1" si="299"/>
        <v>0</v>
      </c>
      <c r="AU687" s="56">
        <f t="shared" ca="1" si="299"/>
        <v>0</v>
      </c>
      <c r="AV687" s="56">
        <f t="shared" ca="1" si="299"/>
        <v>0</v>
      </c>
      <c r="AW687" s="56">
        <f t="shared" ca="1" si="299"/>
        <v>0</v>
      </c>
      <c r="AX687" s="56">
        <f t="shared" ca="1" si="299"/>
        <v>0</v>
      </c>
      <c r="AY687" s="56">
        <f t="shared" ca="1" si="299"/>
        <v>0</v>
      </c>
      <c r="AZ687" s="56">
        <f t="shared" ca="1" si="299"/>
        <v>0</v>
      </c>
      <c r="BA687" s="56">
        <f t="shared" ca="1" si="299"/>
        <v>0</v>
      </c>
      <c r="BB687" s="56">
        <f t="shared" ca="1" si="299"/>
        <v>0</v>
      </c>
      <c r="BC687" s="56">
        <f t="shared" ca="1" si="299"/>
        <v>0</v>
      </c>
      <c r="BD687" s="56">
        <f t="shared" ca="1" si="299"/>
        <v>0</v>
      </c>
      <c r="BE687" s="56">
        <f t="shared" ca="1" si="299"/>
        <v>0</v>
      </c>
      <c r="BF687" s="56">
        <f t="shared" ca="1" si="299"/>
        <v>0</v>
      </c>
      <c r="BG687" s="56">
        <f t="shared" ca="1" si="299"/>
        <v>0</v>
      </c>
      <c r="BJ687" s="4"/>
    </row>
    <row r="688" spans="1:62" x14ac:dyDescent="0.2">
      <c r="A688" s="4" t="s">
        <v>2287</v>
      </c>
      <c r="B688" s="4" t="s">
        <v>2288</v>
      </c>
      <c r="C688" s="4" t="s">
        <v>1681</v>
      </c>
      <c r="D688" s="4"/>
      <c r="E688" s="75"/>
      <c r="F688" s="67"/>
      <c r="G688" s="50" t="s">
        <v>1682</v>
      </c>
      <c r="H688" s="50" t="s">
        <v>1682</v>
      </c>
      <c r="I688" s="51"/>
      <c r="J688" s="76">
        <v>7</v>
      </c>
      <c r="K688" s="76"/>
      <c r="L688" s="53"/>
      <c r="M688" s="54" t="str">
        <f t="shared" si="285"/>
        <v>-</v>
      </c>
      <c r="N688" s="52">
        <f>WEEKNUM(L688)</f>
        <v>0</v>
      </c>
      <c r="O688" s="55">
        <f t="shared" ca="1" si="277"/>
        <v>28</v>
      </c>
      <c r="P688" s="55" t="str">
        <f t="shared" ca="1" si="278"/>
        <v>2019.7</v>
      </c>
      <c r="Q688" s="56">
        <f t="shared" si="279"/>
        <v>0</v>
      </c>
      <c r="R688" s="52" t="str">
        <f t="shared" si="280"/>
        <v/>
      </c>
      <c r="S688" s="52"/>
      <c r="T688" s="52" t="str">
        <f t="shared" si="289"/>
        <v>OV</v>
      </c>
      <c r="U688" s="57" t="s">
        <v>130</v>
      </c>
      <c r="V688" s="58">
        <f t="shared" ca="1" si="284"/>
        <v>0</v>
      </c>
      <c r="W688" s="64" t="s">
        <v>2289</v>
      </c>
      <c r="X688" s="60"/>
      <c r="Y688" s="61"/>
      <c r="Z688" s="56">
        <f t="shared" ca="1" si="297"/>
        <v>0</v>
      </c>
      <c r="AA688" s="56">
        <f t="shared" ca="1" si="297"/>
        <v>0</v>
      </c>
      <c r="AB688" s="56">
        <f t="shared" ca="1" si="297"/>
        <v>0</v>
      </c>
      <c r="AC688" s="56">
        <f t="shared" ca="1" si="297"/>
        <v>0</v>
      </c>
      <c r="AD688" s="56">
        <f t="shared" ca="1" si="297"/>
        <v>0</v>
      </c>
      <c r="AE688" s="56">
        <f t="shared" ca="1" si="297"/>
        <v>0</v>
      </c>
      <c r="AF688" s="56">
        <f t="shared" ca="1" si="297"/>
        <v>0</v>
      </c>
      <c r="AG688" s="56">
        <f t="shared" ca="1" si="297"/>
        <v>0</v>
      </c>
      <c r="AH688" s="56">
        <f t="shared" ca="1" si="297"/>
        <v>0</v>
      </c>
      <c r="AI688" s="56">
        <f t="shared" ca="1" si="297"/>
        <v>0</v>
      </c>
      <c r="AJ688" s="56">
        <f t="shared" ca="1" si="298"/>
        <v>0</v>
      </c>
      <c r="AK688" s="56">
        <f t="shared" ca="1" si="298"/>
        <v>0</v>
      </c>
      <c r="AL688" s="56">
        <f t="shared" ca="1" si="298"/>
        <v>0</v>
      </c>
      <c r="AM688" s="56">
        <f t="shared" ca="1" si="298"/>
        <v>0</v>
      </c>
      <c r="AN688" s="56">
        <f t="shared" ca="1" si="298"/>
        <v>0</v>
      </c>
      <c r="AO688" s="56">
        <f t="shared" ca="1" si="298"/>
        <v>0</v>
      </c>
      <c r="AP688" s="56">
        <f t="shared" ca="1" si="298"/>
        <v>0</v>
      </c>
      <c r="AQ688" s="56">
        <f t="shared" ca="1" si="298"/>
        <v>0</v>
      </c>
      <c r="AR688" s="56">
        <f t="shared" ca="1" si="298"/>
        <v>0</v>
      </c>
      <c r="AS688" s="56">
        <f t="shared" ca="1" si="298"/>
        <v>0</v>
      </c>
      <c r="AT688" s="56">
        <f t="shared" ca="1" si="299"/>
        <v>0</v>
      </c>
      <c r="AU688" s="56">
        <f t="shared" ca="1" si="299"/>
        <v>0</v>
      </c>
      <c r="AV688" s="56">
        <f t="shared" ca="1" si="299"/>
        <v>0</v>
      </c>
      <c r="AW688" s="56">
        <f t="shared" ca="1" si="299"/>
        <v>0</v>
      </c>
      <c r="AX688" s="56">
        <f t="shared" ca="1" si="299"/>
        <v>0</v>
      </c>
      <c r="AY688" s="56">
        <f t="shared" ca="1" si="299"/>
        <v>0</v>
      </c>
      <c r="AZ688" s="56">
        <f t="shared" ca="1" si="299"/>
        <v>0</v>
      </c>
      <c r="BA688" s="56">
        <f t="shared" ca="1" si="299"/>
        <v>0</v>
      </c>
      <c r="BB688" s="56">
        <f t="shared" ca="1" si="299"/>
        <v>0</v>
      </c>
      <c r="BC688" s="56">
        <f t="shared" ca="1" si="299"/>
        <v>0</v>
      </c>
      <c r="BD688" s="56">
        <f t="shared" ca="1" si="299"/>
        <v>0</v>
      </c>
      <c r="BE688" s="56">
        <f t="shared" ca="1" si="299"/>
        <v>0</v>
      </c>
      <c r="BF688" s="56">
        <f t="shared" ca="1" si="299"/>
        <v>0</v>
      </c>
      <c r="BG688" s="56">
        <f t="shared" ca="1" si="299"/>
        <v>0</v>
      </c>
      <c r="BJ688" s="4"/>
    </row>
    <row r="689" spans="1:62" x14ac:dyDescent="0.2">
      <c r="A689" s="4"/>
      <c r="B689" s="4" t="s">
        <v>2290</v>
      </c>
      <c r="C689" s="4" t="s">
        <v>1681</v>
      </c>
      <c r="D689" s="4"/>
      <c r="E689" s="75"/>
      <c r="F689" s="67"/>
      <c r="G689" s="50" t="s">
        <v>1682</v>
      </c>
      <c r="H689" s="50" t="s">
        <v>1682</v>
      </c>
      <c r="I689" s="51"/>
      <c r="J689" s="76">
        <v>14</v>
      </c>
      <c r="K689" s="76"/>
      <c r="L689" s="53"/>
      <c r="M689" s="54" t="str">
        <f t="shared" si="285"/>
        <v>-</v>
      </c>
      <c r="N689" s="52">
        <f t="shared" si="293"/>
        <v>0</v>
      </c>
      <c r="O689" s="55">
        <f t="shared" ca="1" si="277"/>
        <v>28</v>
      </c>
      <c r="P689" s="55" t="str">
        <f t="shared" ca="1" si="278"/>
        <v>2019.7</v>
      </c>
      <c r="Q689" s="56">
        <f t="shared" si="279"/>
        <v>0</v>
      </c>
      <c r="R689" s="52" t="str">
        <f t="shared" si="280"/>
        <v/>
      </c>
      <c r="S689" s="52"/>
      <c r="T689" s="52" t="str">
        <f t="shared" si="289"/>
        <v>OV</v>
      </c>
      <c r="U689" s="57" t="s">
        <v>130</v>
      </c>
      <c r="V689" s="58">
        <f t="shared" ca="1" si="284"/>
        <v>0</v>
      </c>
      <c r="W689" s="64" t="s">
        <v>2291</v>
      </c>
      <c r="X689" s="60"/>
      <c r="Y689" s="61"/>
      <c r="Z689" s="56">
        <f t="shared" ca="1" si="297"/>
        <v>0</v>
      </c>
      <c r="AA689" s="56">
        <f t="shared" ca="1" si="297"/>
        <v>0</v>
      </c>
      <c r="AB689" s="56">
        <f t="shared" ca="1" si="297"/>
        <v>0</v>
      </c>
      <c r="AC689" s="56">
        <f t="shared" ca="1" si="297"/>
        <v>0</v>
      </c>
      <c r="AD689" s="56">
        <f t="shared" ca="1" si="297"/>
        <v>0</v>
      </c>
      <c r="AE689" s="56">
        <f t="shared" ca="1" si="297"/>
        <v>0</v>
      </c>
      <c r="AF689" s="56">
        <f t="shared" ca="1" si="297"/>
        <v>0</v>
      </c>
      <c r="AG689" s="56">
        <f t="shared" ca="1" si="297"/>
        <v>0</v>
      </c>
      <c r="AH689" s="56">
        <f t="shared" ca="1" si="297"/>
        <v>0</v>
      </c>
      <c r="AI689" s="56">
        <f t="shared" ca="1" si="297"/>
        <v>0</v>
      </c>
      <c r="AJ689" s="56">
        <f t="shared" ca="1" si="298"/>
        <v>0</v>
      </c>
      <c r="AK689" s="56">
        <f t="shared" ca="1" si="298"/>
        <v>0</v>
      </c>
      <c r="AL689" s="56">
        <f t="shared" ca="1" si="298"/>
        <v>0</v>
      </c>
      <c r="AM689" s="56">
        <f t="shared" ca="1" si="298"/>
        <v>0</v>
      </c>
      <c r="AN689" s="56">
        <f t="shared" ca="1" si="298"/>
        <v>0</v>
      </c>
      <c r="AO689" s="56">
        <f t="shared" ca="1" si="298"/>
        <v>0</v>
      </c>
      <c r="AP689" s="56">
        <f t="shared" ca="1" si="298"/>
        <v>0</v>
      </c>
      <c r="AQ689" s="56">
        <f t="shared" ca="1" si="298"/>
        <v>0</v>
      </c>
      <c r="AR689" s="56">
        <f t="shared" ca="1" si="298"/>
        <v>0</v>
      </c>
      <c r="AS689" s="56">
        <f t="shared" ca="1" si="298"/>
        <v>0</v>
      </c>
      <c r="AT689" s="56">
        <f t="shared" ca="1" si="299"/>
        <v>0</v>
      </c>
      <c r="AU689" s="56">
        <f t="shared" ca="1" si="299"/>
        <v>0</v>
      </c>
      <c r="AV689" s="56">
        <f t="shared" ca="1" si="299"/>
        <v>0</v>
      </c>
      <c r="AW689" s="56">
        <f t="shared" ca="1" si="299"/>
        <v>0</v>
      </c>
      <c r="AX689" s="56">
        <f t="shared" ca="1" si="299"/>
        <v>0</v>
      </c>
      <c r="AY689" s="56">
        <f t="shared" ca="1" si="299"/>
        <v>0</v>
      </c>
      <c r="AZ689" s="56">
        <f t="shared" ca="1" si="299"/>
        <v>0</v>
      </c>
      <c r="BA689" s="56">
        <f t="shared" ca="1" si="299"/>
        <v>0</v>
      </c>
      <c r="BB689" s="56">
        <f t="shared" ca="1" si="299"/>
        <v>0</v>
      </c>
      <c r="BC689" s="56">
        <f t="shared" ca="1" si="299"/>
        <v>0</v>
      </c>
      <c r="BD689" s="56">
        <f t="shared" ca="1" si="299"/>
        <v>0</v>
      </c>
      <c r="BE689" s="56">
        <f t="shared" ca="1" si="299"/>
        <v>0</v>
      </c>
      <c r="BF689" s="56">
        <f t="shared" ca="1" si="299"/>
        <v>0</v>
      </c>
      <c r="BG689" s="56">
        <f t="shared" ca="1" si="299"/>
        <v>0</v>
      </c>
      <c r="BJ689" s="4"/>
    </row>
    <row r="690" spans="1:62" x14ac:dyDescent="0.2">
      <c r="A690" s="4" t="s">
        <v>2292</v>
      </c>
      <c r="B690" s="4" t="s">
        <v>2293</v>
      </c>
      <c r="C690" s="4" t="s">
        <v>1681</v>
      </c>
      <c r="D690" s="4"/>
      <c r="E690" s="75"/>
      <c r="F690" s="67"/>
      <c r="G690" s="50" t="s">
        <v>1682</v>
      </c>
      <c r="H690" s="50" t="s">
        <v>1682</v>
      </c>
      <c r="I690" s="51"/>
      <c r="J690" s="76">
        <v>14</v>
      </c>
      <c r="K690" s="76"/>
      <c r="L690" s="53"/>
      <c r="M690" s="54" t="str">
        <f t="shared" si="285"/>
        <v>-</v>
      </c>
      <c r="N690" s="52">
        <f t="shared" si="293"/>
        <v>0</v>
      </c>
      <c r="O690" s="55">
        <f t="shared" ca="1" si="277"/>
        <v>28</v>
      </c>
      <c r="P690" s="55" t="str">
        <f t="shared" ca="1" si="278"/>
        <v>2019.7</v>
      </c>
      <c r="Q690" s="56">
        <f t="shared" si="279"/>
        <v>0</v>
      </c>
      <c r="R690" s="52" t="str">
        <f t="shared" si="280"/>
        <v/>
      </c>
      <c r="S690" s="52"/>
      <c r="T690" s="52" t="str">
        <f t="shared" si="289"/>
        <v>OV</v>
      </c>
      <c r="U690" s="57" t="s">
        <v>130</v>
      </c>
      <c r="V690" s="58">
        <f t="shared" ca="1" si="284"/>
        <v>0</v>
      </c>
      <c r="W690" s="64" t="s">
        <v>2291</v>
      </c>
      <c r="X690" s="60"/>
      <c r="Y690" s="61"/>
      <c r="Z690" s="56">
        <f t="shared" ca="1" si="297"/>
        <v>0</v>
      </c>
      <c r="AA690" s="56">
        <f t="shared" ca="1" si="297"/>
        <v>0</v>
      </c>
      <c r="AB690" s="56">
        <f t="shared" ca="1" si="297"/>
        <v>0</v>
      </c>
      <c r="AC690" s="56">
        <f t="shared" ca="1" si="297"/>
        <v>0</v>
      </c>
      <c r="AD690" s="56">
        <f t="shared" ca="1" si="297"/>
        <v>0</v>
      </c>
      <c r="AE690" s="56">
        <f t="shared" ca="1" si="297"/>
        <v>0</v>
      </c>
      <c r="AF690" s="56">
        <f t="shared" ca="1" si="297"/>
        <v>0</v>
      </c>
      <c r="AG690" s="56">
        <f t="shared" ca="1" si="297"/>
        <v>0</v>
      </c>
      <c r="AH690" s="56">
        <f t="shared" ca="1" si="297"/>
        <v>0</v>
      </c>
      <c r="AI690" s="56">
        <f t="shared" ca="1" si="297"/>
        <v>0</v>
      </c>
      <c r="AJ690" s="56">
        <f t="shared" ca="1" si="298"/>
        <v>0</v>
      </c>
      <c r="AK690" s="56">
        <f t="shared" ca="1" si="298"/>
        <v>0</v>
      </c>
      <c r="AL690" s="56">
        <f t="shared" ca="1" si="298"/>
        <v>0</v>
      </c>
      <c r="AM690" s="56">
        <f t="shared" ca="1" si="298"/>
        <v>0</v>
      </c>
      <c r="AN690" s="56">
        <f t="shared" ca="1" si="298"/>
        <v>0</v>
      </c>
      <c r="AO690" s="56">
        <f t="shared" ca="1" si="298"/>
        <v>0</v>
      </c>
      <c r="AP690" s="56">
        <f t="shared" ca="1" si="298"/>
        <v>0</v>
      </c>
      <c r="AQ690" s="56">
        <f t="shared" ca="1" si="298"/>
        <v>0</v>
      </c>
      <c r="AR690" s="56">
        <f t="shared" ca="1" si="298"/>
        <v>0</v>
      </c>
      <c r="AS690" s="56">
        <f t="shared" ca="1" si="298"/>
        <v>0</v>
      </c>
      <c r="AT690" s="56">
        <f t="shared" ca="1" si="299"/>
        <v>0</v>
      </c>
      <c r="AU690" s="56">
        <f t="shared" ca="1" si="299"/>
        <v>0</v>
      </c>
      <c r="AV690" s="56">
        <f t="shared" ca="1" si="299"/>
        <v>0</v>
      </c>
      <c r="AW690" s="56">
        <f t="shared" ca="1" si="299"/>
        <v>0</v>
      </c>
      <c r="AX690" s="56">
        <f t="shared" ca="1" si="299"/>
        <v>0</v>
      </c>
      <c r="AY690" s="56">
        <f t="shared" ca="1" si="299"/>
        <v>0</v>
      </c>
      <c r="AZ690" s="56">
        <f t="shared" ca="1" si="299"/>
        <v>0</v>
      </c>
      <c r="BA690" s="56">
        <f t="shared" ca="1" si="299"/>
        <v>0</v>
      </c>
      <c r="BB690" s="56">
        <f t="shared" ca="1" si="299"/>
        <v>0</v>
      </c>
      <c r="BC690" s="56">
        <f t="shared" ca="1" si="299"/>
        <v>0</v>
      </c>
      <c r="BD690" s="56">
        <f t="shared" ca="1" si="299"/>
        <v>0</v>
      </c>
      <c r="BE690" s="56">
        <f t="shared" ca="1" si="299"/>
        <v>0</v>
      </c>
      <c r="BF690" s="56">
        <f t="shared" ca="1" si="299"/>
        <v>0</v>
      </c>
      <c r="BG690" s="56">
        <f t="shared" ca="1" si="299"/>
        <v>0</v>
      </c>
      <c r="BJ690" s="4"/>
    </row>
    <row r="691" spans="1:62" s="4" customFormat="1" x14ac:dyDescent="0.2">
      <c r="A691" s="3" t="s">
        <v>2294</v>
      </c>
      <c r="B691" s="3" t="s">
        <v>2295</v>
      </c>
      <c r="C691" s="3" t="s">
        <v>2136</v>
      </c>
      <c r="D691" s="3"/>
      <c r="E691" s="83"/>
      <c r="F691" s="70"/>
      <c r="G691" s="50" t="s">
        <v>1682</v>
      </c>
      <c r="H691" s="50" t="s">
        <v>2137</v>
      </c>
      <c r="I691" s="71"/>
      <c r="J691" s="72">
        <v>30</v>
      </c>
      <c r="K691" s="72"/>
      <c r="L691" s="80"/>
      <c r="M691" s="54" t="str">
        <f t="shared" si="285"/>
        <v>-</v>
      </c>
      <c r="N691" s="52">
        <f t="shared" si="293"/>
        <v>0</v>
      </c>
      <c r="O691" s="55">
        <f t="shared" ca="1" si="277"/>
        <v>28</v>
      </c>
      <c r="P691" s="55" t="str">
        <f t="shared" ca="1" si="278"/>
        <v>2019.7</v>
      </c>
      <c r="Q691" s="56">
        <f t="shared" si="279"/>
        <v>0</v>
      </c>
      <c r="R691" s="52" t="str">
        <f t="shared" si="280"/>
        <v/>
      </c>
      <c r="S691" s="52"/>
      <c r="T691" s="52" t="str">
        <f t="shared" si="289"/>
        <v>OV</v>
      </c>
      <c r="U691" s="57" t="s">
        <v>178</v>
      </c>
      <c r="V691" s="58">
        <f t="shared" ca="1" si="284"/>
        <v>0</v>
      </c>
      <c r="W691" s="59"/>
      <c r="X691" s="60"/>
      <c r="Y691" s="74"/>
      <c r="Z691" s="56">
        <f t="shared" ca="1" si="297"/>
        <v>0</v>
      </c>
      <c r="AA691" s="56">
        <f t="shared" ca="1" si="297"/>
        <v>0</v>
      </c>
      <c r="AB691" s="56">
        <f t="shared" ca="1" si="297"/>
        <v>0</v>
      </c>
      <c r="AC691" s="56">
        <f t="shared" ca="1" si="297"/>
        <v>0</v>
      </c>
      <c r="AD691" s="56">
        <f t="shared" ca="1" si="297"/>
        <v>0</v>
      </c>
      <c r="AE691" s="56">
        <f t="shared" ca="1" si="297"/>
        <v>0</v>
      </c>
      <c r="AF691" s="56">
        <f t="shared" ca="1" si="297"/>
        <v>0</v>
      </c>
      <c r="AG691" s="56">
        <f t="shared" ca="1" si="297"/>
        <v>0</v>
      </c>
      <c r="AH691" s="56">
        <f t="shared" ca="1" si="297"/>
        <v>0</v>
      </c>
      <c r="AI691" s="56">
        <f t="shared" ca="1" si="297"/>
        <v>0</v>
      </c>
      <c r="AJ691" s="56">
        <f t="shared" ca="1" si="298"/>
        <v>0</v>
      </c>
      <c r="AK691" s="56">
        <f t="shared" ca="1" si="298"/>
        <v>0</v>
      </c>
      <c r="AL691" s="56">
        <f t="shared" ca="1" si="298"/>
        <v>0</v>
      </c>
      <c r="AM691" s="56">
        <f t="shared" ca="1" si="298"/>
        <v>0</v>
      </c>
      <c r="AN691" s="56">
        <f t="shared" ca="1" si="298"/>
        <v>0</v>
      </c>
      <c r="AO691" s="56">
        <f t="shared" ca="1" si="298"/>
        <v>0</v>
      </c>
      <c r="AP691" s="56">
        <f t="shared" ca="1" si="298"/>
        <v>0</v>
      </c>
      <c r="AQ691" s="56">
        <f t="shared" ca="1" si="298"/>
        <v>0</v>
      </c>
      <c r="AR691" s="56">
        <f t="shared" ca="1" si="298"/>
        <v>0</v>
      </c>
      <c r="AS691" s="56">
        <f t="shared" ca="1" si="298"/>
        <v>0</v>
      </c>
      <c r="AT691" s="56">
        <f t="shared" ca="1" si="299"/>
        <v>0</v>
      </c>
      <c r="AU691" s="56">
        <f t="shared" ca="1" si="299"/>
        <v>0</v>
      </c>
      <c r="AV691" s="56">
        <f t="shared" ca="1" si="299"/>
        <v>0</v>
      </c>
      <c r="AW691" s="56">
        <f t="shared" ca="1" si="299"/>
        <v>0</v>
      </c>
      <c r="AX691" s="56">
        <f t="shared" ca="1" si="299"/>
        <v>0</v>
      </c>
      <c r="AY691" s="56">
        <f t="shared" ca="1" si="299"/>
        <v>0</v>
      </c>
      <c r="AZ691" s="56">
        <f t="shared" ca="1" si="299"/>
        <v>0</v>
      </c>
      <c r="BA691" s="56">
        <f t="shared" ca="1" si="299"/>
        <v>0</v>
      </c>
      <c r="BB691" s="56">
        <f t="shared" ca="1" si="299"/>
        <v>0</v>
      </c>
      <c r="BC691" s="56">
        <f t="shared" ca="1" si="299"/>
        <v>0</v>
      </c>
      <c r="BD691" s="56">
        <f t="shared" ca="1" si="299"/>
        <v>0</v>
      </c>
      <c r="BE691" s="56">
        <f t="shared" ca="1" si="299"/>
        <v>0</v>
      </c>
      <c r="BF691" s="56">
        <f t="shared" ca="1" si="299"/>
        <v>0</v>
      </c>
      <c r="BG691" s="56">
        <f t="shared" ca="1" si="299"/>
        <v>0</v>
      </c>
    </row>
    <row r="692" spans="1:62" x14ac:dyDescent="0.2">
      <c r="A692" s="4"/>
      <c r="B692" s="4" t="s">
        <v>2296</v>
      </c>
      <c r="C692" s="4" t="s">
        <v>1681</v>
      </c>
      <c r="D692" s="4"/>
      <c r="E692" s="48"/>
      <c r="F692" s="63"/>
      <c r="G692" s="50" t="s">
        <v>1682</v>
      </c>
      <c r="H692" s="50" t="s">
        <v>1682</v>
      </c>
      <c r="I692" s="51"/>
      <c r="J692" s="52">
        <v>14</v>
      </c>
      <c r="K692" s="52"/>
      <c r="L692" s="53"/>
      <c r="M692" s="54" t="str">
        <f t="shared" si="285"/>
        <v>-</v>
      </c>
      <c r="N692" s="52">
        <f t="shared" si="293"/>
        <v>0</v>
      </c>
      <c r="O692" s="55">
        <f t="shared" ca="1" si="277"/>
        <v>28</v>
      </c>
      <c r="P692" s="55" t="str">
        <f t="shared" ca="1" si="278"/>
        <v>2019.7</v>
      </c>
      <c r="Q692" s="56">
        <f t="shared" si="279"/>
        <v>0</v>
      </c>
      <c r="R692" s="52" t="str">
        <f t="shared" si="280"/>
        <v/>
      </c>
      <c r="S692" s="52"/>
      <c r="T692" s="52" t="str">
        <f t="shared" si="289"/>
        <v>OV</v>
      </c>
      <c r="U692" s="57" t="s">
        <v>130</v>
      </c>
      <c r="V692" s="58">
        <f t="shared" ca="1" si="284"/>
        <v>0</v>
      </c>
      <c r="W692" s="64" t="s">
        <v>2297</v>
      </c>
      <c r="X692" s="60"/>
      <c r="Y692" s="61"/>
      <c r="Z692" s="56">
        <f t="shared" ref="Z692:AI701" ca="1" si="300">IF($O692-WEEKNUM(Z$1815)=0,$Y692,0)</f>
        <v>0</v>
      </c>
      <c r="AA692" s="56">
        <f t="shared" ca="1" si="300"/>
        <v>0</v>
      </c>
      <c r="AB692" s="56">
        <f t="shared" ca="1" si="300"/>
        <v>0</v>
      </c>
      <c r="AC692" s="56">
        <f t="shared" ca="1" si="300"/>
        <v>0</v>
      </c>
      <c r="AD692" s="56">
        <f t="shared" ca="1" si="300"/>
        <v>0</v>
      </c>
      <c r="AE692" s="56">
        <f t="shared" ca="1" si="300"/>
        <v>0</v>
      </c>
      <c r="AF692" s="56">
        <f t="shared" ca="1" si="300"/>
        <v>0</v>
      </c>
      <c r="AG692" s="56">
        <f t="shared" ca="1" si="300"/>
        <v>0</v>
      </c>
      <c r="AH692" s="56">
        <f t="shared" ca="1" si="300"/>
        <v>0</v>
      </c>
      <c r="AI692" s="56">
        <f t="shared" ca="1" si="300"/>
        <v>0</v>
      </c>
      <c r="AJ692" s="56">
        <f t="shared" ref="AJ692:AS701" ca="1" si="301">IF($O692-WEEKNUM(AJ$1815)=0,$Y692,0)</f>
        <v>0</v>
      </c>
      <c r="AK692" s="56">
        <f t="shared" ca="1" si="301"/>
        <v>0</v>
      </c>
      <c r="AL692" s="56">
        <f t="shared" ca="1" si="301"/>
        <v>0</v>
      </c>
      <c r="AM692" s="56">
        <f t="shared" ca="1" si="301"/>
        <v>0</v>
      </c>
      <c r="AN692" s="56">
        <f t="shared" ca="1" si="301"/>
        <v>0</v>
      </c>
      <c r="AO692" s="56">
        <f t="shared" ca="1" si="301"/>
        <v>0</v>
      </c>
      <c r="AP692" s="56">
        <f t="shared" ca="1" si="301"/>
        <v>0</v>
      </c>
      <c r="AQ692" s="56">
        <f t="shared" ca="1" si="301"/>
        <v>0</v>
      </c>
      <c r="AR692" s="56">
        <f t="shared" ca="1" si="301"/>
        <v>0</v>
      </c>
      <c r="AS692" s="56">
        <f t="shared" ca="1" si="301"/>
        <v>0</v>
      </c>
      <c r="AT692" s="56">
        <f t="shared" ref="AT692:BG701" ca="1" si="302">IF($O692-WEEKNUM(AT$1815)=0,$Y692,0)</f>
        <v>0</v>
      </c>
      <c r="AU692" s="56">
        <f t="shared" ca="1" si="302"/>
        <v>0</v>
      </c>
      <c r="AV692" s="56">
        <f t="shared" ca="1" si="302"/>
        <v>0</v>
      </c>
      <c r="AW692" s="56">
        <f t="shared" ca="1" si="302"/>
        <v>0</v>
      </c>
      <c r="AX692" s="56">
        <f t="shared" ca="1" si="302"/>
        <v>0</v>
      </c>
      <c r="AY692" s="56">
        <f t="shared" ca="1" si="302"/>
        <v>0</v>
      </c>
      <c r="AZ692" s="56">
        <f t="shared" ca="1" si="302"/>
        <v>0</v>
      </c>
      <c r="BA692" s="56">
        <f t="shared" ca="1" si="302"/>
        <v>0</v>
      </c>
      <c r="BB692" s="56">
        <f t="shared" ca="1" si="302"/>
        <v>0</v>
      </c>
      <c r="BC692" s="56">
        <f t="shared" ca="1" si="302"/>
        <v>0</v>
      </c>
      <c r="BD692" s="56">
        <f t="shared" ca="1" si="302"/>
        <v>0</v>
      </c>
      <c r="BE692" s="56">
        <f t="shared" ca="1" si="302"/>
        <v>0</v>
      </c>
      <c r="BF692" s="56">
        <f t="shared" ca="1" si="302"/>
        <v>0</v>
      </c>
      <c r="BG692" s="56">
        <f t="shared" ca="1" si="302"/>
        <v>0</v>
      </c>
      <c r="BJ692" s="4"/>
    </row>
    <row r="693" spans="1:62" x14ac:dyDescent="0.2">
      <c r="A693" s="4"/>
      <c r="B693" s="4" t="s">
        <v>2298</v>
      </c>
      <c r="C693" s="4" t="s">
        <v>1681</v>
      </c>
      <c r="D693" s="4"/>
      <c r="E693" s="48"/>
      <c r="F693" s="63"/>
      <c r="G693" s="50" t="s">
        <v>1682</v>
      </c>
      <c r="H693" s="50" t="s">
        <v>1682</v>
      </c>
      <c r="I693" s="51"/>
      <c r="J693" s="52">
        <v>14</v>
      </c>
      <c r="K693" s="52"/>
      <c r="L693" s="53"/>
      <c r="M693" s="54" t="str">
        <f t="shared" si="285"/>
        <v>-</v>
      </c>
      <c r="N693" s="52">
        <f t="shared" si="293"/>
        <v>0</v>
      </c>
      <c r="O693" s="55">
        <f t="shared" ca="1" si="277"/>
        <v>28</v>
      </c>
      <c r="P693" s="55" t="str">
        <f t="shared" ca="1" si="278"/>
        <v>2019.7</v>
      </c>
      <c r="Q693" s="56">
        <f t="shared" si="279"/>
        <v>0</v>
      </c>
      <c r="R693" s="52" t="str">
        <f t="shared" si="280"/>
        <v/>
      </c>
      <c r="S693" s="52"/>
      <c r="T693" s="52" t="str">
        <f t="shared" si="289"/>
        <v>OV</v>
      </c>
      <c r="U693" s="57" t="s">
        <v>130</v>
      </c>
      <c r="V693" s="58">
        <f t="shared" ca="1" si="284"/>
        <v>0</v>
      </c>
      <c r="W693" s="59"/>
      <c r="X693" s="60"/>
      <c r="Y693" s="61"/>
      <c r="Z693" s="56">
        <f t="shared" ca="1" si="300"/>
        <v>0</v>
      </c>
      <c r="AA693" s="56">
        <f t="shared" ca="1" si="300"/>
        <v>0</v>
      </c>
      <c r="AB693" s="56">
        <f t="shared" ca="1" si="300"/>
        <v>0</v>
      </c>
      <c r="AC693" s="56">
        <f t="shared" ca="1" si="300"/>
        <v>0</v>
      </c>
      <c r="AD693" s="56">
        <f t="shared" ca="1" si="300"/>
        <v>0</v>
      </c>
      <c r="AE693" s="56">
        <f t="shared" ca="1" si="300"/>
        <v>0</v>
      </c>
      <c r="AF693" s="56">
        <f t="shared" ca="1" si="300"/>
        <v>0</v>
      </c>
      <c r="AG693" s="56">
        <f t="shared" ca="1" si="300"/>
        <v>0</v>
      </c>
      <c r="AH693" s="56">
        <f t="shared" ca="1" si="300"/>
        <v>0</v>
      </c>
      <c r="AI693" s="56">
        <f t="shared" ca="1" si="300"/>
        <v>0</v>
      </c>
      <c r="AJ693" s="56">
        <f t="shared" ca="1" si="301"/>
        <v>0</v>
      </c>
      <c r="AK693" s="56">
        <f t="shared" ca="1" si="301"/>
        <v>0</v>
      </c>
      <c r="AL693" s="56">
        <f t="shared" ca="1" si="301"/>
        <v>0</v>
      </c>
      <c r="AM693" s="56">
        <f t="shared" ca="1" si="301"/>
        <v>0</v>
      </c>
      <c r="AN693" s="56">
        <f t="shared" ca="1" si="301"/>
        <v>0</v>
      </c>
      <c r="AO693" s="56">
        <f t="shared" ca="1" si="301"/>
        <v>0</v>
      </c>
      <c r="AP693" s="56">
        <f t="shared" ca="1" si="301"/>
        <v>0</v>
      </c>
      <c r="AQ693" s="56">
        <f t="shared" ca="1" si="301"/>
        <v>0</v>
      </c>
      <c r="AR693" s="56">
        <f t="shared" ca="1" si="301"/>
        <v>0</v>
      </c>
      <c r="AS693" s="56">
        <f t="shared" ca="1" si="301"/>
        <v>0</v>
      </c>
      <c r="AT693" s="56">
        <f t="shared" ca="1" si="302"/>
        <v>0</v>
      </c>
      <c r="AU693" s="56">
        <f t="shared" ca="1" si="302"/>
        <v>0</v>
      </c>
      <c r="AV693" s="56">
        <f t="shared" ca="1" si="302"/>
        <v>0</v>
      </c>
      <c r="AW693" s="56">
        <f t="shared" ca="1" si="302"/>
        <v>0</v>
      </c>
      <c r="AX693" s="56">
        <f t="shared" ca="1" si="302"/>
        <v>0</v>
      </c>
      <c r="AY693" s="56">
        <f t="shared" ca="1" si="302"/>
        <v>0</v>
      </c>
      <c r="AZ693" s="56">
        <f t="shared" ca="1" si="302"/>
        <v>0</v>
      </c>
      <c r="BA693" s="56">
        <f t="shared" ca="1" si="302"/>
        <v>0</v>
      </c>
      <c r="BB693" s="56">
        <f t="shared" ca="1" si="302"/>
        <v>0</v>
      </c>
      <c r="BC693" s="56">
        <f t="shared" ca="1" si="302"/>
        <v>0</v>
      </c>
      <c r="BD693" s="56">
        <f t="shared" ca="1" si="302"/>
        <v>0</v>
      </c>
      <c r="BE693" s="56">
        <f t="shared" ca="1" si="302"/>
        <v>0</v>
      </c>
      <c r="BF693" s="56">
        <f t="shared" ca="1" si="302"/>
        <v>0</v>
      </c>
      <c r="BG693" s="56">
        <f t="shared" ca="1" si="302"/>
        <v>0</v>
      </c>
      <c r="BJ693" s="4"/>
    </row>
    <row r="694" spans="1:62" x14ac:dyDescent="0.2">
      <c r="A694" s="4"/>
      <c r="B694" s="4" t="s">
        <v>2299</v>
      </c>
      <c r="C694" s="4" t="s">
        <v>1733</v>
      </c>
      <c r="D694" s="4"/>
      <c r="E694" s="48"/>
      <c r="F694" s="63"/>
      <c r="G694" s="50" t="s">
        <v>1682</v>
      </c>
      <c r="H694" s="50" t="s">
        <v>1682</v>
      </c>
      <c r="I694" s="51"/>
      <c r="J694" s="52">
        <v>7</v>
      </c>
      <c r="K694" s="52"/>
      <c r="L694" s="53"/>
      <c r="M694" s="54" t="str">
        <f t="shared" si="285"/>
        <v>-</v>
      </c>
      <c r="N694" s="52">
        <f t="shared" si="293"/>
        <v>0</v>
      </c>
      <c r="O694" s="55">
        <f t="shared" ca="1" si="277"/>
        <v>28</v>
      </c>
      <c r="P694" s="55" t="str">
        <f t="shared" ca="1" si="278"/>
        <v>2019.7</v>
      </c>
      <c r="Q694" s="56">
        <f t="shared" si="279"/>
        <v>0</v>
      </c>
      <c r="R694" s="52" t="str">
        <f t="shared" si="280"/>
        <v/>
      </c>
      <c r="S694" s="52"/>
      <c r="T694" s="52" t="str">
        <f t="shared" si="289"/>
        <v>OV</v>
      </c>
      <c r="U694" s="57" t="s">
        <v>130</v>
      </c>
      <c r="V694" s="58">
        <f t="shared" ca="1" si="284"/>
        <v>0</v>
      </c>
      <c r="W694" s="64" t="s">
        <v>2300</v>
      </c>
      <c r="X694" s="60"/>
      <c r="Y694" s="61"/>
      <c r="Z694" s="56">
        <f t="shared" ca="1" si="300"/>
        <v>0</v>
      </c>
      <c r="AA694" s="56">
        <f t="shared" ca="1" si="300"/>
        <v>0</v>
      </c>
      <c r="AB694" s="56">
        <f t="shared" ca="1" si="300"/>
        <v>0</v>
      </c>
      <c r="AC694" s="56">
        <f t="shared" ca="1" si="300"/>
        <v>0</v>
      </c>
      <c r="AD694" s="56">
        <f t="shared" ca="1" si="300"/>
        <v>0</v>
      </c>
      <c r="AE694" s="56">
        <f t="shared" ca="1" si="300"/>
        <v>0</v>
      </c>
      <c r="AF694" s="56">
        <f t="shared" ca="1" si="300"/>
        <v>0</v>
      </c>
      <c r="AG694" s="56">
        <f t="shared" ca="1" si="300"/>
        <v>0</v>
      </c>
      <c r="AH694" s="56">
        <f t="shared" ca="1" si="300"/>
        <v>0</v>
      </c>
      <c r="AI694" s="56">
        <f t="shared" ca="1" si="300"/>
        <v>0</v>
      </c>
      <c r="AJ694" s="56">
        <f t="shared" ca="1" si="301"/>
        <v>0</v>
      </c>
      <c r="AK694" s="56">
        <f t="shared" ca="1" si="301"/>
        <v>0</v>
      </c>
      <c r="AL694" s="56">
        <f t="shared" ca="1" si="301"/>
        <v>0</v>
      </c>
      <c r="AM694" s="56">
        <f t="shared" ca="1" si="301"/>
        <v>0</v>
      </c>
      <c r="AN694" s="56">
        <f t="shared" ca="1" si="301"/>
        <v>0</v>
      </c>
      <c r="AO694" s="56">
        <f t="shared" ca="1" si="301"/>
        <v>0</v>
      </c>
      <c r="AP694" s="56">
        <f t="shared" ca="1" si="301"/>
        <v>0</v>
      </c>
      <c r="AQ694" s="56">
        <f t="shared" ca="1" si="301"/>
        <v>0</v>
      </c>
      <c r="AR694" s="56">
        <f t="shared" ca="1" si="301"/>
        <v>0</v>
      </c>
      <c r="AS694" s="56">
        <f t="shared" ca="1" si="301"/>
        <v>0</v>
      </c>
      <c r="AT694" s="56">
        <f t="shared" ca="1" si="302"/>
        <v>0</v>
      </c>
      <c r="AU694" s="56">
        <f t="shared" ca="1" si="302"/>
        <v>0</v>
      </c>
      <c r="AV694" s="56">
        <f t="shared" ca="1" si="302"/>
        <v>0</v>
      </c>
      <c r="AW694" s="56">
        <f t="shared" ca="1" si="302"/>
        <v>0</v>
      </c>
      <c r="AX694" s="56">
        <f t="shared" ca="1" si="302"/>
        <v>0</v>
      </c>
      <c r="AY694" s="56">
        <f t="shared" ca="1" si="302"/>
        <v>0</v>
      </c>
      <c r="AZ694" s="56">
        <f t="shared" ca="1" si="302"/>
        <v>0</v>
      </c>
      <c r="BA694" s="56">
        <f t="shared" ca="1" si="302"/>
        <v>0</v>
      </c>
      <c r="BB694" s="56">
        <f t="shared" ca="1" si="302"/>
        <v>0</v>
      </c>
      <c r="BC694" s="56">
        <f t="shared" ca="1" si="302"/>
        <v>0</v>
      </c>
      <c r="BD694" s="56">
        <f t="shared" ca="1" si="302"/>
        <v>0</v>
      </c>
      <c r="BE694" s="56">
        <f t="shared" ca="1" si="302"/>
        <v>0</v>
      </c>
      <c r="BF694" s="56">
        <f t="shared" ca="1" si="302"/>
        <v>0</v>
      </c>
      <c r="BG694" s="56">
        <f t="shared" ca="1" si="302"/>
        <v>0</v>
      </c>
      <c r="BJ694" s="4"/>
    </row>
    <row r="695" spans="1:62" x14ac:dyDescent="0.2">
      <c r="A695" s="4" t="s">
        <v>1406</v>
      </c>
      <c r="B695" s="4" t="s">
        <v>2301</v>
      </c>
      <c r="C695" s="4" t="s">
        <v>1681</v>
      </c>
      <c r="D695" s="4"/>
      <c r="E695" s="48"/>
      <c r="F695" s="63" t="s">
        <v>1409</v>
      </c>
      <c r="G695" s="50" t="s">
        <v>1682</v>
      </c>
      <c r="H695" s="50" t="s">
        <v>1682</v>
      </c>
      <c r="I695" s="51"/>
      <c r="J695" s="52">
        <v>21</v>
      </c>
      <c r="K695" s="52"/>
      <c r="L695" s="53">
        <v>43585</v>
      </c>
      <c r="M695" s="54">
        <f t="shared" si="285"/>
        <v>2</v>
      </c>
      <c r="N695" s="52">
        <f t="shared" si="293"/>
        <v>18</v>
      </c>
      <c r="O695" s="55">
        <f t="shared" ca="1" si="277"/>
        <v>28</v>
      </c>
      <c r="P695" s="55" t="str">
        <f t="shared" ca="1" si="278"/>
        <v>2019.7</v>
      </c>
      <c r="Q695" s="56">
        <f t="shared" si="279"/>
        <v>57.409568261376897</v>
      </c>
      <c r="R695" s="52">
        <f t="shared" ca="1" si="280"/>
        <v>71</v>
      </c>
      <c r="S695" s="52"/>
      <c r="T695" s="52" t="str">
        <f t="shared" ca="1" si="289"/>
        <v>OV</v>
      </c>
      <c r="U695" s="57" t="s">
        <v>130</v>
      </c>
      <c r="V695" s="58">
        <f t="shared" ca="1" si="284"/>
        <v>0</v>
      </c>
      <c r="W695" s="64" t="s">
        <v>2302</v>
      </c>
      <c r="X695" s="60">
        <v>46</v>
      </c>
      <c r="Y695" s="61">
        <v>246</v>
      </c>
      <c r="Z695" s="56">
        <f t="shared" ca="1" si="300"/>
        <v>0</v>
      </c>
      <c r="AA695" s="56">
        <f t="shared" ca="1" si="300"/>
        <v>0</v>
      </c>
      <c r="AB695" s="56">
        <f t="shared" ca="1" si="300"/>
        <v>0</v>
      </c>
      <c r="AC695" s="56">
        <f t="shared" ca="1" si="300"/>
        <v>0</v>
      </c>
      <c r="AD695" s="56">
        <f t="shared" ca="1" si="300"/>
        <v>0</v>
      </c>
      <c r="AE695" s="56">
        <f t="shared" ca="1" si="300"/>
        <v>0</v>
      </c>
      <c r="AF695" s="56">
        <f t="shared" ca="1" si="300"/>
        <v>0</v>
      </c>
      <c r="AG695" s="56">
        <f t="shared" ca="1" si="300"/>
        <v>0</v>
      </c>
      <c r="AH695" s="56">
        <f t="shared" ca="1" si="300"/>
        <v>0</v>
      </c>
      <c r="AI695" s="56">
        <f t="shared" ca="1" si="300"/>
        <v>246</v>
      </c>
      <c r="AJ695" s="56">
        <f t="shared" ca="1" si="301"/>
        <v>0</v>
      </c>
      <c r="AK695" s="56">
        <f t="shared" ca="1" si="301"/>
        <v>0</v>
      </c>
      <c r="AL695" s="56">
        <f t="shared" ca="1" si="301"/>
        <v>0</v>
      </c>
      <c r="AM695" s="56">
        <f t="shared" ca="1" si="301"/>
        <v>0</v>
      </c>
      <c r="AN695" s="56">
        <f t="shared" ca="1" si="301"/>
        <v>0</v>
      </c>
      <c r="AO695" s="56">
        <f t="shared" ca="1" si="301"/>
        <v>0</v>
      </c>
      <c r="AP695" s="56">
        <f t="shared" ca="1" si="301"/>
        <v>0</v>
      </c>
      <c r="AQ695" s="56">
        <f t="shared" ca="1" si="301"/>
        <v>0</v>
      </c>
      <c r="AR695" s="56">
        <f t="shared" ca="1" si="301"/>
        <v>0</v>
      </c>
      <c r="AS695" s="56">
        <f t="shared" ca="1" si="301"/>
        <v>0</v>
      </c>
      <c r="AT695" s="56">
        <f t="shared" ca="1" si="302"/>
        <v>0</v>
      </c>
      <c r="AU695" s="56">
        <f t="shared" ca="1" si="302"/>
        <v>0</v>
      </c>
      <c r="AV695" s="56">
        <f t="shared" ca="1" si="302"/>
        <v>0</v>
      </c>
      <c r="AW695" s="56">
        <f t="shared" ca="1" si="302"/>
        <v>0</v>
      </c>
      <c r="AX695" s="56">
        <f t="shared" ca="1" si="302"/>
        <v>0</v>
      </c>
      <c r="AY695" s="56">
        <f t="shared" ca="1" si="302"/>
        <v>0</v>
      </c>
      <c r="AZ695" s="56">
        <f t="shared" ca="1" si="302"/>
        <v>0</v>
      </c>
      <c r="BA695" s="56">
        <f t="shared" ca="1" si="302"/>
        <v>0</v>
      </c>
      <c r="BB695" s="56">
        <f t="shared" ca="1" si="302"/>
        <v>0</v>
      </c>
      <c r="BC695" s="56">
        <f t="shared" ca="1" si="302"/>
        <v>0</v>
      </c>
      <c r="BD695" s="56">
        <f t="shared" ca="1" si="302"/>
        <v>0</v>
      </c>
      <c r="BE695" s="56">
        <f t="shared" ca="1" si="302"/>
        <v>0</v>
      </c>
      <c r="BF695" s="56">
        <f t="shared" ca="1" si="302"/>
        <v>0</v>
      </c>
      <c r="BG695" s="56">
        <f t="shared" ca="1" si="302"/>
        <v>0</v>
      </c>
      <c r="BJ695" s="4"/>
    </row>
    <row r="696" spans="1:62" x14ac:dyDescent="0.2">
      <c r="A696" s="4" t="s">
        <v>1406</v>
      </c>
      <c r="B696" s="4" t="s">
        <v>2301</v>
      </c>
      <c r="C696" s="4" t="s">
        <v>1681</v>
      </c>
      <c r="D696" s="4"/>
      <c r="E696" s="48"/>
      <c r="F696" s="63" t="s">
        <v>1412</v>
      </c>
      <c r="G696" s="50" t="s">
        <v>1682</v>
      </c>
      <c r="H696" s="50" t="s">
        <v>1682</v>
      </c>
      <c r="I696" s="51"/>
      <c r="J696" s="52">
        <v>21</v>
      </c>
      <c r="K696" s="52"/>
      <c r="L696" s="53">
        <v>43605</v>
      </c>
      <c r="M696" s="54">
        <f t="shared" si="285"/>
        <v>1</v>
      </c>
      <c r="N696" s="52">
        <f t="shared" si="293"/>
        <v>21</v>
      </c>
      <c r="O696" s="55">
        <f t="shared" ca="1" si="277"/>
        <v>28</v>
      </c>
      <c r="P696" s="55" t="str">
        <f t="shared" ca="1" si="278"/>
        <v>2019.7</v>
      </c>
      <c r="Q696" s="56">
        <f t="shared" si="279"/>
        <v>48.977829638273043</v>
      </c>
      <c r="R696" s="52">
        <f t="shared" ca="1" si="280"/>
        <v>51</v>
      </c>
      <c r="S696" s="52"/>
      <c r="T696" s="52" t="str">
        <f t="shared" ca="1" si="289"/>
        <v>OV</v>
      </c>
      <c r="U696" s="57" t="s">
        <v>130</v>
      </c>
      <c r="V696" s="58">
        <f t="shared" ca="1" si="284"/>
        <v>0</v>
      </c>
      <c r="W696" s="64" t="s">
        <v>2302</v>
      </c>
      <c r="X696" s="60">
        <v>39.24</v>
      </c>
      <c r="Y696" s="61">
        <v>209.87</v>
      </c>
      <c r="Z696" s="56">
        <f t="shared" ca="1" si="300"/>
        <v>0</v>
      </c>
      <c r="AA696" s="56">
        <f t="shared" ca="1" si="300"/>
        <v>0</v>
      </c>
      <c r="AB696" s="56">
        <f t="shared" ca="1" si="300"/>
        <v>0</v>
      </c>
      <c r="AC696" s="56">
        <f t="shared" ca="1" si="300"/>
        <v>0</v>
      </c>
      <c r="AD696" s="56">
        <f t="shared" ca="1" si="300"/>
        <v>0</v>
      </c>
      <c r="AE696" s="56">
        <f t="shared" ca="1" si="300"/>
        <v>0</v>
      </c>
      <c r="AF696" s="56">
        <f t="shared" ca="1" si="300"/>
        <v>0</v>
      </c>
      <c r="AG696" s="56">
        <f t="shared" ca="1" si="300"/>
        <v>0</v>
      </c>
      <c r="AH696" s="56">
        <f t="shared" ca="1" si="300"/>
        <v>0</v>
      </c>
      <c r="AI696" s="56">
        <f t="shared" ca="1" si="300"/>
        <v>209.87</v>
      </c>
      <c r="AJ696" s="56">
        <f t="shared" ca="1" si="301"/>
        <v>0</v>
      </c>
      <c r="AK696" s="56">
        <f t="shared" ca="1" si="301"/>
        <v>0</v>
      </c>
      <c r="AL696" s="56">
        <f t="shared" ca="1" si="301"/>
        <v>0</v>
      </c>
      <c r="AM696" s="56">
        <f t="shared" ca="1" si="301"/>
        <v>0</v>
      </c>
      <c r="AN696" s="56">
        <f t="shared" ca="1" si="301"/>
        <v>0</v>
      </c>
      <c r="AO696" s="56">
        <f t="shared" ca="1" si="301"/>
        <v>0</v>
      </c>
      <c r="AP696" s="56">
        <f t="shared" ca="1" si="301"/>
        <v>0</v>
      </c>
      <c r="AQ696" s="56">
        <f t="shared" ca="1" si="301"/>
        <v>0</v>
      </c>
      <c r="AR696" s="56">
        <f t="shared" ca="1" si="301"/>
        <v>0</v>
      </c>
      <c r="AS696" s="56">
        <f t="shared" ca="1" si="301"/>
        <v>0</v>
      </c>
      <c r="AT696" s="56">
        <f t="shared" ca="1" si="302"/>
        <v>0</v>
      </c>
      <c r="AU696" s="56">
        <f t="shared" ca="1" si="302"/>
        <v>0</v>
      </c>
      <c r="AV696" s="56">
        <f t="shared" ca="1" si="302"/>
        <v>0</v>
      </c>
      <c r="AW696" s="56">
        <f t="shared" ca="1" si="302"/>
        <v>0</v>
      </c>
      <c r="AX696" s="56">
        <f t="shared" ca="1" si="302"/>
        <v>0</v>
      </c>
      <c r="AY696" s="56">
        <f t="shared" ca="1" si="302"/>
        <v>0</v>
      </c>
      <c r="AZ696" s="56">
        <f t="shared" ca="1" si="302"/>
        <v>0</v>
      </c>
      <c r="BA696" s="56">
        <f t="shared" ca="1" si="302"/>
        <v>0</v>
      </c>
      <c r="BB696" s="56">
        <f t="shared" ca="1" si="302"/>
        <v>0</v>
      </c>
      <c r="BC696" s="56">
        <f t="shared" ca="1" si="302"/>
        <v>0</v>
      </c>
      <c r="BD696" s="56">
        <f t="shared" ca="1" si="302"/>
        <v>0</v>
      </c>
      <c r="BE696" s="56">
        <f t="shared" ca="1" si="302"/>
        <v>0</v>
      </c>
      <c r="BF696" s="56">
        <f t="shared" ca="1" si="302"/>
        <v>0</v>
      </c>
      <c r="BG696" s="56">
        <f t="shared" ca="1" si="302"/>
        <v>0</v>
      </c>
      <c r="BJ696" s="4"/>
    </row>
    <row r="697" spans="1:62" x14ac:dyDescent="0.2">
      <c r="A697" s="4" t="s">
        <v>1406</v>
      </c>
      <c r="B697" s="4" t="s">
        <v>2301</v>
      </c>
      <c r="C697" s="4" t="s">
        <v>1681</v>
      </c>
      <c r="D697" s="4"/>
      <c r="E697" s="48"/>
      <c r="F697" s="63"/>
      <c r="G697" s="50" t="s">
        <v>1682</v>
      </c>
      <c r="H697" s="50" t="s">
        <v>1682</v>
      </c>
      <c r="I697" s="51"/>
      <c r="J697" s="52">
        <v>21</v>
      </c>
      <c r="K697" s="52"/>
      <c r="L697" s="53"/>
      <c r="M697" s="54" t="str">
        <f t="shared" si="285"/>
        <v>-</v>
      </c>
      <c r="N697" s="52">
        <f t="shared" si="293"/>
        <v>0</v>
      </c>
      <c r="O697" s="55">
        <f t="shared" ca="1" si="277"/>
        <v>28</v>
      </c>
      <c r="P697" s="55" t="str">
        <f t="shared" ca="1" si="278"/>
        <v>2019.7</v>
      </c>
      <c r="Q697" s="56">
        <f t="shared" si="279"/>
        <v>0</v>
      </c>
      <c r="R697" s="52" t="str">
        <f t="shared" si="280"/>
        <v/>
      </c>
      <c r="S697" s="52"/>
      <c r="T697" s="52" t="str">
        <f t="shared" si="289"/>
        <v>OV</v>
      </c>
      <c r="U697" s="57" t="s">
        <v>130</v>
      </c>
      <c r="V697" s="58">
        <f t="shared" ca="1" si="284"/>
        <v>0</v>
      </c>
      <c r="W697" s="64" t="s">
        <v>2302</v>
      </c>
      <c r="X697" s="60"/>
      <c r="Y697" s="61"/>
      <c r="Z697" s="56">
        <f t="shared" ca="1" si="300"/>
        <v>0</v>
      </c>
      <c r="AA697" s="56">
        <f t="shared" ca="1" si="300"/>
        <v>0</v>
      </c>
      <c r="AB697" s="56">
        <f t="shared" ca="1" si="300"/>
        <v>0</v>
      </c>
      <c r="AC697" s="56">
        <f t="shared" ca="1" si="300"/>
        <v>0</v>
      </c>
      <c r="AD697" s="56">
        <f t="shared" ca="1" si="300"/>
        <v>0</v>
      </c>
      <c r="AE697" s="56">
        <f t="shared" ca="1" si="300"/>
        <v>0</v>
      </c>
      <c r="AF697" s="56">
        <f t="shared" ca="1" si="300"/>
        <v>0</v>
      </c>
      <c r="AG697" s="56">
        <f t="shared" ca="1" si="300"/>
        <v>0</v>
      </c>
      <c r="AH697" s="56">
        <f t="shared" ca="1" si="300"/>
        <v>0</v>
      </c>
      <c r="AI697" s="56">
        <f t="shared" ca="1" si="300"/>
        <v>0</v>
      </c>
      <c r="AJ697" s="56">
        <f t="shared" ca="1" si="301"/>
        <v>0</v>
      </c>
      <c r="AK697" s="56">
        <f t="shared" ca="1" si="301"/>
        <v>0</v>
      </c>
      <c r="AL697" s="56">
        <f t="shared" ca="1" si="301"/>
        <v>0</v>
      </c>
      <c r="AM697" s="56">
        <f t="shared" ca="1" si="301"/>
        <v>0</v>
      </c>
      <c r="AN697" s="56">
        <f t="shared" ca="1" si="301"/>
        <v>0</v>
      </c>
      <c r="AO697" s="56">
        <f t="shared" ca="1" si="301"/>
        <v>0</v>
      </c>
      <c r="AP697" s="56">
        <f t="shared" ca="1" si="301"/>
        <v>0</v>
      </c>
      <c r="AQ697" s="56">
        <f t="shared" ca="1" si="301"/>
        <v>0</v>
      </c>
      <c r="AR697" s="56">
        <f t="shared" ca="1" si="301"/>
        <v>0</v>
      </c>
      <c r="AS697" s="56">
        <f t="shared" ca="1" si="301"/>
        <v>0</v>
      </c>
      <c r="AT697" s="56">
        <f t="shared" ca="1" si="302"/>
        <v>0</v>
      </c>
      <c r="AU697" s="56">
        <f t="shared" ca="1" si="302"/>
        <v>0</v>
      </c>
      <c r="AV697" s="56">
        <f t="shared" ca="1" si="302"/>
        <v>0</v>
      </c>
      <c r="AW697" s="56">
        <f t="shared" ca="1" si="302"/>
        <v>0</v>
      </c>
      <c r="AX697" s="56">
        <f t="shared" ca="1" si="302"/>
        <v>0</v>
      </c>
      <c r="AY697" s="56">
        <f t="shared" ca="1" si="302"/>
        <v>0</v>
      </c>
      <c r="AZ697" s="56">
        <f t="shared" ca="1" si="302"/>
        <v>0</v>
      </c>
      <c r="BA697" s="56">
        <f t="shared" ca="1" si="302"/>
        <v>0</v>
      </c>
      <c r="BB697" s="56">
        <f t="shared" ca="1" si="302"/>
        <v>0</v>
      </c>
      <c r="BC697" s="56">
        <f t="shared" ca="1" si="302"/>
        <v>0</v>
      </c>
      <c r="BD697" s="56">
        <f t="shared" ca="1" si="302"/>
        <v>0</v>
      </c>
      <c r="BE697" s="56">
        <f t="shared" ca="1" si="302"/>
        <v>0</v>
      </c>
      <c r="BF697" s="56">
        <f t="shared" ca="1" si="302"/>
        <v>0</v>
      </c>
      <c r="BG697" s="56">
        <f t="shared" ca="1" si="302"/>
        <v>0</v>
      </c>
      <c r="BJ697" s="4"/>
    </row>
    <row r="698" spans="1:62" x14ac:dyDescent="0.2">
      <c r="A698" s="4" t="s">
        <v>1406</v>
      </c>
      <c r="B698" s="4" t="s">
        <v>2301</v>
      </c>
      <c r="C698" s="4" t="s">
        <v>1681</v>
      </c>
      <c r="D698" s="4"/>
      <c r="E698" s="48"/>
      <c r="F698" s="63"/>
      <c r="G698" s="50" t="s">
        <v>1682</v>
      </c>
      <c r="H698" s="50" t="s">
        <v>1682</v>
      </c>
      <c r="I698" s="51"/>
      <c r="J698" s="52">
        <v>21</v>
      </c>
      <c r="K698" s="52"/>
      <c r="L698" s="53"/>
      <c r="M698" s="54" t="str">
        <f t="shared" si="285"/>
        <v>-</v>
      </c>
      <c r="N698" s="52">
        <f t="shared" si="293"/>
        <v>0</v>
      </c>
      <c r="O698" s="55">
        <f t="shared" ca="1" si="277"/>
        <v>28</v>
      </c>
      <c r="P698" s="55" t="str">
        <f t="shared" ca="1" si="278"/>
        <v>2019.7</v>
      </c>
      <c r="Q698" s="56">
        <f t="shared" si="279"/>
        <v>0</v>
      </c>
      <c r="R698" s="52" t="str">
        <f t="shared" si="280"/>
        <v/>
      </c>
      <c r="S698" s="52"/>
      <c r="T698" s="52" t="str">
        <f t="shared" si="289"/>
        <v>OV</v>
      </c>
      <c r="U698" s="57" t="s">
        <v>130</v>
      </c>
      <c r="V698" s="58">
        <f t="shared" ca="1" si="284"/>
        <v>0</v>
      </c>
      <c r="W698" s="64" t="s">
        <v>2302</v>
      </c>
      <c r="X698" s="60"/>
      <c r="Y698" s="61"/>
      <c r="Z698" s="56">
        <f t="shared" ca="1" si="300"/>
        <v>0</v>
      </c>
      <c r="AA698" s="56">
        <f t="shared" ca="1" si="300"/>
        <v>0</v>
      </c>
      <c r="AB698" s="56">
        <f t="shared" ca="1" si="300"/>
        <v>0</v>
      </c>
      <c r="AC698" s="56">
        <f t="shared" ca="1" si="300"/>
        <v>0</v>
      </c>
      <c r="AD698" s="56">
        <f t="shared" ca="1" si="300"/>
        <v>0</v>
      </c>
      <c r="AE698" s="56">
        <f t="shared" ca="1" si="300"/>
        <v>0</v>
      </c>
      <c r="AF698" s="56">
        <f t="shared" ca="1" si="300"/>
        <v>0</v>
      </c>
      <c r="AG698" s="56">
        <f t="shared" ca="1" si="300"/>
        <v>0</v>
      </c>
      <c r="AH698" s="56">
        <f t="shared" ca="1" si="300"/>
        <v>0</v>
      </c>
      <c r="AI698" s="56">
        <f t="shared" ca="1" si="300"/>
        <v>0</v>
      </c>
      <c r="AJ698" s="56">
        <f t="shared" ca="1" si="301"/>
        <v>0</v>
      </c>
      <c r="AK698" s="56">
        <f t="shared" ca="1" si="301"/>
        <v>0</v>
      </c>
      <c r="AL698" s="56">
        <f t="shared" ca="1" si="301"/>
        <v>0</v>
      </c>
      <c r="AM698" s="56">
        <f t="shared" ca="1" si="301"/>
        <v>0</v>
      </c>
      <c r="AN698" s="56">
        <f t="shared" ca="1" si="301"/>
        <v>0</v>
      </c>
      <c r="AO698" s="56">
        <f t="shared" ca="1" si="301"/>
        <v>0</v>
      </c>
      <c r="AP698" s="56">
        <f t="shared" ca="1" si="301"/>
        <v>0</v>
      </c>
      <c r="AQ698" s="56">
        <f t="shared" ca="1" si="301"/>
        <v>0</v>
      </c>
      <c r="AR698" s="56">
        <f t="shared" ca="1" si="301"/>
        <v>0</v>
      </c>
      <c r="AS698" s="56">
        <f t="shared" ca="1" si="301"/>
        <v>0</v>
      </c>
      <c r="AT698" s="56">
        <f t="shared" ca="1" si="302"/>
        <v>0</v>
      </c>
      <c r="AU698" s="56">
        <f t="shared" ca="1" si="302"/>
        <v>0</v>
      </c>
      <c r="AV698" s="56">
        <f t="shared" ca="1" si="302"/>
        <v>0</v>
      </c>
      <c r="AW698" s="56">
        <f t="shared" ca="1" si="302"/>
        <v>0</v>
      </c>
      <c r="AX698" s="56">
        <f t="shared" ca="1" si="302"/>
        <v>0</v>
      </c>
      <c r="AY698" s="56">
        <f t="shared" ca="1" si="302"/>
        <v>0</v>
      </c>
      <c r="AZ698" s="56">
        <f t="shared" ca="1" si="302"/>
        <v>0</v>
      </c>
      <c r="BA698" s="56">
        <f t="shared" ca="1" si="302"/>
        <v>0</v>
      </c>
      <c r="BB698" s="56">
        <f t="shared" ca="1" si="302"/>
        <v>0</v>
      </c>
      <c r="BC698" s="56">
        <f t="shared" ca="1" si="302"/>
        <v>0</v>
      </c>
      <c r="BD698" s="56">
        <f t="shared" ca="1" si="302"/>
        <v>0</v>
      </c>
      <c r="BE698" s="56">
        <f t="shared" ca="1" si="302"/>
        <v>0</v>
      </c>
      <c r="BF698" s="56">
        <f t="shared" ca="1" si="302"/>
        <v>0</v>
      </c>
      <c r="BG698" s="56">
        <f t="shared" ca="1" si="302"/>
        <v>0</v>
      </c>
      <c r="BJ698" s="4"/>
    </row>
    <row r="699" spans="1:62" x14ac:dyDescent="0.2">
      <c r="A699" s="4"/>
      <c r="B699" s="4" t="s">
        <v>2303</v>
      </c>
      <c r="C699" s="4" t="s">
        <v>1717</v>
      </c>
      <c r="D699" s="4"/>
      <c r="E699" s="48"/>
      <c r="F699" s="49"/>
      <c r="G699" s="50" t="s">
        <v>1682</v>
      </c>
      <c r="H699" s="50" t="s">
        <v>1682</v>
      </c>
      <c r="I699" s="51"/>
      <c r="J699" s="52"/>
      <c r="K699" s="52"/>
      <c r="L699" s="53"/>
      <c r="M699" s="54" t="str">
        <f t="shared" si="285"/>
        <v>-</v>
      </c>
      <c r="N699" s="52">
        <f t="shared" si="293"/>
        <v>0</v>
      </c>
      <c r="O699" s="55">
        <f t="shared" ca="1" si="277"/>
        <v>28</v>
      </c>
      <c r="P699" s="55" t="str">
        <f t="shared" ca="1" si="278"/>
        <v>2019.7</v>
      </c>
      <c r="Q699" s="56">
        <f t="shared" si="279"/>
        <v>0</v>
      </c>
      <c r="R699" s="52" t="str">
        <f t="shared" si="280"/>
        <v/>
      </c>
      <c r="S699" s="52"/>
      <c r="T699" s="52" t="str">
        <f t="shared" si="289"/>
        <v>OV</v>
      </c>
      <c r="U699" s="57" t="s">
        <v>130</v>
      </c>
      <c r="V699" s="58">
        <f t="shared" ca="1" si="284"/>
        <v>0</v>
      </c>
      <c r="W699" s="59"/>
      <c r="X699" s="60"/>
      <c r="Y699" s="61"/>
      <c r="Z699" s="56">
        <f t="shared" ca="1" si="300"/>
        <v>0</v>
      </c>
      <c r="AA699" s="56">
        <f t="shared" ca="1" si="300"/>
        <v>0</v>
      </c>
      <c r="AB699" s="56">
        <f t="shared" ca="1" si="300"/>
        <v>0</v>
      </c>
      <c r="AC699" s="56">
        <f t="shared" ca="1" si="300"/>
        <v>0</v>
      </c>
      <c r="AD699" s="56">
        <f t="shared" ca="1" si="300"/>
        <v>0</v>
      </c>
      <c r="AE699" s="56">
        <f t="shared" ca="1" si="300"/>
        <v>0</v>
      </c>
      <c r="AF699" s="56">
        <f t="shared" ca="1" si="300"/>
        <v>0</v>
      </c>
      <c r="AG699" s="56">
        <f t="shared" ca="1" si="300"/>
        <v>0</v>
      </c>
      <c r="AH699" s="56">
        <f t="shared" ca="1" si="300"/>
        <v>0</v>
      </c>
      <c r="AI699" s="56">
        <f t="shared" ca="1" si="300"/>
        <v>0</v>
      </c>
      <c r="AJ699" s="56">
        <f t="shared" ca="1" si="301"/>
        <v>0</v>
      </c>
      <c r="AK699" s="56">
        <f t="shared" ca="1" si="301"/>
        <v>0</v>
      </c>
      <c r="AL699" s="56">
        <f t="shared" ca="1" si="301"/>
        <v>0</v>
      </c>
      <c r="AM699" s="56">
        <f t="shared" ca="1" si="301"/>
        <v>0</v>
      </c>
      <c r="AN699" s="56">
        <f t="shared" ca="1" si="301"/>
        <v>0</v>
      </c>
      <c r="AO699" s="56">
        <f t="shared" ca="1" si="301"/>
        <v>0</v>
      </c>
      <c r="AP699" s="56">
        <f t="shared" ca="1" si="301"/>
        <v>0</v>
      </c>
      <c r="AQ699" s="56">
        <f t="shared" ca="1" si="301"/>
        <v>0</v>
      </c>
      <c r="AR699" s="56">
        <f t="shared" ca="1" si="301"/>
        <v>0</v>
      </c>
      <c r="AS699" s="56">
        <f t="shared" ca="1" si="301"/>
        <v>0</v>
      </c>
      <c r="AT699" s="56">
        <f t="shared" ca="1" si="302"/>
        <v>0</v>
      </c>
      <c r="AU699" s="56">
        <f t="shared" ca="1" si="302"/>
        <v>0</v>
      </c>
      <c r="AV699" s="56">
        <f t="shared" ca="1" si="302"/>
        <v>0</v>
      </c>
      <c r="AW699" s="56">
        <f t="shared" ca="1" si="302"/>
        <v>0</v>
      </c>
      <c r="AX699" s="56">
        <f t="shared" ca="1" si="302"/>
        <v>0</v>
      </c>
      <c r="AY699" s="56">
        <f t="shared" ca="1" si="302"/>
        <v>0</v>
      </c>
      <c r="AZ699" s="56">
        <f t="shared" ca="1" si="302"/>
        <v>0</v>
      </c>
      <c r="BA699" s="56">
        <f t="shared" ca="1" si="302"/>
        <v>0</v>
      </c>
      <c r="BB699" s="56">
        <f t="shared" ca="1" si="302"/>
        <v>0</v>
      </c>
      <c r="BC699" s="56">
        <f t="shared" ca="1" si="302"/>
        <v>0</v>
      </c>
      <c r="BD699" s="56">
        <f t="shared" ca="1" si="302"/>
        <v>0</v>
      </c>
      <c r="BE699" s="56">
        <f t="shared" ca="1" si="302"/>
        <v>0</v>
      </c>
      <c r="BF699" s="56">
        <f t="shared" ca="1" si="302"/>
        <v>0</v>
      </c>
      <c r="BG699" s="56">
        <f t="shared" ca="1" si="302"/>
        <v>0</v>
      </c>
      <c r="BJ699" s="4"/>
    </row>
    <row r="700" spans="1:62" x14ac:dyDescent="0.2">
      <c r="A700" s="4" t="s">
        <v>1218</v>
      </c>
      <c r="B700" s="4" t="s">
        <v>2304</v>
      </c>
      <c r="C700" s="4" t="s">
        <v>1681</v>
      </c>
      <c r="D700" s="4"/>
      <c r="E700" s="108"/>
      <c r="F700" s="63"/>
      <c r="G700" s="50" t="s">
        <v>1682</v>
      </c>
      <c r="H700" s="50" t="s">
        <v>1682</v>
      </c>
      <c r="I700" s="51"/>
      <c r="J700" s="52">
        <v>14</v>
      </c>
      <c r="K700" s="52"/>
      <c r="L700" s="53"/>
      <c r="M700" s="54" t="str">
        <f t="shared" si="285"/>
        <v>-</v>
      </c>
      <c r="N700" s="52">
        <f t="shared" si="293"/>
        <v>0</v>
      </c>
      <c r="O700" s="55">
        <f t="shared" ca="1" si="277"/>
        <v>28</v>
      </c>
      <c r="P700" s="55" t="str">
        <f t="shared" ca="1" si="278"/>
        <v>2019.7</v>
      </c>
      <c r="Q700" s="56">
        <f t="shared" si="279"/>
        <v>0</v>
      </c>
      <c r="R700" s="52" t="str">
        <f t="shared" si="280"/>
        <v/>
      </c>
      <c r="S700" s="52"/>
      <c r="T700" s="52" t="str">
        <f t="shared" si="289"/>
        <v>OV</v>
      </c>
      <c r="U700" s="57" t="s">
        <v>130</v>
      </c>
      <c r="V700" s="58">
        <f t="shared" ca="1" si="284"/>
        <v>0</v>
      </c>
      <c r="W700" s="64"/>
      <c r="X700" s="60"/>
      <c r="Y700" s="61"/>
      <c r="Z700" s="56">
        <f t="shared" ca="1" si="300"/>
        <v>0</v>
      </c>
      <c r="AA700" s="56">
        <f t="shared" ca="1" si="300"/>
        <v>0</v>
      </c>
      <c r="AB700" s="56">
        <f t="shared" ca="1" si="300"/>
        <v>0</v>
      </c>
      <c r="AC700" s="56">
        <f t="shared" ca="1" si="300"/>
        <v>0</v>
      </c>
      <c r="AD700" s="56">
        <f t="shared" ca="1" si="300"/>
        <v>0</v>
      </c>
      <c r="AE700" s="56">
        <f t="shared" ca="1" si="300"/>
        <v>0</v>
      </c>
      <c r="AF700" s="56">
        <f t="shared" ca="1" si="300"/>
        <v>0</v>
      </c>
      <c r="AG700" s="56">
        <f t="shared" ca="1" si="300"/>
        <v>0</v>
      </c>
      <c r="AH700" s="56">
        <f t="shared" ca="1" si="300"/>
        <v>0</v>
      </c>
      <c r="AI700" s="56">
        <f t="shared" ca="1" si="300"/>
        <v>0</v>
      </c>
      <c r="AJ700" s="56">
        <f t="shared" ca="1" si="301"/>
        <v>0</v>
      </c>
      <c r="AK700" s="56">
        <f t="shared" ca="1" si="301"/>
        <v>0</v>
      </c>
      <c r="AL700" s="56">
        <f t="shared" ca="1" si="301"/>
        <v>0</v>
      </c>
      <c r="AM700" s="56">
        <f t="shared" ca="1" si="301"/>
        <v>0</v>
      </c>
      <c r="AN700" s="56">
        <f t="shared" ca="1" si="301"/>
        <v>0</v>
      </c>
      <c r="AO700" s="56">
        <f t="shared" ca="1" si="301"/>
        <v>0</v>
      </c>
      <c r="AP700" s="56">
        <f t="shared" ca="1" si="301"/>
        <v>0</v>
      </c>
      <c r="AQ700" s="56">
        <f t="shared" ca="1" si="301"/>
        <v>0</v>
      </c>
      <c r="AR700" s="56">
        <f t="shared" ca="1" si="301"/>
        <v>0</v>
      </c>
      <c r="AS700" s="56">
        <f t="shared" ca="1" si="301"/>
        <v>0</v>
      </c>
      <c r="AT700" s="56">
        <f t="shared" ca="1" si="302"/>
        <v>0</v>
      </c>
      <c r="AU700" s="56">
        <f t="shared" ca="1" si="302"/>
        <v>0</v>
      </c>
      <c r="AV700" s="56">
        <f t="shared" ca="1" si="302"/>
        <v>0</v>
      </c>
      <c r="AW700" s="56">
        <f t="shared" ca="1" si="302"/>
        <v>0</v>
      </c>
      <c r="AX700" s="56">
        <f t="shared" ca="1" si="302"/>
        <v>0</v>
      </c>
      <c r="AY700" s="56">
        <f t="shared" ca="1" si="302"/>
        <v>0</v>
      </c>
      <c r="AZ700" s="56">
        <f t="shared" ca="1" si="302"/>
        <v>0</v>
      </c>
      <c r="BA700" s="56">
        <f t="shared" ca="1" si="302"/>
        <v>0</v>
      </c>
      <c r="BB700" s="56">
        <f t="shared" ca="1" si="302"/>
        <v>0</v>
      </c>
      <c r="BC700" s="56">
        <f t="shared" ca="1" si="302"/>
        <v>0</v>
      </c>
      <c r="BD700" s="56">
        <f t="shared" ca="1" si="302"/>
        <v>0</v>
      </c>
      <c r="BE700" s="56">
        <f t="shared" ca="1" si="302"/>
        <v>0</v>
      </c>
      <c r="BF700" s="56">
        <f t="shared" ca="1" si="302"/>
        <v>0</v>
      </c>
      <c r="BG700" s="56">
        <f t="shared" ca="1" si="302"/>
        <v>0</v>
      </c>
      <c r="BH700" s="4"/>
      <c r="BJ700" s="4"/>
    </row>
    <row r="701" spans="1:62" x14ac:dyDescent="0.2">
      <c r="A701" s="4" t="s">
        <v>379</v>
      </c>
      <c r="B701" s="4" t="s">
        <v>2305</v>
      </c>
      <c r="C701" s="4" t="s">
        <v>1681</v>
      </c>
      <c r="D701" s="4"/>
      <c r="E701" s="108"/>
      <c r="F701" s="63"/>
      <c r="G701" s="50" t="s">
        <v>1682</v>
      </c>
      <c r="H701" s="50" t="s">
        <v>1682</v>
      </c>
      <c r="I701" s="51"/>
      <c r="J701" s="52">
        <v>14</v>
      </c>
      <c r="K701" s="52"/>
      <c r="L701" s="53"/>
      <c r="M701" s="54" t="str">
        <f t="shared" si="285"/>
        <v>-</v>
      </c>
      <c r="N701" s="52">
        <f t="shared" si="293"/>
        <v>0</v>
      </c>
      <c r="O701" s="55">
        <f t="shared" ca="1" si="277"/>
        <v>28</v>
      </c>
      <c r="P701" s="55" t="str">
        <f t="shared" ca="1" si="278"/>
        <v>2019.7</v>
      </c>
      <c r="Q701" s="56">
        <f t="shared" si="279"/>
        <v>0</v>
      </c>
      <c r="R701" s="52" t="str">
        <f t="shared" si="280"/>
        <v/>
      </c>
      <c r="S701" s="52"/>
      <c r="T701" s="52" t="str">
        <f t="shared" si="289"/>
        <v>OV</v>
      </c>
      <c r="U701" s="57" t="s">
        <v>130</v>
      </c>
      <c r="V701" s="58">
        <f t="shared" ca="1" si="284"/>
        <v>0</v>
      </c>
      <c r="W701" s="64" t="s">
        <v>2306</v>
      </c>
      <c r="X701" s="60"/>
      <c r="Y701" s="61"/>
      <c r="Z701" s="56">
        <f t="shared" ca="1" si="300"/>
        <v>0</v>
      </c>
      <c r="AA701" s="56">
        <f t="shared" ca="1" si="300"/>
        <v>0</v>
      </c>
      <c r="AB701" s="56">
        <f t="shared" ca="1" si="300"/>
        <v>0</v>
      </c>
      <c r="AC701" s="56">
        <f t="shared" ca="1" si="300"/>
        <v>0</v>
      </c>
      <c r="AD701" s="56">
        <f t="shared" ca="1" si="300"/>
        <v>0</v>
      </c>
      <c r="AE701" s="56">
        <f t="shared" ca="1" si="300"/>
        <v>0</v>
      </c>
      <c r="AF701" s="56">
        <f t="shared" ca="1" si="300"/>
        <v>0</v>
      </c>
      <c r="AG701" s="56">
        <f t="shared" ca="1" si="300"/>
        <v>0</v>
      </c>
      <c r="AH701" s="56">
        <f t="shared" ca="1" si="300"/>
        <v>0</v>
      </c>
      <c r="AI701" s="56">
        <f t="shared" ca="1" si="300"/>
        <v>0</v>
      </c>
      <c r="AJ701" s="56">
        <f t="shared" ca="1" si="301"/>
        <v>0</v>
      </c>
      <c r="AK701" s="56">
        <f t="shared" ca="1" si="301"/>
        <v>0</v>
      </c>
      <c r="AL701" s="56">
        <f t="shared" ca="1" si="301"/>
        <v>0</v>
      </c>
      <c r="AM701" s="56">
        <f t="shared" ca="1" si="301"/>
        <v>0</v>
      </c>
      <c r="AN701" s="56">
        <f t="shared" ca="1" si="301"/>
        <v>0</v>
      </c>
      <c r="AO701" s="56">
        <f t="shared" ca="1" si="301"/>
        <v>0</v>
      </c>
      <c r="AP701" s="56">
        <f t="shared" ca="1" si="301"/>
        <v>0</v>
      </c>
      <c r="AQ701" s="56">
        <f t="shared" ca="1" si="301"/>
        <v>0</v>
      </c>
      <c r="AR701" s="56">
        <f t="shared" ca="1" si="301"/>
        <v>0</v>
      </c>
      <c r="AS701" s="56">
        <f t="shared" ca="1" si="301"/>
        <v>0</v>
      </c>
      <c r="AT701" s="56">
        <f t="shared" ca="1" si="302"/>
        <v>0</v>
      </c>
      <c r="AU701" s="56">
        <f t="shared" ca="1" si="302"/>
        <v>0</v>
      </c>
      <c r="AV701" s="56">
        <f t="shared" ca="1" si="302"/>
        <v>0</v>
      </c>
      <c r="AW701" s="56">
        <f t="shared" ca="1" si="302"/>
        <v>0</v>
      </c>
      <c r="AX701" s="56">
        <f t="shared" ca="1" si="302"/>
        <v>0</v>
      </c>
      <c r="AY701" s="56">
        <f t="shared" ca="1" si="302"/>
        <v>0</v>
      </c>
      <c r="AZ701" s="56">
        <f t="shared" ca="1" si="302"/>
        <v>0</v>
      </c>
      <c r="BA701" s="56">
        <f t="shared" ca="1" si="302"/>
        <v>0</v>
      </c>
      <c r="BB701" s="56">
        <f t="shared" ca="1" si="302"/>
        <v>0</v>
      </c>
      <c r="BC701" s="56">
        <f t="shared" ca="1" si="302"/>
        <v>0</v>
      </c>
      <c r="BD701" s="56">
        <f t="shared" ca="1" si="302"/>
        <v>0</v>
      </c>
      <c r="BE701" s="56">
        <f t="shared" ca="1" si="302"/>
        <v>0</v>
      </c>
      <c r="BF701" s="56">
        <f t="shared" ca="1" si="302"/>
        <v>0</v>
      </c>
      <c r="BG701" s="56">
        <f t="shared" ca="1" si="302"/>
        <v>0</v>
      </c>
      <c r="BH701" s="4"/>
      <c r="BJ701" s="4"/>
    </row>
    <row r="702" spans="1:62" x14ac:dyDescent="0.2">
      <c r="A702" s="4" t="s">
        <v>379</v>
      </c>
      <c r="B702" s="4" t="s">
        <v>2305</v>
      </c>
      <c r="C702" s="4" t="s">
        <v>1681</v>
      </c>
      <c r="D702" s="4"/>
      <c r="E702" s="108" t="s">
        <v>1794</v>
      </c>
      <c r="F702" s="63" t="s">
        <v>2307</v>
      </c>
      <c r="G702" s="50" t="s">
        <v>1682</v>
      </c>
      <c r="H702" s="50" t="s">
        <v>1682</v>
      </c>
      <c r="I702" s="51"/>
      <c r="J702" s="52">
        <v>14</v>
      </c>
      <c r="K702" s="52"/>
      <c r="L702" s="53">
        <v>43578</v>
      </c>
      <c r="M702" s="54">
        <f t="shared" si="285"/>
        <v>2</v>
      </c>
      <c r="N702" s="52">
        <f t="shared" si="293"/>
        <v>17</v>
      </c>
      <c r="O702" s="55">
        <f t="shared" ca="1" si="277"/>
        <v>28</v>
      </c>
      <c r="P702" s="55" t="str">
        <f t="shared" ca="1" si="278"/>
        <v>2019.7</v>
      </c>
      <c r="Q702" s="56">
        <f t="shared" si="279"/>
        <v>3099.3558926487744</v>
      </c>
      <c r="R702" s="52">
        <f t="shared" ca="1" si="280"/>
        <v>78</v>
      </c>
      <c r="S702" s="52"/>
      <c r="T702" s="52" t="str">
        <f t="shared" ca="1" si="289"/>
        <v>OV</v>
      </c>
      <c r="U702" s="57" t="s">
        <v>130</v>
      </c>
      <c r="V702" s="58">
        <f t="shared" ca="1" si="284"/>
        <v>0</v>
      </c>
      <c r="W702" s="64" t="s">
        <v>2306</v>
      </c>
      <c r="X702" s="60">
        <v>2483.39</v>
      </c>
      <c r="Y702" s="61">
        <v>13280.74</v>
      </c>
      <c r="Z702" s="56">
        <f t="shared" ref="Z702:AI711" ca="1" si="303">IF($O702-WEEKNUM(Z$1815)=0,$Y702,0)</f>
        <v>0</v>
      </c>
      <c r="AA702" s="56">
        <f t="shared" ca="1" si="303"/>
        <v>0</v>
      </c>
      <c r="AB702" s="56">
        <f t="shared" ca="1" si="303"/>
        <v>0</v>
      </c>
      <c r="AC702" s="56">
        <f t="shared" ca="1" si="303"/>
        <v>0</v>
      </c>
      <c r="AD702" s="56">
        <f t="shared" ca="1" si="303"/>
        <v>0</v>
      </c>
      <c r="AE702" s="56">
        <f t="shared" ca="1" si="303"/>
        <v>0</v>
      </c>
      <c r="AF702" s="56">
        <f t="shared" ca="1" si="303"/>
        <v>0</v>
      </c>
      <c r="AG702" s="56">
        <f t="shared" ca="1" si="303"/>
        <v>0</v>
      </c>
      <c r="AH702" s="56">
        <f t="shared" ca="1" si="303"/>
        <v>0</v>
      </c>
      <c r="AI702" s="56">
        <f t="shared" ca="1" si="303"/>
        <v>13280.74</v>
      </c>
      <c r="AJ702" s="56">
        <f t="shared" ref="AJ702:AS711" ca="1" si="304">IF($O702-WEEKNUM(AJ$1815)=0,$Y702,0)</f>
        <v>0</v>
      </c>
      <c r="AK702" s="56">
        <f t="shared" ca="1" si="304"/>
        <v>0</v>
      </c>
      <c r="AL702" s="56">
        <f t="shared" ca="1" si="304"/>
        <v>0</v>
      </c>
      <c r="AM702" s="56">
        <f t="shared" ca="1" si="304"/>
        <v>0</v>
      </c>
      <c r="AN702" s="56">
        <f t="shared" ca="1" si="304"/>
        <v>0</v>
      </c>
      <c r="AO702" s="56">
        <f t="shared" ca="1" si="304"/>
        <v>0</v>
      </c>
      <c r="AP702" s="56">
        <f t="shared" ca="1" si="304"/>
        <v>0</v>
      </c>
      <c r="AQ702" s="56">
        <f t="shared" ca="1" si="304"/>
        <v>0</v>
      </c>
      <c r="AR702" s="56">
        <f t="shared" ca="1" si="304"/>
        <v>0</v>
      </c>
      <c r="AS702" s="56">
        <f t="shared" ca="1" si="304"/>
        <v>0</v>
      </c>
      <c r="AT702" s="56">
        <f t="shared" ref="AT702:BG711" ca="1" si="305">IF($O702-WEEKNUM(AT$1815)=0,$Y702,0)</f>
        <v>0</v>
      </c>
      <c r="AU702" s="56">
        <f t="shared" ca="1" si="305"/>
        <v>0</v>
      </c>
      <c r="AV702" s="56">
        <f t="shared" ca="1" si="305"/>
        <v>0</v>
      </c>
      <c r="AW702" s="56">
        <f t="shared" ca="1" si="305"/>
        <v>0</v>
      </c>
      <c r="AX702" s="56">
        <f t="shared" ca="1" si="305"/>
        <v>0</v>
      </c>
      <c r="AY702" s="56">
        <f t="shared" ca="1" si="305"/>
        <v>0</v>
      </c>
      <c r="AZ702" s="56">
        <f t="shared" ca="1" si="305"/>
        <v>0</v>
      </c>
      <c r="BA702" s="56">
        <f t="shared" ca="1" si="305"/>
        <v>0</v>
      </c>
      <c r="BB702" s="56">
        <f t="shared" ca="1" si="305"/>
        <v>0</v>
      </c>
      <c r="BC702" s="56">
        <f t="shared" ca="1" si="305"/>
        <v>0</v>
      </c>
      <c r="BD702" s="56">
        <f t="shared" ca="1" si="305"/>
        <v>0</v>
      </c>
      <c r="BE702" s="56">
        <f t="shared" ca="1" si="305"/>
        <v>0</v>
      </c>
      <c r="BF702" s="56">
        <f t="shared" ca="1" si="305"/>
        <v>0</v>
      </c>
      <c r="BG702" s="56">
        <f t="shared" ca="1" si="305"/>
        <v>0</v>
      </c>
      <c r="BH702" s="4"/>
      <c r="BJ702" s="4"/>
    </row>
    <row r="703" spans="1:62" s="4" customFormat="1" x14ac:dyDescent="0.2">
      <c r="A703" s="4" t="s">
        <v>379</v>
      </c>
      <c r="B703" s="4" t="s">
        <v>2305</v>
      </c>
      <c r="C703" s="4" t="s">
        <v>1681</v>
      </c>
      <c r="E703" s="108"/>
      <c r="F703" s="63"/>
      <c r="G703" s="50" t="s">
        <v>1682</v>
      </c>
      <c r="H703" s="50" t="s">
        <v>1682</v>
      </c>
      <c r="I703" s="51"/>
      <c r="J703" s="52">
        <v>14</v>
      </c>
      <c r="K703" s="52"/>
      <c r="L703" s="53"/>
      <c r="M703" s="54" t="str">
        <f t="shared" si="285"/>
        <v>-</v>
      </c>
      <c r="N703" s="52">
        <f t="shared" si="293"/>
        <v>0</v>
      </c>
      <c r="O703" s="55">
        <f t="shared" ca="1" si="277"/>
        <v>28</v>
      </c>
      <c r="P703" s="55" t="str">
        <f t="shared" ca="1" si="278"/>
        <v>2019.7</v>
      </c>
      <c r="Q703" s="56">
        <f t="shared" si="279"/>
        <v>0</v>
      </c>
      <c r="R703" s="52" t="str">
        <f t="shared" si="280"/>
        <v/>
      </c>
      <c r="S703" s="52"/>
      <c r="T703" s="52" t="str">
        <f t="shared" si="289"/>
        <v>OV</v>
      </c>
      <c r="U703" s="57" t="s">
        <v>130</v>
      </c>
      <c r="V703" s="58">
        <f t="shared" ca="1" si="284"/>
        <v>0</v>
      </c>
      <c r="W703" s="64" t="s">
        <v>2306</v>
      </c>
      <c r="X703" s="60"/>
      <c r="Y703" s="61"/>
      <c r="Z703" s="56">
        <f t="shared" ca="1" si="303"/>
        <v>0</v>
      </c>
      <c r="AA703" s="56">
        <f t="shared" ca="1" si="303"/>
        <v>0</v>
      </c>
      <c r="AB703" s="56">
        <f t="shared" ca="1" si="303"/>
        <v>0</v>
      </c>
      <c r="AC703" s="56">
        <f t="shared" ca="1" si="303"/>
        <v>0</v>
      </c>
      <c r="AD703" s="56">
        <f t="shared" ca="1" si="303"/>
        <v>0</v>
      </c>
      <c r="AE703" s="56">
        <f t="shared" ca="1" si="303"/>
        <v>0</v>
      </c>
      <c r="AF703" s="56">
        <f t="shared" ca="1" si="303"/>
        <v>0</v>
      </c>
      <c r="AG703" s="56">
        <f t="shared" ca="1" si="303"/>
        <v>0</v>
      </c>
      <c r="AH703" s="56">
        <f t="shared" ca="1" si="303"/>
        <v>0</v>
      </c>
      <c r="AI703" s="56">
        <f t="shared" ca="1" si="303"/>
        <v>0</v>
      </c>
      <c r="AJ703" s="56">
        <f t="shared" ca="1" si="304"/>
        <v>0</v>
      </c>
      <c r="AK703" s="56">
        <f t="shared" ca="1" si="304"/>
        <v>0</v>
      </c>
      <c r="AL703" s="56">
        <f t="shared" ca="1" si="304"/>
        <v>0</v>
      </c>
      <c r="AM703" s="56">
        <f t="shared" ca="1" si="304"/>
        <v>0</v>
      </c>
      <c r="AN703" s="56">
        <f t="shared" ca="1" si="304"/>
        <v>0</v>
      </c>
      <c r="AO703" s="56">
        <f t="shared" ca="1" si="304"/>
        <v>0</v>
      </c>
      <c r="AP703" s="56">
        <f t="shared" ca="1" si="304"/>
        <v>0</v>
      </c>
      <c r="AQ703" s="56">
        <f t="shared" ca="1" si="304"/>
        <v>0</v>
      </c>
      <c r="AR703" s="56">
        <f t="shared" ca="1" si="304"/>
        <v>0</v>
      </c>
      <c r="AS703" s="56">
        <f t="shared" ca="1" si="304"/>
        <v>0</v>
      </c>
      <c r="AT703" s="56">
        <f t="shared" ca="1" si="305"/>
        <v>0</v>
      </c>
      <c r="AU703" s="56">
        <f t="shared" ca="1" si="305"/>
        <v>0</v>
      </c>
      <c r="AV703" s="56">
        <f t="shared" ca="1" si="305"/>
        <v>0</v>
      </c>
      <c r="AW703" s="56">
        <f t="shared" ca="1" si="305"/>
        <v>0</v>
      </c>
      <c r="AX703" s="56">
        <f t="shared" ca="1" si="305"/>
        <v>0</v>
      </c>
      <c r="AY703" s="56">
        <f t="shared" ca="1" si="305"/>
        <v>0</v>
      </c>
      <c r="AZ703" s="56">
        <f t="shared" ca="1" si="305"/>
        <v>0</v>
      </c>
      <c r="BA703" s="56">
        <f t="shared" ca="1" si="305"/>
        <v>0</v>
      </c>
      <c r="BB703" s="56">
        <f t="shared" ca="1" si="305"/>
        <v>0</v>
      </c>
      <c r="BC703" s="56">
        <f t="shared" ca="1" si="305"/>
        <v>0</v>
      </c>
      <c r="BD703" s="56">
        <f t="shared" ca="1" si="305"/>
        <v>0</v>
      </c>
      <c r="BE703" s="56">
        <f t="shared" ca="1" si="305"/>
        <v>0</v>
      </c>
      <c r="BF703" s="56">
        <f t="shared" ca="1" si="305"/>
        <v>0</v>
      </c>
      <c r="BG703" s="56">
        <f t="shared" ca="1" si="305"/>
        <v>0</v>
      </c>
      <c r="BI703" s="1"/>
    </row>
    <row r="704" spans="1:62" x14ac:dyDescent="0.2">
      <c r="A704" s="4" t="s">
        <v>379</v>
      </c>
      <c r="B704" s="4" t="s">
        <v>2305</v>
      </c>
      <c r="C704" s="4" t="s">
        <v>1681</v>
      </c>
      <c r="D704" s="4"/>
      <c r="E704" s="108"/>
      <c r="F704" s="63" t="s">
        <v>2308</v>
      </c>
      <c r="G704" s="50" t="s">
        <v>1682</v>
      </c>
      <c r="H704" s="50" t="s">
        <v>1682</v>
      </c>
      <c r="I704" s="51"/>
      <c r="J704" s="52">
        <v>14</v>
      </c>
      <c r="K704" s="52"/>
      <c r="L704" s="53">
        <v>43605</v>
      </c>
      <c r="M704" s="54">
        <f t="shared" si="285"/>
        <v>1</v>
      </c>
      <c r="N704" s="52">
        <f t="shared" si="293"/>
        <v>21</v>
      </c>
      <c r="O704" s="55">
        <f t="shared" ca="1" si="277"/>
        <v>28</v>
      </c>
      <c r="P704" s="55" t="str">
        <f t="shared" ca="1" si="278"/>
        <v>2019.7</v>
      </c>
      <c r="Q704" s="56">
        <f t="shared" si="279"/>
        <v>3105.1295215869309</v>
      </c>
      <c r="R704" s="52">
        <f t="shared" ca="1" si="280"/>
        <v>51</v>
      </c>
      <c r="S704" s="52"/>
      <c r="T704" s="52" t="str">
        <f t="shared" ca="1" si="289"/>
        <v>OV</v>
      </c>
      <c r="U704" s="57" t="s">
        <v>130</v>
      </c>
      <c r="V704" s="58">
        <f t="shared" ca="1" si="284"/>
        <v>0</v>
      </c>
      <c r="W704" s="64" t="s">
        <v>2306</v>
      </c>
      <c r="X704" s="60">
        <v>2488.02</v>
      </c>
      <c r="Y704" s="61">
        <v>13305.48</v>
      </c>
      <c r="Z704" s="56">
        <f t="shared" ca="1" si="303"/>
        <v>0</v>
      </c>
      <c r="AA704" s="56">
        <f t="shared" ca="1" si="303"/>
        <v>0</v>
      </c>
      <c r="AB704" s="56">
        <f t="shared" ca="1" si="303"/>
        <v>0</v>
      </c>
      <c r="AC704" s="56">
        <f t="shared" ca="1" si="303"/>
        <v>0</v>
      </c>
      <c r="AD704" s="56">
        <f t="shared" ca="1" si="303"/>
        <v>0</v>
      </c>
      <c r="AE704" s="56">
        <f t="shared" ca="1" si="303"/>
        <v>0</v>
      </c>
      <c r="AF704" s="56">
        <f t="shared" ca="1" si="303"/>
        <v>0</v>
      </c>
      <c r="AG704" s="56">
        <f t="shared" ca="1" si="303"/>
        <v>0</v>
      </c>
      <c r="AH704" s="56">
        <f t="shared" ca="1" si="303"/>
        <v>0</v>
      </c>
      <c r="AI704" s="56">
        <f t="shared" ca="1" si="303"/>
        <v>13305.48</v>
      </c>
      <c r="AJ704" s="56">
        <f t="shared" ca="1" si="304"/>
        <v>0</v>
      </c>
      <c r="AK704" s="56">
        <f t="shared" ca="1" si="304"/>
        <v>0</v>
      </c>
      <c r="AL704" s="56">
        <f t="shared" ca="1" si="304"/>
        <v>0</v>
      </c>
      <c r="AM704" s="56">
        <f t="shared" ca="1" si="304"/>
        <v>0</v>
      </c>
      <c r="AN704" s="56">
        <f t="shared" ca="1" si="304"/>
        <v>0</v>
      </c>
      <c r="AO704" s="56">
        <f t="shared" ca="1" si="304"/>
        <v>0</v>
      </c>
      <c r="AP704" s="56">
        <f t="shared" ca="1" si="304"/>
        <v>0</v>
      </c>
      <c r="AQ704" s="56">
        <f t="shared" ca="1" si="304"/>
        <v>0</v>
      </c>
      <c r="AR704" s="56">
        <f t="shared" ca="1" si="304"/>
        <v>0</v>
      </c>
      <c r="AS704" s="56">
        <f t="shared" ca="1" si="304"/>
        <v>0</v>
      </c>
      <c r="AT704" s="56">
        <f t="shared" ca="1" si="305"/>
        <v>0</v>
      </c>
      <c r="AU704" s="56">
        <f t="shared" ca="1" si="305"/>
        <v>0</v>
      </c>
      <c r="AV704" s="56">
        <f t="shared" ca="1" si="305"/>
        <v>0</v>
      </c>
      <c r="AW704" s="56">
        <f t="shared" ca="1" si="305"/>
        <v>0</v>
      </c>
      <c r="AX704" s="56">
        <f t="shared" ca="1" si="305"/>
        <v>0</v>
      </c>
      <c r="AY704" s="56">
        <f t="shared" ca="1" si="305"/>
        <v>0</v>
      </c>
      <c r="AZ704" s="56">
        <f t="shared" ca="1" si="305"/>
        <v>0</v>
      </c>
      <c r="BA704" s="56">
        <f t="shared" ca="1" si="305"/>
        <v>0</v>
      </c>
      <c r="BB704" s="56">
        <f t="shared" ca="1" si="305"/>
        <v>0</v>
      </c>
      <c r="BC704" s="56">
        <f t="shared" ca="1" si="305"/>
        <v>0</v>
      </c>
      <c r="BD704" s="56">
        <f t="shared" ca="1" si="305"/>
        <v>0</v>
      </c>
      <c r="BE704" s="56">
        <f t="shared" ca="1" si="305"/>
        <v>0</v>
      </c>
      <c r="BF704" s="56">
        <f t="shared" ca="1" si="305"/>
        <v>0</v>
      </c>
      <c r="BG704" s="56">
        <f t="shared" ca="1" si="305"/>
        <v>0</v>
      </c>
      <c r="BH704" s="4"/>
      <c r="BJ704" s="4"/>
    </row>
    <row r="705" spans="1:62" x14ac:dyDescent="0.2">
      <c r="A705" s="4" t="s">
        <v>379</v>
      </c>
      <c r="B705" s="4" t="s">
        <v>2305</v>
      </c>
      <c r="C705" s="4" t="s">
        <v>1681</v>
      </c>
      <c r="D705" s="4"/>
      <c r="E705" s="108" t="s">
        <v>1794</v>
      </c>
      <c r="F705" s="63" t="s">
        <v>2309</v>
      </c>
      <c r="G705" s="50" t="s">
        <v>1682</v>
      </c>
      <c r="H705" s="50" t="s">
        <v>1682</v>
      </c>
      <c r="I705" s="51"/>
      <c r="J705" s="52">
        <v>14</v>
      </c>
      <c r="K705" s="52"/>
      <c r="L705" s="53">
        <v>43595</v>
      </c>
      <c r="M705" s="54">
        <f t="shared" si="285"/>
        <v>5</v>
      </c>
      <c r="N705" s="52">
        <f t="shared" si="293"/>
        <v>19</v>
      </c>
      <c r="O705" s="55">
        <f t="shared" ca="1" si="277"/>
        <v>28</v>
      </c>
      <c r="P705" s="55" t="str">
        <f t="shared" ca="1" si="278"/>
        <v>2019.7</v>
      </c>
      <c r="Q705" s="56">
        <f t="shared" si="279"/>
        <v>3105.1295215869309</v>
      </c>
      <c r="R705" s="52">
        <f t="shared" ca="1" si="280"/>
        <v>61</v>
      </c>
      <c r="S705" s="52"/>
      <c r="T705" s="52" t="str">
        <f t="shared" ca="1" si="289"/>
        <v>OV</v>
      </c>
      <c r="U705" s="57" t="s">
        <v>130</v>
      </c>
      <c r="V705" s="58">
        <f t="shared" ca="1" si="284"/>
        <v>0</v>
      </c>
      <c r="W705" s="64" t="s">
        <v>2306</v>
      </c>
      <c r="X705" s="60">
        <v>2488.02</v>
      </c>
      <c r="Y705" s="61">
        <v>13305.48</v>
      </c>
      <c r="Z705" s="56">
        <f t="shared" ca="1" si="303"/>
        <v>0</v>
      </c>
      <c r="AA705" s="56">
        <f t="shared" ca="1" si="303"/>
        <v>0</v>
      </c>
      <c r="AB705" s="56">
        <f t="shared" ca="1" si="303"/>
        <v>0</v>
      </c>
      <c r="AC705" s="56">
        <f t="shared" ca="1" si="303"/>
        <v>0</v>
      </c>
      <c r="AD705" s="56">
        <f t="shared" ca="1" si="303"/>
        <v>0</v>
      </c>
      <c r="AE705" s="56">
        <f t="shared" ca="1" si="303"/>
        <v>0</v>
      </c>
      <c r="AF705" s="56">
        <f t="shared" ca="1" si="303"/>
        <v>0</v>
      </c>
      <c r="AG705" s="56">
        <f t="shared" ca="1" si="303"/>
        <v>0</v>
      </c>
      <c r="AH705" s="56">
        <f t="shared" ca="1" si="303"/>
        <v>0</v>
      </c>
      <c r="AI705" s="56">
        <f t="shared" ca="1" si="303"/>
        <v>13305.48</v>
      </c>
      <c r="AJ705" s="56">
        <f t="shared" ca="1" si="304"/>
        <v>0</v>
      </c>
      <c r="AK705" s="56">
        <f t="shared" ca="1" si="304"/>
        <v>0</v>
      </c>
      <c r="AL705" s="56">
        <f t="shared" ca="1" si="304"/>
        <v>0</v>
      </c>
      <c r="AM705" s="56">
        <f t="shared" ca="1" si="304"/>
        <v>0</v>
      </c>
      <c r="AN705" s="56">
        <f t="shared" ca="1" si="304"/>
        <v>0</v>
      </c>
      <c r="AO705" s="56">
        <f t="shared" ca="1" si="304"/>
        <v>0</v>
      </c>
      <c r="AP705" s="56">
        <f t="shared" ca="1" si="304"/>
        <v>0</v>
      </c>
      <c r="AQ705" s="56">
        <f t="shared" ca="1" si="304"/>
        <v>0</v>
      </c>
      <c r="AR705" s="56">
        <f t="shared" ca="1" si="304"/>
        <v>0</v>
      </c>
      <c r="AS705" s="56">
        <f t="shared" ca="1" si="304"/>
        <v>0</v>
      </c>
      <c r="AT705" s="56">
        <f t="shared" ca="1" si="305"/>
        <v>0</v>
      </c>
      <c r="AU705" s="56">
        <f t="shared" ca="1" si="305"/>
        <v>0</v>
      </c>
      <c r="AV705" s="56">
        <f t="shared" ca="1" si="305"/>
        <v>0</v>
      </c>
      <c r="AW705" s="56">
        <f t="shared" ca="1" si="305"/>
        <v>0</v>
      </c>
      <c r="AX705" s="56">
        <f t="shared" ca="1" si="305"/>
        <v>0</v>
      </c>
      <c r="AY705" s="56">
        <f t="shared" ca="1" si="305"/>
        <v>0</v>
      </c>
      <c r="AZ705" s="56">
        <f t="shared" ca="1" si="305"/>
        <v>0</v>
      </c>
      <c r="BA705" s="56">
        <f t="shared" ca="1" si="305"/>
        <v>0</v>
      </c>
      <c r="BB705" s="56">
        <f t="shared" ca="1" si="305"/>
        <v>0</v>
      </c>
      <c r="BC705" s="56">
        <f t="shared" ca="1" si="305"/>
        <v>0</v>
      </c>
      <c r="BD705" s="56">
        <f t="shared" ca="1" si="305"/>
        <v>0</v>
      </c>
      <c r="BE705" s="56">
        <f t="shared" ca="1" si="305"/>
        <v>0</v>
      </c>
      <c r="BF705" s="56">
        <f t="shared" ca="1" si="305"/>
        <v>0</v>
      </c>
      <c r="BG705" s="56">
        <f t="shared" ca="1" si="305"/>
        <v>0</v>
      </c>
      <c r="BH705" s="4"/>
      <c r="BJ705" s="4"/>
    </row>
    <row r="706" spans="1:62" x14ac:dyDescent="0.2">
      <c r="A706" s="4" t="s">
        <v>379</v>
      </c>
      <c r="B706" s="4" t="s">
        <v>2305</v>
      </c>
      <c r="C706" s="4" t="s">
        <v>1681</v>
      </c>
      <c r="D706" s="4"/>
      <c r="E706" s="108"/>
      <c r="F706" s="49"/>
      <c r="G706" s="50" t="s">
        <v>1682</v>
      </c>
      <c r="H706" s="50" t="s">
        <v>1682</v>
      </c>
      <c r="I706" s="51"/>
      <c r="J706" s="52">
        <v>14</v>
      </c>
      <c r="K706" s="52"/>
      <c r="L706" s="53"/>
      <c r="M706" s="54" t="str">
        <f t="shared" si="285"/>
        <v>-</v>
      </c>
      <c r="N706" s="52">
        <f t="shared" si="293"/>
        <v>0</v>
      </c>
      <c r="O706" s="55">
        <f t="shared" ref="O706:O769" ca="1" si="306">WEEKNUM(IF((L706)&lt;$A$1825,$A$1825,(L706)))</f>
        <v>28</v>
      </c>
      <c r="P706" s="55" t="str">
        <f t="shared" ref="P706:P769" ca="1" si="307">YEAR(IF((L706)&lt;$A$1825,$A$1825,(L706)))&amp;"."&amp;MONTH(IF((L706)&lt;$A$1825,$A$1825,(L706)))</f>
        <v>2019.7</v>
      </c>
      <c r="Q706" s="56">
        <f t="shared" ref="Q706:Q769" si="308">IF(U706="PLN",Y706/$A$1826,Y706)</f>
        <v>0</v>
      </c>
      <c r="R706" s="52" t="str">
        <f t="shared" ref="R706:R769" si="309">IF(L706=0,"",IFERROR(_xlfn.DAYS($A$1825,L706),""))</f>
        <v/>
      </c>
      <c r="S706" s="52"/>
      <c r="T706" s="52" t="str">
        <f t="shared" si="289"/>
        <v>OV</v>
      </c>
      <c r="U706" s="57" t="s">
        <v>130</v>
      </c>
      <c r="V706" s="58">
        <f t="shared" ca="1" si="284"/>
        <v>0</v>
      </c>
      <c r="W706" s="64" t="s">
        <v>2306</v>
      </c>
      <c r="X706" s="60"/>
      <c r="Y706" s="61"/>
      <c r="Z706" s="56">
        <f t="shared" ca="1" si="303"/>
        <v>0</v>
      </c>
      <c r="AA706" s="56">
        <f t="shared" ca="1" si="303"/>
        <v>0</v>
      </c>
      <c r="AB706" s="56">
        <f t="shared" ca="1" si="303"/>
        <v>0</v>
      </c>
      <c r="AC706" s="56">
        <f t="shared" ca="1" si="303"/>
        <v>0</v>
      </c>
      <c r="AD706" s="56">
        <f t="shared" ca="1" si="303"/>
        <v>0</v>
      </c>
      <c r="AE706" s="56">
        <f t="shared" ca="1" si="303"/>
        <v>0</v>
      </c>
      <c r="AF706" s="56">
        <f t="shared" ca="1" si="303"/>
        <v>0</v>
      </c>
      <c r="AG706" s="56">
        <f t="shared" ca="1" si="303"/>
        <v>0</v>
      </c>
      <c r="AH706" s="56">
        <f t="shared" ca="1" si="303"/>
        <v>0</v>
      </c>
      <c r="AI706" s="56">
        <f t="shared" ca="1" si="303"/>
        <v>0</v>
      </c>
      <c r="AJ706" s="56">
        <f t="shared" ca="1" si="304"/>
        <v>0</v>
      </c>
      <c r="AK706" s="56">
        <f t="shared" ca="1" si="304"/>
        <v>0</v>
      </c>
      <c r="AL706" s="56">
        <f t="shared" ca="1" si="304"/>
        <v>0</v>
      </c>
      <c r="AM706" s="56">
        <f t="shared" ca="1" si="304"/>
        <v>0</v>
      </c>
      <c r="AN706" s="56">
        <f t="shared" ca="1" si="304"/>
        <v>0</v>
      </c>
      <c r="AO706" s="56">
        <f t="shared" ca="1" si="304"/>
        <v>0</v>
      </c>
      <c r="AP706" s="56">
        <f t="shared" ca="1" si="304"/>
        <v>0</v>
      </c>
      <c r="AQ706" s="56">
        <f t="shared" ca="1" si="304"/>
        <v>0</v>
      </c>
      <c r="AR706" s="56">
        <f t="shared" ca="1" si="304"/>
        <v>0</v>
      </c>
      <c r="AS706" s="56">
        <f t="shared" ca="1" si="304"/>
        <v>0</v>
      </c>
      <c r="AT706" s="56">
        <f t="shared" ca="1" si="305"/>
        <v>0</v>
      </c>
      <c r="AU706" s="56">
        <f t="shared" ca="1" si="305"/>
        <v>0</v>
      </c>
      <c r="AV706" s="56">
        <f t="shared" ca="1" si="305"/>
        <v>0</v>
      </c>
      <c r="AW706" s="56">
        <f t="shared" ca="1" si="305"/>
        <v>0</v>
      </c>
      <c r="AX706" s="56">
        <f t="shared" ca="1" si="305"/>
        <v>0</v>
      </c>
      <c r="AY706" s="56">
        <f t="shared" ca="1" si="305"/>
        <v>0</v>
      </c>
      <c r="AZ706" s="56">
        <f t="shared" ca="1" si="305"/>
        <v>0</v>
      </c>
      <c r="BA706" s="56">
        <f t="shared" ca="1" si="305"/>
        <v>0</v>
      </c>
      <c r="BB706" s="56">
        <f t="shared" ca="1" si="305"/>
        <v>0</v>
      </c>
      <c r="BC706" s="56">
        <f t="shared" ca="1" si="305"/>
        <v>0</v>
      </c>
      <c r="BD706" s="56">
        <f t="shared" ca="1" si="305"/>
        <v>0</v>
      </c>
      <c r="BE706" s="56">
        <f t="shared" ca="1" si="305"/>
        <v>0</v>
      </c>
      <c r="BF706" s="56">
        <f t="shared" ca="1" si="305"/>
        <v>0</v>
      </c>
      <c r="BG706" s="56">
        <f t="shared" ca="1" si="305"/>
        <v>0</v>
      </c>
      <c r="BH706" s="4"/>
      <c r="BJ706" s="4"/>
    </row>
    <row r="707" spans="1:62" x14ac:dyDescent="0.2">
      <c r="A707" s="4" t="s">
        <v>379</v>
      </c>
      <c r="B707" s="4" t="s">
        <v>2305</v>
      </c>
      <c r="C707" s="4" t="s">
        <v>1681</v>
      </c>
      <c r="D707" s="4"/>
      <c r="E707" s="108"/>
      <c r="F707" s="49"/>
      <c r="G707" s="50" t="s">
        <v>1682</v>
      </c>
      <c r="H707" s="50" t="s">
        <v>1682</v>
      </c>
      <c r="I707" s="51"/>
      <c r="J707" s="52">
        <v>14</v>
      </c>
      <c r="K707" s="52"/>
      <c r="L707" s="53"/>
      <c r="M707" s="54" t="str">
        <f t="shared" si="285"/>
        <v>-</v>
      </c>
      <c r="N707" s="52">
        <f t="shared" si="293"/>
        <v>0</v>
      </c>
      <c r="O707" s="55">
        <f t="shared" ca="1" si="306"/>
        <v>28</v>
      </c>
      <c r="P707" s="55" t="str">
        <f t="shared" ca="1" si="307"/>
        <v>2019.7</v>
      </c>
      <c r="Q707" s="56">
        <f t="shared" si="308"/>
        <v>0</v>
      </c>
      <c r="R707" s="52" t="str">
        <f t="shared" si="309"/>
        <v/>
      </c>
      <c r="S707" s="52"/>
      <c r="T707" s="52" t="str">
        <f t="shared" si="289"/>
        <v>OV</v>
      </c>
      <c r="U707" s="57" t="s">
        <v>130</v>
      </c>
      <c r="V707" s="58">
        <f t="shared" ref="V707:V771" ca="1" si="310">SUM(Y707:BH707)-Y707*2</f>
        <v>0</v>
      </c>
      <c r="W707" s="64" t="s">
        <v>2306</v>
      </c>
      <c r="X707" s="60"/>
      <c r="Y707" s="61"/>
      <c r="Z707" s="56">
        <f t="shared" ca="1" si="303"/>
        <v>0</v>
      </c>
      <c r="AA707" s="56">
        <f t="shared" ca="1" si="303"/>
        <v>0</v>
      </c>
      <c r="AB707" s="56">
        <f t="shared" ca="1" si="303"/>
        <v>0</v>
      </c>
      <c r="AC707" s="56">
        <f t="shared" ca="1" si="303"/>
        <v>0</v>
      </c>
      <c r="AD707" s="56">
        <f t="shared" ca="1" si="303"/>
        <v>0</v>
      </c>
      <c r="AE707" s="56">
        <f t="shared" ca="1" si="303"/>
        <v>0</v>
      </c>
      <c r="AF707" s="56">
        <f t="shared" ca="1" si="303"/>
        <v>0</v>
      </c>
      <c r="AG707" s="56">
        <f t="shared" ca="1" si="303"/>
        <v>0</v>
      </c>
      <c r="AH707" s="56">
        <f t="shared" ca="1" si="303"/>
        <v>0</v>
      </c>
      <c r="AI707" s="56">
        <f t="shared" ca="1" si="303"/>
        <v>0</v>
      </c>
      <c r="AJ707" s="56">
        <f t="shared" ca="1" si="304"/>
        <v>0</v>
      </c>
      <c r="AK707" s="56">
        <f t="shared" ca="1" si="304"/>
        <v>0</v>
      </c>
      <c r="AL707" s="56">
        <f t="shared" ca="1" si="304"/>
        <v>0</v>
      </c>
      <c r="AM707" s="56">
        <f t="shared" ca="1" si="304"/>
        <v>0</v>
      </c>
      <c r="AN707" s="56">
        <f t="shared" ca="1" si="304"/>
        <v>0</v>
      </c>
      <c r="AO707" s="56">
        <f t="shared" ca="1" si="304"/>
        <v>0</v>
      </c>
      <c r="AP707" s="56">
        <f t="shared" ca="1" si="304"/>
        <v>0</v>
      </c>
      <c r="AQ707" s="56">
        <f t="shared" ca="1" si="304"/>
        <v>0</v>
      </c>
      <c r="AR707" s="56">
        <f t="shared" ca="1" si="304"/>
        <v>0</v>
      </c>
      <c r="AS707" s="56">
        <f t="shared" ca="1" si="304"/>
        <v>0</v>
      </c>
      <c r="AT707" s="56">
        <f t="shared" ca="1" si="305"/>
        <v>0</v>
      </c>
      <c r="AU707" s="56">
        <f t="shared" ca="1" si="305"/>
        <v>0</v>
      </c>
      <c r="AV707" s="56">
        <f t="shared" ca="1" si="305"/>
        <v>0</v>
      </c>
      <c r="AW707" s="56">
        <f t="shared" ca="1" si="305"/>
        <v>0</v>
      </c>
      <c r="AX707" s="56">
        <f t="shared" ca="1" si="305"/>
        <v>0</v>
      </c>
      <c r="AY707" s="56">
        <f t="shared" ca="1" si="305"/>
        <v>0</v>
      </c>
      <c r="AZ707" s="56">
        <f t="shared" ca="1" si="305"/>
        <v>0</v>
      </c>
      <c r="BA707" s="56">
        <f t="shared" ca="1" si="305"/>
        <v>0</v>
      </c>
      <c r="BB707" s="56">
        <f t="shared" ca="1" si="305"/>
        <v>0</v>
      </c>
      <c r="BC707" s="56">
        <f t="shared" ca="1" si="305"/>
        <v>0</v>
      </c>
      <c r="BD707" s="56">
        <f t="shared" ca="1" si="305"/>
        <v>0</v>
      </c>
      <c r="BE707" s="56">
        <f t="shared" ca="1" si="305"/>
        <v>0</v>
      </c>
      <c r="BF707" s="56">
        <f t="shared" ca="1" si="305"/>
        <v>0</v>
      </c>
      <c r="BG707" s="56">
        <f t="shared" ca="1" si="305"/>
        <v>0</v>
      </c>
      <c r="BH707" s="4"/>
      <c r="BJ707" s="4"/>
    </row>
    <row r="708" spans="1:62" s="4" customFormat="1" x14ac:dyDescent="0.2">
      <c r="B708" s="4" t="s">
        <v>2310</v>
      </c>
      <c r="C708" s="4" t="s">
        <v>1691</v>
      </c>
      <c r="E708" s="48"/>
      <c r="F708" s="49"/>
      <c r="G708" s="50" t="s">
        <v>1682</v>
      </c>
      <c r="H708" s="50" t="s">
        <v>1682</v>
      </c>
      <c r="I708" s="51"/>
      <c r="J708" s="52">
        <v>21</v>
      </c>
      <c r="K708" s="52"/>
      <c r="L708" s="53"/>
      <c r="M708" s="54" t="str">
        <f t="shared" si="285"/>
        <v>-</v>
      </c>
      <c r="N708" s="52">
        <f t="shared" si="293"/>
        <v>0</v>
      </c>
      <c r="O708" s="55">
        <f t="shared" ca="1" si="306"/>
        <v>28</v>
      </c>
      <c r="P708" s="55" t="str">
        <f t="shared" ca="1" si="307"/>
        <v>2019.7</v>
      </c>
      <c r="Q708" s="56">
        <f t="shared" si="308"/>
        <v>0</v>
      </c>
      <c r="R708" s="52" t="str">
        <f t="shared" si="309"/>
        <v/>
      </c>
      <c r="S708" s="52"/>
      <c r="T708" s="52" t="str">
        <f t="shared" si="289"/>
        <v>OV</v>
      </c>
      <c r="U708" s="57" t="s">
        <v>130</v>
      </c>
      <c r="V708" s="58">
        <f t="shared" ca="1" si="310"/>
        <v>0</v>
      </c>
      <c r="W708" s="59"/>
      <c r="X708" s="60"/>
      <c r="Y708" s="61"/>
      <c r="Z708" s="56">
        <f t="shared" ca="1" si="303"/>
        <v>0</v>
      </c>
      <c r="AA708" s="56">
        <f t="shared" ca="1" si="303"/>
        <v>0</v>
      </c>
      <c r="AB708" s="56">
        <f t="shared" ca="1" si="303"/>
        <v>0</v>
      </c>
      <c r="AC708" s="56">
        <f t="shared" ca="1" si="303"/>
        <v>0</v>
      </c>
      <c r="AD708" s="56">
        <f t="shared" ca="1" si="303"/>
        <v>0</v>
      </c>
      <c r="AE708" s="56">
        <f t="shared" ca="1" si="303"/>
        <v>0</v>
      </c>
      <c r="AF708" s="56">
        <f t="shared" ca="1" si="303"/>
        <v>0</v>
      </c>
      <c r="AG708" s="56">
        <f t="shared" ca="1" si="303"/>
        <v>0</v>
      </c>
      <c r="AH708" s="56">
        <f t="shared" ca="1" si="303"/>
        <v>0</v>
      </c>
      <c r="AI708" s="56">
        <f t="shared" ca="1" si="303"/>
        <v>0</v>
      </c>
      <c r="AJ708" s="56">
        <f t="shared" ca="1" si="304"/>
        <v>0</v>
      </c>
      <c r="AK708" s="56">
        <f t="shared" ca="1" si="304"/>
        <v>0</v>
      </c>
      <c r="AL708" s="56">
        <f t="shared" ca="1" si="304"/>
        <v>0</v>
      </c>
      <c r="AM708" s="56">
        <f t="shared" ca="1" si="304"/>
        <v>0</v>
      </c>
      <c r="AN708" s="56">
        <f t="shared" ca="1" si="304"/>
        <v>0</v>
      </c>
      <c r="AO708" s="56">
        <f t="shared" ca="1" si="304"/>
        <v>0</v>
      </c>
      <c r="AP708" s="56">
        <f t="shared" ca="1" si="304"/>
        <v>0</v>
      </c>
      <c r="AQ708" s="56">
        <f t="shared" ca="1" si="304"/>
        <v>0</v>
      </c>
      <c r="AR708" s="56">
        <f t="shared" ca="1" si="304"/>
        <v>0</v>
      </c>
      <c r="AS708" s="56">
        <f t="shared" ca="1" si="304"/>
        <v>0</v>
      </c>
      <c r="AT708" s="56">
        <f t="shared" ca="1" si="305"/>
        <v>0</v>
      </c>
      <c r="AU708" s="56">
        <f t="shared" ca="1" si="305"/>
        <v>0</v>
      </c>
      <c r="AV708" s="56">
        <f t="shared" ca="1" si="305"/>
        <v>0</v>
      </c>
      <c r="AW708" s="56">
        <f t="shared" ca="1" si="305"/>
        <v>0</v>
      </c>
      <c r="AX708" s="56">
        <f t="shared" ca="1" si="305"/>
        <v>0</v>
      </c>
      <c r="AY708" s="56">
        <f t="shared" ca="1" si="305"/>
        <v>0</v>
      </c>
      <c r="AZ708" s="56">
        <f t="shared" ca="1" si="305"/>
        <v>0</v>
      </c>
      <c r="BA708" s="56">
        <f t="shared" ca="1" si="305"/>
        <v>0</v>
      </c>
      <c r="BB708" s="56">
        <f t="shared" ca="1" si="305"/>
        <v>0</v>
      </c>
      <c r="BC708" s="56">
        <f t="shared" ca="1" si="305"/>
        <v>0</v>
      </c>
      <c r="BD708" s="56">
        <f t="shared" ca="1" si="305"/>
        <v>0</v>
      </c>
      <c r="BE708" s="56">
        <f t="shared" ca="1" si="305"/>
        <v>0</v>
      </c>
      <c r="BF708" s="56">
        <f t="shared" ca="1" si="305"/>
        <v>0</v>
      </c>
      <c r="BG708" s="56">
        <f t="shared" ca="1" si="305"/>
        <v>0</v>
      </c>
    </row>
    <row r="709" spans="1:62" s="4" customFormat="1" x14ac:dyDescent="0.2">
      <c r="A709" s="4" t="s">
        <v>2311</v>
      </c>
      <c r="B709" s="4" t="s">
        <v>2312</v>
      </c>
      <c r="C709" s="4" t="s">
        <v>1691</v>
      </c>
      <c r="E709" s="48"/>
      <c r="F709" s="63"/>
      <c r="G709" s="50" t="s">
        <v>1682</v>
      </c>
      <c r="H709" s="50" t="s">
        <v>1682</v>
      </c>
      <c r="I709" s="51"/>
      <c r="J709" s="52">
        <v>0</v>
      </c>
      <c r="K709" s="52"/>
      <c r="L709" s="53"/>
      <c r="M709" s="54" t="str">
        <f t="shared" si="285"/>
        <v>-</v>
      </c>
      <c r="N709" s="52">
        <f t="shared" si="293"/>
        <v>0</v>
      </c>
      <c r="O709" s="55">
        <f t="shared" ca="1" si="306"/>
        <v>28</v>
      </c>
      <c r="P709" s="55" t="str">
        <f t="shared" ca="1" si="307"/>
        <v>2019.7</v>
      </c>
      <c r="Q709" s="56">
        <f t="shared" si="308"/>
        <v>0</v>
      </c>
      <c r="R709" s="52" t="str">
        <f t="shared" si="309"/>
        <v/>
      </c>
      <c r="S709" s="52"/>
      <c r="T709" s="52" t="str">
        <f t="shared" si="289"/>
        <v>OV</v>
      </c>
      <c r="U709" s="57" t="s">
        <v>130</v>
      </c>
      <c r="V709" s="58">
        <f t="shared" ca="1" si="310"/>
        <v>0</v>
      </c>
      <c r="W709" s="59"/>
      <c r="X709" s="60"/>
      <c r="Y709" s="61"/>
      <c r="Z709" s="56">
        <f t="shared" ca="1" si="303"/>
        <v>0</v>
      </c>
      <c r="AA709" s="56">
        <f t="shared" ca="1" si="303"/>
        <v>0</v>
      </c>
      <c r="AB709" s="56">
        <f t="shared" ca="1" si="303"/>
        <v>0</v>
      </c>
      <c r="AC709" s="56">
        <f t="shared" ca="1" si="303"/>
        <v>0</v>
      </c>
      <c r="AD709" s="56">
        <f t="shared" ca="1" si="303"/>
        <v>0</v>
      </c>
      <c r="AE709" s="56">
        <f t="shared" ca="1" si="303"/>
        <v>0</v>
      </c>
      <c r="AF709" s="56">
        <f t="shared" ca="1" si="303"/>
        <v>0</v>
      </c>
      <c r="AG709" s="56">
        <f t="shared" ca="1" si="303"/>
        <v>0</v>
      </c>
      <c r="AH709" s="56">
        <f t="shared" ca="1" si="303"/>
        <v>0</v>
      </c>
      <c r="AI709" s="56">
        <f t="shared" ca="1" si="303"/>
        <v>0</v>
      </c>
      <c r="AJ709" s="56">
        <f t="shared" ca="1" si="304"/>
        <v>0</v>
      </c>
      <c r="AK709" s="56">
        <f t="shared" ca="1" si="304"/>
        <v>0</v>
      </c>
      <c r="AL709" s="56">
        <f t="shared" ca="1" si="304"/>
        <v>0</v>
      </c>
      <c r="AM709" s="56">
        <f t="shared" ca="1" si="304"/>
        <v>0</v>
      </c>
      <c r="AN709" s="56">
        <f t="shared" ca="1" si="304"/>
        <v>0</v>
      </c>
      <c r="AO709" s="56">
        <f t="shared" ca="1" si="304"/>
        <v>0</v>
      </c>
      <c r="AP709" s="56">
        <f t="shared" ca="1" si="304"/>
        <v>0</v>
      </c>
      <c r="AQ709" s="56">
        <f t="shared" ca="1" si="304"/>
        <v>0</v>
      </c>
      <c r="AR709" s="56">
        <f t="shared" ca="1" si="304"/>
        <v>0</v>
      </c>
      <c r="AS709" s="56">
        <f t="shared" ca="1" si="304"/>
        <v>0</v>
      </c>
      <c r="AT709" s="56">
        <f t="shared" ca="1" si="305"/>
        <v>0</v>
      </c>
      <c r="AU709" s="56">
        <f t="shared" ca="1" si="305"/>
        <v>0</v>
      </c>
      <c r="AV709" s="56">
        <f t="shared" ca="1" si="305"/>
        <v>0</v>
      </c>
      <c r="AW709" s="56">
        <f t="shared" ca="1" si="305"/>
        <v>0</v>
      </c>
      <c r="AX709" s="56">
        <f t="shared" ca="1" si="305"/>
        <v>0</v>
      </c>
      <c r="AY709" s="56">
        <f t="shared" ca="1" si="305"/>
        <v>0</v>
      </c>
      <c r="AZ709" s="56">
        <f t="shared" ca="1" si="305"/>
        <v>0</v>
      </c>
      <c r="BA709" s="56">
        <f t="shared" ca="1" si="305"/>
        <v>0</v>
      </c>
      <c r="BB709" s="56">
        <f t="shared" ca="1" si="305"/>
        <v>0</v>
      </c>
      <c r="BC709" s="56">
        <f t="shared" ca="1" si="305"/>
        <v>0</v>
      </c>
      <c r="BD709" s="56">
        <f t="shared" ca="1" si="305"/>
        <v>0</v>
      </c>
      <c r="BE709" s="56">
        <f t="shared" ca="1" si="305"/>
        <v>0</v>
      </c>
      <c r="BF709" s="56">
        <f t="shared" ca="1" si="305"/>
        <v>0</v>
      </c>
      <c r="BG709" s="56">
        <f t="shared" ca="1" si="305"/>
        <v>0</v>
      </c>
    </row>
    <row r="710" spans="1:62" s="4" customFormat="1" x14ac:dyDescent="0.2">
      <c r="A710" s="4" t="s">
        <v>2313</v>
      </c>
      <c r="B710" s="4" t="s">
        <v>2314</v>
      </c>
      <c r="C710" s="4" t="s">
        <v>1688</v>
      </c>
      <c r="E710" s="75"/>
      <c r="F710" s="67"/>
      <c r="G710" s="50" t="s">
        <v>1682</v>
      </c>
      <c r="H710" s="50" t="s">
        <v>1682</v>
      </c>
      <c r="I710" s="51"/>
      <c r="J710" s="76">
        <v>5</v>
      </c>
      <c r="K710" s="76"/>
      <c r="L710" s="53"/>
      <c r="M710" s="54" t="str">
        <f t="shared" si="285"/>
        <v>-</v>
      </c>
      <c r="N710" s="52">
        <f t="shared" si="293"/>
        <v>0</v>
      </c>
      <c r="O710" s="55">
        <f t="shared" ca="1" si="306"/>
        <v>28</v>
      </c>
      <c r="P710" s="55" t="str">
        <f t="shared" ca="1" si="307"/>
        <v>2019.7</v>
      </c>
      <c r="Q710" s="56">
        <f t="shared" si="308"/>
        <v>0</v>
      </c>
      <c r="R710" s="52" t="str">
        <f t="shared" si="309"/>
        <v/>
      </c>
      <c r="S710" s="52"/>
      <c r="T710" s="52" t="str">
        <f t="shared" si="289"/>
        <v>OV</v>
      </c>
      <c r="U710" s="57" t="s">
        <v>130</v>
      </c>
      <c r="V710" s="58">
        <f t="shared" ca="1" si="310"/>
        <v>0</v>
      </c>
      <c r="W710" s="64" t="s">
        <v>2315</v>
      </c>
      <c r="X710" s="60"/>
      <c r="Y710" s="61"/>
      <c r="Z710" s="56">
        <f t="shared" ca="1" si="303"/>
        <v>0</v>
      </c>
      <c r="AA710" s="56">
        <f t="shared" ca="1" si="303"/>
        <v>0</v>
      </c>
      <c r="AB710" s="56">
        <f t="shared" ca="1" si="303"/>
        <v>0</v>
      </c>
      <c r="AC710" s="56">
        <f t="shared" ca="1" si="303"/>
        <v>0</v>
      </c>
      <c r="AD710" s="56">
        <f t="shared" ca="1" si="303"/>
        <v>0</v>
      </c>
      <c r="AE710" s="56">
        <f t="shared" ca="1" si="303"/>
        <v>0</v>
      </c>
      <c r="AF710" s="56">
        <f t="shared" ca="1" si="303"/>
        <v>0</v>
      </c>
      <c r="AG710" s="56">
        <f t="shared" ca="1" si="303"/>
        <v>0</v>
      </c>
      <c r="AH710" s="56">
        <f t="shared" ca="1" si="303"/>
        <v>0</v>
      </c>
      <c r="AI710" s="56">
        <f t="shared" ca="1" si="303"/>
        <v>0</v>
      </c>
      <c r="AJ710" s="56">
        <f t="shared" ca="1" si="304"/>
        <v>0</v>
      </c>
      <c r="AK710" s="56">
        <f t="shared" ca="1" si="304"/>
        <v>0</v>
      </c>
      <c r="AL710" s="56">
        <f t="shared" ca="1" si="304"/>
        <v>0</v>
      </c>
      <c r="AM710" s="56">
        <f t="shared" ca="1" si="304"/>
        <v>0</v>
      </c>
      <c r="AN710" s="56">
        <f t="shared" ca="1" si="304"/>
        <v>0</v>
      </c>
      <c r="AO710" s="56">
        <f t="shared" ca="1" si="304"/>
        <v>0</v>
      </c>
      <c r="AP710" s="56">
        <f t="shared" ca="1" si="304"/>
        <v>0</v>
      </c>
      <c r="AQ710" s="56">
        <f t="shared" ca="1" si="304"/>
        <v>0</v>
      </c>
      <c r="AR710" s="56">
        <f t="shared" ca="1" si="304"/>
        <v>0</v>
      </c>
      <c r="AS710" s="56">
        <f t="shared" ca="1" si="304"/>
        <v>0</v>
      </c>
      <c r="AT710" s="56">
        <f t="shared" ca="1" si="305"/>
        <v>0</v>
      </c>
      <c r="AU710" s="56">
        <f t="shared" ca="1" si="305"/>
        <v>0</v>
      </c>
      <c r="AV710" s="56">
        <f t="shared" ca="1" si="305"/>
        <v>0</v>
      </c>
      <c r="AW710" s="56">
        <f t="shared" ca="1" si="305"/>
        <v>0</v>
      </c>
      <c r="AX710" s="56">
        <f t="shared" ca="1" si="305"/>
        <v>0</v>
      </c>
      <c r="AY710" s="56">
        <f t="shared" ca="1" si="305"/>
        <v>0</v>
      </c>
      <c r="AZ710" s="56">
        <f t="shared" ca="1" si="305"/>
        <v>0</v>
      </c>
      <c r="BA710" s="56">
        <f t="shared" ca="1" si="305"/>
        <v>0</v>
      </c>
      <c r="BB710" s="56">
        <f t="shared" ca="1" si="305"/>
        <v>0</v>
      </c>
      <c r="BC710" s="56">
        <f t="shared" ca="1" si="305"/>
        <v>0</v>
      </c>
      <c r="BD710" s="56">
        <f t="shared" ca="1" si="305"/>
        <v>0</v>
      </c>
      <c r="BE710" s="56">
        <f t="shared" ca="1" si="305"/>
        <v>0</v>
      </c>
      <c r="BF710" s="56">
        <f t="shared" ca="1" si="305"/>
        <v>0</v>
      </c>
      <c r="BG710" s="56">
        <f t="shared" ca="1" si="305"/>
        <v>0</v>
      </c>
      <c r="BH710" s="1"/>
      <c r="BI710" s="1"/>
    </row>
    <row r="711" spans="1:62" s="4" customFormat="1" x14ac:dyDescent="0.2">
      <c r="A711" s="4" t="s">
        <v>2313</v>
      </c>
      <c r="B711" s="4" t="s">
        <v>2314</v>
      </c>
      <c r="C711" s="4" t="s">
        <v>1688</v>
      </c>
      <c r="E711" s="75"/>
      <c r="F711" s="67"/>
      <c r="G711" s="50" t="s">
        <v>1682</v>
      </c>
      <c r="H711" s="50" t="s">
        <v>1682</v>
      </c>
      <c r="I711" s="51"/>
      <c r="J711" s="76">
        <v>5</v>
      </c>
      <c r="K711" s="76"/>
      <c r="L711" s="53"/>
      <c r="M711" s="54" t="str">
        <f t="shared" si="285"/>
        <v>-</v>
      </c>
      <c r="N711" s="52">
        <f>WEEKNUM(L711)</f>
        <v>0</v>
      </c>
      <c r="O711" s="55">
        <f t="shared" ca="1" si="306"/>
        <v>28</v>
      </c>
      <c r="P711" s="55" t="str">
        <f t="shared" ca="1" si="307"/>
        <v>2019.7</v>
      </c>
      <c r="Q711" s="56">
        <f t="shared" si="308"/>
        <v>0</v>
      </c>
      <c r="R711" s="52" t="str">
        <f t="shared" si="309"/>
        <v/>
      </c>
      <c r="S711" s="52"/>
      <c r="T711" s="52" t="str">
        <f t="shared" si="289"/>
        <v>OV</v>
      </c>
      <c r="U711" s="57" t="s">
        <v>130</v>
      </c>
      <c r="V711" s="58">
        <f t="shared" ca="1" si="310"/>
        <v>0</v>
      </c>
      <c r="W711" s="64" t="s">
        <v>2315</v>
      </c>
      <c r="X711" s="60"/>
      <c r="Y711" s="61"/>
      <c r="Z711" s="56">
        <f t="shared" ca="1" si="303"/>
        <v>0</v>
      </c>
      <c r="AA711" s="56">
        <f t="shared" ca="1" si="303"/>
        <v>0</v>
      </c>
      <c r="AB711" s="56">
        <f t="shared" ca="1" si="303"/>
        <v>0</v>
      </c>
      <c r="AC711" s="56">
        <f t="shared" ca="1" si="303"/>
        <v>0</v>
      </c>
      <c r="AD711" s="56">
        <f t="shared" ca="1" si="303"/>
        <v>0</v>
      </c>
      <c r="AE711" s="56">
        <f t="shared" ca="1" si="303"/>
        <v>0</v>
      </c>
      <c r="AF711" s="56">
        <f t="shared" ca="1" si="303"/>
        <v>0</v>
      </c>
      <c r="AG711" s="56">
        <f t="shared" ca="1" si="303"/>
        <v>0</v>
      </c>
      <c r="AH711" s="56">
        <f t="shared" ca="1" si="303"/>
        <v>0</v>
      </c>
      <c r="AI711" s="56">
        <f t="shared" ca="1" si="303"/>
        <v>0</v>
      </c>
      <c r="AJ711" s="56">
        <f t="shared" ca="1" si="304"/>
        <v>0</v>
      </c>
      <c r="AK711" s="56">
        <f t="shared" ca="1" si="304"/>
        <v>0</v>
      </c>
      <c r="AL711" s="56">
        <f t="shared" ca="1" si="304"/>
        <v>0</v>
      </c>
      <c r="AM711" s="56">
        <f t="shared" ca="1" si="304"/>
        <v>0</v>
      </c>
      <c r="AN711" s="56">
        <f t="shared" ca="1" si="304"/>
        <v>0</v>
      </c>
      <c r="AO711" s="56">
        <f t="shared" ca="1" si="304"/>
        <v>0</v>
      </c>
      <c r="AP711" s="56">
        <f t="shared" ca="1" si="304"/>
        <v>0</v>
      </c>
      <c r="AQ711" s="56">
        <f t="shared" ca="1" si="304"/>
        <v>0</v>
      </c>
      <c r="AR711" s="56">
        <f t="shared" ca="1" si="304"/>
        <v>0</v>
      </c>
      <c r="AS711" s="56">
        <f t="shared" ca="1" si="304"/>
        <v>0</v>
      </c>
      <c r="AT711" s="56">
        <f t="shared" ca="1" si="305"/>
        <v>0</v>
      </c>
      <c r="AU711" s="56">
        <f t="shared" ca="1" si="305"/>
        <v>0</v>
      </c>
      <c r="AV711" s="56">
        <f t="shared" ca="1" si="305"/>
        <v>0</v>
      </c>
      <c r="AW711" s="56">
        <f t="shared" ca="1" si="305"/>
        <v>0</v>
      </c>
      <c r="AX711" s="56">
        <f t="shared" ca="1" si="305"/>
        <v>0</v>
      </c>
      <c r="AY711" s="56">
        <f t="shared" ca="1" si="305"/>
        <v>0</v>
      </c>
      <c r="AZ711" s="56">
        <f t="shared" ca="1" si="305"/>
        <v>0</v>
      </c>
      <c r="BA711" s="56">
        <f t="shared" ca="1" si="305"/>
        <v>0</v>
      </c>
      <c r="BB711" s="56">
        <f t="shared" ca="1" si="305"/>
        <v>0</v>
      </c>
      <c r="BC711" s="56">
        <f t="shared" ca="1" si="305"/>
        <v>0</v>
      </c>
      <c r="BD711" s="56">
        <f t="shared" ca="1" si="305"/>
        <v>0</v>
      </c>
      <c r="BE711" s="56">
        <f t="shared" ca="1" si="305"/>
        <v>0</v>
      </c>
      <c r="BF711" s="56">
        <f t="shared" ca="1" si="305"/>
        <v>0</v>
      </c>
      <c r="BG711" s="56">
        <f t="shared" ca="1" si="305"/>
        <v>0</v>
      </c>
      <c r="BH711" s="1"/>
      <c r="BI711" s="1"/>
    </row>
    <row r="712" spans="1:62" s="4" customFormat="1" x14ac:dyDescent="0.2">
      <c r="A712" s="4" t="s">
        <v>2313</v>
      </c>
      <c r="B712" s="4" t="s">
        <v>2314</v>
      </c>
      <c r="C712" s="4" t="s">
        <v>1688</v>
      </c>
      <c r="E712" s="75"/>
      <c r="F712" s="67"/>
      <c r="G712" s="50" t="s">
        <v>1682</v>
      </c>
      <c r="H712" s="50" t="s">
        <v>1682</v>
      </c>
      <c r="I712" s="51"/>
      <c r="J712" s="76">
        <v>5</v>
      </c>
      <c r="K712" s="76"/>
      <c r="L712" s="53"/>
      <c r="M712" s="54" t="str">
        <f t="shared" si="285"/>
        <v>-</v>
      </c>
      <c r="N712" s="52">
        <f>WEEKNUM(L712)</f>
        <v>0</v>
      </c>
      <c r="O712" s="55">
        <f t="shared" ca="1" si="306"/>
        <v>28</v>
      </c>
      <c r="P712" s="55" t="str">
        <f t="shared" ca="1" si="307"/>
        <v>2019.7</v>
      </c>
      <c r="Q712" s="56">
        <f t="shared" si="308"/>
        <v>0</v>
      </c>
      <c r="R712" s="52" t="str">
        <f t="shared" si="309"/>
        <v/>
      </c>
      <c r="S712" s="52"/>
      <c r="T712" s="52" t="str">
        <f t="shared" si="289"/>
        <v>OV</v>
      </c>
      <c r="U712" s="57" t="s">
        <v>130</v>
      </c>
      <c r="V712" s="58">
        <f t="shared" ca="1" si="310"/>
        <v>0</v>
      </c>
      <c r="W712" s="64" t="s">
        <v>2315</v>
      </c>
      <c r="X712" s="60"/>
      <c r="Y712" s="61"/>
      <c r="Z712" s="56">
        <f t="shared" ref="Z712:AI721" ca="1" si="311">IF($O712-WEEKNUM(Z$1815)=0,$Y712,0)</f>
        <v>0</v>
      </c>
      <c r="AA712" s="56">
        <f t="shared" ca="1" si="311"/>
        <v>0</v>
      </c>
      <c r="AB712" s="56">
        <f t="shared" ca="1" si="311"/>
        <v>0</v>
      </c>
      <c r="AC712" s="56">
        <f t="shared" ca="1" si="311"/>
        <v>0</v>
      </c>
      <c r="AD712" s="56">
        <f t="shared" ca="1" si="311"/>
        <v>0</v>
      </c>
      <c r="AE712" s="56">
        <f t="shared" ca="1" si="311"/>
        <v>0</v>
      </c>
      <c r="AF712" s="56">
        <f t="shared" ca="1" si="311"/>
        <v>0</v>
      </c>
      <c r="AG712" s="56">
        <f t="shared" ca="1" si="311"/>
        <v>0</v>
      </c>
      <c r="AH712" s="56">
        <f t="shared" ca="1" si="311"/>
        <v>0</v>
      </c>
      <c r="AI712" s="56">
        <f t="shared" ca="1" si="311"/>
        <v>0</v>
      </c>
      <c r="AJ712" s="56">
        <f t="shared" ref="AJ712:AS721" ca="1" si="312">IF($O712-WEEKNUM(AJ$1815)=0,$Y712,0)</f>
        <v>0</v>
      </c>
      <c r="AK712" s="56">
        <f t="shared" ca="1" si="312"/>
        <v>0</v>
      </c>
      <c r="AL712" s="56">
        <f t="shared" ca="1" si="312"/>
        <v>0</v>
      </c>
      <c r="AM712" s="56">
        <f t="shared" ca="1" si="312"/>
        <v>0</v>
      </c>
      <c r="AN712" s="56">
        <f t="shared" ca="1" si="312"/>
        <v>0</v>
      </c>
      <c r="AO712" s="56">
        <f t="shared" ca="1" si="312"/>
        <v>0</v>
      </c>
      <c r="AP712" s="56">
        <f t="shared" ca="1" si="312"/>
        <v>0</v>
      </c>
      <c r="AQ712" s="56">
        <f t="shared" ca="1" si="312"/>
        <v>0</v>
      </c>
      <c r="AR712" s="56">
        <f t="shared" ca="1" si="312"/>
        <v>0</v>
      </c>
      <c r="AS712" s="56">
        <f t="shared" ca="1" si="312"/>
        <v>0</v>
      </c>
      <c r="AT712" s="56">
        <f t="shared" ref="AT712:BG721" ca="1" si="313">IF($O712-WEEKNUM(AT$1815)=0,$Y712,0)</f>
        <v>0</v>
      </c>
      <c r="AU712" s="56">
        <f t="shared" ca="1" si="313"/>
        <v>0</v>
      </c>
      <c r="AV712" s="56">
        <f t="shared" ca="1" si="313"/>
        <v>0</v>
      </c>
      <c r="AW712" s="56">
        <f t="shared" ca="1" si="313"/>
        <v>0</v>
      </c>
      <c r="AX712" s="56">
        <f t="shared" ca="1" si="313"/>
        <v>0</v>
      </c>
      <c r="AY712" s="56">
        <f t="shared" ca="1" si="313"/>
        <v>0</v>
      </c>
      <c r="AZ712" s="56">
        <f t="shared" ca="1" si="313"/>
        <v>0</v>
      </c>
      <c r="BA712" s="56">
        <f t="shared" ca="1" si="313"/>
        <v>0</v>
      </c>
      <c r="BB712" s="56">
        <f t="shared" ca="1" si="313"/>
        <v>0</v>
      </c>
      <c r="BC712" s="56">
        <f t="shared" ca="1" si="313"/>
        <v>0</v>
      </c>
      <c r="BD712" s="56">
        <f t="shared" ca="1" si="313"/>
        <v>0</v>
      </c>
      <c r="BE712" s="56">
        <f t="shared" ca="1" si="313"/>
        <v>0</v>
      </c>
      <c r="BF712" s="56">
        <f t="shared" ca="1" si="313"/>
        <v>0</v>
      </c>
      <c r="BG712" s="56">
        <f t="shared" ca="1" si="313"/>
        <v>0</v>
      </c>
      <c r="BH712" s="1"/>
      <c r="BI712" s="1"/>
    </row>
    <row r="713" spans="1:62" s="4" customFormat="1" x14ac:dyDescent="0.2">
      <c r="A713" s="4" t="s">
        <v>2316</v>
      </c>
      <c r="B713" s="4" t="s">
        <v>2317</v>
      </c>
      <c r="C713" s="4" t="s">
        <v>1681</v>
      </c>
      <c r="E713" s="75"/>
      <c r="F713" s="67"/>
      <c r="G713" s="50" t="s">
        <v>1682</v>
      </c>
      <c r="H713" s="50" t="s">
        <v>1682</v>
      </c>
      <c r="I713" s="51"/>
      <c r="J713" s="76">
        <v>14</v>
      </c>
      <c r="K713" s="76"/>
      <c r="L713" s="53"/>
      <c r="M713" s="54" t="str">
        <f t="shared" si="285"/>
        <v>-</v>
      </c>
      <c r="N713" s="52">
        <f t="shared" si="293"/>
        <v>0</v>
      </c>
      <c r="O713" s="55">
        <f t="shared" ca="1" si="306"/>
        <v>28</v>
      </c>
      <c r="P713" s="55" t="str">
        <f t="shared" ca="1" si="307"/>
        <v>2019.7</v>
      </c>
      <c r="Q713" s="56">
        <f t="shared" si="308"/>
        <v>0</v>
      </c>
      <c r="R713" s="52" t="str">
        <f t="shared" si="309"/>
        <v/>
      </c>
      <c r="S713" s="52"/>
      <c r="T713" s="52" t="str">
        <f t="shared" si="289"/>
        <v>OV</v>
      </c>
      <c r="U713" s="57" t="s">
        <v>130</v>
      </c>
      <c r="V713" s="58">
        <f t="shared" ca="1" si="310"/>
        <v>0</v>
      </c>
      <c r="W713" s="64" t="s">
        <v>2318</v>
      </c>
      <c r="X713" s="60"/>
      <c r="Y713" s="61"/>
      <c r="Z713" s="56">
        <f t="shared" ca="1" si="311"/>
        <v>0</v>
      </c>
      <c r="AA713" s="56">
        <f t="shared" ca="1" si="311"/>
        <v>0</v>
      </c>
      <c r="AB713" s="56">
        <f t="shared" ca="1" si="311"/>
        <v>0</v>
      </c>
      <c r="AC713" s="56">
        <f t="shared" ca="1" si="311"/>
        <v>0</v>
      </c>
      <c r="AD713" s="56">
        <f t="shared" ca="1" si="311"/>
        <v>0</v>
      </c>
      <c r="AE713" s="56">
        <f t="shared" ca="1" si="311"/>
        <v>0</v>
      </c>
      <c r="AF713" s="56">
        <f t="shared" ca="1" si="311"/>
        <v>0</v>
      </c>
      <c r="AG713" s="56">
        <f t="shared" ca="1" si="311"/>
        <v>0</v>
      </c>
      <c r="AH713" s="56">
        <f t="shared" ca="1" si="311"/>
        <v>0</v>
      </c>
      <c r="AI713" s="56">
        <f t="shared" ca="1" si="311"/>
        <v>0</v>
      </c>
      <c r="AJ713" s="56">
        <f t="shared" ca="1" si="312"/>
        <v>0</v>
      </c>
      <c r="AK713" s="56">
        <f t="shared" ca="1" si="312"/>
        <v>0</v>
      </c>
      <c r="AL713" s="56">
        <f t="shared" ca="1" si="312"/>
        <v>0</v>
      </c>
      <c r="AM713" s="56">
        <f t="shared" ca="1" si="312"/>
        <v>0</v>
      </c>
      <c r="AN713" s="56">
        <f t="shared" ca="1" si="312"/>
        <v>0</v>
      </c>
      <c r="AO713" s="56">
        <f t="shared" ca="1" si="312"/>
        <v>0</v>
      </c>
      <c r="AP713" s="56">
        <f t="shared" ca="1" si="312"/>
        <v>0</v>
      </c>
      <c r="AQ713" s="56">
        <f t="shared" ca="1" si="312"/>
        <v>0</v>
      </c>
      <c r="AR713" s="56">
        <f t="shared" ca="1" si="312"/>
        <v>0</v>
      </c>
      <c r="AS713" s="56">
        <f t="shared" ca="1" si="312"/>
        <v>0</v>
      </c>
      <c r="AT713" s="56">
        <f t="shared" ca="1" si="313"/>
        <v>0</v>
      </c>
      <c r="AU713" s="56">
        <f t="shared" ca="1" si="313"/>
        <v>0</v>
      </c>
      <c r="AV713" s="56">
        <f t="shared" ca="1" si="313"/>
        <v>0</v>
      </c>
      <c r="AW713" s="56">
        <f t="shared" ca="1" si="313"/>
        <v>0</v>
      </c>
      <c r="AX713" s="56">
        <f t="shared" ca="1" si="313"/>
        <v>0</v>
      </c>
      <c r="AY713" s="56">
        <f t="shared" ca="1" si="313"/>
        <v>0</v>
      </c>
      <c r="AZ713" s="56">
        <f t="shared" ca="1" si="313"/>
        <v>0</v>
      </c>
      <c r="BA713" s="56">
        <f t="shared" ca="1" si="313"/>
        <v>0</v>
      </c>
      <c r="BB713" s="56">
        <f t="shared" ca="1" si="313"/>
        <v>0</v>
      </c>
      <c r="BC713" s="56">
        <f t="shared" ca="1" si="313"/>
        <v>0</v>
      </c>
      <c r="BD713" s="56">
        <f t="shared" ca="1" si="313"/>
        <v>0</v>
      </c>
      <c r="BE713" s="56">
        <f t="shared" ca="1" si="313"/>
        <v>0</v>
      </c>
      <c r="BF713" s="56">
        <f t="shared" ca="1" si="313"/>
        <v>0</v>
      </c>
      <c r="BG713" s="56">
        <f t="shared" ca="1" si="313"/>
        <v>0</v>
      </c>
      <c r="BH713" s="1"/>
      <c r="BI713" s="1"/>
    </row>
    <row r="714" spans="1:62" s="4" customFormat="1" x14ac:dyDescent="0.2">
      <c r="A714" s="4" t="s">
        <v>2316</v>
      </c>
      <c r="B714" s="4" t="s">
        <v>2317</v>
      </c>
      <c r="C714" s="4" t="s">
        <v>1681</v>
      </c>
      <c r="E714" s="75"/>
      <c r="F714" s="67"/>
      <c r="G714" s="50" t="s">
        <v>1682</v>
      </c>
      <c r="H714" s="50" t="s">
        <v>1682</v>
      </c>
      <c r="I714" s="51"/>
      <c r="J714" s="76">
        <v>14</v>
      </c>
      <c r="K714" s="76"/>
      <c r="L714" s="53"/>
      <c r="M714" s="54" t="str">
        <f t="shared" si="285"/>
        <v>-</v>
      </c>
      <c r="N714" s="52">
        <f t="shared" si="293"/>
        <v>0</v>
      </c>
      <c r="O714" s="55">
        <f t="shared" ca="1" si="306"/>
        <v>28</v>
      </c>
      <c r="P714" s="55" t="str">
        <f t="shared" ca="1" si="307"/>
        <v>2019.7</v>
      </c>
      <c r="Q714" s="56">
        <f t="shared" si="308"/>
        <v>0</v>
      </c>
      <c r="R714" s="52" t="str">
        <f t="shared" si="309"/>
        <v/>
      </c>
      <c r="S714" s="52"/>
      <c r="T714" s="52" t="str">
        <f t="shared" si="289"/>
        <v>OV</v>
      </c>
      <c r="U714" s="57" t="s">
        <v>130</v>
      </c>
      <c r="V714" s="58">
        <f t="shared" ca="1" si="310"/>
        <v>0</v>
      </c>
      <c r="W714" s="64" t="s">
        <v>2318</v>
      </c>
      <c r="X714" s="60"/>
      <c r="Y714" s="61"/>
      <c r="Z714" s="56">
        <f t="shared" ca="1" si="311"/>
        <v>0</v>
      </c>
      <c r="AA714" s="56">
        <f t="shared" ca="1" si="311"/>
        <v>0</v>
      </c>
      <c r="AB714" s="56">
        <f t="shared" ca="1" si="311"/>
        <v>0</v>
      </c>
      <c r="AC714" s="56">
        <f t="shared" ca="1" si="311"/>
        <v>0</v>
      </c>
      <c r="AD714" s="56">
        <f t="shared" ca="1" si="311"/>
        <v>0</v>
      </c>
      <c r="AE714" s="56">
        <f t="shared" ca="1" si="311"/>
        <v>0</v>
      </c>
      <c r="AF714" s="56">
        <f t="shared" ca="1" si="311"/>
        <v>0</v>
      </c>
      <c r="AG714" s="56">
        <f t="shared" ca="1" si="311"/>
        <v>0</v>
      </c>
      <c r="AH714" s="56">
        <f t="shared" ca="1" si="311"/>
        <v>0</v>
      </c>
      <c r="AI714" s="56">
        <f t="shared" ca="1" si="311"/>
        <v>0</v>
      </c>
      <c r="AJ714" s="56">
        <f t="shared" ca="1" si="312"/>
        <v>0</v>
      </c>
      <c r="AK714" s="56">
        <f t="shared" ca="1" si="312"/>
        <v>0</v>
      </c>
      <c r="AL714" s="56">
        <f t="shared" ca="1" si="312"/>
        <v>0</v>
      </c>
      <c r="AM714" s="56">
        <f t="shared" ca="1" si="312"/>
        <v>0</v>
      </c>
      <c r="AN714" s="56">
        <f t="shared" ca="1" si="312"/>
        <v>0</v>
      </c>
      <c r="AO714" s="56">
        <f t="shared" ca="1" si="312"/>
        <v>0</v>
      </c>
      <c r="AP714" s="56">
        <f t="shared" ca="1" si="312"/>
        <v>0</v>
      </c>
      <c r="AQ714" s="56">
        <f t="shared" ca="1" si="312"/>
        <v>0</v>
      </c>
      <c r="AR714" s="56">
        <f t="shared" ca="1" si="312"/>
        <v>0</v>
      </c>
      <c r="AS714" s="56">
        <f t="shared" ca="1" si="312"/>
        <v>0</v>
      </c>
      <c r="AT714" s="56">
        <f t="shared" ca="1" si="313"/>
        <v>0</v>
      </c>
      <c r="AU714" s="56">
        <f t="shared" ca="1" si="313"/>
        <v>0</v>
      </c>
      <c r="AV714" s="56">
        <f t="shared" ca="1" si="313"/>
        <v>0</v>
      </c>
      <c r="AW714" s="56">
        <f t="shared" ca="1" si="313"/>
        <v>0</v>
      </c>
      <c r="AX714" s="56">
        <f t="shared" ca="1" si="313"/>
        <v>0</v>
      </c>
      <c r="AY714" s="56">
        <f t="shared" ca="1" si="313"/>
        <v>0</v>
      </c>
      <c r="AZ714" s="56">
        <f t="shared" ca="1" si="313"/>
        <v>0</v>
      </c>
      <c r="BA714" s="56">
        <f t="shared" ca="1" si="313"/>
        <v>0</v>
      </c>
      <c r="BB714" s="56">
        <f t="shared" ca="1" si="313"/>
        <v>0</v>
      </c>
      <c r="BC714" s="56">
        <f t="shared" ca="1" si="313"/>
        <v>0</v>
      </c>
      <c r="BD714" s="56">
        <f t="shared" ca="1" si="313"/>
        <v>0</v>
      </c>
      <c r="BE714" s="56">
        <f t="shared" ca="1" si="313"/>
        <v>0</v>
      </c>
      <c r="BF714" s="56">
        <f t="shared" ca="1" si="313"/>
        <v>0</v>
      </c>
      <c r="BG714" s="56">
        <f t="shared" ca="1" si="313"/>
        <v>0</v>
      </c>
      <c r="BH714" s="1"/>
      <c r="BI714" s="1"/>
    </row>
    <row r="715" spans="1:62" x14ac:dyDescent="0.2">
      <c r="A715" s="4" t="s">
        <v>2319</v>
      </c>
      <c r="B715" s="4" t="s">
        <v>2320</v>
      </c>
      <c r="C715" s="4" t="s">
        <v>1681</v>
      </c>
      <c r="D715" s="4"/>
      <c r="E715" s="48"/>
      <c r="F715" s="63"/>
      <c r="G715" s="50" t="s">
        <v>1682</v>
      </c>
      <c r="H715" s="50" t="s">
        <v>1682</v>
      </c>
      <c r="I715" s="51"/>
      <c r="J715" s="52">
        <v>14</v>
      </c>
      <c r="K715" s="52"/>
      <c r="L715" s="53"/>
      <c r="M715" s="54" t="str">
        <f t="shared" si="285"/>
        <v>-</v>
      </c>
      <c r="N715" s="52">
        <f t="shared" si="293"/>
        <v>0</v>
      </c>
      <c r="O715" s="55">
        <f t="shared" ca="1" si="306"/>
        <v>28</v>
      </c>
      <c r="P715" s="55" t="str">
        <f t="shared" ca="1" si="307"/>
        <v>2019.7</v>
      </c>
      <c r="Q715" s="56">
        <f t="shared" si="308"/>
        <v>0</v>
      </c>
      <c r="R715" s="52" t="str">
        <f t="shared" si="309"/>
        <v/>
      </c>
      <c r="S715" s="52"/>
      <c r="T715" s="52" t="str">
        <f t="shared" si="289"/>
        <v>OV</v>
      </c>
      <c r="U715" s="57" t="s">
        <v>178</v>
      </c>
      <c r="V715" s="58">
        <f t="shared" ca="1" si="310"/>
        <v>0</v>
      </c>
      <c r="W715" s="64"/>
      <c r="X715" s="60"/>
      <c r="Y715" s="61"/>
      <c r="Z715" s="56">
        <f t="shared" ca="1" si="311"/>
        <v>0</v>
      </c>
      <c r="AA715" s="56">
        <f t="shared" ca="1" si="311"/>
        <v>0</v>
      </c>
      <c r="AB715" s="56">
        <f t="shared" ca="1" si="311"/>
        <v>0</v>
      </c>
      <c r="AC715" s="56">
        <f t="shared" ca="1" si="311"/>
        <v>0</v>
      </c>
      <c r="AD715" s="56">
        <f t="shared" ca="1" si="311"/>
        <v>0</v>
      </c>
      <c r="AE715" s="56">
        <f t="shared" ca="1" si="311"/>
        <v>0</v>
      </c>
      <c r="AF715" s="56">
        <f t="shared" ca="1" si="311"/>
        <v>0</v>
      </c>
      <c r="AG715" s="56">
        <f t="shared" ca="1" si="311"/>
        <v>0</v>
      </c>
      <c r="AH715" s="56">
        <f t="shared" ca="1" si="311"/>
        <v>0</v>
      </c>
      <c r="AI715" s="56">
        <f t="shared" ca="1" si="311"/>
        <v>0</v>
      </c>
      <c r="AJ715" s="56">
        <f t="shared" ca="1" si="312"/>
        <v>0</v>
      </c>
      <c r="AK715" s="56">
        <f t="shared" ca="1" si="312"/>
        <v>0</v>
      </c>
      <c r="AL715" s="56">
        <f t="shared" ca="1" si="312"/>
        <v>0</v>
      </c>
      <c r="AM715" s="56">
        <f t="shared" ca="1" si="312"/>
        <v>0</v>
      </c>
      <c r="AN715" s="56">
        <f t="shared" ca="1" si="312"/>
        <v>0</v>
      </c>
      <c r="AO715" s="56">
        <f t="shared" ca="1" si="312"/>
        <v>0</v>
      </c>
      <c r="AP715" s="56">
        <f t="shared" ca="1" si="312"/>
        <v>0</v>
      </c>
      <c r="AQ715" s="56">
        <f t="shared" ca="1" si="312"/>
        <v>0</v>
      </c>
      <c r="AR715" s="56">
        <f t="shared" ca="1" si="312"/>
        <v>0</v>
      </c>
      <c r="AS715" s="56">
        <f t="shared" ca="1" si="312"/>
        <v>0</v>
      </c>
      <c r="AT715" s="56">
        <f t="shared" ca="1" si="313"/>
        <v>0</v>
      </c>
      <c r="AU715" s="56">
        <f t="shared" ca="1" si="313"/>
        <v>0</v>
      </c>
      <c r="AV715" s="56">
        <f t="shared" ca="1" si="313"/>
        <v>0</v>
      </c>
      <c r="AW715" s="56">
        <f t="shared" ca="1" si="313"/>
        <v>0</v>
      </c>
      <c r="AX715" s="56">
        <f t="shared" ca="1" si="313"/>
        <v>0</v>
      </c>
      <c r="AY715" s="56">
        <f t="shared" ca="1" si="313"/>
        <v>0</v>
      </c>
      <c r="AZ715" s="56">
        <f t="shared" ca="1" si="313"/>
        <v>0</v>
      </c>
      <c r="BA715" s="56">
        <f t="shared" ca="1" si="313"/>
        <v>0</v>
      </c>
      <c r="BB715" s="56">
        <f t="shared" ca="1" si="313"/>
        <v>0</v>
      </c>
      <c r="BC715" s="56">
        <f t="shared" ca="1" si="313"/>
        <v>0</v>
      </c>
      <c r="BD715" s="56">
        <f t="shared" ca="1" si="313"/>
        <v>0</v>
      </c>
      <c r="BE715" s="56">
        <f t="shared" ca="1" si="313"/>
        <v>0</v>
      </c>
      <c r="BF715" s="56">
        <f t="shared" ca="1" si="313"/>
        <v>0</v>
      </c>
      <c r="BG715" s="56">
        <f t="shared" ca="1" si="313"/>
        <v>0</v>
      </c>
      <c r="BJ715" s="4"/>
    </row>
    <row r="716" spans="1:62" x14ac:dyDescent="0.2">
      <c r="A716" s="4" t="s">
        <v>1468</v>
      </c>
      <c r="B716" s="4" t="s">
        <v>2321</v>
      </c>
      <c r="C716" s="4" t="s">
        <v>1681</v>
      </c>
      <c r="D716" s="4"/>
      <c r="E716" s="48"/>
      <c r="F716" s="63" t="s">
        <v>2322</v>
      </c>
      <c r="G716" s="50" t="s">
        <v>1682</v>
      </c>
      <c r="H716" s="50" t="s">
        <v>1682</v>
      </c>
      <c r="I716" s="51"/>
      <c r="J716" s="52">
        <v>14</v>
      </c>
      <c r="K716" s="52"/>
      <c r="L716" s="53">
        <v>43581</v>
      </c>
      <c r="M716" s="54">
        <f t="shared" si="285"/>
        <v>5</v>
      </c>
      <c r="N716" s="52">
        <f>WEEKNUM(L716)</f>
        <v>17</v>
      </c>
      <c r="O716" s="55">
        <f t="shared" ca="1" si="306"/>
        <v>28</v>
      </c>
      <c r="P716" s="55" t="str">
        <f t="shared" ca="1" si="307"/>
        <v>2019.7</v>
      </c>
      <c r="Q716" s="56">
        <f t="shared" si="308"/>
        <v>3146.1073512252042</v>
      </c>
      <c r="R716" s="52">
        <f t="shared" ca="1" si="309"/>
        <v>75</v>
      </c>
      <c r="S716" s="52"/>
      <c r="T716" s="52" t="str">
        <f t="shared" ca="1" si="289"/>
        <v>OV</v>
      </c>
      <c r="U716" s="57" t="s">
        <v>130</v>
      </c>
      <c r="V716" s="58">
        <f t="shared" ca="1" si="310"/>
        <v>0</v>
      </c>
      <c r="W716" s="64" t="s">
        <v>2323</v>
      </c>
      <c r="X716" s="60">
        <v>2520.87</v>
      </c>
      <c r="Y716" s="61">
        <v>13481.07</v>
      </c>
      <c r="Z716" s="56">
        <f t="shared" ca="1" si="311"/>
        <v>0</v>
      </c>
      <c r="AA716" s="56">
        <f t="shared" ca="1" si="311"/>
        <v>0</v>
      </c>
      <c r="AB716" s="56">
        <f t="shared" ca="1" si="311"/>
        <v>0</v>
      </c>
      <c r="AC716" s="56">
        <f t="shared" ca="1" si="311"/>
        <v>0</v>
      </c>
      <c r="AD716" s="56">
        <f t="shared" ca="1" si="311"/>
        <v>0</v>
      </c>
      <c r="AE716" s="56">
        <f t="shared" ca="1" si="311"/>
        <v>0</v>
      </c>
      <c r="AF716" s="56">
        <f t="shared" ca="1" si="311"/>
        <v>0</v>
      </c>
      <c r="AG716" s="56">
        <f t="shared" ca="1" si="311"/>
        <v>0</v>
      </c>
      <c r="AH716" s="56">
        <f t="shared" ca="1" si="311"/>
        <v>0</v>
      </c>
      <c r="AI716" s="56">
        <f t="shared" ca="1" si="311"/>
        <v>13481.07</v>
      </c>
      <c r="AJ716" s="56">
        <f t="shared" ca="1" si="312"/>
        <v>0</v>
      </c>
      <c r="AK716" s="56">
        <f t="shared" ca="1" si="312"/>
        <v>0</v>
      </c>
      <c r="AL716" s="56">
        <f t="shared" ca="1" si="312"/>
        <v>0</v>
      </c>
      <c r="AM716" s="56">
        <f t="shared" ca="1" si="312"/>
        <v>0</v>
      </c>
      <c r="AN716" s="56">
        <f t="shared" ca="1" si="312"/>
        <v>0</v>
      </c>
      <c r="AO716" s="56">
        <f t="shared" ca="1" si="312"/>
        <v>0</v>
      </c>
      <c r="AP716" s="56">
        <f t="shared" ca="1" si="312"/>
        <v>0</v>
      </c>
      <c r="AQ716" s="56">
        <f t="shared" ca="1" si="312"/>
        <v>0</v>
      </c>
      <c r="AR716" s="56">
        <f t="shared" ca="1" si="312"/>
        <v>0</v>
      </c>
      <c r="AS716" s="56">
        <f t="shared" ca="1" si="312"/>
        <v>0</v>
      </c>
      <c r="AT716" s="56">
        <f t="shared" ca="1" si="313"/>
        <v>0</v>
      </c>
      <c r="AU716" s="56">
        <f t="shared" ca="1" si="313"/>
        <v>0</v>
      </c>
      <c r="AV716" s="56">
        <f t="shared" ca="1" si="313"/>
        <v>0</v>
      </c>
      <c r="AW716" s="56">
        <f t="shared" ca="1" si="313"/>
        <v>0</v>
      </c>
      <c r="AX716" s="56">
        <f t="shared" ca="1" si="313"/>
        <v>0</v>
      </c>
      <c r="AY716" s="56">
        <f t="shared" ca="1" si="313"/>
        <v>0</v>
      </c>
      <c r="AZ716" s="56">
        <f t="shared" ca="1" si="313"/>
        <v>0</v>
      </c>
      <c r="BA716" s="56">
        <f t="shared" ca="1" si="313"/>
        <v>0</v>
      </c>
      <c r="BB716" s="56">
        <f t="shared" ca="1" si="313"/>
        <v>0</v>
      </c>
      <c r="BC716" s="56">
        <f t="shared" ca="1" si="313"/>
        <v>0</v>
      </c>
      <c r="BD716" s="56">
        <f t="shared" ca="1" si="313"/>
        <v>0</v>
      </c>
      <c r="BE716" s="56">
        <f t="shared" ca="1" si="313"/>
        <v>0</v>
      </c>
      <c r="BF716" s="56">
        <f t="shared" ca="1" si="313"/>
        <v>0</v>
      </c>
      <c r="BG716" s="56">
        <f t="shared" ca="1" si="313"/>
        <v>0</v>
      </c>
      <c r="BJ716" s="4"/>
    </row>
    <row r="717" spans="1:62" x14ac:dyDescent="0.2">
      <c r="A717" s="4" t="s">
        <v>2324</v>
      </c>
      <c r="B717" s="4" t="s">
        <v>2325</v>
      </c>
      <c r="C717" s="4" t="s">
        <v>1681</v>
      </c>
      <c r="D717" s="4"/>
      <c r="E717" s="48"/>
      <c r="F717" s="63"/>
      <c r="G717" s="50" t="s">
        <v>1682</v>
      </c>
      <c r="H717" s="50" t="s">
        <v>1682</v>
      </c>
      <c r="I717" s="51"/>
      <c r="J717" s="52">
        <v>14</v>
      </c>
      <c r="K717" s="52"/>
      <c r="L717" s="53"/>
      <c r="M717" s="54" t="str">
        <f t="shared" si="285"/>
        <v>-</v>
      </c>
      <c r="N717" s="52">
        <f t="shared" si="293"/>
        <v>0</v>
      </c>
      <c r="O717" s="55">
        <f t="shared" ca="1" si="306"/>
        <v>28</v>
      </c>
      <c r="P717" s="55" t="str">
        <f t="shared" ca="1" si="307"/>
        <v>2019.7</v>
      </c>
      <c r="Q717" s="56">
        <f t="shared" si="308"/>
        <v>0</v>
      </c>
      <c r="R717" s="52" t="str">
        <f t="shared" si="309"/>
        <v/>
      </c>
      <c r="S717" s="52"/>
      <c r="T717" s="52" t="str">
        <f t="shared" si="289"/>
        <v>OV</v>
      </c>
      <c r="U717" s="57" t="s">
        <v>130</v>
      </c>
      <c r="V717" s="58">
        <f t="shared" ca="1" si="310"/>
        <v>0</v>
      </c>
      <c r="W717" s="64" t="s">
        <v>2326</v>
      </c>
      <c r="X717" s="60"/>
      <c r="Y717" s="61"/>
      <c r="Z717" s="56">
        <f t="shared" ca="1" si="311"/>
        <v>0</v>
      </c>
      <c r="AA717" s="56">
        <f t="shared" ca="1" si="311"/>
        <v>0</v>
      </c>
      <c r="AB717" s="56">
        <f t="shared" ca="1" si="311"/>
        <v>0</v>
      </c>
      <c r="AC717" s="56">
        <f t="shared" ca="1" si="311"/>
        <v>0</v>
      </c>
      <c r="AD717" s="56">
        <f t="shared" ca="1" si="311"/>
        <v>0</v>
      </c>
      <c r="AE717" s="56">
        <f t="shared" ca="1" si="311"/>
        <v>0</v>
      </c>
      <c r="AF717" s="56">
        <f t="shared" ca="1" si="311"/>
        <v>0</v>
      </c>
      <c r="AG717" s="56">
        <f t="shared" ca="1" si="311"/>
        <v>0</v>
      </c>
      <c r="AH717" s="56">
        <f t="shared" ca="1" si="311"/>
        <v>0</v>
      </c>
      <c r="AI717" s="56">
        <f t="shared" ca="1" si="311"/>
        <v>0</v>
      </c>
      <c r="AJ717" s="56">
        <f t="shared" ca="1" si="312"/>
        <v>0</v>
      </c>
      <c r="AK717" s="56">
        <f t="shared" ca="1" si="312"/>
        <v>0</v>
      </c>
      <c r="AL717" s="56">
        <f t="shared" ca="1" si="312"/>
        <v>0</v>
      </c>
      <c r="AM717" s="56">
        <f t="shared" ca="1" si="312"/>
        <v>0</v>
      </c>
      <c r="AN717" s="56">
        <f t="shared" ca="1" si="312"/>
        <v>0</v>
      </c>
      <c r="AO717" s="56">
        <f t="shared" ca="1" si="312"/>
        <v>0</v>
      </c>
      <c r="AP717" s="56">
        <f t="shared" ca="1" si="312"/>
        <v>0</v>
      </c>
      <c r="AQ717" s="56">
        <f t="shared" ca="1" si="312"/>
        <v>0</v>
      </c>
      <c r="AR717" s="56">
        <f t="shared" ca="1" si="312"/>
        <v>0</v>
      </c>
      <c r="AS717" s="56">
        <f t="shared" ca="1" si="312"/>
        <v>0</v>
      </c>
      <c r="AT717" s="56">
        <f t="shared" ca="1" si="313"/>
        <v>0</v>
      </c>
      <c r="AU717" s="56">
        <f t="shared" ca="1" si="313"/>
        <v>0</v>
      </c>
      <c r="AV717" s="56">
        <f t="shared" ca="1" si="313"/>
        <v>0</v>
      </c>
      <c r="AW717" s="56">
        <f t="shared" ca="1" si="313"/>
        <v>0</v>
      </c>
      <c r="AX717" s="56">
        <f t="shared" ca="1" si="313"/>
        <v>0</v>
      </c>
      <c r="AY717" s="56">
        <f t="shared" ca="1" si="313"/>
        <v>0</v>
      </c>
      <c r="AZ717" s="56">
        <f t="shared" ca="1" si="313"/>
        <v>0</v>
      </c>
      <c r="BA717" s="56">
        <f t="shared" ca="1" si="313"/>
        <v>0</v>
      </c>
      <c r="BB717" s="56">
        <f t="shared" ca="1" si="313"/>
        <v>0</v>
      </c>
      <c r="BC717" s="56">
        <f t="shared" ca="1" si="313"/>
        <v>0</v>
      </c>
      <c r="BD717" s="56">
        <f t="shared" ca="1" si="313"/>
        <v>0</v>
      </c>
      <c r="BE717" s="56">
        <f t="shared" ca="1" si="313"/>
        <v>0</v>
      </c>
      <c r="BF717" s="56">
        <f t="shared" ca="1" si="313"/>
        <v>0</v>
      </c>
      <c r="BG717" s="56">
        <f t="shared" ca="1" si="313"/>
        <v>0</v>
      </c>
      <c r="BJ717" s="4"/>
    </row>
    <row r="718" spans="1:62" x14ac:dyDescent="0.2">
      <c r="A718" s="4" t="s">
        <v>2324</v>
      </c>
      <c r="B718" s="4" t="s">
        <v>2325</v>
      </c>
      <c r="C718" s="4" t="s">
        <v>1681</v>
      </c>
      <c r="D718" s="4"/>
      <c r="E718" s="48"/>
      <c r="F718" s="63"/>
      <c r="G718" s="50" t="s">
        <v>1682</v>
      </c>
      <c r="H718" s="50" t="s">
        <v>1682</v>
      </c>
      <c r="I718" s="51"/>
      <c r="J718" s="52">
        <v>14</v>
      </c>
      <c r="K718" s="52"/>
      <c r="L718" s="53"/>
      <c r="M718" s="54" t="str">
        <f t="shared" si="285"/>
        <v>-</v>
      </c>
      <c r="N718" s="52">
        <f t="shared" si="293"/>
        <v>0</v>
      </c>
      <c r="O718" s="55">
        <f t="shared" ca="1" si="306"/>
        <v>28</v>
      </c>
      <c r="P718" s="55" t="str">
        <f t="shared" ca="1" si="307"/>
        <v>2019.7</v>
      </c>
      <c r="Q718" s="56">
        <f t="shared" si="308"/>
        <v>0</v>
      </c>
      <c r="R718" s="52" t="str">
        <f t="shared" si="309"/>
        <v/>
      </c>
      <c r="S718" s="52"/>
      <c r="T718" s="52" t="str">
        <f t="shared" si="289"/>
        <v>OV</v>
      </c>
      <c r="U718" s="57" t="s">
        <v>130</v>
      </c>
      <c r="V718" s="58">
        <f t="shared" ca="1" si="310"/>
        <v>0</v>
      </c>
      <c r="W718" s="64" t="s">
        <v>2326</v>
      </c>
      <c r="X718" s="60"/>
      <c r="Y718" s="61"/>
      <c r="Z718" s="56">
        <f t="shared" ca="1" si="311"/>
        <v>0</v>
      </c>
      <c r="AA718" s="56">
        <f t="shared" ca="1" si="311"/>
        <v>0</v>
      </c>
      <c r="AB718" s="56">
        <f t="shared" ca="1" si="311"/>
        <v>0</v>
      </c>
      <c r="AC718" s="56">
        <f t="shared" ca="1" si="311"/>
        <v>0</v>
      </c>
      <c r="AD718" s="56">
        <f t="shared" ca="1" si="311"/>
        <v>0</v>
      </c>
      <c r="AE718" s="56">
        <f t="shared" ca="1" si="311"/>
        <v>0</v>
      </c>
      <c r="AF718" s="56">
        <f t="shared" ca="1" si="311"/>
        <v>0</v>
      </c>
      <c r="AG718" s="56">
        <f t="shared" ca="1" si="311"/>
        <v>0</v>
      </c>
      <c r="AH718" s="56">
        <f t="shared" ca="1" si="311"/>
        <v>0</v>
      </c>
      <c r="AI718" s="56">
        <f t="shared" ca="1" si="311"/>
        <v>0</v>
      </c>
      <c r="AJ718" s="56">
        <f t="shared" ca="1" si="312"/>
        <v>0</v>
      </c>
      <c r="AK718" s="56">
        <f t="shared" ca="1" si="312"/>
        <v>0</v>
      </c>
      <c r="AL718" s="56">
        <f t="shared" ca="1" si="312"/>
        <v>0</v>
      </c>
      <c r="AM718" s="56">
        <f t="shared" ca="1" si="312"/>
        <v>0</v>
      </c>
      <c r="AN718" s="56">
        <f t="shared" ca="1" si="312"/>
        <v>0</v>
      </c>
      <c r="AO718" s="56">
        <f t="shared" ca="1" si="312"/>
        <v>0</v>
      </c>
      <c r="AP718" s="56">
        <f t="shared" ca="1" si="312"/>
        <v>0</v>
      </c>
      <c r="AQ718" s="56">
        <f t="shared" ca="1" si="312"/>
        <v>0</v>
      </c>
      <c r="AR718" s="56">
        <f t="shared" ca="1" si="312"/>
        <v>0</v>
      </c>
      <c r="AS718" s="56">
        <f t="shared" ca="1" si="312"/>
        <v>0</v>
      </c>
      <c r="AT718" s="56">
        <f t="shared" ca="1" si="313"/>
        <v>0</v>
      </c>
      <c r="AU718" s="56">
        <f t="shared" ca="1" si="313"/>
        <v>0</v>
      </c>
      <c r="AV718" s="56">
        <f t="shared" ca="1" si="313"/>
        <v>0</v>
      </c>
      <c r="AW718" s="56">
        <f t="shared" ca="1" si="313"/>
        <v>0</v>
      </c>
      <c r="AX718" s="56">
        <f t="shared" ca="1" si="313"/>
        <v>0</v>
      </c>
      <c r="AY718" s="56">
        <f t="shared" ca="1" si="313"/>
        <v>0</v>
      </c>
      <c r="AZ718" s="56">
        <f t="shared" ca="1" si="313"/>
        <v>0</v>
      </c>
      <c r="BA718" s="56">
        <f t="shared" ca="1" si="313"/>
        <v>0</v>
      </c>
      <c r="BB718" s="56">
        <f t="shared" ca="1" si="313"/>
        <v>0</v>
      </c>
      <c r="BC718" s="56">
        <f t="shared" ca="1" si="313"/>
        <v>0</v>
      </c>
      <c r="BD718" s="56">
        <f t="shared" ca="1" si="313"/>
        <v>0</v>
      </c>
      <c r="BE718" s="56">
        <f t="shared" ca="1" si="313"/>
        <v>0</v>
      </c>
      <c r="BF718" s="56">
        <f t="shared" ca="1" si="313"/>
        <v>0</v>
      </c>
      <c r="BG718" s="56">
        <f t="shared" ca="1" si="313"/>
        <v>0</v>
      </c>
      <c r="BJ718" s="4"/>
    </row>
    <row r="719" spans="1:62" x14ac:dyDescent="0.2">
      <c r="A719" s="4" t="s">
        <v>2324</v>
      </c>
      <c r="B719" s="4" t="s">
        <v>2325</v>
      </c>
      <c r="C719" s="4" t="s">
        <v>1681</v>
      </c>
      <c r="D719" s="4"/>
      <c r="E719" s="48"/>
      <c r="F719" s="63"/>
      <c r="G719" s="50" t="s">
        <v>1682</v>
      </c>
      <c r="H719" s="50" t="s">
        <v>1682</v>
      </c>
      <c r="I719" s="51"/>
      <c r="J719" s="52">
        <v>14</v>
      </c>
      <c r="K719" s="52"/>
      <c r="L719" s="53"/>
      <c r="M719" s="54" t="str">
        <f t="shared" si="285"/>
        <v>-</v>
      </c>
      <c r="N719" s="52">
        <f t="shared" si="293"/>
        <v>0</v>
      </c>
      <c r="O719" s="55">
        <f t="shared" ca="1" si="306"/>
        <v>28</v>
      </c>
      <c r="P719" s="55" t="str">
        <f t="shared" ca="1" si="307"/>
        <v>2019.7</v>
      </c>
      <c r="Q719" s="56">
        <f t="shared" si="308"/>
        <v>0</v>
      </c>
      <c r="R719" s="52" t="str">
        <f t="shared" si="309"/>
        <v/>
      </c>
      <c r="S719" s="52"/>
      <c r="T719" s="52" t="str">
        <f t="shared" si="289"/>
        <v>OV</v>
      </c>
      <c r="U719" s="57" t="s">
        <v>130</v>
      </c>
      <c r="V719" s="58">
        <f t="shared" ca="1" si="310"/>
        <v>0</v>
      </c>
      <c r="W719" s="64" t="s">
        <v>2326</v>
      </c>
      <c r="X719" s="60"/>
      <c r="Y719" s="61"/>
      <c r="Z719" s="56">
        <f t="shared" ca="1" si="311"/>
        <v>0</v>
      </c>
      <c r="AA719" s="56">
        <f t="shared" ca="1" si="311"/>
        <v>0</v>
      </c>
      <c r="AB719" s="56">
        <f t="shared" ca="1" si="311"/>
        <v>0</v>
      </c>
      <c r="AC719" s="56">
        <f t="shared" ca="1" si="311"/>
        <v>0</v>
      </c>
      <c r="AD719" s="56">
        <f t="shared" ca="1" si="311"/>
        <v>0</v>
      </c>
      <c r="AE719" s="56">
        <f t="shared" ca="1" si="311"/>
        <v>0</v>
      </c>
      <c r="AF719" s="56">
        <f t="shared" ca="1" si="311"/>
        <v>0</v>
      </c>
      <c r="AG719" s="56">
        <f t="shared" ca="1" si="311"/>
        <v>0</v>
      </c>
      <c r="AH719" s="56">
        <f t="shared" ca="1" si="311"/>
        <v>0</v>
      </c>
      <c r="AI719" s="56">
        <f t="shared" ca="1" si="311"/>
        <v>0</v>
      </c>
      <c r="AJ719" s="56">
        <f t="shared" ca="1" si="312"/>
        <v>0</v>
      </c>
      <c r="AK719" s="56">
        <f t="shared" ca="1" si="312"/>
        <v>0</v>
      </c>
      <c r="AL719" s="56">
        <f t="shared" ca="1" si="312"/>
        <v>0</v>
      </c>
      <c r="AM719" s="56">
        <f t="shared" ca="1" si="312"/>
        <v>0</v>
      </c>
      <c r="AN719" s="56">
        <f t="shared" ca="1" si="312"/>
        <v>0</v>
      </c>
      <c r="AO719" s="56">
        <f t="shared" ca="1" si="312"/>
        <v>0</v>
      </c>
      <c r="AP719" s="56">
        <f t="shared" ca="1" si="312"/>
        <v>0</v>
      </c>
      <c r="AQ719" s="56">
        <f t="shared" ca="1" si="312"/>
        <v>0</v>
      </c>
      <c r="AR719" s="56">
        <f t="shared" ca="1" si="312"/>
        <v>0</v>
      </c>
      <c r="AS719" s="56">
        <f t="shared" ca="1" si="312"/>
        <v>0</v>
      </c>
      <c r="AT719" s="56">
        <f t="shared" ca="1" si="313"/>
        <v>0</v>
      </c>
      <c r="AU719" s="56">
        <f t="shared" ca="1" si="313"/>
        <v>0</v>
      </c>
      <c r="AV719" s="56">
        <f t="shared" ca="1" si="313"/>
        <v>0</v>
      </c>
      <c r="AW719" s="56">
        <f t="shared" ca="1" si="313"/>
        <v>0</v>
      </c>
      <c r="AX719" s="56">
        <f t="shared" ca="1" si="313"/>
        <v>0</v>
      </c>
      <c r="AY719" s="56">
        <f t="shared" ca="1" si="313"/>
        <v>0</v>
      </c>
      <c r="AZ719" s="56">
        <f t="shared" ca="1" si="313"/>
        <v>0</v>
      </c>
      <c r="BA719" s="56">
        <f t="shared" ca="1" si="313"/>
        <v>0</v>
      </c>
      <c r="BB719" s="56">
        <f t="shared" ca="1" si="313"/>
        <v>0</v>
      </c>
      <c r="BC719" s="56">
        <f t="shared" ca="1" si="313"/>
        <v>0</v>
      </c>
      <c r="BD719" s="56">
        <f t="shared" ca="1" si="313"/>
        <v>0</v>
      </c>
      <c r="BE719" s="56">
        <f t="shared" ca="1" si="313"/>
        <v>0</v>
      </c>
      <c r="BF719" s="56">
        <f t="shared" ca="1" si="313"/>
        <v>0</v>
      </c>
      <c r="BG719" s="56">
        <f t="shared" ca="1" si="313"/>
        <v>0</v>
      </c>
      <c r="BJ719" s="4"/>
    </row>
    <row r="720" spans="1:62" x14ac:dyDescent="0.2">
      <c r="A720" s="4" t="s">
        <v>2327</v>
      </c>
      <c r="B720" s="4" t="s">
        <v>2328</v>
      </c>
      <c r="C720" s="4" t="s">
        <v>1681</v>
      </c>
      <c r="D720" s="4"/>
      <c r="E720" s="75"/>
      <c r="F720" s="67"/>
      <c r="G720" s="50" t="s">
        <v>1682</v>
      </c>
      <c r="H720" s="50" t="s">
        <v>1682</v>
      </c>
      <c r="I720" s="51"/>
      <c r="J720" s="76">
        <v>14</v>
      </c>
      <c r="K720" s="76"/>
      <c r="L720" s="53"/>
      <c r="M720" s="54" t="str">
        <f t="shared" si="285"/>
        <v>-</v>
      </c>
      <c r="N720" s="52">
        <f t="shared" si="293"/>
        <v>0</v>
      </c>
      <c r="O720" s="55">
        <f t="shared" ca="1" si="306"/>
        <v>28</v>
      </c>
      <c r="P720" s="55" t="str">
        <f t="shared" ca="1" si="307"/>
        <v>2019.7</v>
      </c>
      <c r="Q720" s="56">
        <f t="shared" si="308"/>
        <v>0</v>
      </c>
      <c r="R720" s="52" t="str">
        <f t="shared" si="309"/>
        <v/>
      </c>
      <c r="S720" s="52"/>
      <c r="T720" s="52" t="str">
        <f t="shared" si="289"/>
        <v>OV</v>
      </c>
      <c r="U720" s="57" t="s">
        <v>130</v>
      </c>
      <c r="V720" s="58">
        <f t="shared" ca="1" si="310"/>
        <v>0</v>
      </c>
      <c r="W720" s="59"/>
      <c r="X720" s="60"/>
      <c r="Y720" s="61"/>
      <c r="Z720" s="56">
        <f t="shared" ca="1" si="311"/>
        <v>0</v>
      </c>
      <c r="AA720" s="56">
        <f t="shared" ca="1" si="311"/>
        <v>0</v>
      </c>
      <c r="AB720" s="56">
        <f t="shared" ca="1" si="311"/>
        <v>0</v>
      </c>
      <c r="AC720" s="56">
        <f t="shared" ca="1" si="311"/>
        <v>0</v>
      </c>
      <c r="AD720" s="56">
        <f t="shared" ca="1" si="311"/>
        <v>0</v>
      </c>
      <c r="AE720" s="56">
        <f t="shared" ca="1" si="311"/>
        <v>0</v>
      </c>
      <c r="AF720" s="56">
        <f t="shared" ca="1" si="311"/>
        <v>0</v>
      </c>
      <c r="AG720" s="56">
        <f t="shared" ca="1" si="311"/>
        <v>0</v>
      </c>
      <c r="AH720" s="56">
        <f t="shared" ca="1" si="311"/>
        <v>0</v>
      </c>
      <c r="AI720" s="56">
        <f t="shared" ca="1" si="311"/>
        <v>0</v>
      </c>
      <c r="AJ720" s="56">
        <f t="shared" ca="1" si="312"/>
        <v>0</v>
      </c>
      <c r="AK720" s="56">
        <f t="shared" ca="1" si="312"/>
        <v>0</v>
      </c>
      <c r="AL720" s="56">
        <f t="shared" ca="1" si="312"/>
        <v>0</v>
      </c>
      <c r="AM720" s="56">
        <f t="shared" ca="1" si="312"/>
        <v>0</v>
      </c>
      <c r="AN720" s="56">
        <f t="shared" ca="1" si="312"/>
        <v>0</v>
      </c>
      <c r="AO720" s="56">
        <f t="shared" ca="1" si="312"/>
        <v>0</v>
      </c>
      <c r="AP720" s="56">
        <f t="shared" ca="1" si="312"/>
        <v>0</v>
      </c>
      <c r="AQ720" s="56">
        <f t="shared" ca="1" si="312"/>
        <v>0</v>
      </c>
      <c r="AR720" s="56">
        <f t="shared" ca="1" si="312"/>
        <v>0</v>
      </c>
      <c r="AS720" s="56">
        <f t="shared" ca="1" si="312"/>
        <v>0</v>
      </c>
      <c r="AT720" s="56">
        <f t="shared" ca="1" si="313"/>
        <v>0</v>
      </c>
      <c r="AU720" s="56">
        <f t="shared" ca="1" si="313"/>
        <v>0</v>
      </c>
      <c r="AV720" s="56">
        <f t="shared" ca="1" si="313"/>
        <v>0</v>
      </c>
      <c r="AW720" s="56">
        <f t="shared" ca="1" si="313"/>
        <v>0</v>
      </c>
      <c r="AX720" s="56">
        <f t="shared" ca="1" si="313"/>
        <v>0</v>
      </c>
      <c r="AY720" s="56">
        <f t="shared" ca="1" si="313"/>
        <v>0</v>
      </c>
      <c r="AZ720" s="56">
        <f t="shared" ca="1" si="313"/>
        <v>0</v>
      </c>
      <c r="BA720" s="56">
        <f t="shared" ca="1" si="313"/>
        <v>0</v>
      </c>
      <c r="BB720" s="56">
        <f t="shared" ca="1" si="313"/>
        <v>0</v>
      </c>
      <c r="BC720" s="56">
        <f t="shared" ca="1" si="313"/>
        <v>0</v>
      </c>
      <c r="BD720" s="56">
        <f t="shared" ca="1" si="313"/>
        <v>0</v>
      </c>
      <c r="BE720" s="56">
        <f t="shared" ca="1" si="313"/>
        <v>0</v>
      </c>
      <c r="BF720" s="56">
        <f t="shared" ca="1" si="313"/>
        <v>0</v>
      </c>
      <c r="BG720" s="56">
        <f t="shared" ca="1" si="313"/>
        <v>0</v>
      </c>
      <c r="BH720" s="4"/>
      <c r="BJ720" s="4"/>
    </row>
    <row r="721" spans="1:62" x14ac:dyDescent="0.2">
      <c r="A721" s="4" t="s">
        <v>2329</v>
      </c>
      <c r="B721" s="4" t="s">
        <v>2330</v>
      </c>
      <c r="C721" s="4" t="s">
        <v>1688</v>
      </c>
      <c r="D721" s="109" t="s">
        <v>2331</v>
      </c>
      <c r="E721" s="48"/>
      <c r="F721" s="63"/>
      <c r="G721" s="50" t="s">
        <v>1682</v>
      </c>
      <c r="H721" s="50" t="s">
        <v>1682</v>
      </c>
      <c r="I721" s="51"/>
      <c r="J721" s="76">
        <v>14</v>
      </c>
      <c r="K721" s="76"/>
      <c r="L721" s="53"/>
      <c r="M721" s="54" t="str">
        <f t="shared" si="285"/>
        <v>-</v>
      </c>
      <c r="N721" s="52">
        <f t="shared" si="293"/>
        <v>0</v>
      </c>
      <c r="O721" s="55">
        <f t="shared" ca="1" si="306"/>
        <v>28</v>
      </c>
      <c r="P721" s="55" t="str">
        <f t="shared" ca="1" si="307"/>
        <v>2019.7</v>
      </c>
      <c r="Q721" s="56">
        <f t="shared" si="308"/>
        <v>0</v>
      </c>
      <c r="R721" s="52" t="str">
        <f t="shared" si="309"/>
        <v/>
      </c>
      <c r="S721" s="52"/>
      <c r="T721" s="52" t="str">
        <f t="shared" si="289"/>
        <v>OV</v>
      </c>
      <c r="U721" s="57" t="s">
        <v>130</v>
      </c>
      <c r="V721" s="58">
        <f t="shared" ca="1" si="310"/>
        <v>0</v>
      </c>
      <c r="W721" s="64" t="s">
        <v>2332</v>
      </c>
      <c r="X721" s="60"/>
      <c r="Y721" s="61"/>
      <c r="Z721" s="56">
        <f t="shared" ca="1" si="311"/>
        <v>0</v>
      </c>
      <c r="AA721" s="56">
        <f t="shared" ca="1" si="311"/>
        <v>0</v>
      </c>
      <c r="AB721" s="56">
        <f t="shared" ca="1" si="311"/>
        <v>0</v>
      </c>
      <c r="AC721" s="56">
        <f t="shared" ca="1" si="311"/>
        <v>0</v>
      </c>
      <c r="AD721" s="56">
        <f t="shared" ca="1" si="311"/>
        <v>0</v>
      </c>
      <c r="AE721" s="56">
        <f t="shared" ca="1" si="311"/>
        <v>0</v>
      </c>
      <c r="AF721" s="56">
        <f t="shared" ca="1" si="311"/>
        <v>0</v>
      </c>
      <c r="AG721" s="56">
        <f t="shared" ca="1" si="311"/>
        <v>0</v>
      </c>
      <c r="AH721" s="56">
        <f t="shared" ca="1" si="311"/>
        <v>0</v>
      </c>
      <c r="AI721" s="56">
        <f t="shared" ca="1" si="311"/>
        <v>0</v>
      </c>
      <c r="AJ721" s="56">
        <f t="shared" ca="1" si="312"/>
        <v>0</v>
      </c>
      <c r="AK721" s="56">
        <f t="shared" ca="1" si="312"/>
        <v>0</v>
      </c>
      <c r="AL721" s="56">
        <f t="shared" ca="1" si="312"/>
        <v>0</v>
      </c>
      <c r="AM721" s="56">
        <f t="shared" ca="1" si="312"/>
        <v>0</v>
      </c>
      <c r="AN721" s="56">
        <f t="shared" ca="1" si="312"/>
        <v>0</v>
      </c>
      <c r="AO721" s="56">
        <f t="shared" ca="1" si="312"/>
        <v>0</v>
      </c>
      <c r="AP721" s="56">
        <f t="shared" ca="1" si="312"/>
        <v>0</v>
      </c>
      <c r="AQ721" s="56">
        <f t="shared" ca="1" si="312"/>
        <v>0</v>
      </c>
      <c r="AR721" s="56">
        <f t="shared" ca="1" si="312"/>
        <v>0</v>
      </c>
      <c r="AS721" s="56">
        <f t="shared" ca="1" si="312"/>
        <v>0</v>
      </c>
      <c r="AT721" s="56">
        <f t="shared" ca="1" si="313"/>
        <v>0</v>
      </c>
      <c r="AU721" s="56">
        <f t="shared" ca="1" si="313"/>
        <v>0</v>
      </c>
      <c r="AV721" s="56">
        <f t="shared" ca="1" si="313"/>
        <v>0</v>
      </c>
      <c r="AW721" s="56">
        <f t="shared" ca="1" si="313"/>
        <v>0</v>
      </c>
      <c r="AX721" s="56">
        <f t="shared" ca="1" si="313"/>
        <v>0</v>
      </c>
      <c r="AY721" s="56">
        <f t="shared" ca="1" si="313"/>
        <v>0</v>
      </c>
      <c r="AZ721" s="56">
        <f t="shared" ca="1" si="313"/>
        <v>0</v>
      </c>
      <c r="BA721" s="56">
        <f t="shared" ca="1" si="313"/>
        <v>0</v>
      </c>
      <c r="BB721" s="56">
        <f t="shared" ca="1" si="313"/>
        <v>0</v>
      </c>
      <c r="BC721" s="56">
        <f t="shared" ca="1" si="313"/>
        <v>0</v>
      </c>
      <c r="BD721" s="56">
        <f t="shared" ca="1" si="313"/>
        <v>0</v>
      </c>
      <c r="BE721" s="56">
        <f t="shared" ca="1" si="313"/>
        <v>0</v>
      </c>
      <c r="BF721" s="56">
        <f t="shared" ca="1" si="313"/>
        <v>0</v>
      </c>
      <c r="BG721" s="56">
        <f t="shared" ca="1" si="313"/>
        <v>0</v>
      </c>
      <c r="BI721" s="4"/>
      <c r="BJ721" s="4"/>
    </row>
    <row r="722" spans="1:62" x14ac:dyDescent="0.2">
      <c r="A722" s="4" t="s">
        <v>1473</v>
      </c>
      <c r="B722" s="4" t="s">
        <v>2333</v>
      </c>
      <c r="C722" s="4" t="s">
        <v>1681</v>
      </c>
      <c r="D722" s="4"/>
      <c r="E722" s="48"/>
      <c r="F722" s="63"/>
      <c r="G722" s="50" t="s">
        <v>1682</v>
      </c>
      <c r="H722" s="50" t="s">
        <v>1682</v>
      </c>
      <c r="I722" s="51"/>
      <c r="J722" s="76">
        <v>14</v>
      </c>
      <c r="K722" s="76"/>
      <c r="L722" s="53"/>
      <c r="M722" s="54" t="str">
        <f t="shared" si="285"/>
        <v>-</v>
      </c>
      <c r="N722" s="52">
        <f t="shared" si="293"/>
        <v>0</v>
      </c>
      <c r="O722" s="55">
        <f t="shared" ca="1" si="306"/>
        <v>28</v>
      </c>
      <c r="P722" s="55" t="str">
        <f t="shared" ca="1" si="307"/>
        <v>2019.7</v>
      </c>
      <c r="Q722" s="56">
        <f t="shared" si="308"/>
        <v>0</v>
      </c>
      <c r="R722" s="52" t="str">
        <f t="shared" si="309"/>
        <v/>
      </c>
      <c r="S722" s="52"/>
      <c r="T722" s="52" t="str">
        <f t="shared" ref="T722:T785" si="314">IFERROR(IF(R722&gt;0,"OV",""),0)</f>
        <v>OV</v>
      </c>
      <c r="U722" s="57" t="s">
        <v>130</v>
      </c>
      <c r="V722" s="58">
        <f t="shared" ca="1" si="310"/>
        <v>0</v>
      </c>
      <c r="W722" s="64" t="s">
        <v>2334</v>
      </c>
      <c r="X722" s="60"/>
      <c r="Y722" s="61"/>
      <c r="Z722" s="56">
        <f t="shared" ref="Z722:AI731" ca="1" si="315">IF($O722-WEEKNUM(Z$1815)=0,$Y722,0)</f>
        <v>0</v>
      </c>
      <c r="AA722" s="56">
        <f t="shared" ca="1" si="315"/>
        <v>0</v>
      </c>
      <c r="AB722" s="56">
        <f t="shared" ca="1" si="315"/>
        <v>0</v>
      </c>
      <c r="AC722" s="56">
        <f t="shared" ca="1" si="315"/>
        <v>0</v>
      </c>
      <c r="AD722" s="56">
        <f t="shared" ca="1" si="315"/>
        <v>0</v>
      </c>
      <c r="AE722" s="56">
        <f t="shared" ca="1" si="315"/>
        <v>0</v>
      </c>
      <c r="AF722" s="56">
        <f t="shared" ca="1" si="315"/>
        <v>0</v>
      </c>
      <c r="AG722" s="56">
        <f t="shared" ca="1" si="315"/>
        <v>0</v>
      </c>
      <c r="AH722" s="56">
        <f t="shared" ca="1" si="315"/>
        <v>0</v>
      </c>
      <c r="AI722" s="56">
        <f t="shared" ca="1" si="315"/>
        <v>0</v>
      </c>
      <c r="AJ722" s="56">
        <f t="shared" ref="AJ722:AS731" ca="1" si="316">IF($O722-WEEKNUM(AJ$1815)=0,$Y722,0)</f>
        <v>0</v>
      </c>
      <c r="AK722" s="56">
        <f t="shared" ca="1" si="316"/>
        <v>0</v>
      </c>
      <c r="AL722" s="56">
        <f t="shared" ca="1" si="316"/>
        <v>0</v>
      </c>
      <c r="AM722" s="56">
        <f t="shared" ca="1" si="316"/>
        <v>0</v>
      </c>
      <c r="AN722" s="56">
        <f t="shared" ca="1" si="316"/>
        <v>0</v>
      </c>
      <c r="AO722" s="56">
        <f t="shared" ca="1" si="316"/>
        <v>0</v>
      </c>
      <c r="AP722" s="56">
        <f t="shared" ca="1" si="316"/>
        <v>0</v>
      </c>
      <c r="AQ722" s="56">
        <f t="shared" ca="1" si="316"/>
        <v>0</v>
      </c>
      <c r="AR722" s="56">
        <f t="shared" ca="1" si="316"/>
        <v>0</v>
      </c>
      <c r="AS722" s="56">
        <f t="shared" ca="1" si="316"/>
        <v>0</v>
      </c>
      <c r="AT722" s="56">
        <f t="shared" ref="AT722:BG731" ca="1" si="317">IF($O722-WEEKNUM(AT$1815)=0,$Y722,0)</f>
        <v>0</v>
      </c>
      <c r="AU722" s="56">
        <f t="shared" ca="1" si="317"/>
        <v>0</v>
      </c>
      <c r="AV722" s="56">
        <f t="shared" ca="1" si="317"/>
        <v>0</v>
      </c>
      <c r="AW722" s="56">
        <f t="shared" ca="1" si="317"/>
        <v>0</v>
      </c>
      <c r="AX722" s="56">
        <f t="shared" ca="1" si="317"/>
        <v>0</v>
      </c>
      <c r="AY722" s="56">
        <f t="shared" ca="1" si="317"/>
        <v>0</v>
      </c>
      <c r="AZ722" s="56">
        <f t="shared" ca="1" si="317"/>
        <v>0</v>
      </c>
      <c r="BA722" s="56">
        <f t="shared" ca="1" si="317"/>
        <v>0</v>
      </c>
      <c r="BB722" s="56">
        <f t="shared" ca="1" si="317"/>
        <v>0</v>
      </c>
      <c r="BC722" s="56">
        <f t="shared" ca="1" si="317"/>
        <v>0</v>
      </c>
      <c r="BD722" s="56">
        <f t="shared" ca="1" si="317"/>
        <v>0</v>
      </c>
      <c r="BE722" s="56">
        <f t="shared" ca="1" si="317"/>
        <v>0</v>
      </c>
      <c r="BF722" s="56">
        <f t="shared" ca="1" si="317"/>
        <v>0</v>
      </c>
      <c r="BG722" s="56">
        <f t="shared" ca="1" si="317"/>
        <v>0</v>
      </c>
      <c r="BI722" s="4"/>
      <c r="BJ722" s="4"/>
    </row>
    <row r="723" spans="1:62" x14ac:dyDescent="0.2">
      <c r="A723" s="4" t="s">
        <v>2335</v>
      </c>
      <c r="B723" s="4" t="s">
        <v>4023</v>
      </c>
      <c r="C723" s="4" t="s">
        <v>1684</v>
      </c>
      <c r="D723" s="4"/>
      <c r="E723" s="48"/>
      <c r="F723" s="63"/>
      <c r="G723" s="50" t="s">
        <v>1682</v>
      </c>
      <c r="H723" s="50" t="s">
        <v>1682</v>
      </c>
      <c r="I723" s="51"/>
      <c r="J723" s="76">
        <v>20</v>
      </c>
      <c r="K723" s="76"/>
      <c r="L723" s="53"/>
      <c r="M723" s="54" t="str">
        <f t="shared" si="285"/>
        <v>-</v>
      </c>
      <c r="N723" s="52">
        <f t="shared" si="293"/>
        <v>0</v>
      </c>
      <c r="O723" s="55">
        <f t="shared" ca="1" si="306"/>
        <v>28</v>
      </c>
      <c r="P723" s="55" t="str">
        <f t="shared" ca="1" si="307"/>
        <v>2019.7</v>
      </c>
      <c r="Q723" s="56">
        <f t="shared" si="308"/>
        <v>0</v>
      </c>
      <c r="R723" s="52" t="str">
        <f t="shared" si="309"/>
        <v/>
      </c>
      <c r="S723" s="52"/>
      <c r="T723" s="52" t="str">
        <f t="shared" si="314"/>
        <v>OV</v>
      </c>
      <c r="U723" s="57" t="s">
        <v>130</v>
      </c>
      <c r="V723" s="58">
        <f t="shared" ca="1" si="310"/>
        <v>0</v>
      </c>
      <c r="W723" s="64" t="s">
        <v>2336</v>
      </c>
      <c r="X723" s="60"/>
      <c r="Y723" s="61"/>
      <c r="Z723" s="56">
        <f t="shared" ca="1" si="315"/>
        <v>0</v>
      </c>
      <c r="AA723" s="56">
        <f t="shared" ca="1" si="315"/>
        <v>0</v>
      </c>
      <c r="AB723" s="56">
        <f t="shared" ca="1" si="315"/>
        <v>0</v>
      </c>
      <c r="AC723" s="56">
        <f t="shared" ca="1" si="315"/>
        <v>0</v>
      </c>
      <c r="AD723" s="56">
        <f t="shared" ca="1" si="315"/>
        <v>0</v>
      </c>
      <c r="AE723" s="56">
        <f t="shared" ca="1" si="315"/>
        <v>0</v>
      </c>
      <c r="AF723" s="56">
        <f t="shared" ca="1" si="315"/>
        <v>0</v>
      </c>
      <c r="AG723" s="56">
        <f t="shared" ca="1" si="315"/>
        <v>0</v>
      </c>
      <c r="AH723" s="56">
        <f t="shared" ca="1" si="315"/>
        <v>0</v>
      </c>
      <c r="AI723" s="56">
        <f t="shared" ca="1" si="315"/>
        <v>0</v>
      </c>
      <c r="AJ723" s="56">
        <f t="shared" ca="1" si="316"/>
        <v>0</v>
      </c>
      <c r="AK723" s="56">
        <f t="shared" ca="1" si="316"/>
        <v>0</v>
      </c>
      <c r="AL723" s="56">
        <f t="shared" ca="1" si="316"/>
        <v>0</v>
      </c>
      <c r="AM723" s="56">
        <f t="shared" ca="1" si="316"/>
        <v>0</v>
      </c>
      <c r="AN723" s="56">
        <f t="shared" ca="1" si="316"/>
        <v>0</v>
      </c>
      <c r="AO723" s="56">
        <f t="shared" ca="1" si="316"/>
        <v>0</v>
      </c>
      <c r="AP723" s="56">
        <f t="shared" ca="1" si="316"/>
        <v>0</v>
      </c>
      <c r="AQ723" s="56">
        <f t="shared" ca="1" si="316"/>
        <v>0</v>
      </c>
      <c r="AR723" s="56">
        <f t="shared" ca="1" si="316"/>
        <v>0</v>
      </c>
      <c r="AS723" s="56">
        <f t="shared" ca="1" si="316"/>
        <v>0</v>
      </c>
      <c r="AT723" s="56">
        <f t="shared" ca="1" si="317"/>
        <v>0</v>
      </c>
      <c r="AU723" s="56">
        <f t="shared" ca="1" si="317"/>
        <v>0</v>
      </c>
      <c r="AV723" s="56">
        <f t="shared" ca="1" si="317"/>
        <v>0</v>
      </c>
      <c r="AW723" s="56">
        <f t="shared" ca="1" si="317"/>
        <v>0</v>
      </c>
      <c r="AX723" s="56">
        <f t="shared" ca="1" si="317"/>
        <v>0</v>
      </c>
      <c r="AY723" s="56">
        <f t="shared" ca="1" si="317"/>
        <v>0</v>
      </c>
      <c r="AZ723" s="56">
        <f t="shared" ca="1" si="317"/>
        <v>0</v>
      </c>
      <c r="BA723" s="56">
        <f t="shared" ca="1" si="317"/>
        <v>0</v>
      </c>
      <c r="BB723" s="56">
        <f t="shared" ca="1" si="317"/>
        <v>0</v>
      </c>
      <c r="BC723" s="56">
        <f t="shared" ca="1" si="317"/>
        <v>0</v>
      </c>
      <c r="BD723" s="56">
        <f t="shared" ca="1" si="317"/>
        <v>0</v>
      </c>
      <c r="BE723" s="56">
        <f t="shared" ca="1" si="317"/>
        <v>0</v>
      </c>
      <c r="BF723" s="56">
        <f t="shared" ca="1" si="317"/>
        <v>0</v>
      </c>
      <c r="BG723" s="56">
        <f t="shared" ca="1" si="317"/>
        <v>0</v>
      </c>
      <c r="BI723" s="4"/>
      <c r="BJ723" s="4"/>
    </row>
    <row r="724" spans="1:62" x14ac:dyDescent="0.2">
      <c r="A724" s="4" t="s">
        <v>275</v>
      </c>
      <c r="B724" s="4" t="s">
        <v>4069</v>
      </c>
      <c r="C724" s="4" t="s">
        <v>1684</v>
      </c>
      <c r="D724" s="4"/>
      <c r="E724" s="66"/>
      <c r="F724" s="67" t="s">
        <v>2338</v>
      </c>
      <c r="G724" s="50" t="s">
        <v>1682</v>
      </c>
      <c r="H724" s="50" t="s">
        <v>1682</v>
      </c>
      <c r="I724" s="51"/>
      <c r="J724" s="76">
        <v>7</v>
      </c>
      <c r="K724" s="76" t="s">
        <v>1747</v>
      </c>
      <c r="L724" s="53">
        <v>43593</v>
      </c>
      <c r="M724" s="54">
        <f t="shared" ref="M724:M801" si="318">IF(L724="","-",WEEKDAY(L724,2))</f>
        <v>3</v>
      </c>
      <c r="N724" s="52">
        <f t="shared" si="293"/>
        <v>19</v>
      </c>
      <c r="O724" s="55">
        <f t="shared" ca="1" si="306"/>
        <v>28</v>
      </c>
      <c r="P724" s="55" t="str">
        <f t="shared" ca="1" si="307"/>
        <v>2019.7</v>
      </c>
      <c r="Q724" s="56">
        <f t="shared" si="308"/>
        <v>18000</v>
      </c>
      <c r="R724" s="52">
        <f t="shared" ca="1" si="309"/>
        <v>63</v>
      </c>
      <c r="S724" s="52"/>
      <c r="T724" s="52" t="str">
        <f t="shared" ca="1" si="314"/>
        <v>OV</v>
      </c>
      <c r="U724" s="57" t="s">
        <v>178</v>
      </c>
      <c r="V724" s="58">
        <f t="shared" ca="1" si="310"/>
        <v>0</v>
      </c>
      <c r="W724" s="59"/>
      <c r="X724" s="60"/>
      <c r="Y724" s="61">
        <v>18000</v>
      </c>
      <c r="Z724" s="56">
        <f t="shared" ca="1" si="315"/>
        <v>0</v>
      </c>
      <c r="AA724" s="56">
        <f t="shared" ca="1" si="315"/>
        <v>0</v>
      </c>
      <c r="AB724" s="56">
        <f t="shared" ca="1" si="315"/>
        <v>0</v>
      </c>
      <c r="AC724" s="56">
        <f t="shared" ca="1" si="315"/>
        <v>0</v>
      </c>
      <c r="AD724" s="56">
        <f t="shared" ca="1" si="315"/>
        <v>0</v>
      </c>
      <c r="AE724" s="56">
        <f t="shared" ca="1" si="315"/>
        <v>0</v>
      </c>
      <c r="AF724" s="56">
        <f t="shared" ca="1" si="315"/>
        <v>0</v>
      </c>
      <c r="AG724" s="56">
        <f t="shared" ca="1" si="315"/>
        <v>0</v>
      </c>
      <c r="AH724" s="56">
        <f t="shared" ca="1" si="315"/>
        <v>0</v>
      </c>
      <c r="AI724" s="56">
        <f t="shared" ca="1" si="315"/>
        <v>18000</v>
      </c>
      <c r="AJ724" s="56">
        <f t="shared" ca="1" si="316"/>
        <v>0</v>
      </c>
      <c r="AK724" s="56">
        <f t="shared" ca="1" si="316"/>
        <v>0</v>
      </c>
      <c r="AL724" s="56">
        <f t="shared" ca="1" si="316"/>
        <v>0</v>
      </c>
      <c r="AM724" s="56">
        <f t="shared" ca="1" si="316"/>
        <v>0</v>
      </c>
      <c r="AN724" s="56">
        <f t="shared" ca="1" si="316"/>
        <v>0</v>
      </c>
      <c r="AO724" s="56">
        <f t="shared" ca="1" si="316"/>
        <v>0</v>
      </c>
      <c r="AP724" s="56">
        <f t="shared" ca="1" si="316"/>
        <v>0</v>
      </c>
      <c r="AQ724" s="56">
        <f t="shared" ca="1" si="316"/>
        <v>0</v>
      </c>
      <c r="AR724" s="56">
        <f t="shared" ca="1" si="316"/>
        <v>0</v>
      </c>
      <c r="AS724" s="56">
        <f t="shared" ca="1" si="316"/>
        <v>0</v>
      </c>
      <c r="AT724" s="56">
        <f t="shared" ca="1" si="317"/>
        <v>0</v>
      </c>
      <c r="AU724" s="56">
        <f t="shared" ca="1" si="317"/>
        <v>0</v>
      </c>
      <c r="AV724" s="56">
        <f t="shared" ca="1" si="317"/>
        <v>0</v>
      </c>
      <c r="AW724" s="56">
        <f t="shared" ca="1" si="317"/>
        <v>0</v>
      </c>
      <c r="AX724" s="56">
        <f t="shared" ca="1" si="317"/>
        <v>0</v>
      </c>
      <c r="AY724" s="56">
        <f t="shared" ca="1" si="317"/>
        <v>0</v>
      </c>
      <c r="AZ724" s="56">
        <f t="shared" ca="1" si="317"/>
        <v>0</v>
      </c>
      <c r="BA724" s="56">
        <f t="shared" ca="1" si="317"/>
        <v>0</v>
      </c>
      <c r="BB724" s="56">
        <f t="shared" ca="1" si="317"/>
        <v>0</v>
      </c>
      <c r="BC724" s="56">
        <f t="shared" ca="1" si="317"/>
        <v>0</v>
      </c>
      <c r="BD724" s="56">
        <f t="shared" ca="1" si="317"/>
        <v>0</v>
      </c>
      <c r="BE724" s="56">
        <f t="shared" ca="1" si="317"/>
        <v>0</v>
      </c>
      <c r="BF724" s="56">
        <f t="shared" ca="1" si="317"/>
        <v>0</v>
      </c>
      <c r="BG724" s="56">
        <f t="shared" ca="1" si="317"/>
        <v>0</v>
      </c>
      <c r="BH724" s="4"/>
      <c r="BI724" s="4"/>
      <c r="BJ724" s="4"/>
    </row>
    <row r="725" spans="1:62" x14ac:dyDescent="0.2">
      <c r="A725" s="4" t="s">
        <v>275</v>
      </c>
      <c r="B725" s="4" t="s">
        <v>4069</v>
      </c>
      <c r="C725" s="4" t="s">
        <v>1684</v>
      </c>
      <c r="D725" s="4"/>
      <c r="E725" s="66"/>
      <c r="F725" s="67"/>
      <c r="G725" s="50" t="s">
        <v>1682</v>
      </c>
      <c r="H725" s="50" t="s">
        <v>1682</v>
      </c>
      <c r="I725" s="51"/>
      <c r="J725" s="76">
        <v>7</v>
      </c>
      <c r="K725" s="76" t="s">
        <v>1747</v>
      </c>
      <c r="L725" s="53"/>
      <c r="M725" s="54" t="str">
        <f t="shared" si="318"/>
        <v>-</v>
      </c>
      <c r="N725" s="52">
        <f t="shared" si="293"/>
        <v>0</v>
      </c>
      <c r="O725" s="55">
        <f t="shared" ca="1" si="306"/>
        <v>28</v>
      </c>
      <c r="P725" s="55" t="str">
        <f t="shared" ca="1" si="307"/>
        <v>2019.7</v>
      </c>
      <c r="Q725" s="56">
        <f t="shared" si="308"/>
        <v>0</v>
      </c>
      <c r="R725" s="52" t="str">
        <f t="shared" si="309"/>
        <v/>
      </c>
      <c r="S725" s="52"/>
      <c r="T725" s="52" t="str">
        <f t="shared" si="314"/>
        <v>OV</v>
      </c>
      <c r="U725" s="57" t="s">
        <v>178</v>
      </c>
      <c r="V725" s="58">
        <f t="shared" ca="1" si="310"/>
        <v>0</v>
      </c>
      <c r="W725" s="59"/>
      <c r="X725" s="60"/>
      <c r="Y725" s="61"/>
      <c r="Z725" s="56">
        <f t="shared" ca="1" si="315"/>
        <v>0</v>
      </c>
      <c r="AA725" s="56">
        <f t="shared" ca="1" si="315"/>
        <v>0</v>
      </c>
      <c r="AB725" s="56">
        <f t="shared" ca="1" si="315"/>
        <v>0</v>
      </c>
      <c r="AC725" s="56">
        <f t="shared" ca="1" si="315"/>
        <v>0</v>
      </c>
      <c r="AD725" s="56">
        <f t="shared" ca="1" si="315"/>
        <v>0</v>
      </c>
      <c r="AE725" s="56">
        <f t="shared" ca="1" si="315"/>
        <v>0</v>
      </c>
      <c r="AF725" s="56">
        <f t="shared" ca="1" si="315"/>
        <v>0</v>
      </c>
      <c r="AG725" s="56">
        <f t="shared" ca="1" si="315"/>
        <v>0</v>
      </c>
      <c r="AH725" s="56">
        <f t="shared" ca="1" si="315"/>
        <v>0</v>
      </c>
      <c r="AI725" s="56">
        <f t="shared" ca="1" si="315"/>
        <v>0</v>
      </c>
      <c r="AJ725" s="56">
        <f t="shared" ca="1" si="316"/>
        <v>0</v>
      </c>
      <c r="AK725" s="56">
        <f t="shared" ca="1" si="316"/>
        <v>0</v>
      </c>
      <c r="AL725" s="56">
        <f t="shared" ca="1" si="316"/>
        <v>0</v>
      </c>
      <c r="AM725" s="56">
        <f t="shared" ca="1" si="316"/>
        <v>0</v>
      </c>
      <c r="AN725" s="56">
        <f t="shared" ca="1" si="316"/>
        <v>0</v>
      </c>
      <c r="AO725" s="56">
        <f t="shared" ca="1" si="316"/>
        <v>0</v>
      </c>
      <c r="AP725" s="56">
        <f t="shared" ca="1" si="316"/>
        <v>0</v>
      </c>
      <c r="AQ725" s="56">
        <f t="shared" ca="1" si="316"/>
        <v>0</v>
      </c>
      <c r="AR725" s="56">
        <f t="shared" ca="1" si="316"/>
        <v>0</v>
      </c>
      <c r="AS725" s="56">
        <f t="shared" ca="1" si="316"/>
        <v>0</v>
      </c>
      <c r="AT725" s="56">
        <f t="shared" ca="1" si="317"/>
        <v>0</v>
      </c>
      <c r="AU725" s="56">
        <f t="shared" ca="1" si="317"/>
        <v>0</v>
      </c>
      <c r="AV725" s="56">
        <f t="shared" ca="1" si="317"/>
        <v>0</v>
      </c>
      <c r="AW725" s="56">
        <f t="shared" ca="1" si="317"/>
        <v>0</v>
      </c>
      <c r="AX725" s="56">
        <f t="shared" ca="1" si="317"/>
        <v>0</v>
      </c>
      <c r="AY725" s="56">
        <f t="shared" ca="1" si="317"/>
        <v>0</v>
      </c>
      <c r="AZ725" s="56">
        <f t="shared" ca="1" si="317"/>
        <v>0</v>
      </c>
      <c r="BA725" s="56">
        <f t="shared" ca="1" si="317"/>
        <v>0</v>
      </c>
      <c r="BB725" s="56">
        <f t="shared" ca="1" si="317"/>
        <v>0</v>
      </c>
      <c r="BC725" s="56">
        <f t="shared" ca="1" si="317"/>
        <v>0</v>
      </c>
      <c r="BD725" s="56">
        <f t="shared" ca="1" si="317"/>
        <v>0</v>
      </c>
      <c r="BE725" s="56">
        <f t="shared" ca="1" si="317"/>
        <v>0</v>
      </c>
      <c r="BF725" s="56">
        <f t="shared" ca="1" si="317"/>
        <v>0</v>
      </c>
      <c r="BG725" s="56">
        <f t="shared" ca="1" si="317"/>
        <v>0</v>
      </c>
      <c r="BH725" s="4"/>
      <c r="BI725" s="4"/>
      <c r="BJ725" s="4"/>
    </row>
    <row r="726" spans="1:62" x14ac:dyDescent="0.2">
      <c r="A726" s="4"/>
      <c r="B726" s="4" t="s">
        <v>2339</v>
      </c>
      <c r="C726" s="4" t="s">
        <v>1717</v>
      </c>
      <c r="D726" s="4"/>
      <c r="E726" s="66"/>
      <c r="F726" s="67"/>
      <c r="G726" s="50" t="s">
        <v>1682</v>
      </c>
      <c r="H726" s="50" t="s">
        <v>1682</v>
      </c>
      <c r="I726" s="51"/>
      <c r="J726" s="76">
        <v>0</v>
      </c>
      <c r="K726" s="76"/>
      <c r="L726" s="53"/>
      <c r="M726" s="54" t="str">
        <f t="shared" si="318"/>
        <v>-</v>
      </c>
      <c r="N726" s="52">
        <f t="shared" si="293"/>
        <v>0</v>
      </c>
      <c r="O726" s="55">
        <f t="shared" ca="1" si="306"/>
        <v>28</v>
      </c>
      <c r="P726" s="55" t="str">
        <f t="shared" ca="1" si="307"/>
        <v>2019.7</v>
      </c>
      <c r="Q726" s="56">
        <f t="shared" si="308"/>
        <v>0</v>
      </c>
      <c r="R726" s="52" t="str">
        <f t="shared" si="309"/>
        <v/>
      </c>
      <c r="S726" s="52"/>
      <c r="T726" s="52" t="str">
        <f t="shared" si="314"/>
        <v>OV</v>
      </c>
      <c r="U726" s="57" t="s">
        <v>130</v>
      </c>
      <c r="V726" s="58">
        <f t="shared" ca="1" si="310"/>
        <v>0</v>
      </c>
      <c r="W726" s="59"/>
      <c r="X726" s="60"/>
      <c r="Y726" s="61"/>
      <c r="Z726" s="56">
        <f t="shared" ca="1" si="315"/>
        <v>0</v>
      </c>
      <c r="AA726" s="56">
        <f t="shared" ca="1" si="315"/>
        <v>0</v>
      </c>
      <c r="AB726" s="56">
        <f t="shared" ca="1" si="315"/>
        <v>0</v>
      </c>
      <c r="AC726" s="56">
        <f t="shared" ca="1" si="315"/>
        <v>0</v>
      </c>
      <c r="AD726" s="56">
        <f t="shared" ca="1" si="315"/>
        <v>0</v>
      </c>
      <c r="AE726" s="56">
        <f t="shared" ca="1" si="315"/>
        <v>0</v>
      </c>
      <c r="AF726" s="56">
        <f t="shared" ca="1" si="315"/>
        <v>0</v>
      </c>
      <c r="AG726" s="56">
        <f t="shared" ca="1" si="315"/>
        <v>0</v>
      </c>
      <c r="AH726" s="56">
        <f t="shared" ca="1" si="315"/>
        <v>0</v>
      </c>
      <c r="AI726" s="56">
        <f t="shared" ca="1" si="315"/>
        <v>0</v>
      </c>
      <c r="AJ726" s="56">
        <f t="shared" ca="1" si="316"/>
        <v>0</v>
      </c>
      <c r="AK726" s="56">
        <f t="shared" ca="1" si="316"/>
        <v>0</v>
      </c>
      <c r="AL726" s="56">
        <f t="shared" ca="1" si="316"/>
        <v>0</v>
      </c>
      <c r="AM726" s="56">
        <f t="shared" ca="1" si="316"/>
        <v>0</v>
      </c>
      <c r="AN726" s="56">
        <f t="shared" ca="1" si="316"/>
        <v>0</v>
      </c>
      <c r="AO726" s="56">
        <f t="shared" ca="1" si="316"/>
        <v>0</v>
      </c>
      <c r="AP726" s="56">
        <f t="shared" ca="1" si="316"/>
        <v>0</v>
      </c>
      <c r="AQ726" s="56">
        <f t="shared" ca="1" si="316"/>
        <v>0</v>
      </c>
      <c r="AR726" s="56">
        <f t="shared" ca="1" si="316"/>
        <v>0</v>
      </c>
      <c r="AS726" s="56">
        <f t="shared" ca="1" si="316"/>
        <v>0</v>
      </c>
      <c r="AT726" s="56">
        <f t="shared" ca="1" si="317"/>
        <v>0</v>
      </c>
      <c r="AU726" s="56">
        <f t="shared" ca="1" si="317"/>
        <v>0</v>
      </c>
      <c r="AV726" s="56">
        <f t="shared" ca="1" si="317"/>
        <v>0</v>
      </c>
      <c r="AW726" s="56">
        <f t="shared" ca="1" si="317"/>
        <v>0</v>
      </c>
      <c r="AX726" s="56">
        <f t="shared" ca="1" si="317"/>
        <v>0</v>
      </c>
      <c r="AY726" s="56">
        <f t="shared" ca="1" si="317"/>
        <v>0</v>
      </c>
      <c r="AZ726" s="56">
        <f t="shared" ca="1" si="317"/>
        <v>0</v>
      </c>
      <c r="BA726" s="56">
        <f t="shared" ca="1" si="317"/>
        <v>0</v>
      </c>
      <c r="BB726" s="56">
        <f t="shared" ca="1" si="317"/>
        <v>0</v>
      </c>
      <c r="BC726" s="56">
        <f t="shared" ca="1" si="317"/>
        <v>0</v>
      </c>
      <c r="BD726" s="56">
        <f t="shared" ca="1" si="317"/>
        <v>0</v>
      </c>
      <c r="BE726" s="56">
        <f t="shared" ca="1" si="317"/>
        <v>0</v>
      </c>
      <c r="BF726" s="56">
        <f t="shared" ca="1" si="317"/>
        <v>0</v>
      </c>
      <c r="BG726" s="56">
        <f t="shared" ca="1" si="317"/>
        <v>0</v>
      </c>
      <c r="BH726" s="4"/>
      <c r="BI726" s="4"/>
      <c r="BJ726" s="4"/>
    </row>
    <row r="727" spans="1:62" x14ac:dyDescent="0.2">
      <c r="A727" s="4" t="s">
        <v>2340</v>
      </c>
      <c r="B727" s="4" t="s">
        <v>2341</v>
      </c>
      <c r="C727" s="4" t="s">
        <v>1688</v>
      </c>
      <c r="D727" s="4"/>
      <c r="E727" s="66"/>
      <c r="F727" s="79"/>
      <c r="G727" s="50" t="s">
        <v>1682</v>
      </c>
      <c r="H727" s="50" t="s">
        <v>1682</v>
      </c>
      <c r="I727" s="51"/>
      <c r="J727" s="76">
        <v>0</v>
      </c>
      <c r="K727" s="76"/>
      <c r="L727" s="53"/>
      <c r="M727" s="54" t="str">
        <f t="shared" si="318"/>
        <v>-</v>
      </c>
      <c r="N727" s="52">
        <f t="shared" si="293"/>
        <v>0</v>
      </c>
      <c r="O727" s="55">
        <f t="shared" ca="1" si="306"/>
        <v>28</v>
      </c>
      <c r="P727" s="55" t="str">
        <f t="shared" ca="1" si="307"/>
        <v>2019.7</v>
      </c>
      <c r="Q727" s="56">
        <f t="shared" si="308"/>
        <v>0</v>
      </c>
      <c r="R727" s="52" t="str">
        <f t="shared" si="309"/>
        <v/>
      </c>
      <c r="S727" s="52"/>
      <c r="T727" s="52" t="str">
        <f t="shared" si="314"/>
        <v>OV</v>
      </c>
      <c r="U727" s="57" t="s">
        <v>130</v>
      </c>
      <c r="V727" s="58">
        <f t="shared" ca="1" si="310"/>
        <v>0</v>
      </c>
      <c r="W727" s="59"/>
      <c r="X727" s="60"/>
      <c r="Y727" s="61"/>
      <c r="Z727" s="56">
        <f t="shared" ca="1" si="315"/>
        <v>0</v>
      </c>
      <c r="AA727" s="56">
        <f t="shared" ca="1" si="315"/>
        <v>0</v>
      </c>
      <c r="AB727" s="56">
        <f t="shared" ca="1" si="315"/>
        <v>0</v>
      </c>
      <c r="AC727" s="56">
        <f t="shared" ca="1" si="315"/>
        <v>0</v>
      </c>
      <c r="AD727" s="56">
        <f t="shared" ca="1" si="315"/>
        <v>0</v>
      </c>
      <c r="AE727" s="56">
        <f t="shared" ca="1" si="315"/>
        <v>0</v>
      </c>
      <c r="AF727" s="56">
        <f t="shared" ca="1" si="315"/>
        <v>0</v>
      </c>
      <c r="AG727" s="56">
        <f t="shared" ca="1" si="315"/>
        <v>0</v>
      </c>
      <c r="AH727" s="56">
        <f t="shared" ca="1" si="315"/>
        <v>0</v>
      </c>
      <c r="AI727" s="56">
        <f t="shared" ca="1" si="315"/>
        <v>0</v>
      </c>
      <c r="AJ727" s="56">
        <f t="shared" ca="1" si="316"/>
        <v>0</v>
      </c>
      <c r="AK727" s="56">
        <f t="shared" ca="1" si="316"/>
        <v>0</v>
      </c>
      <c r="AL727" s="56">
        <f t="shared" ca="1" si="316"/>
        <v>0</v>
      </c>
      <c r="AM727" s="56">
        <f t="shared" ca="1" si="316"/>
        <v>0</v>
      </c>
      <c r="AN727" s="56">
        <f t="shared" ca="1" si="316"/>
        <v>0</v>
      </c>
      <c r="AO727" s="56">
        <f t="shared" ca="1" si="316"/>
        <v>0</v>
      </c>
      <c r="AP727" s="56">
        <f t="shared" ca="1" si="316"/>
        <v>0</v>
      </c>
      <c r="AQ727" s="56">
        <f t="shared" ca="1" si="316"/>
        <v>0</v>
      </c>
      <c r="AR727" s="56">
        <f t="shared" ca="1" si="316"/>
        <v>0</v>
      </c>
      <c r="AS727" s="56">
        <f t="shared" ca="1" si="316"/>
        <v>0</v>
      </c>
      <c r="AT727" s="56">
        <f t="shared" ca="1" si="317"/>
        <v>0</v>
      </c>
      <c r="AU727" s="56">
        <f t="shared" ca="1" si="317"/>
        <v>0</v>
      </c>
      <c r="AV727" s="56">
        <f t="shared" ca="1" si="317"/>
        <v>0</v>
      </c>
      <c r="AW727" s="56">
        <f t="shared" ca="1" si="317"/>
        <v>0</v>
      </c>
      <c r="AX727" s="56">
        <f t="shared" ca="1" si="317"/>
        <v>0</v>
      </c>
      <c r="AY727" s="56">
        <f t="shared" ca="1" si="317"/>
        <v>0</v>
      </c>
      <c r="AZ727" s="56">
        <f t="shared" ca="1" si="317"/>
        <v>0</v>
      </c>
      <c r="BA727" s="56">
        <f t="shared" ca="1" si="317"/>
        <v>0</v>
      </c>
      <c r="BB727" s="56">
        <f t="shared" ca="1" si="317"/>
        <v>0</v>
      </c>
      <c r="BC727" s="56">
        <f t="shared" ca="1" si="317"/>
        <v>0</v>
      </c>
      <c r="BD727" s="56">
        <f t="shared" ca="1" si="317"/>
        <v>0</v>
      </c>
      <c r="BE727" s="56">
        <f t="shared" ca="1" si="317"/>
        <v>0</v>
      </c>
      <c r="BF727" s="56">
        <f t="shared" ca="1" si="317"/>
        <v>0</v>
      </c>
      <c r="BG727" s="56">
        <f t="shared" ca="1" si="317"/>
        <v>0</v>
      </c>
      <c r="BH727" s="4"/>
      <c r="BI727" s="4"/>
      <c r="BJ727" s="4"/>
    </row>
    <row r="728" spans="1:62" x14ac:dyDescent="0.2">
      <c r="A728" s="4"/>
      <c r="B728" s="4" t="s">
        <v>2342</v>
      </c>
      <c r="C728" s="4" t="s">
        <v>1684</v>
      </c>
      <c r="D728" s="4"/>
      <c r="E728" s="66"/>
      <c r="F728" s="67" t="s">
        <v>1621</v>
      </c>
      <c r="G728" s="50" t="s">
        <v>1682</v>
      </c>
      <c r="H728" s="50" t="s">
        <v>1682</v>
      </c>
      <c r="I728" s="51"/>
      <c r="J728" s="76">
        <v>30</v>
      </c>
      <c r="K728" s="76"/>
      <c r="L728" s="53">
        <v>43609</v>
      </c>
      <c r="M728" s="54">
        <f t="shared" si="318"/>
        <v>5</v>
      </c>
      <c r="N728" s="52">
        <f t="shared" si="293"/>
        <v>21</v>
      </c>
      <c r="O728" s="55">
        <f t="shared" ca="1" si="306"/>
        <v>28</v>
      </c>
      <c r="P728" s="55" t="str">
        <f t="shared" ca="1" si="307"/>
        <v>2019.7</v>
      </c>
      <c r="Q728" s="56">
        <f t="shared" si="308"/>
        <v>2165.13</v>
      </c>
      <c r="R728" s="52">
        <f t="shared" ca="1" si="309"/>
        <v>47</v>
      </c>
      <c r="S728" s="52"/>
      <c r="T728" s="52" t="str">
        <f t="shared" ca="1" si="314"/>
        <v>OV</v>
      </c>
      <c r="U728" s="57" t="s">
        <v>178</v>
      </c>
      <c r="V728" s="58">
        <f t="shared" ca="1" si="310"/>
        <v>0</v>
      </c>
      <c r="W728" s="59"/>
      <c r="X728" s="60"/>
      <c r="Y728" s="61">
        <v>2165.13</v>
      </c>
      <c r="Z728" s="56">
        <f t="shared" ca="1" si="315"/>
        <v>0</v>
      </c>
      <c r="AA728" s="56">
        <f t="shared" ca="1" si="315"/>
        <v>0</v>
      </c>
      <c r="AB728" s="56">
        <f t="shared" ca="1" si="315"/>
        <v>0</v>
      </c>
      <c r="AC728" s="56">
        <f t="shared" ca="1" si="315"/>
        <v>0</v>
      </c>
      <c r="AD728" s="56">
        <f t="shared" ca="1" si="315"/>
        <v>0</v>
      </c>
      <c r="AE728" s="56">
        <f t="shared" ca="1" si="315"/>
        <v>0</v>
      </c>
      <c r="AF728" s="56">
        <f t="shared" ca="1" si="315"/>
        <v>0</v>
      </c>
      <c r="AG728" s="56">
        <f t="shared" ca="1" si="315"/>
        <v>0</v>
      </c>
      <c r="AH728" s="56">
        <f t="shared" ca="1" si="315"/>
        <v>0</v>
      </c>
      <c r="AI728" s="56">
        <f t="shared" ca="1" si="315"/>
        <v>2165.13</v>
      </c>
      <c r="AJ728" s="56">
        <f t="shared" ca="1" si="316"/>
        <v>0</v>
      </c>
      <c r="AK728" s="56">
        <f t="shared" ca="1" si="316"/>
        <v>0</v>
      </c>
      <c r="AL728" s="56">
        <f t="shared" ca="1" si="316"/>
        <v>0</v>
      </c>
      <c r="AM728" s="56">
        <f t="shared" ca="1" si="316"/>
        <v>0</v>
      </c>
      <c r="AN728" s="56">
        <f t="shared" ca="1" si="316"/>
        <v>0</v>
      </c>
      <c r="AO728" s="56">
        <f t="shared" ca="1" si="316"/>
        <v>0</v>
      </c>
      <c r="AP728" s="56">
        <f t="shared" ca="1" si="316"/>
        <v>0</v>
      </c>
      <c r="AQ728" s="56">
        <f t="shared" ca="1" si="316"/>
        <v>0</v>
      </c>
      <c r="AR728" s="56">
        <f t="shared" ca="1" si="316"/>
        <v>0</v>
      </c>
      <c r="AS728" s="56">
        <f t="shared" ca="1" si="316"/>
        <v>0</v>
      </c>
      <c r="AT728" s="56">
        <f t="shared" ca="1" si="317"/>
        <v>0</v>
      </c>
      <c r="AU728" s="56">
        <f t="shared" ca="1" si="317"/>
        <v>0</v>
      </c>
      <c r="AV728" s="56">
        <f t="shared" ca="1" si="317"/>
        <v>0</v>
      </c>
      <c r="AW728" s="56">
        <f t="shared" ca="1" si="317"/>
        <v>0</v>
      </c>
      <c r="AX728" s="56">
        <f t="shared" ca="1" si="317"/>
        <v>0</v>
      </c>
      <c r="AY728" s="56">
        <f t="shared" ca="1" si="317"/>
        <v>0</v>
      </c>
      <c r="AZ728" s="56">
        <f t="shared" ca="1" si="317"/>
        <v>0</v>
      </c>
      <c r="BA728" s="56">
        <f t="shared" ca="1" si="317"/>
        <v>0</v>
      </c>
      <c r="BB728" s="56">
        <f t="shared" ca="1" si="317"/>
        <v>0</v>
      </c>
      <c r="BC728" s="56">
        <f t="shared" ca="1" si="317"/>
        <v>0</v>
      </c>
      <c r="BD728" s="56">
        <f t="shared" ca="1" si="317"/>
        <v>0</v>
      </c>
      <c r="BE728" s="56">
        <f t="shared" ca="1" si="317"/>
        <v>0</v>
      </c>
      <c r="BF728" s="56">
        <f t="shared" ca="1" si="317"/>
        <v>0</v>
      </c>
      <c r="BG728" s="56">
        <f t="shared" ca="1" si="317"/>
        <v>0</v>
      </c>
      <c r="BH728" s="4"/>
      <c r="BI728" s="4"/>
      <c r="BJ728" s="4"/>
    </row>
    <row r="729" spans="1:62" x14ac:dyDescent="0.2">
      <c r="A729" s="4" t="s">
        <v>125</v>
      </c>
      <c r="B729" s="4" t="s">
        <v>2343</v>
      </c>
      <c r="C729" s="4" t="s">
        <v>1717</v>
      </c>
      <c r="D729" s="4"/>
      <c r="E729" s="48"/>
      <c r="F729" s="63"/>
      <c r="G729" s="50" t="s">
        <v>1682</v>
      </c>
      <c r="H729" s="50" t="s">
        <v>1682</v>
      </c>
      <c r="I729" s="51"/>
      <c r="J729" s="76">
        <v>14</v>
      </c>
      <c r="K729" s="76"/>
      <c r="L729" s="53"/>
      <c r="M729" s="54" t="str">
        <f t="shared" si="318"/>
        <v>-</v>
      </c>
      <c r="N729" s="52">
        <f t="shared" si="293"/>
        <v>0</v>
      </c>
      <c r="O729" s="55">
        <f t="shared" ca="1" si="306"/>
        <v>28</v>
      </c>
      <c r="P729" s="55" t="str">
        <f t="shared" ca="1" si="307"/>
        <v>2019.7</v>
      </c>
      <c r="Q729" s="56">
        <f t="shared" si="308"/>
        <v>0</v>
      </c>
      <c r="R729" s="52" t="str">
        <f t="shared" si="309"/>
        <v/>
      </c>
      <c r="S729" s="52"/>
      <c r="T729" s="52" t="str">
        <f t="shared" si="314"/>
        <v>OV</v>
      </c>
      <c r="U729" s="57" t="s">
        <v>130</v>
      </c>
      <c r="V729" s="58">
        <f t="shared" ca="1" si="310"/>
        <v>0</v>
      </c>
      <c r="W729" s="64" t="s">
        <v>2344</v>
      </c>
      <c r="X729" s="60"/>
      <c r="Y729" s="61"/>
      <c r="Z729" s="56">
        <f t="shared" ca="1" si="315"/>
        <v>0</v>
      </c>
      <c r="AA729" s="56">
        <f t="shared" ca="1" si="315"/>
        <v>0</v>
      </c>
      <c r="AB729" s="56">
        <f t="shared" ca="1" si="315"/>
        <v>0</v>
      </c>
      <c r="AC729" s="56">
        <f t="shared" ca="1" si="315"/>
        <v>0</v>
      </c>
      <c r="AD729" s="56">
        <f t="shared" ca="1" si="315"/>
        <v>0</v>
      </c>
      <c r="AE729" s="56">
        <f t="shared" ca="1" si="315"/>
        <v>0</v>
      </c>
      <c r="AF729" s="56">
        <f t="shared" ca="1" si="315"/>
        <v>0</v>
      </c>
      <c r="AG729" s="56">
        <f t="shared" ca="1" si="315"/>
        <v>0</v>
      </c>
      <c r="AH729" s="56">
        <f t="shared" ca="1" si="315"/>
        <v>0</v>
      </c>
      <c r="AI729" s="56">
        <f t="shared" ca="1" si="315"/>
        <v>0</v>
      </c>
      <c r="AJ729" s="56">
        <f t="shared" ca="1" si="316"/>
        <v>0</v>
      </c>
      <c r="AK729" s="56">
        <f t="shared" ca="1" si="316"/>
        <v>0</v>
      </c>
      <c r="AL729" s="56">
        <f t="shared" ca="1" si="316"/>
        <v>0</v>
      </c>
      <c r="AM729" s="56">
        <f t="shared" ca="1" si="316"/>
        <v>0</v>
      </c>
      <c r="AN729" s="56">
        <f t="shared" ca="1" si="316"/>
        <v>0</v>
      </c>
      <c r="AO729" s="56">
        <f t="shared" ca="1" si="316"/>
        <v>0</v>
      </c>
      <c r="AP729" s="56">
        <f t="shared" ca="1" si="316"/>
        <v>0</v>
      </c>
      <c r="AQ729" s="56">
        <f t="shared" ca="1" si="316"/>
        <v>0</v>
      </c>
      <c r="AR729" s="56">
        <f t="shared" ca="1" si="316"/>
        <v>0</v>
      </c>
      <c r="AS729" s="56">
        <f t="shared" ca="1" si="316"/>
        <v>0</v>
      </c>
      <c r="AT729" s="56">
        <f t="shared" ca="1" si="317"/>
        <v>0</v>
      </c>
      <c r="AU729" s="56">
        <f t="shared" ca="1" si="317"/>
        <v>0</v>
      </c>
      <c r="AV729" s="56">
        <f t="shared" ca="1" si="317"/>
        <v>0</v>
      </c>
      <c r="AW729" s="56">
        <f t="shared" ca="1" si="317"/>
        <v>0</v>
      </c>
      <c r="AX729" s="56">
        <f t="shared" ca="1" si="317"/>
        <v>0</v>
      </c>
      <c r="AY729" s="56">
        <f t="shared" ca="1" si="317"/>
        <v>0</v>
      </c>
      <c r="AZ729" s="56">
        <f t="shared" ca="1" si="317"/>
        <v>0</v>
      </c>
      <c r="BA729" s="56">
        <f t="shared" ca="1" si="317"/>
        <v>0</v>
      </c>
      <c r="BB729" s="56">
        <f t="shared" ca="1" si="317"/>
        <v>0</v>
      </c>
      <c r="BC729" s="56">
        <f t="shared" ca="1" si="317"/>
        <v>0</v>
      </c>
      <c r="BD729" s="56">
        <f t="shared" ca="1" si="317"/>
        <v>0</v>
      </c>
      <c r="BE729" s="56">
        <f t="shared" ca="1" si="317"/>
        <v>0</v>
      </c>
      <c r="BF729" s="56">
        <f t="shared" ca="1" si="317"/>
        <v>0</v>
      </c>
      <c r="BG729" s="56">
        <f t="shared" ca="1" si="317"/>
        <v>0</v>
      </c>
      <c r="BI729" s="4"/>
      <c r="BJ729" s="4"/>
    </row>
    <row r="730" spans="1:62" x14ac:dyDescent="0.2">
      <c r="A730" s="4" t="s">
        <v>2345</v>
      </c>
      <c r="B730" s="4" t="s">
        <v>2346</v>
      </c>
      <c r="C730" s="4" t="s">
        <v>1688</v>
      </c>
      <c r="D730" s="4"/>
      <c r="E730" s="48"/>
      <c r="F730" s="63"/>
      <c r="G730" s="50" t="s">
        <v>1682</v>
      </c>
      <c r="H730" s="50" t="s">
        <v>1682</v>
      </c>
      <c r="I730" s="110"/>
      <c r="J730" s="76">
        <v>14</v>
      </c>
      <c r="K730" s="76"/>
      <c r="L730" s="53"/>
      <c r="M730" s="54" t="str">
        <f t="shared" si="318"/>
        <v>-</v>
      </c>
      <c r="N730" s="52">
        <f t="shared" si="293"/>
        <v>0</v>
      </c>
      <c r="O730" s="55">
        <f t="shared" ca="1" si="306"/>
        <v>28</v>
      </c>
      <c r="P730" s="55" t="str">
        <f t="shared" ca="1" si="307"/>
        <v>2019.7</v>
      </c>
      <c r="Q730" s="56">
        <f t="shared" si="308"/>
        <v>0</v>
      </c>
      <c r="R730" s="52" t="str">
        <f t="shared" si="309"/>
        <v/>
      </c>
      <c r="S730" s="52"/>
      <c r="T730" s="52" t="str">
        <f t="shared" si="314"/>
        <v>OV</v>
      </c>
      <c r="U730" s="57" t="s">
        <v>130</v>
      </c>
      <c r="V730" s="58">
        <f t="shared" ca="1" si="310"/>
        <v>0</v>
      </c>
      <c r="W730" s="64" t="s">
        <v>2347</v>
      </c>
      <c r="X730" s="60"/>
      <c r="Y730" s="61"/>
      <c r="Z730" s="56">
        <f t="shared" ca="1" si="315"/>
        <v>0</v>
      </c>
      <c r="AA730" s="56">
        <f t="shared" ca="1" si="315"/>
        <v>0</v>
      </c>
      <c r="AB730" s="56">
        <f t="shared" ca="1" si="315"/>
        <v>0</v>
      </c>
      <c r="AC730" s="56">
        <f t="shared" ca="1" si="315"/>
        <v>0</v>
      </c>
      <c r="AD730" s="56">
        <f t="shared" ca="1" si="315"/>
        <v>0</v>
      </c>
      <c r="AE730" s="56">
        <f t="shared" ca="1" si="315"/>
        <v>0</v>
      </c>
      <c r="AF730" s="56">
        <f t="shared" ca="1" si="315"/>
        <v>0</v>
      </c>
      <c r="AG730" s="56">
        <f t="shared" ca="1" si="315"/>
        <v>0</v>
      </c>
      <c r="AH730" s="56">
        <f t="shared" ca="1" si="315"/>
        <v>0</v>
      </c>
      <c r="AI730" s="56">
        <f t="shared" ca="1" si="315"/>
        <v>0</v>
      </c>
      <c r="AJ730" s="56">
        <f t="shared" ca="1" si="316"/>
        <v>0</v>
      </c>
      <c r="AK730" s="56">
        <f t="shared" ca="1" si="316"/>
        <v>0</v>
      </c>
      <c r="AL730" s="56">
        <f t="shared" ca="1" si="316"/>
        <v>0</v>
      </c>
      <c r="AM730" s="56">
        <f t="shared" ca="1" si="316"/>
        <v>0</v>
      </c>
      <c r="AN730" s="56">
        <f t="shared" ca="1" si="316"/>
        <v>0</v>
      </c>
      <c r="AO730" s="56">
        <f t="shared" ca="1" si="316"/>
        <v>0</v>
      </c>
      <c r="AP730" s="56">
        <f t="shared" ca="1" si="316"/>
        <v>0</v>
      </c>
      <c r="AQ730" s="56">
        <f t="shared" ca="1" si="316"/>
        <v>0</v>
      </c>
      <c r="AR730" s="56">
        <f t="shared" ca="1" si="316"/>
        <v>0</v>
      </c>
      <c r="AS730" s="56">
        <f t="shared" ca="1" si="316"/>
        <v>0</v>
      </c>
      <c r="AT730" s="56">
        <f t="shared" ca="1" si="317"/>
        <v>0</v>
      </c>
      <c r="AU730" s="56">
        <f t="shared" ca="1" si="317"/>
        <v>0</v>
      </c>
      <c r="AV730" s="56">
        <f t="shared" ca="1" si="317"/>
        <v>0</v>
      </c>
      <c r="AW730" s="56">
        <f t="shared" ca="1" si="317"/>
        <v>0</v>
      </c>
      <c r="AX730" s="56">
        <f t="shared" ca="1" si="317"/>
        <v>0</v>
      </c>
      <c r="AY730" s="56">
        <f t="shared" ca="1" si="317"/>
        <v>0</v>
      </c>
      <c r="AZ730" s="56">
        <f t="shared" ca="1" si="317"/>
        <v>0</v>
      </c>
      <c r="BA730" s="56">
        <f t="shared" ca="1" si="317"/>
        <v>0</v>
      </c>
      <c r="BB730" s="56">
        <f t="shared" ca="1" si="317"/>
        <v>0</v>
      </c>
      <c r="BC730" s="56">
        <f t="shared" ca="1" si="317"/>
        <v>0</v>
      </c>
      <c r="BD730" s="56">
        <f t="shared" ca="1" si="317"/>
        <v>0</v>
      </c>
      <c r="BE730" s="56">
        <f t="shared" ca="1" si="317"/>
        <v>0</v>
      </c>
      <c r="BF730" s="56">
        <f t="shared" ca="1" si="317"/>
        <v>0</v>
      </c>
      <c r="BG730" s="56">
        <f t="shared" ca="1" si="317"/>
        <v>0</v>
      </c>
      <c r="BI730" s="4"/>
      <c r="BJ730" s="4"/>
    </row>
    <row r="731" spans="1:62" x14ac:dyDescent="0.2">
      <c r="A731" s="4" t="s">
        <v>2348</v>
      </c>
      <c r="B731" s="4" t="s">
        <v>2349</v>
      </c>
      <c r="C731" s="4" t="s">
        <v>1681</v>
      </c>
      <c r="D731" s="4"/>
      <c r="E731" s="48"/>
      <c r="F731" s="63"/>
      <c r="G731" s="50" t="s">
        <v>1682</v>
      </c>
      <c r="H731" s="50" t="s">
        <v>1682</v>
      </c>
      <c r="I731" s="51"/>
      <c r="J731" s="76">
        <v>7</v>
      </c>
      <c r="K731" s="76"/>
      <c r="L731" s="53"/>
      <c r="M731" s="54" t="str">
        <f t="shared" si="318"/>
        <v>-</v>
      </c>
      <c r="N731" s="52">
        <f t="shared" si="293"/>
        <v>0</v>
      </c>
      <c r="O731" s="55">
        <f t="shared" ca="1" si="306"/>
        <v>28</v>
      </c>
      <c r="P731" s="55" t="str">
        <f t="shared" ca="1" si="307"/>
        <v>2019.7</v>
      </c>
      <c r="Q731" s="56">
        <f t="shared" si="308"/>
        <v>0</v>
      </c>
      <c r="R731" s="52" t="str">
        <f t="shared" si="309"/>
        <v/>
      </c>
      <c r="S731" s="52"/>
      <c r="T731" s="52" t="str">
        <f t="shared" si="314"/>
        <v>OV</v>
      </c>
      <c r="U731" s="57" t="s">
        <v>130</v>
      </c>
      <c r="V731" s="58">
        <f t="shared" ca="1" si="310"/>
        <v>0</v>
      </c>
      <c r="W731" s="64" t="s">
        <v>2350</v>
      </c>
      <c r="X731" s="60"/>
      <c r="Y731" s="61"/>
      <c r="Z731" s="56">
        <f t="shared" ca="1" si="315"/>
        <v>0</v>
      </c>
      <c r="AA731" s="56">
        <f t="shared" ca="1" si="315"/>
        <v>0</v>
      </c>
      <c r="AB731" s="56">
        <f t="shared" ca="1" si="315"/>
        <v>0</v>
      </c>
      <c r="AC731" s="56">
        <f t="shared" ca="1" si="315"/>
        <v>0</v>
      </c>
      <c r="AD731" s="56">
        <f t="shared" ca="1" si="315"/>
        <v>0</v>
      </c>
      <c r="AE731" s="56">
        <f t="shared" ca="1" si="315"/>
        <v>0</v>
      </c>
      <c r="AF731" s="56">
        <f t="shared" ca="1" si="315"/>
        <v>0</v>
      </c>
      <c r="AG731" s="56">
        <f t="shared" ca="1" si="315"/>
        <v>0</v>
      </c>
      <c r="AH731" s="56">
        <f t="shared" ca="1" si="315"/>
        <v>0</v>
      </c>
      <c r="AI731" s="56">
        <f t="shared" ca="1" si="315"/>
        <v>0</v>
      </c>
      <c r="AJ731" s="56">
        <f t="shared" ca="1" si="316"/>
        <v>0</v>
      </c>
      <c r="AK731" s="56">
        <f t="shared" ca="1" si="316"/>
        <v>0</v>
      </c>
      <c r="AL731" s="56">
        <f t="shared" ca="1" si="316"/>
        <v>0</v>
      </c>
      <c r="AM731" s="56">
        <f t="shared" ca="1" si="316"/>
        <v>0</v>
      </c>
      <c r="AN731" s="56">
        <f t="shared" ca="1" si="316"/>
        <v>0</v>
      </c>
      <c r="AO731" s="56">
        <f t="shared" ca="1" si="316"/>
        <v>0</v>
      </c>
      <c r="AP731" s="56">
        <f t="shared" ca="1" si="316"/>
        <v>0</v>
      </c>
      <c r="AQ731" s="56">
        <f t="shared" ca="1" si="316"/>
        <v>0</v>
      </c>
      <c r="AR731" s="56">
        <f t="shared" ca="1" si="316"/>
        <v>0</v>
      </c>
      <c r="AS731" s="56">
        <f t="shared" ca="1" si="316"/>
        <v>0</v>
      </c>
      <c r="AT731" s="56">
        <f t="shared" ca="1" si="317"/>
        <v>0</v>
      </c>
      <c r="AU731" s="56">
        <f t="shared" ca="1" si="317"/>
        <v>0</v>
      </c>
      <c r="AV731" s="56">
        <f t="shared" ca="1" si="317"/>
        <v>0</v>
      </c>
      <c r="AW731" s="56">
        <f t="shared" ca="1" si="317"/>
        <v>0</v>
      </c>
      <c r="AX731" s="56">
        <f t="shared" ca="1" si="317"/>
        <v>0</v>
      </c>
      <c r="AY731" s="56">
        <f t="shared" ca="1" si="317"/>
        <v>0</v>
      </c>
      <c r="AZ731" s="56">
        <f t="shared" ca="1" si="317"/>
        <v>0</v>
      </c>
      <c r="BA731" s="56">
        <f t="shared" ca="1" si="317"/>
        <v>0</v>
      </c>
      <c r="BB731" s="56">
        <f t="shared" ca="1" si="317"/>
        <v>0</v>
      </c>
      <c r="BC731" s="56">
        <f t="shared" ca="1" si="317"/>
        <v>0</v>
      </c>
      <c r="BD731" s="56">
        <f t="shared" ca="1" si="317"/>
        <v>0</v>
      </c>
      <c r="BE731" s="56">
        <f t="shared" ca="1" si="317"/>
        <v>0</v>
      </c>
      <c r="BF731" s="56">
        <f t="shared" ca="1" si="317"/>
        <v>0</v>
      </c>
      <c r="BG731" s="56">
        <f t="shared" ca="1" si="317"/>
        <v>0</v>
      </c>
      <c r="BI731" s="4"/>
      <c r="BJ731" s="4"/>
    </row>
    <row r="732" spans="1:62" x14ac:dyDescent="0.2">
      <c r="A732" s="4" t="s">
        <v>2351</v>
      </c>
      <c r="B732" s="4" t="s">
        <v>4024</v>
      </c>
      <c r="C732" s="4" t="s">
        <v>1684</v>
      </c>
      <c r="D732" s="4"/>
      <c r="E732" s="48"/>
      <c r="F732" s="63"/>
      <c r="G732" s="50" t="s">
        <v>1682</v>
      </c>
      <c r="H732" s="50" t="s">
        <v>1682</v>
      </c>
      <c r="I732" s="51"/>
      <c r="J732" s="76">
        <v>14</v>
      </c>
      <c r="K732" s="76"/>
      <c r="L732" s="53"/>
      <c r="M732" s="54" t="str">
        <f t="shared" si="318"/>
        <v>-</v>
      </c>
      <c r="N732" s="52">
        <f t="shared" si="293"/>
        <v>0</v>
      </c>
      <c r="O732" s="55">
        <f t="shared" ca="1" si="306"/>
        <v>28</v>
      </c>
      <c r="P732" s="55" t="str">
        <f t="shared" ca="1" si="307"/>
        <v>2019.7</v>
      </c>
      <c r="Q732" s="56">
        <f t="shared" si="308"/>
        <v>0</v>
      </c>
      <c r="R732" s="52" t="str">
        <f t="shared" si="309"/>
        <v/>
      </c>
      <c r="S732" s="52"/>
      <c r="T732" s="52" t="str">
        <f t="shared" si="314"/>
        <v>OV</v>
      </c>
      <c r="U732" s="57" t="s">
        <v>130</v>
      </c>
      <c r="V732" s="58">
        <f t="shared" ca="1" si="310"/>
        <v>0</v>
      </c>
      <c r="W732" s="64"/>
      <c r="X732" s="60"/>
      <c r="Y732" s="61"/>
      <c r="Z732" s="56">
        <f t="shared" ref="Z732:AI741" ca="1" si="319">IF($O732-WEEKNUM(Z$1815)=0,$Y732,0)</f>
        <v>0</v>
      </c>
      <c r="AA732" s="56">
        <f t="shared" ca="1" si="319"/>
        <v>0</v>
      </c>
      <c r="AB732" s="56">
        <f t="shared" ca="1" si="319"/>
        <v>0</v>
      </c>
      <c r="AC732" s="56">
        <f t="shared" ca="1" si="319"/>
        <v>0</v>
      </c>
      <c r="AD732" s="56">
        <f t="shared" ca="1" si="319"/>
        <v>0</v>
      </c>
      <c r="AE732" s="56">
        <f t="shared" ca="1" si="319"/>
        <v>0</v>
      </c>
      <c r="AF732" s="56">
        <f t="shared" ca="1" si="319"/>
        <v>0</v>
      </c>
      <c r="AG732" s="56">
        <f t="shared" ca="1" si="319"/>
        <v>0</v>
      </c>
      <c r="AH732" s="56">
        <f t="shared" ca="1" si="319"/>
        <v>0</v>
      </c>
      <c r="AI732" s="56">
        <f t="shared" ca="1" si="319"/>
        <v>0</v>
      </c>
      <c r="AJ732" s="56">
        <f t="shared" ref="AJ732:AS741" ca="1" si="320">IF($O732-WEEKNUM(AJ$1815)=0,$Y732,0)</f>
        <v>0</v>
      </c>
      <c r="AK732" s="56">
        <f t="shared" ca="1" si="320"/>
        <v>0</v>
      </c>
      <c r="AL732" s="56">
        <f t="shared" ca="1" si="320"/>
        <v>0</v>
      </c>
      <c r="AM732" s="56">
        <f t="shared" ca="1" si="320"/>
        <v>0</v>
      </c>
      <c r="AN732" s="56">
        <f t="shared" ca="1" si="320"/>
        <v>0</v>
      </c>
      <c r="AO732" s="56">
        <f t="shared" ca="1" si="320"/>
        <v>0</v>
      </c>
      <c r="AP732" s="56">
        <f t="shared" ca="1" si="320"/>
        <v>0</v>
      </c>
      <c r="AQ732" s="56">
        <f t="shared" ca="1" si="320"/>
        <v>0</v>
      </c>
      <c r="AR732" s="56">
        <f t="shared" ca="1" si="320"/>
        <v>0</v>
      </c>
      <c r="AS732" s="56">
        <f t="shared" ca="1" si="320"/>
        <v>0</v>
      </c>
      <c r="AT732" s="56">
        <f t="shared" ref="AT732:BG741" ca="1" si="321">IF($O732-WEEKNUM(AT$1815)=0,$Y732,0)</f>
        <v>0</v>
      </c>
      <c r="AU732" s="56">
        <f t="shared" ca="1" si="321"/>
        <v>0</v>
      </c>
      <c r="AV732" s="56">
        <f t="shared" ca="1" si="321"/>
        <v>0</v>
      </c>
      <c r="AW732" s="56">
        <f t="shared" ca="1" si="321"/>
        <v>0</v>
      </c>
      <c r="AX732" s="56">
        <f t="shared" ca="1" si="321"/>
        <v>0</v>
      </c>
      <c r="AY732" s="56">
        <f t="shared" ca="1" si="321"/>
        <v>0</v>
      </c>
      <c r="AZ732" s="56">
        <f t="shared" ca="1" si="321"/>
        <v>0</v>
      </c>
      <c r="BA732" s="56">
        <f t="shared" ca="1" si="321"/>
        <v>0</v>
      </c>
      <c r="BB732" s="56">
        <f t="shared" ca="1" si="321"/>
        <v>0</v>
      </c>
      <c r="BC732" s="56">
        <f t="shared" ca="1" si="321"/>
        <v>0</v>
      </c>
      <c r="BD732" s="56">
        <f t="shared" ca="1" si="321"/>
        <v>0</v>
      </c>
      <c r="BE732" s="56">
        <f t="shared" ca="1" si="321"/>
        <v>0</v>
      </c>
      <c r="BF732" s="56">
        <f t="shared" ca="1" si="321"/>
        <v>0</v>
      </c>
      <c r="BG732" s="56">
        <f t="shared" ca="1" si="321"/>
        <v>0</v>
      </c>
      <c r="BI732" s="4"/>
      <c r="BJ732" s="4"/>
    </row>
    <row r="733" spans="1:62" x14ac:dyDescent="0.2">
      <c r="A733" s="4" t="s">
        <v>1443</v>
      </c>
      <c r="B733" s="4" t="s">
        <v>2352</v>
      </c>
      <c r="C733" s="4" t="s">
        <v>1681</v>
      </c>
      <c r="D733" s="4"/>
      <c r="E733" s="62"/>
      <c r="F733" s="91"/>
      <c r="G733" s="50" t="s">
        <v>1678</v>
      </c>
      <c r="H733" s="50" t="s">
        <v>1678</v>
      </c>
      <c r="I733" s="71"/>
      <c r="J733" s="72">
        <v>21</v>
      </c>
      <c r="K733" s="72"/>
      <c r="L733" s="80"/>
      <c r="M733" s="54" t="str">
        <f t="shared" si="318"/>
        <v>-</v>
      </c>
      <c r="N733" s="52">
        <f t="shared" si="293"/>
        <v>0</v>
      </c>
      <c r="O733" s="55">
        <f t="shared" ca="1" si="306"/>
        <v>28</v>
      </c>
      <c r="P733" s="55" t="str">
        <f t="shared" ca="1" si="307"/>
        <v>2019.7</v>
      </c>
      <c r="Q733" s="56">
        <f t="shared" si="308"/>
        <v>0</v>
      </c>
      <c r="R733" s="52" t="str">
        <f t="shared" si="309"/>
        <v/>
      </c>
      <c r="S733" s="52"/>
      <c r="T733" s="52" t="str">
        <f t="shared" si="314"/>
        <v>OV</v>
      </c>
      <c r="U733" s="57" t="s">
        <v>178</v>
      </c>
      <c r="V733" s="58">
        <f t="shared" ca="1" si="310"/>
        <v>0</v>
      </c>
      <c r="W733" s="64" t="s">
        <v>1895</v>
      </c>
      <c r="X733" s="60"/>
      <c r="Y733" s="74"/>
      <c r="Z733" s="56">
        <f t="shared" ca="1" si="319"/>
        <v>0</v>
      </c>
      <c r="AA733" s="56">
        <f t="shared" ca="1" si="319"/>
        <v>0</v>
      </c>
      <c r="AB733" s="56">
        <f t="shared" ca="1" si="319"/>
        <v>0</v>
      </c>
      <c r="AC733" s="56">
        <f t="shared" ca="1" si="319"/>
        <v>0</v>
      </c>
      <c r="AD733" s="56">
        <f t="shared" ca="1" si="319"/>
        <v>0</v>
      </c>
      <c r="AE733" s="56">
        <f t="shared" ca="1" si="319"/>
        <v>0</v>
      </c>
      <c r="AF733" s="56">
        <f t="shared" ca="1" si="319"/>
        <v>0</v>
      </c>
      <c r="AG733" s="56">
        <f t="shared" ca="1" si="319"/>
        <v>0</v>
      </c>
      <c r="AH733" s="56">
        <f t="shared" ca="1" si="319"/>
        <v>0</v>
      </c>
      <c r="AI733" s="56">
        <f t="shared" ca="1" si="319"/>
        <v>0</v>
      </c>
      <c r="AJ733" s="56">
        <f t="shared" ca="1" si="320"/>
        <v>0</v>
      </c>
      <c r="AK733" s="56">
        <f t="shared" ca="1" si="320"/>
        <v>0</v>
      </c>
      <c r="AL733" s="56">
        <f t="shared" ca="1" si="320"/>
        <v>0</v>
      </c>
      <c r="AM733" s="56">
        <f t="shared" ca="1" si="320"/>
        <v>0</v>
      </c>
      <c r="AN733" s="56">
        <f t="shared" ca="1" si="320"/>
        <v>0</v>
      </c>
      <c r="AO733" s="56">
        <f t="shared" ca="1" si="320"/>
        <v>0</v>
      </c>
      <c r="AP733" s="56">
        <f t="shared" ca="1" si="320"/>
        <v>0</v>
      </c>
      <c r="AQ733" s="56">
        <f t="shared" ca="1" si="320"/>
        <v>0</v>
      </c>
      <c r="AR733" s="56">
        <f t="shared" ca="1" si="320"/>
        <v>0</v>
      </c>
      <c r="AS733" s="56">
        <f t="shared" ca="1" si="320"/>
        <v>0</v>
      </c>
      <c r="AT733" s="56">
        <f t="shared" ca="1" si="321"/>
        <v>0</v>
      </c>
      <c r="AU733" s="56">
        <f t="shared" ca="1" si="321"/>
        <v>0</v>
      </c>
      <c r="AV733" s="56">
        <f t="shared" ca="1" si="321"/>
        <v>0</v>
      </c>
      <c r="AW733" s="56">
        <f t="shared" ca="1" si="321"/>
        <v>0</v>
      </c>
      <c r="AX733" s="56">
        <f t="shared" ca="1" si="321"/>
        <v>0</v>
      </c>
      <c r="AY733" s="56">
        <f t="shared" ca="1" si="321"/>
        <v>0</v>
      </c>
      <c r="AZ733" s="56">
        <f t="shared" ca="1" si="321"/>
        <v>0</v>
      </c>
      <c r="BA733" s="56">
        <f t="shared" ca="1" si="321"/>
        <v>0</v>
      </c>
      <c r="BB733" s="56">
        <f t="shared" ca="1" si="321"/>
        <v>0</v>
      </c>
      <c r="BC733" s="56">
        <f t="shared" ca="1" si="321"/>
        <v>0</v>
      </c>
      <c r="BD733" s="56">
        <f t="shared" ca="1" si="321"/>
        <v>0</v>
      </c>
      <c r="BE733" s="56">
        <f t="shared" ca="1" si="321"/>
        <v>0</v>
      </c>
      <c r="BF733" s="56">
        <f t="shared" ca="1" si="321"/>
        <v>0</v>
      </c>
      <c r="BG733" s="56">
        <f t="shared" ca="1" si="321"/>
        <v>0</v>
      </c>
      <c r="BI733" s="4"/>
      <c r="BJ733" s="4"/>
    </row>
    <row r="734" spans="1:62" x14ac:dyDescent="0.2">
      <c r="A734" s="4" t="s">
        <v>1443</v>
      </c>
      <c r="B734" s="4" t="s">
        <v>2352</v>
      </c>
      <c r="C734" s="4" t="s">
        <v>1681</v>
      </c>
      <c r="D734" s="4"/>
      <c r="E734" s="62"/>
      <c r="F734" s="91"/>
      <c r="G734" s="50" t="s">
        <v>1682</v>
      </c>
      <c r="H734" s="50" t="s">
        <v>1682</v>
      </c>
      <c r="I734" s="71"/>
      <c r="J734" s="72">
        <v>21</v>
      </c>
      <c r="K734" s="72"/>
      <c r="L734" s="80"/>
      <c r="M734" s="54" t="str">
        <f t="shared" si="318"/>
        <v>-</v>
      </c>
      <c r="N734" s="52">
        <f t="shared" si="293"/>
        <v>0</v>
      </c>
      <c r="O734" s="55">
        <f t="shared" ca="1" si="306"/>
        <v>28</v>
      </c>
      <c r="P734" s="55" t="str">
        <f t="shared" ca="1" si="307"/>
        <v>2019.7</v>
      </c>
      <c r="Q734" s="56">
        <f t="shared" si="308"/>
        <v>0</v>
      </c>
      <c r="R734" s="52" t="str">
        <f t="shared" si="309"/>
        <v/>
      </c>
      <c r="S734" s="52"/>
      <c r="T734" s="52" t="str">
        <f t="shared" si="314"/>
        <v>OV</v>
      </c>
      <c r="U734" s="57" t="s">
        <v>178</v>
      </c>
      <c r="V734" s="58">
        <f t="shared" ca="1" si="310"/>
        <v>0</v>
      </c>
      <c r="W734" s="64" t="s">
        <v>1895</v>
      </c>
      <c r="X734" s="60"/>
      <c r="Y734" s="74"/>
      <c r="Z734" s="56">
        <f t="shared" ca="1" si="319"/>
        <v>0</v>
      </c>
      <c r="AA734" s="56">
        <f t="shared" ca="1" si="319"/>
        <v>0</v>
      </c>
      <c r="AB734" s="56">
        <f t="shared" ca="1" si="319"/>
        <v>0</v>
      </c>
      <c r="AC734" s="56">
        <f t="shared" ca="1" si="319"/>
        <v>0</v>
      </c>
      <c r="AD734" s="56">
        <f t="shared" ca="1" si="319"/>
        <v>0</v>
      </c>
      <c r="AE734" s="56">
        <f t="shared" ca="1" si="319"/>
        <v>0</v>
      </c>
      <c r="AF734" s="56">
        <f t="shared" ca="1" si="319"/>
        <v>0</v>
      </c>
      <c r="AG734" s="56">
        <f t="shared" ca="1" si="319"/>
        <v>0</v>
      </c>
      <c r="AH734" s="56">
        <f t="shared" ca="1" si="319"/>
        <v>0</v>
      </c>
      <c r="AI734" s="56">
        <f t="shared" ca="1" si="319"/>
        <v>0</v>
      </c>
      <c r="AJ734" s="56">
        <f t="shared" ca="1" si="320"/>
        <v>0</v>
      </c>
      <c r="AK734" s="56">
        <f t="shared" ca="1" si="320"/>
        <v>0</v>
      </c>
      <c r="AL734" s="56">
        <f t="shared" ca="1" si="320"/>
        <v>0</v>
      </c>
      <c r="AM734" s="56">
        <f t="shared" ca="1" si="320"/>
        <v>0</v>
      </c>
      <c r="AN734" s="56">
        <f t="shared" ca="1" si="320"/>
        <v>0</v>
      </c>
      <c r="AO734" s="56">
        <f t="shared" ca="1" si="320"/>
        <v>0</v>
      </c>
      <c r="AP734" s="56">
        <f t="shared" ca="1" si="320"/>
        <v>0</v>
      </c>
      <c r="AQ734" s="56">
        <f t="shared" ca="1" si="320"/>
        <v>0</v>
      </c>
      <c r="AR734" s="56">
        <f t="shared" ca="1" si="320"/>
        <v>0</v>
      </c>
      <c r="AS734" s="56">
        <f t="shared" ca="1" si="320"/>
        <v>0</v>
      </c>
      <c r="AT734" s="56">
        <f t="shared" ca="1" si="321"/>
        <v>0</v>
      </c>
      <c r="AU734" s="56">
        <f t="shared" ca="1" si="321"/>
        <v>0</v>
      </c>
      <c r="AV734" s="56">
        <f t="shared" ca="1" si="321"/>
        <v>0</v>
      </c>
      <c r="AW734" s="56">
        <f t="shared" ca="1" si="321"/>
        <v>0</v>
      </c>
      <c r="AX734" s="56">
        <f t="shared" ca="1" si="321"/>
        <v>0</v>
      </c>
      <c r="AY734" s="56">
        <f t="shared" ca="1" si="321"/>
        <v>0</v>
      </c>
      <c r="AZ734" s="56">
        <f t="shared" ca="1" si="321"/>
        <v>0</v>
      </c>
      <c r="BA734" s="56">
        <f t="shared" ca="1" si="321"/>
        <v>0</v>
      </c>
      <c r="BB734" s="56">
        <f t="shared" ca="1" si="321"/>
        <v>0</v>
      </c>
      <c r="BC734" s="56">
        <f t="shared" ca="1" si="321"/>
        <v>0</v>
      </c>
      <c r="BD734" s="56">
        <f t="shared" ca="1" si="321"/>
        <v>0</v>
      </c>
      <c r="BE734" s="56">
        <f t="shared" ca="1" si="321"/>
        <v>0</v>
      </c>
      <c r="BF734" s="56">
        <f t="shared" ca="1" si="321"/>
        <v>0</v>
      </c>
      <c r="BG734" s="56">
        <f t="shared" ca="1" si="321"/>
        <v>0</v>
      </c>
      <c r="BI734" s="4"/>
      <c r="BJ734" s="4"/>
    </row>
    <row r="735" spans="1:62" x14ac:dyDescent="0.2">
      <c r="A735" s="4"/>
      <c r="B735" s="4" t="s">
        <v>2353</v>
      </c>
      <c r="C735" s="4" t="s">
        <v>1681</v>
      </c>
      <c r="D735" s="4"/>
      <c r="E735" s="62"/>
      <c r="F735" s="63"/>
      <c r="G735" s="50" t="s">
        <v>1682</v>
      </c>
      <c r="H735" s="50" t="s">
        <v>1682</v>
      </c>
      <c r="I735" s="51"/>
      <c r="J735" s="76">
        <v>14</v>
      </c>
      <c r="K735" s="76"/>
      <c r="L735" s="53"/>
      <c r="M735" s="54" t="str">
        <f t="shared" si="318"/>
        <v>-</v>
      </c>
      <c r="N735" s="52">
        <f t="shared" ref="N735:N817" si="322">WEEKNUM(L735)</f>
        <v>0</v>
      </c>
      <c r="O735" s="55">
        <f t="shared" ca="1" si="306"/>
        <v>28</v>
      </c>
      <c r="P735" s="55" t="str">
        <f t="shared" ca="1" si="307"/>
        <v>2019.7</v>
      </c>
      <c r="Q735" s="56">
        <f t="shared" si="308"/>
        <v>0</v>
      </c>
      <c r="R735" s="52" t="str">
        <f t="shared" si="309"/>
        <v/>
      </c>
      <c r="S735" s="52"/>
      <c r="T735" s="52" t="str">
        <f t="shared" si="314"/>
        <v>OV</v>
      </c>
      <c r="U735" s="57" t="s">
        <v>130</v>
      </c>
      <c r="V735" s="58">
        <f t="shared" ca="1" si="310"/>
        <v>0</v>
      </c>
      <c r="W735" s="59"/>
      <c r="X735" s="60"/>
      <c r="Y735" s="61"/>
      <c r="Z735" s="56">
        <f t="shared" ca="1" si="319"/>
        <v>0</v>
      </c>
      <c r="AA735" s="56">
        <f t="shared" ca="1" si="319"/>
        <v>0</v>
      </c>
      <c r="AB735" s="56">
        <f t="shared" ca="1" si="319"/>
        <v>0</v>
      </c>
      <c r="AC735" s="56">
        <f t="shared" ca="1" si="319"/>
        <v>0</v>
      </c>
      <c r="AD735" s="56">
        <f t="shared" ca="1" si="319"/>
        <v>0</v>
      </c>
      <c r="AE735" s="56">
        <f t="shared" ca="1" si="319"/>
        <v>0</v>
      </c>
      <c r="AF735" s="56">
        <f t="shared" ca="1" si="319"/>
        <v>0</v>
      </c>
      <c r="AG735" s="56">
        <f t="shared" ca="1" si="319"/>
        <v>0</v>
      </c>
      <c r="AH735" s="56">
        <f t="shared" ca="1" si="319"/>
        <v>0</v>
      </c>
      <c r="AI735" s="56">
        <f t="shared" ca="1" si="319"/>
        <v>0</v>
      </c>
      <c r="AJ735" s="56">
        <f t="shared" ca="1" si="320"/>
        <v>0</v>
      </c>
      <c r="AK735" s="56">
        <f t="shared" ca="1" si="320"/>
        <v>0</v>
      </c>
      <c r="AL735" s="56">
        <f t="shared" ca="1" si="320"/>
        <v>0</v>
      </c>
      <c r="AM735" s="56">
        <f t="shared" ca="1" si="320"/>
        <v>0</v>
      </c>
      <c r="AN735" s="56">
        <f t="shared" ca="1" si="320"/>
        <v>0</v>
      </c>
      <c r="AO735" s="56">
        <f t="shared" ca="1" si="320"/>
        <v>0</v>
      </c>
      <c r="AP735" s="56">
        <f t="shared" ca="1" si="320"/>
        <v>0</v>
      </c>
      <c r="AQ735" s="56">
        <f t="shared" ca="1" si="320"/>
        <v>0</v>
      </c>
      <c r="AR735" s="56">
        <f t="shared" ca="1" si="320"/>
        <v>0</v>
      </c>
      <c r="AS735" s="56">
        <f t="shared" ca="1" si="320"/>
        <v>0</v>
      </c>
      <c r="AT735" s="56">
        <f t="shared" ca="1" si="321"/>
        <v>0</v>
      </c>
      <c r="AU735" s="56">
        <f t="shared" ca="1" si="321"/>
        <v>0</v>
      </c>
      <c r="AV735" s="56">
        <f t="shared" ca="1" si="321"/>
        <v>0</v>
      </c>
      <c r="AW735" s="56">
        <f t="shared" ca="1" si="321"/>
        <v>0</v>
      </c>
      <c r="AX735" s="56">
        <f t="shared" ca="1" si="321"/>
        <v>0</v>
      </c>
      <c r="AY735" s="56">
        <f t="shared" ca="1" si="321"/>
        <v>0</v>
      </c>
      <c r="AZ735" s="56">
        <f t="shared" ca="1" si="321"/>
        <v>0</v>
      </c>
      <c r="BA735" s="56">
        <f t="shared" ca="1" si="321"/>
        <v>0</v>
      </c>
      <c r="BB735" s="56">
        <f t="shared" ca="1" si="321"/>
        <v>0</v>
      </c>
      <c r="BC735" s="56">
        <f t="shared" ca="1" si="321"/>
        <v>0</v>
      </c>
      <c r="BD735" s="56">
        <f t="shared" ca="1" si="321"/>
        <v>0</v>
      </c>
      <c r="BE735" s="56">
        <f t="shared" ca="1" si="321"/>
        <v>0</v>
      </c>
      <c r="BF735" s="56">
        <f t="shared" ca="1" si="321"/>
        <v>0</v>
      </c>
      <c r="BG735" s="56">
        <f t="shared" ca="1" si="321"/>
        <v>0</v>
      </c>
      <c r="BI735" s="4"/>
      <c r="BJ735" s="4"/>
    </row>
    <row r="736" spans="1:62" x14ac:dyDescent="0.2">
      <c r="A736" s="4" t="s">
        <v>2354</v>
      </c>
      <c r="B736" s="4" t="s">
        <v>2355</v>
      </c>
      <c r="C736" s="4" t="s">
        <v>1688</v>
      </c>
      <c r="D736" s="4"/>
      <c r="E736" s="62"/>
      <c r="F736" s="63"/>
      <c r="G736" s="50" t="s">
        <v>1682</v>
      </c>
      <c r="H736" s="50" t="s">
        <v>1682</v>
      </c>
      <c r="I736" s="51"/>
      <c r="J736" s="76">
        <v>14</v>
      </c>
      <c r="K736" s="76"/>
      <c r="L736" s="53"/>
      <c r="M736" s="54" t="str">
        <f t="shared" si="318"/>
        <v>-</v>
      </c>
      <c r="N736" s="52">
        <f t="shared" si="322"/>
        <v>0</v>
      </c>
      <c r="O736" s="55">
        <f t="shared" ca="1" si="306"/>
        <v>28</v>
      </c>
      <c r="P736" s="55" t="str">
        <f t="shared" ca="1" si="307"/>
        <v>2019.7</v>
      </c>
      <c r="Q736" s="56">
        <f t="shared" si="308"/>
        <v>0</v>
      </c>
      <c r="R736" s="52" t="str">
        <f t="shared" si="309"/>
        <v/>
      </c>
      <c r="S736" s="52"/>
      <c r="T736" s="52" t="str">
        <f t="shared" si="314"/>
        <v>OV</v>
      </c>
      <c r="U736" s="57" t="s">
        <v>130</v>
      </c>
      <c r="V736" s="58">
        <f t="shared" ca="1" si="310"/>
        <v>0</v>
      </c>
      <c r="W736" s="64" t="s">
        <v>2356</v>
      </c>
      <c r="X736" s="60"/>
      <c r="Y736" s="61"/>
      <c r="Z736" s="56">
        <f t="shared" ca="1" si="319"/>
        <v>0</v>
      </c>
      <c r="AA736" s="56">
        <f t="shared" ca="1" si="319"/>
        <v>0</v>
      </c>
      <c r="AB736" s="56">
        <f t="shared" ca="1" si="319"/>
        <v>0</v>
      </c>
      <c r="AC736" s="56">
        <f t="shared" ca="1" si="319"/>
        <v>0</v>
      </c>
      <c r="AD736" s="56">
        <f t="shared" ca="1" si="319"/>
        <v>0</v>
      </c>
      <c r="AE736" s="56">
        <f t="shared" ca="1" si="319"/>
        <v>0</v>
      </c>
      <c r="AF736" s="56">
        <f t="shared" ca="1" si="319"/>
        <v>0</v>
      </c>
      <c r="AG736" s="56">
        <f t="shared" ca="1" si="319"/>
        <v>0</v>
      </c>
      <c r="AH736" s="56">
        <f t="shared" ca="1" si="319"/>
        <v>0</v>
      </c>
      <c r="AI736" s="56">
        <f t="shared" ca="1" si="319"/>
        <v>0</v>
      </c>
      <c r="AJ736" s="56">
        <f t="shared" ca="1" si="320"/>
        <v>0</v>
      </c>
      <c r="AK736" s="56">
        <f t="shared" ca="1" si="320"/>
        <v>0</v>
      </c>
      <c r="AL736" s="56">
        <f t="shared" ca="1" si="320"/>
        <v>0</v>
      </c>
      <c r="AM736" s="56">
        <f t="shared" ca="1" si="320"/>
        <v>0</v>
      </c>
      <c r="AN736" s="56">
        <f t="shared" ca="1" si="320"/>
        <v>0</v>
      </c>
      <c r="AO736" s="56">
        <f t="shared" ca="1" si="320"/>
        <v>0</v>
      </c>
      <c r="AP736" s="56">
        <f t="shared" ca="1" si="320"/>
        <v>0</v>
      </c>
      <c r="AQ736" s="56">
        <f t="shared" ca="1" si="320"/>
        <v>0</v>
      </c>
      <c r="AR736" s="56">
        <f t="shared" ca="1" si="320"/>
        <v>0</v>
      </c>
      <c r="AS736" s="56">
        <f t="shared" ca="1" si="320"/>
        <v>0</v>
      </c>
      <c r="AT736" s="56">
        <f t="shared" ca="1" si="321"/>
        <v>0</v>
      </c>
      <c r="AU736" s="56">
        <f t="shared" ca="1" si="321"/>
        <v>0</v>
      </c>
      <c r="AV736" s="56">
        <f t="shared" ca="1" si="321"/>
        <v>0</v>
      </c>
      <c r="AW736" s="56">
        <f t="shared" ca="1" si="321"/>
        <v>0</v>
      </c>
      <c r="AX736" s="56">
        <f t="shared" ca="1" si="321"/>
        <v>0</v>
      </c>
      <c r="AY736" s="56">
        <f t="shared" ca="1" si="321"/>
        <v>0</v>
      </c>
      <c r="AZ736" s="56">
        <f t="shared" ca="1" si="321"/>
        <v>0</v>
      </c>
      <c r="BA736" s="56">
        <f t="shared" ca="1" si="321"/>
        <v>0</v>
      </c>
      <c r="BB736" s="56">
        <f t="shared" ca="1" si="321"/>
        <v>0</v>
      </c>
      <c r="BC736" s="56">
        <f t="shared" ca="1" si="321"/>
        <v>0</v>
      </c>
      <c r="BD736" s="56">
        <f t="shared" ca="1" si="321"/>
        <v>0</v>
      </c>
      <c r="BE736" s="56">
        <f t="shared" ca="1" si="321"/>
        <v>0</v>
      </c>
      <c r="BF736" s="56">
        <f t="shared" ca="1" si="321"/>
        <v>0</v>
      </c>
      <c r="BG736" s="56">
        <f t="shared" ca="1" si="321"/>
        <v>0</v>
      </c>
      <c r="BI736" s="4"/>
      <c r="BJ736" s="4"/>
    </row>
    <row r="737" spans="1:62" x14ac:dyDescent="0.2">
      <c r="A737" s="4" t="s">
        <v>1490</v>
      </c>
      <c r="B737" s="4" t="s">
        <v>2357</v>
      </c>
      <c r="C737" s="4" t="s">
        <v>1681</v>
      </c>
      <c r="D737" s="4"/>
      <c r="E737" s="62"/>
      <c r="F737" s="63" t="s">
        <v>2358</v>
      </c>
      <c r="G737" s="50" t="s">
        <v>1682</v>
      </c>
      <c r="H737" s="50" t="s">
        <v>1682</v>
      </c>
      <c r="I737" s="51"/>
      <c r="J737" s="76">
        <v>14</v>
      </c>
      <c r="K737" s="76"/>
      <c r="L737" s="53">
        <v>43580</v>
      </c>
      <c r="M737" s="54">
        <f t="shared" si="318"/>
        <v>4</v>
      </c>
      <c r="N737" s="52">
        <f t="shared" si="322"/>
        <v>17</v>
      </c>
      <c r="O737" s="55">
        <f t="shared" ca="1" si="306"/>
        <v>28</v>
      </c>
      <c r="P737" s="55" t="str">
        <f t="shared" ca="1" si="307"/>
        <v>2019.7</v>
      </c>
      <c r="Q737" s="56">
        <f t="shared" si="308"/>
        <v>238.70945157526253</v>
      </c>
      <c r="R737" s="52">
        <f t="shared" ca="1" si="309"/>
        <v>76</v>
      </c>
      <c r="S737" s="52"/>
      <c r="T737" s="52" t="str">
        <f t="shared" ca="1" si="314"/>
        <v>OV</v>
      </c>
      <c r="U737" s="57" t="s">
        <v>130</v>
      </c>
      <c r="V737" s="58">
        <f t="shared" ca="1" si="310"/>
        <v>0</v>
      </c>
      <c r="W737" s="64" t="s">
        <v>2359</v>
      </c>
      <c r="X737" s="60">
        <v>191.27</v>
      </c>
      <c r="Y737" s="61">
        <v>1022.87</v>
      </c>
      <c r="Z737" s="56">
        <f t="shared" ca="1" si="319"/>
        <v>0</v>
      </c>
      <c r="AA737" s="56">
        <f t="shared" ca="1" si="319"/>
        <v>0</v>
      </c>
      <c r="AB737" s="56">
        <f t="shared" ca="1" si="319"/>
        <v>0</v>
      </c>
      <c r="AC737" s="56">
        <f t="shared" ca="1" si="319"/>
        <v>0</v>
      </c>
      <c r="AD737" s="56">
        <f t="shared" ca="1" si="319"/>
        <v>0</v>
      </c>
      <c r="AE737" s="56">
        <f t="shared" ca="1" si="319"/>
        <v>0</v>
      </c>
      <c r="AF737" s="56">
        <f t="shared" ca="1" si="319"/>
        <v>0</v>
      </c>
      <c r="AG737" s="56">
        <f t="shared" ca="1" si="319"/>
        <v>0</v>
      </c>
      <c r="AH737" s="56">
        <f t="shared" ca="1" si="319"/>
        <v>0</v>
      </c>
      <c r="AI737" s="56">
        <f t="shared" ca="1" si="319"/>
        <v>1022.87</v>
      </c>
      <c r="AJ737" s="56">
        <f t="shared" ca="1" si="320"/>
        <v>0</v>
      </c>
      <c r="AK737" s="56">
        <f t="shared" ca="1" si="320"/>
        <v>0</v>
      </c>
      <c r="AL737" s="56">
        <f t="shared" ca="1" si="320"/>
        <v>0</v>
      </c>
      <c r="AM737" s="56">
        <f t="shared" ca="1" si="320"/>
        <v>0</v>
      </c>
      <c r="AN737" s="56">
        <f t="shared" ca="1" si="320"/>
        <v>0</v>
      </c>
      <c r="AO737" s="56">
        <f t="shared" ca="1" si="320"/>
        <v>0</v>
      </c>
      <c r="AP737" s="56">
        <f t="shared" ca="1" si="320"/>
        <v>0</v>
      </c>
      <c r="AQ737" s="56">
        <f t="shared" ca="1" si="320"/>
        <v>0</v>
      </c>
      <c r="AR737" s="56">
        <f t="shared" ca="1" si="320"/>
        <v>0</v>
      </c>
      <c r="AS737" s="56">
        <f t="shared" ca="1" si="320"/>
        <v>0</v>
      </c>
      <c r="AT737" s="56">
        <f t="shared" ca="1" si="321"/>
        <v>0</v>
      </c>
      <c r="AU737" s="56">
        <f t="shared" ca="1" si="321"/>
        <v>0</v>
      </c>
      <c r="AV737" s="56">
        <f t="shared" ca="1" si="321"/>
        <v>0</v>
      </c>
      <c r="AW737" s="56">
        <f t="shared" ca="1" si="321"/>
        <v>0</v>
      </c>
      <c r="AX737" s="56">
        <f t="shared" ca="1" si="321"/>
        <v>0</v>
      </c>
      <c r="AY737" s="56">
        <f t="shared" ca="1" si="321"/>
        <v>0</v>
      </c>
      <c r="AZ737" s="56">
        <f t="shared" ca="1" si="321"/>
        <v>0</v>
      </c>
      <c r="BA737" s="56">
        <f t="shared" ca="1" si="321"/>
        <v>0</v>
      </c>
      <c r="BB737" s="56">
        <f t="shared" ca="1" si="321"/>
        <v>0</v>
      </c>
      <c r="BC737" s="56">
        <f t="shared" ca="1" si="321"/>
        <v>0</v>
      </c>
      <c r="BD737" s="56">
        <f t="shared" ca="1" si="321"/>
        <v>0</v>
      </c>
      <c r="BE737" s="56">
        <f t="shared" ca="1" si="321"/>
        <v>0</v>
      </c>
      <c r="BF737" s="56">
        <f t="shared" ca="1" si="321"/>
        <v>0</v>
      </c>
      <c r="BG737" s="56">
        <f t="shared" ca="1" si="321"/>
        <v>0</v>
      </c>
      <c r="BI737" s="4"/>
      <c r="BJ737" s="4"/>
    </row>
    <row r="738" spans="1:62" x14ac:dyDescent="0.2">
      <c r="A738" s="4" t="s">
        <v>1490</v>
      </c>
      <c r="B738" s="4" t="s">
        <v>2357</v>
      </c>
      <c r="C738" s="4" t="s">
        <v>1681</v>
      </c>
      <c r="D738" s="4"/>
      <c r="E738" s="62"/>
      <c r="F738" s="63" t="s">
        <v>2360</v>
      </c>
      <c r="G738" s="50" t="s">
        <v>1682</v>
      </c>
      <c r="H738" s="50" t="s">
        <v>1682</v>
      </c>
      <c r="I738" s="51"/>
      <c r="J738" s="76">
        <v>14</v>
      </c>
      <c r="K738" s="76"/>
      <c r="L738" s="53">
        <v>43595</v>
      </c>
      <c r="M738" s="54">
        <f t="shared" si="318"/>
        <v>5</v>
      </c>
      <c r="N738" s="52">
        <f t="shared" si="322"/>
        <v>19</v>
      </c>
      <c r="O738" s="55">
        <f t="shared" ca="1" si="306"/>
        <v>28</v>
      </c>
      <c r="P738" s="55" t="str">
        <f t="shared" ca="1" si="307"/>
        <v>2019.7</v>
      </c>
      <c r="Q738" s="56">
        <f t="shared" si="308"/>
        <v>477.41890315052507</v>
      </c>
      <c r="R738" s="52">
        <f t="shared" ca="1" si="309"/>
        <v>61</v>
      </c>
      <c r="S738" s="52"/>
      <c r="T738" s="52" t="str">
        <f t="shared" ca="1" si="314"/>
        <v>OV</v>
      </c>
      <c r="U738" s="57" t="s">
        <v>130</v>
      </c>
      <c r="V738" s="58">
        <f t="shared" ca="1" si="310"/>
        <v>0</v>
      </c>
      <c r="W738" s="64" t="s">
        <v>2359</v>
      </c>
      <c r="X738" s="60">
        <v>382.54</v>
      </c>
      <c r="Y738" s="61">
        <v>2045.74</v>
      </c>
      <c r="Z738" s="56">
        <f t="shared" ca="1" si="319"/>
        <v>0</v>
      </c>
      <c r="AA738" s="56">
        <f t="shared" ca="1" si="319"/>
        <v>0</v>
      </c>
      <c r="AB738" s="56">
        <f t="shared" ca="1" si="319"/>
        <v>0</v>
      </c>
      <c r="AC738" s="56">
        <f t="shared" ca="1" si="319"/>
        <v>0</v>
      </c>
      <c r="AD738" s="56">
        <f t="shared" ca="1" si="319"/>
        <v>0</v>
      </c>
      <c r="AE738" s="56">
        <f t="shared" ca="1" si="319"/>
        <v>0</v>
      </c>
      <c r="AF738" s="56">
        <f t="shared" ca="1" si="319"/>
        <v>0</v>
      </c>
      <c r="AG738" s="56">
        <f t="shared" ca="1" si="319"/>
        <v>0</v>
      </c>
      <c r="AH738" s="56">
        <f t="shared" ca="1" si="319"/>
        <v>0</v>
      </c>
      <c r="AI738" s="56">
        <f t="shared" ca="1" si="319"/>
        <v>2045.74</v>
      </c>
      <c r="AJ738" s="56">
        <f t="shared" ca="1" si="320"/>
        <v>0</v>
      </c>
      <c r="AK738" s="56">
        <f t="shared" ca="1" si="320"/>
        <v>0</v>
      </c>
      <c r="AL738" s="56">
        <f t="shared" ca="1" si="320"/>
        <v>0</v>
      </c>
      <c r="AM738" s="56">
        <f t="shared" ca="1" si="320"/>
        <v>0</v>
      </c>
      <c r="AN738" s="56">
        <f t="shared" ca="1" si="320"/>
        <v>0</v>
      </c>
      <c r="AO738" s="56">
        <f t="shared" ca="1" si="320"/>
        <v>0</v>
      </c>
      <c r="AP738" s="56">
        <f t="shared" ca="1" si="320"/>
        <v>0</v>
      </c>
      <c r="AQ738" s="56">
        <f t="shared" ca="1" si="320"/>
        <v>0</v>
      </c>
      <c r="AR738" s="56">
        <f t="shared" ca="1" si="320"/>
        <v>0</v>
      </c>
      <c r="AS738" s="56">
        <f t="shared" ca="1" si="320"/>
        <v>0</v>
      </c>
      <c r="AT738" s="56">
        <f t="shared" ca="1" si="321"/>
        <v>0</v>
      </c>
      <c r="AU738" s="56">
        <f t="shared" ca="1" si="321"/>
        <v>0</v>
      </c>
      <c r="AV738" s="56">
        <f t="shared" ca="1" si="321"/>
        <v>0</v>
      </c>
      <c r="AW738" s="56">
        <f t="shared" ca="1" si="321"/>
        <v>0</v>
      </c>
      <c r="AX738" s="56">
        <f t="shared" ca="1" si="321"/>
        <v>0</v>
      </c>
      <c r="AY738" s="56">
        <f t="shared" ca="1" si="321"/>
        <v>0</v>
      </c>
      <c r="AZ738" s="56">
        <f t="shared" ca="1" si="321"/>
        <v>0</v>
      </c>
      <c r="BA738" s="56">
        <f t="shared" ca="1" si="321"/>
        <v>0</v>
      </c>
      <c r="BB738" s="56">
        <f t="shared" ca="1" si="321"/>
        <v>0</v>
      </c>
      <c r="BC738" s="56">
        <f t="shared" ca="1" si="321"/>
        <v>0</v>
      </c>
      <c r="BD738" s="56">
        <f t="shared" ca="1" si="321"/>
        <v>0</v>
      </c>
      <c r="BE738" s="56">
        <f t="shared" ca="1" si="321"/>
        <v>0</v>
      </c>
      <c r="BF738" s="56">
        <f t="shared" ca="1" si="321"/>
        <v>0</v>
      </c>
      <c r="BG738" s="56">
        <f t="shared" ca="1" si="321"/>
        <v>0</v>
      </c>
      <c r="BI738" s="4"/>
      <c r="BJ738" s="4"/>
    </row>
    <row r="739" spans="1:62" x14ac:dyDescent="0.2">
      <c r="A739" s="4"/>
      <c r="B739" s="4" t="s">
        <v>4025</v>
      </c>
      <c r="C739" s="4" t="s">
        <v>1684</v>
      </c>
      <c r="D739" s="4"/>
      <c r="E739" s="62"/>
      <c r="F739" s="63" t="s">
        <v>299</v>
      </c>
      <c r="G739" s="50" t="s">
        <v>1682</v>
      </c>
      <c r="H739" s="50" t="s">
        <v>1682</v>
      </c>
      <c r="I739" s="51"/>
      <c r="J739" s="76">
        <v>30</v>
      </c>
      <c r="K739" s="76"/>
      <c r="L739" s="53">
        <v>43574</v>
      </c>
      <c r="M739" s="54">
        <f t="shared" si="318"/>
        <v>5</v>
      </c>
      <c r="N739" s="52">
        <f t="shared" si="322"/>
        <v>16</v>
      </c>
      <c r="O739" s="55">
        <f t="shared" ca="1" si="306"/>
        <v>28</v>
      </c>
      <c r="P739" s="55" t="str">
        <f t="shared" ca="1" si="307"/>
        <v>2019.7</v>
      </c>
      <c r="Q739" s="56">
        <f t="shared" si="308"/>
        <v>12180.53</v>
      </c>
      <c r="R739" s="52">
        <f t="shared" ca="1" si="309"/>
        <v>82</v>
      </c>
      <c r="S739" s="52"/>
      <c r="T739" s="52" t="str">
        <f t="shared" ca="1" si="314"/>
        <v>OV</v>
      </c>
      <c r="U739" s="57" t="s">
        <v>178</v>
      </c>
      <c r="V739" s="58">
        <f t="shared" ca="1" si="310"/>
        <v>0</v>
      </c>
      <c r="W739" s="64"/>
      <c r="X739" s="60"/>
      <c r="Y739" s="61">
        <v>12180.53</v>
      </c>
      <c r="Z739" s="56">
        <f t="shared" ca="1" si="319"/>
        <v>0</v>
      </c>
      <c r="AA739" s="56">
        <f t="shared" ca="1" si="319"/>
        <v>0</v>
      </c>
      <c r="AB739" s="56">
        <f t="shared" ca="1" si="319"/>
        <v>0</v>
      </c>
      <c r="AC739" s="56">
        <f t="shared" ca="1" si="319"/>
        <v>0</v>
      </c>
      <c r="AD739" s="56">
        <f t="shared" ca="1" si="319"/>
        <v>0</v>
      </c>
      <c r="AE739" s="56">
        <f t="shared" ca="1" si="319"/>
        <v>0</v>
      </c>
      <c r="AF739" s="56">
        <f t="shared" ca="1" si="319"/>
        <v>0</v>
      </c>
      <c r="AG739" s="56">
        <f t="shared" ca="1" si="319"/>
        <v>0</v>
      </c>
      <c r="AH739" s="56">
        <f t="shared" ca="1" si="319"/>
        <v>0</v>
      </c>
      <c r="AI739" s="56">
        <f t="shared" ca="1" si="319"/>
        <v>12180.53</v>
      </c>
      <c r="AJ739" s="56">
        <f t="shared" ca="1" si="320"/>
        <v>0</v>
      </c>
      <c r="AK739" s="56">
        <f t="shared" ca="1" si="320"/>
        <v>0</v>
      </c>
      <c r="AL739" s="56">
        <f t="shared" ca="1" si="320"/>
        <v>0</v>
      </c>
      <c r="AM739" s="56">
        <f t="shared" ca="1" si="320"/>
        <v>0</v>
      </c>
      <c r="AN739" s="56">
        <f t="shared" ca="1" si="320"/>
        <v>0</v>
      </c>
      <c r="AO739" s="56">
        <f t="shared" ca="1" si="320"/>
        <v>0</v>
      </c>
      <c r="AP739" s="56">
        <f t="shared" ca="1" si="320"/>
        <v>0</v>
      </c>
      <c r="AQ739" s="56">
        <f t="shared" ca="1" si="320"/>
        <v>0</v>
      </c>
      <c r="AR739" s="56">
        <f t="shared" ca="1" si="320"/>
        <v>0</v>
      </c>
      <c r="AS739" s="56">
        <f t="shared" ca="1" si="320"/>
        <v>0</v>
      </c>
      <c r="AT739" s="56">
        <f t="shared" ca="1" si="321"/>
        <v>0</v>
      </c>
      <c r="AU739" s="56">
        <f t="shared" ca="1" si="321"/>
        <v>0</v>
      </c>
      <c r="AV739" s="56">
        <f t="shared" ca="1" si="321"/>
        <v>0</v>
      </c>
      <c r="AW739" s="56">
        <f t="shared" ca="1" si="321"/>
        <v>0</v>
      </c>
      <c r="AX739" s="56">
        <f t="shared" ca="1" si="321"/>
        <v>0</v>
      </c>
      <c r="AY739" s="56">
        <f t="shared" ca="1" si="321"/>
        <v>0</v>
      </c>
      <c r="AZ739" s="56">
        <f t="shared" ca="1" si="321"/>
        <v>0</v>
      </c>
      <c r="BA739" s="56">
        <f t="shared" ca="1" si="321"/>
        <v>0</v>
      </c>
      <c r="BB739" s="56">
        <f t="shared" ca="1" si="321"/>
        <v>0</v>
      </c>
      <c r="BC739" s="56">
        <f t="shared" ca="1" si="321"/>
        <v>0</v>
      </c>
      <c r="BD739" s="56">
        <f t="shared" ca="1" si="321"/>
        <v>0</v>
      </c>
      <c r="BE739" s="56">
        <f t="shared" ca="1" si="321"/>
        <v>0</v>
      </c>
      <c r="BF739" s="56">
        <f t="shared" ca="1" si="321"/>
        <v>0</v>
      </c>
      <c r="BG739" s="56">
        <f t="shared" ca="1" si="321"/>
        <v>0</v>
      </c>
      <c r="BI739" s="4"/>
      <c r="BJ739" s="4"/>
    </row>
    <row r="740" spans="1:62" x14ac:dyDescent="0.2">
      <c r="A740" s="4"/>
      <c r="B740" s="4" t="s">
        <v>4025</v>
      </c>
      <c r="C740" s="4" t="s">
        <v>1684</v>
      </c>
      <c r="D740" s="4"/>
      <c r="E740" s="62"/>
      <c r="F740" s="63" t="s">
        <v>301</v>
      </c>
      <c r="G740" s="50" t="s">
        <v>1682</v>
      </c>
      <c r="H740" s="50" t="s">
        <v>1682</v>
      </c>
      <c r="I740" s="51"/>
      <c r="J740" s="76">
        <v>30</v>
      </c>
      <c r="K740" s="76"/>
      <c r="L740" s="53">
        <v>43581</v>
      </c>
      <c r="M740" s="54">
        <f t="shared" si="318"/>
        <v>5</v>
      </c>
      <c r="N740" s="52">
        <f t="shared" si="322"/>
        <v>17</v>
      </c>
      <c r="O740" s="55">
        <f t="shared" ca="1" si="306"/>
        <v>28</v>
      </c>
      <c r="P740" s="55" t="str">
        <f t="shared" ca="1" si="307"/>
        <v>2019.7</v>
      </c>
      <c r="Q740" s="56">
        <f t="shared" si="308"/>
        <v>11998.35</v>
      </c>
      <c r="R740" s="52">
        <f t="shared" ca="1" si="309"/>
        <v>75</v>
      </c>
      <c r="S740" s="52"/>
      <c r="T740" s="52" t="str">
        <f t="shared" ca="1" si="314"/>
        <v>OV</v>
      </c>
      <c r="U740" s="57" t="s">
        <v>178</v>
      </c>
      <c r="V740" s="58">
        <f t="shared" ca="1" si="310"/>
        <v>0</v>
      </c>
      <c r="W740" s="64"/>
      <c r="X740" s="60"/>
      <c r="Y740" s="61">
        <v>11998.35</v>
      </c>
      <c r="Z740" s="56">
        <f t="shared" ca="1" si="319"/>
        <v>0</v>
      </c>
      <c r="AA740" s="56">
        <f t="shared" ca="1" si="319"/>
        <v>0</v>
      </c>
      <c r="AB740" s="56">
        <f t="shared" ca="1" si="319"/>
        <v>0</v>
      </c>
      <c r="AC740" s="56">
        <f t="shared" ca="1" si="319"/>
        <v>0</v>
      </c>
      <c r="AD740" s="56">
        <f t="shared" ca="1" si="319"/>
        <v>0</v>
      </c>
      <c r="AE740" s="56">
        <f t="shared" ca="1" si="319"/>
        <v>0</v>
      </c>
      <c r="AF740" s="56">
        <f t="shared" ca="1" si="319"/>
        <v>0</v>
      </c>
      <c r="AG740" s="56">
        <f t="shared" ca="1" si="319"/>
        <v>0</v>
      </c>
      <c r="AH740" s="56">
        <f t="shared" ca="1" si="319"/>
        <v>0</v>
      </c>
      <c r="AI740" s="56">
        <f t="shared" ca="1" si="319"/>
        <v>11998.35</v>
      </c>
      <c r="AJ740" s="56">
        <f t="shared" ca="1" si="320"/>
        <v>0</v>
      </c>
      <c r="AK740" s="56">
        <f t="shared" ca="1" si="320"/>
        <v>0</v>
      </c>
      <c r="AL740" s="56">
        <f t="shared" ca="1" si="320"/>
        <v>0</v>
      </c>
      <c r="AM740" s="56">
        <f t="shared" ca="1" si="320"/>
        <v>0</v>
      </c>
      <c r="AN740" s="56">
        <f t="shared" ca="1" si="320"/>
        <v>0</v>
      </c>
      <c r="AO740" s="56">
        <f t="shared" ca="1" si="320"/>
        <v>0</v>
      </c>
      <c r="AP740" s="56">
        <f t="shared" ca="1" si="320"/>
        <v>0</v>
      </c>
      <c r="AQ740" s="56">
        <f t="shared" ca="1" si="320"/>
        <v>0</v>
      </c>
      <c r="AR740" s="56">
        <f t="shared" ca="1" si="320"/>
        <v>0</v>
      </c>
      <c r="AS740" s="56">
        <f t="shared" ca="1" si="320"/>
        <v>0</v>
      </c>
      <c r="AT740" s="56">
        <f t="shared" ca="1" si="321"/>
        <v>0</v>
      </c>
      <c r="AU740" s="56">
        <f t="shared" ca="1" si="321"/>
        <v>0</v>
      </c>
      <c r="AV740" s="56">
        <f t="shared" ca="1" si="321"/>
        <v>0</v>
      </c>
      <c r="AW740" s="56">
        <f t="shared" ca="1" si="321"/>
        <v>0</v>
      </c>
      <c r="AX740" s="56">
        <f t="shared" ca="1" si="321"/>
        <v>0</v>
      </c>
      <c r="AY740" s="56">
        <f t="shared" ca="1" si="321"/>
        <v>0</v>
      </c>
      <c r="AZ740" s="56">
        <f t="shared" ca="1" si="321"/>
        <v>0</v>
      </c>
      <c r="BA740" s="56">
        <f t="shared" ca="1" si="321"/>
        <v>0</v>
      </c>
      <c r="BB740" s="56">
        <f t="shared" ca="1" si="321"/>
        <v>0</v>
      </c>
      <c r="BC740" s="56">
        <f t="shared" ca="1" si="321"/>
        <v>0</v>
      </c>
      <c r="BD740" s="56">
        <f t="shared" ca="1" si="321"/>
        <v>0</v>
      </c>
      <c r="BE740" s="56">
        <f t="shared" ca="1" si="321"/>
        <v>0</v>
      </c>
      <c r="BF740" s="56">
        <f t="shared" ca="1" si="321"/>
        <v>0</v>
      </c>
      <c r="BG740" s="56">
        <f t="shared" ca="1" si="321"/>
        <v>0</v>
      </c>
      <c r="BI740" s="4"/>
      <c r="BJ740" s="4"/>
    </row>
    <row r="741" spans="1:62" x14ac:dyDescent="0.2">
      <c r="A741" s="4"/>
      <c r="B741" s="4" t="s">
        <v>4025</v>
      </c>
      <c r="C741" s="4" t="s">
        <v>1684</v>
      </c>
      <c r="D741" s="4"/>
      <c r="E741" s="62"/>
      <c r="F741" s="63" t="s">
        <v>303</v>
      </c>
      <c r="G741" s="50" t="s">
        <v>1682</v>
      </c>
      <c r="H741" s="50" t="s">
        <v>1682</v>
      </c>
      <c r="I741" s="51"/>
      <c r="J741" s="76">
        <v>30</v>
      </c>
      <c r="K741" s="76"/>
      <c r="L741" s="53">
        <v>43588</v>
      </c>
      <c r="M741" s="54">
        <f t="shared" si="318"/>
        <v>5</v>
      </c>
      <c r="N741" s="52">
        <f t="shared" si="322"/>
        <v>18</v>
      </c>
      <c r="O741" s="55">
        <f t="shared" ca="1" si="306"/>
        <v>28</v>
      </c>
      <c r="P741" s="55" t="str">
        <f t="shared" ca="1" si="307"/>
        <v>2019.7</v>
      </c>
      <c r="Q741" s="56">
        <f t="shared" si="308"/>
        <v>12221.48</v>
      </c>
      <c r="R741" s="52">
        <f t="shared" ca="1" si="309"/>
        <v>68</v>
      </c>
      <c r="S741" s="52"/>
      <c r="T741" s="52" t="str">
        <f t="shared" ca="1" si="314"/>
        <v>OV</v>
      </c>
      <c r="U741" s="57" t="s">
        <v>178</v>
      </c>
      <c r="V741" s="58">
        <f t="shared" ca="1" si="310"/>
        <v>0</v>
      </c>
      <c r="W741" s="64"/>
      <c r="X741" s="60"/>
      <c r="Y741" s="61">
        <v>12221.48</v>
      </c>
      <c r="Z741" s="56">
        <f t="shared" ca="1" si="319"/>
        <v>0</v>
      </c>
      <c r="AA741" s="56">
        <f t="shared" ca="1" si="319"/>
        <v>0</v>
      </c>
      <c r="AB741" s="56">
        <f t="shared" ca="1" si="319"/>
        <v>0</v>
      </c>
      <c r="AC741" s="56">
        <f t="shared" ca="1" si="319"/>
        <v>0</v>
      </c>
      <c r="AD741" s="56">
        <f t="shared" ca="1" si="319"/>
        <v>0</v>
      </c>
      <c r="AE741" s="56">
        <f t="shared" ca="1" si="319"/>
        <v>0</v>
      </c>
      <c r="AF741" s="56">
        <f t="shared" ca="1" si="319"/>
        <v>0</v>
      </c>
      <c r="AG741" s="56">
        <f t="shared" ca="1" si="319"/>
        <v>0</v>
      </c>
      <c r="AH741" s="56">
        <f t="shared" ca="1" si="319"/>
        <v>0</v>
      </c>
      <c r="AI741" s="56">
        <f t="shared" ca="1" si="319"/>
        <v>12221.48</v>
      </c>
      <c r="AJ741" s="56">
        <f t="shared" ca="1" si="320"/>
        <v>0</v>
      </c>
      <c r="AK741" s="56">
        <f t="shared" ca="1" si="320"/>
        <v>0</v>
      </c>
      <c r="AL741" s="56">
        <f t="shared" ca="1" si="320"/>
        <v>0</v>
      </c>
      <c r="AM741" s="56">
        <f t="shared" ca="1" si="320"/>
        <v>0</v>
      </c>
      <c r="AN741" s="56">
        <f t="shared" ca="1" si="320"/>
        <v>0</v>
      </c>
      <c r="AO741" s="56">
        <f t="shared" ca="1" si="320"/>
        <v>0</v>
      </c>
      <c r="AP741" s="56">
        <f t="shared" ca="1" si="320"/>
        <v>0</v>
      </c>
      <c r="AQ741" s="56">
        <f t="shared" ca="1" si="320"/>
        <v>0</v>
      </c>
      <c r="AR741" s="56">
        <f t="shared" ca="1" si="320"/>
        <v>0</v>
      </c>
      <c r="AS741" s="56">
        <f t="shared" ca="1" si="320"/>
        <v>0</v>
      </c>
      <c r="AT741" s="56">
        <f t="shared" ca="1" si="321"/>
        <v>0</v>
      </c>
      <c r="AU741" s="56">
        <f t="shared" ca="1" si="321"/>
        <v>0</v>
      </c>
      <c r="AV741" s="56">
        <f t="shared" ca="1" si="321"/>
        <v>0</v>
      </c>
      <c r="AW741" s="56">
        <f t="shared" ca="1" si="321"/>
        <v>0</v>
      </c>
      <c r="AX741" s="56">
        <f t="shared" ca="1" si="321"/>
        <v>0</v>
      </c>
      <c r="AY741" s="56">
        <f t="shared" ca="1" si="321"/>
        <v>0</v>
      </c>
      <c r="AZ741" s="56">
        <f t="shared" ca="1" si="321"/>
        <v>0</v>
      </c>
      <c r="BA741" s="56">
        <f t="shared" ca="1" si="321"/>
        <v>0</v>
      </c>
      <c r="BB741" s="56">
        <f t="shared" ca="1" si="321"/>
        <v>0</v>
      </c>
      <c r="BC741" s="56">
        <f t="shared" ca="1" si="321"/>
        <v>0</v>
      </c>
      <c r="BD741" s="56">
        <f t="shared" ca="1" si="321"/>
        <v>0</v>
      </c>
      <c r="BE741" s="56">
        <f t="shared" ca="1" si="321"/>
        <v>0</v>
      </c>
      <c r="BF741" s="56">
        <f t="shared" ca="1" si="321"/>
        <v>0</v>
      </c>
      <c r="BG741" s="56">
        <f t="shared" ca="1" si="321"/>
        <v>0</v>
      </c>
      <c r="BI741" s="4"/>
      <c r="BJ741" s="4"/>
    </row>
    <row r="742" spans="1:62" x14ac:dyDescent="0.2">
      <c r="A742" s="4"/>
      <c r="B742" s="4" t="s">
        <v>4025</v>
      </c>
      <c r="C742" s="4" t="s">
        <v>1684</v>
      </c>
      <c r="D742" s="4"/>
      <c r="E742" s="62"/>
      <c r="F742" s="63" t="s">
        <v>305</v>
      </c>
      <c r="G742" s="50" t="s">
        <v>1682</v>
      </c>
      <c r="H742" s="50" t="s">
        <v>1682</v>
      </c>
      <c r="I742" s="51"/>
      <c r="J742" s="76">
        <v>30</v>
      </c>
      <c r="K742" s="76"/>
      <c r="L742" s="53">
        <v>43600</v>
      </c>
      <c r="M742" s="54">
        <f t="shared" si="318"/>
        <v>3</v>
      </c>
      <c r="N742" s="52">
        <f t="shared" si="322"/>
        <v>20</v>
      </c>
      <c r="O742" s="55">
        <f t="shared" ca="1" si="306"/>
        <v>28</v>
      </c>
      <c r="P742" s="55" t="str">
        <f t="shared" ca="1" si="307"/>
        <v>2019.7</v>
      </c>
      <c r="Q742" s="56">
        <f t="shared" si="308"/>
        <v>12629.4</v>
      </c>
      <c r="R742" s="52">
        <f t="shared" ca="1" si="309"/>
        <v>56</v>
      </c>
      <c r="S742" s="52"/>
      <c r="T742" s="52" t="str">
        <f t="shared" ca="1" si="314"/>
        <v>OV</v>
      </c>
      <c r="U742" s="57" t="s">
        <v>178</v>
      </c>
      <c r="V742" s="58">
        <f t="shared" ca="1" si="310"/>
        <v>0</v>
      </c>
      <c r="W742" s="64"/>
      <c r="X742" s="60"/>
      <c r="Y742" s="61">
        <v>12629.4</v>
      </c>
      <c r="Z742" s="56">
        <f t="shared" ref="Z742:AI751" ca="1" si="323">IF($O742-WEEKNUM(Z$1815)=0,$Y742,0)</f>
        <v>0</v>
      </c>
      <c r="AA742" s="56">
        <f t="shared" ca="1" si="323"/>
        <v>0</v>
      </c>
      <c r="AB742" s="56">
        <f t="shared" ca="1" si="323"/>
        <v>0</v>
      </c>
      <c r="AC742" s="56">
        <f t="shared" ca="1" si="323"/>
        <v>0</v>
      </c>
      <c r="AD742" s="56">
        <f t="shared" ca="1" si="323"/>
        <v>0</v>
      </c>
      <c r="AE742" s="56">
        <f t="shared" ca="1" si="323"/>
        <v>0</v>
      </c>
      <c r="AF742" s="56">
        <f t="shared" ca="1" si="323"/>
        <v>0</v>
      </c>
      <c r="AG742" s="56">
        <f t="shared" ca="1" si="323"/>
        <v>0</v>
      </c>
      <c r="AH742" s="56">
        <f t="shared" ca="1" si="323"/>
        <v>0</v>
      </c>
      <c r="AI742" s="56">
        <f t="shared" ca="1" si="323"/>
        <v>12629.4</v>
      </c>
      <c r="AJ742" s="56">
        <f t="shared" ref="AJ742:AS751" ca="1" si="324">IF($O742-WEEKNUM(AJ$1815)=0,$Y742,0)</f>
        <v>0</v>
      </c>
      <c r="AK742" s="56">
        <f t="shared" ca="1" si="324"/>
        <v>0</v>
      </c>
      <c r="AL742" s="56">
        <f t="shared" ca="1" si="324"/>
        <v>0</v>
      </c>
      <c r="AM742" s="56">
        <f t="shared" ca="1" si="324"/>
        <v>0</v>
      </c>
      <c r="AN742" s="56">
        <f t="shared" ca="1" si="324"/>
        <v>0</v>
      </c>
      <c r="AO742" s="56">
        <f t="shared" ca="1" si="324"/>
        <v>0</v>
      </c>
      <c r="AP742" s="56">
        <f t="shared" ca="1" si="324"/>
        <v>0</v>
      </c>
      <c r="AQ742" s="56">
        <f t="shared" ca="1" si="324"/>
        <v>0</v>
      </c>
      <c r="AR742" s="56">
        <f t="shared" ca="1" si="324"/>
        <v>0</v>
      </c>
      <c r="AS742" s="56">
        <f t="shared" ca="1" si="324"/>
        <v>0</v>
      </c>
      <c r="AT742" s="56">
        <f t="shared" ref="AT742:BG751" ca="1" si="325">IF($O742-WEEKNUM(AT$1815)=0,$Y742,0)</f>
        <v>0</v>
      </c>
      <c r="AU742" s="56">
        <f t="shared" ca="1" si="325"/>
        <v>0</v>
      </c>
      <c r="AV742" s="56">
        <f t="shared" ca="1" si="325"/>
        <v>0</v>
      </c>
      <c r="AW742" s="56">
        <f t="shared" ca="1" si="325"/>
        <v>0</v>
      </c>
      <c r="AX742" s="56">
        <f t="shared" ca="1" si="325"/>
        <v>0</v>
      </c>
      <c r="AY742" s="56">
        <f t="shared" ca="1" si="325"/>
        <v>0</v>
      </c>
      <c r="AZ742" s="56">
        <f t="shared" ca="1" si="325"/>
        <v>0</v>
      </c>
      <c r="BA742" s="56">
        <f t="shared" ca="1" si="325"/>
        <v>0</v>
      </c>
      <c r="BB742" s="56">
        <f t="shared" ca="1" si="325"/>
        <v>0</v>
      </c>
      <c r="BC742" s="56">
        <f t="shared" ca="1" si="325"/>
        <v>0</v>
      </c>
      <c r="BD742" s="56">
        <f t="shared" ca="1" si="325"/>
        <v>0</v>
      </c>
      <c r="BE742" s="56">
        <f t="shared" ca="1" si="325"/>
        <v>0</v>
      </c>
      <c r="BF742" s="56">
        <f t="shared" ca="1" si="325"/>
        <v>0</v>
      </c>
      <c r="BG742" s="56">
        <f t="shared" ca="1" si="325"/>
        <v>0</v>
      </c>
      <c r="BI742" s="4"/>
      <c r="BJ742" s="4"/>
    </row>
    <row r="743" spans="1:62" x14ac:dyDescent="0.2">
      <c r="A743" s="4"/>
      <c r="B743" s="4" t="s">
        <v>4025</v>
      </c>
      <c r="C743" s="4" t="s">
        <v>1684</v>
      </c>
      <c r="D743" s="4"/>
      <c r="E743" s="62"/>
      <c r="F743" s="63" t="s">
        <v>307</v>
      </c>
      <c r="G743" s="50" t="s">
        <v>1682</v>
      </c>
      <c r="H743" s="50" t="s">
        <v>1682</v>
      </c>
      <c r="I743" s="51"/>
      <c r="J743" s="76">
        <v>30</v>
      </c>
      <c r="K743" s="76"/>
      <c r="L743" s="53">
        <v>43602</v>
      </c>
      <c r="M743" s="54">
        <f t="shared" si="318"/>
        <v>5</v>
      </c>
      <c r="N743" s="52">
        <f t="shared" si="322"/>
        <v>20</v>
      </c>
      <c r="O743" s="55">
        <f t="shared" ca="1" si="306"/>
        <v>28</v>
      </c>
      <c r="P743" s="55" t="str">
        <f t="shared" ca="1" si="307"/>
        <v>2019.7</v>
      </c>
      <c r="Q743" s="56">
        <f t="shared" si="308"/>
        <v>12763.28</v>
      </c>
      <c r="R743" s="52">
        <f t="shared" ca="1" si="309"/>
        <v>54</v>
      </c>
      <c r="S743" s="52"/>
      <c r="T743" s="52" t="str">
        <f t="shared" ca="1" si="314"/>
        <v>OV</v>
      </c>
      <c r="U743" s="57" t="s">
        <v>178</v>
      </c>
      <c r="V743" s="58">
        <f t="shared" ca="1" si="310"/>
        <v>0</v>
      </c>
      <c r="W743" s="64"/>
      <c r="X743" s="60"/>
      <c r="Y743" s="61">
        <v>12763.28</v>
      </c>
      <c r="Z743" s="56">
        <f t="shared" ca="1" si="323"/>
        <v>0</v>
      </c>
      <c r="AA743" s="56">
        <f t="shared" ca="1" si="323"/>
        <v>0</v>
      </c>
      <c r="AB743" s="56">
        <f t="shared" ca="1" si="323"/>
        <v>0</v>
      </c>
      <c r="AC743" s="56">
        <f t="shared" ca="1" si="323"/>
        <v>0</v>
      </c>
      <c r="AD743" s="56">
        <f t="shared" ca="1" si="323"/>
        <v>0</v>
      </c>
      <c r="AE743" s="56">
        <f t="shared" ca="1" si="323"/>
        <v>0</v>
      </c>
      <c r="AF743" s="56">
        <f t="shared" ca="1" si="323"/>
        <v>0</v>
      </c>
      <c r="AG743" s="56">
        <f t="shared" ca="1" si="323"/>
        <v>0</v>
      </c>
      <c r="AH743" s="56">
        <f t="shared" ca="1" si="323"/>
        <v>0</v>
      </c>
      <c r="AI743" s="56">
        <f t="shared" ca="1" si="323"/>
        <v>12763.28</v>
      </c>
      <c r="AJ743" s="56">
        <f t="shared" ca="1" si="324"/>
        <v>0</v>
      </c>
      <c r="AK743" s="56">
        <f t="shared" ca="1" si="324"/>
        <v>0</v>
      </c>
      <c r="AL743" s="56">
        <f t="shared" ca="1" si="324"/>
        <v>0</v>
      </c>
      <c r="AM743" s="56">
        <f t="shared" ca="1" si="324"/>
        <v>0</v>
      </c>
      <c r="AN743" s="56">
        <f t="shared" ca="1" si="324"/>
        <v>0</v>
      </c>
      <c r="AO743" s="56">
        <f t="shared" ca="1" si="324"/>
        <v>0</v>
      </c>
      <c r="AP743" s="56">
        <f t="shared" ca="1" si="324"/>
        <v>0</v>
      </c>
      <c r="AQ743" s="56">
        <f t="shared" ca="1" si="324"/>
        <v>0</v>
      </c>
      <c r="AR743" s="56">
        <f t="shared" ca="1" si="324"/>
        <v>0</v>
      </c>
      <c r="AS743" s="56">
        <f t="shared" ca="1" si="324"/>
        <v>0</v>
      </c>
      <c r="AT743" s="56">
        <f t="shared" ca="1" si="325"/>
        <v>0</v>
      </c>
      <c r="AU743" s="56">
        <f t="shared" ca="1" si="325"/>
        <v>0</v>
      </c>
      <c r="AV743" s="56">
        <f t="shared" ca="1" si="325"/>
        <v>0</v>
      </c>
      <c r="AW743" s="56">
        <f t="shared" ca="1" si="325"/>
        <v>0</v>
      </c>
      <c r="AX743" s="56">
        <f t="shared" ca="1" si="325"/>
        <v>0</v>
      </c>
      <c r="AY743" s="56">
        <f t="shared" ca="1" si="325"/>
        <v>0</v>
      </c>
      <c r="AZ743" s="56">
        <f t="shared" ca="1" si="325"/>
        <v>0</v>
      </c>
      <c r="BA743" s="56">
        <f t="shared" ca="1" si="325"/>
        <v>0</v>
      </c>
      <c r="BB743" s="56">
        <f t="shared" ca="1" si="325"/>
        <v>0</v>
      </c>
      <c r="BC743" s="56">
        <f t="shared" ca="1" si="325"/>
        <v>0</v>
      </c>
      <c r="BD743" s="56">
        <f t="shared" ca="1" si="325"/>
        <v>0</v>
      </c>
      <c r="BE743" s="56">
        <f t="shared" ca="1" si="325"/>
        <v>0</v>
      </c>
      <c r="BF743" s="56">
        <f t="shared" ca="1" si="325"/>
        <v>0</v>
      </c>
      <c r="BG743" s="56">
        <f t="shared" ca="1" si="325"/>
        <v>0</v>
      </c>
      <c r="BI743" s="4"/>
      <c r="BJ743" s="4"/>
    </row>
    <row r="744" spans="1:62" x14ac:dyDescent="0.2">
      <c r="A744" s="4"/>
      <c r="B744" s="4" t="s">
        <v>4025</v>
      </c>
      <c r="C744" s="4" t="s">
        <v>1684</v>
      </c>
      <c r="D744" s="4"/>
      <c r="E744" s="62"/>
      <c r="F744" s="63" t="s">
        <v>309</v>
      </c>
      <c r="G744" s="50" t="s">
        <v>1682</v>
      </c>
      <c r="H744" s="50" t="s">
        <v>1682</v>
      </c>
      <c r="I744" s="51"/>
      <c r="J744" s="76">
        <v>30</v>
      </c>
      <c r="K744" s="76"/>
      <c r="L744" s="53">
        <v>43609</v>
      </c>
      <c r="M744" s="54">
        <f t="shared" si="318"/>
        <v>5</v>
      </c>
      <c r="N744" s="52">
        <f t="shared" si="322"/>
        <v>21</v>
      </c>
      <c r="O744" s="55">
        <f t="shared" ca="1" si="306"/>
        <v>28</v>
      </c>
      <c r="P744" s="55" t="str">
        <f t="shared" ca="1" si="307"/>
        <v>2019.7</v>
      </c>
      <c r="Q744" s="56">
        <f t="shared" si="308"/>
        <v>11918.55</v>
      </c>
      <c r="R744" s="52">
        <f t="shared" ca="1" si="309"/>
        <v>47</v>
      </c>
      <c r="S744" s="52"/>
      <c r="T744" s="52" t="str">
        <f t="shared" ca="1" si="314"/>
        <v>OV</v>
      </c>
      <c r="U744" s="57" t="s">
        <v>178</v>
      </c>
      <c r="V744" s="58">
        <f t="shared" ca="1" si="310"/>
        <v>0</v>
      </c>
      <c r="W744" s="64"/>
      <c r="X744" s="60"/>
      <c r="Y744" s="61">
        <v>11918.55</v>
      </c>
      <c r="Z744" s="56">
        <f t="shared" ca="1" si="323"/>
        <v>0</v>
      </c>
      <c r="AA744" s="56">
        <f t="shared" ca="1" si="323"/>
        <v>0</v>
      </c>
      <c r="AB744" s="56">
        <f t="shared" ca="1" si="323"/>
        <v>0</v>
      </c>
      <c r="AC744" s="56">
        <f t="shared" ca="1" si="323"/>
        <v>0</v>
      </c>
      <c r="AD744" s="56">
        <f t="shared" ca="1" si="323"/>
        <v>0</v>
      </c>
      <c r="AE744" s="56">
        <f t="shared" ca="1" si="323"/>
        <v>0</v>
      </c>
      <c r="AF744" s="56">
        <f t="shared" ca="1" si="323"/>
        <v>0</v>
      </c>
      <c r="AG744" s="56">
        <f t="shared" ca="1" si="323"/>
        <v>0</v>
      </c>
      <c r="AH744" s="56">
        <f t="shared" ca="1" si="323"/>
        <v>0</v>
      </c>
      <c r="AI744" s="56">
        <f t="shared" ca="1" si="323"/>
        <v>11918.55</v>
      </c>
      <c r="AJ744" s="56">
        <f t="shared" ca="1" si="324"/>
        <v>0</v>
      </c>
      <c r="AK744" s="56">
        <f t="shared" ca="1" si="324"/>
        <v>0</v>
      </c>
      <c r="AL744" s="56">
        <f t="shared" ca="1" si="324"/>
        <v>0</v>
      </c>
      <c r="AM744" s="56">
        <f t="shared" ca="1" si="324"/>
        <v>0</v>
      </c>
      <c r="AN744" s="56">
        <f t="shared" ca="1" si="324"/>
        <v>0</v>
      </c>
      <c r="AO744" s="56">
        <f t="shared" ca="1" si="324"/>
        <v>0</v>
      </c>
      <c r="AP744" s="56">
        <f t="shared" ca="1" si="324"/>
        <v>0</v>
      </c>
      <c r="AQ744" s="56">
        <f t="shared" ca="1" si="324"/>
        <v>0</v>
      </c>
      <c r="AR744" s="56">
        <f t="shared" ca="1" si="324"/>
        <v>0</v>
      </c>
      <c r="AS744" s="56">
        <f t="shared" ca="1" si="324"/>
        <v>0</v>
      </c>
      <c r="AT744" s="56">
        <f t="shared" ca="1" si="325"/>
        <v>0</v>
      </c>
      <c r="AU744" s="56">
        <f t="shared" ca="1" si="325"/>
        <v>0</v>
      </c>
      <c r="AV744" s="56">
        <f t="shared" ca="1" si="325"/>
        <v>0</v>
      </c>
      <c r="AW744" s="56">
        <f t="shared" ca="1" si="325"/>
        <v>0</v>
      </c>
      <c r="AX744" s="56">
        <f t="shared" ca="1" si="325"/>
        <v>0</v>
      </c>
      <c r="AY744" s="56">
        <f t="shared" ca="1" si="325"/>
        <v>0</v>
      </c>
      <c r="AZ744" s="56">
        <f t="shared" ca="1" si="325"/>
        <v>0</v>
      </c>
      <c r="BA744" s="56">
        <f t="shared" ca="1" si="325"/>
        <v>0</v>
      </c>
      <c r="BB744" s="56">
        <f t="shared" ca="1" si="325"/>
        <v>0</v>
      </c>
      <c r="BC744" s="56">
        <f t="shared" ca="1" si="325"/>
        <v>0</v>
      </c>
      <c r="BD744" s="56">
        <f t="shared" ca="1" si="325"/>
        <v>0</v>
      </c>
      <c r="BE744" s="56">
        <f t="shared" ca="1" si="325"/>
        <v>0</v>
      </c>
      <c r="BF744" s="56">
        <f t="shared" ca="1" si="325"/>
        <v>0</v>
      </c>
      <c r="BG744" s="56">
        <f t="shared" ca="1" si="325"/>
        <v>0</v>
      </c>
      <c r="BI744" s="4"/>
      <c r="BJ744" s="4"/>
    </row>
    <row r="745" spans="1:62" x14ac:dyDescent="0.2">
      <c r="A745" s="4"/>
      <c r="B745" s="4" t="s">
        <v>4025</v>
      </c>
      <c r="C745" s="4" t="s">
        <v>1684</v>
      </c>
      <c r="D745" s="4"/>
      <c r="E745" s="62"/>
      <c r="F745" s="63" t="s">
        <v>311</v>
      </c>
      <c r="G745" s="50" t="s">
        <v>1682</v>
      </c>
      <c r="H745" s="50" t="s">
        <v>1682</v>
      </c>
      <c r="I745" s="51"/>
      <c r="J745" s="76">
        <v>30</v>
      </c>
      <c r="K745" s="76"/>
      <c r="L745" s="53">
        <v>43616</v>
      </c>
      <c r="M745" s="54">
        <f t="shared" si="318"/>
        <v>5</v>
      </c>
      <c r="N745" s="52">
        <f t="shared" si="322"/>
        <v>22</v>
      </c>
      <c r="O745" s="55">
        <f t="shared" ca="1" si="306"/>
        <v>28</v>
      </c>
      <c r="P745" s="55" t="str">
        <f t="shared" ca="1" si="307"/>
        <v>2019.7</v>
      </c>
      <c r="Q745" s="56">
        <f t="shared" si="308"/>
        <v>12315.45</v>
      </c>
      <c r="R745" s="52">
        <f t="shared" ca="1" si="309"/>
        <v>40</v>
      </c>
      <c r="S745" s="52"/>
      <c r="T745" s="52" t="str">
        <f t="shared" ca="1" si="314"/>
        <v>OV</v>
      </c>
      <c r="U745" s="57" t="s">
        <v>178</v>
      </c>
      <c r="V745" s="58">
        <f t="shared" ca="1" si="310"/>
        <v>0</v>
      </c>
      <c r="W745" s="64"/>
      <c r="X745" s="60"/>
      <c r="Y745" s="61">
        <v>12315.45</v>
      </c>
      <c r="Z745" s="56">
        <f t="shared" ca="1" si="323"/>
        <v>0</v>
      </c>
      <c r="AA745" s="56">
        <f t="shared" ca="1" si="323"/>
        <v>0</v>
      </c>
      <c r="AB745" s="56">
        <f t="shared" ca="1" si="323"/>
        <v>0</v>
      </c>
      <c r="AC745" s="56">
        <f t="shared" ca="1" si="323"/>
        <v>0</v>
      </c>
      <c r="AD745" s="56">
        <f t="shared" ca="1" si="323"/>
        <v>0</v>
      </c>
      <c r="AE745" s="56">
        <f t="shared" ca="1" si="323"/>
        <v>0</v>
      </c>
      <c r="AF745" s="56">
        <f t="shared" ca="1" si="323"/>
        <v>0</v>
      </c>
      <c r="AG745" s="56">
        <f t="shared" ca="1" si="323"/>
        <v>0</v>
      </c>
      <c r="AH745" s="56">
        <f t="shared" ca="1" si="323"/>
        <v>0</v>
      </c>
      <c r="AI745" s="56">
        <f t="shared" ca="1" si="323"/>
        <v>12315.45</v>
      </c>
      <c r="AJ745" s="56">
        <f t="shared" ca="1" si="324"/>
        <v>0</v>
      </c>
      <c r="AK745" s="56">
        <f t="shared" ca="1" si="324"/>
        <v>0</v>
      </c>
      <c r="AL745" s="56">
        <f t="shared" ca="1" si="324"/>
        <v>0</v>
      </c>
      <c r="AM745" s="56">
        <f t="shared" ca="1" si="324"/>
        <v>0</v>
      </c>
      <c r="AN745" s="56">
        <f t="shared" ca="1" si="324"/>
        <v>0</v>
      </c>
      <c r="AO745" s="56">
        <f t="shared" ca="1" si="324"/>
        <v>0</v>
      </c>
      <c r="AP745" s="56">
        <f t="shared" ca="1" si="324"/>
        <v>0</v>
      </c>
      <c r="AQ745" s="56">
        <f t="shared" ca="1" si="324"/>
        <v>0</v>
      </c>
      <c r="AR745" s="56">
        <f t="shared" ca="1" si="324"/>
        <v>0</v>
      </c>
      <c r="AS745" s="56">
        <f t="shared" ca="1" si="324"/>
        <v>0</v>
      </c>
      <c r="AT745" s="56">
        <f t="shared" ca="1" si="325"/>
        <v>0</v>
      </c>
      <c r="AU745" s="56">
        <f t="shared" ca="1" si="325"/>
        <v>0</v>
      </c>
      <c r="AV745" s="56">
        <f t="shared" ca="1" si="325"/>
        <v>0</v>
      </c>
      <c r="AW745" s="56">
        <f t="shared" ca="1" si="325"/>
        <v>0</v>
      </c>
      <c r="AX745" s="56">
        <f t="shared" ca="1" si="325"/>
        <v>0</v>
      </c>
      <c r="AY745" s="56">
        <f t="shared" ca="1" si="325"/>
        <v>0</v>
      </c>
      <c r="AZ745" s="56">
        <f t="shared" ca="1" si="325"/>
        <v>0</v>
      </c>
      <c r="BA745" s="56">
        <f t="shared" ca="1" si="325"/>
        <v>0</v>
      </c>
      <c r="BB745" s="56">
        <f t="shared" ca="1" si="325"/>
        <v>0</v>
      </c>
      <c r="BC745" s="56">
        <f t="shared" ca="1" si="325"/>
        <v>0</v>
      </c>
      <c r="BD745" s="56">
        <f t="shared" ca="1" si="325"/>
        <v>0</v>
      </c>
      <c r="BE745" s="56">
        <f t="shared" ca="1" si="325"/>
        <v>0</v>
      </c>
      <c r="BF745" s="56">
        <f t="shared" ca="1" si="325"/>
        <v>0</v>
      </c>
      <c r="BG745" s="56">
        <f t="shared" ca="1" si="325"/>
        <v>0</v>
      </c>
      <c r="BI745" s="4"/>
      <c r="BJ745" s="4"/>
    </row>
    <row r="746" spans="1:62" x14ac:dyDescent="0.2">
      <c r="A746" s="4"/>
      <c r="B746" s="4" t="s">
        <v>2361</v>
      </c>
      <c r="C746" s="4" t="s">
        <v>1727</v>
      </c>
      <c r="D746" s="4"/>
      <c r="E746" s="62"/>
      <c r="F746" s="63" t="s">
        <v>691</v>
      </c>
      <c r="G746" s="50" t="s">
        <v>1682</v>
      </c>
      <c r="H746" s="50" t="s">
        <v>1682</v>
      </c>
      <c r="I746" s="51"/>
      <c r="J746" s="76">
        <v>30</v>
      </c>
      <c r="K746" s="76"/>
      <c r="L746" s="53">
        <v>43615</v>
      </c>
      <c r="M746" s="54">
        <f t="shared" si="318"/>
        <v>4</v>
      </c>
      <c r="N746" s="52">
        <f t="shared" si="322"/>
        <v>22</v>
      </c>
      <c r="O746" s="55">
        <f t="shared" ca="1" si="306"/>
        <v>28</v>
      </c>
      <c r="P746" s="55" t="str">
        <f t="shared" ca="1" si="307"/>
        <v>2019.7</v>
      </c>
      <c r="Q746" s="56">
        <f t="shared" si="308"/>
        <v>15171.239206534423</v>
      </c>
      <c r="R746" s="52">
        <f t="shared" ca="1" si="309"/>
        <v>41</v>
      </c>
      <c r="S746" s="52"/>
      <c r="T746" s="52" t="str">
        <f t="shared" ca="1" si="314"/>
        <v>OV</v>
      </c>
      <c r="U746" s="57" t="s">
        <v>130</v>
      </c>
      <c r="V746" s="58">
        <f t="shared" ca="1" si="310"/>
        <v>0</v>
      </c>
      <c r="W746" s="64" t="s">
        <v>2362</v>
      </c>
      <c r="X746" s="60">
        <v>4815.46</v>
      </c>
      <c r="Y746" s="61">
        <v>65008.76</v>
      </c>
      <c r="Z746" s="56">
        <f t="shared" ca="1" si="323"/>
        <v>0</v>
      </c>
      <c r="AA746" s="56">
        <f t="shared" ca="1" si="323"/>
        <v>0</v>
      </c>
      <c r="AB746" s="56">
        <f t="shared" ca="1" si="323"/>
        <v>0</v>
      </c>
      <c r="AC746" s="56">
        <f t="shared" ca="1" si="323"/>
        <v>0</v>
      </c>
      <c r="AD746" s="56">
        <f t="shared" ca="1" si="323"/>
        <v>0</v>
      </c>
      <c r="AE746" s="56">
        <f t="shared" ca="1" si="323"/>
        <v>0</v>
      </c>
      <c r="AF746" s="56">
        <f t="shared" ca="1" si="323"/>
        <v>0</v>
      </c>
      <c r="AG746" s="56">
        <f t="shared" ca="1" si="323"/>
        <v>0</v>
      </c>
      <c r="AH746" s="56">
        <f t="shared" ca="1" si="323"/>
        <v>0</v>
      </c>
      <c r="AI746" s="56">
        <f t="shared" ca="1" si="323"/>
        <v>65008.76</v>
      </c>
      <c r="AJ746" s="56">
        <f t="shared" ca="1" si="324"/>
        <v>0</v>
      </c>
      <c r="AK746" s="56">
        <f t="shared" ca="1" si="324"/>
        <v>0</v>
      </c>
      <c r="AL746" s="56">
        <f t="shared" ca="1" si="324"/>
        <v>0</v>
      </c>
      <c r="AM746" s="56">
        <f t="shared" ca="1" si="324"/>
        <v>0</v>
      </c>
      <c r="AN746" s="56">
        <f t="shared" ca="1" si="324"/>
        <v>0</v>
      </c>
      <c r="AO746" s="56">
        <f t="shared" ca="1" si="324"/>
        <v>0</v>
      </c>
      <c r="AP746" s="56">
        <f t="shared" ca="1" si="324"/>
        <v>0</v>
      </c>
      <c r="AQ746" s="56">
        <f t="shared" ca="1" si="324"/>
        <v>0</v>
      </c>
      <c r="AR746" s="56">
        <f t="shared" ca="1" si="324"/>
        <v>0</v>
      </c>
      <c r="AS746" s="56">
        <f t="shared" ca="1" si="324"/>
        <v>0</v>
      </c>
      <c r="AT746" s="56">
        <f t="shared" ca="1" si="325"/>
        <v>0</v>
      </c>
      <c r="AU746" s="56">
        <f t="shared" ca="1" si="325"/>
        <v>0</v>
      </c>
      <c r="AV746" s="56">
        <f t="shared" ca="1" si="325"/>
        <v>0</v>
      </c>
      <c r="AW746" s="56">
        <f t="shared" ca="1" si="325"/>
        <v>0</v>
      </c>
      <c r="AX746" s="56">
        <f t="shared" ca="1" si="325"/>
        <v>0</v>
      </c>
      <c r="AY746" s="56">
        <f t="shared" ca="1" si="325"/>
        <v>0</v>
      </c>
      <c r="AZ746" s="56">
        <f t="shared" ca="1" si="325"/>
        <v>0</v>
      </c>
      <c r="BA746" s="56">
        <f t="shared" ca="1" si="325"/>
        <v>0</v>
      </c>
      <c r="BB746" s="56">
        <f t="shared" ca="1" si="325"/>
        <v>0</v>
      </c>
      <c r="BC746" s="56">
        <f t="shared" ca="1" si="325"/>
        <v>0</v>
      </c>
      <c r="BD746" s="56">
        <f t="shared" ca="1" si="325"/>
        <v>0</v>
      </c>
      <c r="BE746" s="56">
        <f t="shared" ca="1" si="325"/>
        <v>0</v>
      </c>
      <c r="BF746" s="56">
        <f t="shared" ca="1" si="325"/>
        <v>0</v>
      </c>
      <c r="BG746" s="56">
        <f t="shared" ca="1" si="325"/>
        <v>0</v>
      </c>
      <c r="BI746" s="4"/>
      <c r="BJ746" s="4"/>
    </row>
    <row r="747" spans="1:62" x14ac:dyDescent="0.2">
      <c r="A747" s="4" t="s">
        <v>1305</v>
      </c>
      <c r="B747" s="4" t="s">
        <v>2363</v>
      </c>
      <c r="C747" s="4" t="s">
        <v>1681</v>
      </c>
      <c r="D747" s="4"/>
      <c r="E747" s="62"/>
      <c r="F747" s="63" t="s">
        <v>764</v>
      </c>
      <c r="G747" s="50" t="s">
        <v>1682</v>
      </c>
      <c r="H747" s="50" t="s">
        <v>1682</v>
      </c>
      <c r="I747" s="51"/>
      <c r="J747" s="76">
        <v>14</v>
      </c>
      <c r="K747" s="76"/>
      <c r="L747" s="53">
        <v>43592</v>
      </c>
      <c r="M747" s="54">
        <f t="shared" si="318"/>
        <v>2</v>
      </c>
      <c r="N747" s="52">
        <f t="shared" si="322"/>
        <v>19</v>
      </c>
      <c r="O747" s="55">
        <f t="shared" ca="1" si="306"/>
        <v>28</v>
      </c>
      <c r="P747" s="55" t="str">
        <f t="shared" ca="1" si="307"/>
        <v>2019.7</v>
      </c>
      <c r="Q747" s="56">
        <f t="shared" si="308"/>
        <v>43.057176196032671</v>
      </c>
      <c r="R747" s="52">
        <f t="shared" ca="1" si="309"/>
        <v>64</v>
      </c>
      <c r="S747" s="52"/>
      <c r="T747" s="52" t="str">
        <f t="shared" ca="1" si="314"/>
        <v>OV</v>
      </c>
      <c r="U747" s="57" t="s">
        <v>130</v>
      </c>
      <c r="V747" s="58">
        <f t="shared" ca="1" si="310"/>
        <v>0</v>
      </c>
      <c r="W747" s="64" t="s">
        <v>2364</v>
      </c>
      <c r="X747" s="60">
        <v>34.5</v>
      </c>
      <c r="Y747" s="61">
        <v>184.5</v>
      </c>
      <c r="Z747" s="56">
        <f t="shared" ca="1" si="323"/>
        <v>0</v>
      </c>
      <c r="AA747" s="56">
        <f t="shared" ca="1" si="323"/>
        <v>0</v>
      </c>
      <c r="AB747" s="56">
        <f t="shared" ca="1" si="323"/>
        <v>0</v>
      </c>
      <c r="AC747" s="56">
        <f t="shared" ca="1" si="323"/>
        <v>0</v>
      </c>
      <c r="AD747" s="56">
        <f t="shared" ca="1" si="323"/>
        <v>0</v>
      </c>
      <c r="AE747" s="56">
        <f t="shared" ca="1" si="323"/>
        <v>0</v>
      </c>
      <c r="AF747" s="56">
        <f t="shared" ca="1" si="323"/>
        <v>0</v>
      </c>
      <c r="AG747" s="56">
        <f t="shared" ca="1" si="323"/>
        <v>0</v>
      </c>
      <c r="AH747" s="56">
        <f t="shared" ca="1" si="323"/>
        <v>0</v>
      </c>
      <c r="AI747" s="56">
        <f t="shared" ca="1" si="323"/>
        <v>184.5</v>
      </c>
      <c r="AJ747" s="56">
        <f t="shared" ca="1" si="324"/>
        <v>0</v>
      </c>
      <c r="AK747" s="56">
        <f t="shared" ca="1" si="324"/>
        <v>0</v>
      </c>
      <c r="AL747" s="56">
        <f t="shared" ca="1" si="324"/>
        <v>0</v>
      </c>
      <c r="AM747" s="56">
        <f t="shared" ca="1" si="324"/>
        <v>0</v>
      </c>
      <c r="AN747" s="56">
        <f t="shared" ca="1" si="324"/>
        <v>0</v>
      </c>
      <c r="AO747" s="56">
        <f t="shared" ca="1" si="324"/>
        <v>0</v>
      </c>
      <c r="AP747" s="56">
        <f t="shared" ca="1" si="324"/>
        <v>0</v>
      </c>
      <c r="AQ747" s="56">
        <f t="shared" ca="1" si="324"/>
        <v>0</v>
      </c>
      <c r="AR747" s="56">
        <f t="shared" ca="1" si="324"/>
        <v>0</v>
      </c>
      <c r="AS747" s="56">
        <f t="shared" ca="1" si="324"/>
        <v>0</v>
      </c>
      <c r="AT747" s="56">
        <f t="shared" ca="1" si="325"/>
        <v>0</v>
      </c>
      <c r="AU747" s="56">
        <f t="shared" ca="1" si="325"/>
        <v>0</v>
      </c>
      <c r="AV747" s="56">
        <f t="shared" ca="1" si="325"/>
        <v>0</v>
      </c>
      <c r="AW747" s="56">
        <f t="shared" ca="1" si="325"/>
        <v>0</v>
      </c>
      <c r="AX747" s="56">
        <f t="shared" ca="1" si="325"/>
        <v>0</v>
      </c>
      <c r="AY747" s="56">
        <f t="shared" ca="1" si="325"/>
        <v>0</v>
      </c>
      <c r="AZ747" s="56">
        <f t="shared" ca="1" si="325"/>
        <v>0</v>
      </c>
      <c r="BA747" s="56">
        <f t="shared" ca="1" si="325"/>
        <v>0</v>
      </c>
      <c r="BB747" s="56">
        <f t="shared" ca="1" si="325"/>
        <v>0</v>
      </c>
      <c r="BC747" s="56">
        <f t="shared" ca="1" si="325"/>
        <v>0</v>
      </c>
      <c r="BD747" s="56">
        <f t="shared" ca="1" si="325"/>
        <v>0</v>
      </c>
      <c r="BE747" s="56">
        <f t="shared" ca="1" si="325"/>
        <v>0</v>
      </c>
      <c r="BF747" s="56">
        <f t="shared" ca="1" si="325"/>
        <v>0</v>
      </c>
      <c r="BG747" s="56">
        <f t="shared" ca="1" si="325"/>
        <v>0</v>
      </c>
      <c r="BI747" s="4"/>
      <c r="BJ747" s="4"/>
    </row>
    <row r="748" spans="1:62" x14ac:dyDescent="0.2">
      <c r="A748" s="4" t="s">
        <v>1305</v>
      </c>
      <c r="B748" s="4" t="s">
        <v>2363</v>
      </c>
      <c r="C748" s="4" t="s">
        <v>1681</v>
      </c>
      <c r="D748" s="4"/>
      <c r="E748" s="62"/>
      <c r="F748" s="63"/>
      <c r="G748" s="50" t="s">
        <v>1682</v>
      </c>
      <c r="H748" s="50" t="s">
        <v>1682</v>
      </c>
      <c r="I748" s="51"/>
      <c r="J748" s="76">
        <v>14</v>
      </c>
      <c r="K748" s="76"/>
      <c r="L748" s="53"/>
      <c r="M748" s="54" t="str">
        <f t="shared" si="318"/>
        <v>-</v>
      </c>
      <c r="N748" s="52">
        <f>WEEKNUM(L748)</f>
        <v>0</v>
      </c>
      <c r="O748" s="55">
        <f t="shared" ca="1" si="306"/>
        <v>28</v>
      </c>
      <c r="P748" s="55" t="str">
        <f t="shared" ca="1" si="307"/>
        <v>2019.7</v>
      </c>
      <c r="Q748" s="56">
        <f t="shared" si="308"/>
        <v>0</v>
      </c>
      <c r="R748" s="52" t="str">
        <f t="shared" si="309"/>
        <v/>
      </c>
      <c r="S748" s="52"/>
      <c r="T748" s="52" t="str">
        <f t="shared" si="314"/>
        <v>OV</v>
      </c>
      <c r="U748" s="57" t="s">
        <v>130</v>
      </c>
      <c r="V748" s="58">
        <f t="shared" ca="1" si="310"/>
        <v>0</v>
      </c>
      <c r="W748" s="64" t="s">
        <v>2364</v>
      </c>
      <c r="X748" s="60"/>
      <c r="Y748" s="61"/>
      <c r="Z748" s="56">
        <f t="shared" ca="1" si="323"/>
        <v>0</v>
      </c>
      <c r="AA748" s="56">
        <f t="shared" ca="1" si="323"/>
        <v>0</v>
      </c>
      <c r="AB748" s="56">
        <f t="shared" ca="1" si="323"/>
        <v>0</v>
      </c>
      <c r="AC748" s="56">
        <f t="shared" ca="1" si="323"/>
        <v>0</v>
      </c>
      <c r="AD748" s="56">
        <f t="shared" ca="1" si="323"/>
        <v>0</v>
      </c>
      <c r="AE748" s="56">
        <f t="shared" ca="1" si="323"/>
        <v>0</v>
      </c>
      <c r="AF748" s="56">
        <f t="shared" ca="1" si="323"/>
        <v>0</v>
      </c>
      <c r="AG748" s="56">
        <f t="shared" ca="1" si="323"/>
        <v>0</v>
      </c>
      <c r="AH748" s="56">
        <f t="shared" ca="1" si="323"/>
        <v>0</v>
      </c>
      <c r="AI748" s="56">
        <f t="shared" ca="1" si="323"/>
        <v>0</v>
      </c>
      <c r="AJ748" s="56">
        <f t="shared" ca="1" si="324"/>
        <v>0</v>
      </c>
      <c r="AK748" s="56">
        <f t="shared" ca="1" si="324"/>
        <v>0</v>
      </c>
      <c r="AL748" s="56">
        <f t="shared" ca="1" si="324"/>
        <v>0</v>
      </c>
      <c r="AM748" s="56">
        <f t="shared" ca="1" si="324"/>
        <v>0</v>
      </c>
      <c r="AN748" s="56">
        <f t="shared" ca="1" si="324"/>
        <v>0</v>
      </c>
      <c r="AO748" s="56">
        <f t="shared" ca="1" si="324"/>
        <v>0</v>
      </c>
      <c r="AP748" s="56">
        <f t="shared" ca="1" si="324"/>
        <v>0</v>
      </c>
      <c r="AQ748" s="56">
        <f t="shared" ca="1" si="324"/>
        <v>0</v>
      </c>
      <c r="AR748" s="56">
        <f t="shared" ca="1" si="324"/>
        <v>0</v>
      </c>
      <c r="AS748" s="56">
        <f t="shared" ca="1" si="324"/>
        <v>0</v>
      </c>
      <c r="AT748" s="56">
        <f t="shared" ca="1" si="325"/>
        <v>0</v>
      </c>
      <c r="AU748" s="56">
        <f t="shared" ca="1" si="325"/>
        <v>0</v>
      </c>
      <c r="AV748" s="56">
        <f t="shared" ca="1" si="325"/>
        <v>0</v>
      </c>
      <c r="AW748" s="56">
        <f t="shared" ca="1" si="325"/>
        <v>0</v>
      </c>
      <c r="AX748" s="56">
        <f t="shared" ca="1" si="325"/>
        <v>0</v>
      </c>
      <c r="AY748" s="56">
        <f t="shared" ca="1" si="325"/>
        <v>0</v>
      </c>
      <c r="AZ748" s="56">
        <f t="shared" ca="1" si="325"/>
        <v>0</v>
      </c>
      <c r="BA748" s="56">
        <f t="shared" ca="1" si="325"/>
        <v>0</v>
      </c>
      <c r="BB748" s="56">
        <f t="shared" ca="1" si="325"/>
        <v>0</v>
      </c>
      <c r="BC748" s="56">
        <f t="shared" ca="1" si="325"/>
        <v>0</v>
      </c>
      <c r="BD748" s="56">
        <f t="shared" ca="1" si="325"/>
        <v>0</v>
      </c>
      <c r="BE748" s="56">
        <f t="shared" ca="1" si="325"/>
        <v>0</v>
      </c>
      <c r="BF748" s="56">
        <f t="shared" ca="1" si="325"/>
        <v>0</v>
      </c>
      <c r="BG748" s="56">
        <f t="shared" ca="1" si="325"/>
        <v>0</v>
      </c>
      <c r="BI748" s="4"/>
      <c r="BJ748" s="4"/>
    </row>
    <row r="749" spans="1:62" x14ac:dyDescent="0.2">
      <c r="A749" s="4" t="s">
        <v>1305</v>
      </c>
      <c r="B749" s="4" t="s">
        <v>2363</v>
      </c>
      <c r="C749" s="4" t="s">
        <v>1681</v>
      </c>
      <c r="D749" s="4"/>
      <c r="E749" s="62"/>
      <c r="F749" s="63"/>
      <c r="G749" s="50" t="s">
        <v>1682</v>
      </c>
      <c r="H749" s="50" t="s">
        <v>1682</v>
      </c>
      <c r="I749" s="51"/>
      <c r="J749" s="76">
        <v>14</v>
      </c>
      <c r="K749" s="76"/>
      <c r="L749" s="53"/>
      <c r="M749" s="54" t="str">
        <f t="shared" si="318"/>
        <v>-</v>
      </c>
      <c r="N749" s="52">
        <f>WEEKNUM(L749)</f>
        <v>0</v>
      </c>
      <c r="O749" s="55">
        <f t="shared" ca="1" si="306"/>
        <v>28</v>
      </c>
      <c r="P749" s="55" t="str">
        <f t="shared" ca="1" si="307"/>
        <v>2019.7</v>
      </c>
      <c r="Q749" s="56">
        <f t="shared" si="308"/>
        <v>0</v>
      </c>
      <c r="R749" s="52" t="str">
        <f t="shared" si="309"/>
        <v/>
      </c>
      <c r="S749" s="52"/>
      <c r="T749" s="52" t="str">
        <f t="shared" si="314"/>
        <v>OV</v>
      </c>
      <c r="U749" s="57" t="s">
        <v>130</v>
      </c>
      <c r="V749" s="58">
        <f t="shared" ca="1" si="310"/>
        <v>0</v>
      </c>
      <c r="W749" s="64" t="s">
        <v>2364</v>
      </c>
      <c r="X749" s="60"/>
      <c r="Y749" s="61"/>
      <c r="Z749" s="56">
        <f t="shared" ca="1" si="323"/>
        <v>0</v>
      </c>
      <c r="AA749" s="56">
        <f t="shared" ca="1" si="323"/>
        <v>0</v>
      </c>
      <c r="AB749" s="56">
        <f t="shared" ca="1" si="323"/>
        <v>0</v>
      </c>
      <c r="AC749" s="56">
        <f t="shared" ca="1" si="323"/>
        <v>0</v>
      </c>
      <c r="AD749" s="56">
        <f t="shared" ca="1" si="323"/>
        <v>0</v>
      </c>
      <c r="AE749" s="56">
        <f t="shared" ca="1" si="323"/>
        <v>0</v>
      </c>
      <c r="AF749" s="56">
        <f t="shared" ca="1" si="323"/>
        <v>0</v>
      </c>
      <c r="AG749" s="56">
        <f t="shared" ca="1" si="323"/>
        <v>0</v>
      </c>
      <c r="AH749" s="56">
        <f t="shared" ca="1" si="323"/>
        <v>0</v>
      </c>
      <c r="AI749" s="56">
        <f t="shared" ca="1" si="323"/>
        <v>0</v>
      </c>
      <c r="AJ749" s="56">
        <f t="shared" ca="1" si="324"/>
        <v>0</v>
      </c>
      <c r="AK749" s="56">
        <f t="shared" ca="1" si="324"/>
        <v>0</v>
      </c>
      <c r="AL749" s="56">
        <f t="shared" ca="1" si="324"/>
        <v>0</v>
      </c>
      <c r="AM749" s="56">
        <f t="shared" ca="1" si="324"/>
        <v>0</v>
      </c>
      <c r="AN749" s="56">
        <f t="shared" ca="1" si="324"/>
        <v>0</v>
      </c>
      <c r="AO749" s="56">
        <f t="shared" ca="1" si="324"/>
        <v>0</v>
      </c>
      <c r="AP749" s="56">
        <f t="shared" ca="1" si="324"/>
        <v>0</v>
      </c>
      <c r="AQ749" s="56">
        <f t="shared" ca="1" si="324"/>
        <v>0</v>
      </c>
      <c r="AR749" s="56">
        <f t="shared" ca="1" si="324"/>
        <v>0</v>
      </c>
      <c r="AS749" s="56">
        <f t="shared" ca="1" si="324"/>
        <v>0</v>
      </c>
      <c r="AT749" s="56">
        <f t="shared" ca="1" si="325"/>
        <v>0</v>
      </c>
      <c r="AU749" s="56">
        <f t="shared" ca="1" si="325"/>
        <v>0</v>
      </c>
      <c r="AV749" s="56">
        <f t="shared" ca="1" si="325"/>
        <v>0</v>
      </c>
      <c r="AW749" s="56">
        <f t="shared" ca="1" si="325"/>
        <v>0</v>
      </c>
      <c r="AX749" s="56">
        <f t="shared" ca="1" si="325"/>
        <v>0</v>
      </c>
      <c r="AY749" s="56">
        <f t="shared" ca="1" si="325"/>
        <v>0</v>
      </c>
      <c r="AZ749" s="56">
        <f t="shared" ca="1" si="325"/>
        <v>0</v>
      </c>
      <c r="BA749" s="56">
        <f t="shared" ca="1" si="325"/>
        <v>0</v>
      </c>
      <c r="BB749" s="56">
        <f t="shared" ca="1" si="325"/>
        <v>0</v>
      </c>
      <c r="BC749" s="56">
        <f t="shared" ca="1" si="325"/>
        <v>0</v>
      </c>
      <c r="BD749" s="56">
        <f t="shared" ca="1" si="325"/>
        <v>0</v>
      </c>
      <c r="BE749" s="56">
        <f t="shared" ca="1" si="325"/>
        <v>0</v>
      </c>
      <c r="BF749" s="56">
        <f t="shared" ca="1" si="325"/>
        <v>0</v>
      </c>
      <c r="BG749" s="56">
        <f t="shared" ca="1" si="325"/>
        <v>0</v>
      </c>
      <c r="BI749" s="4"/>
      <c r="BJ749" s="4"/>
    </row>
    <row r="750" spans="1:62" x14ac:dyDescent="0.2">
      <c r="A750" s="4" t="s">
        <v>1305</v>
      </c>
      <c r="B750" s="4" t="s">
        <v>2363</v>
      </c>
      <c r="C750" s="4" t="s">
        <v>1681</v>
      </c>
      <c r="D750" s="4"/>
      <c r="E750" s="62"/>
      <c r="F750" s="63"/>
      <c r="G750" s="50" t="s">
        <v>1682</v>
      </c>
      <c r="H750" s="50" t="s">
        <v>1682</v>
      </c>
      <c r="I750" s="51"/>
      <c r="J750" s="76">
        <v>14</v>
      </c>
      <c r="K750" s="76"/>
      <c r="L750" s="53"/>
      <c r="M750" s="54" t="str">
        <f t="shared" si="318"/>
        <v>-</v>
      </c>
      <c r="N750" s="52">
        <f>WEEKNUM(L750)</f>
        <v>0</v>
      </c>
      <c r="O750" s="55">
        <f t="shared" ca="1" si="306"/>
        <v>28</v>
      </c>
      <c r="P750" s="55" t="str">
        <f t="shared" ca="1" si="307"/>
        <v>2019.7</v>
      </c>
      <c r="Q750" s="56">
        <f t="shared" si="308"/>
        <v>0</v>
      </c>
      <c r="R750" s="52" t="str">
        <f t="shared" si="309"/>
        <v/>
      </c>
      <c r="S750" s="52"/>
      <c r="T750" s="52" t="str">
        <f t="shared" si="314"/>
        <v>OV</v>
      </c>
      <c r="U750" s="57" t="s">
        <v>130</v>
      </c>
      <c r="V750" s="58">
        <f t="shared" ca="1" si="310"/>
        <v>0</v>
      </c>
      <c r="W750" s="64" t="s">
        <v>2364</v>
      </c>
      <c r="X750" s="60"/>
      <c r="Y750" s="61"/>
      <c r="Z750" s="56">
        <f t="shared" ca="1" si="323"/>
        <v>0</v>
      </c>
      <c r="AA750" s="56">
        <f t="shared" ca="1" si="323"/>
        <v>0</v>
      </c>
      <c r="AB750" s="56">
        <f t="shared" ca="1" si="323"/>
        <v>0</v>
      </c>
      <c r="AC750" s="56">
        <f t="shared" ca="1" si="323"/>
        <v>0</v>
      </c>
      <c r="AD750" s="56">
        <f t="shared" ca="1" si="323"/>
        <v>0</v>
      </c>
      <c r="AE750" s="56">
        <f t="shared" ca="1" si="323"/>
        <v>0</v>
      </c>
      <c r="AF750" s="56">
        <f t="shared" ca="1" si="323"/>
        <v>0</v>
      </c>
      <c r="AG750" s="56">
        <f t="shared" ca="1" si="323"/>
        <v>0</v>
      </c>
      <c r="AH750" s="56">
        <f t="shared" ca="1" si="323"/>
        <v>0</v>
      </c>
      <c r="AI750" s="56">
        <f t="shared" ca="1" si="323"/>
        <v>0</v>
      </c>
      <c r="AJ750" s="56">
        <f t="shared" ca="1" si="324"/>
        <v>0</v>
      </c>
      <c r="AK750" s="56">
        <f t="shared" ca="1" si="324"/>
        <v>0</v>
      </c>
      <c r="AL750" s="56">
        <f t="shared" ca="1" si="324"/>
        <v>0</v>
      </c>
      <c r="AM750" s="56">
        <f t="shared" ca="1" si="324"/>
        <v>0</v>
      </c>
      <c r="AN750" s="56">
        <f t="shared" ca="1" si="324"/>
        <v>0</v>
      </c>
      <c r="AO750" s="56">
        <f t="shared" ca="1" si="324"/>
        <v>0</v>
      </c>
      <c r="AP750" s="56">
        <f t="shared" ca="1" si="324"/>
        <v>0</v>
      </c>
      <c r="AQ750" s="56">
        <f t="shared" ca="1" si="324"/>
        <v>0</v>
      </c>
      <c r="AR750" s="56">
        <f t="shared" ca="1" si="324"/>
        <v>0</v>
      </c>
      <c r="AS750" s="56">
        <f t="shared" ca="1" si="324"/>
        <v>0</v>
      </c>
      <c r="AT750" s="56">
        <f t="shared" ca="1" si="325"/>
        <v>0</v>
      </c>
      <c r="AU750" s="56">
        <f t="shared" ca="1" si="325"/>
        <v>0</v>
      </c>
      <c r="AV750" s="56">
        <f t="shared" ca="1" si="325"/>
        <v>0</v>
      </c>
      <c r="AW750" s="56">
        <f t="shared" ca="1" si="325"/>
        <v>0</v>
      </c>
      <c r="AX750" s="56">
        <f t="shared" ca="1" si="325"/>
        <v>0</v>
      </c>
      <c r="AY750" s="56">
        <f t="shared" ca="1" si="325"/>
        <v>0</v>
      </c>
      <c r="AZ750" s="56">
        <f t="shared" ca="1" si="325"/>
        <v>0</v>
      </c>
      <c r="BA750" s="56">
        <f t="shared" ca="1" si="325"/>
        <v>0</v>
      </c>
      <c r="BB750" s="56">
        <f t="shared" ca="1" si="325"/>
        <v>0</v>
      </c>
      <c r="BC750" s="56">
        <f t="shared" ca="1" si="325"/>
        <v>0</v>
      </c>
      <c r="BD750" s="56">
        <f t="shared" ca="1" si="325"/>
        <v>0</v>
      </c>
      <c r="BE750" s="56">
        <f t="shared" ca="1" si="325"/>
        <v>0</v>
      </c>
      <c r="BF750" s="56">
        <f t="shared" ca="1" si="325"/>
        <v>0</v>
      </c>
      <c r="BG750" s="56">
        <f t="shared" ca="1" si="325"/>
        <v>0</v>
      </c>
      <c r="BI750" s="4"/>
      <c r="BJ750" s="4"/>
    </row>
    <row r="751" spans="1:62" x14ac:dyDescent="0.2">
      <c r="A751" s="4" t="s">
        <v>581</v>
      </c>
      <c r="B751" s="4" t="s">
        <v>2365</v>
      </c>
      <c r="C751" s="4" t="s">
        <v>1733</v>
      </c>
      <c r="D751" s="4"/>
      <c r="E751" s="62"/>
      <c r="F751" s="63" t="s">
        <v>2366</v>
      </c>
      <c r="G751" s="50" t="s">
        <v>1682</v>
      </c>
      <c r="H751" s="50" t="s">
        <v>1682</v>
      </c>
      <c r="I751" s="51"/>
      <c r="J751" s="76">
        <v>21</v>
      </c>
      <c r="K751" s="76"/>
      <c r="L751" s="53">
        <v>43608</v>
      </c>
      <c r="M751" s="54">
        <f t="shared" si="318"/>
        <v>4</v>
      </c>
      <c r="N751" s="52">
        <f t="shared" si="322"/>
        <v>21</v>
      </c>
      <c r="O751" s="55">
        <f t="shared" ca="1" si="306"/>
        <v>28</v>
      </c>
      <c r="P751" s="55" t="str">
        <f t="shared" ca="1" si="307"/>
        <v>2019.7</v>
      </c>
      <c r="Q751" s="56">
        <f t="shared" si="308"/>
        <v>561.49358226371055</v>
      </c>
      <c r="R751" s="52">
        <f t="shared" ca="1" si="309"/>
        <v>48</v>
      </c>
      <c r="S751" s="52"/>
      <c r="T751" s="52" t="str">
        <f t="shared" ca="1" si="314"/>
        <v>OV</v>
      </c>
      <c r="U751" s="57" t="s">
        <v>130</v>
      </c>
      <c r="V751" s="58">
        <f t="shared" ca="1" si="310"/>
        <v>0</v>
      </c>
      <c r="W751" s="64" t="s">
        <v>2367</v>
      </c>
      <c r="X751" s="60">
        <v>449.9</v>
      </c>
      <c r="Y751" s="61">
        <v>2406</v>
      </c>
      <c r="Z751" s="56">
        <f t="shared" ca="1" si="323"/>
        <v>0</v>
      </c>
      <c r="AA751" s="56">
        <f t="shared" ca="1" si="323"/>
        <v>0</v>
      </c>
      <c r="AB751" s="56">
        <f t="shared" ca="1" si="323"/>
        <v>0</v>
      </c>
      <c r="AC751" s="56">
        <f t="shared" ca="1" si="323"/>
        <v>0</v>
      </c>
      <c r="AD751" s="56">
        <f t="shared" ca="1" si="323"/>
        <v>0</v>
      </c>
      <c r="AE751" s="56">
        <f t="shared" ca="1" si="323"/>
        <v>0</v>
      </c>
      <c r="AF751" s="56">
        <f t="shared" ca="1" si="323"/>
        <v>0</v>
      </c>
      <c r="AG751" s="56">
        <f t="shared" ca="1" si="323"/>
        <v>0</v>
      </c>
      <c r="AH751" s="56">
        <f t="shared" ca="1" si="323"/>
        <v>0</v>
      </c>
      <c r="AI751" s="56">
        <f t="shared" ca="1" si="323"/>
        <v>2406</v>
      </c>
      <c r="AJ751" s="56">
        <f t="shared" ca="1" si="324"/>
        <v>0</v>
      </c>
      <c r="AK751" s="56">
        <f t="shared" ca="1" si="324"/>
        <v>0</v>
      </c>
      <c r="AL751" s="56">
        <f t="shared" ca="1" si="324"/>
        <v>0</v>
      </c>
      <c r="AM751" s="56">
        <f t="shared" ca="1" si="324"/>
        <v>0</v>
      </c>
      <c r="AN751" s="56">
        <f t="shared" ca="1" si="324"/>
        <v>0</v>
      </c>
      <c r="AO751" s="56">
        <f t="shared" ca="1" si="324"/>
        <v>0</v>
      </c>
      <c r="AP751" s="56">
        <f t="shared" ca="1" si="324"/>
        <v>0</v>
      </c>
      <c r="AQ751" s="56">
        <f t="shared" ca="1" si="324"/>
        <v>0</v>
      </c>
      <c r="AR751" s="56">
        <f t="shared" ca="1" si="324"/>
        <v>0</v>
      </c>
      <c r="AS751" s="56">
        <f t="shared" ca="1" si="324"/>
        <v>0</v>
      </c>
      <c r="AT751" s="56">
        <f t="shared" ca="1" si="325"/>
        <v>0</v>
      </c>
      <c r="AU751" s="56">
        <f t="shared" ca="1" si="325"/>
        <v>0</v>
      </c>
      <c r="AV751" s="56">
        <f t="shared" ca="1" si="325"/>
        <v>0</v>
      </c>
      <c r="AW751" s="56">
        <f t="shared" ca="1" si="325"/>
        <v>0</v>
      </c>
      <c r="AX751" s="56">
        <f t="shared" ca="1" si="325"/>
        <v>0</v>
      </c>
      <c r="AY751" s="56">
        <f t="shared" ca="1" si="325"/>
        <v>0</v>
      </c>
      <c r="AZ751" s="56">
        <f t="shared" ca="1" si="325"/>
        <v>0</v>
      </c>
      <c r="BA751" s="56">
        <f t="shared" ca="1" si="325"/>
        <v>0</v>
      </c>
      <c r="BB751" s="56">
        <f t="shared" ca="1" si="325"/>
        <v>0</v>
      </c>
      <c r="BC751" s="56">
        <f t="shared" ca="1" si="325"/>
        <v>0</v>
      </c>
      <c r="BD751" s="56">
        <f t="shared" ca="1" si="325"/>
        <v>0</v>
      </c>
      <c r="BE751" s="56">
        <f t="shared" ca="1" si="325"/>
        <v>0</v>
      </c>
      <c r="BF751" s="56">
        <f t="shared" ca="1" si="325"/>
        <v>0</v>
      </c>
      <c r="BG751" s="56">
        <f t="shared" ca="1" si="325"/>
        <v>0</v>
      </c>
      <c r="BI751" s="4"/>
      <c r="BJ751" s="4"/>
    </row>
    <row r="752" spans="1:62" x14ac:dyDescent="0.2">
      <c r="A752" s="4" t="s">
        <v>581</v>
      </c>
      <c r="B752" s="4" t="s">
        <v>2365</v>
      </c>
      <c r="C752" s="4" t="s">
        <v>1733</v>
      </c>
      <c r="D752" s="4"/>
      <c r="E752" s="62"/>
      <c r="F752" s="63"/>
      <c r="G752" s="50" t="s">
        <v>1682</v>
      </c>
      <c r="H752" s="50" t="s">
        <v>1682</v>
      </c>
      <c r="I752" s="51"/>
      <c r="J752" s="76">
        <v>21</v>
      </c>
      <c r="K752" s="76"/>
      <c r="L752" s="53"/>
      <c r="M752" s="54" t="str">
        <f t="shared" si="318"/>
        <v>-</v>
      </c>
      <c r="N752" s="52">
        <f>WEEKNUM(L752)</f>
        <v>0</v>
      </c>
      <c r="O752" s="55">
        <f t="shared" ca="1" si="306"/>
        <v>28</v>
      </c>
      <c r="P752" s="55" t="str">
        <f t="shared" ca="1" si="307"/>
        <v>2019.7</v>
      </c>
      <c r="Q752" s="56">
        <f t="shared" si="308"/>
        <v>0</v>
      </c>
      <c r="R752" s="52" t="str">
        <f t="shared" si="309"/>
        <v/>
      </c>
      <c r="S752" s="52"/>
      <c r="T752" s="52" t="str">
        <f t="shared" si="314"/>
        <v>OV</v>
      </c>
      <c r="U752" s="57" t="s">
        <v>130</v>
      </c>
      <c r="V752" s="58">
        <f t="shared" ca="1" si="310"/>
        <v>0</v>
      </c>
      <c r="W752" s="64" t="s">
        <v>2367</v>
      </c>
      <c r="X752" s="60"/>
      <c r="Y752" s="61"/>
      <c r="Z752" s="56">
        <f t="shared" ref="Z752:AI761" ca="1" si="326">IF($O752-WEEKNUM(Z$1815)=0,$Y752,0)</f>
        <v>0</v>
      </c>
      <c r="AA752" s="56">
        <f t="shared" ca="1" si="326"/>
        <v>0</v>
      </c>
      <c r="AB752" s="56">
        <f t="shared" ca="1" si="326"/>
        <v>0</v>
      </c>
      <c r="AC752" s="56">
        <f t="shared" ca="1" si="326"/>
        <v>0</v>
      </c>
      <c r="AD752" s="56">
        <f t="shared" ca="1" si="326"/>
        <v>0</v>
      </c>
      <c r="AE752" s="56">
        <f t="shared" ca="1" si="326"/>
        <v>0</v>
      </c>
      <c r="AF752" s="56">
        <f t="shared" ca="1" si="326"/>
        <v>0</v>
      </c>
      <c r="AG752" s="56">
        <f t="shared" ca="1" si="326"/>
        <v>0</v>
      </c>
      <c r="AH752" s="56">
        <f t="shared" ca="1" si="326"/>
        <v>0</v>
      </c>
      <c r="AI752" s="56">
        <f t="shared" ca="1" si="326"/>
        <v>0</v>
      </c>
      <c r="AJ752" s="56">
        <f t="shared" ref="AJ752:AS761" ca="1" si="327">IF($O752-WEEKNUM(AJ$1815)=0,$Y752,0)</f>
        <v>0</v>
      </c>
      <c r="AK752" s="56">
        <f t="shared" ca="1" si="327"/>
        <v>0</v>
      </c>
      <c r="AL752" s="56">
        <f t="shared" ca="1" si="327"/>
        <v>0</v>
      </c>
      <c r="AM752" s="56">
        <f t="shared" ca="1" si="327"/>
        <v>0</v>
      </c>
      <c r="AN752" s="56">
        <f t="shared" ca="1" si="327"/>
        <v>0</v>
      </c>
      <c r="AO752" s="56">
        <f t="shared" ca="1" si="327"/>
        <v>0</v>
      </c>
      <c r="AP752" s="56">
        <f t="shared" ca="1" si="327"/>
        <v>0</v>
      </c>
      <c r="AQ752" s="56">
        <f t="shared" ca="1" si="327"/>
        <v>0</v>
      </c>
      <c r="AR752" s="56">
        <f t="shared" ca="1" si="327"/>
        <v>0</v>
      </c>
      <c r="AS752" s="56">
        <f t="shared" ca="1" si="327"/>
        <v>0</v>
      </c>
      <c r="AT752" s="56">
        <f t="shared" ref="AT752:BG761" ca="1" si="328">IF($O752-WEEKNUM(AT$1815)=0,$Y752,0)</f>
        <v>0</v>
      </c>
      <c r="AU752" s="56">
        <f t="shared" ca="1" si="328"/>
        <v>0</v>
      </c>
      <c r="AV752" s="56">
        <f t="shared" ca="1" si="328"/>
        <v>0</v>
      </c>
      <c r="AW752" s="56">
        <f t="shared" ca="1" si="328"/>
        <v>0</v>
      </c>
      <c r="AX752" s="56">
        <f t="shared" ca="1" si="328"/>
        <v>0</v>
      </c>
      <c r="AY752" s="56">
        <f t="shared" ca="1" si="328"/>
        <v>0</v>
      </c>
      <c r="AZ752" s="56">
        <f t="shared" ca="1" si="328"/>
        <v>0</v>
      </c>
      <c r="BA752" s="56">
        <f t="shared" ca="1" si="328"/>
        <v>0</v>
      </c>
      <c r="BB752" s="56">
        <f t="shared" ca="1" si="328"/>
        <v>0</v>
      </c>
      <c r="BC752" s="56">
        <f t="shared" ca="1" si="328"/>
        <v>0</v>
      </c>
      <c r="BD752" s="56">
        <f t="shared" ca="1" si="328"/>
        <v>0</v>
      </c>
      <c r="BE752" s="56">
        <f t="shared" ca="1" si="328"/>
        <v>0</v>
      </c>
      <c r="BF752" s="56">
        <f t="shared" ca="1" si="328"/>
        <v>0</v>
      </c>
      <c r="BG752" s="56">
        <f t="shared" ca="1" si="328"/>
        <v>0</v>
      </c>
      <c r="BI752" s="4"/>
      <c r="BJ752" s="4"/>
    </row>
    <row r="753" spans="1:62" x14ac:dyDescent="0.2">
      <c r="A753" s="4"/>
      <c r="B753" s="4" t="s">
        <v>2368</v>
      </c>
      <c r="C753" s="4" t="s">
        <v>1717</v>
      </c>
      <c r="D753" s="4"/>
      <c r="E753" s="62"/>
      <c r="F753" s="63"/>
      <c r="G753" s="50" t="s">
        <v>1682</v>
      </c>
      <c r="H753" s="50" t="s">
        <v>1682</v>
      </c>
      <c r="I753" s="51"/>
      <c r="J753" s="76">
        <v>7</v>
      </c>
      <c r="K753" s="76"/>
      <c r="L753" s="53"/>
      <c r="M753" s="54" t="str">
        <f t="shared" si="318"/>
        <v>-</v>
      </c>
      <c r="N753" s="52">
        <f t="shared" si="322"/>
        <v>0</v>
      </c>
      <c r="O753" s="55">
        <f t="shared" ca="1" si="306"/>
        <v>28</v>
      </c>
      <c r="P753" s="55" t="str">
        <f t="shared" ca="1" si="307"/>
        <v>2019.7</v>
      </c>
      <c r="Q753" s="56">
        <f t="shared" si="308"/>
        <v>0</v>
      </c>
      <c r="R753" s="52" t="str">
        <f t="shared" si="309"/>
        <v/>
      </c>
      <c r="S753" s="52"/>
      <c r="T753" s="52" t="str">
        <f t="shared" si="314"/>
        <v>OV</v>
      </c>
      <c r="U753" s="57" t="s">
        <v>130</v>
      </c>
      <c r="V753" s="58">
        <f t="shared" ca="1" si="310"/>
        <v>0</v>
      </c>
      <c r="W753" s="59"/>
      <c r="X753" s="60"/>
      <c r="Y753" s="61"/>
      <c r="Z753" s="56">
        <f t="shared" ca="1" si="326"/>
        <v>0</v>
      </c>
      <c r="AA753" s="56">
        <f t="shared" ca="1" si="326"/>
        <v>0</v>
      </c>
      <c r="AB753" s="56">
        <f t="shared" ca="1" si="326"/>
        <v>0</v>
      </c>
      <c r="AC753" s="56">
        <f t="shared" ca="1" si="326"/>
        <v>0</v>
      </c>
      <c r="AD753" s="56">
        <f t="shared" ca="1" si="326"/>
        <v>0</v>
      </c>
      <c r="AE753" s="56">
        <f t="shared" ca="1" si="326"/>
        <v>0</v>
      </c>
      <c r="AF753" s="56">
        <f t="shared" ca="1" si="326"/>
        <v>0</v>
      </c>
      <c r="AG753" s="56">
        <f t="shared" ca="1" si="326"/>
        <v>0</v>
      </c>
      <c r="AH753" s="56">
        <f t="shared" ca="1" si="326"/>
        <v>0</v>
      </c>
      <c r="AI753" s="56">
        <f t="shared" ca="1" si="326"/>
        <v>0</v>
      </c>
      <c r="AJ753" s="56">
        <f t="shared" ca="1" si="327"/>
        <v>0</v>
      </c>
      <c r="AK753" s="56">
        <f t="shared" ca="1" si="327"/>
        <v>0</v>
      </c>
      <c r="AL753" s="56">
        <f t="shared" ca="1" si="327"/>
        <v>0</v>
      </c>
      <c r="AM753" s="56">
        <f t="shared" ca="1" si="327"/>
        <v>0</v>
      </c>
      <c r="AN753" s="56">
        <f t="shared" ca="1" si="327"/>
        <v>0</v>
      </c>
      <c r="AO753" s="56">
        <f t="shared" ca="1" si="327"/>
        <v>0</v>
      </c>
      <c r="AP753" s="56">
        <f t="shared" ca="1" si="327"/>
        <v>0</v>
      </c>
      <c r="AQ753" s="56">
        <f t="shared" ca="1" si="327"/>
        <v>0</v>
      </c>
      <c r="AR753" s="56">
        <f t="shared" ca="1" si="327"/>
        <v>0</v>
      </c>
      <c r="AS753" s="56">
        <f t="shared" ca="1" si="327"/>
        <v>0</v>
      </c>
      <c r="AT753" s="56">
        <f t="shared" ca="1" si="328"/>
        <v>0</v>
      </c>
      <c r="AU753" s="56">
        <f t="shared" ca="1" si="328"/>
        <v>0</v>
      </c>
      <c r="AV753" s="56">
        <f t="shared" ca="1" si="328"/>
        <v>0</v>
      </c>
      <c r="AW753" s="56">
        <f t="shared" ca="1" si="328"/>
        <v>0</v>
      </c>
      <c r="AX753" s="56">
        <f t="shared" ca="1" si="328"/>
        <v>0</v>
      </c>
      <c r="AY753" s="56">
        <f t="shared" ca="1" si="328"/>
        <v>0</v>
      </c>
      <c r="AZ753" s="56">
        <f t="shared" ca="1" si="328"/>
        <v>0</v>
      </c>
      <c r="BA753" s="56">
        <f t="shared" ca="1" si="328"/>
        <v>0</v>
      </c>
      <c r="BB753" s="56">
        <f t="shared" ca="1" si="328"/>
        <v>0</v>
      </c>
      <c r="BC753" s="56">
        <f t="shared" ca="1" si="328"/>
        <v>0</v>
      </c>
      <c r="BD753" s="56">
        <f t="shared" ca="1" si="328"/>
        <v>0</v>
      </c>
      <c r="BE753" s="56">
        <f t="shared" ca="1" si="328"/>
        <v>0</v>
      </c>
      <c r="BF753" s="56">
        <f t="shared" ca="1" si="328"/>
        <v>0</v>
      </c>
      <c r="BG753" s="56">
        <f t="shared" ca="1" si="328"/>
        <v>0</v>
      </c>
      <c r="BI753" s="4"/>
      <c r="BJ753" s="4"/>
    </row>
    <row r="754" spans="1:62" x14ac:dyDescent="0.2">
      <c r="A754" s="4"/>
      <c r="B754" s="4" t="s">
        <v>2369</v>
      </c>
      <c r="C754" s="4" t="s">
        <v>1681</v>
      </c>
      <c r="D754" s="4"/>
      <c r="E754" s="66"/>
      <c r="F754" s="67"/>
      <c r="G754" s="50" t="s">
        <v>1682</v>
      </c>
      <c r="H754" s="50" t="s">
        <v>1682</v>
      </c>
      <c r="I754" s="51"/>
      <c r="J754" s="76">
        <v>0</v>
      </c>
      <c r="K754" s="76"/>
      <c r="L754" s="53"/>
      <c r="M754" s="54" t="str">
        <f t="shared" si="318"/>
        <v>-</v>
      </c>
      <c r="N754" s="52">
        <f t="shared" si="322"/>
        <v>0</v>
      </c>
      <c r="O754" s="55">
        <f t="shared" ca="1" si="306"/>
        <v>28</v>
      </c>
      <c r="P754" s="55" t="str">
        <f t="shared" ca="1" si="307"/>
        <v>2019.7</v>
      </c>
      <c r="Q754" s="56">
        <f t="shared" si="308"/>
        <v>0</v>
      </c>
      <c r="R754" s="52" t="str">
        <f t="shared" si="309"/>
        <v/>
      </c>
      <c r="S754" s="52"/>
      <c r="T754" s="52" t="str">
        <f t="shared" si="314"/>
        <v>OV</v>
      </c>
      <c r="U754" s="57" t="s">
        <v>130</v>
      </c>
      <c r="V754" s="58">
        <f t="shared" ca="1" si="310"/>
        <v>0</v>
      </c>
      <c r="W754" s="64" t="s">
        <v>2370</v>
      </c>
      <c r="X754" s="60"/>
      <c r="Y754" s="61"/>
      <c r="Z754" s="56">
        <f t="shared" ca="1" si="326"/>
        <v>0</v>
      </c>
      <c r="AA754" s="56">
        <f t="shared" ca="1" si="326"/>
        <v>0</v>
      </c>
      <c r="AB754" s="56">
        <f t="shared" ca="1" si="326"/>
        <v>0</v>
      </c>
      <c r="AC754" s="56">
        <f t="shared" ca="1" si="326"/>
        <v>0</v>
      </c>
      <c r="AD754" s="56">
        <f t="shared" ca="1" si="326"/>
        <v>0</v>
      </c>
      <c r="AE754" s="56">
        <f t="shared" ca="1" si="326"/>
        <v>0</v>
      </c>
      <c r="AF754" s="56">
        <f t="shared" ca="1" si="326"/>
        <v>0</v>
      </c>
      <c r="AG754" s="56">
        <f t="shared" ca="1" si="326"/>
        <v>0</v>
      </c>
      <c r="AH754" s="56">
        <f t="shared" ca="1" si="326"/>
        <v>0</v>
      </c>
      <c r="AI754" s="56">
        <f t="shared" ca="1" si="326"/>
        <v>0</v>
      </c>
      <c r="AJ754" s="56">
        <f t="shared" ca="1" si="327"/>
        <v>0</v>
      </c>
      <c r="AK754" s="56">
        <f t="shared" ca="1" si="327"/>
        <v>0</v>
      </c>
      <c r="AL754" s="56">
        <f t="shared" ca="1" si="327"/>
        <v>0</v>
      </c>
      <c r="AM754" s="56">
        <f t="shared" ca="1" si="327"/>
        <v>0</v>
      </c>
      <c r="AN754" s="56">
        <f t="shared" ca="1" si="327"/>
        <v>0</v>
      </c>
      <c r="AO754" s="56">
        <f t="shared" ca="1" si="327"/>
        <v>0</v>
      </c>
      <c r="AP754" s="56">
        <f t="shared" ca="1" si="327"/>
        <v>0</v>
      </c>
      <c r="AQ754" s="56">
        <f t="shared" ca="1" si="327"/>
        <v>0</v>
      </c>
      <c r="AR754" s="56">
        <f t="shared" ca="1" si="327"/>
        <v>0</v>
      </c>
      <c r="AS754" s="56">
        <f t="shared" ca="1" si="327"/>
        <v>0</v>
      </c>
      <c r="AT754" s="56">
        <f t="shared" ca="1" si="328"/>
        <v>0</v>
      </c>
      <c r="AU754" s="56">
        <f t="shared" ca="1" si="328"/>
        <v>0</v>
      </c>
      <c r="AV754" s="56">
        <f t="shared" ca="1" si="328"/>
        <v>0</v>
      </c>
      <c r="AW754" s="56">
        <f t="shared" ca="1" si="328"/>
        <v>0</v>
      </c>
      <c r="AX754" s="56">
        <f t="shared" ca="1" si="328"/>
        <v>0</v>
      </c>
      <c r="AY754" s="56">
        <f t="shared" ca="1" si="328"/>
        <v>0</v>
      </c>
      <c r="AZ754" s="56">
        <f t="shared" ca="1" si="328"/>
        <v>0</v>
      </c>
      <c r="BA754" s="56">
        <f t="shared" ca="1" si="328"/>
        <v>0</v>
      </c>
      <c r="BB754" s="56">
        <f t="shared" ca="1" si="328"/>
        <v>0</v>
      </c>
      <c r="BC754" s="56">
        <f t="shared" ca="1" si="328"/>
        <v>0</v>
      </c>
      <c r="BD754" s="56">
        <f t="shared" ca="1" si="328"/>
        <v>0</v>
      </c>
      <c r="BE754" s="56">
        <f t="shared" ca="1" si="328"/>
        <v>0</v>
      </c>
      <c r="BF754" s="56">
        <f t="shared" ca="1" si="328"/>
        <v>0</v>
      </c>
      <c r="BG754" s="56">
        <f t="shared" ca="1" si="328"/>
        <v>0</v>
      </c>
      <c r="BH754" s="4"/>
      <c r="BJ754" s="4"/>
    </row>
    <row r="755" spans="1:62" x14ac:dyDescent="0.2">
      <c r="A755" s="4" t="s">
        <v>919</v>
      </c>
      <c r="B755" s="4" t="s">
        <v>2371</v>
      </c>
      <c r="C755" s="4" t="s">
        <v>1912</v>
      </c>
      <c r="D755" s="4"/>
      <c r="E755" s="66"/>
      <c r="F755" s="79" t="s">
        <v>1678</v>
      </c>
      <c r="G755" s="50" t="s">
        <v>1678</v>
      </c>
      <c r="H755" s="50" t="s">
        <v>1678</v>
      </c>
      <c r="I755" s="51"/>
      <c r="J755" s="76"/>
      <c r="K755" s="76"/>
      <c r="L755" s="53"/>
      <c r="M755" s="54" t="str">
        <f t="shared" si="318"/>
        <v>-</v>
      </c>
      <c r="N755" s="52">
        <f t="shared" si="322"/>
        <v>0</v>
      </c>
      <c r="O755" s="55">
        <f t="shared" ca="1" si="306"/>
        <v>28</v>
      </c>
      <c r="P755" s="55" t="str">
        <f t="shared" ca="1" si="307"/>
        <v>2019.7</v>
      </c>
      <c r="Q755" s="56">
        <f t="shared" si="308"/>
        <v>0</v>
      </c>
      <c r="R755" s="52" t="str">
        <f t="shared" si="309"/>
        <v/>
      </c>
      <c r="S755" s="52"/>
      <c r="T755" s="52" t="str">
        <f t="shared" si="314"/>
        <v>OV</v>
      </c>
      <c r="U755" s="57" t="s">
        <v>130</v>
      </c>
      <c r="V755" s="58">
        <f t="shared" ca="1" si="310"/>
        <v>0</v>
      </c>
      <c r="W755" s="59"/>
      <c r="X755" s="60"/>
      <c r="Y755" s="61"/>
      <c r="Z755" s="56">
        <f t="shared" ca="1" si="326"/>
        <v>0</v>
      </c>
      <c r="AA755" s="56">
        <f t="shared" ca="1" si="326"/>
        <v>0</v>
      </c>
      <c r="AB755" s="56">
        <f t="shared" ca="1" si="326"/>
        <v>0</v>
      </c>
      <c r="AC755" s="56">
        <f t="shared" ca="1" si="326"/>
        <v>0</v>
      </c>
      <c r="AD755" s="56">
        <f t="shared" ca="1" si="326"/>
        <v>0</v>
      </c>
      <c r="AE755" s="56">
        <f t="shared" ca="1" si="326"/>
        <v>0</v>
      </c>
      <c r="AF755" s="56">
        <f t="shared" ca="1" si="326"/>
        <v>0</v>
      </c>
      <c r="AG755" s="56">
        <f t="shared" ca="1" si="326"/>
        <v>0</v>
      </c>
      <c r="AH755" s="56">
        <f t="shared" ca="1" si="326"/>
        <v>0</v>
      </c>
      <c r="AI755" s="56">
        <f t="shared" ca="1" si="326"/>
        <v>0</v>
      </c>
      <c r="AJ755" s="56">
        <f t="shared" ca="1" si="327"/>
        <v>0</v>
      </c>
      <c r="AK755" s="56">
        <f t="shared" ca="1" si="327"/>
        <v>0</v>
      </c>
      <c r="AL755" s="56">
        <f t="shared" ca="1" si="327"/>
        <v>0</v>
      </c>
      <c r="AM755" s="56">
        <f t="shared" ca="1" si="327"/>
        <v>0</v>
      </c>
      <c r="AN755" s="56">
        <f t="shared" ca="1" si="327"/>
        <v>0</v>
      </c>
      <c r="AO755" s="56">
        <f t="shared" ca="1" si="327"/>
        <v>0</v>
      </c>
      <c r="AP755" s="56">
        <f t="shared" ca="1" si="327"/>
        <v>0</v>
      </c>
      <c r="AQ755" s="56">
        <f t="shared" ca="1" si="327"/>
        <v>0</v>
      </c>
      <c r="AR755" s="56">
        <f t="shared" ca="1" si="327"/>
        <v>0</v>
      </c>
      <c r="AS755" s="56">
        <f t="shared" ca="1" si="327"/>
        <v>0</v>
      </c>
      <c r="AT755" s="56">
        <f t="shared" ca="1" si="328"/>
        <v>0</v>
      </c>
      <c r="AU755" s="56">
        <f t="shared" ca="1" si="328"/>
        <v>0</v>
      </c>
      <c r="AV755" s="56">
        <f t="shared" ca="1" si="328"/>
        <v>0</v>
      </c>
      <c r="AW755" s="56">
        <f t="shared" ca="1" si="328"/>
        <v>0</v>
      </c>
      <c r="AX755" s="56">
        <f t="shared" ca="1" si="328"/>
        <v>0</v>
      </c>
      <c r="AY755" s="56">
        <f t="shared" ca="1" si="328"/>
        <v>0</v>
      </c>
      <c r="AZ755" s="56">
        <f t="shared" ca="1" si="328"/>
        <v>0</v>
      </c>
      <c r="BA755" s="56">
        <f t="shared" ca="1" si="328"/>
        <v>0</v>
      </c>
      <c r="BB755" s="56">
        <f t="shared" ca="1" si="328"/>
        <v>0</v>
      </c>
      <c r="BC755" s="56">
        <f t="shared" ca="1" si="328"/>
        <v>0</v>
      </c>
      <c r="BD755" s="56">
        <f t="shared" ca="1" si="328"/>
        <v>0</v>
      </c>
      <c r="BE755" s="56">
        <f t="shared" ca="1" si="328"/>
        <v>0</v>
      </c>
      <c r="BF755" s="56">
        <f t="shared" ca="1" si="328"/>
        <v>0</v>
      </c>
      <c r="BG755" s="56">
        <f t="shared" ca="1" si="328"/>
        <v>0</v>
      </c>
      <c r="BH755" s="4"/>
      <c r="BJ755" s="4"/>
    </row>
    <row r="756" spans="1:62" s="4" customFormat="1" x14ac:dyDescent="0.2">
      <c r="A756" s="4" t="s">
        <v>1459</v>
      </c>
      <c r="B756" s="4" t="s">
        <v>2372</v>
      </c>
      <c r="C756" s="4" t="s">
        <v>1681</v>
      </c>
      <c r="E756" s="75"/>
      <c r="F756" s="67" t="s">
        <v>2373</v>
      </c>
      <c r="G756" s="50" t="s">
        <v>1682</v>
      </c>
      <c r="H756" s="50" t="s">
        <v>1682</v>
      </c>
      <c r="I756" s="51"/>
      <c r="J756" s="52">
        <v>30</v>
      </c>
      <c r="K756" s="52"/>
      <c r="L756" s="53">
        <v>43602</v>
      </c>
      <c r="M756" s="54">
        <f t="shared" si="318"/>
        <v>5</v>
      </c>
      <c r="N756" s="52">
        <f t="shared" si="322"/>
        <v>20</v>
      </c>
      <c r="O756" s="55">
        <f t="shared" ca="1" si="306"/>
        <v>28</v>
      </c>
      <c r="P756" s="55" t="str">
        <f t="shared" ca="1" si="307"/>
        <v>2019.7</v>
      </c>
      <c r="Q756" s="56">
        <f t="shared" si="308"/>
        <v>315.75262543757293</v>
      </c>
      <c r="R756" s="52">
        <f t="shared" ca="1" si="309"/>
        <v>54</v>
      </c>
      <c r="S756" s="52"/>
      <c r="T756" s="52" t="str">
        <f t="shared" ca="1" si="314"/>
        <v>OV</v>
      </c>
      <c r="U756" s="57" t="s">
        <v>130</v>
      </c>
      <c r="V756" s="58">
        <f t="shared" ca="1" si="310"/>
        <v>0</v>
      </c>
      <c r="W756" s="64" t="s">
        <v>2374</v>
      </c>
      <c r="X756" s="60">
        <v>253</v>
      </c>
      <c r="Y756" s="61">
        <v>1353</v>
      </c>
      <c r="Z756" s="56">
        <f t="shared" ca="1" si="326"/>
        <v>0</v>
      </c>
      <c r="AA756" s="56">
        <f t="shared" ca="1" si="326"/>
        <v>0</v>
      </c>
      <c r="AB756" s="56">
        <f t="shared" ca="1" si="326"/>
        <v>0</v>
      </c>
      <c r="AC756" s="56">
        <f t="shared" ca="1" si="326"/>
        <v>0</v>
      </c>
      <c r="AD756" s="56">
        <f t="shared" ca="1" si="326"/>
        <v>0</v>
      </c>
      <c r="AE756" s="56">
        <f t="shared" ca="1" si="326"/>
        <v>0</v>
      </c>
      <c r="AF756" s="56">
        <f t="shared" ca="1" si="326"/>
        <v>0</v>
      </c>
      <c r="AG756" s="56">
        <f t="shared" ca="1" si="326"/>
        <v>0</v>
      </c>
      <c r="AH756" s="56">
        <f t="shared" ca="1" si="326"/>
        <v>0</v>
      </c>
      <c r="AI756" s="56">
        <f t="shared" ca="1" si="326"/>
        <v>1353</v>
      </c>
      <c r="AJ756" s="56">
        <f t="shared" ca="1" si="327"/>
        <v>0</v>
      </c>
      <c r="AK756" s="56">
        <f t="shared" ca="1" si="327"/>
        <v>0</v>
      </c>
      <c r="AL756" s="56">
        <f t="shared" ca="1" si="327"/>
        <v>0</v>
      </c>
      <c r="AM756" s="56">
        <f t="shared" ca="1" si="327"/>
        <v>0</v>
      </c>
      <c r="AN756" s="56">
        <f t="shared" ca="1" si="327"/>
        <v>0</v>
      </c>
      <c r="AO756" s="56">
        <f t="shared" ca="1" si="327"/>
        <v>0</v>
      </c>
      <c r="AP756" s="56">
        <f t="shared" ca="1" si="327"/>
        <v>0</v>
      </c>
      <c r="AQ756" s="56">
        <f t="shared" ca="1" si="327"/>
        <v>0</v>
      </c>
      <c r="AR756" s="56">
        <f t="shared" ca="1" si="327"/>
        <v>0</v>
      </c>
      <c r="AS756" s="56">
        <f t="shared" ca="1" si="327"/>
        <v>0</v>
      </c>
      <c r="AT756" s="56">
        <f t="shared" ca="1" si="328"/>
        <v>0</v>
      </c>
      <c r="AU756" s="56">
        <f t="shared" ca="1" si="328"/>
        <v>0</v>
      </c>
      <c r="AV756" s="56">
        <f t="shared" ca="1" si="328"/>
        <v>0</v>
      </c>
      <c r="AW756" s="56">
        <f t="shared" ca="1" si="328"/>
        <v>0</v>
      </c>
      <c r="AX756" s="56">
        <f t="shared" ca="1" si="328"/>
        <v>0</v>
      </c>
      <c r="AY756" s="56">
        <f t="shared" ca="1" si="328"/>
        <v>0</v>
      </c>
      <c r="AZ756" s="56">
        <f t="shared" ca="1" si="328"/>
        <v>0</v>
      </c>
      <c r="BA756" s="56">
        <f t="shared" ca="1" si="328"/>
        <v>0</v>
      </c>
      <c r="BB756" s="56">
        <f t="shared" ca="1" si="328"/>
        <v>0</v>
      </c>
      <c r="BC756" s="56">
        <f t="shared" ca="1" si="328"/>
        <v>0</v>
      </c>
      <c r="BD756" s="56">
        <f t="shared" ca="1" si="328"/>
        <v>0</v>
      </c>
      <c r="BE756" s="56">
        <f t="shared" ca="1" si="328"/>
        <v>0</v>
      </c>
      <c r="BF756" s="56">
        <f t="shared" ca="1" si="328"/>
        <v>0</v>
      </c>
      <c r="BG756" s="56">
        <f t="shared" ca="1" si="328"/>
        <v>0</v>
      </c>
    </row>
    <row r="757" spans="1:62" s="4" customFormat="1" x14ac:dyDescent="0.2">
      <c r="A757" s="4" t="s">
        <v>1459</v>
      </c>
      <c r="B757" s="4" t="s">
        <v>2372</v>
      </c>
      <c r="C757" s="4" t="s">
        <v>1681</v>
      </c>
      <c r="E757" s="75"/>
      <c r="F757" s="67"/>
      <c r="G757" s="50" t="s">
        <v>1682</v>
      </c>
      <c r="H757" s="50" t="s">
        <v>1682</v>
      </c>
      <c r="I757" s="51"/>
      <c r="J757" s="52">
        <v>30</v>
      </c>
      <c r="K757" s="52"/>
      <c r="L757" s="53"/>
      <c r="M757" s="54" t="str">
        <f t="shared" si="318"/>
        <v>-</v>
      </c>
      <c r="N757" s="52">
        <f>WEEKNUM(L757)</f>
        <v>0</v>
      </c>
      <c r="O757" s="55">
        <f t="shared" ca="1" si="306"/>
        <v>28</v>
      </c>
      <c r="P757" s="55" t="str">
        <f t="shared" ca="1" si="307"/>
        <v>2019.7</v>
      </c>
      <c r="Q757" s="56">
        <f t="shared" si="308"/>
        <v>0</v>
      </c>
      <c r="R757" s="52" t="str">
        <f t="shared" si="309"/>
        <v/>
      </c>
      <c r="S757" s="52"/>
      <c r="T757" s="52" t="str">
        <f t="shared" si="314"/>
        <v>OV</v>
      </c>
      <c r="U757" s="57" t="s">
        <v>130</v>
      </c>
      <c r="V757" s="58">
        <f t="shared" ca="1" si="310"/>
        <v>0</v>
      </c>
      <c r="W757" s="64" t="s">
        <v>2374</v>
      </c>
      <c r="X757" s="60"/>
      <c r="Y757" s="61"/>
      <c r="Z757" s="56">
        <f t="shared" ca="1" si="326"/>
        <v>0</v>
      </c>
      <c r="AA757" s="56">
        <f t="shared" ca="1" si="326"/>
        <v>0</v>
      </c>
      <c r="AB757" s="56">
        <f t="shared" ca="1" si="326"/>
        <v>0</v>
      </c>
      <c r="AC757" s="56">
        <f t="shared" ca="1" si="326"/>
        <v>0</v>
      </c>
      <c r="AD757" s="56">
        <f t="shared" ca="1" si="326"/>
        <v>0</v>
      </c>
      <c r="AE757" s="56">
        <f t="shared" ca="1" si="326"/>
        <v>0</v>
      </c>
      <c r="AF757" s="56">
        <f t="shared" ca="1" si="326"/>
        <v>0</v>
      </c>
      <c r="AG757" s="56">
        <f t="shared" ca="1" si="326"/>
        <v>0</v>
      </c>
      <c r="AH757" s="56">
        <f t="shared" ca="1" si="326"/>
        <v>0</v>
      </c>
      <c r="AI757" s="56">
        <f t="shared" ca="1" si="326"/>
        <v>0</v>
      </c>
      <c r="AJ757" s="56">
        <f t="shared" ca="1" si="327"/>
        <v>0</v>
      </c>
      <c r="AK757" s="56">
        <f t="shared" ca="1" si="327"/>
        <v>0</v>
      </c>
      <c r="AL757" s="56">
        <f t="shared" ca="1" si="327"/>
        <v>0</v>
      </c>
      <c r="AM757" s="56">
        <f t="shared" ca="1" si="327"/>
        <v>0</v>
      </c>
      <c r="AN757" s="56">
        <f t="shared" ca="1" si="327"/>
        <v>0</v>
      </c>
      <c r="AO757" s="56">
        <f t="shared" ca="1" si="327"/>
        <v>0</v>
      </c>
      <c r="AP757" s="56">
        <f t="shared" ca="1" si="327"/>
        <v>0</v>
      </c>
      <c r="AQ757" s="56">
        <f t="shared" ca="1" si="327"/>
        <v>0</v>
      </c>
      <c r="AR757" s="56">
        <f t="shared" ca="1" si="327"/>
        <v>0</v>
      </c>
      <c r="AS757" s="56">
        <f t="shared" ca="1" si="327"/>
        <v>0</v>
      </c>
      <c r="AT757" s="56">
        <f t="shared" ca="1" si="328"/>
        <v>0</v>
      </c>
      <c r="AU757" s="56">
        <f t="shared" ca="1" si="328"/>
        <v>0</v>
      </c>
      <c r="AV757" s="56">
        <f t="shared" ca="1" si="328"/>
        <v>0</v>
      </c>
      <c r="AW757" s="56">
        <f t="shared" ca="1" si="328"/>
        <v>0</v>
      </c>
      <c r="AX757" s="56">
        <f t="shared" ca="1" si="328"/>
        <v>0</v>
      </c>
      <c r="AY757" s="56">
        <f t="shared" ca="1" si="328"/>
        <v>0</v>
      </c>
      <c r="AZ757" s="56">
        <f t="shared" ca="1" si="328"/>
        <v>0</v>
      </c>
      <c r="BA757" s="56">
        <f t="shared" ca="1" si="328"/>
        <v>0</v>
      </c>
      <c r="BB757" s="56">
        <f t="shared" ca="1" si="328"/>
        <v>0</v>
      </c>
      <c r="BC757" s="56">
        <f t="shared" ca="1" si="328"/>
        <v>0</v>
      </c>
      <c r="BD757" s="56">
        <f t="shared" ca="1" si="328"/>
        <v>0</v>
      </c>
      <c r="BE757" s="56">
        <f t="shared" ca="1" si="328"/>
        <v>0</v>
      </c>
      <c r="BF757" s="56">
        <f t="shared" ca="1" si="328"/>
        <v>0</v>
      </c>
      <c r="BG757" s="56">
        <f t="shared" ca="1" si="328"/>
        <v>0</v>
      </c>
    </row>
    <row r="758" spans="1:62" s="4" customFormat="1" x14ac:dyDescent="0.2">
      <c r="A758" s="4" t="s">
        <v>1459</v>
      </c>
      <c r="B758" s="4" t="s">
        <v>2372</v>
      </c>
      <c r="C758" s="4" t="s">
        <v>1681</v>
      </c>
      <c r="E758" s="75"/>
      <c r="F758" s="67"/>
      <c r="G758" s="50" t="s">
        <v>1682</v>
      </c>
      <c r="H758" s="50" t="s">
        <v>1682</v>
      </c>
      <c r="I758" s="51"/>
      <c r="J758" s="52">
        <v>30</v>
      </c>
      <c r="K758" s="52"/>
      <c r="L758" s="53"/>
      <c r="M758" s="54" t="str">
        <f t="shared" si="318"/>
        <v>-</v>
      </c>
      <c r="N758" s="52">
        <f>WEEKNUM(L758)</f>
        <v>0</v>
      </c>
      <c r="O758" s="55">
        <f t="shared" ca="1" si="306"/>
        <v>28</v>
      </c>
      <c r="P758" s="55" t="str">
        <f t="shared" ca="1" si="307"/>
        <v>2019.7</v>
      </c>
      <c r="Q758" s="56">
        <f t="shared" si="308"/>
        <v>0</v>
      </c>
      <c r="R758" s="52" t="str">
        <f t="shared" si="309"/>
        <v/>
      </c>
      <c r="S758" s="52"/>
      <c r="T758" s="52" t="str">
        <f t="shared" si="314"/>
        <v>OV</v>
      </c>
      <c r="U758" s="57" t="s">
        <v>130</v>
      </c>
      <c r="V758" s="58">
        <f t="shared" ca="1" si="310"/>
        <v>0</v>
      </c>
      <c r="W758" s="64" t="s">
        <v>2374</v>
      </c>
      <c r="X758" s="60"/>
      <c r="Y758" s="61"/>
      <c r="Z758" s="56">
        <f t="shared" ca="1" si="326"/>
        <v>0</v>
      </c>
      <c r="AA758" s="56">
        <f t="shared" ca="1" si="326"/>
        <v>0</v>
      </c>
      <c r="AB758" s="56">
        <f t="shared" ca="1" si="326"/>
        <v>0</v>
      </c>
      <c r="AC758" s="56">
        <f t="shared" ca="1" si="326"/>
        <v>0</v>
      </c>
      <c r="AD758" s="56">
        <f t="shared" ca="1" si="326"/>
        <v>0</v>
      </c>
      <c r="AE758" s="56">
        <f t="shared" ca="1" si="326"/>
        <v>0</v>
      </c>
      <c r="AF758" s="56">
        <f t="shared" ca="1" si="326"/>
        <v>0</v>
      </c>
      <c r="AG758" s="56">
        <f t="shared" ca="1" si="326"/>
        <v>0</v>
      </c>
      <c r="AH758" s="56">
        <f t="shared" ca="1" si="326"/>
        <v>0</v>
      </c>
      <c r="AI758" s="56">
        <f t="shared" ca="1" si="326"/>
        <v>0</v>
      </c>
      <c r="AJ758" s="56">
        <f t="shared" ca="1" si="327"/>
        <v>0</v>
      </c>
      <c r="AK758" s="56">
        <f t="shared" ca="1" si="327"/>
        <v>0</v>
      </c>
      <c r="AL758" s="56">
        <f t="shared" ca="1" si="327"/>
        <v>0</v>
      </c>
      <c r="AM758" s="56">
        <f t="shared" ca="1" si="327"/>
        <v>0</v>
      </c>
      <c r="AN758" s="56">
        <f t="shared" ca="1" si="327"/>
        <v>0</v>
      </c>
      <c r="AO758" s="56">
        <f t="shared" ca="1" si="327"/>
        <v>0</v>
      </c>
      <c r="AP758" s="56">
        <f t="shared" ca="1" si="327"/>
        <v>0</v>
      </c>
      <c r="AQ758" s="56">
        <f t="shared" ca="1" si="327"/>
        <v>0</v>
      </c>
      <c r="AR758" s="56">
        <f t="shared" ca="1" si="327"/>
        <v>0</v>
      </c>
      <c r="AS758" s="56">
        <f t="shared" ca="1" si="327"/>
        <v>0</v>
      </c>
      <c r="AT758" s="56">
        <f t="shared" ca="1" si="328"/>
        <v>0</v>
      </c>
      <c r="AU758" s="56">
        <f t="shared" ca="1" si="328"/>
        <v>0</v>
      </c>
      <c r="AV758" s="56">
        <f t="shared" ca="1" si="328"/>
        <v>0</v>
      </c>
      <c r="AW758" s="56">
        <f t="shared" ca="1" si="328"/>
        <v>0</v>
      </c>
      <c r="AX758" s="56">
        <f t="shared" ca="1" si="328"/>
        <v>0</v>
      </c>
      <c r="AY758" s="56">
        <f t="shared" ca="1" si="328"/>
        <v>0</v>
      </c>
      <c r="AZ758" s="56">
        <f t="shared" ca="1" si="328"/>
        <v>0</v>
      </c>
      <c r="BA758" s="56">
        <f t="shared" ca="1" si="328"/>
        <v>0</v>
      </c>
      <c r="BB758" s="56">
        <f t="shared" ca="1" si="328"/>
        <v>0</v>
      </c>
      <c r="BC758" s="56">
        <f t="shared" ca="1" si="328"/>
        <v>0</v>
      </c>
      <c r="BD758" s="56">
        <f t="shared" ca="1" si="328"/>
        <v>0</v>
      </c>
      <c r="BE758" s="56">
        <f t="shared" ca="1" si="328"/>
        <v>0</v>
      </c>
      <c r="BF758" s="56">
        <f t="shared" ca="1" si="328"/>
        <v>0</v>
      </c>
      <c r="BG758" s="56">
        <f t="shared" ca="1" si="328"/>
        <v>0</v>
      </c>
    </row>
    <row r="759" spans="1:62" s="4" customFormat="1" x14ac:dyDescent="0.2">
      <c r="A759" s="4" t="s">
        <v>1459</v>
      </c>
      <c r="B759" s="4" t="s">
        <v>2372</v>
      </c>
      <c r="C759" s="4" t="s">
        <v>1681</v>
      </c>
      <c r="E759" s="75"/>
      <c r="F759" s="67"/>
      <c r="G759" s="50" t="s">
        <v>1682</v>
      </c>
      <c r="H759" s="50" t="s">
        <v>1682</v>
      </c>
      <c r="I759" s="51"/>
      <c r="J759" s="52">
        <v>30</v>
      </c>
      <c r="K759" s="52"/>
      <c r="L759" s="53"/>
      <c r="M759" s="54" t="str">
        <f t="shared" si="318"/>
        <v>-</v>
      </c>
      <c r="N759" s="52">
        <f>WEEKNUM(L759)</f>
        <v>0</v>
      </c>
      <c r="O759" s="55">
        <f t="shared" ca="1" si="306"/>
        <v>28</v>
      </c>
      <c r="P759" s="55" t="str">
        <f t="shared" ca="1" si="307"/>
        <v>2019.7</v>
      </c>
      <c r="Q759" s="56">
        <f t="shared" si="308"/>
        <v>0</v>
      </c>
      <c r="R759" s="52" t="str">
        <f t="shared" si="309"/>
        <v/>
      </c>
      <c r="S759" s="52"/>
      <c r="T759" s="52" t="str">
        <f t="shared" si="314"/>
        <v>OV</v>
      </c>
      <c r="U759" s="57" t="s">
        <v>130</v>
      </c>
      <c r="V759" s="58">
        <f t="shared" ca="1" si="310"/>
        <v>0</v>
      </c>
      <c r="W759" s="64" t="s">
        <v>2374</v>
      </c>
      <c r="X759" s="60"/>
      <c r="Y759" s="61"/>
      <c r="Z759" s="56">
        <f t="shared" ca="1" si="326"/>
        <v>0</v>
      </c>
      <c r="AA759" s="56">
        <f t="shared" ca="1" si="326"/>
        <v>0</v>
      </c>
      <c r="AB759" s="56">
        <f t="shared" ca="1" si="326"/>
        <v>0</v>
      </c>
      <c r="AC759" s="56">
        <f t="shared" ca="1" si="326"/>
        <v>0</v>
      </c>
      <c r="AD759" s="56">
        <f t="shared" ca="1" si="326"/>
        <v>0</v>
      </c>
      <c r="AE759" s="56">
        <f t="shared" ca="1" si="326"/>
        <v>0</v>
      </c>
      <c r="AF759" s="56">
        <f t="shared" ca="1" si="326"/>
        <v>0</v>
      </c>
      <c r="AG759" s="56">
        <f t="shared" ca="1" si="326"/>
        <v>0</v>
      </c>
      <c r="AH759" s="56">
        <f t="shared" ca="1" si="326"/>
        <v>0</v>
      </c>
      <c r="AI759" s="56">
        <f t="shared" ca="1" si="326"/>
        <v>0</v>
      </c>
      <c r="AJ759" s="56">
        <f t="shared" ca="1" si="327"/>
        <v>0</v>
      </c>
      <c r="AK759" s="56">
        <f t="shared" ca="1" si="327"/>
        <v>0</v>
      </c>
      <c r="AL759" s="56">
        <f t="shared" ca="1" si="327"/>
        <v>0</v>
      </c>
      <c r="AM759" s="56">
        <f t="shared" ca="1" si="327"/>
        <v>0</v>
      </c>
      <c r="AN759" s="56">
        <f t="shared" ca="1" si="327"/>
        <v>0</v>
      </c>
      <c r="AO759" s="56">
        <f t="shared" ca="1" si="327"/>
        <v>0</v>
      </c>
      <c r="AP759" s="56">
        <f t="shared" ca="1" si="327"/>
        <v>0</v>
      </c>
      <c r="AQ759" s="56">
        <f t="shared" ca="1" si="327"/>
        <v>0</v>
      </c>
      <c r="AR759" s="56">
        <f t="shared" ca="1" si="327"/>
        <v>0</v>
      </c>
      <c r="AS759" s="56">
        <f t="shared" ca="1" si="327"/>
        <v>0</v>
      </c>
      <c r="AT759" s="56">
        <f t="shared" ca="1" si="328"/>
        <v>0</v>
      </c>
      <c r="AU759" s="56">
        <f t="shared" ca="1" si="328"/>
        <v>0</v>
      </c>
      <c r="AV759" s="56">
        <f t="shared" ca="1" si="328"/>
        <v>0</v>
      </c>
      <c r="AW759" s="56">
        <f t="shared" ca="1" si="328"/>
        <v>0</v>
      </c>
      <c r="AX759" s="56">
        <f t="shared" ca="1" si="328"/>
        <v>0</v>
      </c>
      <c r="AY759" s="56">
        <f t="shared" ca="1" si="328"/>
        <v>0</v>
      </c>
      <c r="AZ759" s="56">
        <f t="shared" ca="1" si="328"/>
        <v>0</v>
      </c>
      <c r="BA759" s="56">
        <f t="shared" ca="1" si="328"/>
        <v>0</v>
      </c>
      <c r="BB759" s="56">
        <f t="shared" ca="1" si="328"/>
        <v>0</v>
      </c>
      <c r="BC759" s="56">
        <f t="shared" ca="1" si="328"/>
        <v>0</v>
      </c>
      <c r="BD759" s="56">
        <f t="shared" ca="1" si="328"/>
        <v>0</v>
      </c>
      <c r="BE759" s="56">
        <f t="shared" ca="1" si="328"/>
        <v>0</v>
      </c>
      <c r="BF759" s="56">
        <f t="shared" ca="1" si="328"/>
        <v>0</v>
      </c>
      <c r="BG759" s="56">
        <f t="shared" ca="1" si="328"/>
        <v>0</v>
      </c>
    </row>
    <row r="760" spans="1:62" s="4" customFormat="1" x14ac:dyDescent="0.2">
      <c r="A760" s="4" t="s">
        <v>830</v>
      </c>
      <c r="B760" s="4" t="s">
        <v>2375</v>
      </c>
      <c r="C760" s="4" t="s">
        <v>1688</v>
      </c>
      <c r="E760" s="75"/>
      <c r="F760" s="67" t="s">
        <v>2376</v>
      </c>
      <c r="G760" s="50" t="s">
        <v>1682</v>
      </c>
      <c r="H760" s="50" t="s">
        <v>1682</v>
      </c>
      <c r="I760" s="51"/>
      <c r="J760" s="52">
        <v>14</v>
      </c>
      <c r="K760" s="52"/>
      <c r="L760" s="53">
        <v>43599</v>
      </c>
      <c r="M760" s="54">
        <f t="shared" si="318"/>
        <v>2</v>
      </c>
      <c r="N760" s="52">
        <f t="shared" si="322"/>
        <v>20</v>
      </c>
      <c r="O760" s="55">
        <f t="shared" ca="1" si="306"/>
        <v>28</v>
      </c>
      <c r="P760" s="55" t="str">
        <f t="shared" ca="1" si="307"/>
        <v>2019.7</v>
      </c>
      <c r="Q760" s="56">
        <f t="shared" si="308"/>
        <v>792.46207701283538</v>
      </c>
      <c r="R760" s="52">
        <f t="shared" ca="1" si="309"/>
        <v>57</v>
      </c>
      <c r="S760" s="52"/>
      <c r="T760" s="52" t="str">
        <f t="shared" ca="1" si="314"/>
        <v>OV</v>
      </c>
      <c r="U760" s="57" t="s">
        <v>130</v>
      </c>
      <c r="V760" s="58">
        <f t="shared" ca="1" si="310"/>
        <v>0</v>
      </c>
      <c r="W760" s="64" t="s">
        <v>2377</v>
      </c>
      <c r="X760" s="60">
        <v>251.53</v>
      </c>
      <c r="Y760" s="61">
        <v>3395.7</v>
      </c>
      <c r="Z760" s="56">
        <f t="shared" ca="1" si="326"/>
        <v>0</v>
      </c>
      <c r="AA760" s="56">
        <f t="shared" ca="1" si="326"/>
        <v>0</v>
      </c>
      <c r="AB760" s="56">
        <f t="shared" ca="1" si="326"/>
        <v>0</v>
      </c>
      <c r="AC760" s="56">
        <f t="shared" ca="1" si="326"/>
        <v>0</v>
      </c>
      <c r="AD760" s="56">
        <f t="shared" ca="1" si="326"/>
        <v>0</v>
      </c>
      <c r="AE760" s="56">
        <f t="shared" ca="1" si="326"/>
        <v>0</v>
      </c>
      <c r="AF760" s="56">
        <f t="shared" ca="1" si="326"/>
        <v>0</v>
      </c>
      <c r="AG760" s="56">
        <f t="shared" ca="1" si="326"/>
        <v>0</v>
      </c>
      <c r="AH760" s="56">
        <f t="shared" ca="1" si="326"/>
        <v>0</v>
      </c>
      <c r="AI760" s="56">
        <f t="shared" ca="1" si="326"/>
        <v>3395.7</v>
      </c>
      <c r="AJ760" s="56">
        <f t="shared" ca="1" si="327"/>
        <v>0</v>
      </c>
      <c r="AK760" s="56">
        <f t="shared" ca="1" si="327"/>
        <v>0</v>
      </c>
      <c r="AL760" s="56">
        <f t="shared" ca="1" si="327"/>
        <v>0</v>
      </c>
      <c r="AM760" s="56">
        <f t="shared" ca="1" si="327"/>
        <v>0</v>
      </c>
      <c r="AN760" s="56">
        <f t="shared" ca="1" si="327"/>
        <v>0</v>
      </c>
      <c r="AO760" s="56">
        <f t="shared" ca="1" si="327"/>
        <v>0</v>
      </c>
      <c r="AP760" s="56">
        <f t="shared" ca="1" si="327"/>
        <v>0</v>
      </c>
      <c r="AQ760" s="56">
        <f t="shared" ca="1" si="327"/>
        <v>0</v>
      </c>
      <c r="AR760" s="56">
        <f t="shared" ca="1" si="327"/>
        <v>0</v>
      </c>
      <c r="AS760" s="56">
        <f t="shared" ca="1" si="327"/>
        <v>0</v>
      </c>
      <c r="AT760" s="56">
        <f t="shared" ca="1" si="328"/>
        <v>0</v>
      </c>
      <c r="AU760" s="56">
        <f t="shared" ca="1" si="328"/>
        <v>0</v>
      </c>
      <c r="AV760" s="56">
        <f t="shared" ca="1" si="328"/>
        <v>0</v>
      </c>
      <c r="AW760" s="56">
        <f t="shared" ca="1" si="328"/>
        <v>0</v>
      </c>
      <c r="AX760" s="56">
        <f t="shared" ca="1" si="328"/>
        <v>0</v>
      </c>
      <c r="AY760" s="56">
        <f t="shared" ca="1" si="328"/>
        <v>0</v>
      </c>
      <c r="AZ760" s="56">
        <f t="shared" ca="1" si="328"/>
        <v>0</v>
      </c>
      <c r="BA760" s="56">
        <f t="shared" ca="1" si="328"/>
        <v>0</v>
      </c>
      <c r="BB760" s="56">
        <f t="shared" ca="1" si="328"/>
        <v>0</v>
      </c>
      <c r="BC760" s="56">
        <f t="shared" ca="1" si="328"/>
        <v>0</v>
      </c>
      <c r="BD760" s="56">
        <f t="shared" ca="1" si="328"/>
        <v>0</v>
      </c>
      <c r="BE760" s="56">
        <f t="shared" ca="1" si="328"/>
        <v>0</v>
      </c>
      <c r="BF760" s="56">
        <f t="shared" ca="1" si="328"/>
        <v>0</v>
      </c>
      <c r="BG760" s="56">
        <f t="shared" ca="1" si="328"/>
        <v>0</v>
      </c>
    </row>
    <row r="761" spans="1:62" s="4" customFormat="1" x14ac:dyDescent="0.2">
      <c r="A761" s="4" t="s">
        <v>830</v>
      </c>
      <c r="B761" s="4" t="s">
        <v>2375</v>
      </c>
      <c r="C761" s="4" t="s">
        <v>1688</v>
      </c>
      <c r="E761" s="75"/>
      <c r="F761" s="67"/>
      <c r="G761" s="50" t="s">
        <v>1682</v>
      </c>
      <c r="H761" s="50" t="s">
        <v>1682</v>
      </c>
      <c r="I761" s="51"/>
      <c r="J761" s="52">
        <v>14</v>
      </c>
      <c r="K761" s="52"/>
      <c r="L761" s="53"/>
      <c r="M761" s="54" t="str">
        <f t="shared" si="318"/>
        <v>-</v>
      </c>
      <c r="N761" s="52">
        <f t="shared" si="322"/>
        <v>0</v>
      </c>
      <c r="O761" s="55">
        <f t="shared" ca="1" si="306"/>
        <v>28</v>
      </c>
      <c r="P761" s="55" t="str">
        <f t="shared" ca="1" si="307"/>
        <v>2019.7</v>
      </c>
      <c r="Q761" s="56">
        <f t="shared" si="308"/>
        <v>0</v>
      </c>
      <c r="R761" s="52" t="str">
        <f t="shared" si="309"/>
        <v/>
      </c>
      <c r="S761" s="52"/>
      <c r="T761" s="52" t="str">
        <f t="shared" si="314"/>
        <v>OV</v>
      </c>
      <c r="U761" s="57" t="s">
        <v>130</v>
      </c>
      <c r="V761" s="58">
        <f t="shared" ca="1" si="310"/>
        <v>0</v>
      </c>
      <c r="W761" s="64" t="s">
        <v>2377</v>
      </c>
      <c r="X761" s="60"/>
      <c r="Y761" s="61"/>
      <c r="Z761" s="56">
        <f t="shared" ca="1" si="326"/>
        <v>0</v>
      </c>
      <c r="AA761" s="56">
        <f t="shared" ca="1" si="326"/>
        <v>0</v>
      </c>
      <c r="AB761" s="56">
        <f t="shared" ca="1" si="326"/>
        <v>0</v>
      </c>
      <c r="AC761" s="56">
        <f t="shared" ca="1" si="326"/>
        <v>0</v>
      </c>
      <c r="AD761" s="56">
        <f t="shared" ca="1" si="326"/>
        <v>0</v>
      </c>
      <c r="AE761" s="56">
        <f t="shared" ca="1" si="326"/>
        <v>0</v>
      </c>
      <c r="AF761" s="56">
        <f t="shared" ca="1" si="326"/>
        <v>0</v>
      </c>
      <c r="AG761" s="56">
        <f t="shared" ca="1" si="326"/>
        <v>0</v>
      </c>
      <c r="AH761" s="56">
        <f t="shared" ca="1" si="326"/>
        <v>0</v>
      </c>
      <c r="AI761" s="56">
        <f t="shared" ca="1" si="326"/>
        <v>0</v>
      </c>
      <c r="AJ761" s="56">
        <f t="shared" ca="1" si="327"/>
        <v>0</v>
      </c>
      <c r="AK761" s="56">
        <f t="shared" ca="1" si="327"/>
        <v>0</v>
      </c>
      <c r="AL761" s="56">
        <f t="shared" ca="1" si="327"/>
        <v>0</v>
      </c>
      <c r="AM761" s="56">
        <f t="shared" ca="1" si="327"/>
        <v>0</v>
      </c>
      <c r="AN761" s="56">
        <f t="shared" ca="1" si="327"/>
        <v>0</v>
      </c>
      <c r="AO761" s="56">
        <f t="shared" ca="1" si="327"/>
        <v>0</v>
      </c>
      <c r="AP761" s="56">
        <f t="shared" ca="1" si="327"/>
        <v>0</v>
      </c>
      <c r="AQ761" s="56">
        <f t="shared" ca="1" si="327"/>
        <v>0</v>
      </c>
      <c r="AR761" s="56">
        <f t="shared" ca="1" si="327"/>
        <v>0</v>
      </c>
      <c r="AS761" s="56">
        <f t="shared" ca="1" si="327"/>
        <v>0</v>
      </c>
      <c r="AT761" s="56">
        <f t="shared" ca="1" si="328"/>
        <v>0</v>
      </c>
      <c r="AU761" s="56">
        <f t="shared" ca="1" si="328"/>
        <v>0</v>
      </c>
      <c r="AV761" s="56">
        <f t="shared" ca="1" si="328"/>
        <v>0</v>
      </c>
      <c r="AW761" s="56">
        <f t="shared" ca="1" si="328"/>
        <v>0</v>
      </c>
      <c r="AX761" s="56">
        <f t="shared" ca="1" si="328"/>
        <v>0</v>
      </c>
      <c r="AY761" s="56">
        <f t="shared" ca="1" si="328"/>
        <v>0</v>
      </c>
      <c r="AZ761" s="56">
        <f t="shared" ca="1" si="328"/>
        <v>0</v>
      </c>
      <c r="BA761" s="56">
        <f t="shared" ca="1" si="328"/>
        <v>0</v>
      </c>
      <c r="BB761" s="56">
        <f t="shared" ca="1" si="328"/>
        <v>0</v>
      </c>
      <c r="BC761" s="56">
        <f t="shared" ca="1" si="328"/>
        <v>0</v>
      </c>
      <c r="BD761" s="56">
        <f t="shared" ca="1" si="328"/>
        <v>0</v>
      </c>
      <c r="BE761" s="56">
        <f t="shared" ca="1" si="328"/>
        <v>0</v>
      </c>
      <c r="BF761" s="56">
        <f t="shared" ca="1" si="328"/>
        <v>0</v>
      </c>
      <c r="BG761" s="56">
        <f t="shared" ca="1" si="328"/>
        <v>0</v>
      </c>
    </row>
    <row r="762" spans="1:62" s="4" customFormat="1" x14ac:dyDescent="0.2">
      <c r="A762" s="4" t="s">
        <v>830</v>
      </c>
      <c r="B762" s="4" t="s">
        <v>2375</v>
      </c>
      <c r="C762" s="4" t="s">
        <v>1688</v>
      </c>
      <c r="E762" s="75"/>
      <c r="F762" s="67"/>
      <c r="G762" s="50" t="s">
        <v>1682</v>
      </c>
      <c r="H762" s="50" t="s">
        <v>1682</v>
      </c>
      <c r="I762" s="51"/>
      <c r="J762" s="52">
        <v>14</v>
      </c>
      <c r="K762" s="52"/>
      <c r="L762" s="53"/>
      <c r="M762" s="54" t="str">
        <f t="shared" si="318"/>
        <v>-</v>
      </c>
      <c r="N762" s="52">
        <f t="shared" si="322"/>
        <v>0</v>
      </c>
      <c r="O762" s="55">
        <f t="shared" ca="1" si="306"/>
        <v>28</v>
      </c>
      <c r="P762" s="55" t="str">
        <f t="shared" ca="1" si="307"/>
        <v>2019.7</v>
      </c>
      <c r="Q762" s="56">
        <f t="shared" si="308"/>
        <v>0</v>
      </c>
      <c r="R762" s="52" t="str">
        <f t="shared" si="309"/>
        <v/>
      </c>
      <c r="S762" s="52"/>
      <c r="T762" s="52" t="str">
        <f t="shared" si="314"/>
        <v>OV</v>
      </c>
      <c r="U762" s="57" t="s">
        <v>130</v>
      </c>
      <c r="V762" s="58">
        <f t="shared" ca="1" si="310"/>
        <v>0</v>
      </c>
      <c r="W762" s="64" t="s">
        <v>2377</v>
      </c>
      <c r="X762" s="60"/>
      <c r="Y762" s="61"/>
      <c r="Z762" s="56">
        <f t="shared" ref="Z762:AI771" ca="1" si="329">IF($O762-WEEKNUM(Z$1815)=0,$Y762,0)</f>
        <v>0</v>
      </c>
      <c r="AA762" s="56">
        <f t="shared" ca="1" si="329"/>
        <v>0</v>
      </c>
      <c r="AB762" s="56">
        <f t="shared" ca="1" si="329"/>
        <v>0</v>
      </c>
      <c r="AC762" s="56">
        <f t="shared" ca="1" si="329"/>
        <v>0</v>
      </c>
      <c r="AD762" s="56">
        <f t="shared" ca="1" si="329"/>
        <v>0</v>
      </c>
      <c r="AE762" s="56">
        <f t="shared" ca="1" si="329"/>
        <v>0</v>
      </c>
      <c r="AF762" s="56">
        <f t="shared" ca="1" si="329"/>
        <v>0</v>
      </c>
      <c r="AG762" s="56">
        <f t="shared" ca="1" si="329"/>
        <v>0</v>
      </c>
      <c r="AH762" s="56">
        <f t="shared" ca="1" si="329"/>
        <v>0</v>
      </c>
      <c r="AI762" s="56">
        <f t="shared" ca="1" si="329"/>
        <v>0</v>
      </c>
      <c r="AJ762" s="56">
        <f t="shared" ref="AJ762:AS771" ca="1" si="330">IF($O762-WEEKNUM(AJ$1815)=0,$Y762,0)</f>
        <v>0</v>
      </c>
      <c r="AK762" s="56">
        <f t="shared" ca="1" si="330"/>
        <v>0</v>
      </c>
      <c r="AL762" s="56">
        <f t="shared" ca="1" si="330"/>
        <v>0</v>
      </c>
      <c r="AM762" s="56">
        <f t="shared" ca="1" si="330"/>
        <v>0</v>
      </c>
      <c r="AN762" s="56">
        <f t="shared" ca="1" si="330"/>
        <v>0</v>
      </c>
      <c r="AO762" s="56">
        <f t="shared" ca="1" si="330"/>
        <v>0</v>
      </c>
      <c r="AP762" s="56">
        <f t="shared" ca="1" si="330"/>
        <v>0</v>
      </c>
      <c r="AQ762" s="56">
        <f t="shared" ca="1" si="330"/>
        <v>0</v>
      </c>
      <c r="AR762" s="56">
        <f t="shared" ca="1" si="330"/>
        <v>0</v>
      </c>
      <c r="AS762" s="56">
        <f t="shared" ca="1" si="330"/>
        <v>0</v>
      </c>
      <c r="AT762" s="56">
        <f t="shared" ref="AT762:BG771" ca="1" si="331">IF($O762-WEEKNUM(AT$1815)=0,$Y762,0)</f>
        <v>0</v>
      </c>
      <c r="AU762" s="56">
        <f t="shared" ca="1" si="331"/>
        <v>0</v>
      </c>
      <c r="AV762" s="56">
        <f t="shared" ca="1" si="331"/>
        <v>0</v>
      </c>
      <c r="AW762" s="56">
        <f t="shared" ca="1" si="331"/>
        <v>0</v>
      </c>
      <c r="AX762" s="56">
        <f t="shared" ca="1" si="331"/>
        <v>0</v>
      </c>
      <c r="AY762" s="56">
        <f t="shared" ca="1" si="331"/>
        <v>0</v>
      </c>
      <c r="AZ762" s="56">
        <f t="shared" ca="1" si="331"/>
        <v>0</v>
      </c>
      <c r="BA762" s="56">
        <f t="shared" ca="1" si="331"/>
        <v>0</v>
      </c>
      <c r="BB762" s="56">
        <f t="shared" ca="1" si="331"/>
        <v>0</v>
      </c>
      <c r="BC762" s="56">
        <f t="shared" ca="1" si="331"/>
        <v>0</v>
      </c>
      <c r="BD762" s="56">
        <f t="shared" ca="1" si="331"/>
        <v>0</v>
      </c>
      <c r="BE762" s="56">
        <f t="shared" ca="1" si="331"/>
        <v>0</v>
      </c>
      <c r="BF762" s="56">
        <f t="shared" ca="1" si="331"/>
        <v>0</v>
      </c>
      <c r="BG762" s="56">
        <f t="shared" ca="1" si="331"/>
        <v>0</v>
      </c>
    </row>
    <row r="763" spans="1:62" s="4" customFormat="1" x14ac:dyDescent="0.2">
      <c r="A763" s="4" t="s">
        <v>830</v>
      </c>
      <c r="B763" s="4" t="s">
        <v>2375</v>
      </c>
      <c r="C763" s="4" t="s">
        <v>1688</v>
      </c>
      <c r="E763" s="75"/>
      <c r="F763" s="67"/>
      <c r="G763" s="50" t="s">
        <v>1682</v>
      </c>
      <c r="H763" s="50" t="s">
        <v>1682</v>
      </c>
      <c r="I763" s="51"/>
      <c r="J763" s="52">
        <v>14</v>
      </c>
      <c r="K763" s="52"/>
      <c r="L763" s="53"/>
      <c r="M763" s="54" t="str">
        <f t="shared" si="318"/>
        <v>-</v>
      </c>
      <c r="N763" s="52">
        <f t="shared" si="322"/>
        <v>0</v>
      </c>
      <c r="O763" s="55">
        <f t="shared" ca="1" si="306"/>
        <v>28</v>
      </c>
      <c r="P763" s="55" t="str">
        <f t="shared" ca="1" si="307"/>
        <v>2019.7</v>
      </c>
      <c r="Q763" s="56">
        <f t="shared" si="308"/>
        <v>0</v>
      </c>
      <c r="R763" s="52" t="str">
        <f t="shared" si="309"/>
        <v/>
      </c>
      <c r="S763" s="52"/>
      <c r="T763" s="52" t="str">
        <f t="shared" si="314"/>
        <v>OV</v>
      </c>
      <c r="U763" s="57" t="s">
        <v>130</v>
      </c>
      <c r="V763" s="58">
        <f t="shared" ca="1" si="310"/>
        <v>0</v>
      </c>
      <c r="W763" s="64" t="s">
        <v>2377</v>
      </c>
      <c r="X763" s="60"/>
      <c r="Y763" s="61"/>
      <c r="Z763" s="56">
        <f t="shared" ca="1" si="329"/>
        <v>0</v>
      </c>
      <c r="AA763" s="56">
        <f t="shared" ca="1" si="329"/>
        <v>0</v>
      </c>
      <c r="AB763" s="56">
        <f t="shared" ca="1" si="329"/>
        <v>0</v>
      </c>
      <c r="AC763" s="56">
        <f t="shared" ca="1" si="329"/>
        <v>0</v>
      </c>
      <c r="AD763" s="56">
        <f t="shared" ca="1" si="329"/>
        <v>0</v>
      </c>
      <c r="AE763" s="56">
        <f t="shared" ca="1" si="329"/>
        <v>0</v>
      </c>
      <c r="AF763" s="56">
        <f t="shared" ca="1" si="329"/>
        <v>0</v>
      </c>
      <c r="AG763" s="56">
        <f t="shared" ca="1" si="329"/>
        <v>0</v>
      </c>
      <c r="AH763" s="56">
        <f t="shared" ca="1" si="329"/>
        <v>0</v>
      </c>
      <c r="AI763" s="56">
        <f t="shared" ca="1" si="329"/>
        <v>0</v>
      </c>
      <c r="AJ763" s="56">
        <f t="shared" ca="1" si="330"/>
        <v>0</v>
      </c>
      <c r="AK763" s="56">
        <f t="shared" ca="1" si="330"/>
        <v>0</v>
      </c>
      <c r="AL763" s="56">
        <f t="shared" ca="1" si="330"/>
        <v>0</v>
      </c>
      <c r="AM763" s="56">
        <f t="shared" ca="1" si="330"/>
        <v>0</v>
      </c>
      <c r="AN763" s="56">
        <f t="shared" ca="1" si="330"/>
        <v>0</v>
      </c>
      <c r="AO763" s="56">
        <f t="shared" ca="1" si="330"/>
        <v>0</v>
      </c>
      <c r="AP763" s="56">
        <f t="shared" ca="1" si="330"/>
        <v>0</v>
      </c>
      <c r="AQ763" s="56">
        <f t="shared" ca="1" si="330"/>
        <v>0</v>
      </c>
      <c r="AR763" s="56">
        <f t="shared" ca="1" si="330"/>
        <v>0</v>
      </c>
      <c r="AS763" s="56">
        <f t="shared" ca="1" si="330"/>
        <v>0</v>
      </c>
      <c r="AT763" s="56">
        <f t="shared" ca="1" si="331"/>
        <v>0</v>
      </c>
      <c r="AU763" s="56">
        <f t="shared" ca="1" si="331"/>
        <v>0</v>
      </c>
      <c r="AV763" s="56">
        <f t="shared" ca="1" si="331"/>
        <v>0</v>
      </c>
      <c r="AW763" s="56">
        <f t="shared" ca="1" si="331"/>
        <v>0</v>
      </c>
      <c r="AX763" s="56">
        <f t="shared" ca="1" si="331"/>
        <v>0</v>
      </c>
      <c r="AY763" s="56">
        <f t="shared" ca="1" si="331"/>
        <v>0</v>
      </c>
      <c r="AZ763" s="56">
        <f t="shared" ca="1" si="331"/>
        <v>0</v>
      </c>
      <c r="BA763" s="56">
        <f t="shared" ca="1" si="331"/>
        <v>0</v>
      </c>
      <c r="BB763" s="56">
        <f t="shared" ca="1" si="331"/>
        <v>0</v>
      </c>
      <c r="BC763" s="56">
        <f t="shared" ca="1" si="331"/>
        <v>0</v>
      </c>
      <c r="BD763" s="56">
        <f t="shared" ca="1" si="331"/>
        <v>0</v>
      </c>
      <c r="BE763" s="56">
        <f t="shared" ca="1" si="331"/>
        <v>0</v>
      </c>
      <c r="BF763" s="56">
        <f t="shared" ca="1" si="331"/>
        <v>0</v>
      </c>
      <c r="BG763" s="56">
        <f t="shared" ca="1" si="331"/>
        <v>0</v>
      </c>
    </row>
    <row r="764" spans="1:62" s="4" customFormat="1" x14ac:dyDescent="0.2">
      <c r="A764" s="4" t="s">
        <v>830</v>
      </c>
      <c r="B764" s="4" t="s">
        <v>2375</v>
      </c>
      <c r="C764" s="4" t="s">
        <v>1688</v>
      </c>
      <c r="E764" s="75"/>
      <c r="F764" s="67"/>
      <c r="G764" s="50" t="s">
        <v>1682</v>
      </c>
      <c r="H764" s="50" t="s">
        <v>1682</v>
      </c>
      <c r="I764" s="51"/>
      <c r="J764" s="52">
        <v>14</v>
      </c>
      <c r="K764" s="52"/>
      <c r="L764" s="53"/>
      <c r="M764" s="54" t="str">
        <f t="shared" si="318"/>
        <v>-</v>
      </c>
      <c r="N764" s="52">
        <f>WEEKNUM(L764)</f>
        <v>0</v>
      </c>
      <c r="O764" s="55">
        <f t="shared" ca="1" si="306"/>
        <v>28</v>
      </c>
      <c r="P764" s="55" t="str">
        <f t="shared" ca="1" si="307"/>
        <v>2019.7</v>
      </c>
      <c r="Q764" s="56">
        <f t="shared" si="308"/>
        <v>0</v>
      </c>
      <c r="R764" s="52" t="str">
        <f t="shared" si="309"/>
        <v/>
      </c>
      <c r="S764" s="52"/>
      <c r="T764" s="52" t="str">
        <f t="shared" si="314"/>
        <v>OV</v>
      </c>
      <c r="U764" s="57" t="s">
        <v>130</v>
      </c>
      <c r="V764" s="58">
        <f t="shared" ca="1" si="310"/>
        <v>0</v>
      </c>
      <c r="W764" s="64" t="s">
        <v>2377</v>
      </c>
      <c r="X764" s="60"/>
      <c r="Y764" s="61"/>
      <c r="Z764" s="56">
        <f t="shared" ca="1" si="329"/>
        <v>0</v>
      </c>
      <c r="AA764" s="56">
        <f t="shared" ca="1" si="329"/>
        <v>0</v>
      </c>
      <c r="AB764" s="56">
        <f t="shared" ca="1" si="329"/>
        <v>0</v>
      </c>
      <c r="AC764" s="56">
        <f t="shared" ca="1" si="329"/>
        <v>0</v>
      </c>
      <c r="AD764" s="56">
        <f t="shared" ca="1" si="329"/>
        <v>0</v>
      </c>
      <c r="AE764" s="56">
        <f t="shared" ca="1" si="329"/>
        <v>0</v>
      </c>
      <c r="AF764" s="56">
        <f t="shared" ca="1" si="329"/>
        <v>0</v>
      </c>
      <c r="AG764" s="56">
        <f t="shared" ca="1" si="329"/>
        <v>0</v>
      </c>
      <c r="AH764" s="56">
        <f t="shared" ca="1" si="329"/>
        <v>0</v>
      </c>
      <c r="AI764" s="56">
        <f t="shared" ca="1" si="329"/>
        <v>0</v>
      </c>
      <c r="AJ764" s="56">
        <f t="shared" ca="1" si="330"/>
        <v>0</v>
      </c>
      <c r="AK764" s="56">
        <f t="shared" ca="1" si="330"/>
        <v>0</v>
      </c>
      <c r="AL764" s="56">
        <f t="shared" ca="1" si="330"/>
        <v>0</v>
      </c>
      <c r="AM764" s="56">
        <f t="shared" ca="1" si="330"/>
        <v>0</v>
      </c>
      <c r="AN764" s="56">
        <f t="shared" ca="1" si="330"/>
        <v>0</v>
      </c>
      <c r="AO764" s="56">
        <f t="shared" ca="1" si="330"/>
        <v>0</v>
      </c>
      <c r="AP764" s="56">
        <f t="shared" ca="1" si="330"/>
        <v>0</v>
      </c>
      <c r="AQ764" s="56">
        <f t="shared" ca="1" si="330"/>
        <v>0</v>
      </c>
      <c r="AR764" s="56">
        <f t="shared" ca="1" si="330"/>
        <v>0</v>
      </c>
      <c r="AS764" s="56">
        <f t="shared" ca="1" si="330"/>
        <v>0</v>
      </c>
      <c r="AT764" s="56">
        <f t="shared" ca="1" si="331"/>
        <v>0</v>
      </c>
      <c r="AU764" s="56">
        <f t="shared" ca="1" si="331"/>
        <v>0</v>
      </c>
      <c r="AV764" s="56">
        <f t="shared" ca="1" si="331"/>
        <v>0</v>
      </c>
      <c r="AW764" s="56">
        <f t="shared" ca="1" si="331"/>
        <v>0</v>
      </c>
      <c r="AX764" s="56">
        <f t="shared" ca="1" si="331"/>
        <v>0</v>
      </c>
      <c r="AY764" s="56">
        <f t="shared" ca="1" si="331"/>
        <v>0</v>
      </c>
      <c r="AZ764" s="56">
        <f t="shared" ca="1" si="331"/>
        <v>0</v>
      </c>
      <c r="BA764" s="56">
        <f t="shared" ca="1" si="331"/>
        <v>0</v>
      </c>
      <c r="BB764" s="56">
        <f t="shared" ca="1" si="331"/>
        <v>0</v>
      </c>
      <c r="BC764" s="56">
        <f t="shared" ca="1" si="331"/>
        <v>0</v>
      </c>
      <c r="BD764" s="56">
        <f t="shared" ca="1" si="331"/>
        <v>0</v>
      </c>
      <c r="BE764" s="56">
        <f t="shared" ca="1" si="331"/>
        <v>0</v>
      </c>
      <c r="BF764" s="56">
        <f t="shared" ca="1" si="331"/>
        <v>0</v>
      </c>
      <c r="BG764" s="56">
        <f t="shared" ca="1" si="331"/>
        <v>0</v>
      </c>
    </row>
    <row r="765" spans="1:62" s="4" customFormat="1" x14ac:dyDescent="0.2">
      <c r="A765" s="4" t="s">
        <v>830</v>
      </c>
      <c r="B765" s="4" t="s">
        <v>2375</v>
      </c>
      <c r="C765" s="4" t="s">
        <v>1688</v>
      </c>
      <c r="E765" s="75"/>
      <c r="F765" s="67"/>
      <c r="G765" s="50" t="s">
        <v>1682</v>
      </c>
      <c r="H765" s="50" t="s">
        <v>1682</v>
      </c>
      <c r="I765" s="51"/>
      <c r="J765" s="52">
        <v>14</v>
      </c>
      <c r="K765" s="52"/>
      <c r="L765" s="53"/>
      <c r="M765" s="54" t="str">
        <f t="shared" si="318"/>
        <v>-</v>
      </c>
      <c r="N765" s="52">
        <f>WEEKNUM(L765)</f>
        <v>0</v>
      </c>
      <c r="O765" s="55">
        <f t="shared" ca="1" si="306"/>
        <v>28</v>
      </c>
      <c r="P765" s="55" t="str">
        <f t="shared" ca="1" si="307"/>
        <v>2019.7</v>
      </c>
      <c r="Q765" s="56">
        <f t="shared" si="308"/>
        <v>0</v>
      </c>
      <c r="R765" s="52" t="str">
        <f t="shared" si="309"/>
        <v/>
      </c>
      <c r="S765" s="52"/>
      <c r="T765" s="52" t="str">
        <f t="shared" si="314"/>
        <v>OV</v>
      </c>
      <c r="U765" s="57" t="s">
        <v>130</v>
      </c>
      <c r="V765" s="58">
        <f t="shared" ca="1" si="310"/>
        <v>0</v>
      </c>
      <c r="W765" s="64" t="s">
        <v>2377</v>
      </c>
      <c r="X765" s="60"/>
      <c r="Y765" s="61"/>
      <c r="Z765" s="56">
        <f t="shared" ca="1" si="329"/>
        <v>0</v>
      </c>
      <c r="AA765" s="56">
        <f t="shared" ca="1" si="329"/>
        <v>0</v>
      </c>
      <c r="AB765" s="56">
        <f t="shared" ca="1" si="329"/>
        <v>0</v>
      </c>
      <c r="AC765" s="56">
        <f t="shared" ca="1" si="329"/>
        <v>0</v>
      </c>
      <c r="AD765" s="56">
        <f t="shared" ca="1" si="329"/>
        <v>0</v>
      </c>
      <c r="AE765" s="56">
        <f t="shared" ca="1" si="329"/>
        <v>0</v>
      </c>
      <c r="AF765" s="56">
        <f t="shared" ca="1" si="329"/>
        <v>0</v>
      </c>
      <c r="AG765" s="56">
        <f t="shared" ca="1" si="329"/>
        <v>0</v>
      </c>
      <c r="AH765" s="56">
        <f t="shared" ca="1" si="329"/>
        <v>0</v>
      </c>
      <c r="AI765" s="56">
        <f t="shared" ca="1" si="329"/>
        <v>0</v>
      </c>
      <c r="AJ765" s="56">
        <f t="shared" ca="1" si="330"/>
        <v>0</v>
      </c>
      <c r="AK765" s="56">
        <f t="shared" ca="1" si="330"/>
        <v>0</v>
      </c>
      <c r="AL765" s="56">
        <f t="shared" ca="1" si="330"/>
        <v>0</v>
      </c>
      <c r="AM765" s="56">
        <f t="shared" ca="1" si="330"/>
        <v>0</v>
      </c>
      <c r="AN765" s="56">
        <f t="shared" ca="1" si="330"/>
        <v>0</v>
      </c>
      <c r="AO765" s="56">
        <f t="shared" ca="1" si="330"/>
        <v>0</v>
      </c>
      <c r="AP765" s="56">
        <f t="shared" ca="1" si="330"/>
        <v>0</v>
      </c>
      <c r="AQ765" s="56">
        <f t="shared" ca="1" si="330"/>
        <v>0</v>
      </c>
      <c r="AR765" s="56">
        <f t="shared" ca="1" si="330"/>
        <v>0</v>
      </c>
      <c r="AS765" s="56">
        <f t="shared" ca="1" si="330"/>
        <v>0</v>
      </c>
      <c r="AT765" s="56">
        <f t="shared" ca="1" si="331"/>
        <v>0</v>
      </c>
      <c r="AU765" s="56">
        <f t="shared" ca="1" si="331"/>
        <v>0</v>
      </c>
      <c r="AV765" s="56">
        <f t="shared" ca="1" si="331"/>
        <v>0</v>
      </c>
      <c r="AW765" s="56">
        <f t="shared" ca="1" si="331"/>
        <v>0</v>
      </c>
      <c r="AX765" s="56">
        <f t="shared" ca="1" si="331"/>
        <v>0</v>
      </c>
      <c r="AY765" s="56">
        <f t="shared" ca="1" si="331"/>
        <v>0</v>
      </c>
      <c r="AZ765" s="56">
        <f t="shared" ca="1" si="331"/>
        <v>0</v>
      </c>
      <c r="BA765" s="56">
        <f t="shared" ca="1" si="331"/>
        <v>0</v>
      </c>
      <c r="BB765" s="56">
        <f t="shared" ca="1" si="331"/>
        <v>0</v>
      </c>
      <c r="BC765" s="56">
        <f t="shared" ca="1" si="331"/>
        <v>0</v>
      </c>
      <c r="BD765" s="56">
        <f t="shared" ca="1" si="331"/>
        <v>0</v>
      </c>
      <c r="BE765" s="56">
        <f t="shared" ca="1" si="331"/>
        <v>0</v>
      </c>
      <c r="BF765" s="56">
        <f t="shared" ca="1" si="331"/>
        <v>0</v>
      </c>
      <c r="BG765" s="56">
        <f t="shared" ca="1" si="331"/>
        <v>0</v>
      </c>
    </row>
    <row r="766" spans="1:62" s="4" customFormat="1" x14ac:dyDescent="0.2">
      <c r="A766" s="4" t="s">
        <v>830</v>
      </c>
      <c r="B766" s="4" t="s">
        <v>2375</v>
      </c>
      <c r="C766" s="4" t="s">
        <v>1688</v>
      </c>
      <c r="E766" s="75"/>
      <c r="F766" s="67"/>
      <c r="G766" s="50" t="s">
        <v>1682</v>
      </c>
      <c r="H766" s="50" t="s">
        <v>1682</v>
      </c>
      <c r="I766" s="51"/>
      <c r="J766" s="52">
        <v>14</v>
      </c>
      <c r="K766" s="52"/>
      <c r="L766" s="53"/>
      <c r="M766" s="54" t="str">
        <f t="shared" si="318"/>
        <v>-</v>
      </c>
      <c r="N766" s="52">
        <f>WEEKNUM(L766)</f>
        <v>0</v>
      </c>
      <c r="O766" s="55">
        <f t="shared" ca="1" si="306"/>
        <v>28</v>
      </c>
      <c r="P766" s="55" t="str">
        <f t="shared" ca="1" si="307"/>
        <v>2019.7</v>
      </c>
      <c r="Q766" s="56">
        <f t="shared" si="308"/>
        <v>0</v>
      </c>
      <c r="R766" s="52" t="str">
        <f t="shared" si="309"/>
        <v/>
      </c>
      <c r="S766" s="52"/>
      <c r="T766" s="52" t="str">
        <f t="shared" si="314"/>
        <v>OV</v>
      </c>
      <c r="U766" s="57" t="s">
        <v>130</v>
      </c>
      <c r="V766" s="58">
        <f t="shared" ca="1" si="310"/>
        <v>0</v>
      </c>
      <c r="W766" s="64" t="s">
        <v>2377</v>
      </c>
      <c r="X766" s="60"/>
      <c r="Y766" s="61"/>
      <c r="Z766" s="56">
        <f t="shared" ca="1" si="329"/>
        <v>0</v>
      </c>
      <c r="AA766" s="56">
        <f t="shared" ca="1" si="329"/>
        <v>0</v>
      </c>
      <c r="AB766" s="56">
        <f t="shared" ca="1" si="329"/>
        <v>0</v>
      </c>
      <c r="AC766" s="56">
        <f t="shared" ca="1" si="329"/>
        <v>0</v>
      </c>
      <c r="AD766" s="56">
        <f t="shared" ca="1" si="329"/>
        <v>0</v>
      </c>
      <c r="AE766" s="56">
        <f t="shared" ca="1" si="329"/>
        <v>0</v>
      </c>
      <c r="AF766" s="56">
        <f t="shared" ca="1" si="329"/>
        <v>0</v>
      </c>
      <c r="AG766" s="56">
        <f t="shared" ca="1" si="329"/>
        <v>0</v>
      </c>
      <c r="AH766" s="56">
        <f t="shared" ca="1" si="329"/>
        <v>0</v>
      </c>
      <c r="AI766" s="56">
        <f t="shared" ca="1" si="329"/>
        <v>0</v>
      </c>
      <c r="AJ766" s="56">
        <f t="shared" ca="1" si="330"/>
        <v>0</v>
      </c>
      <c r="AK766" s="56">
        <f t="shared" ca="1" si="330"/>
        <v>0</v>
      </c>
      <c r="AL766" s="56">
        <f t="shared" ca="1" si="330"/>
        <v>0</v>
      </c>
      <c r="AM766" s="56">
        <f t="shared" ca="1" si="330"/>
        <v>0</v>
      </c>
      <c r="AN766" s="56">
        <f t="shared" ca="1" si="330"/>
        <v>0</v>
      </c>
      <c r="AO766" s="56">
        <f t="shared" ca="1" si="330"/>
        <v>0</v>
      </c>
      <c r="AP766" s="56">
        <f t="shared" ca="1" si="330"/>
        <v>0</v>
      </c>
      <c r="AQ766" s="56">
        <f t="shared" ca="1" si="330"/>
        <v>0</v>
      </c>
      <c r="AR766" s="56">
        <f t="shared" ca="1" si="330"/>
        <v>0</v>
      </c>
      <c r="AS766" s="56">
        <f t="shared" ca="1" si="330"/>
        <v>0</v>
      </c>
      <c r="AT766" s="56">
        <f t="shared" ca="1" si="331"/>
        <v>0</v>
      </c>
      <c r="AU766" s="56">
        <f t="shared" ca="1" si="331"/>
        <v>0</v>
      </c>
      <c r="AV766" s="56">
        <f t="shared" ca="1" si="331"/>
        <v>0</v>
      </c>
      <c r="AW766" s="56">
        <f t="shared" ca="1" si="331"/>
        <v>0</v>
      </c>
      <c r="AX766" s="56">
        <f t="shared" ca="1" si="331"/>
        <v>0</v>
      </c>
      <c r="AY766" s="56">
        <f t="shared" ca="1" si="331"/>
        <v>0</v>
      </c>
      <c r="AZ766" s="56">
        <f t="shared" ca="1" si="331"/>
        <v>0</v>
      </c>
      <c r="BA766" s="56">
        <f t="shared" ca="1" si="331"/>
        <v>0</v>
      </c>
      <c r="BB766" s="56">
        <f t="shared" ca="1" si="331"/>
        <v>0</v>
      </c>
      <c r="BC766" s="56">
        <f t="shared" ca="1" si="331"/>
        <v>0</v>
      </c>
      <c r="BD766" s="56">
        <f t="shared" ca="1" si="331"/>
        <v>0</v>
      </c>
      <c r="BE766" s="56">
        <f t="shared" ca="1" si="331"/>
        <v>0</v>
      </c>
      <c r="BF766" s="56">
        <f t="shared" ca="1" si="331"/>
        <v>0</v>
      </c>
      <c r="BG766" s="56">
        <f t="shared" ca="1" si="331"/>
        <v>0</v>
      </c>
    </row>
    <row r="767" spans="1:62" s="4" customFormat="1" x14ac:dyDescent="0.2">
      <c r="A767" s="4" t="s">
        <v>830</v>
      </c>
      <c r="B767" s="4" t="s">
        <v>2375</v>
      </c>
      <c r="C767" s="4" t="s">
        <v>1688</v>
      </c>
      <c r="E767" s="75"/>
      <c r="F767" s="67"/>
      <c r="G767" s="50" t="s">
        <v>1682</v>
      </c>
      <c r="H767" s="50" t="s">
        <v>1682</v>
      </c>
      <c r="I767" s="51"/>
      <c r="J767" s="52">
        <v>14</v>
      </c>
      <c r="K767" s="52"/>
      <c r="L767" s="53"/>
      <c r="M767" s="54" t="str">
        <f t="shared" si="318"/>
        <v>-</v>
      </c>
      <c r="N767" s="52">
        <f>WEEKNUM(L767)</f>
        <v>0</v>
      </c>
      <c r="O767" s="55">
        <f t="shared" ca="1" si="306"/>
        <v>28</v>
      </c>
      <c r="P767" s="55" t="str">
        <f t="shared" ca="1" si="307"/>
        <v>2019.7</v>
      </c>
      <c r="Q767" s="56">
        <f t="shared" si="308"/>
        <v>0</v>
      </c>
      <c r="R767" s="52" t="str">
        <f t="shared" si="309"/>
        <v/>
      </c>
      <c r="S767" s="52"/>
      <c r="T767" s="52" t="str">
        <f t="shared" si="314"/>
        <v>OV</v>
      </c>
      <c r="U767" s="57" t="s">
        <v>130</v>
      </c>
      <c r="V767" s="58">
        <f t="shared" ca="1" si="310"/>
        <v>0</v>
      </c>
      <c r="W767" s="64" t="s">
        <v>2377</v>
      </c>
      <c r="X767" s="60"/>
      <c r="Y767" s="61"/>
      <c r="Z767" s="56">
        <f t="shared" ca="1" si="329"/>
        <v>0</v>
      </c>
      <c r="AA767" s="56">
        <f t="shared" ca="1" si="329"/>
        <v>0</v>
      </c>
      <c r="AB767" s="56">
        <f t="shared" ca="1" si="329"/>
        <v>0</v>
      </c>
      <c r="AC767" s="56">
        <f t="shared" ca="1" si="329"/>
        <v>0</v>
      </c>
      <c r="AD767" s="56">
        <f t="shared" ca="1" si="329"/>
        <v>0</v>
      </c>
      <c r="AE767" s="56">
        <f t="shared" ca="1" si="329"/>
        <v>0</v>
      </c>
      <c r="AF767" s="56">
        <f t="shared" ca="1" si="329"/>
        <v>0</v>
      </c>
      <c r="AG767" s="56">
        <f t="shared" ca="1" si="329"/>
        <v>0</v>
      </c>
      <c r="AH767" s="56">
        <f t="shared" ca="1" si="329"/>
        <v>0</v>
      </c>
      <c r="AI767" s="56">
        <f t="shared" ca="1" si="329"/>
        <v>0</v>
      </c>
      <c r="AJ767" s="56">
        <f t="shared" ca="1" si="330"/>
        <v>0</v>
      </c>
      <c r="AK767" s="56">
        <f t="shared" ca="1" si="330"/>
        <v>0</v>
      </c>
      <c r="AL767" s="56">
        <f t="shared" ca="1" si="330"/>
        <v>0</v>
      </c>
      <c r="AM767" s="56">
        <f t="shared" ca="1" si="330"/>
        <v>0</v>
      </c>
      <c r="AN767" s="56">
        <f t="shared" ca="1" si="330"/>
        <v>0</v>
      </c>
      <c r="AO767" s="56">
        <f t="shared" ca="1" si="330"/>
        <v>0</v>
      </c>
      <c r="AP767" s="56">
        <f t="shared" ca="1" si="330"/>
        <v>0</v>
      </c>
      <c r="AQ767" s="56">
        <f t="shared" ca="1" si="330"/>
        <v>0</v>
      </c>
      <c r="AR767" s="56">
        <f t="shared" ca="1" si="330"/>
        <v>0</v>
      </c>
      <c r="AS767" s="56">
        <f t="shared" ca="1" si="330"/>
        <v>0</v>
      </c>
      <c r="AT767" s="56">
        <f t="shared" ca="1" si="331"/>
        <v>0</v>
      </c>
      <c r="AU767" s="56">
        <f t="shared" ca="1" si="331"/>
        <v>0</v>
      </c>
      <c r="AV767" s="56">
        <f t="shared" ca="1" si="331"/>
        <v>0</v>
      </c>
      <c r="AW767" s="56">
        <f t="shared" ca="1" si="331"/>
        <v>0</v>
      </c>
      <c r="AX767" s="56">
        <f t="shared" ca="1" si="331"/>
        <v>0</v>
      </c>
      <c r="AY767" s="56">
        <f t="shared" ca="1" si="331"/>
        <v>0</v>
      </c>
      <c r="AZ767" s="56">
        <f t="shared" ca="1" si="331"/>
        <v>0</v>
      </c>
      <c r="BA767" s="56">
        <f t="shared" ca="1" si="331"/>
        <v>0</v>
      </c>
      <c r="BB767" s="56">
        <f t="shared" ca="1" si="331"/>
        <v>0</v>
      </c>
      <c r="BC767" s="56">
        <f t="shared" ca="1" si="331"/>
        <v>0</v>
      </c>
      <c r="BD767" s="56">
        <f t="shared" ca="1" si="331"/>
        <v>0</v>
      </c>
      <c r="BE767" s="56">
        <f t="shared" ca="1" si="331"/>
        <v>0</v>
      </c>
      <c r="BF767" s="56">
        <f t="shared" ca="1" si="331"/>
        <v>0</v>
      </c>
      <c r="BG767" s="56">
        <f t="shared" ca="1" si="331"/>
        <v>0</v>
      </c>
    </row>
    <row r="768" spans="1:62" s="4" customFormat="1" x14ac:dyDescent="0.2">
      <c r="A768" s="4" t="s">
        <v>743</v>
      </c>
      <c r="B768" s="4" t="s">
        <v>2378</v>
      </c>
      <c r="C768" s="4" t="s">
        <v>1691</v>
      </c>
      <c r="E768" s="75"/>
      <c r="F768" s="67" t="s">
        <v>748</v>
      </c>
      <c r="G768" s="50" t="s">
        <v>1682</v>
      </c>
      <c r="H768" s="50" t="s">
        <v>1682</v>
      </c>
      <c r="I768" s="51"/>
      <c r="J768" s="52">
        <v>21</v>
      </c>
      <c r="K768" s="52"/>
      <c r="L768" s="53">
        <v>43581</v>
      </c>
      <c r="M768" s="54">
        <f t="shared" si="318"/>
        <v>5</v>
      </c>
      <c r="N768" s="52">
        <f t="shared" si="322"/>
        <v>17</v>
      </c>
      <c r="O768" s="55">
        <f t="shared" ca="1" si="306"/>
        <v>28</v>
      </c>
      <c r="P768" s="55" t="str">
        <f t="shared" ca="1" si="307"/>
        <v>2019.7</v>
      </c>
      <c r="Q768" s="56">
        <f t="shared" si="308"/>
        <v>186.5810968494749</v>
      </c>
      <c r="R768" s="52">
        <f t="shared" ca="1" si="309"/>
        <v>75</v>
      </c>
      <c r="S768" s="52"/>
      <c r="T768" s="52" t="str">
        <f t="shared" ca="1" si="314"/>
        <v>OV</v>
      </c>
      <c r="U768" s="57" t="s">
        <v>130</v>
      </c>
      <c r="V768" s="58">
        <f t="shared" ca="1" si="310"/>
        <v>0</v>
      </c>
      <c r="W768" s="64" t="s">
        <v>2379</v>
      </c>
      <c r="X768" s="60"/>
      <c r="Y768" s="61">
        <v>799.5</v>
      </c>
      <c r="Z768" s="56">
        <f t="shared" ca="1" si="329"/>
        <v>0</v>
      </c>
      <c r="AA768" s="56">
        <f t="shared" ca="1" si="329"/>
        <v>0</v>
      </c>
      <c r="AB768" s="56">
        <f t="shared" ca="1" si="329"/>
        <v>0</v>
      </c>
      <c r="AC768" s="56">
        <f t="shared" ca="1" si="329"/>
        <v>0</v>
      </c>
      <c r="AD768" s="56">
        <f t="shared" ca="1" si="329"/>
        <v>0</v>
      </c>
      <c r="AE768" s="56">
        <f t="shared" ca="1" si="329"/>
        <v>0</v>
      </c>
      <c r="AF768" s="56">
        <f t="shared" ca="1" si="329"/>
        <v>0</v>
      </c>
      <c r="AG768" s="56">
        <f t="shared" ca="1" si="329"/>
        <v>0</v>
      </c>
      <c r="AH768" s="56">
        <f t="shared" ca="1" si="329"/>
        <v>0</v>
      </c>
      <c r="AI768" s="56">
        <f t="shared" ca="1" si="329"/>
        <v>799.5</v>
      </c>
      <c r="AJ768" s="56">
        <f t="shared" ca="1" si="330"/>
        <v>0</v>
      </c>
      <c r="AK768" s="56">
        <f t="shared" ca="1" si="330"/>
        <v>0</v>
      </c>
      <c r="AL768" s="56">
        <f t="shared" ca="1" si="330"/>
        <v>0</v>
      </c>
      <c r="AM768" s="56">
        <f t="shared" ca="1" si="330"/>
        <v>0</v>
      </c>
      <c r="AN768" s="56">
        <f t="shared" ca="1" si="330"/>
        <v>0</v>
      </c>
      <c r="AO768" s="56">
        <f t="shared" ca="1" si="330"/>
        <v>0</v>
      </c>
      <c r="AP768" s="56">
        <f t="shared" ca="1" si="330"/>
        <v>0</v>
      </c>
      <c r="AQ768" s="56">
        <f t="shared" ca="1" si="330"/>
        <v>0</v>
      </c>
      <c r="AR768" s="56">
        <f t="shared" ca="1" si="330"/>
        <v>0</v>
      </c>
      <c r="AS768" s="56">
        <f t="shared" ca="1" si="330"/>
        <v>0</v>
      </c>
      <c r="AT768" s="56">
        <f t="shared" ca="1" si="331"/>
        <v>0</v>
      </c>
      <c r="AU768" s="56">
        <f t="shared" ca="1" si="331"/>
        <v>0</v>
      </c>
      <c r="AV768" s="56">
        <f t="shared" ca="1" si="331"/>
        <v>0</v>
      </c>
      <c r="AW768" s="56">
        <f t="shared" ca="1" si="331"/>
        <v>0</v>
      </c>
      <c r="AX768" s="56">
        <f t="shared" ca="1" si="331"/>
        <v>0</v>
      </c>
      <c r="AY768" s="56">
        <f t="shared" ca="1" si="331"/>
        <v>0</v>
      </c>
      <c r="AZ768" s="56">
        <f t="shared" ca="1" si="331"/>
        <v>0</v>
      </c>
      <c r="BA768" s="56">
        <f t="shared" ca="1" si="331"/>
        <v>0</v>
      </c>
      <c r="BB768" s="56">
        <f t="shared" ca="1" si="331"/>
        <v>0</v>
      </c>
      <c r="BC768" s="56">
        <f t="shared" ca="1" si="331"/>
        <v>0</v>
      </c>
      <c r="BD768" s="56">
        <f t="shared" ca="1" si="331"/>
        <v>0</v>
      </c>
      <c r="BE768" s="56">
        <f t="shared" ca="1" si="331"/>
        <v>0</v>
      </c>
      <c r="BF768" s="56">
        <f t="shared" ca="1" si="331"/>
        <v>0</v>
      </c>
      <c r="BG768" s="56">
        <f t="shared" ca="1" si="331"/>
        <v>0</v>
      </c>
    </row>
    <row r="769" spans="1:59" s="4" customFormat="1" x14ac:dyDescent="0.2">
      <c r="A769" s="4" t="s">
        <v>743</v>
      </c>
      <c r="B769" s="4" t="s">
        <v>2378</v>
      </c>
      <c r="C769" s="4" t="s">
        <v>1691</v>
      </c>
      <c r="E769" s="75"/>
      <c r="F769" s="67" t="s">
        <v>746</v>
      </c>
      <c r="G769" s="50" t="s">
        <v>1682</v>
      </c>
      <c r="H769" s="50" t="s">
        <v>1682</v>
      </c>
      <c r="I769" s="51"/>
      <c r="J769" s="52">
        <v>21</v>
      </c>
      <c r="K769" s="52"/>
      <c r="L769" s="53">
        <v>43580</v>
      </c>
      <c r="M769" s="54">
        <f t="shared" si="318"/>
        <v>4</v>
      </c>
      <c r="N769" s="52">
        <f t="shared" si="322"/>
        <v>17</v>
      </c>
      <c r="O769" s="55">
        <f t="shared" ca="1" si="306"/>
        <v>28</v>
      </c>
      <c r="P769" s="55" t="str">
        <f t="shared" ca="1" si="307"/>
        <v>2019.7</v>
      </c>
      <c r="Q769" s="56">
        <f t="shared" si="308"/>
        <v>565.79999999999995</v>
      </c>
      <c r="R769" s="52">
        <f t="shared" ca="1" si="309"/>
        <v>76</v>
      </c>
      <c r="S769" s="52"/>
      <c r="T769" s="52" t="str">
        <f t="shared" ca="1" si="314"/>
        <v>OV</v>
      </c>
      <c r="U769" s="57" t="s">
        <v>178</v>
      </c>
      <c r="V769" s="58">
        <f t="shared" ca="1" si="310"/>
        <v>0</v>
      </c>
      <c r="W769" s="64" t="s">
        <v>2379</v>
      </c>
      <c r="X769" s="60"/>
      <c r="Y769" s="61">
        <v>565.79999999999995</v>
      </c>
      <c r="Z769" s="56">
        <f t="shared" ca="1" si="329"/>
        <v>0</v>
      </c>
      <c r="AA769" s="56">
        <f t="shared" ca="1" si="329"/>
        <v>0</v>
      </c>
      <c r="AB769" s="56">
        <f t="shared" ca="1" si="329"/>
        <v>0</v>
      </c>
      <c r="AC769" s="56">
        <f t="shared" ca="1" si="329"/>
        <v>0</v>
      </c>
      <c r="AD769" s="56">
        <f t="shared" ca="1" si="329"/>
        <v>0</v>
      </c>
      <c r="AE769" s="56">
        <f t="shared" ca="1" si="329"/>
        <v>0</v>
      </c>
      <c r="AF769" s="56">
        <f t="shared" ca="1" si="329"/>
        <v>0</v>
      </c>
      <c r="AG769" s="56">
        <f t="shared" ca="1" si="329"/>
        <v>0</v>
      </c>
      <c r="AH769" s="56">
        <f t="shared" ca="1" si="329"/>
        <v>0</v>
      </c>
      <c r="AI769" s="56">
        <f t="shared" ca="1" si="329"/>
        <v>565.79999999999995</v>
      </c>
      <c r="AJ769" s="56">
        <f t="shared" ca="1" si="330"/>
        <v>0</v>
      </c>
      <c r="AK769" s="56">
        <f t="shared" ca="1" si="330"/>
        <v>0</v>
      </c>
      <c r="AL769" s="56">
        <f t="shared" ca="1" si="330"/>
        <v>0</v>
      </c>
      <c r="AM769" s="56">
        <f t="shared" ca="1" si="330"/>
        <v>0</v>
      </c>
      <c r="AN769" s="56">
        <f t="shared" ca="1" si="330"/>
        <v>0</v>
      </c>
      <c r="AO769" s="56">
        <f t="shared" ca="1" si="330"/>
        <v>0</v>
      </c>
      <c r="AP769" s="56">
        <f t="shared" ca="1" si="330"/>
        <v>0</v>
      </c>
      <c r="AQ769" s="56">
        <f t="shared" ca="1" si="330"/>
        <v>0</v>
      </c>
      <c r="AR769" s="56">
        <f t="shared" ca="1" si="330"/>
        <v>0</v>
      </c>
      <c r="AS769" s="56">
        <f t="shared" ca="1" si="330"/>
        <v>0</v>
      </c>
      <c r="AT769" s="56">
        <f t="shared" ca="1" si="331"/>
        <v>0</v>
      </c>
      <c r="AU769" s="56">
        <f t="shared" ca="1" si="331"/>
        <v>0</v>
      </c>
      <c r="AV769" s="56">
        <f t="shared" ca="1" si="331"/>
        <v>0</v>
      </c>
      <c r="AW769" s="56">
        <f t="shared" ca="1" si="331"/>
        <v>0</v>
      </c>
      <c r="AX769" s="56">
        <f t="shared" ca="1" si="331"/>
        <v>0</v>
      </c>
      <c r="AY769" s="56">
        <f t="shared" ca="1" si="331"/>
        <v>0</v>
      </c>
      <c r="AZ769" s="56">
        <f t="shared" ca="1" si="331"/>
        <v>0</v>
      </c>
      <c r="BA769" s="56">
        <f t="shared" ca="1" si="331"/>
        <v>0</v>
      </c>
      <c r="BB769" s="56">
        <f t="shared" ca="1" si="331"/>
        <v>0</v>
      </c>
      <c r="BC769" s="56">
        <f t="shared" ca="1" si="331"/>
        <v>0</v>
      </c>
      <c r="BD769" s="56">
        <f t="shared" ca="1" si="331"/>
        <v>0</v>
      </c>
      <c r="BE769" s="56">
        <f t="shared" ca="1" si="331"/>
        <v>0</v>
      </c>
      <c r="BF769" s="56">
        <f t="shared" ca="1" si="331"/>
        <v>0</v>
      </c>
      <c r="BG769" s="56">
        <f t="shared" ca="1" si="331"/>
        <v>0</v>
      </c>
    </row>
    <row r="770" spans="1:59" s="4" customFormat="1" x14ac:dyDescent="0.2">
      <c r="A770" s="4" t="s">
        <v>743</v>
      </c>
      <c r="B770" s="4" t="s">
        <v>2378</v>
      </c>
      <c r="C770" s="4" t="s">
        <v>1691</v>
      </c>
      <c r="E770" s="75"/>
      <c r="F770" s="67" t="s">
        <v>756</v>
      </c>
      <c r="G770" s="50" t="s">
        <v>1682</v>
      </c>
      <c r="H770" s="50" t="s">
        <v>1682</v>
      </c>
      <c r="I770" s="51"/>
      <c r="J770" s="52">
        <v>21</v>
      </c>
      <c r="K770" s="52"/>
      <c r="L770" s="53">
        <v>43587</v>
      </c>
      <c r="M770" s="54">
        <f>IF(L770="","-",WEEKDAY(L770,2))</f>
        <v>4</v>
      </c>
      <c r="N770" s="52">
        <f>WEEKNUM(L770)</f>
        <v>18</v>
      </c>
      <c r="O770" s="55">
        <f t="shared" ref="O770:O833" ca="1" si="332">WEEKNUM(IF((L770)&lt;$A$1825,$A$1825,(L770)))</f>
        <v>28</v>
      </c>
      <c r="P770" s="55" t="str">
        <f t="shared" ref="P770:P833" ca="1" si="333">YEAR(IF((L770)&lt;$A$1825,$A$1825,(L770)))&amp;"."&amp;MONTH(IF((L770)&lt;$A$1825,$A$1825,(L770)))</f>
        <v>2019.7</v>
      </c>
      <c r="Q770" s="56">
        <f t="shared" ref="Q770:Q833" si="334">IF(U770="PLN",Y770/$A$1826,Y770)</f>
        <v>861</v>
      </c>
      <c r="R770" s="52">
        <f t="shared" ref="R770:R833" ca="1" si="335">IF(L770=0,"",IFERROR(_xlfn.DAYS($A$1825,L770),""))</f>
        <v>69</v>
      </c>
      <c r="S770" s="52"/>
      <c r="T770" s="52" t="str">
        <f ca="1">IFERROR(IF(R770&gt;0,"OV",""),0)</f>
        <v>OV</v>
      </c>
      <c r="U770" s="57" t="s">
        <v>178</v>
      </c>
      <c r="V770" s="58">
        <f t="shared" ca="1" si="310"/>
        <v>0</v>
      </c>
      <c r="W770" s="64" t="s">
        <v>2379</v>
      </c>
      <c r="X770" s="60"/>
      <c r="Y770" s="61">
        <v>861</v>
      </c>
      <c r="Z770" s="56">
        <f t="shared" ca="1" si="329"/>
        <v>0</v>
      </c>
      <c r="AA770" s="56">
        <f t="shared" ca="1" si="329"/>
        <v>0</v>
      </c>
      <c r="AB770" s="56">
        <f t="shared" ca="1" si="329"/>
        <v>0</v>
      </c>
      <c r="AC770" s="56">
        <f t="shared" ca="1" si="329"/>
        <v>0</v>
      </c>
      <c r="AD770" s="56">
        <f t="shared" ca="1" si="329"/>
        <v>0</v>
      </c>
      <c r="AE770" s="56">
        <f t="shared" ca="1" si="329"/>
        <v>0</v>
      </c>
      <c r="AF770" s="56">
        <f t="shared" ca="1" si="329"/>
        <v>0</v>
      </c>
      <c r="AG770" s="56">
        <f t="shared" ca="1" si="329"/>
        <v>0</v>
      </c>
      <c r="AH770" s="56">
        <f t="shared" ca="1" si="329"/>
        <v>0</v>
      </c>
      <c r="AI770" s="56">
        <f t="shared" ca="1" si="329"/>
        <v>861</v>
      </c>
      <c r="AJ770" s="56">
        <f t="shared" ca="1" si="330"/>
        <v>0</v>
      </c>
      <c r="AK770" s="56">
        <f t="shared" ca="1" si="330"/>
        <v>0</v>
      </c>
      <c r="AL770" s="56">
        <f t="shared" ca="1" si="330"/>
        <v>0</v>
      </c>
      <c r="AM770" s="56">
        <f t="shared" ca="1" si="330"/>
        <v>0</v>
      </c>
      <c r="AN770" s="56">
        <f t="shared" ca="1" si="330"/>
        <v>0</v>
      </c>
      <c r="AO770" s="56">
        <f t="shared" ca="1" si="330"/>
        <v>0</v>
      </c>
      <c r="AP770" s="56">
        <f t="shared" ca="1" si="330"/>
        <v>0</v>
      </c>
      <c r="AQ770" s="56">
        <f t="shared" ca="1" si="330"/>
        <v>0</v>
      </c>
      <c r="AR770" s="56">
        <f t="shared" ca="1" si="330"/>
        <v>0</v>
      </c>
      <c r="AS770" s="56">
        <f t="shared" ca="1" si="330"/>
        <v>0</v>
      </c>
      <c r="AT770" s="56">
        <f t="shared" ca="1" si="331"/>
        <v>0</v>
      </c>
      <c r="AU770" s="56">
        <f t="shared" ca="1" si="331"/>
        <v>0</v>
      </c>
      <c r="AV770" s="56">
        <f t="shared" ca="1" si="331"/>
        <v>0</v>
      </c>
      <c r="AW770" s="56">
        <f t="shared" ca="1" si="331"/>
        <v>0</v>
      </c>
      <c r="AX770" s="56">
        <f t="shared" ca="1" si="331"/>
        <v>0</v>
      </c>
      <c r="AY770" s="56">
        <f t="shared" ca="1" si="331"/>
        <v>0</v>
      </c>
      <c r="AZ770" s="56">
        <f t="shared" ca="1" si="331"/>
        <v>0</v>
      </c>
      <c r="BA770" s="56">
        <f t="shared" ca="1" si="331"/>
        <v>0</v>
      </c>
      <c r="BB770" s="56">
        <f t="shared" ca="1" si="331"/>
        <v>0</v>
      </c>
      <c r="BC770" s="56">
        <f t="shared" ca="1" si="331"/>
        <v>0</v>
      </c>
      <c r="BD770" s="56">
        <f t="shared" ca="1" si="331"/>
        <v>0</v>
      </c>
      <c r="BE770" s="56">
        <f t="shared" ca="1" si="331"/>
        <v>0</v>
      </c>
      <c r="BF770" s="56">
        <f t="shared" ca="1" si="331"/>
        <v>0</v>
      </c>
      <c r="BG770" s="56">
        <f t="shared" ca="1" si="331"/>
        <v>0</v>
      </c>
    </row>
    <row r="771" spans="1:59" s="4" customFormat="1" x14ac:dyDescent="0.2">
      <c r="A771" s="4" t="s">
        <v>743</v>
      </c>
      <c r="B771" s="4" t="s">
        <v>2378</v>
      </c>
      <c r="C771" s="4" t="s">
        <v>1691</v>
      </c>
      <c r="E771" s="75"/>
      <c r="F771" s="67" t="s">
        <v>754</v>
      </c>
      <c r="G771" s="50" t="s">
        <v>1682</v>
      </c>
      <c r="H771" s="50" t="s">
        <v>1682</v>
      </c>
      <c r="I771" s="51"/>
      <c r="J771" s="52">
        <v>21</v>
      </c>
      <c r="K771" s="52"/>
      <c r="L771" s="53">
        <v>43586</v>
      </c>
      <c r="M771" s="54">
        <f t="shared" si="318"/>
        <v>3</v>
      </c>
      <c r="N771" s="52">
        <f t="shared" si="322"/>
        <v>18</v>
      </c>
      <c r="O771" s="55">
        <f t="shared" ca="1" si="332"/>
        <v>28</v>
      </c>
      <c r="P771" s="55" t="str">
        <f t="shared" ca="1" si="333"/>
        <v>2019.7</v>
      </c>
      <c r="Q771" s="56">
        <f t="shared" si="334"/>
        <v>713.4</v>
      </c>
      <c r="R771" s="52">
        <f t="shared" ca="1" si="335"/>
        <v>70</v>
      </c>
      <c r="S771" s="52"/>
      <c r="T771" s="52" t="str">
        <f t="shared" ca="1" si="314"/>
        <v>OV</v>
      </c>
      <c r="U771" s="57" t="s">
        <v>178</v>
      </c>
      <c r="V771" s="58">
        <f t="shared" ca="1" si="310"/>
        <v>0</v>
      </c>
      <c r="W771" s="64" t="s">
        <v>2379</v>
      </c>
      <c r="X771" s="60"/>
      <c r="Y771" s="61">
        <v>713.4</v>
      </c>
      <c r="Z771" s="56">
        <f t="shared" ca="1" si="329"/>
        <v>0</v>
      </c>
      <c r="AA771" s="56">
        <f t="shared" ca="1" si="329"/>
        <v>0</v>
      </c>
      <c r="AB771" s="56">
        <f t="shared" ca="1" si="329"/>
        <v>0</v>
      </c>
      <c r="AC771" s="56">
        <f t="shared" ca="1" si="329"/>
        <v>0</v>
      </c>
      <c r="AD771" s="56">
        <f t="shared" ca="1" si="329"/>
        <v>0</v>
      </c>
      <c r="AE771" s="56">
        <f t="shared" ca="1" si="329"/>
        <v>0</v>
      </c>
      <c r="AF771" s="56">
        <f t="shared" ca="1" si="329"/>
        <v>0</v>
      </c>
      <c r="AG771" s="56">
        <f t="shared" ca="1" si="329"/>
        <v>0</v>
      </c>
      <c r="AH771" s="56">
        <f t="shared" ca="1" si="329"/>
        <v>0</v>
      </c>
      <c r="AI771" s="56">
        <f t="shared" ca="1" si="329"/>
        <v>713.4</v>
      </c>
      <c r="AJ771" s="56">
        <f t="shared" ca="1" si="330"/>
        <v>0</v>
      </c>
      <c r="AK771" s="56">
        <f t="shared" ca="1" si="330"/>
        <v>0</v>
      </c>
      <c r="AL771" s="56">
        <f t="shared" ca="1" si="330"/>
        <v>0</v>
      </c>
      <c r="AM771" s="56">
        <f t="shared" ca="1" si="330"/>
        <v>0</v>
      </c>
      <c r="AN771" s="56">
        <f t="shared" ca="1" si="330"/>
        <v>0</v>
      </c>
      <c r="AO771" s="56">
        <f t="shared" ca="1" si="330"/>
        <v>0</v>
      </c>
      <c r="AP771" s="56">
        <f t="shared" ca="1" si="330"/>
        <v>0</v>
      </c>
      <c r="AQ771" s="56">
        <f t="shared" ca="1" si="330"/>
        <v>0</v>
      </c>
      <c r="AR771" s="56">
        <f t="shared" ca="1" si="330"/>
        <v>0</v>
      </c>
      <c r="AS771" s="56">
        <f t="shared" ca="1" si="330"/>
        <v>0</v>
      </c>
      <c r="AT771" s="56">
        <f t="shared" ca="1" si="331"/>
        <v>0</v>
      </c>
      <c r="AU771" s="56">
        <f t="shared" ca="1" si="331"/>
        <v>0</v>
      </c>
      <c r="AV771" s="56">
        <f t="shared" ca="1" si="331"/>
        <v>0</v>
      </c>
      <c r="AW771" s="56">
        <f t="shared" ca="1" si="331"/>
        <v>0</v>
      </c>
      <c r="AX771" s="56">
        <f t="shared" ca="1" si="331"/>
        <v>0</v>
      </c>
      <c r="AY771" s="56">
        <f t="shared" ca="1" si="331"/>
        <v>0</v>
      </c>
      <c r="AZ771" s="56">
        <f t="shared" ca="1" si="331"/>
        <v>0</v>
      </c>
      <c r="BA771" s="56">
        <f t="shared" ca="1" si="331"/>
        <v>0</v>
      </c>
      <c r="BB771" s="56">
        <f t="shared" ca="1" si="331"/>
        <v>0</v>
      </c>
      <c r="BC771" s="56">
        <f t="shared" ca="1" si="331"/>
        <v>0</v>
      </c>
      <c r="BD771" s="56">
        <f t="shared" ca="1" si="331"/>
        <v>0</v>
      </c>
      <c r="BE771" s="56">
        <f t="shared" ca="1" si="331"/>
        <v>0</v>
      </c>
      <c r="BF771" s="56">
        <f t="shared" ca="1" si="331"/>
        <v>0</v>
      </c>
      <c r="BG771" s="56">
        <f t="shared" ca="1" si="331"/>
        <v>0</v>
      </c>
    </row>
    <row r="772" spans="1:59" s="4" customFormat="1" x14ac:dyDescent="0.2">
      <c r="A772" s="4" t="s">
        <v>743</v>
      </c>
      <c r="B772" s="4" t="s">
        <v>2378</v>
      </c>
      <c r="C772" s="4" t="s">
        <v>1691</v>
      </c>
      <c r="E772" s="75"/>
      <c r="F772" s="67" t="s">
        <v>752</v>
      </c>
      <c r="G772" s="50" t="s">
        <v>1682</v>
      </c>
      <c r="H772" s="50" t="s">
        <v>1682</v>
      </c>
      <c r="I772" s="51"/>
      <c r="J772" s="52">
        <v>21</v>
      </c>
      <c r="K772" s="52"/>
      <c r="L772" s="53">
        <v>43585</v>
      </c>
      <c r="M772" s="54">
        <f t="shared" si="318"/>
        <v>2</v>
      </c>
      <c r="N772" s="52">
        <f t="shared" si="322"/>
        <v>18</v>
      </c>
      <c r="O772" s="55">
        <f t="shared" ca="1" si="332"/>
        <v>28</v>
      </c>
      <c r="P772" s="55" t="str">
        <f t="shared" ca="1" si="333"/>
        <v>2019.7</v>
      </c>
      <c r="Q772" s="56">
        <f t="shared" si="334"/>
        <v>1230</v>
      </c>
      <c r="R772" s="52">
        <f t="shared" ca="1" si="335"/>
        <v>71</v>
      </c>
      <c r="S772" s="52"/>
      <c r="T772" s="52" t="str">
        <f t="shared" ca="1" si="314"/>
        <v>OV</v>
      </c>
      <c r="U772" s="57" t="s">
        <v>178</v>
      </c>
      <c r="V772" s="58">
        <f t="shared" ref="V772:V835" ca="1" si="336">SUM(Y772:BH772)-Y772*2</f>
        <v>0</v>
      </c>
      <c r="W772" s="64" t="s">
        <v>2379</v>
      </c>
      <c r="X772" s="60"/>
      <c r="Y772" s="61">
        <v>1230</v>
      </c>
      <c r="Z772" s="56">
        <f t="shared" ref="Z772:AI781" ca="1" si="337">IF($O772-WEEKNUM(Z$1815)=0,$Y772,0)</f>
        <v>0</v>
      </c>
      <c r="AA772" s="56">
        <f t="shared" ca="1" si="337"/>
        <v>0</v>
      </c>
      <c r="AB772" s="56">
        <f t="shared" ca="1" si="337"/>
        <v>0</v>
      </c>
      <c r="AC772" s="56">
        <f t="shared" ca="1" si="337"/>
        <v>0</v>
      </c>
      <c r="AD772" s="56">
        <f t="shared" ca="1" si="337"/>
        <v>0</v>
      </c>
      <c r="AE772" s="56">
        <f t="shared" ca="1" si="337"/>
        <v>0</v>
      </c>
      <c r="AF772" s="56">
        <f t="shared" ca="1" si="337"/>
        <v>0</v>
      </c>
      <c r="AG772" s="56">
        <f t="shared" ca="1" si="337"/>
        <v>0</v>
      </c>
      <c r="AH772" s="56">
        <f t="shared" ca="1" si="337"/>
        <v>0</v>
      </c>
      <c r="AI772" s="56">
        <f t="shared" ca="1" si="337"/>
        <v>1230</v>
      </c>
      <c r="AJ772" s="56">
        <f t="shared" ref="AJ772:AS781" ca="1" si="338">IF($O772-WEEKNUM(AJ$1815)=0,$Y772,0)</f>
        <v>0</v>
      </c>
      <c r="AK772" s="56">
        <f t="shared" ca="1" si="338"/>
        <v>0</v>
      </c>
      <c r="AL772" s="56">
        <f t="shared" ca="1" si="338"/>
        <v>0</v>
      </c>
      <c r="AM772" s="56">
        <f t="shared" ca="1" si="338"/>
        <v>0</v>
      </c>
      <c r="AN772" s="56">
        <f t="shared" ca="1" si="338"/>
        <v>0</v>
      </c>
      <c r="AO772" s="56">
        <f t="shared" ca="1" si="338"/>
        <v>0</v>
      </c>
      <c r="AP772" s="56">
        <f t="shared" ca="1" si="338"/>
        <v>0</v>
      </c>
      <c r="AQ772" s="56">
        <f t="shared" ca="1" si="338"/>
        <v>0</v>
      </c>
      <c r="AR772" s="56">
        <f t="shared" ca="1" si="338"/>
        <v>0</v>
      </c>
      <c r="AS772" s="56">
        <f t="shared" ca="1" si="338"/>
        <v>0</v>
      </c>
      <c r="AT772" s="56">
        <f t="shared" ref="AT772:BG781" ca="1" si="339">IF($O772-WEEKNUM(AT$1815)=0,$Y772,0)</f>
        <v>0</v>
      </c>
      <c r="AU772" s="56">
        <f t="shared" ca="1" si="339"/>
        <v>0</v>
      </c>
      <c r="AV772" s="56">
        <f t="shared" ca="1" si="339"/>
        <v>0</v>
      </c>
      <c r="AW772" s="56">
        <f t="shared" ca="1" si="339"/>
        <v>0</v>
      </c>
      <c r="AX772" s="56">
        <f t="shared" ca="1" si="339"/>
        <v>0</v>
      </c>
      <c r="AY772" s="56">
        <f t="shared" ca="1" si="339"/>
        <v>0</v>
      </c>
      <c r="AZ772" s="56">
        <f t="shared" ca="1" si="339"/>
        <v>0</v>
      </c>
      <c r="BA772" s="56">
        <f t="shared" ca="1" si="339"/>
        <v>0</v>
      </c>
      <c r="BB772" s="56">
        <f t="shared" ca="1" si="339"/>
        <v>0</v>
      </c>
      <c r="BC772" s="56">
        <f t="shared" ca="1" si="339"/>
        <v>0</v>
      </c>
      <c r="BD772" s="56">
        <f t="shared" ca="1" si="339"/>
        <v>0</v>
      </c>
      <c r="BE772" s="56">
        <f t="shared" ca="1" si="339"/>
        <v>0</v>
      </c>
      <c r="BF772" s="56">
        <f t="shared" ca="1" si="339"/>
        <v>0</v>
      </c>
      <c r="BG772" s="56">
        <f t="shared" ca="1" si="339"/>
        <v>0</v>
      </c>
    </row>
    <row r="773" spans="1:59" s="4" customFormat="1" x14ac:dyDescent="0.2">
      <c r="A773" s="4" t="s">
        <v>743</v>
      </c>
      <c r="B773" s="4" t="s">
        <v>2378</v>
      </c>
      <c r="C773" s="4" t="s">
        <v>1691</v>
      </c>
      <c r="E773" s="75"/>
      <c r="F773" s="67" t="s">
        <v>750</v>
      </c>
      <c r="G773" s="50" t="s">
        <v>1682</v>
      </c>
      <c r="H773" s="50" t="s">
        <v>1682</v>
      </c>
      <c r="I773" s="51"/>
      <c r="J773" s="52">
        <v>21</v>
      </c>
      <c r="K773" s="52"/>
      <c r="L773" s="53">
        <v>43581</v>
      </c>
      <c r="M773" s="54">
        <f t="shared" si="318"/>
        <v>5</v>
      </c>
      <c r="N773" s="52">
        <f t="shared" si="322"/>
        <v>17</v>
      </c>
      <c r="O773" s="55">
        <f t="shared" ca="1" si="332"/>
        <v>28</v>
      </c>
      <c r="P773" s="55" t="str">
        <f t="shared" ca="1" si="333"/>
        <v>2019.7</v>
      </c>
      <c r="Q773" s="56">
        <f t="shared" si="334"/>
        <v>91.855309218203033</v>
      </c>
      <c r="R773" s="52">
        <f t="shared" ca="1" si="335"/>
        <v>75</v>
      </c>
      <c r="S773" s="52"/>
      <c r="T773" s="52" t="str">
        <f t="shared" ca="1" si="314"/>
        <v>OV</v>
      </c>
      <c r="U773" s="57" t="s">
        <v>130</v>
      </c>
      <c r="V773" s="58">
        <f t="shared" ca="1" si="336"/>
        <v>0</v>
      </c>
      <c r="W773" s="64" t="s">
        <v>2379</v>
      </c>
      <c r="X773" s="60"/>
      <c r="Y773" s="61">
        <v>393.6</v>
      </c>
      <c r="Z773" s="56">
        <f t="shared" ca="1" si="337"/>
        <v>0</v>
      </c>
      <c r="AA773" s="56">
        <f t="shared" ca="1" si="337"/>
        <v>0</v>
      </c>
      <c r="AB773" s="56">
        <f t="shared" ca="1" si="337"/>
        <v>0</v>
      </c>
      <c r="AC773" s="56">
        <f t="shared" ca="1" si="337"/>
        <v>0</v>
      </c>
      <c r="AD773" s="56">
        <f t="shared" ca="1" si="337"/>
        <v>0</v>
      </c>
      <c r="AE773" s="56">
        <f t="shared" ca="1" si="337"/>
        <v>0</v>
      </c>
      <c r="AF773" s="56">
        <f t="shared" ca="1" si="337"/>
        <v>0</v>
      </c>
      <c r="AG773" s="56">
        <f t="shared" ca="1" si="337"/>
        <v>0</v>
      </c>
      <c r="AH773" s="56">
        <f t="shared" ca="1" si="337"/>
        <v>0</v>
      </c>
      <c r="AI773" s="56">
        <f t="shared" ca="1" si="337"/>
        <v>393.6</v>
      </c>
      <c r="AJ773" s="56">
        <f t="shared" ca="1" si="338"/>
        <v>0</v>
      </c>
      <c r="AK773" s="56">
        <f t="shared" ca="1" si="338"/>
        <v>0</v>
      </c>
      <c r="AL773" s="56">
        <f t="shared" ca="1" si="338"/>
        <v>0</v>
      </c>
      <c r="AM773" s="56">
        <f t="shared" ca="1" si="338"/>
        <v>0</v>
      </c>
      <c r="AN773" s="56">
        <f t="shared" ca="1" si="338"/>
        <v>0</v>
      </c>
      <c r="AO773" s="56">
        <f t="shared" ca="1" si="338"/>
        <v>0</v>
      </c>
      <c r="AP773" s="56">
        <f t="shared" ca="1" si="338"/>
        <v>0</v>
      </c>
      <c r="AQ773" s="56">
        <f t="shared" ca="1" si="338"/>
        <v>0</v>
      </c>
      <c r="AR773" s="56">
        <f t="shared" ca="1" si="338"/>
        <v>0</v>
      </c>
      <c r="AS773" s="56">
        <f t="shared" ca="1" si="338"/>
        <v>0</v>
      </c>
      <c r="AT773" s="56">
        <f t="shared" ca="1" si="339"/>
        <v>0</v>
      </c>
      <c r="AU773" s="56">
        <f t="shared" ca="1" si="339"/>
        <v>0</v>
      </c>
      <c r="AV773" s="56">
        <f t="shared" ca="1" si="339"/>
        <v>0</v>
      </c>
      <c r="AW773" s="56">
        <f t="shared" ca="1" si="339"/>
        <v>0</v>
      </c>
      <c r="AX773" s="56">
        <f t="shared" ca="1" si="339"/>
        <v>0</v>
      </c>
      <c r="AY773" s="56">
        <f t="shared" ca="1" si="339"/>
        <v>0</v>
      </c>
      <c r="AZ773" s="56">
        <f t="shared" ca="1" si="339"/>
        <v>0</v>
      </c>
      <c r="BA773" s="56">
        <f t="shared" ca="1" si="339"/>
        <v>0</v>
      </c>
      <c r="BB773" s="56">
        <f t="shared" ca="1" si="339"/>
        <v>0</v>
      </c>
      <c r="BC773" s="56">
        <f t="shared" ca="1" si="339"/>
        <v>0</v>
      </c>
      <c r="BD773" s="56">
        <f t="shared" ca="1" si="339"/>
        <v>0</v>
      </c>
      <c r="BE773" s="56">
        <f t="shared" ca="1" si="339"/>
        <v>0</v>
      </c>
      <c r="BF773" s="56">
        <f t="shared" ca="1" si="339"/>
        <v>0</v>
      </c>
      <c r="BG773" s="56">
        <f t="shared" ca="1" si="339"/>
        <v>0</v>
      </c>
    </row>
    <row r="774" spans="1:59" s="4" customFormat="1" x14ac:dyDescent="0.2">
      <c r="A774" s="4" t="s">
        <v>743</v>
      </c>
      <c r="B774" s="4" t="s">
        <v>2378</v>
      </c>
      <c r="C774" s="4" t="s">
        <v>1691</v>
      </c>
      <c r="E774" s="75"/>
      <c r="F774" s="67"/>
      <c r="G774" s="50" t="s">
        <v>1682</v>
      </c>
      <c r="H774" s="50" t="s">
        <v>1682</v>
      </c>
      <c r="I774" s="51"/>
      <c r="J774" s="52">
        <v>21</v>
      </c>
      <c r="K774" s="52"/>
      <c r="L774" s="53"/>
      <c r="M774" s="54" t="str">
        <f t="shared" si="318"/>
        <v>-</v>
      </c>
      <c r="N774" s="52">
        <f t="shared" si="322"/>
        <v>0</v>
      </c>
      <c r="O774" s="55">
        <f t="shared" ca="1" si="332"/>
        <v>28</v>
      </c>
      <c r="P774" s="55" t="str">
        <f t="shared" ca="1" si="333"/>
        <v>2019.7</v>
      </c>
      <c r="Q774" s="56">
        <f t="shared" si="334"/>
        <v>0</v>
      </c>
      <c r="R774" s="52" t="str">
        <f t="shared" si="335"/>
        <v/>
      </c>
      <c r="S774" s="52"/>
      <c r="T774" s="52" t="str">
        <f t="shared" si="314"/>
        <v>OV</v>
      </c>
      <c r="U774" s="57" t="s">
        <v>178</v>
      </c>
      <c r="V774" s="58">
        <f t="shared" ca="1" si="336"/>
        <v>0</v>
      </c>
      <c r="W774" s="64" t="s">
        <v>2379</v>
      </c>
      <c r="X774" s="60"/>
      <c r="Y774" s="61"/>
      <c r="Z774" s="56">
        <f t="shared" ca="1" si="337"/>
        <v>0</v>
      </c>
      <c r="AA774" s="56">
        <f t="shared" ca="1" si="337"/>
        <v>0</v>
      </c>
      <c r="AB774" s="56">
        <f t="shared" ca="1" si="337"/>
        <v>0</v>
      </c>
      <c r="AC774" s="56">
        <f t="shared" ca="1" si="337"/>
        <v>0</v>
      </c>
      <c r="AD774" s="56">
        <f t="shared" ca="1" si="337"/>
        <v>0</v>
      </c>
      <c r="AE774" s="56">
        <f t="shared" ca="1" si="337"/>
        <v>0</v>
      </c>
      <c r="AF774" s="56">
        <f t="shared" ca="1" si="337"/>
        <v>0</v>
      </c>
      <c r="AG774" s="56">
        <f t="shared" ca="1" si="337"/>
        <v>0</v>
      </c>
      <c r="AH774" s="56">
        <f t="shared" ca="1" si="337"/>
        <v>0</v>
      </c>
      <c r="AI774" s="56">
        <f t="shared" ca="1" si="337"/>
        <v>0</v>
      </c>
      <c r="AJ774" s="56">
        <f t="shared" ca="1" si="338"/>
        <v>0</v>
      </c>
      <c r="AK774" s="56">
        <f t="shared" ca="1" si="338"/>
        <v>0</v>
      </c>
      <c r="AL774" s="56">
        <f t="shared" ca="1" si="338"/>
        <v>0</v>
      </c>
      <c r="AM774" s="56">
        <f t="shared" ca="1" si="338"/>
        <v>0</v>
      </c>
      <c r="AN774" s="56">
        <f t="shared" ca="1" si="338"/>
        <v>0</v>
      </c>
      <c r="AO774" s="56">
        <f t="shared" ca="1" si="338"/>
        <v>0</v>
      </c>
      <c r="AP774" s="56">
        <f t="shared" ca="1" si="338"/>
        <v>0</v>
      </c>
      <c r="AQ774" s="56">
        <f t="shared" ca="1" si="338"/>
        <v>0</v>
      </c>
      <c r="AR774" s="56">
        <f t="shared" ca="1" si="338"/>
        <v>0</v>
      </c>
      <c r="AS774" s="56">
        <f t="shared" ca="1" si="338"/>
        <v>0</v>
      </c>
      <c r="AT774" s="56">
        <f t="shared" ca="1" si="339"/>
        <v>0</v>
      </c>
      <c r="AU774" s="56">
        <f t="shared" ca="1" si="339"/>
        <v>0</v>
      </c>
      <c r="AV774" s="56">
        <f t="shared" ca="1" si="339"/>
        <v>0</v>
      </c>
      <c r="AW774" s="56">
        <f t="shared" ca="1" si="339"/>
        <v>0</v>
      </c>
      <c r="AX774" s="56">
        <f t="shared" ca="1" si="339"/>
        <v>0</v>
      </c>
      <c r="AY774" s="56">
        <f t="shared" ca="1" si="339"/>
        <v>0</v>
      </c>
      <c r="AZ774" s="56">
        <f t="shared" ca="1" si="339"/>
        <v>0</v>
      </c>
      <c r="BA774" s="56">
        <f t="shared" ca="1" si="339"/>
        <v>0</v>
      </c>
      <c r="BB774" s="56">
        <f t="shared" ca="1" si="339"/>
        <v>0</v>
      </c>
      <c r="BC774" s="56">
        <f t="shared" ca="1" si="339"/>
        <v>0</v>
      </c>
      <c r="BD774" s="56">
        <f t="shared" ca="1" si="339"/>
        <v>0</v>
      </c>
      <c r="BE774" s="56">
        <f t="shared" ca="1" si="339"/>
        <v>0</v>
      </c>
      <c r="BF774" s="56">
        <f t="shared" ca="1" si="339"/>
        <v>0</v>
      </c>
      <c r="BG774" s="56">
        <f t="shared" ca="1" si="339"/>
        <v>0</v>
      </c>
    </row>
    <row r="775" spans="1:59" s="4" customFormat="1" x14ac:dyDescent="0.2">
      <c r="A775" s="4" t="s">
        <v>743</v>
      </c>
      <c r="B775" s="4" t="s">
        <v>2378</v>
      </c>
      <c r="C775" s="4" t="s">
        <v>1691</v>
      </c>
      <c r="E775" s="75"/>
      <c r="F775" s="67" t="s">
        <v>760</v>
      </c>
      <c r="G775" s="50" t="s">
        <v>1682</v>
      </c>
      <c r="H775" s="50" t="s">
        <v>1682</v>
      </c>
      <c r="I775" s="51"/>
      <c r="J775" s="52">
        <v>21</v>
      </c>
      <c r="K775" s="52"/>
      <c r="L775" s="53">
        <v>43591</v>
      </c>
      <c r="M775" s="54">
        <f t="shared" si="318"/>
        <v>1</v>
      </c>
      <c r="N775" s="52">
        <f t="shared" si="322"/>
        <v>19</v>
      </c>
      <c r="O775" s="55">
        <f t="shared" ca="1" si="332"/>
        <v>28</v>
      </c>
      <c r="P775" s="55" t="str">
        <f t="shared" ca="1" si="333"/>
        <v>2019.7</v>
      </c>
      <c r="Q775" s="56">
        <f t="shared" si="334"/>
        <v>418.2</v>
      </c>
      <c r="R775" s="52">
        <f t="shared" ca="1" si="335"/>
        <v>65</v>
      </c>
      <c r="S775" s="52"/>
      <c r="T775" s="52" t="str">
        <f t="shared" ca="1" si="314"/>
        <v>OV</v>
      </c>
      <c r="U775" s="57" t="s">
        <v>178</v>
      </c>
      <c r="V775" s="58">
        <f t="shared" ca="1" si="336"/>
        <v>0</v>
      </c>
      <c r="W775" s="64" t="s">
        <v>2379</v>
      </c>
      <c r="X775" s="60"/>
      <c r="Y775" s="61">
        <v>418.2</v>
      </c>
      <c r="Z775" s="56">
        <f t="shared" ca="1" si="337"/>
        <v>0</v>
      </c>
      <c r="AA775" s="56">
        <f t="shared" ca="1" si="337"/>
        <v>0</v>
      </c>
      <c r="AB775" s="56">
        <f t="shared" ca="1" si="337"/>
        <v>0</v>
      </c>
      <c r="AC775" s="56">
        <f t="shared" ca="1" si="337"/>
        <v>0</v>
      </c>
      <c r="AD775" s="56">
        <f t="shared" ca="1" si="337"/>
        <v>0</v>
      </c>
      <c r="AE775" s="56">
        <f t="shared" ca="1" si="337"/>
        <v>0</v>
      </c>
      <c r="AF775" s="56">
        <f t="shared" ca="1" si="337"/>
        <v>0</v>
      </c>
      <c r="AG775" s="56">
        <f t="shared" ca="1" si="337"/>
        <v>0</v>
      </c>
      <c r="AH775" s="56">
        <f t="shared" ca="1" si="337"/>
        <v>0</v>
      </c>
      <c r="AI775" s="56">
        <f t="shared" ca="1" si="337"/>
        <v>418.2</v>
      </c>
      <c r="AJ775" s="56">
        <f t="shared" ca="1" si="338"/>
        <v>0</v>
      </c>
      <c r="AK775" s="56">
        <f t="shared" ca="1" si="338"/>
        <v>0</v>
      </c>
      <c r="AL775" s="56">
        <f t="shared" ca="1" si="338"/>
        <v>0</v>
      </c>
      <c r="AM775" s="56">
        <f t="shared" ca="1" si="338"/>
        <v>0</v>
      </c>
      <c r="AN775" s="56">
        <f t="shared" ca="1" si="338"/>
        <v>0</v>
      </c>
      <c r="AO775" s="56">
        <f t="shared" ca="1" si="338"/>
        <v>0</v>
      </c>
      <c r="AP775" s="56">
        <f t="shared" ca="1" si="338"/>
        <v>0</v>
      </c>
      <c r="AQ775" s="56">
        <f t="shared" ca="1" si="338"/>
        <v>0</v>
      </c>
      <c r="AR775" s="56">
        <f t="shared" ca="1" si="338"/>
        <v>0</v>
      </c>
      <c r="AS775" s="56">
        <f t="shared" ca="1" si="338"/>
        <v>0</v>
      </c>
      <c r="AT775" s="56">
        <f t="shared" ca="1" si="339"/>
        <v>0</v>
      </c>
      <c r="AU775" s="56">
        <f t="shared" ca="1" si="339"/>
        <v>0</v>
      </c>
      <c r="AV775" s="56">
        <f t="shared" ca="1" si="339"/>
        <v>0</v>
      </c>
      <c r="AW775" s="56">
        <f t="shared" ca="1" si="339"/>
        <v>0</v>
      </c>
      <c r="AX775" s="56">
        <f t="shared" ca="1" si="339"/>
        <v>0</v>
      </c>
      <c r="AY775" s="56">
        <f t="shared" ca="1" si="339"/>
        <v>0</v>
      </c>
      <c r="AZ775" s="56">
        <f t="shared" ca="1" si="339"/>
        <v>0</v>
      </c>
      <c r="BA775" s="56">
        <f t="shared" ca="1" si="339"/>
        <v>0</v>
      </c>
      <c r="BB775" s="56">
        <f t="shared" ca="1" si="339"/>
        <v>0</v>
      </c>
      <c r="BC775" s="56">
        <f t="shared" ca="1" si="339"/>
        <v>0</v>
      </c>
      <c r="BD775" s="56">
        <f t="shared" ca="1" si="339"/>
        <v>0</v>
      </c>
      <c r="BE775" s="56">
        <f t="shared" ca="1" si="339"/>
        <v>0</v>
      </c>
      <c r="BF775" s="56">
        <f t="shared" ca="1" si="339"/>
        <v>0</v>
      </c>
      <c r="BG775" s="56">
        <f t="shared" ca="1" si="339"/>
        <v>0</v>
      </c>
    </row>
    <row r="776" spans="1:59" s="4" customFormat="1" x14ac:dyDescent="0.2">
      <c r="A776" s="4" t="s">
        <v>743</v>
      </c>
      <c r="B776" s="4" t="s">
        <v>2378</v>
      </c>
      <c r="C776" s="4" t="s">
        <v>1691</v>
      </c>
      <c r="E776" s="75"/>
      <c r="F776" s="67" t="s">
        <v>762</v>
      </c>
      <c r="G776" s="50" t="s">
        <v>1682</v>
      </c>
      <c r="H776" s="50" t="s">
        <v>1682</v>
      </c>
      <c r="I776" s="51"/>
      <c r="J776" s="52">
        <v>21</v>
      </c>
      <c r="K776" s="52"/>
      <c r="L776" s="53">
        <v>43592</v>
      </c>
      <c r="M776" s="54">
        <f t="shared" si="318"/>
        <v>2</v>
      </c>
      <c r="N776" s="52">
        <f t="shared" si="322"/>
        <v>19</v>
      </c>
      <c r="O776" s="55">
        <f t="shared" ca="1" si="332"/>
        <v>28</v>
      </c>
      <c r="P776" s="55" t="str">
        <f t="shared" ca="1" si="333"/>
        <v>2019.7</v>
      </c>
      <c r="Q776" s="56">
        <f t="shared" si="334"/>
        <v>71.761960326721123</v>
      </c>
      <c r="R776" s="52">
        <f t="shared" ca="1" si="335"/>
        <v>64</v>
      </c>
      <c r="S776" s="52"/>
      <c r="T776" s="52" t="str">
        <f t="shared" ca="1" si="314"/>
        <v>OV</v>
      </c>
      <c r="U776" s="57" t="s">
        <v>130</v>
      </c>
      <c r="V776" s="58">
        <f t="shared" ca="1" si="336"/>
        <v>0</v>
      </c>
      <c r="W776" s="64" t="s">
        <v>2379</v>
      </c>
      <c r="X776" s="60"/>
      <c r="Y776" s="61">
        <v>307.5</v>
      </c>
      <c r="Z776" s="56">
        <f t="shared" ca="1" si="337"/>
        <v>0</v>
      </c>
      <c r="AA776" s="56">
        <f t="shared" ca="1" si="337"/>
        <v>0</v>
      </c>
      <c r="AB776" s="56">
        <f t="shared" ca="1" si="337"/>
        <v>0</v>
      </c>
      <c r="AC776" s="56">
        <f t="shared" ca="1" si="337"/>
        <v>0</v>
      </c>
      <c r="AD776" s="56">
        <f t="shared" ca="1" si="337"/>
        <v>0</v>
      </c>
      <c r="AE776" s="56">
        <f t="shared" ca="1" si="337"/>
        <v>0</v>
      </c>
      <c r="AF776" s="56">
        <f t="shared" ca="1" si="337"/>
        <v>0</v>
      </c>
      <c r="AG776" s="56">
        <f t="shared" ca="1" si="337"/>
        <v>0</v>
      </c>
      <c r="AH776" s="56">
        <f t="shared" ca="1" si="337"/>
        <v>0</v>
      </c>
      <c r="AI776" s="56">
        <f t="shared" ca="1" si="337"/>
        <v>307.5</v>
      </c>
      <c r="AJ776" s="56">
        <f t="shared" ca="1" si="338"/>
        <v>0</v>
      </c>
      <c r="AK776" s="56">
        <f t="shared" ca="1" si="338"/>
        <v>0</v>
      </c>
      <c r="AL776" s="56">
        <f t="shared" ca="1" si="338"/>
        <v>0</v>
      </c>
      <c r="AM776" s="56">
        <f t="shared" ca="1" si="338"/>
        <v>0</v>
      </c>
      <c r="AN776" s="56">
        <f t="shared" ca="1" si="338"/>
        <v>0</v>
      </c>
      <c r="AO776" s="56">
        <f t="shared" ca="1" si="338"/>
        <v>0</v>
      </c>
      <c r="AP776" s="56">
        <f t="shared" ca="1" si="338"/>
        <v>0</v>
      </c>
      <c r="AQ776" s="56">
        <f t="shared" ca="1" si="338"/>
        <v>0</v>
      </c>
      <c r="AR776" s="56">
        <f t="shared" ca="1" si="338"/>
        <v>0</v>
      </c>
      <c r="AS776" s="56">
        <f t="shared" ca="1" si="338"/>
        <v>0</v>
      </c>
      <c r="AT776" s="56">
        <f t="shared" ca="1" si="339"/>
        <v>0</v>
      </c>
      <c r="AU776" s="56">
        <f t="shared" ca="1" si="339"/>
        <v>0</v>
      </c>
      <c r="AV776" s="56">
        <f t="shared" ca="1" si="339"/>
        <v>0</v>
      </c>
      <c r="AW776" s="56">
        <f t="shared" ca="1" si="339"/>
        <v>0</v>
      </c>
      <c r="AX776" s="56">
        <f t="shared" ca="1" si="339"/>
        <v>0</v>
      </c>
      <c r="AY776" s="56">
        <f t="shared" ca="1" si="339"/>
        <v>0</v>
      </c>
      <c r="AZ776" s="56">
        <f t="shared" ca="1" si="339"/>
        <v>0</v>
      </c>
      <c r="BA776" s="56">
        <f t="shared" ca="1" si="339"/>
        <v>0</v>
      </c>
      <c r="BB776" s="56">
        <f t="shared" ca="1" si="339"/>
        <v>0</v>
      </c>
      <c r="BC776" s="56">
        <f t="shared" ca="1" si="339"/>
        <v>0</v>
      </c>
      <c r="BD776" s="56">
        <f t="shared" ca="1" si="339"/>
        <v>0</v>
      </c>
      <c r="BE776" s="56">
        <f t="shared" ca="1" si="339"/>
        <v>0</v>
      </c>
      <c r="BF776" s="56">
        <f t="shared" ca="1" si="339"/>
        <v>0</v>
      </c>
      <c r="BG776" s="56">
        <f t="shared" ca="1" si="339"/>
        <v>0</v>
      </c>
    </row>
    <row r="777" spans="1:59" s="4" customFormat="1" x14ac:dyDescent="0.2">
      <c r="A777" s="4" t="s">
        <v>743</v>
      </c>
      <c r="B777" s="4" t="s">
        <v>2378</v>
      </c>
      <c r="C777" s="4" t="s">
        <v>1691</v>
      </c>
      <c r="E777" s="75"/>
      <c r="F777" s="67" t="s">
        <v>764</v>
      </c>
      <c r="G777" s="50" t="s">
        <v>1682</v>
      </c>
      <c r="H777" s="50" t="s">
        <v>1682</v>
      </c>
      <c r="I777" s="51"/>
      <c r="J777" s="52">
        <v>21</v>
      </c>
      <c r="K777" s="52"/>
      <c r="L777" s="53">
        <v>43592</v>
      </c>
      <c r="M777" s="54">
        <f t="shared" si="318"/>
        <v>2</v>
      </c>
      <c r="N777" s="52">
        <f t="shared" si="322"/>
        <v>19</v>
      </c>
      <c r="O777" s="55">
        <f t="shared" ca="1" si="332"/>
        <v>28</v>
      </c>
      <c r="P777" s="55" t="str">
        <f t="shared" ca="1" si="333"/>
        <v>2019.7</v>
      </c>
      <c r="Q777" s="56">
        <f t="shared" si="334"/>
        <v>91.855309218203033</v>
      </c>
      <c r="R777" s="52">
        <f t="shared" ca="1" si="335"/>
        <v>64</v>
      </c>
      <c r="S777" s="52"/>
      <c r="T777" s="52" t="str">
        <f t="shared" ca="1" si="314"/>
        <v>OV</v>
      </c>
      <c r="U777" s="57" t="s">
        <v>130</v>
      </c>
      <c r="V777" s="58">
        <f t="shared" ca="1" si="336"/>
        <v>0</v>
      </c>
      <c r="W777" s="64" t="s">
        <v>2379</v>
      </c>
      <c r="X777" s="60"/>
      <c r="Y777" s="61">
        <v>393.6</v>
      </c>
      <c r="Z777" s="56">
        <f t="shared" ca="1" si="337"/>
        <v>0</v>
      </c>
      <c r="AA777" s="56">
        <f t="shared" ca="1" si="337"/>
        <v>0</v>
      </c>
      <c r="AB777" s="56">
        <f t="shared" ca="1" si="337"/>
        <v>0</v>
      </c>
      <c r="AC777" s="56">
        <f t="shared" ca="1" si="337"/>
        <v>0</v>
      </c>
      <c r="AD777" s="56">
        <f t="shared" ca="1" si="337"/>
        <v>0</v>
      </c>
      <c r="AE777" s="56">
        <f t="shared" ca="1" si="337"/>
        <v>0</v>
      </c>
      <c r="AF777" s="56">
        <f t="shared" ca="1" si="337"/>
        <v>0</v>
      </c>
      <c r="AG777" s="56">
        <f t="shared" ca="1" si="337"/>
        <v>0</v>
      </c>
      <c r="AH777" s="56">
        <f t="shared" ca="1" si="337"/>
        <v>0</v>
      </c>
      <c r="AI777" s="56">
        <f t="shared" ca="1" si="337"/>
        <v>393.6</v>
      </c>
      <c r="AJ777" s="56">
        <f t="shared" ca="1" si="338"/>
        <v>0</v>
      </c>
      <c r="AK777" s="56">
        <f t="shared" ca="1" si="338"/>
        <v>0</v>
      </c>
      <c r="AL777" s="56">
        <f t="shared" ca="1" si="338"/>
        <v>0</v>
      </c>
      <c r="AM777" s="56">
        <f t="shared" ca="1" si="338"/>
        <v>0</v>
      </c>
      <c r="AN777" s="56">
        <f t="shared" ca="1" si="338"/>
        <v>0</v>
      </c>
      <c r="AO777" s="56">
        <f t="shared" ca="1" si="338"/>
        <v>0</v>
      </c>
      <c r="AP777" s="56">
        <f t="shared" ca="1" si="338"/>
        <v>0</v>
      </c>
      <c r="AQ777" s="56">
        <f t="shared" ca="1" si="338"/>
        <v>0</v>
      </c>
      <c r="AR777" s="56">
        <f t="shared" ca="1" si="338"/>
        <v>0</v>
      </c>
      <c r="AS777" s="56">
        <f t="shared" ca="1" si="338"/>
        <v>0</v>
      </c>
      <c r="AT777" s="56">
        <f t="shared" ca="1" si="339"/>
        <v>0</v>
      </c>
      <c r="AU777" s="56">
        <f t="shared" ca="1" si="339"/>
        <v>0</v>
      </c>
      <c r="AV777" s="56">
        <f t="shared" ca="1" si="339"/>
        <v>0</v>
      </c>
      <c r="AW777" s="56">
        <f t="shared" ca="1" si="339"/>
        <v>0</v>
      </c>
      <c r="AX777" s="56">
        <f t="shared" ca="1" si="339"/>
        <v>0</v>
      </c>
      <c r="AY777" s="56">
        <f t="shared" ca="1" si="339"/>
        <v>0</v>
      </c>
      <c r="AZ777" s="56">
        <f t="shared" ca="1" si="339"/>
        <v>0</v>
      </c>
      <c r="BA777" s="56">
        <f t="shared" ca="1" si="339"/>
        <v>0</v>
      </c>
      <c r="BB777" s="56">
        <f t="shared" ca="1" si="339"/>
        <v>0</v>
      </c>
      <c r="BC777" s="56">
        <f t="shared" ca="1" si="339"/>
        <v>0</v>
      </c>
      <c r="BD777" s="56">
        <f t="shared" ca="1" si="339"/>
        <v>0</v>
      </c>
      <c r="BE777" s="56">
        <f t="shared" ca="1" si="339"/>
        <v>0</v>
      </c>
      <c r="BF777" s="56">
        <f t="shared" ca="1" si="339"/>
        <v>0</v>
      </c>
      <c r="BG777" s="56">
        <f t="shared" ca="1" si="339"/>
        <v>0</v>
      </c>
    </row>
    <row r="778" spans="1:59" s="4" customFormat="1" x14ac:dyDescent="0.2">
      <c r="A778" s="4" t="s">
        <v>743</v>
      </c>
      <c r="B778" s="4" t="s">
        <v>2378</v>
      </c>
      <c r="C778" s="4" t="s">
        <v>1691</v>
      </c>
      <c r="E778" s="75"/>
      <c r="F778" s="67" t="s">
        <v>766</v>
      </c>
      <c r="G778" s="50" t="s">
        <v>1682</v>
      </c>
      <c r="H778" s="50" t="s">
        <v>1682</v>
      </c>
      <c r="I778" s="51"/>
      <c r="J778" s="52">
        <v>21</v>
      </c>
      <c r="K778" s="52"/>
      <c r="L778" s="53">
        <v>43593</v>
      </c>
      <c r="M778" s="54">
        <f t="shared" si="318"/>
        <v>3</v>
      </c>
      <c r="N778" s="52">
        <f t="shared" si="322"/>
        <v>19</v>
      </c>
      <c r="O778" s="55">
        <f t="shared" ca="1" si="332"/>
        <v>28</v>
      </c>
      <c r="P778" s="55" t="str">
        <f t="shared" ca="1" si="333"/>
        <v>2019.7</v>
      </c>
      <c r="Q778" s="56">
        <f t="shared" si="334"/>
        <v>147.6</v>
      </c>
      <c r="R778" s="52">
        <f t="shared" ca="1" si="335"/>
        <v>63</v>
      </c>
      <c r="S778" s="52"/>
      <c r="T778" s="52" t="str">
        <f t="shared" ca="1" si="314"/>
        <v>OV</v>
      </c>
      <c r="U778" s="57" t="s">
        <v>178</v>
      </c>
      <c r="V778" s="58">
        <f t="shared" ca="1" si="336"/>
        <v>0</v>
      </c>
      <c r="W778" s="64" t="s">
        <v>2379</v>
      </c>
      <c r="X778" s="60"/>
      <c r="Y778" s="61">
        <v>147.6</v>
      </c>
      <c r="Z778" s="56">
        <f t="shared" ca="1" si="337"/>
        <v>0</v>
      </c>
      <c r="AA778" s="56">
        <f t="shared" ca="1" si="337"/>
        <v>0</v>
      </c>
      <c r="AB778" s="56">
        <f t="shared" ca="1" si="337"/>
        <v>0</v>
      </c>
      <c r="AC778" s="56">
        <f t="shared" ca="1" si="337"/>
        <v>0</v>
      </c>
      <c r="AD778" s="56">
        <f t="shared" ca="1" si="337"/>
        <v>0</v>
      </c>
      <c r="AE778" s="56">
        <f t="shared" ca="1" si="337"/>
        <v>0</v>
      </c>
      <c r="AF778" s="56">
        <f t="shared" ca="1" si="337"/>
        <v>0</v>
      </c>
      <c r="AG778" s="56">
        <f t="shared" ca="1" si="337"/>
        <v>0</v>
      </c>
      <c r="AH778" s="56">
        <f t="shared" ca="1" si="337"/>
        <v>0</v>
      </c>
      <c r="AI778" s="56">
        <f t="shared" ca="1" si="337"/>
        <v>147.6</v>
      </c>
      <c r="AJ778" s="56">
        <f t="shared" ca="1" si="338"/>
        <v>0</v>
      </c>
      <c r="AK778" s="56">
        <f t="shared" ca="1" si="338"/>
        <v>0</v>
      </c>
      <c r="AL778" s="56">
        <f t="shared" ca="1" si="338"/>
        <v>0</v>
      </c>
      <c r="AM778" s="56">
        <f t="shared" ca="1" si="338"/>
        <v>0</v>
      </c>
      <c r="AN778" s="56">
        <f t="shared" ca="1" si="338"/>
        <v>0</v>
      </c>
      <c r="AO778" s="56">
        <f t="shared" ca="1" si="338"/>
        <v>0</v>
      </c>
      <c r="AP778" s="56">
        <f t="shared" ca="1" si="338"/>
        <v>0</v>
      </c>
      <c r="AQ778" s="56">
        <f t="shared" ca="1" si="338"/>
        <v>0</v>
      </c>
      <c r="AR778" s="56">
        <f t="shared" ca="1" si="338"/>
        <v>0</v>
      </c>
      <c r="AS778" s="56">
        <f t="shared" ca="1" si="338"/>
        <v>0</v>
      </c>
      <c r="AT778" s="56">
        <f t="shared" ca="1" si="339"/>
        <v>0</v>
      </c>
      <c r="AU778" s="56">
        <f t="shared" ca="1" si="339"/>
        <v>0</v>
      </c>
      <c r="AV778" s="56">
        <f t="shared" ca="1" si="339"/>
        <v>0</v>
      </c>
      <c r="AW778" s="56">
        <f t="shared" ca="1" si="339"/>
        <v>0</v>
      </c>
      <c r="AX778" s="56">
        <f t="shared" ca="1" si="339"/>
        <v>0</v>
      </c>
      <c r="AY778" s="56">
        <f t="shared" ca="1" si="339"/>
        <v>0</v>
      </c>
      <c r="AZ778" s="56">
        <f t="shared" ca="1" si="339"/>
        <v>0</v>
      </c>
      <c r="BA778" s="56">
        <f t="shared" ca="1" si="339"/>
        <v>0</v>
      </c>
      <c r="BB778" s="56">
        <f t="shared" ca="1" si="339"/>
        <v>0</v>
      </c>
      <c r="BC778" s="56">
        <f t="shared" ca="1" si="339"/>
        <v>0</v>
      </c>
      <c r="BD778" s="56">
        <f t="shared" ca="1" si="339"/>
        <v>0</v>
      </c>
      <c r="BE778" s="56">
        <f t="shared" ca="1" si="339"/>
        <v>0</v>
      </c>
      <c r="BF778" s="56">
        <f t="shared" ca="1" si="339"/>
        <v>0</v>
      </c>
      <c r="BG778" s="56">
        <f t="shared" ca="1" si="339"/>
        <v>0</v>
      </c>
    </row>
    <row r="779" spans="1:59" s="4" customFormat="1" x14ac:dyDescent="0.2">
      <c r="A779" s="4" t="s">
        <v>743</v>
      </c>
      <c r="B779" s="4" t="s">
        <v>2378</v>
      </c>
      <c r="C779" s="4" t="s">
        <v>1691</v>
      </c>
      <c r="E779" s="75"/>
      <c r="F779" s="67" t="s">
        <v>768</v>
      </c>
      <c r="G779" s="50" t="s">
        <v>1682</v>
      </c>
      <c r="H779" s="50" t="s">
        <v>1682</v>
      </c>
      <c r="I779" s="51"/>
      <c r="J779" s="52">
        <v>21</v>
      </c>
      <c r="K779" s="52"/>
      <c r="L779" s="53">
        <v>43595</v>
      </c>
      <c r="M779" s="54">
        <f t="shared" si="318"/>
        <v>5</v>
      </c>
      <c r="N779" s="52">
        <f t="shared" si="322"/>
        <v>19</v>
      </c>
      <c r="O779" s="55">
        <f t="shared" ca="1" si="332"/>
        <v>28</v>
      </c>
      <c r="P779" s="55" t="str">
        <f t="shared" ca="1" si="333"/>
        <v>2019.7</v>
      </c>
      <c r="Q779" s="56">
        <f t="shared" si="334"/>
        <v>393.6</v>
      </c>
      <c r="R779" s="52">
        <f t="shared" ca="1" si="335"/>
        <v>61</v>
      </c>
      <c r="S779" s="52"/>
      <c r="T779" s="52" t="str">
        <f t="shared" ca="1" si="314"/>
        <v>OV</v>
      </c>
      <c r="U779" s="57" t="s">
        <v>178</v>
      </c>
      <c r="V779" s="58">
        <f t="shared" ca="1" si="336"/>
        <v>0</v>
      </c>
      <c r="W779" s="64" t="s">
        <v>2379</v>
      </c>
      <c r="X779" s="60"/>
      <c r="Y779" s="61">
        <v>393.6</v>
      </c>
      <c r="Z779" s="56">
        <f t="shared" ca="1" si="337"/>
        <v>0</v>
      </c>
      <c r="AA779" s="56">
        <f t="shared" ca="1" si="337"/>
        <v>0</v>
      </c>
      <c r="AB779" s="56">
        <f t="shared" ca="1" si="337"/>
        <v>0</v>
      </c>
      <c r="AC779" s="56">
        <f t="shared" ca="1" si="337"/>
        <v>0</v>
      </c>
      <c r="AD779" s="56">
        <f t="shared" ca="1" si="337"/>
        <v>0</v>
      </c>
      <c r="AE779" s="56">
        <f t="shared" ca="1" si="337"/>
        <v>0</v>
      </c>
      <c r="AF779" s="56">
        <f t="shared" ca="1" si="337"/>
        <v>0</v>
      </c>
      <c r="AG779" s="56">
        <f t="shared" ca="1" si="337"/>
        <v>0</v>
      </c>
      <c r="AH779" s="56">
        <f t="shared" ca="1" si="337"/>
        <v>0</v>
      </c>
      <c r="AI779" s="56">
        <f t="shared" ca="1" si="337"/>
        <v>393.6</v>
      </c>
      <c r="AJ779" s="56">
        <f t="shared" ca="1" si="338"/>
        <v>0</v>
      </c>
      <c r="AK779" s="56">
        <f t="shared" ca="1" si="338"/>
        <v>0</v>
      </c>
      <c r="AL779" s="56">
        <f t="shared" ca="1" si="338"/>
        <v>0</v>
      </c>
      <c r="AM779" s="56">
        <f t="shared" ca="1" si="338"/>
        <v>0</v>
      </c>
      <c r="AN779" s="56">
        <f t="shared" ca="1" si="338"/>
        <v>0</v>
      </c>
      <c r="AO779" s="56">
        <f t="shared" ca="1" si="338"/>
        <v>0</v>
      </c>
      <c r="AP779" s="56">
        <f t="shared" ca="1" si="338"/>
        <v>0</v>
      </c>
      <c r="AQ779" s="56">
        <f t="shared" ca="1" si="338"/>
        <v>0</v>
      </c>
      <c r="AR779" s="56">
        <f t="shared" ca="1" si="338"/>
        <v>0</v>
      </c>
      <c r="AS779" s="56">
        <f t="shared" ca="1" si="338"/>
        <v>0</v>
      </c>
      <c r="AT779" s="56">
        <f t="shared" ca="1" si="339"/>
        <v>0</v>
      </c>
      <c r="AU779" s="56">
        <f t="shared" ca="1" si="339"/>
        <v>0</v>
      </c>
      <c r="AV779" s="56">
        <f t="shared" ca="1" si="339"/>
        <v>0</v>
      </c>
      <c r="AW779" s="56">
        <f t="shared" ca="1" si="339"/>
        <v>0</v>
      </c>
      <c r="AX779" s="56">
        <f t="shared" ca="1" si="339"/>
        <v>0</v>
      </c>
      <c r="AY779" s="56">
        <f t="shared" ca="1" si="339"/>
        <v>0</v>
      </c>
      <c r="AZ779" s="56">
        <f t="shared" ca="1" si="339"/>
        <v>0</v>
      </c>
      <c r="BA779" s="56">
        <f t="shared" ca="1" si="339"/>
        <v>0</v>
      </c>
      <c r="BB779" s="56">
        <f t="shared" ca="1" si="339"/>
        <v>0</v>
      </c>
      <c r="BC779" s="56">
        <f t="shared" ca="1" si="339"/>
        <v>0</v>
      </c>
      <c r="BD779" s="56">
        <f t="shared" ca="1" si="339"/>
        <v>0</v>
      </c>
      <c r="BE779" s="56">
        <f t="shared" ca="1" si="339"/>
        <v>0</v>
      </c>
      <c r="BF779" s="56">
        <f t="shared" ca="1" si="339"/>
        <v>0</v>
      </c>
      <c r="BG779" s="56">
        <f t="shared" ca="1" si="339"/>
        <v>0</v>
      </c>
    </row>
    <row r="780" spans="1:59" s="4" customFormat="1" x14ac:dyDescent="0.2">
      <c r="A780" s="4" t="s">
        <v>743</v>
      </c>
      <c r="B780" s="4" t="s">
        <v>2378</v>
      </c>
      <c r="C780" s="4" t="s">
        <v>1691</v>
      </c>
      <c r="E780" s="75"/>
      <c r="F780" s="67" t="s">
        <v>758</v>
      </c>
      <c r="G780" s="50" t="s">
        <v>1682</v>
      </c>
      <c r="H780" s="50" t="s">
        <v>1682</v>
      </c>
      <c r="I780" s="51"/>
      <c r="J780" s="52">
        <v>21</v>
      </c>
      <c r="K780" s="52"/>
      <c r="L780" s="53">
        <v>43588</v>
      </c>
      <c r="M780" s="54">
        <f t="shared" si="318"/>
        <v>5</v>
      </c>
      <c r="N780" s="52">
        <f t="shared" si="322"/>
        <v>18</v>
      </c>
      <c r="O780" s="55">
        <f t="shared" ca="1" si="332"/>
        <v>28</v>
      </c>
      <c r="P780" s="55" t="str">
        <f t="shared" ca="1" si="333"/>
        <v>2019.7</v>
      </c>
      <c r="Q780" s="56">
        <f t="shared" si="334"/>
        <v>418.2</v>
      </c>
      <c r="R780" s="52">
        <f t="shared" ca="1" si="335"/>
        <v>68</v>
      </c>
      <c r="S780" s="52"/>
      <c r="T780" s="52" t="str">
        <f t="shared" ca="1" si="314"/>
        <v>OV</v>
      </c>
      <c r="U780" s="57" t="s">
        <v>178</v>
      </c>
      <c r="V780" s="58">
        <f t="shared" ca="1" si="336"/>
        <v>0</v>
      </c>
      <c r="W780" s="64" t="s">
        <v>2379</v>
      </c>
      <c r="X780" s="60"/>
      <c r="Y780" s="61">
        <v>418.2</v>
      </c>
      <c r="Z780" s="56">
        <f t="shared" ca="1" si="337"/>
        <v>0</v>
      </c>
      <c r="AA780" s="56">
        <f t="shared" ca="1" si="337"/>
        <v>0</v>
      </c>
      <c r="AB780" s="56">
        <f t="shared" ca="1" si="337"/>
        <v>0</v>
      </c>
      <c r="AC780" s="56">
        <f t="shared" ca="1" si="337"/>
        <v>0</v>
      </c>
      <c r="AD780" s="56">
        <f t="shared" ca="1" si="337"/>
        <v>0</v>
      </c>
      <c r="AE780" s="56">
        <f t="shared" ca="1" si="337"/>
        <v>0</v>
      </c>
      <c r="AF780" s="56">
        <f t="shared" ca="1" si="337"/>
        <v>0</v>
      </c>
      <c r="AG780" s="56">
        <f t="shared" ca="1" si="337"/>
        <v>0</v>
      </c>
      <c r="AH780" s="56">
        <f t="shared" ca="1" si="337"/>
        <v>0</v>
      </c>
      <c r="AI780" s="56">
        <f t="shared" ca="1" si="337"/>
        <v>418.2</v>
      </c>
      <c r="AJ780" s="56">
        <f t="shared" ca="1" si="338"/>
        <v>0</v>
      </c>
      <c r="AK780" s="56">
        <f t="shared" ca="1" si="338"/>
        <v>0</v>
      </c>
      <c r="AL780" s="56">
        <f t="shared" ca="1" si="338"/>
        <v>0</v>
      </c>
      <c r="AM780" s="56">
        <f t="shared" ca="1" si="338"/>
        <v>0</v>
      </c>
      <c r="AN780" s="56">
        <f t="shared" ca="1" si="338"/>
        <v>0</v>
      </c>
      <c r="AO780" s="56">
        <f t="shared" ca="1" si="338"/>
        <v>0</v>
      </c>
      <c r="AP780" s="56">
        <f t="shared" ca="1" si="338"/>
        <v>0</v>
      </c>
      <c r="AQ780" s="56">
        <f t="shared" ca="1" si="338"/>
        <v>0</v>
      </c>
      <c r="AR780" s="56">
        <f t="shared" ca="1" si="338"/>
        <v>0</v>
      </c>
      <c r="AS780" s="56">
        <f t="shared" ca="1" si="338"/>
        <v>0</v>
      </c>
      <c r="AT780" s="56">
        <f t="shared" ca="1" si="339"/>
        <v>0</v>
      </c>
      <c r="AU780" s="56">
        <f t="shared" ca="1" si="339"/>
        <v>0</v>
      </c>
      <c r="AV780" s="56">
        <f t="shared" ca="1" si="339"/>
        <v>0</v>
      </c>
      <c r="AW780" s="56">
        <f t="shared" ca="1" si="339"/>
        <v>0</v>
      </c>
      <c r="AX780" s="56">
        <f t="shared" ca="1" si="339"/>
        <v>0</v>
      </c>
      <c r="AY780" s="56">
        <f t="shared" ca="1" si="339"/>
        <v>0</v>
      </c>
      <c r="AZ780" s="56">
        <f t="shared" ca="1" si="339"/>
        <v>0</v>
      </c>
      <c r="BA780" s="56">
        <f t="shared" ca="1" si="339"/>
        <v>0</v>
      </c>
      <c r="BB780" s="56">
        <f t="shared" ca="1" si="339"/>
        <v>0</v>
      </c>
      <c r="BC780" s="56">
        <f t="shared" ca="1" si="339"/>
        <v>0</v>
      </c>
      <c r="BD780" s="56">
        <f t="shared" ca="1" si="339"/>
        <v>0</v>
      </c>
      <c r="BE780" s="56">
        <f t="shared" ca="1" si="339"/>
        <v>0</v>
      </c>
      <c r="BF780" s="56">
        <f t="shared" ca="1" si="339"/>
        <v>0</v>
      </c>
      <c r="BG780" s="56">
        <f t="shared" ca="1" si="339"/>
        <v>0</v>
      </c>
    </row>
    <row r="781" spans="1:59" s="4" customFormat="1" x14ac:dyDescent="0.2">
      <c r="A781" s="4" t="s">
        <v>743</v>
      </c>
      <c r="B781" s="4" t="s">
        <v>2378</v>
      </c>
      <c r="C781" s="4" t="s">
        <v>1691</v>
      </c>
      <c r="E781" s="75"/>
      <c r="F781" s="67"/>
      <c r="G781" s="50" t="s">
        <v>1682</v>
      </c>
      <c r="H781" s="50" t="s">
        <v>1682</v>
      </c>
      <c r="I781" s="51"/>
      <c r="J781" s="52">
        <v>21</v>
      </c>
      <c r="K781" s="52"/>
      <c r="L781" s="53"/>
      <c r="M781" s="54" t="str">
        <f t="shared" si="318"/>
        <v>-</v>
      </c>
      <c r="N781" s="52">
        <f t="shared" si="322"/>
        <v>0</v>
      </c>
      <c r="O781" s="55">
        <f t="shared" ca="1" si="332"/>
        <v>28</v>
      </c>
      <c r="P781" s="55" t="str">
        <f t="shared" ca="1" si="333"/>
        <v>2019.7</v>
      </c>
      <c r="Q781" s="56">
        <f t="shared" si="334"/>
        <v>0</v>
      </c>
      <c r="R781" s="52" t="str">
        <f t="shared" si="335"/>
        <v/>
      </c>
      <c r="S781" s="52"/>
      <c r="T781" s="52" t="str">
        <f t="shared" si="314"/>
        <v>OV</v>
      </c>
      <c r="U781" s="57" t="s">
        <v>178</v>
      </c>
      <c r="V781" s="58">
        <f t="shared" ca="1" si="336"/>
        <v>0</v>
      </c>
      <c r="W781" s="64" t="s">
        <v>2379</v>
      </c>
      <c r="X781" s="60"/>
      <c r="Y781" s="61"/>
      <c r="Z781" s="56">
        <f t="shared" ca="1" si="337"/>
        <v>0</v>
      </c>
      <c r="AA781" s="56">
        <f t="shared" ca="1" si="337"/>
        <v>0</v>
      </c>
      <c r="AB781" s="56">
        <f t="shared" ca="1" si="337"/>
        <v>0</v>
      </c>
      <c r="AC781" s="56">
        <f t="shared" ca="1" si="337"/>
        <v>0</v>
      </c>
      <c r="AD781" s="56">
        <f t="shared" ca="1" si="337"/>
        <v>0</v>
      </c>
      <c r="AE781" s="56">
        <f t="shared" ca="1" si="337"/>
        <v>0</v>
      </c>
      <c r="AF781" s="56">
        <f t="shared" ca="1" si="337"/>
        <v>0</v>
      </c>
      <c r="AG781" s="56">
        <f t="shared" ca="1" si="337"/>
        <v>0</v>
      </c>
      <c r="AH781" s="56">
        <f t="shared" ca="1" si="337"/>
        <v>0</v>
      </c>
      <c r="AI781" s="56">
        <f t="shared" ca="1" si="337"/>
        <v>0</v>
      </c>
      <c r="AJ781" s="56">
        <f t="shared" ca="1" si="338"/>
        <v>0</v>
      </c>
      <c r="AK781" s="56">
        <f t="shared" ca="1" si="338"/>
        <v>0</v>
      </c>
      <c r="AL781" s="56">
        <f t="shared" ca="1" si="338"/>
        <v>0</v>
      </c>
      <c r="AM781" s="56">
        <f t="shared" ca="1" si="338"/>
        <v>0</v>
      </c>
      <c r="AN781" s="56">
        <f t="shared" ca="1" si="338"/>
        <v>0</v>
      </c>
      <c r="AO781" s="56">
        <f t="shared" ca="1" si="338"/>
        <v>0</v>
      </c>
      <c r="AP781" s="56">
        <f t="shared" ca="1" si="338"/>
        <v>0</v>
      </c>
      <c r="AQ781" s="56">
        <f t="shared" ca="1" si="338"/>
        <v>0</v>
      </c>
      <c r="AR781" s="56">
        <f t="shared" ca="1" si="338"/>
        <v>0</v>
      </c>
      <c r="AS781" s="56">
        <f t="shared" ca="1" si="338"/>
        <v>0</v>
      </c>
      <c r="AT781" s="56">
        <f t="shared" ca="1" si="339"/>
        <v>0</v>
      </c>
      <c r="AU781" s="56">
        <f t="shared" ca="1" si="339"/>
        <v>0</v>
      </c>
      <c r="AV781" s="56">
        <f t="shared" ca="1" si="339"/>
        <v>0</v>
      </c>
      <c r="AW781" s="56">
        <f t="shared" ca="1" si="339"/>
        <v>0</v>
      </c>
      <c r="AX781" s="56">
        <f t="shared" ca="1" si="339"/>
        <v>0</v>
      </c>
      <c r="AY781" s="56">
        <f t="shared" ca="1" si="339"/>
        <v>0</v>
      </c>
      <c r="AZ781" s="56">
        <f t="shared" ca="1" si="339"/>
        <v>0</v>
      </c>
      <c r="BA781" s="56">
        <f t="shared" ca="1" si="339"/>
        <v>0</v>
      </c>
      <c r="BB781" s="56">
        <f t="shared" ca="1" si="339"/>
        <v>0</v>
      </c>
      <c r="BC781" s="56">
        <f t="shared" ca="1" si="339"/>
        <v>0</v>
      </c>
      <c r="BD781" s="56">
        <f t="shared" ca="1" si="339"/>
        <v>0</v>
      </c>
      <c r="BE781" s="56">
        <f t="shared" ca="1" si="339"/>
        <v>0</v>
      </c>
      <c r="BF781" s="56">
        <f t="shared" ca="1" si="339"/>
        <v>0</v>
      </c>
      <c r="BG781" s="56">
        <f t="shared" ca="1" si="339"/>
        <v>0</v>
      </c>
    </row>
    <row r="782" spans="1:59" s="4" customFormat="1" x14ac:dyDescent="0.2">
      <c r="A782" s="4" t="s">
        <v>743</v>
      </c>
      <c r="B782" s="4" t="s">
        <v>2378</v>
      </c>
      <c r="C782" s="4" t="s">
        <v>1691</v>
      </c>
      <c r="E782" s="75"/>
      <c r="F782" s="67" t="s">
        <v>784</v>
      </c>
      <c r="G782" s="50" t="s">
        <v>1682</v>
      </c>
      <c r="H782" s="50" t="s">
        <v>1682</v>
      </c>
      <c r="I782" s="51"/>
      <c r="J782" s="52">
        <v>21</v>
      </c>
      <c r="K782" s="52"/>
      <c r="L782" s="53">
        <v>43608</v>
      </c>
      <c r="M782" s="54">
        <f t="shared" si="318"/>
        <v>4</v>
      </c>
      <c r="N782" s="52">
        <f t="shared" si="322"/>
        <v>21</v>
      </c>
      <c r="O782" s="55">
        <f t="shared" ca="1" si="332"/>
        <v>28</v>
      </c>
      <c r="P782" s="55" t="str">
        <f t="shared" ca="1" si="333"/>
        <v>2019.7</v>
      </c>
      <c r="Q782" s="56">
        <f t="shared" si="334"/>
        <v>676.5</v>
      </c>
      <c r="R782" s="52">
        <f t="shared" ca="1" si="335"/>
        <v>48</v>
      </c>
      <c r="S782" s="52"/>
      <c r="T782" s="52" t="str">
        <f t="shared" ca="1" si="314"/>
        <v>OV</v>
      </c>
      <c r="U782" s="57" t="s">
        <v>178</v>
      </c>
      <c r="V782" s="58">
        <f t="shared" ca="1" si="336"/>
        <v>0</v>
      </c>
      <c r="W782" s="64" t="s">
        <v>2379</v>
      </c>
      <c r="X782" s="60"/>
      <c r="Y782" s="61">
        <v>676.5</v>
      </c>
      <c r="Z782" s="56">
        <f t="shared" ref="Z782:AI791" ca="1" si="340">IF($O782-WEEKNUM(Z$1815)=0,$Y782,0)</f>
        <v>0</v>
      </c>
      <c r="AA782" s="56">
        <f t="shared" ca="1" si="340"/>
        <v>0</v>
      </c>
      <c r="AB782" s="56">
        <f t="shared" ca="1" si="340"/>
        <v>0</v>
      </c>
      <c r="AC782" s="56">
        <f t="shared" ca="1" si="340"/>
        <v>0</v>
      </c>
      <c r="AD782" s="56">
        <f t="shared" ca="1" si="340"/>
        <v>0</v>
      </c>
      <c r="AE782" s="56">
        <f t="shared" ca="1" si="340"/>
        <v>0</v>
      </c>
      <c r="AF782" s="56">
        <f t="shared" ca="1" si="340"/>
        <v>0</v>
      </c>
      <c r="AG782" s="56">
        <f t="shared" ca="1" si="340"/>
        <v>0</v>
      </c>
      <c r="AH782" s="56">
        <f t="shared" ca="1" si="340"/>
        <v>0</v>
      </c>
      <c r="AI782" s="56">
        <f t="shared" ca="1" si="340"/>
        <v>676.5</v>
      </c>
      <c r="AJ782" s="56">
        <f t="shared" ref="AJ782:AS791" ca="1" si="341">IF($O782-WEEKNUM(AJ$1815)=0,$Y782,0)</f>
        <v>0</v>
      </c>
      <c r="AK782" s="56">
        <f t="shared" ca="1" si="341"/>
        <v>0</v>
      </c>
      <c r="AL782" s="56">
        <f t="shared" ca="1" si="341"/>
        <v>0</v>
      </c>
      <c r="AM782" s="56">
        <f t="shared" ca="1" si="341"/>
        <v>0</v>
      </c>
      <c r="AN782" s="56">
        <f t="shared" ca="1" si="341"/>
        <v>0</v>
      </c>
      <c r="AO782" s="56">
        <f t="shared" ca="1" si="341"/>
        <v>0</v>
      </c>
      <c r="AP782" s="56">
        <f t="shared" ca="1" si="341"/>
        <v>0</v>
      </c>
      <c r="AQ782" s="56">
        <f t="shared" ca="1" si="341"/>
        <v>0</v>
      </c>
      <c r="AR782" s="56">
        <f t="shared" ca="1" si="341"/>
        <v>0</v>
      </c>
      <c r="AS782" s="56">
        <f t="shared" ca="1" si="341"/>
        <v>0</v>
      </c>
      <c r="AT782" s="56">
        <f t="shared" ref="AT782:BG791" ca="1" si="342">IF($O782-WEEKNUM(AT$1815)=0,$Y782,0)</f>
        <v>0</v>
      </c>
      <c r="AU782" s="56">
        <f t="shared" ca="1" si="342"/>
        <v>0</v>
      </c>
      <c r="AV782" s="56">
        <f t="shared" ca="1" si="342"/>
        <v>0</v>
      </c>
      <c r="AW782" s="56">
        <f t="shared" ca="1" si="342"/>
        <v>0</v>
      </c>
      <c r="AX782" s="56">
        <f t="shared" ca="1" si="342"/>
        <v>0</v>
      </c>
      <c r="AY782" s="56">
        <f t="shared" ca="1" si="342"/>
        <v>0</v>
      </c>
      <c r="AZ782" s="56">
        <f t="shared" ca="1" si="342"/>
        <v>0</v>
      </c>
      <c r="BA782" s="56">
        <f t="shared" ca="1" si="342"/>
        <v>0</v>
      </c>
      <c r="BB782" s="56">
        <f t="shared" ca="1" si="342"/>
        <v>0</v>
      </c>
      <c r="BC782" s="56">
        <f t="shared" ca="1" si="342"/>
        <v>0</v>
      </c>
      <c r="BD782" s="56">
        <f t="shared" ca="1" si="342"/>
        <v>0</v>
      </c>
      <c r="BE782" s="56">
        <f t="shared" ca="1" si="342"/>
        <v>0</v>
      </c>
      <c r="BF782" s="56">
        <f t="shared" ca="1" si="342"/>
        <v>0</v>
      </c>
      <c r="BG782" s="56">
        <f t="shared" ca="1" si="342"/>
        <v>0</v>
      </c>
    </row>
    <row r="783" spans="1:59" s="4" customFormat="1" x14ac:dyDescent="0.2">
      <c r="A783" s="4" t="s">
        <v>743</v>
      </c>
      <c r="B783" s="4" t="s">
        <v>2378</v>
      </c>
      <c r="C783" s="4" t="s">
        <v>1691</v>
      </c>
      <c r="E783" s="75"/>
      <c r="F783" s="67" t="s">
        <v>782</v>
      </c>
      <c r="G783" s="50" t="s">
        <v>1682</v>
      </c>
      <c r="H783" s="50" t="s">
        <v>1682</v>
      </c>
      <c r="I783" s="51"/>
      <c r="J783" s="52">
        <v>21</v>
      </c>
      <c r="K783" s="52"/>
      <c r="L783" s="53">
        <v>43608</v>
      </c>
      <c r="M783" s="54">
        <f t="shared" si="318"/>
        <v>4</v>
      </c>
      <c r="N783" s="52">
        <f t="shared" si="322"/>
        <v>21</v>
      </c>
      <c r="O783" s="55">
        <f t="shared" ca="1" si="332"/>
        <v>28</v>
      </c>
      <c r="P783" s="55" t="str">
        <f t="shared" ca="1" si="333"/>
        <v>2019.7</v>
      </c>
      <c r="Q783" s="56">
        <f t="shared" si="334"/>
        <v>861</v>
      </c>
      <c r="R783" s="52">
        <f t="shared" ca="1" si="335"/>
        <v>48</v>
      </c>
      <c r="S783" s="52"/>
      <c r="T783" s="52" t="str">
        <f t="shared" ca="1" si="314"/>
        <v>OV</v>
      </c>
      <c r="U783" s="57" t="s">
        <v>178</v>
      </c>
      <c r="V783" s="58">
        <f t="shared" ca="1" si="336"/>
        <v>0</v>
      </c>
      <c r="W783" s="64" t="s">
        <v>2379</v>
      </c>
      <c r="X783" s="60"/>
      <c r="Y783" s="61">
        <v>861</v>
      </c>
      <c r="Z783" s="56">
        <f t="shared" ca="1" si="340"/>
        <v>0</v>
      </c>
      <c r="AA783" s="56">
        <f t="shared" ca="1" si="340"/>
        <v>0</v>
      </c>
      <c r="AB783" s="56">
        <f t="shared" ca="1" si="340"/>
        <v>0</v>
      </c>
      <c r="AC783" s="56">
        <f t="shared" ca="1" si="340"/>
        <v>0</v>
      </c>
      <c r="AD783" s="56">
        <f t="shared" ca="1" si="340"/>
        <v>0</v>
      </c>
      <c r="AE783" s="56">
        <f t="shared" ca="1" si="340"/>
        <v>0</v>
      </c>
      <c r="AF783" s="56">
        <f t="shared" ca="1" si="340"/>
        <v>0</v>
      </c>
      <c r="AG783" s="56">
        <f t="shared" ca="1" si="340"/>
        <v>0</v>
      </c>
      <c r="AH783" s="56">
        <f t="shared" ca="1" si="340"/>
        <v>0</v>
      </c>
      <c r="AI783" s="56">
        <f t="shared" ca="1" si="340"/>
        <v>861</v>
      </c>
      <c r="AJ783" s="56">
        <f t="shared" ca="1" si="341"/>
        <v>0</v>
      </c>
      <c r="AK783" s="56">
        <f t="shared" ca="1" si="341"/>
        <v>0</v>
      </c>
      <c r="AL783" s="56">
        <f t="shared" ca="1" si="341"/>
        <v>0</v>
      </c>
      <c r="AM783" s="56">
        <f t="shared" ca="1" si="341"/>
        <v>0</v>
      </c>
      <c r="AN783" s="56">
        <f t="shared" ca="1" si="341"/>
        <v>0</v>
      </c>
      <c r="AO783" s="56">
        <f t="shared" ca="1" si="341"/>
        <v>0</v>
      </c>
      <c r="AP783" s="56">
        <f t="shared" ca="1" si="341"/>
        <v>0</v>
      </c>
      <c r="AQ783" s="56">
        <f t="shared" ca="1" si="341"/>
        <v>0</v>
      </c>
      <c r="AR783" s="56">
        <f t="shared" ca="1" si="341"/>
        <v>0</v>
      </c>
      <c r="AS783" s="56">
        <f t="shared" ca="1" si="341"/>
        <v>0</v>
      </c>
      <c r="AT783" s="56">
        <f t="shared" ca="1" si="342"/>
        <v>0</v>
      </c>
      <c r="AU783" s="56">
        <f t="shared" ca="1" si="342"/>
        <v>0</v>
      </c>
      <c r="AV783" s="56">
        <f t="shared" ca="1" si="342"/>
        <v>0</v>
      </c>
      <c r="AW783" s="56">
        <f t="shared" ca="1" si="342"/>
        <v>0</v>
      </c>
      <c r="AX783" s="56">
        <f t="shared" ca="1" si="342"/>
        <v>0</v>
      </c>
      <c r="AY783" s="56">
        <f t="shared" ca="1" si="342"/>
        <v>0</v>
      </c>
      <c r="AZ783" s="56">
        <f t="shared" ca="1" si="342"/>
        <v>0</v>
      </c>
      <c r="BA783" s="56">
        <f t="shared" ca="1" si="342"/>
        <v>0</v>
      </c>
      <c r="BB783" s="56">
        <f t="shared" ca="1" si="342"/>
        <v>0</v>
      </c>
      <c r="BC783" s="56">
        <f t="shared" ca="1" si="342"/>
        <v>0</v>
      </c>
      <c r="BD783" s="56">
        <f t="shared" ca="1" si="342"/>
        <v>0</v>
      </c>
      <c r="BE783" s="56">
        <f t="shared" ca="1" si="342"/>
        <v>0</v>
      </c>
      <c r="BF783" s="56">
        <f t="shared" ca="1" si="342"/>
        <v>0</v>
      </c>
      <c r="BG783" s="56">
        <f t="shared" ca="1" si="342"/>
        <v>0</v>
      </c>
    </row>
    <row r="784" spans="1:59" s="4" customFormat="1" x14ac:dyDescent="0.2">
      <c r="A784" s="4" t="s">
        <v>743</v>
      </c>
      <c r="B784" s="4" t="s">
        <v>2378</v>
      </c>
      <c r="C784" s="4" t="s">
        <v>1691</v>
      </c>
      <c r="E784" s="75"/>
      <c r="F784" s="67" t="s">
        <v>772</v>
      </c>
      <c r="G784" s="50" t="s">
        <v>1682</v>
      </c>
      <c r="H784" s="50" t="s">
        <v>1682</v>
      </c>
      <c r="I784" s="51"/>
      <c r="J784" s="52">
        <v>21</v>
      </c>
      <c r="K784" s="52"/>
      <c r="L784" s="53">
        <v>43601</v>
      </c>
      <c r="M784" s="54">
        <f t="shared" si="318"/>
        <v>4</v>
      </c>
      <c r="N784" s="52">
        <f t="shared" si="322"/>
        <v>20</v>
      </c>
      <c r="O784" s="55">
        <f t="shared" ca="1" si="332"/>
        <v>28</v>
      </c>
      <c r="P784" s="55" t="str">
        <f t="shared" ca="1" si="333"/>
        <v>2019.7</v>
      </c>
      <c r="Q784" s="56">
        <f t="shared" si="334"/>
        <v>270.60000000000002</v>
      </c>
      <c r="R784" s="52">
        <f t="shared" ca="1" si="335"/>
        <v>55</v>
      </c>
      <c r="S784" s="52"/>
      <c r="T784" s="52" t="str">
        <f t="shared" ca="1" si="314"/>
        <v>OV</v>
      </c>
      <c r="U784" s="57" t="s">
        <v>178</v>
      </c>
      <c r="V784" s="58">
        <f t="shared" ca="1" si="336"/>
        <v>0</v>
      </c>
      <c r="W784" s="64" t="s">
        <v>2379</v>
      </c>
      <c r="X784" s="60"/>
      <c r="Y784" s="61">
        <v>270.60000000000002</v>
      </c>
      <c r="Z784" s="56">
        <f t="shared" ca="1" si="340"/>
        <v>0</v>
      </c>
      <c r="AA784" s="56">
        <f t="shared" ca="1" si="340"/>
        <v>0</v>
      </c>
      <c r="AB784" s="56">
        <f t="shared" ca="1" si="340"/>
        <v>0</v>
      </c>
      <c r="AC784" s="56">
        <f t="shared" ca="1" si="340"/>
        <v>0</v>
      </c>
      <c r="AD784" s="56">
        <f t="shared" ca="1" si="340"/>
        <v>0</v>
      </c>
      <c r="AE784" s="56">
        <f t="shared" ca="1" si="340"/>
        <v>0</v>
      </c>
      <c r="AF784" s="56">
        <f t="shared" ca="1" si="340"/>
        <v>0</v>
      </c>
      <c r="AG784" s="56">
        <f t="shared" ca="1" si="340"/>
        <v>0</v>
      </c>
      <c r="AH784" s="56">
        <f t="shared" ca="1" si="340"/>
        <v>0</v>
      </c>
      <c r="AI784" s="56">
        <f t="shared" ca="1" si="340"/>
        <v>270.60000000000002</v>
      </c>
      <c r="AJ784" s="56">
        <f t="shared" ca="1" si="341"/>
        <v>0</v>
      </c>
      <c r="AK784" s="56">
        <f t="shared" ca="1" si="341"/>
        <v>0</v>
      </c>
      <c r="AL784" s="56">
        <f t="shared" ca="1" si="341"/>
        <v>0</v>
      </c>
      <c r="AM784" s="56">
        <f t="shared" ca="1" si="341"/>
        <v>0</v>
      </c>
      <c r="AN784" s="56">
        <f t="shared" ca="1" si="341"/>
        <v>0</v>
      </c>
      <c r="AO784" s="56">
        <f t="shared" ca="1" si="341"/>
        <v>0</v>
      </c>
      <c r="AP784" s="56">
        <f t="shared" ca="1" si="341"/>
        <v>0</v>
      </c>
      <c r="AQ784" s="56">
        <f t="shared" ca="1" si="341"/>
        <v>0</v>
      </c>
      <c r="AR784" s="56">
        <f t="shared" ca="1" si="341"/>
        <v>0</v>
      </c>
      <c r="AS784" s="56">
        <f t="shared" ca="1" si="341"/>
        <v>0</v>
      </c>
      <c r="AT784" s="56">
        <f t="shared" ca="1" si="342"/>
        <v>0</v>
      </c>
      <c r="AU784" s="56">
        <f t="shared" ca="1" si="342"/>
        <v>0</v>
      </c>
      <c r="AV784" s="56">
        <f t="shared" ca="1" si="342"/>
        <v>0</v>
      </c>
      <c r="AW784" s="56">
        <f t="shared" ca="1" si="342"/>
        <v>0</v>
      </c>
      <c r="AX784" s="56">
        <f t="shared" ca="1" si="342"/>
        <v>0</v>
      </c>
      <c r="AY784" s="56">
        <f t="shared" ca="1" si="342"/>
        <v>0</v>
      </c>
      <c r="AZ784" s="56">
        <f t="shared" ca="1" si="342"/>
        <v>0</v>
      </c>
      <c r="BA784" s="56">
        <f t="shared" ca="1" si="342"/>
        <v>0</v>
      </c>
      <c r="BB784" s="56">
        <f t="shared" ca="1" si="342"/>
        <v>0</v>
      </c>
      <c r="BC784" s="56">
        <f t="shared" ca="1" si="342"/>
        <v>0</v>
      </c>
      <c r="BD784" s="56">
        <f t="shared" ca="1" si="342"/>
        <v>0</v>
      </c>
      <c r="BE784" s="56">
        <f t="shared" ca="1" si="342"/>
        <v>0</v>
      </c>
      <c r="BF784" s="56">
        <f t="shared" ca="1" si="342"/>
        <v>0</v>
      </c>
      <c r="BG784" s="56">
        <f t="shared" ca="1" si="342"/>
        <v>0</v>
      </c>
    </row>
    <row r="785" spans="1:62" s="4" customFormat="1" x14ac:dyDescent="0.2">
      <c r="A785" s="4" t="s">
        <v>743</v>
      </c>
      <c r="B785" s="4" t="s">
        <v>2378</v>
      </c>
      <c r="C785" s="4" t="s">
        <v>1691</v>
      </c>
      <c r="E785" s="75"/>
      <c r="F785" s="67" t="s">
        <v>770</v>
      </c>
      <c r="G785" s="50" t="s">
        <v>1682</v>
      </c>
      <c r="H785" s="50" t="s">
        <v>1682</v>
      </c>
      <c r="I785" s="51"/>
      <c r="J785" s="52">
        <v>21</v>
      </c>
      <c r="K785" s="52"/>
      <c r="L785" s="53">
        <v>43601</v>
      </c>
      <c r="M785" s="54">
        <f t="shared" si="318"/>
        <v>4</v>
      </c>
      <c r="N785" s="52">
        <f t="shared" si="322"/>
        <v>20</v>
      </c>
      <c r="O785" s="55">
        <f t="shared" ca="1" si="332"/>
        <v>28</v>
      </c>
      <c r="P785" s="55" t="str">
        <f t="shared" ca="1" si="333"/>
        <v>2019.7</v>
      </c>
      <c r="Q785" s="56">
        <f t="shared" si="334"/>
        <v>1353</v>
      </c>
      <c r="R785" s="52">
        <f t="shared" ca="1" si="335"/>
        <v>55</v>
      </c>
      <c r="S785" s="52"/>
      <c r="T785" s="52" t="str">
        <f t="shared" ca="1" si="314"/>
        <v>OV</v>
      </c>
      <c r="U785" s="57" t="s">
        <v>178</v>
      </c>
      <c r="V785" s="58">
        <f t="shared" ca="1" si="336"/>
        <v>0</v>
      </c>
      <c r="W785" s="64" t="s">
        <v>2379</v>
      </c>
      <c r="X785" s="60"/>
      <c r="Y785" s="61">
        <v>1353</v>
      </c>
      <c r="Z785" s="56">
        <f t="shared" ca="1" si="340"/>
        <v>0</v>
      </c>
      <c r="AA785" s="56">
        <f t="shared" ca="1" si="340"/>
        <v>0</v>
      </c>
      <c r="AB785" s="56">
        <f t="shared" ca="1" si="340"/>
        <v>0</v>
      </c>
      <c r="AC785" s="56">
        <f t="shared" ca="1" si="340"/>
        <v>0</v>
      </c>
      <c r="AD785" s="56">
        <f t="shared" ca="1" si="340"/>
        <v>0</v>
      </c>
      <c r="AE785" s="56">
        <f t="shared" ca="1" si="340"/>
        <v>0</v>
      </c>
      <c r="AF785" s="56">
        <f t="shared" ca="1" si="340"/>
        <v>0</v>
      </c>
      <c r="AG785" s="56">
        <f t="shared" ca="1" si="340"/>
        <v>0</v>
      </c>
      <c r="AH785" s="56">
        <f t="shared" ca="1" si="340"/>
        <v>0</v>
      </c>
      <c r="AI785" s="56">
        <f t="shared" ca="1" si="340"/>
        <v>1353</v>
      </c>
      <c r="AJ785" s="56">
        <f t="shared" ca="1" si="341"/>
        <v>0</v>
      </c>
      <c r="AK785" s="56">
        <f t="shared" ca="1" si="341"/>
        <v>0</v>
      </c>
      <c r="AL785" s="56">
        <f t="shared" ca="1" si="341"/>
        <v>0</v>
      </c>
      <c r="AM785" s="56">
        <f t="shared" ca="1" si="341"/>
        <v>0</v>
      </c>
      <c r="AN785" s="56">
        <f t="shared" ca="1" si="341"/>
        <v>0</v>
      </c>
      <c r="AO785" s="56">
        <f t="shared" ca="1" si="341"/>
        <v>0</v>
      </c>
      <c r="AP785" s="56">
        <f t="shared" ca="1" si="341"/>
        <v>0</v>
      </c>
      <c r="AQ785" s="56">
        <f t="shared" ca="1" si="341"/>
        <v>0</v>
      </c>
      <c r="AR785" s="56">
        <f t="shared" ca="1" si="341"/>
        <v>0</v>
      </c>
      <c r="AS785" s="56">
        <f t="shared" ca="1" si="341"/>
        <v>0</v>
      </c>
      <c r="AT785" s="56">
        <f t="shared" ca="1" si="342"/>
        <v>0</v>
      </c>
      <c r="AU785" s="56">
        <f t="shared" ca="1" si="342"/>
        <v>0</v>
      </c>
      <c r="AV785" s="56">
        <f t="shared" ca="1" si="342"/>
        <v>0</v>
      </c>
      <c r="AW785" s="56">
        <f t="shared" ca="1" si="342"/>
        <v>0</v>
      </c>
      <c r="AX785" s="56">
        <f t="shared" ca="1" si="342"/>
        <v>0</v>
      </c>
      <c r="AY785" s="56">
        <f t="shared" ca="1" si="342"/>
        <v>0</v>
      </c>
      <c r="AZ785" s="56">
        <f t="shared" ca="1" si="342"/>
        <v>0</v>
      </c>
      <c r="BA785" s="56">
        <f t="shared" ca="1" si="342"/>
        <v>0</v>
      </c>
      <c r="BB785" s="56">
        <f t="shared" ca="1" si="342"/>
        <v>0</v>
      </c>
      <c r="BC785" s="56">
        <f t="shared" ca="1" si="342"/>
        <v>0</v>
      </c>
      <c r="BD785" s="56">
        <f t="shared" ca="1" si="342"/>
        <v>0</v>
      </c>
      <c r="BE785" s="56">
        <f t="shared" ca="1" si="342"/>
        <v>0</v>
      </c>
      <c r="BF785" s="56">
        <f t="shared" ca="1" si="342"/>
        <v>0</v>
      </c>
      <c r="BG785" s="56">
        <f t="shared" ca="1" si="342"/>
        <v>0</v>
      </c>
    </row>
    <row r="786" spans="1:62" s="4" customFormat="1" x14ac:dyDescent="0.2">
      <c r="A786" s="4" t="s">
        <v>743</v>
      </c>
      <c r="B786" s="4" t="s">
        <v>2378</v>
      </c>
      <c r="C786" s="4" t="s">
        <v>1691</v>
      </c>
      <c r="E786" s="75"/>
      <c r="F786" s="67" t="s">
        <v>780</v>
      </c>
      <c r="G786" s="50" t="s">
        <v>1682</v>
      </c>
      <c r="H786" s="50" t="s">
        <v>1682</v>
      </c>
      <c r="I786" s="51"/>
      <c r="J786" s="52">
        <v>21</v>
      </c>
      <c r="K786" s="52"/>
      <c r="L786" s="53">
        <v>43606</v>
      </c>
      <c r="M786" s="54">
        <f t="shared" si="318"/>
        <v>2</v>
      </c>
      <c r="N786" s="52">
        <f t="shared" si="322"/>
        <v>21</v>
      </c>
      <c r="O786" s="55">
        <f t="shared" ca="1" si="332"/>
        <v>28</v>
      </c>
      <c r="P786" s="55" t="str">
        <f t="shared" ca="1" si="333"/>
        <v>2019.7</v>
      </c>
      <c r="Q786" s="56">
        <f t="shared" si="334"/>
        <v>676.5</v>
      </c>
      <c r="R786" s="52">
        <f t="shared" ca="1" si="335"/>
        <v>50</v>
      </c>
      <c r="S786" s="52"/>
      <c r="T786" s="52" t="str">
        <f t="shared" ref="T786:T849" ca="1" si="343">IFERROR(IF(R786&gt;0,"OV",""),0)</f>
        <v>OV</v>
      </c>
      <c r="U786" s="57" t="s">
        <v>178</v>
      </c>
      <c r="V786" s="58">
        <f t="shared" ca="1" si="336"/>
        <v>0</v>
      </c>
      <c r="W786" s="64" t="s">
        <v>2379</v>
      </c>
      <c r="X786" s="60"/>
      <c r="Y786" s="61">
        <v>676.5</v>
      </c>
      <c r="Z786" s="56">
        <f t="shared" ca="1" si="340"/>
        <v>0</v>
      </c>
      <c r="AA786" s="56">
        <f t="shared" ca="1" si="340"/>
        <v>0</v>
      </c>
      <c r="AB786" s="56">
        <f t="shared" ca="1" si="340"/>
        <v>0</v>
      </c>
      <c r="AC786" s="56">
        <f t="shared" ca="1" si="340"/>
        <v>0</v>
      </c>
      <c r="AD786" s="56">
        <f t="shared" ca="1" si="340"/>
        <v>0</v>
      </c>
      <c r="AE786" s="56">
        <f t="shared" ca="1" si="340"/>
        <v>0</v>
      </c>
      <c r="AF786" s="56">
        <f t="shared" ca="1" si="340"/>
        <v>0</v>
      </c>
      <c r="AG786" s="56">
        <f t="shared" ca="1" si="340"/>
        <v>0</v>
      </c>
      <c r="AH786" s="56">
        <f t="shared" ca="1" si="340"/>
        <v>0</v>
      </c>
      <c r="AI786" s="56">
        <f t="shared" ca="1" si="340"/>
        <v>676.5</v>
      </c>
      <c r="AJ786" s="56">
        <f t="shared" ca="1" si="341"/>
        <v>0</v>
      </c>
      <c r="AK786" s="56">
        <f t="shared" ca="1" si="341"/>
        <v>0</v>
      </c>
      <c r="AL786" s="56">
        <f t="shared" ca="1" si="341"/>
        <v>0</v>
      </c>
      <c r="AM786" s="56">
        <f t="shared" ca="1" si="341"/>
        <v>0</v>
      </c>
      <c r="AN786" s="56">
        <f t="shared" ca="1" si="341"/>
        <v>0</v>
      </c>
      <c r="AO786" s="56">
        <f t="shared" ca="1" si="341"/>
        <v>0</v>
      </c>
      <c r="AP786" s="56">
        <f t="shared" ca="1" si="341"/>
        <v>0</v>
      </c>
      <c r="AQ786" s="56">
        <f t="shared" ca="1" si="341"/>
        <v>0</v>
      </c>
      <c r="AR786" s="56">
        <f t="shared" ca="1" si="341"/>
        <v>0</v>
      </c>
      <c r="AS786" s="56">
        <f t="shared" ca="1" si="341"/>
        <v>0</v>
      </c>
      <c r="AT786" s="56">
        <f t="shared" ca="1" si="342"/>
        <v>0</v>
      </c>
      <c r="AU786" s="56">
        <f t="shared" ca="1" si="342"/>
        <v>0</v>
      </c>
      <c r="AV786" s="56">
        <f t="shared" ca="1" si="342"/>
        <v>0</v>
      </c>
      <c r="AW786" s="56">
        <f t="shared" ca="1" si="342"/>
        <v>0</v>
      </c>
      <c r="AX786" s="56">
        <f t="shared" ca="1" si="342"/>
        <v>0</v>
      </c>
      <c r="AY786" s="56">
        <f t="shared" ca="1" si="342"/>
        <v>0</v>
      </c>
      <c r="AZ786" s="56">
        <f t="shared" ca="1" si="342"/>
        <v>0</v>
      </c>
      <c r="BA786" s="56">
        <f t="shared" ca="1" si="342"/>
        <v>0</v>
      </c>
      <c r="BB786" s="56">
        <f t="shared" ca="1" si="342"/>
        <v>0</v>
      </c>
      <c r="BC786" s="56">
        <f t="shared" ca="1" si="342"/>
        <v>0</v>
      </c>
      <c r="BD786" s="56">
        <f t="shared" ca="1" si="342"/>
        <v>0</v>
      </c>
      <c r="BE786" s="56">
        <f t="shared" ca="1" si="342"/>
        <v>0</v>
      </c>
      <c r="BF786" s="56">
        <f t="shared" ca="1" si="342"/>
        <v>0</v>
      </c>
      <c r="BG786" s="56">
        <f t="shared" ca="1" si="342"/>
        <v>0</v>
      </c>
    </row>
    <row r="787" spans="1:62" s="4" customFormat="1" x14ac:dyDescent="0.2">
      <c r="A787" s="4" t="s">
        <v>743</v>
      </c>
      <c r="B787" s="4" t="s">
        <v>2378</v>
      </c>
      <c r="C787" s="4" t="s">
        <v>1691</v>
      </c>
      <c r="E787" s="75"/>
      <c r="F787" s="67" t="s">
        <v>778</v>
      </c>
      <c r="G787" s="50" t="s">
        <v>1682</v>
      </c>
      <c r="H787" s="50" t="s">
        <v>1682</v>
      </c>
      <c r="I787" s="51"/>
      <c r="J787" s="52">
        <v>21</v>
      </c>
      <c r="K787" s="52"/>
      <c r="L787" s="53">
        <v>43606</v>
      </c>
      <c r="M787" s="54">
        <f t="shared" si="318"/>
        <v>2</v>
      </c>
      <c r="N787" s="52">
        <f t="shared" si="322"/>
        <v>21</v>
      </c>
      <c r="O787" s="55">
        <f t="shared" ca="1" si="332"/>
        <v>28</v>
      </c>
      <c r="P787" s="55" t="str">
        <f t="shared" ca="1" si="333"/>
        <v>2019.7</v>
      </c>
      <c r="Q787" s="56">
        <f t="shared" si="334"/>
        <v>1537.5</v>
      </c>
      <c r="R787" s="52">
        <f t="shared" ca="1" si="335"/>
        <v>50</v>
      </c>
      <c r="S787" s="52"/>
      <c r="T787" s="52" t="str">
        <f t="shared" ca="1" si="343"/>
        <v>OV</v>
      </c>
      <c r="U787" s="57" t="s">
        <v>178</v>
      </c>
      <c r="V787" s="58">
        <f t="shared" ca="1" si="336"/>
        <v>0</v>
      </c>
      <c r="W787" s="64" t="s">
        <v>2379</v>
      </c>
      <c r="X787" s="60"/>
      <c r="Y787" s="61">
        <v>1537.5</v>
      </c>
      <c r="Z787" s="56">
        <f t="shared" ca="1" si="340"/>
        <v>0</v>
      </c>
      <c r="AA787" s="56">
        <f t="shared" ca="1" si="340"/>
        <v>0</v>
      </c>
      <c r="AB787" s="56">
        <f t="shared" ca="1" si="340"/>
        <v>0</v>
      </c>
      <c r="AC787" s="56">
        <f t="shared" ca="1" si="340"/>
        <v>0</v>
      </c>
      <c r="AD787" s="56">
        <f t="shared" ca="1" si="340"/>
        <v>0</v>
      </c>
      <c r="AE787" s="56">
        <f t="shared" ca="1" si="340"/>
        <v>0</v>
      </c>
      <c r="AF787" s="56">
        <f t="shared" ca="1" si="340"/>
        <v>0</v>
      </c>
      <c r="AG787" s="56">
        <f t="shared" ca="1" si="340"/>
        <v>0</v>
      </c>
      <c r="AH787" s="56">
        <f t="shared" ca="1" si="340"/>
        <v>0</v>
      </c>
      <c r="AI787" s="56">
        <f t="shared" ca="1" si="340"/>
        <v>1537.5</v>
      </c>
      <c r="AJ787" s="56">
        <f t="shared" ca="1" si="341"/>
        <v>0</v>
      </c>
      <c r="AK787" s="56">
        <f t="shared" ca="1" si="341"/>
        <v>0</v>
      </c>
      <c r="AL787" s="56">
        <f t="shared" ca="1" si="341"/>
        <v>0</v>
      </c>
      <c r="AM787" s="56">
        <f t="shared" ca="1" si="341"/>
        <v>0</v>
      </c>
      <c r="AN787" s="56">
        <f t="shared" ca="1" si="341"/>
        <v>0</v>
      </c>
      <c r="AO787" s="56">
        <f t="shared" ca="1" si="341"/>
        <v>0</v>
      </c>
      <c r="AP787" s="56">
        <f t="shared" ca="1" si="341"/>
        <v>0</v>
      </c>
      <c r="AQ787" s="56">
        <f t="shared" ca="1" si="341"/>
        <v>0</v>
      </c>
      <c r="AR787" s="56">
        <f t="shared" ca="1" si="341"/>
        <v>0</v>
      </c>
      <c r="AS787" s="56">
        <f t="shared" ca="1" si="341"/>
        <v>0</v>
      </c>
      <c r="AT787" s="56">
        <f t="shared" ca="1" si="342"/>
        <v>0</v>
      </c>
      <c r="AU787" s="56">
        <f t="shared" ca="1" si="342"/>
        <v>0</v>
      </c>
      <c r="AV787" s="56">
        <f t="shared" ca="1" si="342"/>
        <v>0</v>
      </c>
      <c r="AW787" s="56">
        <f t="shared" ca="1" si="342"/>
        <v>0</v>
      </c>
      <c r="AX787" s="56">
        <f t="shared" ca="1" si="342"/>
        <v>0</v>
      </c>
      <c r="AY787" s="56">
        <f t="shared" ca="1" si="342"/>
        <v>0</v>
      </c>
      <c r="AZ787" s="56">
        <f t="shared" ca="1" si="342"/>
        <v>0</v>
      </c>
      <c r="BA787" s="56">
        <f t="shared" ca="1" si="342"/>
        <v>0</v>
      </c>
      <c r="BB787" s="56">
        <f t="shared" ca="1" si="342"/>
        <v>0</v>
      </c>
      <c r="BC787" s="56">
        <f t="shared" ca="1" si="342"/>
        <v>0</v>
      </c>
      <c r="BD787" s="56">
        <f t="shared" ca="1" si="342"/>
        <v>0</v>
      </c>
      <c r="BE787" s="56">
        <f t="shared" ca="1" si="342"/>
        <v>0</v>
      </c>
      <c r="BF787" s="56">
        <f t="shared" ca="1" si="342"/>
        <v>0</v>
      </c>
      <c r="BG787" s="56">
        <f t="shared" ca="1" si="342"/>
        <v>0</v>
      </c>
    </row>
    <row r="788" spans="1:62" s="4" customFormat="1" x14ac:dyDescent="0.2">
      <c r="A788" s="4" t="s">
        <v>743</v>
      </c>
      <c r="B788" s="4" t="s">
        <v>2378</v>
      </c>
      <c r="C788" s="4" t="s">
        <v>1691</v>
      </c>
      <c r="E788" s="75"/>
      <c r="F788" s="67" t="s">
        <v>776</v>
      </c>
      <c r="G788" s="50" t="s">
        <v>1682</v>
      </c>
      <c r="H788" s="50" t="s">
        <v>1682</v>
      </c>
      <c r="I788" s="51"/>
      <c r="J788" s="52">
        <v>21</v>
      </c>
      <c r="K788" s="52"/>
      <c r="L788" s="53">
        <v>43606</v>
      </c>
      <c r="M788" s="54">
        <f t="shared" si="318"/>
        <v>2</v>
      </c>
      <c r="N788" s="52">
        <f t="shared" si="322"/>
        <v>21</v>
      </c>
      <c r="O788" s="55">
        <f t="shared" ca="1" si="332"/>
        <v>28</v>
      </c>
      <c r="P788" s="55" t="str">
        <f t="shared" ca="1" si="333"/>
        <v>2019.7</v>
      </c>
      <c r="Q788" s="56">
        <f t="shared" si="334"/>
        <v>246</v>
      </c>
      <c r="R788" s="52">
        <f t="shared" ca="1" si="335"/>
        <v>50</v>
      </c>
      <c r="S788" s="52"/>
      <c r="T788" s="52" t="str">
        <f t="shared" ca="1" si="343"/>
        <v>OV</v>
      </c>
      <c r="U788" s="57" t="s">
        <v>178</v>
      </c>
      <c r="V788" s="58">
        <f t="shared" ca="1" si="336"/>
        <v>0</v>
      </c>
      <c r="W788" s="64" t="s">
        <v>2379</v>
      </c>
      <c r="X788" s="60"/>
      <c r="Y788" s="61">
        <v>246</v>
      </c>
      <c r="Z788" s="56">
        <f t="shared" ca="1" si="340"/>
        <v>0</v>
      </c>
      <c r="AA788" s="56">
        <f t="shared" ca="1" si="340"/>
        <v>0</v>
      </c>
      <c r="AB788" s="56">
        <f t="shared" ca="1" si="340"/>
        <v>0</v>
      </c>
      <c r="AC788" s="56">
        <f t="shared" ca="1" si="340"/>
        <v>0</v>
      </c>
      <c r="AD788" s="56">
        <f t="shared" ca="1" si="340"/>
        <v>0</v>
      </c>
      <c r="AE788" s="56">
        <f t="shared" ca="1" si="340"/>
        <v>0</v>
      </c>
      <c r="AF788" s="56">
        <f t="shared" ca="1" si="340"/>
        <v>0</v>
      </c>
      <c r="AG788" s="56">
        <f t="shared" ca="1" si="340"/>
        <v>0</v>
      </c>
      <c r="AH788" s="56">
        <f t="shared" ca="1" si="340"/>
        <v>0</v>
      </c>
      <c r="AI788" s="56">
        <f t="shared" ca="1" si="340"/>
        <v>246</v>
      </c>
      <c r="AJ788" s="56">
        <f t="shared" ca="1" si="341"/>
        <v>0</v>
      </c>
      <c r="AK788" s="56">
        <f t="shared" ca="1" si="341"/>
        <v>0</v>
      </c>
      <c r="AL788" s="56">
        <f t="shared" ca="1" si="341"/>
        <v>0</v>
      </c>
      <c r="AM788" s="56">
        <f t="shared" ca="1" si="341"/>
        <v>0</v>
      </c>
      <c r="AN788" s="56">
        <f t="shared" ca="1" si="341"/>
        <v>0</v>
      </c>
      <c r="AO788" s="56">
        <f t="shared" ca="1" si="341"/>
        <v>0</v>
      </c>
      <c r="AP788" s="56">
        <f t="shared" ca="1" si="341"/>
        <v>0</v>
      </c>
      <c r="AQ788" s="56">
        <f t="shared" ca="1" si="341"/>
        <v>0</v>
      </c>
      <c r="AR788" s="56">
        <f t="shared" ca="1" si="341"/>
        <v>0</v>
      </c>
      <c r="AS788" s="56">
        <f t="shared" ca="1" si="341"/>
        <v>0</v>
      </c>
      <c r="AT788" s="56">
        <f t="shared" ca="1" si="342"/>
        <v>0</v>
      </c>
      <c r="AU788" s="56">
        <f t="shared" ca="1" si="342"/>
        <v>0</v>
      </c>
      <c r="AV788" s="56">
        <f t="shared" ca="1" si="342"/>
        <v>0</v>
      </c>
      <c r="AW788" s="56">
        <f t="shared" ca="1" si="342"/>
        <v>0</v>
      </c>
      <c r="AX788" s="56">
        <f t="shared" ca="1" si="342"/>
        <v>0</v>
      </c>
      <c r="AY788" s="56">
        <f t="shared" ca="1" si="342"/>
        <v>0</v>
      </c>
      <c r="AZ788" s="56">
        <f t="shared" ca="1" si="342"/>
        <v>0</v>
      </c>
      <c r="BA788" s="56">
        <f t="shared" ca="1" si="342"/>
        <v>0</v>
      </c>
      <c r="BB788" s="56">
        <f t="shared" ca="1" si="342"/>
        <v>0</v>
      </c>
      <c r="BC788" s="56">
        <f t="shared" ca="1" si="342"/>
        <v>0</v>
      </c>
      <c r="BD788" s="56">
        <f t="shared" ca="1" si="342"/>
        <v>0</v>
      </c>
      <c r="BE788" s="56">
        <f t="shared" ca="1" si="342"/>
        <v>0</v>
      </c>
      <c r="BF788" s="56">
        <f t="shared" ca="1" si="342"/>
        <v>0</v>
      </c>
      <c r="BG788" s="56">
        <f t="shared" ca="1" si="342"/>
        <v>0</v>
      </c>
    </row>
    <row r="789" spans="1:62" s="4" customFormat="1" x14ac:dyDescent="0.2">
      <c r="A789" s="4" t="s">
        <v>743</v>
      </c>
      <c r="B789" s="4" t="s">
        <v>2378</v>
      </c>
      <c r="C789" s="4" t="s">
        <v>1691</v>
      </c>
      <c r="E789" s="75"/>
      <c r="F789" s="67" t="s">
        <v>774</v>
      </c>
      <c r="G789" s="50" t="s">
        <v>1682</v>
      </c>
      <c r="H789" s="50" t="s">
        <v>1682</v>
      </c>
      <c r="I789" s="51"/>
      <c r="J789" s="52">
        <v>21</v>
      </c>
      <c r="K789" s="52"/>
      <c r="L789" s="53">
        <v>43602</v>
      </c>
      <c r="M789" s="54">
        <f t="shared" si="318"/>
        <v>5</v>
      </c>
      <c r="N789" s="52">
        <f t="shared" si="322"/>
        <v>20</v>
      </c>
      <c r="O789" s="55">
        <f t="shared" ca="1" si="332"/>
        <v>28</v>
      </c>
      <c r="P789" s="55" t="str">
        <f t="shared" ca="1" si="333"/>
        <v>2019.7</v>
      </c>
      <c r="Q789" s="56">
        <f t="shared" si="334"/>
        <v>1537.5</v>
      </c>
      <c r="R789" s="52">
        <f t="shared" ca="1" si="335"/>
        <v>54</v>
      </c>
      <c r="S789" s="52"/>
      <c r="T789" s="52" t="str">
        <f t="shared" ca="1" si="343"/>
        <v>OV</v>
      </c>
      <c r="U789" s="57" t="s">
        <v>178</v>
      </c>
      <c r="V789" s="58">
        <f t="shared" ca="1" si="336"/>
        <v>0</v>
      </c>
      <c r="W789" s="64" t="s">
        <v>2379</v>
      </c>
      <c r="X789" s="60"/>
      <c r="Y789" s="61">
        <v>1537.5</v>
      </c>
      <c r="Z789" s="56">
        <f t="shared" ca="1" si="340"/>
        <v>0</v>
      </c>
      <c r="AA789" s="56">
        <f t="shared" ca="1" si="340"/>
        <v>0</v>
      </c>
      <c r="AB789" s="56">
        <f t="shared" ca="1" si="340"/>
        <v>0</v>
      </c>
      <c r="AC789" s="56">
        <f t="shared" ca="1" si="340"/>
        <v>0</v>
      </c>
      <c r="AD789" s="56">
        <f t="shared" ca="1" si="340"/>
        <v>0</v>
      </c>
      <c r="AE789" s="56">
        <f t="shared" ca="1" si="340"/>
        <v>0</v>
      </c>
      <c r="AF789" s="56">
        <f t="shared" ca="1" si="340"/>
        <v>0</v>
      </c>
      <c r="AG789" s="56">
        <f t="shared" ca="1" si="340"/>
        <v>0</v>
      </c>
      <c r="AH789" s="56">
        <f t="shared" ca="1" si="340"/>
        <v>0</v>
      </c>
      <c r="AI789" s="56">
        <f t="shared" ca="1" si="340"/>
        <v>1537.5</v>
      </c>
      <c r="AJ789" s="56">
        <f t="shared" ca="1" si="341"/>
        <v>0</v>
      </c>
      <c r="AK789" s="56">
        <f t="shared" ca="1" si="341"/>
        <v>0</v>
      </c>
      <c r="AL789" s="56">
        <f t="shared" ca="1" si="341"/>
        <v>0</v>
      </c>
      <c r="AM789" s="56">
        <f t="shared" ca="1" si="341"/>
        <v>0</v>
      </c>
      <c r="AN789" s="56">
        <f t="shared" ca="1" si="341"/>
        <v>0</v>
      </c>
      <c r="AO789" s="56">
        <f t="shared" ca="1" si="341"/>
        <v>0</v>
      </c>
      <c r="AP789" s="56">
        <f t="shared" ca="1" si="341"/>
        <v>0</v>
      </c>
      <c r="AQ789" s="56">
        <f t="shared" ca="1" si="341"/>
        <v>0</v>
      </c>
      <c r="AR789" s="56">
        <f t="shared" ca="1" si="341"/>
        <v>0</v>
      </c>
      <c r="AS789" s="56">
        <f t="shared" ca="1" si="341"/>
        <v>0</v>
      </c>
      <c r="AT789" s="56">
        <f t="shared" ca="1" si="342"/>
        <v>0</v>
      </c>
      <c r="AU789" s="56">
        <f t="shared" ca="1" si="342"/>
        <v>0</v>
      </c>
      <c r="AV789" s="56">
        <f t="shared" ca="1" si="342"/>
        <v>0</v>
      </c>
      <c r="AW789" s="56">
        <f t="shared" ca="1" si="342"/>
        <v>0</v>
      </c>
      <c r="AX789" s="56">
        <f t="shared" ca="1" si="342"/>
        <v>0</v>
      </c>
      <c r="AY789" s="56">
        <f t="shared" ca="1" si="342"/>
        <v>0</v>
      </c>
      <c r="AZ789" s="56">
        <f t="shared" ca="1" si="342"/>
        <v>0</v>
      </c>
      <c r="BA789" s="56">
        <f t="shared" ca="1" si="342"/>
        <v>0</v>
      </c>
      <c r="BB789" s="56">
        <f t="shared" ca="1" si="342"/>
        <v>0</v>
      </c>
      <c r="BC789" s="56">
        <f t="shared" ca="1" si="342"/>
        <v>0</v>
      </c>
      <c r="BD789" s="56">
        <f t="shared" ca="1" si="342"/>
        <v>0</v>
      </c>
      <c r="BE789" s="56">
        <f t="shared" ca="1" si="342"/>
        <v>0</v>
      </c>
      <c r="BF789" s="56">
        <f t="shared" ca="1" si="342"/>
        <v>0</v>
      </c>
      <c r="BG789" s="56">
        <f t="shared" ca="1" si="342"/>
        <v>0</v>
      </c>
    </row>
    <row r="790" spans="1:62" x14ac:dyDescent="0.2">
      <c r="A790" s="4" t="s">
        <v>2380</v>
      </c>
      <c r="B790" s="4" t="s">
        <v>2381</v>
      </c>
      <c r="C790" s="4" t="s">
        <v>1681</v>
      </c>
      <c r="D790" s="4"/>
      <c r="E790" s="48"/>
      <c r="F790" s="63"/>
      <c r="G790" s="50" t="s">
        <v>1682</v>
      </c>
      <c r="H790" s="50" t="s">
        <v>1682</v>
      </c>
      <c r="I790" s="51"/>
      <c r="J790" s="52">
        <v>14</v>
      </c>
      <c r="K790" s="52"/>
      <c r="L790" s="53"/>
      <c r="M790" s="54" t="str">
        <f t="shared" si="318"/>
        <v>-</v>
      </c>
      <c r="N790" s="52">
        <f t="shared" si="322"/>
        <v>0</v>
      </c>
      <c r="O790" s="55">
        <f t="shared" ca="1" si="332"/>
        <v>28</v>
      </c>
      <c r="P790" s="55" t="str">
        <f t="shared" ca="1" si="333"/>
        <v>2019.7</v>
      </c>
      <c r="Q790" s="56">
        <f t="shared" si="334"/>
        <v>0</v>
      </c>
      <c r="R790" s="52" t="str">
        <f t="shared" si="335"/>
        <v/>
      </c>
      <c r="S790" s="52"/>
      <c r="T790" s="52" t="str">
        <f t="shared" si="343"/>
        <v>OV</v>
      </c>
      <c r="U790" s="57" t="s">
        <v>130</v>
      </c>
      <c r="V790" s="58">
        <f t="shared" ca="1" si="336"/>
        <v>0</v>
      </c>
      <c r="W790" s="64" t="s">
        <v>2382</v>
      </c>
      <c r="X790" s="60"/>
      <c r="Y790" s="61"/>
      <c r="Z790" s="56">
        <f t="shared" ca="1" si="340"/>
        <v>0</v>
      </c>
      <c r="AA790" s="56">
        <f t="shared" ca="1" si="340"/>
        <v>0</v>
      </c>
      <c r="AB790" s="56">
        <f t="shared" ca="1" si="340"/>
        <v>0</v>
      </c>
      <c r="AC790" s="56">
        <f t="shared" ca="1" si="340"/>
        <v>0</v>
      </c>
      <c r="AD790" s="56">
        <f t="shared" ca="1" si="340"/>
        <v>0</v>
      </c>
      <c r="AE790" s="56">
        <f t="shared" ca="1" si="340"/>
        <v>0</v>
      </c>
      <c r="AF790" s="56">
        <f t="shared" ca="1" si="340"/>
        <v>0</v>
      </c>
      <c r="AG790" s="56">
        <f t="shared" ca="1" si="340"/>
        <v>0</v>
      </c>
      <c r="AH790" s="56">
        <f t="shared" ca="1" si="340"/>
        <v>0</v>
      </c>
      <c r="AI790" s="56">
        <f t="shared" ca="1" si="340"/>
        <v>0</v>
      </c>
      <c r="AJ790" s="56">
        <f t="shared" ca="1" si="341"/>
        <v>0</v>
      </c>
      <c r="AK790" s="56">
        <f t="shared" ca="1" si="341"/>
        <v>0</v>
      </c>
      <c r="AL790" s="56">
        <f t="shared" ca="1" si="341"/>
        <v>0</v>
      </c>
      <c r="AM790" s="56">
        <f t="shared" ca="1" si="341"/>
        <v>0</v>
      </c>
      <c r="AN790" s="56">
        <f t="shared" ca="1" si="341"/>
        <v>0</v>
      </c>
      <c r="AO790" s="56">
        <f t="shared" ca="1" si="341"/>
        <v>0</v>
      </c>
      <c r="AP790" s="56">
        <f t="shared" ca="1" si="341"/>
        <v>0</v>
      </c>
      <c r="AQ790" s="56">
        <f t="shared" ca="1" si="341"/>
        <v>0</v>
      </c>
      <c r="AR790" s="56">
        <f t="shared" ca="1" si="341"/>
        <v>0</v>
      </c>
      <c r="AS790" s="56">
        <f t="shared" ca="1" si="341"/>
        <v>0</v>
      </c>
      <c r="AT790" s="56">
        <f t="shared" ca="1" si="342"/>
        <v>0</v>
      </c>
      <c r="AU790" s="56">
        <f t="shared" ca="1" si="342"/>
        <v>0</v>
      </c>
      <c r="AV790" s="56">
        <f t="shared" ca="1" si="342"/>
        <v>0</v>
      </c>
      <c r="AW790" s="56">
        <f t="shared" ca="1" si="342"/>
        <v>0</v>
      </c>
      <c r="AX790" s="56">
        <f t="shared" ca="1" si="342"/>
        <v>0</v>
      </c>
      <c r="AY790" s="56">
        <f t="shared" ca="1" si="342"/>
        <v>0</v>
      </c>
      <c r="AZ790" s="56">
        <f t="shared" ca="1" si="342"/>
        <v>0</v>
      </c>
      <c r="BA790" s="56">
        <f t="shared" ca="1" si="342"/>
        <v>0</v>
      </c>
      <c r="BB790" s="56">
        <f t="shared" ca="1" si="342"/>
        <v>0</v>
      </c>
      <c r="BC790" s="56">
        <f t="shared" ca="1" si="342"/>
        <v>0</v>
      </c>
      <c r="BD790" s="56">
        <f t="shared" ca="1" si="342"/>
        <v>0</v>
      </c>
      <c r="BE790" s="56">
        <f t="shared" ca="1" si="342"/>
        <v>0</v>
      </c>
      <c r="BF790" s="56">
        <f t="shared" ca="1" si="342"/>
        <v>0</v>
      </c>
      <c r="BG790" s="56">
        <f t="shared" ca="1" si="342"/>
        <v>0</v>
      </c>
      <c r="BH790" s="4"/>
      <c r="BJ790" s="4"/>
    </row>
    <row r="791" spans="1:62" x14ac:dyDescent="0.2">
      <c r="A791" s="4" t="s">
        <v>2383</v>
      </c>
      <c r="B791" s="4" t="s">
        <v>2384</v>
      </c>
      <c r="C791" s="4" t="s">
        <v>1783</v>
      </c>
      <c r="D791" s="4"/>
      <c r="E791" s="93"/>
      <c r="F791" s="86"/>
      <c r="G791" s="50" t="s">
        <v>1682</v>
      </c>
      <c r="H791" s="50" t="s">
        <v>1682</v>
      </c>
      <c r="I791" s="51"/>
      <c r="J791" s="52">
        <v>14</v>
      </c>
      <c r="K791" s="52"/>
      <c r="L791" s="53"/>
      <c r="M791" s="54" t="str">
        <f t="shared" si="318"/>
        <v>-</v>
      </c>
      <c r="N791" s="52">
        <f t="shared" si="322"/>
        <v>0</v>
      </c>
      <c r="O791" s="55">
        <f t="shared" ca="1" si="332"/>
        <v>28</v>
      </c>
      <c r="P791" s="55" t="str">
        <f t="shared" ca="1" si="333"/>
        <v>2019.7</v>
      </c>
      <c r="Q791" s="56">
        <f t="shared" si="334"/>
        <v>0</v>
      </c>
      <c r="R791" s="52" t="str">
        <f t="shared" si="335"/>
        <v/>
      </c>
      <c r="S791" s="57"/>
      <c r="T791" s="52" t="str">
        <f t="shared" si="343"/>
        <v>OV</v>
      </c>
      <c r="U791" s="57" t="s">
        <v>130</v>
      </c>
      <c r="V791" s="58">
        <f t="shared" ca="1" si="336"/>
        <v>0</v>
      </c>
      <c r="W791" s="64" t="s">
        <v>2385</v>
      </c>
      <c r="X791" s="60"/>
      <c r="Y791" s="61"/>
      <c r="Z791" s="56">
        <f t="shared" ca="1" si="340"/>
        <v>0</v>
      </c>
      <c r="AA791" s="56">
        <f t="shared" ca="1" si="340"/>
        <v>0</v>
      </c>
      <c r="AB791" s="56">
        <f t="shared" ca="1" si="340"/>
        <v>0</v>
      </c>
      <c r="AC791" s="56">
        <f t="shared" ca="1" si="340"/>
        <v>0</v>
      </c>
      <c r="AD791" s="56">
        <f t="shared" ca="1" si="340"/>
        <v>0</v>
      </c>
      <c r="AE791" s="56">
        <f t="shared" ca="1" si="340"/>
        <v>0</v>
      </c>
      <c r="AF791" s="56">
        <f t="shared" ca="1" si="340"/>
        <v>0</v>
      </c>
      <c r="AG791" s="56">
        <f t="shared" ca="1" si="340"/>
        <v>0</v>
      </c>
      <c r="AH791" s="56">
        <f t="shared" ca="1" si="340"/>
        <v>0</v>
      </c>
      <c r="AI791" s="56">
        <f t="shared" ca="1" si="340"/>
        <v>0</v>
      </c>
      <c r="AJ791" s="56">
        <f t="shared" ca="1" si="341"/>
        <v>0</v>
      </c>
      <c r="AK791" s="56">
        <f t="shared" ca="1" si="341"/>
        <v>0</v>
      </c>
      <c r="AL791" s="56">
        <f t="shared" ca="1" si="341"/>
        <v>0</v>
      </c>
      <c r="AM791" s="56">
        <f t="shared" ca="1" si="341"/>
        <v>0</v>
      </c>
      <c r="AN791" s="56">
        <f t="shared" ca="1" si="341"/>
        <v>0</v>
      </c>
      <c r="AO791" s="56">
        <f t="shared" ca="1" si="341"/>
        <v>0</v>
      </c>
      <c r="AP791" s="56">
        <f t="shared" ca="1" si="341"/>
        <v>0</v>
      </c>
      <c r="AQ791" s="56">
        <f t="shared" ca="1" si="341"/>
        <v>0</v>
      </c>
      <c r="AR791" s="56">
        <f t="shared" ca="1" si="341"/>
        <v>0</v>
      </c>
      <c r="AS791" s="56">
        <f t="shared" ca="1" si="341"/>
        <v>0</v>
      </c>
      <c r="AT791" s="56">
        <f t="shared" ca="1" si="342"/>
        <v>0</v>
      </c>
      <c r="AU791" s="56">
        <f t="shared" ca="1" si="342"/>
        <v>0</v>
      </c>
      <c r="AV791" s="56">
        <f t="shared" ca="1" si="342"/>
        <v>0</v>
      </c>
      <c r="AW791" s="56">
        <f t="shared" ca="1" si="342"/>
        <v>0</v>
      </c>
      <c r="AX791" s="56">
        <f t="shared" ca="1" si="342"/>
        <v>0</v>
      </c>
      <c r="AY791" s="56">
        <f t="shared" ca="1" si="342"/>
        <v>0</v>
      </c>
      <c r="AZ791" s="56">
        <f t="shared" ca="1" si="342"/>
        <v>0</v>
      </c>
      <c r="BA791" s="56">
        <f t="shared" ca="1" si="342"/>
        <v>0</v>
      </c>
      <c r="BB791" s="56">
        <f t="shared" ca="1" si="342"/>
        <v>0</v>
      </c>
      <c r="BC791" s="56">
        <f t="shared" ca="1" si="342"/>
        <v>0</v>
      </c>
      <c r="BD791" s="56">
        <f t="shared" ca="1" si="342"/>
        <v>0</v>
      </c>
      <c r="BE791" s="56">
        <f t="shared" ca="1" si="342"/>
        <v>0</v>
      </c>
      <c r="BF791" s="56">
        <f t="shared" ca="1" si="342"/>
        <v>0</v>
      </c>
      <c r="BG791" s="56">
        <f t="shared" ca="1" si="342"/>
        <v>0</v>
      </c>
      <c r="BH791" s="4"/>
      <c r="BJ791" s="4"/>
    </row>
    <row r="792" spans="1:62" x14ac:dyDescent="0.2">
      <c r="A792" s="4" t="s">
        <v>2386</v>
      </c>
      <c r="B792" s="4" t="s">
        <v>2387</v>
      </c>
      <c r="C792" s="4" t="s">
        <v>1783</v>
      </c>
      <c r="D792" s="4"/>
      <c r="E792" s="93"/>
      <c r="F792" s="86"/>
      <c r="G792" s="50" t="s">
        <v>1682</v>
      </c>
      <c r="H792" s="50" t="s">
        <v>1682</v>
      </c>
      <c r="I792" s="51"/>
      <c r="J792" s="52">
        <v>14</v>
      </c>
      <c r="K792" s="52"/>
      <c r="L792" s="53"/>
      <c r="M792" s="54" t="str">
        <f t="shared" si="318"/>
        <v>-</v>
      </c>
      <c r="N792" s="52">
        <f t="shared" si="322"/>
        <v>0</v>
      </c>
      <c r="O792" s="55">
        <f t="shared" ca="1" si="332"/>
        <v>28</v>
      </c>
      <c r="P792" s="55" t="str">
        <f t="shared" ca="1" si="333"/>
        <v>2019.7</v>
      </c>
      <c r="Q792" s="56">
        <f t="shared" si="334"/>
        <v>0</v>
      </c>
      <c r="R792" s="52" t="str">
        <f t="shared" si="335"/>
        <v/>
      </c>
      <c r="S792" s="57"/>
      <c r="T792" s="52" t="str">
        <f t="shared" si="343"/>
        <v>OV</v>
      </c>
      <c r="U792" s="57" t="s">
        <v>130</v>
      </c>
      <c r="V792" s="58">
        <f t="shared" ca="1" si="336"/>
        <v>0</v>
      </c>
      <c r="W792" s="64" t="s">
        <v>2388</v>
      </c>
      <c r="X792" s="60"/>
      <c r="Y792" s="61"/>
      <c r="Z792" s="56">
        <f t="shared" ref="Z792:AI801" ca="1" si="344">IF($O792-WEEKNUM(Z$1815)=0,$Y792,0)</f>
        <v>0</v>
      </c>
      <c r="AA792" s="56">
        <f t="shared" ca="1" si="344"/>
        <v>0</v>
      </c>
      <c r="AB792" s="56">
        <f t="shared" ca="1" si="344"/>
        <v>0</v>
      </c>
      <c r="AC792" s="56">
        <f t="shared" ca="1" si="344"/>
        <v>0</v>
      </c>
      <c r="AD792" s="56">
        <f t="shared" ca="1" si="344"/>
        <v>0</v>
      </c>
      <c r="AE792" s="56">
        <f t="shared" ca="1" si="344"/>
        <v>0</v>
      </c>
      <c r="AF792" s="56">
        <f t="shared" ca="1" si="344"/>
        <v>0</v>
      </c>
      <c r="AG792" s="56">
        <f t="shared" ca="1" si="344"/>
        <v>0</v>
      </c>
      <c r="AH792" s="56">
        <f t="shared" ca="1" si="344"/>
        <v>0</v>
      </c>
      <c r="AI792" s="56">
        <f t="shared" ca="1" si="344"/>
        <v>0</v>
      </c>
      <c r="AJ792" s="56">
        <f t="shared" ref="AJ792:AS801" ca="1" si="345">IF($O792-WEEKNUM(AJ$1815)=0,$Y792,0)</f>
        <v>0</v>
      </c>
      <c r="AK792" s="56">
        <f t="shared" ca="1" si="345"/>
        <v>0</v>
      </c>
      <c r="AL792" s="56">
        <f t="shared" ca="1" si="345"/>
        <v>0</v>
      </c>
      <c r="AM792" s="56">
        <f t="shared" ca="1" si="345"/>
        <v>0</v>
      </c>
      <c r="AN792" s="56">
        <f t="shared" ca="1" si="345"/>
        <v>0</v>
      </c>
      <c r="AO792" s="56">
        <f t="shared" ca="1" si="345"/>
        <v>0</v>
      </c>
      <c r="AP792" s="56">
        <f t="shared" ca="1" si="345"/>
        <v>0</v>
      </c>
      <c r="AQ792" s="56">
        <f t="shared" ca="1" si="345"/>
        <v>0</v>
      </c>
      <c r="AR792" s="56">
        <f t="shared" ca="1" si="345"/>
        <v>0</v>
      </c>
      <c r="AS792" s="56">
        <f t="shared" ca="1" si="345"/>
        <v>0</v>
      </c>
      <c r="AT792" s="56">
        <f t="shared" ref="AT792:BG801" ca="1" si="346">IF($O792-WEEKNUM(AT$1815)=0,$Y792,0)</f>
        <v>0</v>
      </c>
      <c r="AU792" s="56">
        <f t="shared" ca="1" si="346"/>
        <v>0</v>
      </c>
      <c r="AV792" s="56">
        <f t="shared" ca="1" si="346"/>
        <v>0</v>
      </c>
      <c r="AW792" s="56">
        <f t="shared" ca="1" si="346"/>
        <v>0</v>
      </c>
      <c r="AX792" s="56">
        <f t="shared" ca="1" si="346"/>
        <v>0</v>
      </c>
      <c r="AY792" s="56">
        <f t="shared" ca="1" si="346"/>
        <v>0</v>
      </c>
      <c r="AZ792" s="56">
        <f t="shared" ca="1" si="346"/>
        <v>0</v>
      </c>
      <c r="BA792" s="56">
        <f t="shared" ca="1" si="346"/>
        <v>0</v>
      </c>
      <c r="BB792" s="56">
        <f t="shared" ca="1" si="346"/>
        <v>0</v>
      </c>
      <c r="BC792" s="56">
        <f t="shared" ca="1" si="346"/>
        <v>0</v>
      </c>
      <c r="BD792" s="56">
        <f t="shared" ca="1" si="346"/>
        <v>0</v>
      </c>
      <c r="BE792" s="56">
        <f t="shared" ca="1" si="346"/>
        <v>0</v>
      </c>
      <c r="BF792" s="56">
        <f t="shared" ca="1" si="346"/>
        <v>0</v>
      </c>
      <c r="BG792" s="56">
        <f t="shared" ca="1" si="346"/>
        <v>0</v>
      </c>
      <c r="BH792" s="4"/>
      <c r="BJ792" s="4"/>
    </row>
    <row r="793" spans="1:62" s="4" customFormat="1" x14ac:dyDescent="0.2">
      <c r="B793" s="4" t="s">
        <v>2389</v>
      </c>
      <c r="C793" s="4" t="s">
        <v>1727</v>
      </c>
      <c r="E793" s="93"/>
      <c r="F793" s="86"/>
      <c r="G793" s="50" t="s">
        <v>1682</v>
      </c>
      <c r="H793" s="50" t="s">
        <v>1682</v>
      </c>
      <c r="I793" s="51"/>
      <c r="J793" s="52">
        <v>30</v>
      </c>
      <c r="K793" s="52"/>
      <c r="L793" s="53"/>
      <c r="M793" s="54" t="str">
        <f t="shared" si="318"/>
        <v>-</v>
      </c>
      <c r="N793" s="52">
        <f t="shared" si="322"/>
        <v>0</v>
      </c>
      <c r="O793" s="55">
        <f t="shared" ca="1" si="332"/>
        <v>28</v>
      </c>
      <c r="P793" s="55" t="str">
        <f t="shared" ca="1" si="333"/>
        <v>2019.7</v>
      </c>
      <c r="Q793" s="56">
        <f t="shared" si="334"/>
        <v>0</v>
      </c>
      <c r="R793" s="52" t="str">
        <f t="shared" si="335"/>
        <v/>
      </c>
      <c r="S793" s="57"/>
      <c r="T793" s="52" t="str">
        <f t="shared" si="343"/>
        <v>OV</v>
      </c>
      <c r="U793" s="57" t="s">
        <v>130</v>
      </c>
      <c r="V793" s="58">
        <f t="shared" ca="1" si="336"/>
        <v>0</v>
      </c>
      <c r="W793" s="59"/>
      <c r="X793" s="60"/>
      <c r="Y793" s="61"/>
      <c r="Z793" s="56">
        <f t="shared" ca="1" si="344"/>
        <v>0</v>
      </c>
      <c r="AA793" s="56">
        <f t="shared" ca="1" si="344"/>
        <v>0</v>
      </c>
      <c r="AB793" s="56">
        <f t="shared" ca="1" si="344"/>
        <v>0</v>
      </c>
      <c r="AC793" s="56">
        <f t="shared" ca="1" si="344"/>
        <v>0</v>
      </c>
      <c r="AD793" s="56">
        <f t="shared" ca="1" si="344"/>
        <v>0</v>
      </c>
      <c r="AE793" s="56">
        <f t="shared" ca="1" si="344"/>
        <v>0</v>
      </c>
      <c r="AF793" s="56">
        <f t="shared" ca="1" si="344"/>
        <v>0</v>
      </c>
      <c r="AG793" s="56">
        <f t="shared" ca="1" si="344"/>
        <v>0</v>
      </c>
      <c r="AH793" s="56">
        <f t="shared" ca="1" si="344"/>
        <v>0</v>
      </c>
      <c r="AI793" s="56">
        <f t="shared" ca="1" si="344"/>
        <v>0</v>
      </c>
      <c r="AJ793" s="56">
        <f t="shared" ca="1" si="345"/>
        <v>0</v>
      </c>
      <c r="AK793" s="56">
        <f t="shared" ca="1" si="345"/>
        <v>0</v>
      </c>
      <c r="AL793" s="56">
        <f t="shared" ca="1" si="345"/>
        <v>0</v>
      </c>
      <c r="AM793" s="56">
        <f t="shared" ca="1" si="345"/>
        <v>0</v>
      </c>
      <c r="AN793" s="56">
        <f t="shared" ca="1" si="345"/>
        <v>0</v>
      </c>
      <c r="AO793" s="56">
        <f t="shared" ca="1" si="345"/>
        <v>0</v>
      </c>
      <c r="AP793" s="56">
        <f t="shared" ca="1" si="345"/>
        <v>0</v>
      </c>
      <c r="AQ793" s="56">
        <f t="shared" ca="1" si="345"/>
        <v>0</v>
      </c>
      <c r="AR793" s="56">
        <f t="shared" ca="1" si="345"/>
        <v>0</v>
      </c>
      <c r="AS793" s="56">
        <f t="shared" ca="1" si="345"/>
        <v>0</v>
      </c>
      <c r="AT793" s="56">
        <f t="shared" ca="1" si="346"/>
        <v>0</v>
      </c>
      <c r="AU793" s="56">
        <f t="shared" ca="1" si="346"/>
        <v>0</v>
      </c>
      <c r="AV793" s="56">
        <f t="shared" ca="1" si="346"/>
        <v>0</v>
      </c>
      <c r="AW793" s="56">
        <f t="shared" ca="1" si="346"/>
        <v>0</v>
      </c>
      <c r="AX793" s="56">
        <f t="shared" ca="1" si="346"/>
        <v>0</v>
      </c>
      <c r="AY793" s="56">
        <f t="shared" ca="1" si="346"/>
        <v>0</v>
      </c>
      <c r="AZ793" s="56">
        <f t="shared" ca="1" si="346"/>
        <v>0</v>
      </c>
      <c r="BA793" s="56">
        <f t="shared" ca="1" si="346"/>
        <v>0</v>
      </c>
      <c r="BB793" s="56">
        <f t="shared" ca="1" si="346"/>
        <v>0</v>
      </c>
      <c r="BC793" s="56">
        <f t="shared" ca="1" si="346"/>
        <v>0</v>
      </c>
      <c r="BD793" s="56">
        <f t="shared" ca="1" si="346"/>
        <v>0</v>
      </c>
      <c r="BE793" s="56">
        <f t="shared" ca="1" si="346"/>
        <v>0</v>
      </c>
      <c r="BF793" s="56">
        <f t="shared" ca="1" si="346"/>
        <v>0</v>
      </c>
      <c r="BG793" s="56">
        <f t="shared" ca="1" si="346"/>
        <v>0</v>
      </c>
      <c r="BI793" s="1"/>
    </row>
    <row r="794" spans="1:62" s="4" customFormat="1" x14ac:dyDescent="0.2">
      <c r="A794" s="4" t="s">
        <v>1297</v>
      </c>
      <c r="B794" s="4" t="s">
        <v>4089</v>
      </c>
      <c r="C794" s="4" t="s">
        <v>1684</v>
      </c>
      <c r="E794" s="66"/>
      <c r="F794" s="67" t="s">
        <v>1300</v>
      </c>
      <c r="G794" s="50" t="s">
        <v>1682</v>
      </c>
      <c r="H794" s="50" t="s">
        <v>1682</v>
      </c>
      <c r="I794" s="51"/>
      <c r="J794" s="52">
        <v>7</v>
      </c>
      <c r="K794" s="52"/>
      <c r="L794" s="68">
        <v>43581</v>
      </c>
      <c r="M794" s="54">
        <f t="shared" si="318"/>
        <v>5</v>
      </c>
      <c r="N794" s="52">
        <f t="shared" si="322"/>
        <v>17</v>
      </c>
      <c r="O794" s="55">
        <f t="shared" ca="1" si="332"/>
        <v>28</v>
      </c>
      <c r="P794" s="55" t="str">
        <f t="shared" ca="1" si="333"/>
        <v>2019.7</v>
      </c>
      <c r="Q794" s="56">
        <f t="shared" si="334"/>
        <v>14731.155192532087</v>
      </c>
      <c r="R794" s="52">
        <f t="shared" ca="1" si="335"/>
        <v>75</v>
      </c>
      <c r="S794" s="52"/>
      <c r="T794" s="52" t="str">
        <f t="shared" ca="1" si="343"/>
        <v>OV</v>
      </c>
      <c r="U794" s="57" t="s">
        <v>130</v>
      </c>
      <c r="V794" s="58">
        <f t="shared" ca="1" si="336"/>
        <v>0</v>
      </c>
      <c r="W794" s="64" t="s">
        <v>2391</v>
      </c>
      <c r="X794" s="60"/>
      <c r="Y794" s="61">
        <v>63123</v>
      </c>
      <c r="Z794" s="56">
        <f t="shared" ca="1" si="344"/>
        <v>0</v>
      </c>
      <c r="AA794" s="56">
        <f t="shared" ca="1" si="344"/>
        <v>0</v>
      </c>
      <c r="AB794" s="56">
        <f t="shared" ca="1" si="344"/>
        <v>0</v>
      </c>
      <c r="AC794" s="56">
        <f t="shared" ca="1" si="344"/>
        <v>0</v>
      </c>
      <c r="AD794" s="56">
        <f t="shared" ca="1" si="344"/>
        <v>0</v>
      </c>
      <c r="AE794" s="56">
        <f t="shared" ca="1" si="344"/>
        <v>0</v>
      </c>
      <c r="AF794" s="56">
        <f t="shared" ca="1" si="344"/>
        <v>0</v>
      </c>
      <c r="AG794" s="56">
        <f t="shared" ca="1" si="344"/>
        <v>0</v>
      </c>
      <c r="AH794" s="56">
        <f t="shared" ca="1" si="344"/>
        <v>0</v>
      </c>
      <c r="AI794" s="56">
        <f t="shared" ca="1" si="344"/>
        <v>63123</v>
      </c>
      <c r="AJ794" s="56">
        <f t="shared" ca="1" si="345"/>
        <v>0</v>
      </c>
      <c r="AK794" s="56">
        <f t="shared" ca="1" si="345"/>
        <v>0</v>
      </c>
      <c r="AL794" s="56">
        <f t="shared" ca="1" si="345"/>
        <v>0</v>
      </c>
      <c r="AM794" s="56">
        <f t="shared" ca="1" si="345"/>
        <v>0</v>
      </c>
      <c r="AN794" s="56">
        <f t="shared" ca="1" si="345"/>
        <v>0</v>
      </c>
      <c r="AO794" s="56">
        <f t="shared" ca="1" si="345"/>
        <v>0</v>
      </c>
      <c r="AP794" s="56">
        <f t="shared" ca="1" si="345"/>
        <v>0</v>
      </c>
      <c r="AQ794" s="56">
        <f t="shared" ca="1" si="345"/>
        <v>0</v>
      </c>
      <c r="AR794" s="56">
        <f t="shared" ca="1" si="345"/>
        <v>0</v>
      </c>
      <c r="AS794" s="56">
        <f t="shared" ca="1" si="345"/>
        <v>0</v>
      </c>
      <c r="AT794" s="56">
        <f t="shared" ca="1" si="346"/>
        <v>0</v>
      </c>
      <c r="AU794" s="56">
        <f t="shared" ca="1" si="346"/>
        <v>0</v>
      </c>
      <c r="AV794" s="56">
        <f t="shared" ca="1" si="346"/>
        <v>0</v>
      </c>
      <c r="AW794" s="56">
        <f t="shared" ca="1" si="346"/>
        <v>0</v>
      </c>
      <c r="AX794" s="56">
        <f t="shared" ca="1" si="346"/>
        <v>0</v>
      </c>
      <c r="AY794" s="56">
        <f t="shared" ca="1" si="346"/>
        <v>0</v>
      </c>
      <c r="AZ794" s="56">
        <f t="shared" ca="1" si="346"/>
        <v>0</v>
      </c>
      <c r="BA794" s="56">
        <f t="shared" ca="1" si="346"/>
        <v>0</v>
      </c>
      <c r="BB794" s="56">
        <f t="shared" ca="1" si="346"/>
        <v>0</v>
      </c>
      <c r="BC794" s="56">
        <f t="shared" ca="1" si="346"/>
        <v>0</v>
      </c>
      <c r="BD794" s="56">
        <f t="shared" ca="1" si="346"/>
        <v>0</v>
      </c>
      <c r="BE794" s="56">
        <f t="shared" ca="1" si="346"/>
        <v>0</v>
      </c>
      <c r="BF794" s="56">
        <f t="shared" ca="1" si="346"/>
        <v>0</v>
      </c>
      <c r="BG794" s="56">
        <f t="shared" ca="1" si="346"/>
        <v>0</v>
      </c>
    </row>
    <row r="795" spans="1:62" s="4" customFormat="1" x14ac:dyDescent="0.2">
      <c r="A795" s="4" t="s">
        <v>1297</v>
      </c>
      <c r="B795" s="4" t="s">
        <v>4089</v>
      </c>
      <c r="C795" s="4" t="s">
        <v>1684</v>
      </c>
      <c r="E795" s="66"/>
      <c r="F795" s="67" t="s">
        <v>1302</v>
      </c>
      <c r="G795" s="50" t="s">
        <v>1682</v>
      </c>
      <c r="H795" s="50" t="s">
        <v>1682</v>
      </c>
      <c r="I795" s="51"/>
      <c r="J795" s="52">
        <v>7</v>
      </c>
      <c r="K795" s="52"/>
      <c r="L795" s="53">
        <v>43580</v>
      </c>
      <c r="M795" s="54">
        <f t="shared" si="318"/>
        <v>4</v>
      </c>
      <c r="N795" s="52">
        <f t="shared" si="322"/>
        <v>17</v>
      </c>
      <c r="O795" s="55">
        <f t="shared" ca="1" si="332"/>
        <v>28</v>
      </c>
      <c r="P795" s="55" t="str">
        <f t="shared" ca="1" si="333"/>
        <v>2019.7</v>
      </c>
      <c r="Q795" s="56">
        <f t="shared" si="334"/>
        <v>14731.155192532087</v>
      </c>
      <c r="R795" s="52">
        <f t="shared" ca="1" si="335"/>
        <v>76</v>
      </c>
      <c r="S795" s="52"/>
      <c r="T795" s="52" t="str">
        <f t="shared" ca="1" si="343"/>
        <v>OV</v>
      </c>
      <c r="U795" s="57" t="s">
        <v>130</v>
      </c>
      <c r="V795" s="58">
        <f t="shared" ca="1" si="336"/>
        <v>0</v>
      </c>
      <c r="W795" s="64" t="s">
        <v>2391</v>
      </c>
      <c r="X795" s="60"/>
      <c r="Y795" s="61">
        <v>63123</v>
      </c>
      <c r="Z795" s="56">
        <f t="shared" ca="1" si="344"/>
        <v>0</v>
      </c>
      <c r="AA795" s="56">
        <f t="shared" ca="1" si="344"/>
        <v>0</v>
      </c>
      <c r="AB795" s="56">
        <f t="shared" ca="1" si="344"/>
        <v>0</v>
      </c>
      <c r="AC795" s="56">
        <f t="shared" ca="1" si="344"/>
        <v>0</v>
      </c>
      <c r="AD795" s="56">
        <f t="shared" ca="1" si="344"/>
        <v>0</v>
      </c>
      <c r="AE795" s="56">
        <f t="shared" ca="1" si="344"/>
        <v>0</v>
      </c>
      <c r="AF795" s="56">
        <f t="shared" ca="1" si="344"/>
        <v>0</v>
      </c>
      <c r="AG795" s="56">
        <f t="shared" ca="1" si="344"/>
        <v>0</v>
      </c>
      <c r="AH795" s="56">
        <f t="shared" ca="1" si="344"/>
        <v>0</v>
      </c>
      <c r="AI795" s="56">
        <f t="shared" ca="1" si="344"/>
        <v>63123</v>
      </c>
      <c r="AJ795" s="56">
        <f t="shared" ca="1" si="345"/>
        <v>0</v>
      </c>
      <c r="AK795" s="56">
        <f t="shared" ca="1" si="345"/>
        <v>0</v>
      </c>
      <c r="AL795" s="56">
        <f t="shared" ca="1" si="345"/>
        <v>0</v>
      </c>
      <c r="AM795" s="56">
        <f t="shared" ca="1" si="345"/>
        <v>0</v>
      </c>
      <c r="AN795" s="56">
        <f t="shared" ca="1" si="345"/>
        <v>0</v>
      </c>
      <c r="AO795" s="56">
        <f t="shared" ca="1" si="345"/>
        <v>0</v>
      </c>
      <c r="AP795" s="56">
        <f t="shared" ca="1" si="345"/>
        <v>0</v>
      </c>
      <c r="AQ795" s="56">
        <f t="shared" ca="1" si="345"/>
        <v>0</v>
      </c>
      <c r="AR795" s="56">
        <f t="shared" ca="1" si="345"/>
        <v>0</v>
      </c>
      <c r="AS795" s="56">
        <f t="shared" ca="1" si="345"/>
        <v>0</v>
      </c>
      <c r="AT795" s="56">
        <f t="shared" ca="1" si="346"/>
        <v>0</v>
      </c>
      <c r="AU795" s="56">
        <f t="shared" ca="1" si="346"/>
        <v>0</v>
      </c>
      <c r="AV795" s="56">
        <f t="shared" ca="1" si="346"/>
        <v>0</v>
      </c>
      <c r="AW795" s="56">
        <f t="shared" ca="1" si="346"/>
        <v>0</v>
      </c>
      <c r="AX795" s="56">
        <f t="shared" ca="1" si="346"/>
        <v>0</v>
      </c>
      <c r="AY795" s="56">
        <f t="shared" ca="1" si="346"/>
        <v>0</v>
      </c>
      <c r="AZ795" s="56">
        <f t="shared" ca="1" si="346"/>
        <v>0</v>
      </c>
      <c r="BA795" s="56">
        <f t="shared" ca="1" si="346"/>
        <v>0</v>
      </c>
      <c r="BB795" s="56">
        <f t="shared" ca="1" si="346"/>
        <v>0</v>
      </c>
      <c r="BC795" s="56">
        <f t="shared" ca="1" si="346"/>
        <v>0</v>
      </c>
      <c r="BD795" s="56">
        <f t="shared" ca="1" si="346"/>
        <v>0</v>
      </c>
      <c r="BE795" s="56">
        <f t="shared" ca="1" si="346"/>
        <v>0</v>
      </c>
      <c r="BF795" s="56">
        <f t="shared" ca="1" si="346"/>
        <v>0</v>
      </c>
      <c r="BG795" s="56">
        <f t="shared" ca="1" si="346"/>
        <v>0</v>
      </c>
    </row>
    <row r="796" spans="1:62" s="4" customFormat="1" x14ac:dyDescent="0.2">
      <c r="A796" s="4" t="s">
        <v>1297</v>
      </c>
      <c r="B796" s="4" t="s">
        <v>4089</v>
      </c>
      <c r="C796" s="4" t="s">
        <v>1684</v>
      </c>
      <c r="E796" s="66"/>
      <c r="F796" s="67" t="s">
        <v>1304</v>
      </c>
      <c r="G796" s="50" t="s">
        <v>1682</v>
      </c>
      <c r="H796" s="50" t="s">
        <v>1682</v>
      </c>
      <c r="I796" s="51"/>
      <c r="J796" s="52">
        <v>7</v>
      </c>
      <c r="K796" s="52"/>
      <c r="L796" s="53">
        <v>43585</v>
      </c>
      <c r="M796" s="54">
        <f t="shared" si="318"/>
        <v>2</v>
      </c>
      <c r="N796" s="52">
        <f t="shared" si="322"/>
        <v>18</v>
      </c>
      <c r="O796" s="55">
        <f t="shared" ca="1" si="332"/>
        <v>28</v>
      </c>
      <c r="P796" s="55" t="str">
        <f t="shared" ca="1" si="333"/>
        <v>2019.7</v>
      </c>
      <c r="Q796" s="56">
        <f t="shared" si="334"/>
        <v>14842.473745624271</v>
      </c>
      <c r="R796" s="52">
        <f t="shared" ca="1" si="335"/>
        <v>71</v>
      </c>
      <c r="S796" s="52"/>
      <c r="T796" s="52" t="str">
        <f t="shared" ca="1" si="343"/>
        <v>OV</v>
      </c>
      <c r="U796" s="57" t="s">
        <v>130</v>
      </c>
      <c r="V796" s="58">
        <f t="shared" ca="1" si="336"/>
        <v>0</v>
      </c>
      <c r="W796" s="64" t="s">
        <v>2391</v>
      </c>
      <c r="X796" s="60"/>
      <c r="Y796" s="61">
        <v>63600</v>
      </c>
      <c r="Z796" s="56">
        <f t="shared" ca="1" si="344"/>
        <v>0</v>
      </c>
      <c r="AA796" s="56">
        <f t="shared" ca="1" si="344"/>
        <v>0</v>
      </c>
      <c r="AB796" s="56">
        <f t="shared" ca="1" si="344"/>
        <v>0</v>
      </c>
      <c r="AC796" s="56">
        <f t="shared" ca="1" si="344"/>
        <v>0</v>
      </c>
      <c r="AD796" s="56">
        <f t="shared" ca="1" si="344"/>
        <v>0</v>
      </c>
      <c r="AE796" s="56">
        <f t="shared" ca="1" si="344"/>
        <v>0</v>
      </c>
      <c r="AF796" s="56">
        <f t="shared" ca="1" si="344"/>
        <v>0</v>
      </c>
      <c r="AG796" s="56">
        <f t="shared" ca="1" si="344"/>
        <v>0</v>
      </c>
      <c r="AH796" s="56">
        <f t="shared" ca="1" si="344"/>
        <v>0</v>
      </c>
      <c r="AI796" s="56">
        <f t="shared" ca="1" si="344"/>
        <v>63600</v>
      </c>
      <c r="AJ796" s="56">
        <f t="shared" ca="1" si="345"/>
        <v>0</v>
      </c>
      <c r="AK796" s="56">
        <f t="shared" ca="1" si="345"/>
        <v>0</v>
      </c>
      <c r="AL796" s="56">
        <f t="shared" ca="1" si="345"/>
        <v>0</v>
      </c>
      <c r="AM796" s="56">
        <f t="shared" ca="1" si="345"/>
        <v>0</v>
      </c>
      <c r="AN796" s="56">
        <f t="shared" ca="1" si="345"/>
        <v>0</v>
      </c>
      <c r="AO796" s="56">
        <f t="shared" ca="1" si="345"/>
        <v>0</v>
      </c>
      <c r="AP796" s="56">
        <f t="shared" ca="1" si="345"/>
        <v>0</v>
      </c>
      <c r="AQ796" s="56">
        <f t="shared" ca="1" si="345"/>
        <v>0</v>
      </c>
      <c r="AR796" s="56">
        <f t="shared" ca="1" si="345"/>
        <v>0</v>
      </c>
      <c r="AS796" s="56">
        <f t="shared" ca="1" si="345"/>
        <v>0</v>
      </c>
      <c r="AT796" s="56">
        <f t="shared" ca="1" si="346"/>
        <v>0</v>
      </c>
      <c r="AU796" s="56">
        <f t="shared" ca="1" si="346"/>
        <v>0</v>
      </c>
      <c r="AV796" s="56">
        <f t="shared" ca="1" si="346"/>
        <v>0</v>
      </c>
      <c r="AW796" s="56">
        <f t="shared" ca="1" si="346"/>
        <v>0</v>
      </c>
      <c r="AX796" s="56">
        <f t="shared" ca="1" si="346"/>
        <v>0</v>
      </c>
      <c r="AY796" s="56">
        <f t="shared" ca="1" si="346"/>
        <v>0</v>
      </c>
      <c r="AZ796" s="56">
        <f t="shared" ca="1" si="346"/>
        <v>0</v>
      </c>
      <c r="BA796" s="56">
        <f t="shared" ca="1" si="346"/>
        <v>0</v>
      </c>
      <c r="BB796" s="56">
        <f t="shared" ca="1" si="346"/>
        <v>0</v>
      </c>
      <c r="BC796" s="56">
        <f t="shared" ca="1" si="346"/>
        <v>0</v>
      </c>
      <c r="BD796" s="56">
        <f t="shared" ca="1" si="346"/>
        <v>0</v>
      </c>
      <c r="BE796" s="56">
        <f t="shared" ca="1" si="346"/>
        <v>0</v>
      </c>
      <c r="BF796" s="56">
        <f t="shared" ca="1" si="346"/>
        <v>0</v>
      </c>
      <c r="BG796" s="56">
        <f t="shared" ca="1" si="346"/>
        <v>0</v>
      </c>
    </row>
    <row r="797" spans="1:62" s="4" customFormat="1" x14ac:dyDescent="0.2">
      <c r="A797" s="4" t="s">
        <v>1297</v>
      </c>
      <c r="B797" s="4" t="s">
        <v>4089</v>
      </c>
      <c r="C797" s="4" t="s">
        <v>1684</v>
      </c>
      <c r="E797" s="66"/>
      <c r="F797" s="67"/>
      <c r="G797" s="50" t="s">
        <v>1682</v>
      </c>
      <c r="H797" s="50" t="s">
        <v>1682</v>
      </c>
      <c r="I797" s="51"/>
      <c r="J797" s="52">
        <v>7</v>
      </c>
      <c r="K797" s="52"/>
      <c r="L797" s="53"/>
      <c r="M797" s="54" t="str">
        <f t="shared" si="318"/>
        <v>-</v>
      </c>
      <c r="N797" s="52">
        <f t="shared" si="322"/>
        <v>0</v>
      </c>
      <c r="O797" s="55">
        <f t="shared" ca="1" si="332"/>
        <v>28</v>
      </c>
      <c r="P797" s="55" t="str">
        <f t="shared" ca="1" si="333"/>
        <v>2019.7</v>
      </c>
      <c r="Q797" s="56">
        <f t="shared" si="334"/>
        <v>0</v>
      </c>
      <c r="R797" s="52" t="str">
        <f t="shared" si="335"/>
        <v/>
      </c>
      <c r="S797" s="52"/>
      <c r="T797" s="52" t="str">
        <f t="shared" si="343"/>
        <v>OV</v>
      </c>
      <c r="U797" s="57" t="s">
        <v>130</v>
      </c>
      <c r="V797" s="58">
        <f t="shared" ca="1" si="336"/>
        <v>0</v>
      </c>
      <c r="W797" s="64" t="s">
        <v>2391</v>
      </c>
      <c r="X797" s="60"/>
      <c r="Y797" s="61"/>
      <c r="Z797" s="56">
        <f t="shared" ca="1" si="344"/>
        <v>0</v>
      </c>
      <c r="AA797" s="56">
        <f t="shared" ca="1" si="344"/>
        <v>0</v>
      </c>
      <c r="AB797" s="56">
        <f t="shared" ca="1" si="344"/>
        <v>0</v>
      </c>
      <c r="AC797" s="56">
        <f t="shared" ca="1" si="344"/>
        <v>0</v>
      </c>
      <c r="AD797" s="56">
        <f t="shared" ca="1" si="344"/>
        <v>0</v>
      </c>
      <c r="AE797" s="56">
        <f t="shared" ca="1" si="344"/>
        <v>0</v>
      </c>
      <c r="AF797" s="56">
        <f t="shared" ca="1" si="344"/>
        <v>0</v>
      </c>
      <c r="AG797" s="56">
        <f t="shared" ca="1" si="344"/>
        <v>0</v>
      </c>
      <c r="AH797" s="56">
        <f t="shared" ca="1" si="344"/>
        <v>0</v>
      </c>
      <c r="AI797" s="56">
        <f t="shared" ca="1" si="344"/>
        <v>0</v>
      </c>
      <c r="AJ797" s="56">
        <f t="shared" ca="1" si="345"/>
        <v>0</v>
      </c>
      <c r="AK797" s="56">
        <f t="shared" ca="1" si="345"/>
        <v>0</v>
      </c>
      <c r="AL797" s="56">
        <f t="shared" ca="1" si="345"/>
        <v>0</v>
      </c>
      <c r="AM797" s="56">
        <f t="shared" ca="1" si="345"/>
        <v>0</v>
      </c>
      <c r="AN797" s="56">
        <f t="shared" ca="1" si="345"/>
        <v>0</v>
      </c>
      <c r="AO797" s="56">
        <f t="shared" ca="1" si="345"/>
        <v>0</v>
      </c>
      <c r="AP797" s="56">
        <f t="shared" ca="1" si="345"/>
        <v>0</v>
      </c>
      <c r="AQ797" s="56">
        <f t="shared" ca="1" si="345"/>
        <v>0</v>
      </c>
      <c r="AR797" s="56">
        <f t="shared" ca="1" si="345"/>
        <v>0</v>
      </c>
      <c r="AS797" s="56">
        <f t="shared" ca="1" si="345"/>
        <v>0</v>
      </c>
      <c r="AT797" s="56">
        <f t="shared" ca="1" si="346"/>
        <v>0</v>
      </c>
      <c r="AU797" s="56">
        <f t="shared" ca="1" si="346"/>
        <v>0</v>
      </c>
      <c r="AV797" s="56">
        <f t="shared" ca="1" si="346"/>
        <v>0</v>
      </c>
      <c r="AW797" s="56">
        <f t="shared" ca="1" si="346"/>
        <v>0</v>
      </c>
      <c r="AX797" s="56">
        <f t="shared" ca="1" si="346"/>
        <v>0</v>
      </c>
      <c r="AY797" s="56">
        <f t="shared" ca="1" si="346"/>
        <v>0</v>
      </c>
      <c r="AZ797" s="56">
        <f t="shared" ca="1" si="346"/>
        <v>0</v>
      </c>
      <c r="BA797" s="56">
        <f t="shared" ca="1" si="346"/>
        <v>0</v>
      </c>
      <c r="BB797" s="56">
        <f t="shared" ca="1" si="346"/>
        <v>0</v>
      </c>
      <c r="BC797" s="56">
        <f t="shared" ca="1" si="346"/>
        <v>0</v>
      </c>
      <c r="BD797" s="56">
        <f t="shared" ca="1" si="346"/>
        <v>0</v>
      </c>
      <c r="BE797" s="56">
        <f t="shared" ca="1" si="346"/>
        <v>0</v>
      </c>
      <c r="BF797" s="56">
        <f t="shared" ca="1" si="346"/>
        <v>0</v>
      </c>
      <c r="BG797" s="56">
        <f t="shared" ca="1" si="346"/>
        <v>0</v>
      </c>
    </row>
    <row r="798" spans="1:62" s="4" customFormat="1" x14ac:dyDescent="0.2">
      <c r="A798" s="4" t="s">
        <v>1297</v>
      </c>
      <c r="B798" s="4" t="s">
        <v>4089</v>
      </c>
      <c r="C798" s="4" t="s">
        <v>1684</v>
      </c>
      <c r="E798" s="66"/>
      <c r="F798" s="67"/>
      <c r="G798" s="50" t="s">
        <v>1682</v>
      </c>
      <c r="H798" s="50" t="s">
        <v>1682</v>
      </c>
      <c r="I798" s="51"/>
      <c r="J798" s="52">
        <v>7</v>
      </c>
      <c r="K798" s="52"/>
      <c r="L798" s="53"/>
      <c r="M798" s="54" t="str">
        <f t="shared" si="318"/>
        <v>-</v>
      </c>
      <c r="N798" s="52">
        <f t="shared" si="322"/>
        <v>0</v>
      </c>
      <c r="O798" s="55">
        <f t="shared" ca="1" si="332"/>
        <v>28</v>
      </c>
      <c r="P798" s="55" t="str">
        <f t="shared" ca="1" si="333"/>
        <v>2019.7</v>
      </c>
      <c r="Q798" s="56">
        <f t="shared" si="334"/>
        <v>0</v>
      </c>
      <c r="R798" s="52" t="str">
        <f t="shared" si="335"/>
        <v/>
      </c>
      <c r="S798" s="52"/>
      <c r="T798" s="52" t="str">
        <f t="shared" si="343"/>
        <v>OV</v>
      </c>
      <c r="U798" s="57" t="s">
        <v>130</v>
      </c>
      <c r="V798" s="58">
        <f t="shared" ca="1" si="336"/>
        <v>0</v>
      </c>
      <c r="W798" s="64" t="s">
        <v>2391</v>
      </c>
      <c r="X798" s="60"/>
      <c r="Y798" s="61"/>
      <c r="Z798" s="56">
        <f t="shared" ca="1" si="344"/>
        <v>0</v>
      </c>
      <c r="AA798" s="56">
        <f t="shared" ca="1" si="344"/>
        <v>0</v>
      </c>
      <c r="AB798" s="56">
        <f t="shared" ca="1" si="344"/>
        <v>0</v>
      </c>
      <c r="AC798" s="56">
        <f t="shared" ca="1" si="344"/>
        <v>0</v>
      </c>
      <c r="AD798" s="56">
        <f t="shared" ca="1" si="344"/>
        <v>0</v>
      </c>
      <c r="AE798" s="56">
        <f t="shared" ca="1" si="344"/>
        <v>0</v>
      </c>
      <c r="AF798" s="56">
        <f t="shared" ca="1" si="344"/>
        <v>0</v>
      </c>
      <c r="AG798" s="56">
        <f t="shared" ca="1" si="344"/>
        <v>0</v>
      </c>
      <c r="AH798" s="56">
        <f t="shared" ca="1" si="344"/>
        <v>0</v>
      </c>
      <c r="AI798" s="56">
        <f t="shared" ca="1" si="344"/>
        <v>0</v>
      </c>
      <c r="AJ798" s="56">
        <f t="shared" ca="1" si="345"/>
        <v>0</v>
      </c>
      <c r="AK798" s="56">
        <f t="shared" ca="1" si="345"/>
        <v>0</v>
      </c>
      <c r="AL798" s="56">
        <f t="shared" ca="1" si="345"/>
        <v>0</v>
      </c>
      <c r="AM798" s="56">
        <f t="shared" ca="1" si="345"/>
        <v>0</v>
      </c>
      <c r="AN798" s="56">
        <f t="shared" ca="1" si="345"/>
        <v>0</v>
      </c>
      <c r="AO798" s="56">
        <f t="shared" ca="1" si="345"/>
        <v>0</v>
      </c>
      <c r="AP798" s="56">
        <f t="shared" ca="1" si="345"/>
        <v>0</v>
      </c>
      <c r="AQ798" s="56">
        <f t="shared" ca="1" si="345"/>
        <v>0</v>
      </c>
      <c r="AR798" s="56">
        <f t="shared" ca="1" si="345"/>
        <v>0</v>
      </c>
      <c r="AS798" s="56">
        <f t="shared" ca="1" si="345"/>
        <v>0</v>
      </c>
      <c r="AT798" s="56">
        <f t="shared" ca="1" si="346"/>
        <v>0</v>
      </c>
      <c r="AU798" s="56">
        <f t="shared" ca="1" si="346"/>
        <v>0</v>
      </c>
      <c r="AV798" s="56">
        <f t="shared" ca="1" si="346"/>
        <v>0</v>
      </c>
      <c r="AW798" s="56">
        <f t="shared" ca="1" si="346"/>
        <v>0</v>
      </c>
      <c r="AX798" s="56">
        <f t="shared" ca="1" si="346"/>
        <v>0</v>
      </c>
      <c r="AY798" s="56">
        <f t="shared" ca="1" si="346"/>
        <v>0</v>
      </c>
      <c r="AZ798" s="56">
        <f t="shared" ca="1" si="346"/>
        <v>0</v>
      </c>
      <c r="BA798" s="56">
        <f t="shared" ca="1" si="346"/>
        <v>0</v>
      </c>
      <c r="BB798" s="56">
        <f t="shared" ca="1" si="346"/>
        <v>0</v>
      </c>
      <c r="BC798" s="56">
        <f t="shared" ca="1" si="346"/>
        <v>0</v>
      </c>
      <c r="BD798" s="56">
        <f t="shared" ca="1" si="346"/>
        <v>0</v>
      </c>
      <c r="BE798" s="56">
        <f t="shared" ca="1" si="346"/>
        <v>0</v>
      </c>
      <c r="BF798" s="56">
        <f t="shared" ca="1" si="346"/>
        <v>0</v>
      </c>
      <c r="BG798" s="56">
        <f t="shared" ca="1" si="346"/>
        <v>0</v>
      </c>
    </row>
    <row r="799" spans="1:62" s="4" customFormat="1" x14ac:dyDescent="0.2">
      <c r="A799" s="4" t="s">
        <v>1297</v>
      </c>
      <c r="B799" s="4" t="s">
        <v>4089</v>
      </c>
      <c r="C799" s="4" t="s">
        <v>1684</v>
      </c>
      <c r="E799" s="66"/>
      <c r="F799" s="67"/>
      <c r="G799" s="50" t="s">
        <v>1682</v>
      </c>
      <c r="H799" s="50" t="s">
        <v>1682</v>
      </c>
      <c r="I799" s="51"/>
      <c r="J799" s="52">
        <v>7</v>
      </c>
      <c r="K799" s="52"/>
      <c r="L799" s="53"/>
      <c r="M799" s="54" t="str">
        <f t="shared" si="318"/>
        <v>-</v>
      </c>
      <c r="N799" s="52">
        <f t="shared" si="322"/>
        <v>0</v>
      </c>
      <c r="O799" s="55">
        <f t="shared" ca="1" si="332"/>
        <v>28</v>
      </c>
      <c r="P799" s="55" t="str">
        <f t="shared" ca="1" si="333"/>
        <v>2019.7</v>
      </c>
      <c r="Q799" s="56">
        <f t="shared" si="334"/>
        <v>0</v>
      </c>
      <c r="R799" s="52" t="str">
        <f t="shared" si="335"/>
        <v/>
      </c>
      <c r="S799" s="52"/>
      <c r="T799" s="52" t="str">
        <f t="shared" si="343"/>
        <v>OV</v>
      </c>
      <c r="U799" s="57" t="s">
        <v>130</v>
      </c>
      <c r="V799" s="58">
        <f t="shared" ca="1" si="336"/>
        <v>0</v>
      </c>
      <c r="W799" s="64" t="s">
        <v>2391</v>
      </c>
      <c r="X799" s="60"/>
      <c r="Y799" s="61"/>
      <c r="Z799" s="56">
        <f t="shared" ca="1" si="344"/>
        <v>0</v>
      </c>
      <c r="AA799" s="56">
        <f t="shared" ca="1" si="344"/>
        <v>0</v>
      </c>
      <c r="AB799" s="56">
        <f t="shared" ca="1" si="344"/>
        <v>0</v>
      </c>
      <c r="AC799" s="56">
        <f t="shared" ca="1" si="344"/>
        <v>0</v>
      </c>
      <c r="AD799" s="56">
        <f t="shared" ca="1" si="344"/>
        <v>0</v>
      </c>
      <c r="AE799" s="56">
        <f t="shared" ca="1" si="344"/>
        <v>0</v>
      </c>
      <c r="AF799" s="56">
        <f t="shared" ca="1" si="344"/>
        <v>0</v>
      </c>
      <c r="AG799" s="56">
        <f t="shared" ca="1" si="344"/>
        <v>0</v>
      </c>
      <c r="AH799" s="56">
        <f t="shared" ca="1" si="344"/>
        <v>0</v>
      </c>
      <c r="AI799" s="56">
        <f t="shared" ca="1" si="344"/>
        <v>0</v>
      </c>
      <c r="AJ799" s="56">
        <f t="shared" ca="1" si="345"/>
        <v>0</v>
      </c>
      <c r="AK799" s="56">
        <f t="shared" ca="1" si="345"/>
        <v>0</v>
      </c>
      <c r="AL799" s="56">
        <f t="shared" ca="1" si="345"/>
        <v>0</v>
      </c>
      <c r="AM799" s="56">
        <f t="shared" ca="1" si="345"/>
        <v>0</v>
      </c>
      <c r="AN799" s="56">
        <f t="shared" ca="1" si="345"/>
        <v>0</v>
      </c>
      <c r="AO799" s="56">
        <f t="shared" ca="1" si="345"/>
        <v>0</v>
      </c>
      <c r="AP799" s="56">
        <f t="shared" ca="1" si="345"/>
        <v>0</v>
      </c>
      <c r="AQ799" s="56">
        <f t="shared" ca="1" si="345"/>
        <v>0</v>
      </c>
      <c r="AR799" s="56">
        <f t="shared" ca="1" si="345"/>
        <v>0</v>
      </c>
      <c r="AS799" s="56">
        <f t="shared" ca="1" si="345"/>
        <v>0</v>
      </c>
      <c r="AT799" s="56">
        <f t="shared" ca="1" si="346"/>
        <v>0</v>
      </c>
      <c r="AU799" s="56">
        <f t="shared" ca="1" si="346"/>
        <v>0</v>
      </c>
      <c r="AV799" s="56">
        <f t="shared" ca="1" si="346"/>
        <v>0</v>
      </c>
      <c r="AW799" s="56">
        <f t="shared" ca="1" si="346"/>
        <v>0</v>
      </c>
      <c r="AX799" s="56">
        <f t="shared" ca="1" si="346"/>
        <v>0</v>
      </c>
      <c r="AY799" s="56">
        <f t="shared" ca="1" si="346"/>
        <v>0</v>
      </c>
      <c r="AZ799" s="56">
        <f t="shared" ca="1" si="346"/>
        <v>0</v>
      </c>
      <c r="BA799" s="56">
        <f t="shared" ca="1" si="346"/>
        <v>0</v>
      </c>
      <c r="BB799" s="56">
        <f t="shared" ca="1" si="346"/>
        <v>0</v>
      </c>
      <c r="BC799" s="56">
        <f t="shared" ca="1" si="346"/>
        <v>0</v>
      </c>
      <c r="BD799" s="56">
        <f t="shared" ca="1" si="346"/>
        <v>0</v>
      </c>
      <c r="BE799" s="56">
        <f t="shared" ca="1" si="346"/>
        <v>0</v>
      </c>
      <c r="BF799" s="56">
        <f t="shared" ca="1" si="346"/>
        <v>0</v>
      </c>
      <c r="BG799" s="56">
        <f t="shared" ca="1" si="346"/>
        <v>0</v>
      </c>
    </row>
    <row r="800" spans="1:62" s="4" customFormat="1" x14ac:dyDescent="0.2">
      <c r="A800" s="4" t="s">
        <v>1297</v>
      </c>
      <c r="B800" s="4" t="s">
        <v>4089</v>
      </c>
      <c r="C800" s="4" t="s">
        <v>1684</v>
      </c>
      <c r="E800" s="66"/>
      <c r="F800" s="67"/>
      <c r="G800" s="50" t="s">
        <v>1682</v>
      </c>
      <c r="H800" s="50" t="s">
        <v>1682</v>
      </c>
      <c r="I800" s="51"/>
      <c r="J800" s="52">
        <v>7</v>
      </c>
      <c r="K800" s="52"/>
      <c r="L800" s="53"/>
      <c r="M800" s="54" t="str">
        <f t="shared" si="318"/>
        <v>-</v>
      </c>
      <c r="N800" s="52">
        <f t="shared" si="322"/>
        <v>0</v>
      </c>
      <c r="O800" s="55">
        <f t="shared" ca="1" si="332"/>
        <v>28</v>
      </c>
      <c r="P800" s="55" t="str">
        <f t="shared" ca="1" si="333"/>
        <v>2019.7</v>
      </c>
      <c r="Q800" s="56">
        <f t="shared" si="334"/>
        <v>0</v>
      </c>
      <c r="R800" s="52" t="str">
        <f t="shared" si="335"/>
        <v/>
      </c>
      <c r="S800" s="52"/>
      <c r="T800" s="52" t="str">
        <f t="shared" si="343"/>
        <v>OV</v>
      </c>
      <c r="U800" s="57" t="s">
        <v>130</v>
      </c>
      <c r="V800" s="58">
        <f t="shared" ca="1" si="336"/>
        <v>0</v>
      </c>
      <c r="W800" s="64" t="s">
        <v>2391</v>
      </c>
      <c r="X800" s="60"/>
      <c r="Y800" s="61"/>
      <c r="Z800" s="56">
        <f t="shared" ca="1" si="344"/>
        <v>0</v>
      </c>
      <c r="AA800" s="56">
        <f t="shared" ca="1" si="344"/>
        <v>0</v>
      </c>
      <c r="AB800" s="56">
        <f t="shared" ca="1" si="344"/>
        <v>0</v>
      </c>
      <c r="AC800" s="56">
        <f t="shared" ca="1" si="344"/>
        <v>0</v>
      </c>
      <c r="AD800" s="56">
        <f t="shared" ca="1" si="344"/>
        <v>0</v>
      </c>
      <c r="AE800" s="56">
        <f t="shared" ca="1" si="344"/>
        <v>0</v>
      </c>
      <c r="AF800" s="56">
        <f t="shared" ca="1" si="344"/>
        <v>0</v>
      </c>
      <c r="AG800" s="56">
        <f t="shared" ca="1" si="344"/>
        <v>0</v>
      </c>
      <c r="AH800" s="56">
        <f t="shared" ca="1" si="344"/>
        <v>0</v>
      </c>
      <c r="AI800" s="56">
        <f t="shared" ca="1" si="344"/>
        <v>0</v>
      </c>
      <c r="AJ800" s="56">
        <f t="shared" ca="1" si="345"/>
        <v>0</v>
      </c>
      <c r="AK800" s="56">
        <f t="shared" ca="1" si="345"/>
        <v>0</v>
      </c>
      <c r="AL800" s="56">
        <f t="shared" ca="1" si="345"/>
        <v>0</v>
      </c>
      <c r="AM800" s="56">
        <f t="shared" ca="1" si="345"/>
        <v>0</v>
      </c>
      <c r="AN800" s="56">
        <f t="shared" ca="1" si="345"/>
        <v>0</v>
      </c>
      <c r="AO800" s="56">
        <f t="shared" ca="1" si="345"/>
        <v>0</v>
      </c>
      <c r="AP800" s="56">
        <f t="shared" ca="1" si="345"/>
        <v>0</v>
      </c>
      <c r="AQ800" s="56">
        <f t="shared" ca="1" si="345"/>
        <v>0</v>
      </c>
      <c r="AR800" s="56">
        <f t="shared" ca="1" si="345"/>
        <v>0</v>
      </c>
      <c r="AS800" s="56">
        <f t="shared" ca="1" si="345"/>
        <v>0</v>
      </c>
      <c r="AT800" s="56">
        <f t="shared" ca="1" si="346"/>
        <v>0</v>
      </c>
      <c r="AU800" s="56">
        <f t="shared" ca="1" si="346"/>
        <v>0</v>
      </c>
      <c r="AV800" s="56">
        <f t="shared" ca="1" si="346"/>
        <v>0</v>
      </c>
      <c r="AW800" s="56">
        <f t="shared" ca="1" si="346"/>
        <v>0</v>
      </c>
      <c r="AX800" s="56">
        <f t="shared" ca="1" si="346"/>
        <v>0</v>
      </c>
      <c r="AY800" s="56">
        <f t="shared" ca="1" si="346"/>
        <v>0</v>
      </c>
      <c r="AZ800" s="56">
        <f t="shared" ca="1" si="346"/>
        <v>0</v>
      </c>
      <c r="BA800" s="56">
        <f t="shared" ca="1" si="346"/>
        <v>0</v>
      </c>
      <c r="BB800" s="56">
        <f t="shared" ca="1" si="346"/>
        <v>0</v>
      </c>
      <c r="BC800" s="56">
        <f t="shared" ca="1" si="346"/>
        <v>0</v>
      </c>
      <c r="BD800" s="56">
        <f t="shared" ca="1" si="346"/>
        <v>0</v>
      </c>
      <c r="BE800" s="56">
        <f t="shared" ca="1" si="346"/>
        <v>0</v>
      </c>
      <c r="BF800" s="56">
        <f t="shared" ca="1" si="346"/>
        <v>0</v>
      </c>
      <c r="BG800" s="56">
        <f t="shared" ca="1" si="346"/>
        <v>0</v>
      </c>
    </row>
    <row r="801" spans="1:59" s="4" customFormat="1" x14ac:dyDescent="0.2">
      <c r="A801" s="4" t="s">
        <v>1297</v>
      </c>
      <c r="B801" s="4" t="s">
        <v>4089</v>
      </c>
      <c r="C801" s="4" t="s">
        <v>1684</v>
      </c>
      <c r="E801" s="66"/>
      <c r="F801" s="67"/>
      <c r="G801" s="50" t="s">
        <v>1682</v>
      </c>
      <c r="H801" s="50" t="s">
        <v>1682</v>
      </c>
      <c r="I801" s="51"/>
      <c r="J801" s="52">
        <v>7</v>
      </c>
      <c r="K801" s="52"/>
      <c r="L801" s="53"/>
      <c r="M801" s="54" t="str">
        <f t="shared" si="318"/>
        <v>-</v>
      </c>
      <c r="N801" s="52">
        <f t="shared" si="322"/>
        <v>0</v>
      </c>
      <c r="O801" s="55">
        <f t="shared" ca="1" si="332"/>
        <v>28</v>
      </c>
      <c r="P801" s="55" t="str">
        <f t="shared" ca="1" si="333"/>
        <v>2019.7</v>
      </c>
      <c r="Q801" s="56">
        <f t="shared" si="334"/>
        <v>0</v>
      </c>
      <c r="R801" s="52" t="str">
        <f t="shared" si="335"/>
        <v/>
      </c>
      <c r="S801" s="52"/>
      <c r="T801" s="52" t="str">
        <f t="shared" si="343"/>
        <v>OV</v>
      </c>
      <c r="U801" s="57" t="s">
        <v>130</v>
      </c>
      <c r="V801" s="58">
        <f t="shared" ca="1" si="336"/>
        <v>0</v>
      </c>
      <c r="W801" s="64" t="s">
        <v>2391</v>
      </c>
      <c r="X801" s="60"/>
      <c r="Y801" s="61"/>
      <c r="Z801" s="56">
        <f t="shared" ca="1" si="344"/>
        <v>0</v>
      </c>
      <c r="AA801" s="56">
        <f t="shared" ca="1" si="344"/>
        <v>0</v>
      </c>
      <c r="AB801" s="56">
        <f t="shared" ca="1" si="344"/>
        <v>0</v>
      </c>
      <c r="AC801" s="56">
        <f t="shared" ca="1" si="344"/>
        <v>0</v>
      </c>
      <c r="AD801" s="56">
        <f t="shared" ca="1" si="344"/>
        <v>0</v>
      </c>
      <c r="AE801" s="56">
        <f t="shared" ca="1" si="344"/>
        <v>0</v>
      </c>
      <c r="AF801" s="56">
        <f t="shared" ca="1" si="344"/>
        <v>0</v>
      </c>
      <c r="AG801" s="56">
        <f t="shared" ca="1" si="344"/>
        <v>0</v>
      </c>
      <c r="AH801" s="56">
        <f t="shared" ca="1" si="344"/>
        <v>0</v>
      </c>
      <c r="AI801" s="56">
        <f t="shared" ca="1" si="344"/>
        <v>0</v>
      </c>
      <c r="AJ801" s="56">
        <f t="shared" ca="1" si="345"/>
        <v>0</v>
      </c>
      <c r="AK801" s="56">
        <f t="shared" ca="1" si="345"/>
        <v>0</v>
      </c>
      <c r="AL801" s="56">
        <f t="shared" ca="1" si="345"/>
        <v>0</v>
      </c>
      <c r="AM801" s="56">
        <f t="shared" ca="1" si="345"/>
        <v>0</v>
      </c>
      <c r="AN801" s="56">
        <f t="shared" ca="1" si="345"/>
        <v>0</v>
      </c>
      <c r="AO801" s="56">
        <f t="shared" ca="1" si="345"/>
        <v>0</v>
      </c>
      <c r="AP801" s="56">
        <f t="shared" ca="1" si="345"/>
        <v>0</v>
      </c>
      <c r="AQ801" s="56">
        <f t="shared" ca="1" si="345"/>
        <v>0</v>
      </c>
      <c r="AR801" s="56">
        <f t="shared" ca="1" si="345"/>
        <v>0</v>
      </c>
      <c r="AS801" s="56">
        <f t="shared" ca="1" si="345"/>
        <v>0</v>
      </c>
      <c r="AT801" s="56">
        <f t="shared" ca="1" si="346"/>
        <v>0</v>
      </c>
      <c r="AU801" s="56">
        <f t="shared" ca="1" si="346"/>
        <v>0</v>
      </c>
      <c r="AV801" s="56">
        <f t="shared" ca="1" si="346"/>
        <v>0</v>
      </c>
      <c r="AW801" s="56">
        <f t="shared" ca="1" si="346"/>
        <v>0</v>
      </c>
      <c r="AX801" s="56">
        <f t="shared" ca="1" si="346"/>
        <v>0</v>
      </c>
      <c r="AY801" s="56">
        <f t="shared" ca="1" si="346"/>
        <v>0</v>
      </c>
      <c r="AZ801" s="56">
        <f t="shared" ca="1" si="346"/>
        <v>0</v>
      </c>
      <c r="BA801" s="56">
        <f t="shared" ca="1" si="346"/>
        <v>0</v>
      </c>
      <c r="BB801" s="56">
        <f t="shared" ca="1" si="346"/>
        <v>0</v>
      </c>
      <c r="BC801" s="56">
        <f t="shared" ca="1" si="346"/>
        <v>0</v>
      </c>
      <c r="BD801" s="56">
        <f t="shared" ca="1" si="346"/>
        <v>0</v>
      </c>
      <c r="BE801" s="56">
        <f t="shared" ca="1" si="346"/>
        <v>0</v>
      </c>
      <c r="BF801" s="56">
        <f t="shared" ca="1" si="346"/>
        <v>0</v>
      </c>
      <c r="BG801" s="56">
        <f t="shared" ca="1" si="346"/>
        <v>0</v>
      </c>
    </row>
    <row r="802" spans="1:59" s="4" customFormat="1" x14ac:dyDescent="0.2">
      <c r="A802" s="4" t="s">
        <v>1297</v>
      </c>
      <c r="B802" s="4" t="s">
        <v>4089</v>
      </c>
      <c r="C802" s="4" t="s">
        <v>1684</v>
      </c>
      <c r="E802" s="66"/>
      <c r="F802" s="67"/>
      <c r="G802" s="50" t="s">
        <v>1682</v>
      </c>
      <c r="H802" s="50" t="s">
        <v>1682</v>
      </c>
      <c r="I802" s="51"/>
      <c r="J802" s="52">
        <v>7</v>
      </c>
      <c r="K802" s="52"/>
      <c r="L802" s="53"/>
      <c r="M802" s="54" t="str">
        <f t="shared" ref="M802:M866" si="347">IF(L802="","-",WEEKDAY(L802,2))</f>
        <v>-</v>
      </c>
      <c r="N802" s="52">
        <f t="shared" si="322"/>
        <v>0</v>
      </c>
      <c r="O802" s="55">
        <f t="shared" ca="1" si="332"/>
        <v>28</v>
      </c>
      <c r="P802" s="55" t="str">
        <f t="shared" ca="1" si="333"/>
        <v>2019.7</v>
      </c>
      <c r="Q802" s="56">
        <f t="shared" si="334"/>
        <v>0</v>
      </c>
      <c r="R802" s="52" t="str">
        <f t="shared" si="335"/>
        <v/>
      </c>
      <c r="S802" s="52"/>
      <c r="T802" s="52" t="str">
        <f t="shared" si="343"/>
        <v>OV</v>
      </c>
      <c r="U802" s="57" t="s">
        <v>130</v>
      </c>
      <c r="V802" s="58">
        <f t="shared" ca="1" si="336"/>
        <v>0</v>
      </c>
      <c r="W802" s="64" t="s">
        <v>2391</v>
      </c>
      <c r="X802" s="60"/>
      <c r="Y802" s="61"/>
      <c r="Z802" s="56">
        <f t="shared" ref="Z802:AI811" ca="1" si="348">IF($O802-WEEKNUM(Z$1815)=0,$Y802,0)</f>
        <v>0</v>
      </c>
      <c r="AA802" s="56">
        <f t="shared" ca="1" si="348"/>
        <v>0</v>
      </c>
      <c r="AB802" s="56">
        <f t="shared" ca="1" si="348"/>
        <v>0</v>
      </c>
      <c r="AC802" s="56">
        <f t="shared" ca="1" si="348"/>
        <v>0</v>
      </c>
      <c r="AD802" s="56">
        <f t="shared" ca="1" si="348"/>
        <v>0</v>
      </c>
      <c r="AE802" s="56">
        <f t="shared" ca="1" si="348"/>
        <v>0</v>
      </c>
      <c r="AF802" s="56">
        <f t="shared" ca="1" si="348"/>
        <v>0</v>
      </c>
      <c r="AG802" s="56">
        <f t="shared" ca="1" si="348"/>
        <v>0</v>
      </c>
      <c r="AH802" s="56">
        <f t="shared" ca="1" si="348"/>
        <v>0</v>
      </c>
      <c r="AI802" s="56">
        <f t="shared" ca="1" si="348"/>
        <v>0</v>
      </c>
      <c r="AJ802" s="56">
        <f t="shared" ref="AJ802:AS811" ca="1" si="349">IF($O802-WEEKNUM(AJ$1815)=0,$Y802,0)</f>
        <v>0</v>
      </c>
      <c r="AK802" s="56">
        <f t="shared" ca="1" si="349"/>
        <v>0</v>
      </c>
      <c r="AL802" s="56">
        <f t="shared" ca="1" si="349"/>
        <v>0</v>
      </c>
      <c r="AM802" s="56">
        <f t="shared" ca="1" si="349"/>
        <v>0</v>
      </c>
      <c r="AN802" s="56">
        <f t="shared" ca="1" si="349"/>
        <v>0</v>
      </c>
      <c r="AO802" s="56">
        <f t="shared" ca="1" si="349"/>
        <v>0</v>
      </c>
      <c r="AP802" s="56">
        <f t="shared" ca="1" si="349"/>
        <v>0</v>
      </c>
      <c r="AQ802" s="56">
        <f t="shared" ca="1" si="349"/>
        <v>0</v>
      </c>
      <c r="AR802" s="56">
        <f t="shared" ca="1" si="349"/>
        <v>0</v>
      </c>
      <c r="AS802" s="56">
        <f t="shared" ca="1" si="349"/>
        <v>0</v>
      </c>
      <c r="AT802" s="56">
        <f t="shared" ref="AT802:BG811" ca="1" si="350">IF($O802-WEEKNUM(AT$1815)=0,$Y802,0)</f>
        <v>0</v>
      </c>
      <c r="AU802" s="56">
        <f t="shared" ca="1" si="350"/>
        <v>0</v>
      </c>
      <c r="AV802" s="56">
        <f t="shared" ca="1" si="350"/>
        <v>0</v>
      </c>
      <c r="AW802" s="56">
        <f t="shared" ca="1" si="350"/>
        <v>0</v>
      </c>
      <c r="AX802" s="56">
        <f t="shared" ca="1" si="350"/>
        <v>0</v>
      </c>
      <c r="AY802" s="56">
        <f t="shared" ca="1" si="350"/>
        <v>0</v>
      </c>
      <c r="AZ802" s="56">
        <f t="shared" ca="1" si="350"/>
        <v>0</v>
      </c>
      <c r="BA802" s="56">
        <f t="shared" ca="1" si="350"/>
        <v>0</v>
      </c>
      <c r="BB802" s="56">
        <f t="shared" ca="1" si="350"/>
        <v>0</v>
      </c>
      <c r="BC802" s="56">
        <f t="shared" ca="1" si="350"/>
        <v>0</v>
      </c>
      <c r="BD802" s="56">
        <f t="shared" ca="1" si="350"/>
        <v>0</v>
      </c>
      <c r="BE802" s="56">
        <f t="shared" ca="1" si="350"/>
        <v>0</v>
      </c>
      <c r="BF802" s="56">
        <f t="shared" ca="1" si="350"/>
        <v>0</v>
      </c>
      <c r="BG802" s="56">
        <f t="shared" ca="1" si="350"/>
        <v>0</v>
      </c>
    </row>
    <row r="803" spans="1:59" s="4" customFormat="1" x14ac:dyDescent="0.2">
      <c r="A803" s="4" t="s">
        <v>1297</v>
      </c>
      <c r="B803" s="4" t="s">
        <v>4089</v>
      </c>
      <c r="C803" s="4" t="s">
        <v>1684</v>
      </c>
      <c r="E803" s="66"/>
      <c r="F803" s="67"/>
      <c r="G803" s="50" t="s">
        <v>1682</v>
      </c>
      <c r="H803" s="50" t="s">
        <v>1682</v>
      </c>
      <c r="I803" s="51"/>
      <c r="J803" s="52">
        <v>7</v>
      </c>
      <c r="K803" s="52"/>
      <c r="L803" s="53"/>
      <c r="M803" s="54" t="str">
        <f t="shared" si="347"/>
        <v>-</v>
      </c>
      <c r="N803" s="52">
        <f t="shared" si="322"/>
        <v>0</v>
      </c>
      <c r="O803" s="55">
        <f t="shared" ca="1" si="332"/>
        <v>28</v>
      </c>
      <c r="P803" s="55" t="str">
        <f t="shared" ca="1" si="333"/>
        <v>2019.7</v>
      </c>
      <c r="Q803" s="56">
        <f t="shared" si="334"/>
        <v>0</v>
      </c>
      <c r="R803" s="52" t="str">
        <f t="shared" si="335"/>
        <v/>
      </c>
      <c r="S803" s="52"/>
      <c r="T803" s="52" t="str">
        <f t="shared" si="343"/>
        <v>OV</v>
      </c>
      <c r="U803" s="57" t="s">
        <v>130</v>
      </c>
      <c r="V803" s="58">
        <f t="shared" ca="1" si="336"/>
        <v>0</v>
      </c>
      <c r="W803" s="64" t="s">
        <v>2391</v>
      </c>
      <c r="X803" s="60"/>
      <c r="Y803" s="61"/>
      <c r="Z803" s="56">
        <f t="shared" ca="1" si="348"/>
        <v>0</v>
      </c>
      <c r="AA803" s="56">
        <f t="shared" ca="1" si="348"/>
        <v>0</v>
      </c>
      <c r="AB803" s="56">
        <f t="shared" ca="1" si="348"/>
        <v>0</v>
      </c>
      <c r="AC803" s="56">
        <f t="shared" ca="1" si="348"/>
        <v>0</v>
      </c>
      <c r="AD803" s="56">
        <f t="shared" ca="1" si="348"/>
        <v>0</v>
      </c>
      <c r="AE803" s="56">
        <f t="shared" ca="1" si="348"/>
        <v>0</v>
      </c>
      <c r="AF803" s="56">
        <f t="shared" ca="1" si="348"/>
        <v>0</v>
      </c>
      <c r="AG803" s="56">
        <f t="shared" ca="1" si="348"/>
        <v>0</v>
      </c>
      <c r="AH803" s="56">
        <f t="shared" ca="1" si="348"/>
        <v>0</v>
      </c>
      <c r="AI803" s="56">
        <f t="shared" ca="1" si="348"/>
        <v>0</v>
      </c>
      <c r="AJ803" s="56">
        <f t="shared" ca="1" si="349"/>
        <v>0</v>
      </c>
      <c r="AK803" s="56">
        <f t="shared" ca="1" si="349"/>
        <v>0</v>
      </c>
      <c r="AL803" s="56">
        <f t="shared" ca="1" si="349"/>
        <v>0</v>
      </c>
      <c r="AM803" s="56">
        <f t="shared" ca="1" si="349"/>
        <v>0</v>
      </c>
      <c r="AN803" s="56">
        <f t="shared" ca="1" si="349"/>
        <v>0</v>
      </c>
      <c r="AO803" s="56">
        <f t="shared" ca="1" si="349"/>
        <v>0</v>
      </c>
      <c r="AP803" s="56">
        <f t="shared" ca="1" si="349"/>
        <v>0</v>
      </c>
      <c r="AQ803" s="56">
        <f t="shared" ca="1" si="349"/>
        <v>0</v>
      </c>
      <c r="AR803" s="56">
        <f t="shared" ca="1" si="349"/>
        <v>0</v>
      </c>
      <c r="AS803" s="56">
        <f t="shared" ca="1" si="349"/>
        <v>0</v>
      </c>
      <c r="AT803" s="56">
        <f t="shared" ca="1" si="350"/>
        <v>0</v>
      </c>
      <c r="AU803" s="56">
        <f t="shared" ca="1" si="350"/>
        <v>0</v>
      </c>
      <c r="AV803" s="56">
        <f t="shared" ca="1" si="350"/>
        <v>0</v>
      </c>
      <c r="AW803" s="56">
        <f t="shared" ca="1" si="350"/>
        <v>0</v>
      </c>
      <c r="AX803" s="56">
        <f t="shared" ca="1" si="350"/>
        <v>0</v>
      </c>
      <c r="AY803" s="56">
        <f t="shared" ca="1" si="350"/>
        <v>0</v>
      </c>
      <c r="AZ803" s="56">
        <f t="shared" ca="1" si="350"/>
        <v>0</v>
      </c>
      <c r="BA803" s="56">
        <f t="shared" ca="1" si="350"/>
        <v>0</v>
      </c>
      <c r="BB803" s="56">
        <f t="shared" ca="1" si="350"/>
        <v>0</v>
      </c>
      <c r="BC803" s="56">
        <f t="shared" ca="1" si="350"/>
        <v>0</v>
      </c>
      <c r="BD803" s="56">
        <f t="shared" ca="1" si="350"/>
        <v>0</v>
      </c>
      <c r="BE803" s="56">
        <f t="shared" ca="1" si="350"/>
        <v>0</v>
      </c>
      <c r="BF803" s="56">
        <f t="shared" ca="1" si="350"/>
        <v>0</v>
      </c>
      <c r="BG803" s="56">
        <f t="shared" ca="1" si="350"/>
        <v>0</v>
      </c>
    </row>
    <row r="804" spans="1:59" s="4" customFormat="1" x14ac:dyDescent="0.2">
      <c r="A804" s="4" t="s">
        <v>1297</v>
      </c>
      <c r="B804" s="4" t="s">
        <v>4089</v>
      </c>
      <c r="C804" s="4" t="s">
        <v>1684</v>
      </c>
      <c r="E804" s="66"/>
      <c r="F804" s="67"/>
      <c r="G804" s="50" t="s">
        <v>1682</v>
      </c>
      <c r="H804" s="50" t="s">
        <v>1682</v>
      </c>
      <c r="I804" s="51"/>
      <c r="J804" s="52">
        <v>7</v>
      </c>
      <c r="K804" s="52"/>
      <c r="L804" s="53"/>
      <c r="M804" s="54" t="str">
        <f t="shared" si="347"/>
        <v>-</v>
      </c>
      <c r="N804" s="52">
        <f t="shared" si="322"/>
        <v>0</v>
      </c>
      <c r="O804" s="55">
        <f t="shared" ca="1" si="332"/>
        <v>28</v>
      </c>
      <c r="P804" s="55" t="str">
        <f t="shared" ca="1" si="333"/>
        <v>2019.7</v>
      </c>
      <c r="Q804" s="56">
        <f t="shared" si="334"/>
        <v>0</v>
      </c>
      <c r="R804" s="52" t="str">
        <f t="shared" si="335"/>
        <v/>
      </c>
      <c r="S804" s="52"/>
      <c r="T804" s="52" t="str">
        <f t="shared" si="343"/>
        <v>OV</v>
      </c>
      <c r="U804" s="57" t="s">
        <v>130</v>
      </c>
      <c r="V804" s="58">
        <f t="shared" ca="1" si="336"/>
        <v>0</v>
      </c>
      <c r="W804" s="64" t="s">
        <v>2391</v>
      </c>
      <c r="X804" s="60"/>
      <c r="Y804" s="61"/>
      <c r="Z804" s="56">
        <f t="shared" ca="1" si="348"/>
        <v>0</v>
      </c>
      <c r="AA804" s="56">
        <f t="shared" ca="1" si="348"/>
        <v>0</v>
      </c>
      <c r="AB804" s="56">
        <f t="shared" ca="1" si="348"/>
        <v>0</v>
      </c>
      <c r="AC804" s="56">
        <f t="shared" ca="1" si="348"/>
        <v>0</v>
      </c>
      <c r="AD804" s="56">
        <f t="shared" ca="1" si="348"/>
        <v>0</v>
      </c>
      <c r="AE804" s="56">
        <f t="shared" ca="1" si="348"/>
        <v>0</v>
      </c>
      <c r="AF804" s="56">
        <f t="shared" ca="1" si="348"/>
        <v>0</v>
      </c>
      <c r="AG804" s="56">
        <f t="shared" ca="1" si="348"/>
        <v>0</v>
      </c>
      <c r="AH804" s="56">
        <f t="shared" ca="1" si="348"/>
        <v>0</v>
      </c>
      <c r="AI804" s="56">
        <f t="shared" ca="1" si="348"/>
        <v>0</v>
      </c>
      <c r="AJ804" s="56">
        <f t="shared" ca="1" si="349"/>
        <v>0</v>
      </c>
      <c r="AK804" s="56">
        <f t="shared" ca="1" si="349"/>
        <v>0</v>
      </c>
      <c r="AL804" s="56">
        <f t="shared" ca="1" si="349"/>
        <v>0</v>
      </c>
      <c r="AM804" s="56">
        <f t="shared" ca="1" si="349"/>
        <v>0</v>
      </c>
      <c r="AN804" s="56">
        <f t="shared" ca="1" si="349"/>
        <v>0</v>
      </c>
      <c r="AO804" s="56">
        <f t="shared" ca="1" si="349"/>
        <v>0</v>
      </c>
      <c r="AP804" s="56">
        <f t="shared" ca="1" si="349"/>
        <v>0</v>
      </c>
      <c r="AQ804" s="56">
        <f t="shared" ca="1" si="349"/>
        <v>0</v>
      </c>
      <c r="AR804" s="56">
        <f t="shared" ca="1" si="349"/>
        <v>0</v>
      </c>
      <c r="AS804" s="56">
        <f t="shared" ca="1" si="349"/>
        <v>0</v>
      </c>
      <c r="AT804" s="56">
        <f t="shared" ca="1" si="350"/>
        <v>0</v>
      </c>
      <c r="AU804" s="56">
        <f t="shared" ca="1" si="350"/>
        <v>0</v>
      </c>
      <c r="AV804" s="56">
        <f t="shared" ca="1" si="350"/>
        <v>0</v>
      </c>
      <c r="AW804" s="56">
        <f t="shared" ca="1" si="350"/>
        <v>0</v>
      </c>
      <c r="AX804" s="56">
        <f t="shared" ca="1" si="350"/>
        <v>0</v>
      </c>
      <c r="AY804" s="56">
        <f t="shared" ca="1" si="350"/>
        <v>0</v>
      </c>
      <c r="AZ804" s="56">
        <f t="shared" ca="1" si="350"/>
        <v>0</v>
      </c>
      <c r="BA804" s="56">
        <f t="shared" ca="1" si="350"/>
        <v>0</v>
      </c>
      <c r="BB804" s="56">
        <f t="shared" ca="1" si="350"/>
        <v>0</v>
      </c>
      <c r="BC804" s="56">
        <f t="shared" ca="1" si="350"/>
        <v>0</v>
      </c>
      <c r="BD804" s="56">
        <f t="shared" ca="1" si="350"/>
        <v>0</v>
      </c>
      <c r="BE804" s="56">
        <f t="shared" ca="1" si="350"/>
        <v>0</v>
      </c>
      <c r="BF804" s="56">
        <f t="shared" ca="1" si="350"/>
        <v>0</v>
      </c>
      <c r="BG804" s="56">
        <f t="shared" ca="1" si="350"/>
        <v>0</v>
      </c>
    </row>
    <row r="805" spans="1:59" s="4" customFormat="1" x14ac:dyDescent="0.2">
      <c r="A805" s="4" t="s">
        <v>1297</v>
      </c>
      <c r="B805" s="4" t="s">
        <v>4089</v>
      </c>
      <c r="C805" s="4" t="s">
        <v>1684</v>
      </c>
      <c r="E805" s="66"/>
      <c r="F805" s="67"/>
      <c r="G805" s="50" t="s">
        <v>1682</v>
      </c>
      <c r="H805" s="50" t="s">
        <v>1682</v>
      </c>
      <c r="I805" s="51"/>
      <c r="J805" s="52">
        <v>7</v>
      </c>
      <c r="K805" s="52"/>
      <c r="L805" s="53"/>
      <c r="M805" s="54" t="str">
        <f t="shared" si="347"/>
        <v>-</v>
      </c>
      <c r="N805" s="52">
        <f t="shared" si="322"/>
        <v>0</v>
      </c>
      <c r="O805" s="55">
        <f t="shared" ca="1" si="332"/>
        <v>28</v>
      </c>
      <c r="P805" s="55" t="str">
        <f t="shared" ca="1" si="333"/>
        <v>2019.7</v>
      </c>
      <c r="Q805" s="56">
        <f t="shared" si="334"/>
        <v>0</v>
      </c>
      <c r="R805" s="52" t="str">
        <f t="shared" si="335"/>
        <v/>
      </c>
      <c r="S805" s="52"/>
      <c r="T805" s="52" t="str">
        <f t="shared" si="343"/>
        <v>OV</v>
      </c>
      <c r="U805" s="57" t="s">
        <v>130</v>
      </c>
      <c r="V805" s="58">
        <f t="shared" ca="1" si="336"/>
        <v>0</v>
      </c>
      <c r="W805" s="64" t="s">
        <v>2391</v>
      </c>
      <c r="X805" s="60"/>
      <c r="Y805" s="61"/>
      <c r="Z805" s="56">
        <f t="shared" ca="1" si="348"/>
        <v>0</v>
      </c>
      <c r="AA805" s="56">
        <f t="shared" ca="1" si="348"/>
        <v>0</v>
      </c>
      <c r="AB805" s="56">
        <f t="shared" ca="1" si="348"/>
        <v>0</v>
      </c>
      <c r="AC805" s="56">
        <f t="shared" ca="1" si="348"/>
        <v>0</v>
      </c>
      <c r="AD805" s="56">
        <f t="shared" ca="1" si="348"/>
        <v>0</v>
      </c>
      <c r="AE805" s="56">
        <f t="shared" ca="1" si="348"/>
        <v>0</v>
      </c>
      <c r="AF805" s="56">
        <f t="shared" ca="1" si="348"/>
        <v>0</v>
      </c>
      <c r="AG805" s="56">
        <f t="shared" ca="1" si="348"/>
        <v>0</v>
      </c>
      <c r="AH805" s="56">
        <f t="shared" ca="1" si="348"/>
        <v>0</v>
      </c>
      <c r="AI805" s="56">
        <f t="shared" ca="1" si="348"/>
        <v>0</v>
      </c>
      <c r="AJ805" s="56">
        <f t="shared" ca="1" si="349"/>
        <v>0</v>
      </c>
      <c r="AK805" s="56">
        <f t="shared" ca="1" si="349"/>
        <v>0</v>
      </c>
      <c r="AL805" s="56">
        <f t="shared" ca="1" si="349"/>
        <v>0</v>
      </c>
      <c r="AM805" s="56">
        <f t="shared" ca="1" si="349"/>
        <v>0</v>
      </c>
      <c r="AN805" s="56">
        <f t="shared" ca="1" si="349"/>
        <v>0</v>
      </c>
      <c r="AO805" s="56">
        <f t="shared" ca="1" si="349"/>
        <v>0</v>
      </c>
      <c r="AP805" s="56">
        <f t="shared" ca="1" si="349"/>
        <v>0</v>
      </c>
      <c r="AQ805" s="56">
        <f t="shared" ca="1" si="349"/>
        <v>0</v>
      </c>
      <c r="AR805" s="56">
        <f t="shared" ca="1" si="349"/>
        <v>0</v>
      </c>
      <c r="AS805" s="56">
        <f t="shared" ca="1" si="349"/>
        <v>0</v>
      </c>
      <c r="AT805" s="56">
        <f t="shared" ca="1" si="350"/>
        <v>0</v>
      </c>
      <c r="AU805" s="56">
        <f t="shared" ca="1" si="350"/>
        <v>0</v>
      </c>
      <c r="AV805" s="56">
        <f t="shared" ca="1" si="350"/>
        <v>0</v>
      </c>
      <c r="AW805" s="56">
        <f t="shared" ca="1" si="350"/>
        <v>0</v>
      </c>
      <c r="AX805" s="56">
        <f t="shared" ca="1" si="350"/>
        <v>0</v>
      </c>
      <c r="AY805" s="56">
        <f t="shared" ca="1" si="350"/>
        <v>0</v>
      </c>
      <c r="AZ805" s="56">
        <f t="shared" ca="1" si="350"/>
        <v>0</v>
      </c>
      <c r="BA805" s="56">
        <f t="shared" ca="1" si="350"/>
        <v>0</v>
      </c>
      <c r="BB805" s="56">
        <f t="shared" ca="1" si="350"/>
        <v>0</v>
      </c>
      <c r="BC805" s="56">
        <f t="shared" ca="1" si="350"/>
        <v>0</v>
      </c>
      <c r="BD805" s="56">
        <f t="shared" ca="1" si="350"/>
        <v>0</v>
      </c>
      <c r="BE805" s="56">
        <f t="shared" ca="1" si="350"/>
        <v>0</v>
      </c>
      <c r="BF805" s="56">
        <f t="shared" ca="1" si="350"/>
        <v>0</v>
      </c>
      <c r="BG805" s="56">
        <f t="shared" ca="1" si="350"/>
        <v>0</v>
      </c>
    </row>
    <row r="806" spans="1:59" s="4" customFormat="1" x14ac:dyDescent="0.2">
      <c r="A806" s="4" t="s">
        <v>1297</v>
      </c>
      <c r="B806" s="4" t="s">
        <v>4089</v>
      </c>
      <c r="C806" s="4" t="s">
        <v>1684</v>
      </c>
      <c r="E806" s="66"/>
      <c r="F806" s="67"/>
      <c r="G806" s="50" t="s">
        <v>1682</v>
      </c>
      <c r="H806" s="50" t="s">
        <v>1682</v>
      </c>
      <c r="I806" s="51"/>
      <c r="J806" s="52">
        <v>7</v>
      </c>
      <c r="K806" s="52"/>
      <c r="L806" s="53"/>
      <c r="M806" s="54" t="str">
        <f t="shared" si="347"/>
        <v>-</v>
      </c>
      <c r="N806" s="52">
        <f t="shared" si="322"/>
        <v>0</v>
      </c>
      <c r="O806" s="55">
        <f t="shared" ca="1" si="332"/>
        <v>28</v>
      </c>
      <c r="P806" s="55" t="str">
        <f t="shared" ca="1" si="333"/>
        <v>2019.7</v>
      </c>
      <c r="Q806" s="56">
        <f t="shared" si="334"/>
        <v>0</v>
      </c>
      <c r="R806" s="52" t="str">
        <f t="shared" si="335"/>
        <v/>
      </c>
      <c r="S806" s="52"/>
      <c r="T806" s="52" t="str">
        <f t="shared" si="343"/>
        <v>OV</v>
      </c>
      <c r="U806" s="57" t="s">
        <v>130</v>
      </c>
      <c r="V806" s="58">
        <f t="shared" ca="1" si="336"/>
        <v>0</v>
      </c>
      <c r="W806" s="64" t="s">
        <v>2391</v>
      </c>
      <c r="X806" s="60"/>
      <c r="Y806" s="61"/>
      <c r="Z806" s="56">
        <f t="shared" ca="1" si="348"/>
        <v>0</v>
      </c>
      <c r="AA806" s="56">
        <f t="shared" ca="1" si="348"/>
        <v>0</v>
      </c>
      <c r="AB806" s="56">
        <f t="shared" ca="1" si="348"/>
        <v>0</v>
      </c>
      <c r="AC806" s="56">
        <f t="shared" ca="1" si="348"/>
        <v>0</v>
      </c>
      <c r="AD806" s="56">
        <f t="shared" ca="1" si="348"/>
        <v>0</v>
      </c>
      <c r="AE806" s="56">
        <f t="shared" ca="1" si="348"/>
        <v>0</v>
      </c>
      <c r="AF806" s="56">
        <f t="shared" ca="1" si="348"/>
        <v>0</v>
      </c>
      <c r="AG806" s="56">
        <f t="shared" ca="1" si="348"/>
        <v>0</v>
      </c>
      <c r="AH806" s="56">
        <f t="shared" ca="1" si="348"/>
        <v>0</v>
      </c>
      <c r="AI806" s="56">
        <f t="shared" ca="1" si="348"/>
        <v>0</v>
      </c>
      <c r="AJ806" s="56">
        <f t="shared" ca="1" si="349"/>
        <v>0</v>
      </c>
      <c r="AK806" s="56">
        <f t="shared" ca="1" si="349"/>
        <v>0</v>
      </c>
      <c r="AL806" s="56">
        <f t="shared" ca="1" si="349"/>
        <v>0</v>
      </c>
      <c r="AM806" s="56">
        <f t="shared" ca="1" si="349"/>
        <v>0</v>
      </c>
      <c r="AN806" s="56">
        <f t="shared" ca="1" si="349"/>
        <v>0</v>
      </c>
      <c r="AO806" s="56">
        <f t="shared" ca="1" si="349"/>
        <v>0</v>
      </c>
      <c r="AP806" s="56">
        <f t="shared" ca="1" si="349"/>
        <v>0</v>
      </c>
      <c r="AQ806" s="56">
        <f t="shared" ca="1" si="349"/>
        <v>0</v>
      </c>
      <c r="AR806" s="56">
        <f t="shared" ca="1" si="349"/>
        <v>0</v>
      </c>
      <c r="AS806" s="56">
        <f t="shared" ca="1" si="349"/>
        <v>0</v>
      </c>
      <c r="AT806" s="56">
        <f t="shared" ca="1" si="350"/>
        <v>0</v>
      </c>
      <c r="AU806" s="56">
        <f t="shared" ca="1" si="350"/>
        <v>0</v>
      </c>
      <c r="AV806" s="56">
        <f t="shared" ca="1" si="350"/>
        <v>0</v>
      </c>
      <c r="AW806" s="56">
        <f t="shared" ca="1" si="350"/>
        <v>0</v>
      </c>
      <c r="AX806" s="56">
        <f t="shared" ca="1" si="350"/>
        <v>0</v>
      </c>
      <c r="AY806" s="56">
        <f t="shared" ca="1" si="350"/>
        <v>0</v>
      </c>
      <c r="AZ806" s="56">
        <f t="shared" ca="1" si="350"/>
        <v>0</v>
      </c>
      <c r="BA806" s="56">
        <f t="shared" ca="1" si="350"/>
        <v>0</v>
      </c>
      <c r="BB806" s="56">
        <f t="shared" ca="1" si="350"/>
        <v>0</v>
      </c>
      <c r="BC806" s="56">
        <f t="shared" ca="1" si="350"/>
        <v>0</v>
      </c>
      <c r="BD806" s="56">
        <f t="shared" ca="1" si="350"/>
        <v>0</v>
      </c>
      <c r="BE806" s="56">
        <f t="shared" ca="1" si="350"/>
        <v>0</v>
      </c>
      <c r="BF806" s="56">
        <f t="shared" ca="1" si="350"/>
        <v>0</v>
      </c>
      <c r="BG806" s="56">
        <f t="shared" ca="1" si="350"/>
        <v>0</v>
      </c>
    </row>
    <row r="807" spans="1:59" s="4" customFormat="1" x14ac:dyDescent="0.2">
      <c r="A807" s="4" t="s">
        <v>2392</v>
      </c>
      <c r="B807" s="4" t="s">
        <v>2393</v>
      </c>
      <c r="C807" s="4" t="s">
        <v>1681</v>
      </c>
      <c r="E807" s="66"/>
      <c r="F807" s="67" t="s">
        <v>2394</v>
      </c>
      <c r="G807" s="50" t="s">
        <v>1682</v>
      </c>
      <c r="H807" s="50" t="s">
        <v>1682</v>
      </c>
      <c r="I807" s="51"/>
      <c r="J807" s="52">
        <v>7</v>
      </c>
      <c r="K807" s="52"/>
      <c r="L807" s="53">
        <v>43578</v>
      </c>
      <c r="M807" s="54">
        <f t="shared" si="347"/>
        <v>2</v>
      </c>
      <c r="N807" s="52">
        <f t="shared" si="322"/>
        <v>17</v>
      </c>
      <c r="O807" s="55">
        <f t="shared" ca="1" si="332"/>
        <v>28</v>
      </c>
      <c r="P807" s="55" t="str">
        <f t="shared" ca="1" si="333"/>
        <v>2019.7</v>
      </c>
      <c r="Q807" s="56">
        <f t="shared" si="334"/>
        <v>45778.389731621937</v>
      </c>
      <c r="R807" s="52">
        <f t="shared" ca="1" si="335"/>
        <v>78</v>
      </c>
      <c r="S807" s="52"/>
      <c r="T807" s="52" t="str">
        <f t="shared" ca="1" si="343"/>
        <v>OV</v>
      </c>
      <c r="U807" s="57" t="s">
        <v>130</v>
      </c>
      <c r="V807" s="58">
        <f t="shared" ca="1" si="336"/>
        <v>0</v>
      </c>
      <c r="W807" s="64" t="s">
        <v>2395</v>
      </c>
      <c r="X807" s="60"/>
      <c r="Y807" s="61">
        <v>196160.4</v>
      </c>
      <c r="Z807" s="56">
        <f t="shared" ca="1" si="348"/>
        <v>0</v>
      </c>
      <c r="AA807" s="56">
        <f t="shared" ca="1" si="348"/>
        <v>0</v>
      </c>
      <c r="AB807" s="56">
        <f t="shared" ca="1" si="348"/>
        <v>0</v>
      </c>
      <c r="AC807" s="56">
        <f t="shared" ca="1" si="348"/>
        <v>0</v>
      </c>
      <c r="AD807" s="56">
        <f t="shared" ca="1" si="348"/>
        <v>0</v>
      </c>
      <c r="AE807" s="56">
        <f t="shared" ca="1" si="348"/>
        <v>0</v>
      </c>
      <c r="AF807" s="56">
        <f t="shared" ca="1" si="348"/>
        <v>0</v>
      </c>
      <c r="AG807" s="56">
        <f t="shared" ca="1" si="348"/>
        <v>0</v>
      </c>
      <c r="AH807" s="56">
        <f t="shared" ca="1" si="348"/>
        <v>0</v>
      </c>
      <c r="AI807" s="56">
        <f t="shared" ca="1" si="348"/>
        <v>196160.4</v>
      </c>
      <c r="AJ807" s="56">
        <f t="shared" ca="1" si="349"/>
        <v>0</v>
      </c>
      <c r="AK807" s="56">
        <f t="shared" ca="1" si="349"/>
        <v>0</v>
      </c>
      <c r="AL807" s="56">
        <f t="shared" ca="1" si="349"/>
        <v>0</v>
      </c>
      <c r="AM807" s="56">
        <f t="shared" ca="1" si="349"/>
        <v>0</v>
      </c>
      <c r="AN807" s="56">
        <f t="shared" ca="1" si="349"/>
        <v>0</v>
      </c>
      <c r="AO807" s="56">
        <f t="shared" ca="1" si="349"/>
        <v>0</v>
      </c>
      <c r="AP807" s="56">
        <f t="shared" ca="1" si="349"/>
        <v>0</v>
      </c>
      <c r="AQ807" s="56">
        <f t="shared" ca="1" si="349"/>
        <v>0</v>
      </c>
      <c r="AR807" s="56">
        <f t="shared" ca="1" si="349"/>
        <v>0</v>
      </c>
      <c r="AS807" s="56">
        <f t="shared" ca="1" si="349"/>
        <v>0</v>
      </c>
      <c r="AT807" s="56">
        <f t="shared" ca="1" si="350"/>
        <v>0</v>
      </c>
      <c r="AU807" s="56">
        <f t="shared" ca="1" si="350"/>
        <v>0</v>
      </c>
      <c r="AV807" s="56">
        <f t="shared" ca="1" si="350"/>
        <v>0</v>
      </c>
      <c r="AW807" s="56">
        <f t="shared" ca="1" si="350"/>
        <v>0</v>
      </c>
      <c r="AX807" s="56">
        <f t="shared" ca="1" si="350"/>
        <v>0</v>
      </c>
      <c r="AY807" s="56">
        <f t="shared" ca="1" si="350"/>
        <v>0</v>
      </c>
      <c r="AZ807" s="56">
        <f t="shared" ca="1" si="350"/>
        <v>0</v>
      </c>
      <c r="BA807" s="56">
        <f t="shared" ca="1" si="350"/>
        <v>0</v>
      </c>
      <c r="BB807" s="56">
        <f t="shared" ca="1" si="350"/>
        <v>0</v>
      </c>
      <c r="BC807" s="56">
        <f t="shared" ca="1" si="350"/>
        <v>0</v>
      </c>
      <c r="BD807" s="56">
        <f t="shared" ca="1" si="350"/>
        <v>0</v>
      </c>
      <c r="BE807" s="56">
        <f t="shared" ca="1" si="350"/>
        <v>0</v>
      </c>
      <c r="BF807" s="56">
        <f t="shared" ca="1" si="350"/>
        <v>0</v>
      </c>
      <c r="BG807" s="56">
        <f t="shared" ca="1" si="350"/>
        <v>0</v>
      </c>
    </row>
    <row r="808" spans="1:59" s="4" customFormat="1" x14ac:dyDescent="0.2">
      <c r="A808" s="4" t="s">
        <v>283</v>
      </c>
      <c r="B808" s="4" t="s">
        <v>4070</v>
      </c>
      <c r="C808" s="4" t="s">
        <v>1684</v>
      </c>
      <c r="E808" s="66"/>
      <c r="F808" s="67" t="s">
        <v>2397</v>
      </c>
      <c r="G808" s="50" t="s">
        <v>1682</v>
      </c>
      <c r="H808" s="50" t="s">
        <v>1682</v>
      </c>
      <c r="I808" s="51"/>
      <c r="J808" s="52">
        <v>30</v>
      </c>
      <c r="K808" s="52"/>
      <c r="L808" s="53">
        <v>43595</v>
      </c>
      <c r="M808" s="54">
        <f t="shared" si="347"/>
        <v>5</v>
      </c>
      <c r="N808" s="52">
        <f t="shared" si="322"/>
        <v>19</v>
      </c>
      <c r="O808" s="55">
        <f t="shared" ca="1" si="332"/>
        <v>28</v>
      </c>
      <c r="P808" s="55" t="str">
        <f t="shared" ca="1" si="333"/>
        <v>2019.7</v>
      </c>
      <c r="Q808" s="56">
        <f t="shared" si="334"/>
        <v>19359</v>
      </c>
      <c r="R808" s="52">
        <f t="shared" ca="1" si="335"/>
        <v>61</v>
      </c>
      <c r="S808" s="52"/>
      <c r="T808" s="52" t="str">
        <f t="shared" ca="1" si="343"/>
        <v>OV</v>
      </c>
      <c r="U808" s="57" t="s">
        <v>178</v>
      </c>
      <c r="V808" s="58">
        <f t="shared" ca="1" si="336"/>
        <v>0</v>
      </c>
      <c r="W808" s="59"/>
      <c r="X808" s="60"/>
      <c r="Y808" s="61">
        <v>19359</v>
      </c>
      <c r="Z808" s="56">
        <f t="shared" ca="1" si="348"/>
        <v>0</v>
      </c>
      <c r="AA808" s="56">
        <f t="shared" ca="1" si="348"/>
        <v>0</v>
      </c>
      <c r="AB808" s="56">
        <f t="shared" ca="1" si="348"/>
        <v>0</v>
      </c>
      <c r="AC808" s="56">
        <f t="shared" ca="1" si="348"/>
        <v>0</v>
      </c>
      <c r="AD808" s="56">
        <f t="shared" ca="1" si="348"/>
        <v>0</v>
      </c>
      <c r="AE808" s="56">
        <f t="shared" ca="1" si="348"/>
        <v>0</v>
      </c>
      <c r="AF808" s="56">
        <f t="shared" ca="1" si="348"/>
        <v>0</v>
      </c>
      <c r="AG808" s="56">
        <f t="shared" ca="1" si="348"/>
        <v>0</v>
      </c>
      <c r="AH808" s="56">
        <f t="shared" ca="1" si="348"/>
        <v>0</v>
      </c>
      <c r="AI808" s="56">
        <f t="shared" ca="1" si="348"/>
        <v>19359</v>
      </c>
      <c r="AJ808" s="56">
        <f t="shared" ca="1" si="349"/>
        <v>0</v>
      </c>
      <c r="AK808" s="56">
        <f t="shared" ca="1" si="349"/>
        <v>0</v>
      </c>
      <c r="AL808" s="56">
        <f t="shared" ca="1" si="349"/>
        <v>0</v>
      </c>
      <c r="AM808" s="56">
        <f t="shared" ca="1" si="349"/>
        <v>0</v>
      </c>
      <c r="AN808" s="56">
        <f t="shared" ca="1" si="349"/>
        <v>0</v>
      </c>
      <c r="AO808" s="56">
        <f t="shared" ca="1" si="349"/>
        <v>0</v>
      </c>
      <c r="AP808" s="56">
        <f t="shared" ca="1" si="349"/>
        <v>0</v>
      </c>
      <c r="AQ808" s="56">
        <f t="shared" ca="1" si="349"/>
        <v>0</v>
      </c>
      <c r="AR808" s="56">
        <f t="shared" ca="1" si="349"/>
        <v>0</v>
      </c>
      <c r="AS808" s="56">
        <f t="shared" ca="1" si="349"/>
        <v>0</v>
      </c>
      <c r="AT808" s="56">
        <f t="shared" ca="1" si="350"/>
        <v>0</v>
      </c>
      <c r="AU808" s="56">
        <f t="shared" ca="1" si="350"/>
        <v>0</v>
      </c>
      <c r="AV808" s="56">
        <f t="shared" ca="1" si="350"/>
        <v>0</v>
      </c>
      <c r="AW808" s="56">
        <f t="shared" ca="1" si="350"/>
        <v>0</v>
      </c>
      <c r="AX808" s="56">
        <f t="shared" ca="1" si="350"/>
        <v>0</v>
      </c>
      <c r="AY808" s="56">
        <f t="shared" ca="1" si="350"/>
        <v>0</v>
      </c>
      <c r="AZ808" s="56">
        <f t="shared" ca="1" si="350"/>
        <v>0</v>
      </c>
      <c r="BA808" s="56">
        <f t="shared" ca="1" si="350"/>
        <v>0</v>
      </c>
      <c r="BB808" s="56">
        <f t="shared" ca="1" si="350"/>
        <v>0</v>
      </c>
      <c r="BC808" s="56">
        <f t="shared" ca="1" si="350"/>
        <v>0</v>
      </c>
      <c r="BD808" s="56">
        <f t="shared" ca="1" si="350"/>
        <v>0</v>
      </c>
      <c r="BE808" s="56">
        <f t="shared" ca="1" si="350"/>
        <v>0</v>
      </c>
      <c r="BF808" s="56">
        <f t="shared" ca="1" si="350"/>
        <v>0</v>
      </c>
      <c r="BG808" s="56">
        <f t="shared" ca="1" si="350"/>
        <v>0</v>
      </c>
    </row>
    <row r="809" spans="1:59" s="4" customFormat="1" x14ac:dyDescent="0.2">
      <c r="A809" s="4" t="s">
        <v>283</v>
      </c>
      <c r="B809" s="4" t="s">
        <v>4070</v>
      </c>
      <c r="C809" s="4" t="s">
        <v>1684</v>
      </c>
      <c r="E809" s="66"/>
      <c r="F809" s="67"/>
      <c r="G809" s="50" t="s">
        <v>1682</v>
      </c>
      <c r="H809" s="50" t="s">
        <v>1682</v>
      </c>
      <c r="I809" s="51"/>
      <c r="J809" s="52">
        <v>30</v>
      </c>
      <c r="K809" s="52"/>
      <c r="L809" s="53"/>
      <c r="M809" s="54" t="str">
        <f t="shared" si="347"/>
        <v>-</v>
      </c>
      <c r="N809" s="52">
        <f t="shared" si="322"/>
        <v>0</v>
      </c>
      <c r="O809" s="55">
        <f t="shared" ca="1" si="332"/>
        <v>28</v>
      </c>
      <c r="P809" s="55" t="str">
        <f t="shared" ca="1" si="333"/>
        <v>2019.7</v>
      </c>
      <c r="Q809" s="56">
        <f t="shared" si="334"/>
        <v>0</v>
      </c>
      <c r="R809" s="52" t="str">
        <f t="shared" si="335"/>
        <v/>
      </c>
      <c r="S809" s="52"/>
      <c r="T809" s="52" t="str">
        <f t="shared" si="343"/>
        <v>OV</v>
      </c>
      <c r="U809" s="57" t="s">
        <v>178</v>
      </c>
      <c r="V809" s="58">
        <f t="shared" ca="1" si="336"/>
        <v>0</v>
      </c>
      <c r="W809" s="59"/>
      <c r="X809" s="60"/>
      <c r="Y809" s="61"/>
      <c r="Z809" s="56">
        <f t="shared" ca="1" si="348"/>
        <v>0</v>
      </c>
      <c r="AA809" s="56">
        <f t="shared" ca="1" si="348"/>
        <v>0</v>
      </c>
      <c r="AB809" s="56">
        <f t="shared" ca="1" si="348"/>
        <v>0</v>
      </c>
      <c r="AC809" s="56">
        <f t="shared" ca="1" si="348"/>
        <v>0</v>
      </c>
      <c r="AD809" s="56">
        <f t="shared" ca="1" si="348"/>
        <v>0</v>
      </c>
      <c r="AE809" s="56">
        <f t="shared" ca="1" si="348"/>
        <v>0</v>
      </c>
      <c r="AF809" s="56">
        <f t="shared" ca="1" si="348"/>
        <v>0</v>
      </c>
      <c r="AG809" s="56">
        <f t="shared" ca="1" si="348"/>
        <v>0</v>
      </c>
      <c r="AH809" s="56">
        <f t="shared" ca="1" si="348"/>
        <v>0</v>
      </c>
      <c r="AI809" s="56">
        <f t="shared" ca="1" si="348"/>
        <v>0</v>
      </c>
      <c r="AJ809" s="56">
        <f t="shared" ca="1" si="349"/>
        <v>0</v>
      </c>
      <c r="AK809" s="56">
        <f t="shared" ca="1" si="349"/>
        <v>0</v>
      </c>
      <c r="AL809" s="56">
        <f t="shared" ca="1" si="349"/>
        <v>0</v>
      </c>
      <c r="AM809" s="56">
        <f t="shared" ca="1" si="349"/>
        <v>0</v>
      </c>
      <c r="AN809" s="56">
        <f t="shared" ca="1" si="349"/>
        <v>0</v>
      </c>
      <c r="AO809" s="56">
        <f t="shared" ca="1" si="349"/>
        <v>0</v>
      </c>
      <c r="AP809" s="56">
        <f t="shared" ca="1" si="349"/>
        <v>0</v>
      </c>
      <c r="AQ809" s="56">
        <f t="shared" ca="1" si="349"/>
        <v>0</v>
      </c>
      <c r="AR809" s="56">
        <f t="shared" ca="1" si="349"/>
        <v>0</v>
      </c>
      <c r="AS809" s="56">
        <f t="shared" ca="1" si="349"/>
        <v>0</v>
      </c>
      <c r="AT809" s="56">
        <f t="shared" ca="1" si="350"/>
        <v>0</v>
      </c>
      <c r="AU809" s="56">
        <f t="shared" ca="1" si="350"/>
        <v>0</v>
      </c>
      <c r="AV809" s="56">
        <f t="shared" ca="1" si="350"/>
        <v>0</v>
      </c>
      <c r="AW809" s="56">
        <f t="shared" ca="1" si="350"/>
        <v>0</v>
      </c>
      <c r="AX809" s="56">
        <f t="shared" ca="1" si="350"/>
        <v>0</v>
      </c>
      <c r="AY809" s="56">
        <f t="shared" ca="1" si="350"/>
        <v>0</v>
      </c>
      <c r="AZ809" s="56">
        <f t="shared" ca="1" si="350"/>
        <v>0</v>
      </c>
      <c r="BA809" s="56">
        <f t="shared" ca="1" si="350"/>
        <v>0</v>
      </c>
      <c r="BB809" s="56">
        <f t="shared" ca="1" si="350"/>
        <v>0</v>
      </c>
      <c r="BC809" s="56">
        <f t="shared" ca="1" si="350"/>
        <v>0</v>
      </c>
      <c r="BD809" s="56">
        <f t="shared" ca="1" si="350"/>
        <v>0</v>
      </c>
      <c r="BE809" s="56">
        <f t="shared" ca="1" si="350"/>
        <v>0</v>
      </c>
      <c r="BF809" s="56">
        <f t="shared" ca="1" si="350"/>
        <v>0</v>
      </c>
      <c r="BG809" s="56">
        <f t="shared" ca="1" si="350"/>
        <v>0</v>
      </c>
    </row>
    <row r="810" spans="1:59" s="4" customFormat="1" x14ac:dyDescent="0.2">
      <c r="A810" s="4" t="s">
        <v>283</v>
      </c>
      <c r="B810" s="4" t="s">
        <v>4070</v>
      </c>
      <c r="C810" s="4" t="s">
        <v>1684</v>
      </c>
      <c r="E810" s="66"/>
      <c r="F810" s="67"/>
      <c r="G810" s="50" t="s">
        <v>1682</v>
      </c>
      <c r="H810" s="50" t="s">
        <v>1682</v>
      </c>
      <c r="I810" s="53"/>
      <c r="J810" s="52">
        <v>30</v>
      </c>
      <c r="K810" s="52"/>
      <c r="L810" s="53"/>
      <c r="M810" s="54" t="str">
        <f t="shared" si="347"/>
        <v>-</v>
      </c>
      <c r="N810" s="52">
        <f t="shared" si="322"/>
        <v>0</v>
      </c>
      <c r="O810" s="55">
        <f t="shared" ca="1" si="332"/>
        <v>28</v>
      </c>
      <c r="P810" s="55" t="str">
        <f t="shared" ca="1" si="333"/>
        <v>2019.7</v>
      </c>
      <c r="Q810" s="56">
        <f t="shared" si="334"/>
        <v>0</v>
      </c>
      <c r="R810" s="52" t="str">
        <f t="shared" si="335"/>
        <v/>
      </c>
      <c r="S810" s="52"/>
      <c r="T810" s="52" t="str">
        <f t="shared" si="343"/>
        <v>OV</v>
      </c>
      <c r="U810" s="57" t="s">
        <v>178</v>
      </c>
      <c r="V810" s="58">
        <f t="shared" ca="1" si="336"/>
        <v>0</v>
      </c>
      <c r="W810" s="59"/>
      <c r="X810" s="60"/>
      <c r="Y810" s="61"/>
      <c r="Z810" s="56">
        <f t="shared" ca="1" si="348"/>
        <v>0</v>
      </c>
      <c r="AA810" s="56">
        <f t="shared" ca="1" si="348"/>
        <v>0</v>
      </c>
      <c r="AB810" s="56">
        <f t="shared" ca="1" si="348"/>
        <v>0</v>
      </c>
      <c r="AC810" s="56">
        <f t="shared" ca="1" si="348"/>
        <v>0</v>
      </c>
      <c r="AD810" s="56">
        <f t="shared" ca="1" si="348"/>
        <v>0</v>
      </c>
      <c r="AE810" s="56">
        <f t="shared" ca="1" si="348"/>
        <v>0</v>
      </c>
      <c r="AF810" s="56">
        <f t="shared" ca="1" si="348"/>
        <v>0</v>
      </c>
      <c r="AG810" s="56">
        <f t="shared" ca="1" si="348"/>
        <v>0</v>
      </c>
      <c r="AH810" s="56">
        <f t="shared" ca="1" si="348"/>
        <v>0</v>
      </c>
      <c r="AI810" s="56">
        <f t="shared" ca="1" si="348"/>
        <v>0</v>
      </c>
      <c r="AJ810" s="56">
        <f t="shared" ca="1" si="349"/>
        <v>0</v>
      </c>
      <c r="AK810" s="56">
        <f t="shared" ca="1" si="349"/>
        <v>0</v>
      </c>
      <c r="AL810" s="56">
        <f t="shared" ca="1" si="349"/>
        <v>0</v>
      </c>
      <c r="AM810" s="56">
        <f t="shared" ca="1" si="349"/>
        <v>0</v>
      </c>
      <c r="AN810" s="56">
        <f t="shared" ca="1" si="349"/>
        <v>0</v>
      </c>
      <c r="AO810" s="56">
        <f t="shared" ca="1" si="349"/>
        <v>0</v>
      </c>
      <c r="AP810" s="56">
        <f t="shared" ca="1" si="349"/>
        <v>0</v>
      </c>
      <c r="AQ810" s="56">
        <f t="shared" ca="1" si="349"/>
        <v>0</v>
      </c>
      <c r="AR810" s="56">
        <f t="shared" ca="1" si="349"/>
        <v>0</v>
      </c>
      <c r="AS810" s="56">
        <f t="shared" ca="1" si="349"/>
        <v>0</v>
      </c>
      <c r="AT810" s="56">
        <f t="shared" ca="1" si="350"/>
        <v>0</v>
      </c>
      <c r="AU810" s="56">
        <f t="shared" ca="1" si="350"/>
        <v>0</v>
      </c>
      <c r="AV810" s="56">
        <f t="shared" ca="1" si="350"/>
        <v>0</v>
      </c>
      <c r="AW810" s="56">
        <f t="shared" ca="1" si="350"/>
        <v>0</v>
      </c>
      <c r="AX810" s="56">
        <f t="shared" ca="1" si="350"/>
        <v>0</v>
      </c>
      <c r="AY810" s="56">
        <f t="shared" ca="1" si="350"/>
        <v>0</v>
      </c>
      <c r="AZ810" s="56">
        <f t="shared" ca="1" si="350"/>
        <v>0</v>
      </c>
      <c r="BA810" s="56">
        <f t="shared" ca="1" si="350"/>
        <v>0</v>
      </c>
      <c r="BB810" s="56">
        <f t="shared" ca="1" si="350"/>
        <v>0</v>
      </c>
      <c r="BC810" s="56">
        <f t="shared" ca="1" si="350"/>
        <v>0</v>
      </c>
      <c r="BD810" s="56">
        <f t="shared" ca="1" si="350"/>
        <v>0</v>
      </c>
      <c r="BE810" s="56">
        <f t="shared" ca="1" si="350"/>
        <v>0</v>
      </c>
      <c r="BF810" s="56">
        <f t="shared" ca="1" si="350"/>
        <v>0</v>
      </c>
      <c r="BG810" s="56">
        <f t="shared" ca="1" si="350"/>
        <v>0</v>
      </c>
    </row>
    <row r="811" spans="1:59" s="4" customFormat="1" x14ac:dyDescent="0.2">
      <c r="A811" s="4" t="s">
        <v>283</v>
      </c>
      <c r="B811" s="4" t="s">
        <v>4070</v>
      </c>
      <c r="C811" s="4" t="s">
        <v>1684</v>
      </c>
      <c r="E811" s="66"/>
      <c r="F811" s="67"/>
      <c r="G811" s="50" t="s">
        <v>1682</v>
      </c>
      <c r="H811" s="50" t="s">
        <v>1682</v>
      </c>
      <c r="I811" s="51"/>
      <c r="J811" s="52">
        <v>30</v>
      </c>
      <c r="K811" s="52"/>
      <c r="L811" s="53"/>
      <c r="M811" s="54" t="str">
        <f t="shared" si="347"/>
        <v>-</v>
      </c>
      <c r="N811" s="52">
        <f t="shared" si="322"/>
        <v>0</v>
      </c>
      <c r="O811" s="55">
        <f t="shared" ca="1" si="332"/>
        <v>28</v>
      </c>
      <c r="P811" s="55" t="str">
        <f t="shared" ca="1" si="333"/>
        <v>2019.7</v>
      </c>
      <c r="Q811" s="56">
        <f t="shared" si="334"/>
        <v>0</v>
      </c>
      <c r="R811" s="52" t="str">
        <f t="shared" si="335"/>
        <v/>
      </c>
      <c r="S811" s="52"/>
      <c r="T811" s="52" t="str">
        <f t="shared" si="343"/>
        <v>OV</v>
      </c>
      <c r="U811" s="57" t="s">
        <v>178</v>
      </c>
      <c r="V811" s="58">
        <f t="shared" ca="1" si="336"/>
        <v>0</v>
      </c>
      <c r="W811" s="59"/>
      <c r="X811" s="60"/>
      <c r="Y811" s="61"/>
      <c r="Z811" s="56">
        <f t="shared" ca="1" si="348"/>
        <v>0</v>
      </c>
      <c r="AA811" s="56">
        <f t="shared" ca="1" si="348"/>
        <v>0</v>
      </c>
      <c r="AB811" s="56">
        <f t="shared" ca="1" si="348"/>
        <v>0</v>
      </c>
      <c r="AC811" s="56">
        <f t="shared" ca="1" si="348"/>
        <v>0</v>
      </c>
      <c r="AD811" s="56">
        <f t="shared" ca="1" si="348"/>
        <v>0</v>
      </c>
      <c r="AE811" s="56">
        <f t="shared" ca="1" si="348"/>
        <v>0</v>
      </c>
      <c r="AF811" s="56">
        <f t="shared" ca="1" si="348"/>
        <v>0</v>
      </c>
      <c r="AG811" s="56">
        <f t="shared" ca="1" si="348"/>
        <v>0</v>
      </c>
      <c r="AH811" s="56">
        <f t="shared" ca="1" si="348"/>
        <v>0</v>
      </c>
      <c r="AI811" s="56">
        <f t="shared" ca="1" si="348"/>
        <v>0</v>
      </c>
      <c r="AJ811" s="56">
        <f t="shared" ca="1" si="349"/>
        <v>0</v>
      </c>
      <c r="AK811" s="56">
        <f t="shared" ca="1" si="349"/>
        <v>0</v>
      </c>
      <c r="AL811" s="56">
        <f t="shared" ca="1" si="349"/>
        <v>0</v>
      </c>
      <c r="AM811" s="56">
        <f t="shared" ca="1" si="349"/>
        <v>0</v>
      </c>
      <c r="AN811" s="56">
        <f t="shared" ca="1" si="349"/>
        <v>0</v>
      </c>
      <c r="AO811" s="56">
        <f t="shared" ca="1" si="349"/>
        <v>0</v>
      </c>
      <c r="AP811" s="56">
        <f t="shared" ca="1" si="349"/>
        <v>0</v>
      </c>
      <c r="AQ811" s="56">
        <f t="shared" ca="1" si="349"/>
        <v>0</v>
      </c>
      <c r="AR811" s="56">
        <f t="shared" ca="1" si="349"/>
        <v>0</v>
      </c>
      <c r="AS811" s="56">
        <f t="shared" ca="1" si="349"/>
        <v>0</v>
      </c>
      <c r="AT811" s="56">
        <f t="shared" ca="1" si="350"/>
        <v>0</v>
      </c>
      <c r="AU811" s="56">
        <f t="shared" ca="1" si="350"/>
        <v>0</v>
      </c>
      <c r="AV811" s="56">
        <f t="shared" ca="1" si="350"/>
        <v>0</v>
      </c>
      <c r="AW811" s="56">
        <f t="shared" ca="1" si="350"/>
        <v>0</v>
      </c>
      <c r="AX811" s="56">
        <f t="shared" ca="1" si="350"/>
        <v>0</v>
      </c>
      <c r="AY811" s="56">
        <f t="shared" ca="1" si="350"/>
        <v>0</v>
      </c>
      <c r="AZ811" s="56">
        <f t="shared" ca="1" si="350"/>
        <v>0</v>
      </c>
      <c r="BA811" s="56">
        <f t="shared" ca="1" si="350"/>
        <v>0</v>
      </c>
      <c r="BB811" s="56">
        <f t="shared" ca="1" si="350"/>
        <v>0</v>
      </c>
      <c r="BC811" s="56">
        <f t="shared" ca="1" si="350"/>
        <v>0</v>
      </c>
      <c r="BD811" s="56">
        <f t="shared" ca="1" si="350"/>
        <v>0</v>
      </c>
      <c r="BE811" s="56">
        <f t="shared" ca="1" si="350"/>
        <v>0</v>
      </c>
      <c r="BF811" s="56">
        <f t="shared" ca="1" si="350"/>
        <v>0</v>
      </c>
      <c r="BG811" s="56">
        <f t="shared" ca="1" si="350"/>
        <v>0</v>
      </c>
    </row>
    <row r="812" spans="1:59" s="4" customFormat="1" x14ac:dyDescent="0.2">
      <c r="A812" s="4" t="s">
        <v>1097</v>
      </c>
      <c r="B812" s="4" t="s">
        <v>2398</v>
      </c>
      <c r="C812" s="4" t="s">
        <v>1688</v>
      </c>
      <c r="E812" s="66"/>
      <c r="F812" s="67"/>
      <c r="G812" s="50" t="s">
        <v>1682</v>
      </c>
      <c r="H812" s="50" t="s">
        <v>1682</v>
      </c>
      <c r="I812" s="51"/>
      <c r="J812" s="52">
        <v>30</v>
      </c>
      <c r="K812" s="52"/>
      <c r="L812" s="53"/>
      <c r="M812" s="54" t="str">
        <f t="shared" si="347"/>
        <v>-</v>
      </c>
      <c r="N812" s="52">
        <f t="shared" si="322"/>
        <v>0</v>
      </c>
      <c r="O812" s="55">
        <f t="shared" ca="1" si="332"/>
        <v>28</v>
      </c>
      <c r="P812" s="55" t="str">
        <f t="shared" ca="1" si="333"/>
        <v>2019.7</v>
      </c>
      <c r="Q812" s="56">
        <f t="shared" si="334"/>
        <v>0</v>
      </c>
      <c r="R812" s="52" t="str">
        <f t="shared" si="335"/>
        <v/>
      </c>
      <c r="S812" s="52"/>
      <c r="T812" s="52" t="str">
        <f t="shared" si="343"/>
        <v>OV</v>
      </c>
      <c r="U812" s="57" t="s">
        <v>130</v>
      </c>
      <c r="V812" s="58">
        <f t="shared" ca="1" si="336"/>
        <v>0</v>
      </c>
      <c r="W812" s="64" t="s">
        <v>2399</v>
      </c>
      <c r="X812" s="60"/>
      <c r="Y812" s="61"/>
      <c r="Z812" s="56">
        <f t="shared" ref="Z812:AI821" ca="1" si="351">IF($O812-WEEKNUM(Z$1815)=0,$Y812,0)</f>
        <v>0</v>
      </c>
      <c r="AA812" s="56">
        <f t="shared" ca="1" si="351"/>
        <v>0</v>
      </c>
      <c r="AB812" s="56">
        <f t="shared" ca="1" si="351"/>
        <v>0</v>
      </c>
      <c r="AC812" s="56">
        <f t="shared" ca="1" si="351"/>
        <v>0</v>
      </c>
      <c r="AD812" s="56">
        <f t="shared" ca="1" si="351"/>
        <v>0</v>
      </c>
      <c r="AE812" s="56">
        <f t="shared" ca="1" si="351"/>
        <v>0</v>
      </c>
      <c r="AF812" s="56">
        <f t="shared" ca="1" si="351"/>
        <v>0</v>
      </c>
      <c r="AG812" s="56">
        <f t="shared" ca="1" si="351"/>
        <v>0</v>
      </c>
      <c r="AH812" s="56">
        <f t="shared" ca="1" si="351"/>
        <v>0</v>
      </c>
      <c r="AI812" s="56">
        <f t="shared" ca="1" si="351"/>
        <v>0</v>
      </c>
      <c r="AJ812" s="56">
        <f t="shared" ref="AJ812:AS821" ca="1" si="352">IF($O812-WEEKNUM(AJ$1815)=0,$Y812,0)</f>
        <v>0</v>
      </c>
      <c r="AK812" s="56">
        <f t="shared" ca="1" si="352"/>
        <v>0</v>
      </c>
      <c r="AL812" s="56">
        <f t="shared" ca="1" si="352"/>
        <v>0</v>
      </c>
      <c r="AM812" s="56">
        <f t="shared" ca="1" si="352"/>
        <v>0</v>
      </c>
      <c r="AN812" s="56">
        <f t="shared" ca="1" si="352"/>
        <v>0</v>
      </c>
      <c r="AO812" s="56">
        <f t="shared" ca="1" si="352"/>
        <v>0</v>
      </c>
      <c r="AP812" s="56">
        <f t="shared" ca="1" si="352"/>
        <v>0</v>
      </c>
      <c r="AQ812" s="56">
        <f t="shared" ca="1" si="352"/>
        <v>0</v>
      </c>
      <c r="AR812" s="56">
        <f t="shared" ca="1" si="352"/>
        <v>0</v>
      </c>
      <c r="AS812" s="56">
        <f t="shared" ca="1" si="352"/>
        <v>0</v>
      </c>
      <c r="AT812" s="56">
        <f t="shared" ref="AT812:BG821" ca="1" si="353">IF($O812-WEEKNUM(AT$1815)=0,$Y812,0)</f>
        <v>0</v>
      </c>
      <c r="AU812" s="56">
        <f t="shared" ca="1" si="353"/>
        <v>0</v>
      </c>
      <c r="AV812" s="56">
        <f t="shared" ca="1" si="353"/>
        <v>0</v>
      </c>
      <c r="AW812" s="56">
        <f t="shared" ca="1" si="353"/>
        <v>0</v>
      </c>
      <c r="AX812" s="56">
        <f t="shared" ca="1" si="353"/>
        <v>0</v>
      </c>
      <c r="AY812" s="56">
        <f t="shared" ca="1" si="353"/>
        <v>0</v>
      </c>
      <c r="AZ812" s="56">
        <f t="shared" ca="1" si="353"/>
        <v>0</v>
      </c>
      <c r="BA812" s="56">
        <f t="shared" ca="1" si="353"/>
        <v>0</v>
      </c>
      <c r="BB812" s="56">
        <f t="shared" ca="1" si="353"/>
        <v>0</v>
      </c>
      <c r="BC812" s="56">
        <f t="shared" ca="1" si="353"/>
        <v>0</v>
      </c>
      <c r="BD812" s="56">
        <f t="shared" ca="1" si="353"/>
        <v>0</v>
      </c>
      <c r="BE812" s="56">
        <f t="shared" ca="1" si="353"/>
        <v>0</v>
      </c>
      <c r="BF812" s="56">
        <f t="shared" ca="1" si="353"/>
        <v>0</v>
      </c>
      <c r="BG812" s="56">
        <f t="shared" ca="1" si="353"/>
        <v>0</v>
      </c>
    </row>
    <row r="813" spans="1:59" s="4" customFormat="1" x14ac:dyDescent="0.2">
      <c r="A813" s="4" t="s">
        <v>1097</v>
      </c>
      <c r="B813" s="4" t="s">
        <v>2398</v>
      </c>
      <c r="C813" s="4" t="s">
        <v>1688</v>
      </c>
      <c r="E813" s="66"/>
      <c r="F813" s="67"/>
      <c r="G813" s="50" t="s">
        <v>1682</v>
      </c>
      <c r="H813" s="50" t="s">
        <v>1682</v>
      </c>
      <c r="I813" s="51"/>
      <c r="J813" s="52">
        <v>30</v>
      </c>
      <c r="K813" s="52"/>
      <c r="L813" s="53"/>
      <c r="M813" s="54" t="str">
        <f t="shared" si="347"/>
        <v>-</v>
      </c>
      <c r="N813" s="52">
        <f t="shared" si="322"/>
        <v>0</v>
      </c>
      <c r="O813" s="55">
        <f t="shared" ca="1" si="332"/>
        <v>28</v>
      </c>
      <c r="P813" s="55" t="str">
        <f t="shared" ca="1" si="333"/>
        <v>2019.7</v>
      </c>
      <c r="Q813" s="56">
        <f t="shared" si="334"/>
        <v>0</v>
      </c>
      <c r="R813" s="52" t="str">
        <f t="shared" si="335"/>
        <v/>
      </c>
      <c r="S813" s="52"/>
      <c r="T813" s="52" t="str">
        <f t="shared" si="343"/>
        <v>OV</v>
      </c>
      <c r="U813" s="57" t="s">
        <v>130</v>
      </c>
      <c r="V813" s="58">
        <f t="shared" ca="1" si="336"/>
        <v>0</v>
      </c>
      <c r="W813" s="64" t="s">
        <v>2399</v>
      </c>
      <c r="X813" s="60"/>
      <c r="Y813" s="61"/>
      <c r="Z813" s="56">
        <f t="shared" ca="1" si="351"/>
        <v>0</v>
      </c>
      <c r="AA813" s="56">
        <f t="shared" ca="1" si="351"/>
        <v>0</v>
      </c>
      <c r="AB813" s="56">
        <f t="shared" ca="1" si="351"/>
        <v>0</v>
      </c>
      <c r="AC813" s="56">
        <f t="shared" ca="1" si="351"/>
        <v>0</v>
      </c>
      <c r="AD813" s="56">
        <f t="shared" ca="1" si="351"/>
        <v>0</v>
      </c>
      <c r="AE813" s="56">
        <f t="shared" ca="1" si="351"/>
        <v>0</v>
      </c>
      <c r="AF813" s="56">
        <f t="shared" ca="1" si="351"/>
        <v>0</v>
      </c>
      <c r="AG813" s="56">
        <f t="shared" ca="1" si="351"/>
        <v>0</v>
      </c>
      <c r="AH813" s="56">
        <f t="shared" ca="1" si="351"/>
        <v>0</v>
      </c>
      <c r="AI813" s="56">
        <f t="shared" ca="1" si="351"/>
        <v>0</v>
      </c>
      <c r="AJ813" s="56">
        <f t="shared" ca="1" si="352"/>
        <v>0</v>
      </c>
      <c r="AK813" s="56">
        <f t="shared" ca="1" si="352"/>
        <v>0</v>
      </c>
      <c r="AL813" s="56">
        <f t="shared" ca="1" si="352"/>
        <v>0</v>
      </c>
      <c r="AM813" s="56">
        <f t="shared" ca="1" si="352"/>
        <v>0</v>
      </c>
      <c r="AN813" s="56">
        <f t="shared" ca="1" si="352"/>
        <v>0</v>
      </c>
      <c r="AO813" s="56">
        <f t="shared" ca="1" si="352"/>
        <v>0</v>
      </c>
      <c r="AP813" s="56">
        <f t="shared" ca="1" si="352"/>
        <v>0</v>
      </c>
      <c r="AQ813" s="56">
        <f t="shared" ca="1" si="352"/>
        <v>0</v>
      </c>
      <c r="AR813" s="56">
        <f t="shared" ca="1" si="352"/>
        <v>0</v>
      </c>
      <c r="AS813" s="56">
        <f t="shared" ca="1" si="352"/>
        <v>0</v>
      </c>
      <c r="AT813" s="56">
        <f t="shared" ca="1" si="353"/>
        <v>0</v>
      </c>
      <c r="AU813" s="56">
        <f t="shared" ca="1" si="353"/>
        <v>0</v>
      </c>
      <c r="AV813" s="56">
        <f t="shared" ca="1" si="353"/>
        <v>0</v>
      </c>
      <c r="AW813" s="56">
        <f t="shared" ca="1" si="353"/>
        <v>0</v>
      </c>
      <c r="AX813" s="56">
        <f t="shared" ca="1" si="353"/>
        <v>0</v>
      </c>
      <c r="AY813" s="56">
        <f t="shared" ca="1" si="353"/>
        <v>0</v>
      </c>
      <c r="AZ813" s="56">
        <f t="shared" ca="1" si="353"/>
        <v>0</v>
      </c>
      <c r="BA813" s="56">
        <f t="shared" ca="1" si="353"/>
        <v>0</v>
      </c>
      <c r="BB813" s="56">
        <f t="shared" ca="1" si="353"/>
        <v>0</v>
      </c>
      <c r="BC813" s="56">
        <f t="shared" ca="1" si="353"/>
        <v>0</v>
      </c>
      <c r="BD813" s="56">
        <f t="shared" ca="1" si="353"/>
        <v>0</v>
      </c>
      <c r="BE813" s="56">
        <f t="shared" ca="1" si="353"/>
        <v>0</v>
      </c>
      <c r="BF813" s="56">
        <f t="shared" ca="1" si="353"/>
        <v>0</v>
      </c>
      <c r="BG813" s="56">
        <f t="shared" ca="1" si="353"/>
        <v>0</v>
      </c>
    </row>
    <row r="814" spans="1:59" s="4" customFormat="1" x14ac:dyDescent="0.2">
      <c r="A814" s="4" t="s">
        <v>1342</v>
      </c>
      <c r="B814" s="4" t="s">
        <v>4080</v>
      </c>
      <c r="C814" s="4" t="s">
        <v>1684</v>
      </c>
      <c r="E814" s="66"/>
      <c r="F814" s="67" t="s">
        <v>1345</v>
      </c>
      <c r="G814" s="50" t="s">
        <v>1682</v>
      </c>
      <c r="H814" s="50" t="s">
        <v>1682</v>
      </c>
      <c r="I814" s="51"/>
      <c r="J814" s="52">
        <v>30</v>
      </c>
      <c r="K814" s="52"/>
      <c r="L814" s="53">
        <v>43574</v>
      </c>
      <c r="M814" s="54">
        <f t="shared" si="347"/>
        <v>5</v>
      </c>
      <c r="N814" s="52">
        <f t="shared" si="322"/>
        <v>16</v>
      </c>
      <c r="O814" s="55">
        <f t="shared" ca="1" si="332"/>
        <v>28</v>
      </c>
      <c r="P814" s="55" t="str">
        <f t="shared" ca="1" si="333"/>
        <v>2019.7</v>
      </c>
      <c r="Q814" s="56">
        <f t="shared" si="334"/>
        <v>2593.7642940490082</v>
      </c>
      <c r="R814" s="52">
        <f t="shared" ca="1" si="335"/>
        <v>82</v>
      </c>
      <c r="S814" s="52"/>
      <c r="T814" s="52" t="str">
        <f t="shared" ca="1" si="343"/>
        <v>OV</v>
      </c>
      <c r="U814" s="57" t="s">
        <v>130</v>
      </c>
      <c r="V814" s="58">
        <f t="shared" ca="1" si="336"/>
        <v>0</v>
      </c>
      <c r="W814" s="64" t="s">
        <v>2401</v>
      </c>
      <c r="X814" s="60">
        <v>2078.2800000000002</v>
      </c>
      <c r="Y814" s="61">
        <v>11114.28</v>
      </c>
      <c r="Z814" s="56">
        <f t="shared" ca="1" si="351"/>
        <v>0</v>
      </c>
      <c r="AA814" s="56">
        <f t="shared" ca="1" si="351"/>
        <v>0</v>
      </c>
      <c r="AB814" s="56">
        <f t="shared" ca="1" si="351"/>
        <v>0</v>
      </c>
      <c r="AC814" s="56">
        <f t="shared" ca="1" si="351"/>
        <v>0</v>
      </c>
      <c r="AD814" s="56">
        <f t="shared" ca="1" si="351"/>
        <v>0</v>
      </c>
      <c r="AE814" s="56">
        <f t="shared" ca="1" si="351"/>
        <v>0</v>
      </c>
      <c r="AF814" s="56">
        <f t="shared" ca="1" si="351"/>
        <v>0</v>
      </c>
      <c r="AG814" s="56">
        <f t="shared" ca="1" si="351"/>
        <v>0</v>
      </c>
      <c r="AH814" s="56">
        <f t="shared" ca="1" si="351"/>
        <v>0</v>
      </c>
      <c r="AI814" s="56">
        <f t="shared" ca="1" si="351"/>
        <v>11114.28</v>
      </c>
      <c r="AJ814" s="56">
        <f t="shared" ca="1" si="352"/>
        <v>0</v>
      </c>
      <c r="AK814" s="56">
        <f t="shared" ca="1" si="352"/>
        <v>0</v>
      </c>
      <c r="AL814" s="56">
        <f t="shared" ca="1" si="352"/>
        <v>0</v>
      </c>
      <c r="AM814" s="56">
        <f t="shared" ca="1" si="352"/>
        <v>0</v>
      </c>
      <c r="AN814" s="56">
        <f t="shared" ca="1" si="352"/>
        <v>0</v>
      </c>
      <c r="AO814" s="56">
        <f t="shared" ca="1" si="352"/>
        <v>0</v>
      </c>
      <c r="AP814" s="56">
        <f t="shared" ca="1" si="352"/>
        <v>0</v>
      </c>
      <c r="AQ814" s="56">
        <f t="shared" ca="1" si="352"/>
        <v>0</v>
      </c>
      <c r="AR814" s="56">
        <f t="shared" ca="1" si="352"/>
        <v>0</v>
      </c>
      <c r="AS814" s="56">
        <f t="shared" ca="1" si="352"/>
        <v>0</v>
      </c>
      <c r="AT814" s="56">
        <f t="shared" ca="1" si="353"/>
        <v>0</v>
      </c>
      <c r="AU814" s="56">
        <f t="shared" ca="1" si="353"/>
        <v>0</v>
      </c>
      <c r="AV814" s="56">
        <f t="shared" ca="1" si="353"/>
        <v>0</v>
      </c>
      <c r="AW814" s="56">
        <f t="shared" ca="1" si="353"/>
        <v>0</v>
      </c>
      <c r="AX814" s="56">
        <f t="shared" ca="1" si="353"/>
        <v>0</v>
      </c>
      <c r="AY814" s="56">
        <f t="shared" ca="1" si="353"/>
        <v>0</v>
      </c>
      <c r="AZ814" s="56">
        <f t="shared" ca="1" si="353"/>
        <v>0</v>
      </c>
      <c r="BA814" s="56">
        <f t="shared" ca="1" si="353"/>
        <v>0</v>
      </c>
      <c r="BB814" s="56">
        <f t="shared" ca="1" si="353"/>
        <v>0</v>
      </c>
      <c r="BC814" s="56">
        <f t="shared" ca="1" si="353"/>
        <v>0</v>
      </c>
      <c r="BD814" s="56">
        <f t="shared" ca="1" si="353"/>
        <v>0</v>
      </c>
      <c r="BE814" s="56">
        <f t="shared" ca="1" si="353"/>
        <v>0</v>
      </c>
      <c r="BF814" s="56">
        <f t="shared" ca="1" si="353"/>
        <v>0</v>
      </c>
      <c r="BG814" s="56">
        <f t="shared" ca="1" si="353"/>
        <v>0</v>
      </c>
    </row>
    <row r="815" spans="1:59" s="4" customFormat="1" x14ac:dyDescent="0.2">
      <c r="A815" s="4" t="s">
        <v>1342</v>
      </c>
      <c r="B815" s="4" t="s">
        <v>4080</v>
      </c>
      <c r="C815" s="4" t="s">
        <v>1684</v>
      </c>
      <c r="E815" s="66"/>
      <c r="F815" s="67" t="s">
        <v>1347</v>
      </c>
      <c r="G815" s="50" t="s">
        <v>1682</v>
      </c>
      <c r="H815" s="50" t="s">
        <v>1682</v>
      </c>
      <c r="I815" s="51"/>
      <c r="J815" s="52">
        <v>30</v>
      </c>
      <c r="K815" s="52"/>
      <c r="L815" s="53">
        <v>43595</v>
      </c>
      <c r="M815" s="54">
        <f t="shared" si="347"/>
        <v>5</v>
      </c>
      <c r="N815" s="52">
        <f t="shared" si="322"/>
        <v>19</v>
      </c>
      <c r="O815" s="55">
        <f t="shared" ca="1" si="332"/>
        <v>28</v>
      </c>
      <c r="P815" s="55" t="str">
        <f t="shared" ca="1" si="333"/>
        <v>2019.7</v>
      </c>
      <c r="Q815" s="56">
        <f t="shared" si="334"/>
        <v>2593.7642940490082</v>
      </c>
      <c r="R815" s="52">
        <f t="shared" ca="1" si="335"/>
        <v>61</v>
      </c>
      <c r="S815" s="52"/>
      <c r="T815" s="52" t="str">
        <f t="shared" ca="1" si="343"/>
        <v>OV</v>
      </c>
      <c r="U815" s="57" t="s">
        <v>130</v>
      </c>
      <c r="V815" s="58">
        <f t="shared" ca="1" si="336"/>
        <v>0</v>
      </c>
      <c r="W815" s="64" t="s">
        <v>2401</v>
      </c>
      <c r="X815" s="60">
        <v>2078.2800000000002</v>
      </c>
      <c r="Y815" s="61">
        <v>11114.28</v>
      </c>
      <c r="Z815" s="56">
        <f t="shared" ca="1" si="351"/>
        <v>0</v>
      </c>
      <c r="AA815" s="56">
        <f t="shared" ca="1" si="351"/>
        <v>0</v>
      </c>
      <c r="AB815" s="56">
        <f t="shared" ca="1" si="351"/>
        <v>0</v>
      </c>
      <c r="AC815" s="56">
        <f t="shared" ca="1" si="351"/>
        <v>0</v>
      </c>
      <c r="AD815" s="56">
        <f t="shared" ca="1" si="351"/>
        <v>0</v>
      </c>
      <c r="AE815" s="56">
        <f t="shared" ca="1" si="351"/>
        <v>0</v>
      </c>
      <c r="AF815" s="56">
        <f t="shared" ca="1" si="351"/>
        <v>0</v>
      </c>
      <c r="AG815" s="56">
        <f t="shared" ca="1" si="351"/>
        <v>0</v>
      </c>
      <c r="AH815" s="56">
        <f t="shared" ca="1" si="351"/>
        <v>0</v>
      </c>
      <c r="AI815" s="56">
        <f t="shared" ca="1" si="351"/>
        <v>11114.28</v>
      </c>
      <c r="AJ815" s="56">
        <f t="shared" ca="1" si="352"/>
        <v>0</v>
      </c>
      <c r="AK815" s="56">
        <f t="shared" ca="1" si="352"/>
        <v>0</v>
      </c>
      <c r="AL815" s="56">
        <f t="shared" ca="1" si="352"/>
        <v>0</v>
      </c>
      <c r="AM815" s="56">
        <f t="shared" ca="1" si="352"/>
        <v>0</v>
      </c>
      <c r="AN815" s="56">
        <f t="shared" ca="1" si="352"/>
        <v>0</v>
      </c>
      <c r="AO815" s="56">
        <f t="shared" ca="1" si="352"/>
        <v>0</v>
      </c>
      <c r="AP815" s="56">
        <f t="shared" ca="1" si="352"/>
        <v>0</v>
      </c>
      <c r="AQ815" s="56">
        <f t="shared" ca="1" si="352"/>
        <v>0</v>
      </c>
      <c r="AR815" s="56">
        <f t="shared" ca="1" si="352"/>
        <v>0</v>
      </c>
      <c r="AS815" s="56">
        <f t="shared" ca="1" si="352"/>
        <v>0</v>
      </c>
      <c r="AT815" s="56">
        <f t="shared" ca="1" si="353"/>
        <v>0</v>
      </c>
      <c r="AU815" s="56">
        <f t="shared" ca="1" si="353"/>
        <v>0</v>
      </c>
      <c r="AV815" s="56">
        <f t="shared" ca="1" si="353"/>
        <v>0</v>
      </c>
      <c r="AW815" s="56">
        <f t="shared" ca="1" si="353"/>
        <v>0</v>
      </c>
      <c r="AX815" s="56">
        <f t="shared" ca="1" si="353"/>
        <v>0</v>
      </c>
      <c r="AY815" s="56">
        <f t="shared" ca="1" si="353"/>
        <v>0</v>
      </c>
      <c r="AZ815" s="56">
        <f t="shared" ca="1" si="353"/>
        <v>0</v>
      </c>
      <c r="BA815" s="56">
        <f t="shared" ca="1" si="353"/>
        <v>0</v>
      </c>
      <c r="BB815" s="56">
        <f t="shared" ca="1" si="353"/>
        <v>0</v>
      </c>
      <c r="BC815" s="56">
        <f t="shared" ca="1" si="353"/>
        <v>0</v>
      </c>
      <c r="BD815" s="56">
        <f t="shared" ca="1" si="353"/>
        <v>0</v>
      </c>
      <c r="BE815" s="56">
        <f t="shared" ca="1" si="353"/>
        <v>0</v>
      </c>
      <c r="BF815" s="56">
        <f t="shared" ca="1" si="353"/>
        <v>0</v>
      </c>
      <c r="BG815" s="56">
        <f t="shared" ca="1" si="353"/>
        <v>0</v>
      </c>
    </row>
    <row r="816" spans="1:59" s="4" customFormat="1" x14ac:dyDescent="0.2">
      <c r="A816" s="4" t="s">
        <v>1342</v>
      </c>
      <c r="B816" s="4" t="s">
        <v>4080</v>
      </c>
      <c r="C816" s="4" t="s">
        <v>1684</v>
      </c>
      <c r="E816" s="66"/>
      <c r="F816" s="67" t="s">
        <v>1349</v>
      </c>
      <c r="G816" s="50" t="s">
        <v>1678</v>
      </c>
      <c r="H816" s="50" t="s">
        <v>1678</v>
      </c>
      <c r="I816" s="51"/>
      <c r="J816" s="52">
        <v>30</v>
      </c>
      <c r="K816" s="52"/>
      <c r="L816" s="53">
        <v>43609</v>
      </c>
      <c r="M816" s="54">
        <f t="shared" si="347"/>
        <v>5</v>
      </c>
      <c r="N816" s="52">
        <f t="shared" si="322"/>
        <v>21</v>
      </c>
      <c r="O816" s="55">
        <f t="shared" ca="1" si="332"/>
        <v>28</v>
      </c>
      <c r="P816" s="55" t="str">
        <f t="shared" ca="1" si="333"/>
        <v>2019.7</v>
      </c>
      <c r="Q816" s="56">
        <f t="shared" si="334"/>
        <v>2604.0980163360559</v>
      </c>
      <c r="R816" s="52">
        <f t="shared" ca="1" si="335"/>
        <v>47</v>
      </c>
      <c r="S816" s="52"/>
      <c r="T816" s="52" t="str">
        <f t="shared" ca="1" si="343"/>
        <v>OV</v>
      </c>
      <c r="U816" s="57" t="s">
        <v>130</v>
      </c>
      <c r="V816" s="58">
        <f t="shared" ca="1" si="336"/>
        <v>0</v>
      </c>
      <c r="W816" s="64" t="s">
        <v>2401</v>
      </c>
      <c r="X816" s="60">
        <v>2086.56</v>
      </c>
      <c r="Y816" s="61">
        <v>11158.56</v>
      </c>
      <c r="Z816" s="56">
        <f t="shared" ca="1" si="351"/>
        <v>0</v>
      </c>
      <c r="AA816" s="56">
        <f t="shared" ca="1" si="351"/>
        <v>0</v>
      </c>
      <c r="AB816" s="56">
        <f t="shared" ca="1" si="351"/>
        <v>0</v>
      </c>
      <c r="AC816" s="56">
        <f t="shared" ca="1" si="351"/>
        <v>0</v>
      </c>
      <c r="AD816" s="56">
        <f t="shared" ca="1" si="351"/>
        <v>0</v>
      </c>
      <c r="AE816" s="56">
        <f t="shared" ca="1" si="351"/>
        <v>0</v>
      </c>
      <c r="AF816" s="56">
        <f t="shared" ca="1" si="351"/>
        <v>0</v>
      </c>
      <c r="AG816" s="56">
        <f t="shared" ca="1" si="351"/>
        <v>0</v>
      </c>
      <c r="AH816" s="56">
        <f t="shared" ca="1" si="351"/>
        <v>0</v>
      </c>
      <c r="AI816" s="56">
        <f t="shared" ca="1" si="351"/>
        <v>11158.56</v>
      </c>
      <c r="AJ816" s="56">
        <f t="shared" ca="1" si="352"/>
        <v>0</v>
      </c>
      <c r="AK816" s="56">
        <f t="shared" ca="1" si="352"/>
        <v>0</v>
      </c>
      <c r="AL816" s="56">
        <f t="shared" ca="1" si="352"/>
        <v>0</v>
      </c>
      <c r="AM816" s="56">
        <f t="shared" ca="1" si="352"/>
        <v>0</v>
      </c>
      <c r="AN816" s="56">
        <f t="shared" ca="1" si="352"/>
        <v>0</v>
      </c>
      <c r="AO816" s="56">
        <f t="shared" ca="1" si="352"/>
        <v>0</v>
      </c>
      <c r="AP816" s="56">
        <f t="shared" ca="1" si="352"/>
        <v>0</v>
      </c>
      <c r="AQ816" s="56">
        <f t="shared" ca="1" si="352"/>
        <v>0</v>
      </c>
      <c r="AR816" s="56">
        <f t="shared" ca="1" si="352"/>
        <v>0</v>
      </c>
      <c r="AS816" s="56">
        <f t="shared" ca="1" si="352"/>
        <v>0</v>
      </c>
      <c r="AT816" s="56">
        <f t="shared" ca="1" si="353"/>
        <v>0</v>
      </c>
      <c r="AU816" s="56">
        <f t="shared" ca="1" si="353"/>
        <v>0</v>
      </c>
      <c r="AV816" s="56">
        <f t="shared" ca="1" si="353"/>
        <v>0</v>
      </c>
      <c r="AW816" s="56">
        <f t="shared" ca="1" si="353"/>
        <v>0</v>
      </c>
      <c r="AX816" s="56">
        <f t="shared" ca="1" si="353"/>
        <v>0</v>
      </c>
      <c r="AY816" s="56">
        <f t="shared" ca="1" si="353"/>
        <v>0</v>
      </c>
      <c r="AZ816" s="56">
        <f t="shared" ca="1" si="353"/>
        <v>0</v>
      </c>
      <c r="BA816" s="56">
        <f t="shared" ca="1" si="353"/>
        <v>0</v>
      </c>
      <c r="BB816" s="56">
        <f t="shared" ca="1" si="353"/>
        <v>0</v>
      </c>
      <c r="BC816" s="56">
        <f t="shared" ca="1" si="353"/>
        <v>0</v>
      </c>
      <c r="BD816" s="56">
        <f t="shared" ca="1" si="353"/>
        <v>0</v>
      </c>
      <c r="BE816" s="56">
        <f t="shared" ca="1" si="353"/>
        <v>0</v>
      </c>
      <c r="BF816" s="56">
        <f t="shared" ca="1" si="353"/>
        <v>0</v>
      </c>
      <c r="BG816" s="56">
        <f t="shared" ca="1" si="353"/>
        <v>0</v>
      </c>
    </row>
    <row r="817" spans="1:60" s="4" customFormat="1" x14ac:dyDescent="0.2">
      <c r="A817" s="111"/>
      <c r="B817" s="111" t="s">
        <v>2402</v>
      </c>
      <c r="C817" s="103" t="s">
        <v>2403</v>
      </c>
      <c r="D817" s="103"/>
      <c r="E817" s="48"/>
      <c r="F817" s="67" t="s">
        <v>2404</v>
      </c>
      <c r="G817" s="50" t="s">
        <v>1678</v>
      </c>
      <c r="H817" s="50" t="s">
        <v>2405</v>
      </c>
      <c r="I817" s="51"/>
      <c r="J817" s="52"/>
      <c r="K817" s="52"/>
      <c r="L817" s="53">
        <v>43615</v>
      </c>
      <c r="M817" s="54">
        <f t="shared" si="347"/>
        <v>4</v>
      </c>
      <c r="N817" s="52">
        <f t="shared" si="322"/>
        <v>22</v>
      </c>
      <c r="O817" s="55">
        <f t="shared" ca="1" si="332"/>
        <v>28</v>
      </c>
      <c r="P817" s="55" t="str">
        <f t="shared" ca="1" si="333"/>
        <v>2019.7</v>
      </c>
      <c r="Q817" s="56">
        <f t="shared" si="334"/>
        <v>0</v>
      </c>
      <c r="R817" s="52">
        <f t="shared" ca="1" si="335"/>
        <v>41</v>
      </c>
      <c r="S817" s="57"/>
      <c r="T817" s="52" t="str">
        <f t="shared" ca="1" si="343"/>
        <v>OV</v>
      </c>
      <c r="U817" s="57" t="s">
        <v>130</v>
      </c>
      <c r="V817" s="58">
        <f t="shared" ca="1" si="336"/>
        <v>0</v>
      </c>
      <c r="W817" s="59"/>
      <c r="X817" s="60"/>
      <c r="Y817" s="61"/>
      <c r="Z817" s="56">
        <f t="shared" ca="1" si="351"/>
        <v>0</v>
      </c>
      <c r="AA817" s="56">
        <f t="shared" ca="1" si="351"/>
        <v>0</v>
      </c>
      <c r="AB817" s="56">
        <f t="shared" ca="1" si="351"/>
        <v>0</v>
      </c>
      <c r="AC817" s="56">
        <f t="shared" ca="1" si="351"/>
        <v>0</v>
      </c>
      <c r="AD817" s="56">
        <f t="shared" ca="1" si="351"/>
        <v>0</v>
      </c>
      <c r="AE817" s="56">
        <f t="shared" ca="1" si="351"/>
        <v>0</v>
      </c>
      <c r="AF817" s="56">
        <f t="shared" ca="1" si="351"/>
        <v>0</v>
      </c>
      <c r="AG817" s="56">
        <f t="shared" ca="1" si="351"/>
        <v>0</v>
      </c>
      <c r="AH817" s="56">
        <f t="shared" ca="1" si="351"/>
        <v>0</v>
      </c>
      <c r="AI817" s="56">
        <f t="shared" ca="1" si="351"/>
        <v>0</v>
      </c>
      <c r="AJ817" s="56">
        <f t="shared" ca="1" si="352"/>
        <v>0</v>
      </c>
      <c r="AK817" s="56">
        <f t="shared" ca="1" si="352"/>
        <v>0</v>
      </c>
      <c r="AL817" s="56">
        <f t="shared" ca="1" si="352"/>
        <v>0</v>
      </c>
      <c r="AM817" s="56">
        <f t="shared" ca="1" si="352"/>
        <v>0</v>
      </c>
      <c r="AN817" s="56">
        <f t="shared" ca="1" si="352"/>
        <v>0</v>
      </c>
      <c r="AO817" s="56">
        <f t="shared" ca="1" si="352"/>
        <v>0</v>
      </c>
      <c r="AP817" s="56">
        <f t="shared" ca="1" si="352"/>
        <v>0</v>
      </c>
      <c r="AQ817" s="56">
        <f t="shared" ca="1" si="352"/>
        <v>0</v>
      </c>
      <c r="AR817" s="56">
        <f t="shared" ca="1" si="352"/>
        <v>0</v>
      </c>
      <c r="AS817" s="56">
        <f t="shared" ca="1" si="352"/>
        <v>0</v>
      </c>
      <c r="AT817" s="56">
        <f t="shared" ca="1" si="353"/>
        <v>0</v>
      </c>
      <c r="AU817" s="56">
        <f t="shared" ca="1" si="353"/>
        <v>0</v>
      </c>
      <c r="AV817" s="56">
        <f t="shared" ca="1" si="353"/>
        <v>0</v>
      </c>
      <c r="AW817" s="56">
        <f t="shared" ca="1" si="353"/>
        <v>0</v>
      </c>
      <c r="AX817" s="56">
        <f t="shared" ca="1" si="353"/>
        <v>0</v>
      </c>
      <c r="AY817" s="56">
        <f t="shared" ca="1" si="353"/>
        <v>0</v>
      </c>
      <c r="AZ817" s="56">
        <f t="shared" ca="1" si="353"/>
        <v>0</v>
      </c>
      <c r="BA817" s="56">
        <f t="shared" ca="1" si="353"/>
        <v>0</v>
      </c>
      <c r="BB817" s="56">
        <f t="shared" ca="1" si="353"/>
        <v>0</v>
      </c>
      <c r="BC817" s="56">
        <f t="shared" ca="1" si="353"/>
        <v>0</v>
      </c>
      <c r="BD817" s="56">
        <f t="shared" ca="1" si="353"/>
        <v>0</v>
      </c>
      <c r="BE817" s="56">
        <f t="shared" ca="1" si="353"/>
        <v>0</v>
      </c>
      <c r="BF817" s="56">
        <f t="shared" ca="1" si="353"/>
        <v>0</v>
      </c>
      <c r="BG817" s="56">
        <f t="shared" ca="1" si="353"/>
        <v>0</v>
      </c>
      <c r="BH817" s="112"/>
    </row>
    <row r="818" spans="1:60" s="4" customFormat="1" x14ac:dyDescent="0.2">
      <c r="A818" s="111"/>
      <c r="B818" s="111" t="s">
        <v>2402</v>
      </c>
      <c r="C818" s="103" t="s">
        <v>2403</v>
      </c>
      <c r="D818" s="103"/>
      <c r="E818" s="48"/>
      <c r="F818" s="67" t="s">
        <v>2404</v>
      </c>
      <c r="G818" s="50" t="s">
        <v>1678</v>
      </c>
      <c r="H818" s="50" t="s">
        <v>2405</v>
      </c>
      <c r="I818" s="51"/>
      <c r="J818" s="52"/>
      <c r="K818" s="52"/>
      <c r="L818" s="53">
        <v>43735</v>
      </c>
      <c r="M818" s="54">
        <f t="shared" si="347"/>
        <v>5</v>
      </c>
      <c r="N818" s="52">
        <f>WEEKNUM(L818)</f>
        <v>39</v>
      </c>
      <c r="O818" s="55">
        <f t="shared" ca="1" si="332"/>
        <v>39</v>
      </c>
      <c r="P818" s="55" t="str">
        <f t="shared" ca="1" si="333"/>
        <v>2019.9</v>
      </c>
      <c r="Q818" s="56">
        <f t="shared" si="334"/>
        <v>0</v>
      </c>
      <c r="R818" s="52">
        <f t="shared" ca="1" si="335"/>
        <v>-79</v>
      </c>
      <c r="S818" s="57"/>
      <c r="T818" s="52" t="str">
        <f t="shared" ca="1" si="343"/>
        <v/>
      </c>
      <c r="U818" s="57" t="s">
        <v>130</v>
      </c>
      <c r="V818" s="58">
        <f t="shared" ca="1" si="336"/>
        <v>0</v>
      </c>
      <c r="W818" s="59"/>
      <c r="X818" s="60"/>
      <c r="Y818" s="61"/>
      <c r="Z818" s="56">
        <f t="shared" ca="1" si="351"/>
        <v>0</v>
      </c>
      <c r="AA818" s="56">
        <f t="shared" ca="1" si="351"/>
        <v>0</v>
      </c>
      <c r="AB818" s="56">
        <f t="shared" ca="1" si="351"/>
        <v>0</v>
      </c>
      <c r="AC818" s="56">
        <f t="shared" ca="1" si="351"/>
        <v>0</v>
      </c>
      <c r="AD818" s="56">
        <f t="shared" ca="1" si="351"/>
        <v>0</v>
      </c>
      <c r="AE818" s="56">
        <f t="shared" ca="1" si="351"/>
        <v>0</v>
      </c>
      <c r="AF818" s="56">
        <f t="shared" ca="1" si="351"/>
        <v>0</v>
      </c>
      <c r="AG818" s="56">
        <f t="shared" ca="1" si="351"/>
        <v>0</v>
      </c>
      <c r="AH818" s="56">
        <f t="shared" ca="1" si="351"/>
        <v>0</v>
      </c>
      <c r="AI818" s="56">
        <f t="shared" ca="1" si="351"/>
        <v>0</v>
      </c>
      <c r="AJ818" s="56">
        <f t="shared" ca="1" si="352"/>
        <v>0</v>
      </c>
      <c r="AK818" s="56">
        <f t="shared" ca="1" si="352"/>
        <v>0</v>
      </c>
      <c r="AL818" s="56">
        <f t="shared" ca="1" si="352"/>
        <v>0</v>
      </c>
      <c r="AM818" s="56">
        <f t="shared" ca="1" si="352"/>
        <v>0</v>
      </c>
      <c r="AN818" s="56">
        <f t="shared" ca="1" si="352"/>
        <v>0</v>
      </c>
      <c r="AO818" s="56">
        <f t="shared" ca="1" si="352"/>
        <v>0</v>
      </c>
      <c r="AP818" s="56">
        <f t="shared" ca="1" si="352"/>
        <v>0</v>
      </c>
      <c r="AQ818" s="56">
        <f t="shared" ca="1" si="352"/>
        <v>0</v>
      </c>
      <c r="AR818" s="56">
        <f t="shared" ca="1" si="352"/>
        <v>0</v>
      </c>
      <c r="AS818" s="56">
        <f t="shared" ca="1" si="352"/>
        <v>0</v>
      </c>
      <c r="AT818" s="56">
        <f t="shared" ca="1" si="353"/>
        <v>0</v>
      </c>
      <c r="AU818" s="56">
        <f t="shared" ca="1" si="353"/>
        <v>0</v>
      </c>
      <c r="AV818" s="56">
        <f t="shared" ca="1" si="353"/>
        <v>0</v>
      </c>
      <c r="AW818" s="56">
        <f t="shared" ca="1" si="353"/>
        <v>0</v>
      </c>
      <c r="AX818" s="56">
        <f t="shared" ca="1" si="353"/>
        <v>0</v>
      </c>
      <c r="AY818" s="56">
        <f t="shared" ca="1" si="353"/>
        <v>0</v>
      </c>
      <c r="AZ818" s="56">
        <f t="shared" ca="1" si="353"/>
        <v>0</v>
      </c>
      <c r="BA818" s="56">
        <f t="shared" ca="1" si="353"/>
        <v>0</v>
      </c>
      <c r="BB818" s="56">
        <f t="shared" ca="1" si="353"/>
        <v>0</v>
      </c>
      <c r="BC818" s="56">
        <f t="shared" ca="1" si="353"/>
        <v>0</v>
      </c>
      <c r="BD818" s="56">
        <f t="shared" ca="1" si="353"/>
        <v>0</v>
      </c>
      <c r="BE818" s="56">
        <f t="shared" ca="1" si="353"/>
        <v>0</v>
      </c>
      <c r="BF818" s="56">
        <f t="shared" ca="1" si="353"/>
        <v>0</v>
      </c>
      <c r="BG818" s="56">
        <f t="shared" ca="1" si="353"/>
        <v>0</v>
      </c>
      <c r="BH818" s="112"/>
    </row>
    <row r="819" spans="1:60" s="4" customFormat="1" x14ac:dyDescent="0.2">
      <c r="A819" s="111" t="s">
        <v>2406</v>
      </c>
      <c r="B819" s="111" t="s">
        <v>2407</v>
      </c>
      <c r="C819" s="4" t="s">
        <v>2403</v>
      </c>
      <c r="E819" s="48"/>
      <c r="F819" s="67"/>
      <c r="G819" s="50" t="s">
        <v>1682</v>
      </c>
      <c r="H819" s="50" t="s">
        <v>2405</v>
      </c>
      <c r="I819" s="51"/>
      <c r="J819" s="52">
        <v>14</v>
      </c>
      <c r="K819" s="52"/>
      <c r="L819" s="53"/>
      <c r="M819" s="54" t="str">
        <f t="shared" si="347"/>
        <v>-</v>
      </c>
      <c r="N819" s="52">
        <f t="shared" ref="N819:N922" si="354">WEEKNUM(L819)</f>
        <v>0</v>
      </c>
      <c r="O819" s="55">
        <f t="shared" ca="1" si="332"/>
        <v>28</v>
      </c>
      <c r="P819" s="55" t="str">
        <f t="shared" ca="1" si="333"/>
        <v>2019.7</v>
      </c>
      <c r="Q819" s="56">
        <f t="shared" si="334"/>
        <v>0</v>
      </c>
      <c r="R819" s="52" t="str">
        <f t="shared" si="335"/>
        <v/>
      </c>
      <c r="S819" s="52"/>
      <c r="T819" s="52" t="str">
        <f t="shared" si="343"/>
        <v>OV</v>
      </c>
      <c r="U819" s="57" t="s">
        <v>130</v>
      </c>
      <c r="V819" s="58">
        <f t="shared" ca="1" si="336"/>
        <v>0</v>
      </c>
      <c r="W819" s="59"/>
      <c r="X819" s="60"/>
      <c r="Y819" s="61"/>
      <c r="Z819" s="56">
        <f t="shared" ca="1" si="351"/>
        <v>0</v>
      </c>
      <c r="AA819" s="56">
        <f t="shared" ca="1" si="351"/>
        <v>0</v>
      </c>
      <c r="AB819" s="56">
        <f t="shared" ca="1" si="351"/>
        <v>0</v>
      </c>
      <c r="AC819" s="56">
        <f t="shared" ca="1" si="351"/>
        <v>0</v>
      </c>
      <c r="AD819" s="56">
        <f t="shared" ca="1" si="351"/>
        <v>0</v>
      </c>
      <c r="AE819" s="56">
        <f t="shared" ca="1" si="351"/>
        <v>0</v>
      </c>
      <c r="AF819" s="56">
        <f t="shared" ca="1" si="351"/>
        <v>0</v>
      </c>
      <c r="AG819" s="56">
        <f t="shared" ca="1" si="351"/>
        <v>0</v>
      </c>
      <c r="AH819" s="56">
        <f t="shared" ca="1" si="351"/>
        <v>0</v>
      </c>
      <c r="AI819" s="56">
        <f t="shared" ca="1" si="351"/>
        <v>0</v>
      </c>
      <c r="AJ819" s="56">
        <f t="shared" ca="1" si="352"/>
        <v>0</v>
      </c>
      <c r="AK819" s="56">
        <f t="shared" ca="1" si="352"/>
        <v>0</v>
      </c>
      <c r="AL819" s="56">
        <f t="shared" ca="1" si="352"/>
        <v>0</v>
      </c>
      <c r="AM819" s="56">
        <f t="shared" ca="1" si="352"/>
        <v>0</v>
      </c>
      <c r="AN819" s="56">
        <f t="shared" ca="1" si="352"/>
        <v>0</v>
      </c>
      <c r="AO819" s="56">
        <f t="shared" ca="1" si="352"/>
        <v>0</v>
      </c>
      <c r="AP819" s="56">
        <f t="shared" ca="1" si="352"/>
        <v>0</v>
      </c>
      <c r="AQ819" s="56">
        <f t="shared" ca="1" si="352"/>
        <v>0</v>
      </c>
      <c r="AR819" s="56">
        <f t="shared" ca="1" si="352"/>
        <v>0</v>
      </c>
      <c r="AS819" s="56">
        <f t="shared" ca="1" si="352"/>
        <v>0</v>
      </c>
      <c r="AT819" s="56">
        <f t="shared" ca="1" si="353"/>
        <v>0</v>
      </c>
      <c r="AU819" s="56">
        <f t="shared" ca="1" si="353"/>
        <v>0</v>
      </c>
      <c r="AV819" s="56">
        <f t="shared" ca="1" si="353"/>
        <v>0</v>
      </c>
      <c r="AW819" s="56">
        <f t="shared" ca="1" si="353"/>
        <v>0</v>
      </c>
      <c r="AX819" s="56">
        <f t="shared" ca="1" si="353"/>
        <v>0</v>
      </c>
      <c r="AY819" s="56">
        <f t="shared" ca="1" si="353"/>
        <v>0</v>
      </c>
      <c r="AZ819" s="56">
        <f t="shared" ca="1" si="353"/>
        <v>0</v>
      </c>
      <c r="BA819" s="56">
        <f t="shared" ca="1" si="353"/>
        <v>0</v>
      </c>
      <c r="BB819" s="56">
        <f t="shared" ca="1" si="353"/>
        <v>0</v>
      </c>
      <c r="BC819" s="56">
        <f t="shared" ca="1" si="353"/>
        <v>0</v>
      </c>
      <c r="BD819" s="56">
        <f t="shared" ca="1" si="353"/>
        <v>0</v>
      </c>
      <c r="BE819" s="56">
        <f t="shared" ca="1" si="353"/>
        <v>0</v>
      </c>
      <c r="BF819" s="56">
        <f t="shared" ca="1" si="353"/>
        <v>0</v>
      </c>
      <c r="BG819" s="56">
        <f t="shared" ca="1" si="353"/>
        <v>0</v>
      </c>
    </row>
    <row r="820" spans="1:60" s="4" customFormat="1" x14ac:dyDescent="0.2">
      <c r="A820" s="111" t="s">
        <v>2406</v>
      </c>
      <c r="B820" s="111" t="s">
        <v>2407</v>
      </c>
      <c r="C820" s="4" t="s">
        <v>2403</v>
      </c>
      <c r="E820" s="48"/>
      <c r="F820" s="67"/>
      <c r="G820" s="50" t="s">
        <v>1682</v>
      </c>
      <c r="H820" s="50" t="s">
        <v>2405</v>
      </c>
      <c r="I820" s="51"/>
      <c r="J820" s="52">
        <v>14</v>
      </c>
      <c r="K820" s="52"/>
      <c r="L820" s="53"/>
      <c r="M820" s="54" t="str">
        <f t="shared" si="347"/>
        <v>-</v>
      </c>
      <c r="N820" s="52">
        <f t="shared" si="354"/>
        <v>0</v>
      </c>
      <c r="O820" s="55">
        <f t="shared" ca="1" si="332"/>
        <v>28</v>
      </c>
      <c r="P820" s="55" t="str">
        <f t="shared" ca="1" si="333"/>
        <v>2019.7</v>
      </c>
      <c r="Q820" s="56">
        <f t="shared" si="334"/>
        <v>0</v>
      </c>
      <c r="R820" s="52" t="str">
        <f t="shared" si="335"/>
        <v/>
      </c>
      <c r="S820" s="52"/>
      <c r="T820" s="52" t="str">
        <f t="shared" si="343"/>
        <v>OV</v>
      </c>
      <c r="U820" s="57" t="s">
        <v>130</v>
      </c>
      <c r="V820" s="58">
        <f t="shared" ca="1" si="336"/>
        <v>0</v>
      </c>
      <c r="W820" s="59"/>
      <c r="X820" s="60"/>
      <c r="Y820" s="61"/>
      <c r="Z820" s="56">
        <f t="shared" ca="1" si="351"/>
        <v>0</v>
      </c>
      <c r="AA820" s="56">
        <f t="shared" ca="1" si="351"/>
        <v>0</v>
      </c>
      <c r="AB820" s="56">
        <f t="shared" ca="1" si="351"/>
        <v>0</v>
      </c>
      <c r="AC820" s="56">
        <f t="shared" ca="1" si="351"/>
        <v>0</v>
      </c>
      <c r="AD820" s="56">
        <f t="shared" ca="1" si="351"/>
        <v>0</v>
      </c>
      <c r="AE820" s="56">
        <f t="shared" ca="1" si="351"/>
        <v>0</v>
      </c>
      <c r="AF820" s="56">
        <f t="shared" ca="1" si="351"/>
        <v>0</v>
      </c>
      <c r="AG820" s="56">
        <f t="shared" ca="1" si="351"/>
        <v>0</v>
      </c>
      <c r="AH820" s="56">
        <f t="shared" ca="1" si="351"/>
        <v>0</v>
      </c>
      <c r="AI820" s="56">
        <f t="shared" ca="1" si="351"/>
        <v>0</v>
      </c>
      <c r="AJ820" s="56">
        <f t="shared" ca="1" si="352"/>
        <v>0</v>
      </c>
      <c r="AK820" s="56">
        <f t="shared" ca="1" si="352"/>
        <v>0</v>
      </c>
      <c r="AL820" s="56">
        <f t="shared" ca="1" si="352"/>
        <v>0</v>
      </c>
      <c r="AM820" s="56">
        <f t="shared" ca="1" si="352"/>
        <v>0</v>
      </c>
      <c r="AN820" s="56">
        <f t="shared" ca="1" si="352"/>
        <v>0</v>
      </c>
      <c r="AO820" s="56">
        <f t="shared" ca="1" si="352"/>
        <v>0</v>
      </c>
      <c r="AP820" s="56">
        <f t="shared" ca="1" si="352"/>
        <v>0</v>
      </c>
      <c r="AQ820" s="56">
        <f t="shared" ca="1" si="352"/>
        <v>0</v>
      </c>
      <c r="AR820" s="56">
        <f t="shared" ca="1" si="352"/>
        <v>0</v>
      </c>
      <c r="AS820" s="56">
        <f t="shared" ca="1" si="352"/>
        <v>0</v>
      </c>
      <c r="AT820" s="56">
        <f t="shared" ca="1" si="353"/>
        <v>0</v>
      </c>
      <c r="AU820" s="56">
        <f t="shared" ca="1" si="353"/>
        <v>0</v>
      </c>
      <c r="AV820" s="56">
        <f t="shared" ca="1" si="353"/>
        <v>0</v>
      </c>
      <c r="AW820" s="56">
        <f t="shared" ca="1" si="353"/>
        <v>0</v>
      </c>
      <c r="AX820" s="56">
        <f t="shared" ca="1" si="353"/>
        <v>0</v>
      </c>
      <c r="AY820" s="56">
        <f t="shared" ca="1" si="353"/>
        <v>0</v>
      </c>
      <c r="AZ820" s="56">
        <f t="shared" ca="1" si="353"/>
        <v>0</v>
      </c>
      <c r="BA820" s="56">
        <f t="shared" ca="1" si="353"/>
        <v>0</v>
      </c>
      <c r="BB820" s="56">
        <f t="shared" ca="1" si="353"/>
        <v>0</v>
      </c>
      <c r="BC820" s="56">
        <f t="shared" ca="1" si="353"/>
        <v>0</v>
      </c>
      <c r="BD820" s="56">
        <f t="shared" ca="1" si="353"/>
        <v>0</v>
      </c>
      <c r="BE820" s="56">
        <f t="shared" ca="1" si="353"/>
        <v>0</v>
      </c>
      <c r="BF820" s="56">
        <f t="shared" ca="1" si="353"/>
        <v>0</v>
      </c>
      <c r="BG820" s="56">
        <f t="shared" ca="1" si="353"/>
        <v>0</v>
      </c>
    </row>
    <row r="821" spans="1:60" s="4" customFormat="1" x14ac:dyDescent="0.2">
      <c r="A821" s="111" t="s">
        <v>2406</v>
      </c>
      <c r="B821" s="111" t="s">
        <v>2407</v>
      </c>
      <c r="C821" s="4" t="s">
        <v>2403</v>
      </c>
      <c r="E821" s="48"/>
      <c r="F821" s="67" t="s">
        <v>2404</v>
      </c>
      <c r="G821" s="50" t="s">
        <v>1682</v>
      </c>
      <c r="H821" s="50" t="s">
        <v>2405</v>
      </c>
      <c r="I821" s="51"/>
      <c r="J821" s="52">
        <v>14</v>
      </c>
      <c r="K821" s="52"/>
      <c r="L821" s="53"/>
      <c r="M821" s="54" t="str">
        <f t="shared" si="347"/>
        <v>-</v>
      </c>
      <c r="N821" s="52">
        <f t="shared" si="354"/>
        <v>0</v>
      </c>
      <c r="O821" s="55">
        <f t="shared" ca="1" si="332"/>
        <v>28</v>
      </c>
      <c r="P821" s="55" t="str">
        <f t="shared" ca="1" si="333"/>
        <v>2019.7</v>
      </c>
      <c r="Q821" s="56">
        <f t="shared" si="334"/>
        <v>0</v>
      </c>
      <c r="R821" s="52" t="str">
        <f t="shared" si="335"/>
        <v/>
      </c>
      <c r="S821" s="52"/>
      <c r="T821" s="52" t="str">
        <f t="shared" si="343"/>
        <v>OV</v>
      </c>
      <c r="U821" s="57" t="s">
        <v>130</v>
      </c>
      <c r="V821" s="58">
        <f t="shared" ca="1" si="336"/>
        <v>0</v>
      </c>
      <c r="W821" s="59"/>
      <c r="X821" s="60"/>
      <c r="Y821" s="61"/>
      <c r="Z821" s="56">
        <f t="shared" ca="1" si="351"/>
        <v>0</v>
      </c>
      <c r="AA821" s="56">
        <f t="shared" ca="1" si="351"/>
        <v>0</v>
      </c>
      <c r="AB821" s="56">
        <f t="shared" ca="1" si="351"/>
        <v>0</v>
      </c>
      <c r="AC821" s="56">
        <f t="shared" ca="1" si="351"/>
        <v>0</v>
      </c>
      <c r="AD821" s="56">
        <f t="shared" ca="1" si="351"/>
        <v>0</v>
      </c>
      <c r="AE821" s="56">
        <f t="shared" ca="1" si="351"/>
        <v>0</v>
      </c>
      <c r="AF821" s="56">
        <f t="shared" ca="1" si="351"/>
        <v>0</v>
      </c>
      <c r="AG821" s="56">
        <f t="shared" ca="1" si="351"/>
        <v>0</v>
      </c>
      <c r="AH821" s="56">
        <f t="shared" ca="1" si="351"/>
        <v>0</v>
      </c>
      <c r="AI821" s="56">
        <f t="shared" ca="1" si="351"/>
        <v>0</v>
      </c>
      <c r="AJ821" s="56">
        <f t="shared" ca="1" si="352"/>
        <v>0</v>
      </c>
      <c r="AK821" s="56">
        <f t="shared" ca="1" si="352"/>
        <v>0</v>
      </c>
      <c r="AL821" s="56">
        <f t="shared" ca="1" si="352"/>
        <v>0</v>
      </c>
      <c r="AM821" s="56">
        <f t="shared" ca="1" si="352"/>
        <v>0</v>
      </c>
      <c r="AN821" s="56">
        <f t="shared" ca="1" si="352"/>
        <v>0</v>
      </c>
      <c r="AO821" s="56">
        <f t="shared" ca="1" si="352"/>
        <v>0</v>
      </c>
      <c r="AP821" s="56">
        <f t="shared" ca="1" si="352"/>
        <v>0</v>
      </c>
      <c r="AQ821" s="56">
        <f t="shared" ca="1" si="352"/>
        <v>0</v>
      </c>
      <c r="AR821" s="56">
        <f t="shared" ca="1" si="352"/>
        <v>0</v>
      </c>
      <c r="AS821" s="56">
        <f t="shared" ca="1" si="352"/>
        <v>0</v>
      </c>
      <c r="AT821" s="56">
        <f t="shared" ca="1" si="353"/>
        <v>0</v>
      </c>
      <c r="AU821" s="56">
        <f t="shared" ca="1" si="353"/>
        <v>0</v>
      </c>
      <c r="AV821" s="56">
        <f t="shared" ca="1" si="353"/>
        <v>0</v>
      </c>
      <c r="AW821" s="56">
        <f t="shared" ca="1" si="353"/>
        <v>0</v>
      </c>
      <c r="AX821" s="56">
        <f t="shared" ca="1" si="353"/>
        <v>0</v>
      </c>
      <c r="AY821" s="56">
        <f t="shared" ca="1" si="353"/>
        <v>0</v>
      </c>
      <c r="AZ821" s="56">
        <f t="shared" ca="1" si="353"/>
        <v>0</v>
      </c>
      <c r="BA821" s="56">
        <f t="shared" ca="1" si="353"/>
        <v>0</v>
      </c>
      <c r="BB821" s="56">
        <f t="shared" ca="1" si="353"/>
        <v>0</v>
      </c>
      <c r="BC821" s="56">
        <f t="shared" ca="1" si="353"/>
        <v>0</v>
      </c>
      <c r="BD821" s="56">
        <f t="shared" ca="1" si="353"/>
        <v>0</v>
      </c>
      <c r="BE821" s="56">
        <f t="shared" ca="1" si="353"/>
        <v>0</v>
      </c>
      <c r="BF821" s="56">
        <f t="shared" ca="1" si="353"/>
        <v>0</v>
      </c>
      <c r="BG821" s="56">
        <f t="shared" ca="1" si="353"/>
        <v>0</v>
      </c>
    </row>
    <row r="822" spans="1:60" s="4" customFormat="1" x14ac:dyDescent="0.2">
      <c r="A822" s="111" t="s">
        <v>2406</v>
      </c>
      <c r="B822" s="111" t="s">
        <v>2407</v>
      </c>
      <c r="C822" s="4" t="s">
        <v>2403</v>
      </c>
      <c r="E822" s="48"/>
      <c r="F822" s="67" t="s">
        <v>2404</v>
      </c>
      <c r="G822" s="50" t="s">
        <v>1682</v>
      </c>
      <c r="H822" s="50" t="s">
        <v>2405</v>
      </c>
      <c r="I822" s="51"/>
      <c r="J822" s="52">
        <v>14</v>
      </c>
      <c r="K822" s="52"/>
      <c r="L822" s="53"/>
      <c r="M822" s="54" t="str">
        <f t="shared" si="347"/>
        <v>-</v>
      </c>
      <c r="N822" s="52">
        <f t="shared" si="354"/>
        <v>0</v>
      </c>
      <c r="O822" s="55">
        <f t="shared" ca="1" si="332"/>
        <v>28</v>
      </c>
      <c r="P822" s="55" t="str">
        <f t="shared" ca="1" si="333"/>
        <v>2019.7</v>
      </c>
      <c r="Q822" s="56">
        <f t="shared" si="334"/>
        <v>0</v>
      </c>
      <c r="R822" s="52" t="str">
        <f t="shared" si="335"/>
        <v/>
      </c>
      <c r="S822" s="52"/>
      <c r="T822" s="52" t="str">
        <f t="shared" si="343"/>
        <v>OV</v>
      </c>
      <c r="U822" s="57" t="s">
        <v>130</v>
      </c>
      <c r="V822" s="58">
        <f t="shared" ca="1" si="336"/>
        <v>0</v>
      </c>
      <c r="W822" s="59"/>
      <c r="X822" s="60"/>
      <c r="Y822" s="61"/>
      <c r="Z822" s="56">
        <f t="shared" ref="Z822:AI831" ca="1" si="355">IF($O822-WEEKNUM(Z$1815)=0,$Y822,0)</f>
        <v>0</v>
      </c>
      <c r="AA822" s="56">
        <f t="shared" ca="1" si="355"/>
        <v>0</v>
      </c>
      <c r="AB822" s="56">
        <f t="shared" ca="1" si="355"/>
        <v>0</v>
      </c>
      <c r="AC822" s="56">
        <f t="shared" ca="1" si="355"/>
        <v>0</v>
      </c>
      <c r="AD822" s="56">
        <f t="shared" ca="1" si="355"/>
        <v>0</v>
      </c>
      <c r="AE822" s="56">
        <f t="shared" ca="1" si="355"/>
        <v>0</v>
      </c>
      <c r="AF822" s="56">
        <f t="shared" ca="1" si="355"/>
        <v>0</v>
      </c>
      <c r="AG822" s="56">
        <f t="shared" ca="1" si="355"/>
        <v>0</v>
      </c>
      <c r="AH822" s="56">
        <f t="shared" ca="1" si="355"/>
        <v>0</v>
      </c>
      <c r="AI822" s="56">
        <f t="shared" ca="1" si="355"/>
        <v>0</v>
      </c>
      <c r="AJ822" s="56">
        <f t="shared" ref="AJ822:AS831" ca="1" si="356">IF($O822-WEEKNUM(AJ$1815)=0,$Y822,0)</f>
        <v>0</v>
      </c>
      <c r="AK822" s="56">
        <f t="shared" ca="1" si="356"/>
        <v>0</v>
      </c>
      <c r="AL822" s="56">
        <f t="shared" ca="1" si="356"/>
        <v>0</v>
      </c>
      <c r="AM822" s="56">
        <f t="shared" ca="1" si="356"/>
        <v>0</v>
      </c>
      <c r="AN822" s="56">
        <f t="shared" ca="1" si="356"/>
        <v>0</v>
      </c>
      <c r="AO822" s="56">
        <f t="shared" ca="1" si="356"/>
        <v>0</v>
      </c>
      <c r="AP822" s="56">
        <f t="shared" ca="1" si="356"/>
        <v>0</v>
      </c>
      <c r="AQ822" s="56">
        <f t="shared" ca="1" si="356"/>
        <v>0</v>
      </c>
      <c r="AR822" s="56">
        <f t="shared" ca="1" si="356"/>
        <v>0</v>
      </c>
      <c r="AS822" s="56">
        <f t="shared" ca="1" si="356"/>
        <v>0</v>
      </c>
      <c r="AT822" s="56">
        <f t="shared" ref="AT822:BG831" ca="1" si="357">IF($O822-WEEKNUM(AT$1815)=0,$Y822,0)</f>
        <v>0</v>
      </c>
      <c r="AU822" s="56">
        <f t="shared" ca="1" si="357"/>
        <v>0</v>
      </c>
      <c r="AV822" s="56">
        <f t="shared" ca="1" si="357"/>
        <v>0</v>
      </c>
      <c r="AW822" s="56">
        <f t="shared" ca="1" si="357"/>
        <v>0</v>
      </c>
      <c r="AX822" s="56">
        <f t="shared" ca="1" si="357"/>
        <v>0</v>
      </c>
      <c r="AY822" s="56">
        <f t="shared" ca="1" si="357"/>
        <v>0</v>
      </c>
      <c r="AZ822" s="56">
        <f t="shared" ca="1" si="357"/>
        <v>0</v>
      </c>
      <c r="BA822" s="56">
        <f t="shared" ca="1" si="357"/>
        <v>0</v>
      </c>
      <c r="BB822" s="56">
        <f t="shared" ca="1" si="357"/>
        <v>0</v>
      </c>
      <c r="BC822" s="56">
        <f t="shared" ca="1" si="357"/>
        <v>0</v>
      </c>
      <c r="BD822" s="56">
        <f t="shared" ca="1" si="357"/>
        <v>0</v>
      </c>
      <c r="BE822" s="56">
        <f t="shared" ca="1" si="357"/>
        <v>0</v>
      </c>
      <c r="BF822" s="56">
        <f t="shared" ca="1" si="357"/>
        <v>0</v>
      </c>
      <c r="BG822" s="56">
        <f t="shared" ca="1" si="357"/>
        <v>0</v>
      </c>
    </row>
    <row r="823" spans="1:60" s="4" customFormat="1" x14ac:dyDescent="0.2">
      <c r="A823" s="111" t="s">
        <v>2408</v>
      </c>
      <c r="B823" s="111" t="s">
        <v>2409</v>
      </c>
      <c r="C823" s="4" t="s">
        <v>2403</v>
      </c>
      <c r="E823" s="66"/>
      <c r="F823" s="67" t="s">
        <v>2404</v>
      </c>
      <c r="G823" s="50" t="s">
        <v>1682</v>
      </c>
      <c r="H823" s="50" t="s">
        <v>2405</v>
      </c>
      <c r="I823" s="51"/>
      <c r="J823" s="52">
        <v>20</v>
      </c>
      <c r="K823" s="52"/>
      <c r="L823" s="53"/>
      <c r="M823" s="54" t="str">
        <f t="shared" si="347"/>
        <v>-</v>
      </c>
      <c r="N823" s="52">
        <f t="shared" si="354"/>
        <v>0</v>
      </c>
      <c r="O823" s="55">
        <f t="shared" ca="1" si="332"/>
        <v>28</v>
      </c>
      <c r="P823" s="55" t="str">
        <f t="shared" ca="1" si="333"/>
        <v>2019.7</v>
      </c>
      <c r="Q823" s="56">
        <f t="shared" si="334"/>
        <v>0</v>
      </c>
      <c r="R823" s="52" t="str">
        <f t="shared" si="335"/>
        <v/>
      </c>
      <c r="S823" s="52"/>
      <c r="T823" s="52" t="str">
        <f t="shared" si="343"/>
        <v>OV</v>
      </c>
      <c r="U823" s="57" t="s">
        <v>130</v>
      </c>
      <c r="V823" s="58">
        <f t="shared" ca="1" si="336"/>
        <v>0</v>
      </c>
      <c r="W823" s="59"/>
      <c r="X823" s="60"/>
      <c r="Y823" s="61"/>
      <c r="Z823" s="56">
        <f t="shared" ca="1" si="355"/>
        <v>0</v>
      </c>
      <c r="AA823" s="56">
        <f t="shared" ca="1" si="355"/>
        <v>0</v>
      </c>
      <c r="AB823" s="56">
        <f t="shared" ca="1" si="355"/>
        <v>0</v>
      </c>
      <c r="AC823" s="56">
        <f t="shared" ca="1" si="355"/>
        <v>0</v>
      </c>
      <c r="AD823" s="56">
        <f t="shared" ca="1" si="355"/>
        <v>0</v>
      </c>
      <c r="AE823" s="56">
        <f t="shared" ca="1" si="355"/>
        <v>0</v>
      </c>
      <c r="AF823" s="56">
        <f t="shared" ca="1" si="355"/>
        <v>0</v>
      </c>
      <c r="AG823" s="56">
        <f t="shared" ca="1" si="355"/>
        <v>0</v>
      </c>
      <c r="AH823" s="56">
        <f t="shared" ca="1" si="355"/>
        <v>0</v>
      </c>
      <c r="AI823" s="56">
        <f t="shared" ca="1" si="355"/>
        <v>0</v>
      </c>
      <c r="AJ823" s="56">
        <f t="shared" ca="1" si="356"/>
        <v>0</v>
      </c>
      <c r="AK823" s="56">
        <f t="shared" ca="1" si="356"/>
        <v>0</v>
      </c>
      <c r="AL823" s="56">
        <f t="shared" ca="1" si="356"/>
        <v>0</v>
      </c>
      <c r="AM823" s="56">
        <f t="shared" ca="1" si="356"/>
        <v>0</v>
      </c>
      <c r="AN823" s="56">
        <f t="shared" ca="1" si="356"/>
        <v>0</v>
      </c>
      <c r="AO823" s="56">
        <f t="shared" ca="1" si="356"/>
        <v>0</v>
      </c>
      <c r="AP823" s="56">
        <f t="shared" ca="1" si="356"/>
        <v>0</v>
      </c>
      <c r="AQ823" s="56">
        <f t="shared" ca="1" si="356"/>
        <v>0</v>
      </c>
      <c r="AR823" s="56">
        <f t="shared" ca="1" si="356"/>
        <v>0</v>
      </c>
      <c r="AS823" s="56">
        <f t="shared" ca="1" si="356"/>
        <v>0</v>
      </c>
      <c r="AT823" s="56">
        <f t="shared" ca="1" si="357"/>
        <v>0</v>
      </c>
      <c r="AU823" s="56">
        <f t="shared" ca="1" si="357"/>
        <v>0</v>
      </c>
      <c r="AV823" s="56">
        <f t="shared" ca="1" si="357"/>
        <v>0</v>
      </c>
      <c r="AW823" s="56">
        <f t="shared" ca="1" si="357"/>
        <v>0</v>
      </c>
      <c r="AX823" s="56">
        <f t="shared" ca="1" si="357"/>
        <v>0</v>
      </c>
      <c r="AY823" s="56">
        <f t="shared" ca="1" si="357"/>
        <v>0</v>
      </c>
      <c r="AZ823" s="56">
        <f t="shared" ca="1" si="357"/>
        <v>0</v>
      </c>
      <c r="BA823" s="56">
        <f t="shared" ca="1" si="357"/>
        <v>0</v>
      </c>
      <c r="BB823" s="56">
        <f t="shared" ca="1" si="357"/>
        <v>0</v>
      </c>
      <c r="BC823" s="56">
        <f t="shared" ca="1" si="357"/>
        <v>0</v>
      </c>
      <c r="BD823" s="56">
        <f t="shared" ca="1" si="357"/>
        <v>0</v>
      </c>
      <c r="BE823" s="56">
        <f t="shared" ca="1" si="357"/>
        <v>0</v>
      </c>
      <c r="BF823" s="56">
        <f t="shared" ca="1" si="357"/>
        <v>0</v>
      </c>
      <c r="BG823" s="56">
        <f t="shared" ca="1" si="357"/>
        <v>0</v>
      </c>
    </row>
    <row r="824" spans="1:60" s="4" customFormat="1" x14ac:dyDescent="0.2">
      <c r="A824" s="111" t="s">
        <v>2408</v>
      </c>
      <c r="B824" s="111" t="s">
        <v>2409</v>
      </c>
      <c r="C824" s="4" t="s">
        <v>2403</v>
      </c>
      <c r="E824" s="66"/>
      <c r="F824" s="67" t="s">
        <v>2404</v>
      </c>
      <c r="G824" s="50" t="s">
        <v>1682</v>
      </c>
      <c r="H824" s="50" t="s">
        <v>2405</v>
      </c>
      <c r="I824" s="51"/>
      <c r="J824" s="52">
        <v>20</v>
      </c>
      <c r="K824" s="52"/>
      <c r="L824" s="53"/>
      <c r="M824" s="54" t="str">
        <f t="shared" si="347"/>
        <v>-</v>
      </c>
      <c r="N824" s="52">
        <f t="shared" si="354"/>
        <v>0</v>
      </c>
      <c r="O824" s="55">
        <f t="shared" ca="1" si="332"/>
        <v>28</v>
      </c>
      <c r="P824" s="55" t="str">
        <f t="shared" ca="1" si="333"/>
        <v>2019.7</v>
      </c>
      <c r="Q824" s="56">
        <f t="shared" si="334"/>
        <v>0</v>
      </c>
      <c r="R824" s="52" t="str">
        <f t="shared" si="335"/>
        <v/>
      </c>
      <c r="S824" s="52"/>
      <c r="T824" s="52" t="str">
        <f t="shared" si="343"/>
        <v>OV</v>
      </c>
      <c r="U824" s="57" t="s">
        <v>130</v>
      </c>
      <c r="V824" s="58">
        <f t="shared" ca="1" si="336"/>
        <v>0</v>
      </c>
      <c r="W824" s="59"/>
      <c r="X824" s="60"/>
      <c r="Y824" s="61"/>
      <c r="Z824" s="56">
        <f t="shared" ca="1" si="355"/>
        <v>0</v>
      </c>
      <c r="AA824" s="56">
        <f t="shared" ca="1" si="355"/>
        <v>0</v>
      </c>
      <c r="AB824" s="56">
        <f t="shared" ca="1" si="355"/>
        <v>0</v>
      </c>
      <c r="AC824" s="56">
        <f t="shared" ca="1" si="355"/>
        <v>0</v>
      </c>
      <c r="AD824" s="56">
        <f t="shared" ca="1" si="355"/>
        <v>0</v>
      </c>
      <c r="AE824" s="56">
        <f t="shared" ca="1" si="355"/>
        <v>0</v>
      </c>
      <c r="AF824" s="56">
        <f t="shared" ca="1" si="355"/>
        <v>0</v>
      </c>
      <c r="AG824" s="56">
        <f t="shared" ca="1" si="355"/>
        <v>0</v>
      </c>
      <c r="AH824" s="56">
        <f t="shared" ca="1" si="355"/>
        <v>0</v>
      </c>
      <c r="AI824" s="56">
        <f t="shared" ca="1" si="355"/>
        <v>0</v>
      </c>
      <c r="AJ824" s="56">
        <f t="shared" ca="1" si="356"/>
        <v>0</v>
      </c>
      <c r="AK824" s="56">
        <f t="shared" ca="1" si="356"/>
        <v>0</v>
      </c>
      <c r="AL824" s="56">
        <f t="shared" ca="1" si="356"/>
        <v>0</v>
      </c>
      <c r="AM824" s="56">
        <f t="shared" ca="1" si="356"/>
        <v>0</v>
      </c>
      <c r="AN824" s="56">
        <f t="shared" ca="1" si="356"/>
        <v>0</v>
      </c>
      <c r="AO824" s="56">
        <f t="shared" ca="1" si="356"/>
        <v>0</v>
      </c>
      <c r="AP824" s="56">
        <f t="shared" ca="1" si="356"/>
        <v>0</v>
      </c>
      <c r="AQ824" s="56">
        <f t="shared" ca="1" si="356"/>
        <v>0</v>
      </c>
      <c r="AR824" s="56">
        <f t="shared" ca="1" si="356"/>
        <v>0</v>
      </c>
      <c r="AS824" s="56">
        <f t="shared" ca="1" si="356"/>
        <v>0</v>
      </c>
      <c r="AT824" s="56">
        <f t="shared" ca="1" si="357"/>
        <v>0</v>
      </c>
      <c r="AU824" s="56">
        <f t="shared" ca="1" si="357"/>
        <v>0</v>
      </c>
      <c r="AV824" s="56">
        <f t="shared" ca="1" si="357"/>
        <v>0</v>
      </c>
      <c r="AW824" s="56">
        <f t="shared" ca="1" si="357"/>
        <v>0</v>
      </c>
      <c r="AX824" s="56">
        <f t="shared" ca="1" si="357"/>
        <v>0</v>
      </c>
      <c r="AY824" s="56">
        <f t="shared" ca="1" si="357"/>
        <v>0</v>
      </c>
      <c r="AZ824" s="56">
        <f t="shared" ca="1" si="357"/>
        <v>0</v>
      </c>
      <c r="BA824" s="56">
        <f t="shared" ca="1" si="357"/>
        <v>0</v>
      </c>
      <c r="BB824" s="56">
        <f t="shared" ca="1" si="357"/>
        <v>0</v>
      </c>
      <c r="BC824" s="56">
        <f t="shared" ca="1" si="357"/>
        <v>0</v>
      </c>
      <c r="BD824" s="56">
        <f t="shared" ca="1" si="357"/>
        <v>0</v>
      </c>
      <c r="BE824" s="56">
        <f t="shared" ca="1" si="357"/>
        <v>0</v>
      </c>
      <c r="BF824" s="56">
        <f t="shared" ca="1" si="357"/>
        <v>0</v>
      </c>
      <c r="BG824" s="56">
        <f t="shared" ca="1" si="357"/>
        <v>0</v>
      </c>
    </row>
    <row r="825" spans="1:60" s="4" customFormat="1" x14ac:dyDescent="0.2">
      <c r="A825" s="111" t="s">
        <v>2408</v>
      </c>
      <c r="B825" s="111" t="s">
        <v>2409</v>
      </c>
      <c r="C825" s="4" t="s">
        <v>2403</v>
      </c>
      <c r="E825" s="66"/>
      <c r="F825" s="67" t="s">
        <v>2404</v>
      </c>
      <c r="G825" s="50" t="s">
        <v>1682</v>
      </c>
      <c r="H825" s="50" t="s">
        <v>2405</v>
      </c>
      <c r="I825" s="51"/>
      <c r="J825" s="52">
        <v>20</v>
      </c>
      <c r="K825" s="52"/>
      <c r="L825" s="53"/>
      <c r="M825" s="54" t="str">
        <f t="shared" si="347"/>
        <v>-</v>
      </c>
      <c r="N825" s="52">
        <f t="shared" si="354"/>
        <v>0</v>
      </c>
      <c r="O825" s="55">
        <f t="shared" ca="1" si="332"/>
        <v>28</v>
      </c>
      <c r="P825" s="55" t="str">
        <f t="shared" ca="1" si="333"/>
        <v>2019.7</v>
      </c>
      <c r="Q825" s="56">
        <f t="shared" si="334"/>
        <v>0</v>
      </c>
      <c r="R825" s="52" t="str">
        <f t="shared" si="335"/>
        <v/>
      </c>
      <c r="S825" s="52"/>
      <c r="T825" s="52" t="str">
        <f t="shared" si="343"/>
        <v>OV</v>
      </c>
      <c r="U825" s="57" t="s">
        <v>130</v>
      </c>
      <c r="V825" s="58">
        <f t="shared" ca="1" si="336"/>
        <v>0</v>
      </c>
      <c r="W825" s="59"/>
      <c r="X825" s="60"/>
      <c r="Y825" s="61"/>
      <c r="Z825" s="56">
        <f t="shared" ca="1" si="355"/>
        <v>0</v>
      </c>
      <c r="AA825" s="56">
        <f t="shared" ca="1" si="355"/>
        <v>0</v>
      </c>
      <c r="AB825" s="56">
        <f t="shared" ca="1" si="355"/>
        <v>0</v>
      </c>
      <c r="AC825" s="56">
        <f t="shared" ca="1" si="355"/>
        <v>0</v>
      </c>
      <c r="AD825" s="56">
        <f t="shared" ca="1" si="355"/>
        <v>0</v>
      </c>
      <c r="AE825" s="56">
        <f t="shared" ca="1" si="355"/>
        <v>0</v>
      </c>
      <c r="AF825" s="56">
        <f t="shared" ca="1" si="355"/>
        <v>0</v>
      </c>
      <c r="AG825" s="56">
        <f t="shared" ca="1" si="355"/>
        <v>0</v>
      </c>
      <c r="AH825" s="56">
        <f t="shared" ca="1" si="355"/>
        <v>0</v>
      </c>
      <c r="AI825" s="56">
        <f t="shared" ca="1" si="355"/>
        <v>0</v>
      </c>
      <c r="AJ825" s="56">
        <f t="shared" ca="1" si="356"/>
        <v>0</v>
      </c>
      <c r="AK825" s="56">
        <f t="shared" ca="1" si="356"/>
        <v>0</v>
      </c>
      <c r="AL825" s="56">
        <f t="shared" ca="1" si="356"/>
        <v>0</v>
      </c>
      <c r="AM825" s="56">
        <f t="shared" ca="1" si="356"/>
        <v>0</v>
      </c>
      <c r="AN825" s="56">
        <f t="shared" ca="1" si="356"/>
        <v>0</v>
      </c>
      <c r="AO825" s="56">
        <f t="shared" ca="1" si="356"/>
        <v>0</v>
      </c>
      <c r="AP825" s="56">
        <f t="shared" ca="1" si="356"/>
        <v>0</v>
      </c>
      <c r="AQ825" s="56">
        <f t="shared" ca="1" si="356"/>
        <v>0</v>
      </c>
      <c r="AR825" s="56">
        <f t="shared" ca="1" si="356"/>
        <v>0</v>
      </c>
      <c r="AS825" s="56">
        <f t="shared" ca="1" si="356"/>
        <v>0</v>
      </c>
      <c r="AT825" s="56">
        <f t="shared" ca="1" si="357"/>
        <v>0</v>
      </c>
      <c r="AU825" s="56">
        <f t="shared" ca="1" si="357"/>
        <v>0</v>
      </c>
      <c r="AV825" s="56">
        <f t="shared" ca="1" si="357"/>
        <v>0</v>
      </c>
      <c r="AW825" s="56">
        <f t="shared" ca="1" si="357"/>
        <v>0</v>
      </c>
      <c r="AX825" s="56">
        <f t="shared" ca="1" si="357"/>
        <v>0</v>
      </c>
      <c r="AY825" s="56">
        <f t="shared" ca="1" si="357"/>
        <v>0</v>
      </c>
      <c r="AZ825" s="56">
        <f t="shared" ca="1" si="357"/>
        <v>0</v>
      </c>
      <c r="BA825" s="56">
        <f t="shared" ca="1" si="357"/>
        <v>0</v>
      </c>
      <c r="BB825" s="56">
        <f t="shared" ca="1" si="357"/>
        <v>0</v>
      </c>
      <c r="BC825" s="56">
        <f t="shared" ca="1" si="357"/>
        <v>0</v>
      </c>
      <c r="BD825" s="56">
        <f t="shared" ca="1" si="357"/>
        <v>0</v>
      </c>
      <c r="BE825" s="56">
        <f t="shared" ca="1" si="357"/>
        <v>0</v>
      </c>
      <c r="BF825" s="56">
        <f t="shared" ca="1" si="357"/>
        <v>0</v>
      </c>
      <c r="BG825" s="56">
        <f t="shared" ca="1" si="357"/>
        <v>0</v>
      </c>
    </row>
    <row r="826" spans="1:60" s="4" customFormat="1" x14ac:dyDescent="0.2">
      <c r="A826" s="111" t="s">
        <v>2408</v>
      </c>
      <c r="B826" s="111" t="s">
        <v>2409</v>
      </c>
      <c r="C826" s="4" t="s">
        <v>2403</v>
      </c>
      <c r="E826" s="66"/>
      <c r="F826" s="67" t="s">
        <v>2404</v>
      </c>
      <c r="G826" s="50" t="s">
        <v>1682</v>
      </c>
      <c r="H826" s="50" t="s">
        <v>2405</v>
      </c>
      <c r="I826" s="51"/>
      <c r="J826" s="52">
        <v>20</v>
      </c>
      <c r="K826" s="52"/>
      <c r="L826" s="53"/>
      <c r="M826" s="54" t="str">
        <f t="shared" si="347"/>
        <v>-</v>
      </c>
      <c r="N826" s="52">
        <f t="shared" si="354"/>
        <v>0</v>
      </c>
      <c r="O826" s="55">
        <f t="shared" ca="1" si="332"/>
        <v>28</v>
      </c>
      <c r="P826" s="55" t="str">
        <f t="shared" ca="1" si="333"/>
        <v>2019.7</v>
      </c>
      <c r="Q826" s="56">
        <f t="shared" si="334"/>
        <v>0</v>
      </c>
      <c r="R826" s="52" t="str">
        <f t="shared" si="335"/>
        <v/>
      </c>
      <c r="S826" s="52"/>
      <c r="T826" s="52" t="str">
        <f t="shared" si="343"/>
        <v>OV</v>
      </c>
      <c r="U826" s="57" t="s">
        <v>130</v>
      </c>
      <c r="V826" s="58">
        <f t="shared" ca="1" si="336"/>
        <v>0</v>
      </c>
      <c r="W826" s="59"/>
      <c r="X826" s="60"/>
      <c r="Y826" s="61"/>
      <c r="Z826" s="56">
        <f t="shared" ca="1" si="355"/>
        <v>0</v>
      </c>
      <c r="AA826" s="56">
        <f t="shared" ca="1" si="355"/>
        <v>0</v>
      </c>
      <c r="AB826" s="56">
        <f t="shared" ca="1" si="355"/>
        <v>0</v>
      </c>
      <c r="AC826" s="56">
        <f t="shared" ca="1" si="355"/>
        <v>0</v>
      </c>
      <c r="AD826" s="56">
        <f t="shared" ca="1" si="355"/>
        <v>0</v>
      </c>
      <c r="AE826" s="56">
        <f t="shared" ca="1" si="355"/>
        <v>0</v>
      </c>
      <c r="AF826" s="56">
        <f t="shared" ca="1" si="355"/>
        <v>0</v>
      </c>
      <c r="AG826" s="56">
        <f t="shared" ca="1" si="355"/>
        <v>0</v>
      </c>
      <c r="AH826" s="56">
        <f t="shared" ca="1" si="355"/>
        <v>0</v>
      </c>
      <c r="AI826" s="56">
        <f t="shared" ca="1" si="355"/>
        <v>0</v>
      </c>
      <c r="AJ826" s="56">
        <f t="shared" ca="1" si="356"/>
        <v>0</v>
      </c>
      <c r="AK826" s="56">
        <f t="shared" ca="1" si="356"/>
        <v>0</v>
      </c>
      <c r="AL826" s="56">
        <f t="shared" ca="1" si="356"/>
        <v>0</v>
      </c>
      <c r="AM826" s="56">
        <f t="shared" ca="1" si="356"/>
        <v>0</v>
      </c>
      <c r="AN826" s="56">
        <f t="shared" ca="1" si="356"/>
        <v>0</v>
      </c>
      <c r="AO826" s="56">
        <f t="shared" ca="1" si="356"/>
        <v>0</v>
      </c>
      <c r="AP826" s="56">
        <f t="shared" ca="1" si="356"/>
        <v>0</v>
      </c>
      <c r="AQ826" s="56">
        <f t="shared" ca="1" si="356"/>
        <v>0</v>
      </c>
      <c r="AR826" s="56">
        <f t="shared" ca="1" si="356"/>
        <v>0</v>
      </c>
      <c r="AS826" s="56">
        <f t="shared" ca="1" si="356"/>
        <v>0</v>
      </c>
      <c r="AT826" s="56">
        <f t="shared" ca="1" si="357"/>
        <v>0</v>
      </c>
      <c r="AU826" s="56">
        <f t="shared" ca="1" si="357"/>
        <v>0</v>
      </c>
      <c r="AV826" s="56">
        <f t="shared" ca="1" si="357"/>
        <v>0</v>
      </c>
      <c r="AW826" s="56">
        <f t="shared" ca="1" si="357"/>
        <v>0</v>
      </c>
      <c r="AX826" s="56">
        <f t="shared" ca="1" si="357"/>
        <v>0</v>
      </c>
      <c r="AY826" s="56">
        <f t="shared" ca="1" si="357"/>
        <v>0</v>
      </c>
      <c r="AZ826" s="56">
        <f t="shared" ca="1" si="357"/>
        <v>0</v>
      </c>
      <c r="BA826" s="56">
        <f t="shared" ca="1" si="357"/>
        <v>0</v>
      </c>
      <c r="BB826" s="56">
        <f t="shared" ca="1" si="357"/>
        <v>0</v>
      </c>
      <c r="BC826" s="56">
        <f t="shared" ca="1" si="357"/>
        <v>0</v>
      </c>
      <c r="BD826" s="56">
        <f t="shared" ca="1" si="357"/>
        <v>0</v>
      </c>
      <c r="BE826" s="56">
        <f t="shared" ca="1" si="357"/>
        <v>0</v>
      </c>
      <c r="BF826" s="56">
        <f t="shared" ca="1" si="357"/>
        <v>0</v>
      </c>
      <c r="BG826" s="56">
        <f t="shared" ca="1" si="357"/>
        <v>0</v>
      </c>
    </row>
    <row r="827" spans="1:60" s="4" customFormat="1" x14ac:dyDescent="0.2">
      <c r="A827" s="111" t="s">
        <v>2408</v>
      </c>
      <c r="B827" s="111" t="s">
        <v>2409</v>
      </c>
      <c r="C827" s="4" t="s">
        <v>2403</v>
      </c>
      <c r="E827" s="66"/>
      <c r="F827" s="67" t="s">
        <v>2404</v>
      </c>
      <c r="G827" s="50" t="s">
        <v>1678</v>
      </c>
      <c r="H827" s="50" t="s">
        <v>2405</v>
      </c>
      <c r="I827" s="51"/>
      <c r="J827" s="52">
        <v>20</v>
      </c>
      <c r="K827" s="52"/>
      <c r="L827" s="53">
        <v>43602</v>
      </c>
      <c r="M827" s="54">
        <f t="shared" si="347"/>
        <v>5</v>
      </c>
      <c r="N827" s="52">
        <f t="shared" si="354"/>
        <v>20</v>
      </c>
      <c r="O827" s="55">
        <f t="shared" ca="1" si="332"/>
        <v>28</v>
      </c>
      <c r="P827" s="55" t="str">
        <f t="shared" ca="1" si="333"/>
        <v>2019.7</v>
      </c>
      <c r="Q827" s="56">
        <f t="shared" si="334"/>
        <v>0</v>
      </c>
      <c r="R827" s="52">
        <f t="shared" ca="1" si="335"/>
        <v>54</v>
      </c>
      <c r="S827" s="52"/>
      <c r="T827" s="52" t="str">
        <f t="shared" ca="1" si="343"/>
        <v>OV</v>
      </c>
      <c r="U827" s="57" t="s">
        <v>130</v>
      </c>
      <c r="V827" s="58">
        <f t="shared" ca="1" si="336"/>
        <v>0</v>
      </c>
      <c r="W827" s="59"/>
      <c r="X827" s="60"/>
      <c r="Y827" s="61"/>
      <c r="Z827" s="56">
        <f t="shared" ca="1" si="355"/>
        <v>0</v>
      </c>
      <c r="AA827" s="56">
        <f t="shared" ca="1" si="355"/>
        <v>0</v>
      </c>
      <c r="AB827" s="56">
        <f t="shared" ca="1" si="355"/>
        <v>0</v>
      </c>
      <c r="AC827" s="56">
        <f t="shared" ca="1" si="355"/>
        <v>0</v>
      </c>
      <c r="AD827" s="56">
        <f t="shared" ca="1" si="355"/>
        <v>0</v>
      </c>
      <c r="AE827" s="56">
        <f t="shared" ca="1" si="355"/>
        <v>0</v>
      </c>
      <c r="AF827" s="56">
        <f t="shared" ca="1" si="355"/>
        <v>0</v>
      </c>
      <c r="AG827" s="56">
        <f t="shared" ca="1" si="355"/>
        <v>0</v>
      </c>
      <c r="AH827" s="56">
        <f t="shared" ca="1" si="355"/>
        <v>0</v>
      </c>
      <c r="AI827" s="56">
        <f t="shared" ca="1" si="355"/>
        <v>0</v>
      </c>
      <c r="AJ827" s="56">
        <f t="shared" ca="1" si="356"/>
        <v>0</v>
      </c>
      <c r="AK827" s="56">
        <f t="shared" ca="1" si="356"/>
        <v>0</v>
      </c>
      <c r="AL827" s="56">
        <f t="shared" ca="1" si="356"/>
        <v>0</v>
      </c>
      <c r="AM827" s="56">
        <f t="shared" ca="1" si="356"/>
        <v>0</v>
      </c>
      <c r="AN827" s="56">
        <f t="shared" ca="1" si="356"/>
        <v>0</v>
      </c>
      <c r="AO827" s="56">
        <f t="shared" ca="1" si="356"/>
        <v>0</v>
      </c>
      <c r="AP827" s="56">
        <f t="shared" ca="1" si="356"/>
        <v>0</v>
      </c>
      <c r="AQ827" s="56">
        <f t="shared" ca="1" si="356"/>
        <v>0</v>
      </c>
      <c r="AR827" s="56">
        <f t="shared" ca="1" si="356"/>
        <v>0</v>
      </c>
      <c r="AS827" s="56">
        <f t="shared" ca="1" si="356"/>
        <v>0</v>
      </c>
      <c r="AT827" s="56">
        <f t="shared" ca="1" si="357"/>
        <v>0</v>
      </c>
      <c r="AU827" s="56">
        <f t="shared" ca="1" si="357"/>
        <v>0</v>
      </c>
      <c r="AV827" s="56">
        <f t="shared" ca="1" si="357"/>
        <v>0</v>
      </c>
      <c r="AW827" s="56">
        <f t="shared" ca="1" si="357"/>
        <v>0</v>
      </c>
      <c r="AX827" s="56">
        <f t="shared" ca="1" si="357"/>
        <v>0</v>
      </c>
      <c r="AY827" s="56">
        <f t="shared" ca="1" si="357"/>
        <v>0</v>
      </c>
      <c r="AZ827" s="56">
        <f t="shared" ca="1" si="357"/>
        <v>0</v>
      </c>
      <c r="BA827" s="56">
        <f t="shared" ca="1" si="357"/>
        <v>0</v>
      </c>
      <c r="BB827" s="56">
        <f t="shared" ca="1" si="357"/>
        <v>0</v>
      </c>
      <c r="BC827" s="56">
        <f t="shared" ca="1" si="357"/>
        <v>0</v>
      </c>
      <c r="BD827" s="56">
        <f t="shared" ca="1" si="357"/>
        <v>0</v>
      </c>
      <c r="BE827" s="56">
        <f t="shared" ca="1" si="357"/>
        <v>0</v>
      </c>
      <c r="BF827" s="56">
        <f t="shared" ca="1" si="357"/>
        <v>0</v>
      </c>
      <c r="BG827" s="56">
        <f t="shared" ca="1" si="357"/>
        <v>0</v>
      </c>
    </row>
    <row r="828" spans="1:60" s="4" customFormat="1" x14ac:dyDescent="0.2">
      <c r="A828" s="111" t="s">
        <v>2408</v>
      </c>
      <c r="B828" s="111" t="s">
        <v>2409</v>
      </c>
      <c r="C828" s="4" t="s">
        <v>2403</v>
      </c>
      <c r="E828" s="66"/>
      <c r="F828" s="67" t="s">
        <v>2404</v>
      </c>
      <c r="G828" s="50" t="s">
        <v>1678</v>
      </c>
      <c r="H828" s="50" t="s">
        <v>2405</v>
      </c>
      <c r="I828" s="51"/>
      <c r="J828" s="52">
        <v>20</v>
      </c>
      <c r="K828" s="52"/>
      <c r="L828" s="53">
        <v>43635</v>
      </c>
      <c r="M828" s="54">
        <f t="shared" si="347"/>
        <v>3</v>
      </c>
      <c r="N828" s="52">
        <f t="shared" si="354"/>
        <v>25</v>
      </c>
      <c r="O828" s="55">
        <f t="shared" ca="1" si="332"/>
        <v>28</v>
      </c>
      <c r="P828" s="55" t="str">
        <f t="shared" ca="1" si="333"/>
        <v>2019.7</v>
      </c>
      <c r="Q828" s="56">
        <f t="shared" si="334"/>
        <v>0</v>
      </c>
      <c r="R828" s="52">
        <f t="shared" ca="1" si="335"/>
        <v>21</v>
      </c>
      <c r="S828" s="52"/>
      <c r="T828" s="52" t="str">
        <f t="shared" ca="1" si="343"/>
        <v>OV</v>
      </c>
      <c r="U828" s="57" t="s">
        <v>130</v>
      </c>
      <c r="V828" s="58">
        <f t="shared" ca="1" si="336"/>
        <v>0</v>
      </c>
      <c r="W828" s="59"/>
      <c r="X828" s="60"/>
      <c r="Y828" s="61"/>
      <c r="Z828" s="56">
        <f t="shared" ca="1" si="355"/>
        <v>0</v>
      </c>
      <c r="AA828" s="56">
        <f t="shared" ca="1" si="355"/>
        <v>0</v>
      </c>
      <c r="AB828" s="56">
        <f t="shared" ca="1" si="355"/>
        <v>0</v>
      </c>
      <c r="AC828" s="56">
        <f t="shared" ca="1" si="355"/>
        <v>0</v>
      </c>
      <c r="AD828" s="56">
        <f t="shared" ca="1" si="355"/>
        <v>0</v>
      </c>
      <c r="AE828" s="56">
        <f t="shared" ca="1" si="355"/>
        <v>0</v>
      </c>
      <c r="AF828" s="56">
        <f t="shared" ca="1" si="355"/>
        <v>0</v>
      </c>
      <c r="AG828" s="56">
        <f t="shared" ca="1" si="355"/>
        <v>0</v>
      </c>
      <c r="AH828" s="56">
        <f t="shared" ca="1" si="355"/>
        <v>0</v>
      </c>
      <c r="AI828" s="56">
        <f t="shared" ca="1" si="355"/>
        <v>0</v>
      </c>
      <c r="AJ828" s="56">
        <f t="shared" ca="1" si="356"/>
        <v>0</v>
      </c>
      <c r="AK828" s="56">
        <f t="shared" ca="1" si="356"/>
        <v>0</v>
      </c>
      <c r="AL828" s="56">
        <f t="shared" ca="1" si="356"/>
        <v>0</v>
      </c>
      <c r="AM828" s="56">
        <f t="shared" ca="1" si="356"/>
        <v>0</v>
      </c>
      <c r="AN828" s="56">
        <f t="shared" ca="1" si="356"/>
        <v>0</v>
      </c>
      <c r="AO828" s="56">
        <f t="shared" ca="1" si="356"/>
        <v>0</v>
      </c>
      <c r="AP828" s="56">
        <f t="shared" ca="1" si="356"/>
        <v>0</v>
      </c>
      <c r="AQ828" s="56">
        <f t="shared" ca="1" si="356"/>
        <v>0</v>
      </c>
      <c r="AR828" s="56">
        <f t="shared" ca="1" si="356"/>
        <v>0</v>
      </c>
      <c r="AS828" s="56">
        <f t="shared" ca="1" si="356"/>
        <v>0</v>
      </c>
      <c r="AT828" s="56">
        <f t="shared" ca="1" si="357"/>
        <v>0</v>
      </c>
      <c r="AU828" s="56">
        <f t="shared" ca="1" si="357"/>
        <v>0</v>
      </c>
      <c r="AV828" s="56">
        <f t="shared" ca="1" si="357"/>
        <v>0</v>
      </c>
      <c r="AW828" s="56">
        <f t="shared" ca="1" si="357"/>
        <v>0</v>
      </c>
      <c r="AX828" s="56">
        <f t="shared" ca="1" si="357"/>
        <v>0</v>
      </c>
      <c r="AY828" s="56">
        <f t="shared" ca="1" si="357"/>
        <v>0</v>
      </c>
      <c r="AZ828" s="56">
        <f t="shared" ca="1" si="357"/>
        <v>0</v>
      </c>
      <c r="BA828" s="56">
        <f t="shared" ca="1" si="357"/>
        <v>0</v>
      </c>
      <c r="BB828" s="56">
        <f t="shared" ca="1" si="357"/>
        <v>0</v>
      </c>
      <c r="BC828" s="56">
        <f t="shared" ca="1" si="357"/>
        <v>0</v>
      </c>
      <c r="BD828" s="56">
        <f t="shared" ca="1" si="357"/>
        <v>0</v>
      </c>
      <c r="BE828" s="56">
        <f t="shared" ca="1" si="357"/>
        <v>0</v>
      </c>
      <c r="BF828" s="56">
        <f t="shared" ca="1" si="357"/>
        <v>0</v>
      </c>
      <c r="BG828" s="56">
        <f t="shared" ca="1" si="357"/>
        <v>0</v>
      </c>
    </row>
    <row r="829" spans="1:60" s="4" customFormat="1" x14ac:dyDescent="0.2">
      <c r="A829" s="111" t="s">
        <v>2408</v>
      </c>
      <c r="B829" s="111" t="s">
        <v>2409</v>
      </c>
      <c r="C829" s="4" t="s">
        <v>2403</v>
      </c>
      <c r="E829" s="66"/>
      <c r="F829" s="67" t="s">
        <v>2404</v>
      </c>
      <c r="G829" s="50" t="s">
        <v>1678</v>
      </c>
      <c r="H829" s="50" t="s">
        <v>2405</v>
      </c>
      <c r="I829" s="51"/>
      <c r="J829" s="52">
        <v>20</v>
      </c>
      <c r="K829" s="52"/>
      <c r="L829" s="53">
        <v>43665</v>
      </c>
      <c r="M829" s="54">
        <f t="shared" si="347"/>
        <v>5</v>
      </c>
      <c r="N829" s="52">
        <f t="shared" si="354"/>
        <v>29</v>
      </c>
      <c r="O829" s="55">
        <f t="shared" ca="1" si="332"/>
        <v>29</v>
      </c>
      <c r="P829" s="55" t="str">
        <f t="shared" ca="1" si="333"/>
        <v>2019.7</v>
      </c>
      <c r="Q829" s="56">
        <f t="shared" si="334"/>
        <v>0</v>
      </c>
      <c r="R829" s="52">
        <f t="shared" ca="1" si="335"/>
        <v>-9</v>
      </c>
      <c r="S829" s="52"/>
      <c r="T829" s="52" t="str">
        <f t="shared" ca="1" si="343"/>
        <v/>
      </c>
      <c r="U829" s="57" t="s">
        <v>130</v>
      </c>
      <c r="V829" s="58">
        <f t="shared" ca="1" si="336"/>
        <v>0</v>
      </c>
      <c r="W829" s="59"/>
      <c r="X829" s="60"/>
      <c r="Y829" s="61"/>
      <c r="Z829" s="56">
        <f t="shared" ca="1" si="355"/>
        <v>0</v>
      </c>
      <c r="AA829" s="56">
        <f t="shared" ca="1" si="355"/>
        <v>0</v>
      </c>
      <c r="AB829" s="56">
        <f t="shared" ca="1" si="355"/>
        <v>0</v>
      </c>
      <c r="AC829" s="56">
        <f t="shared" ca="1" si="355"/>
        <v>0</v>
      </c>
      <c r="AD829" s="56">
        <f t="shared" ca="1" si="355"/>
        <v>0</v>
      </c>
      <c r="AE829" s="56">
        <f t="shared" ca="1" si="355"/>
        <v>0</v>
      </c>
      <c r="AF829" s="56">
        <f t="shared" ca="1" si="355"/>
        <v>0</v>
      </c>
      <c r="AG829" s="56">
        <f t="shared" ca="1" si="355"/>
        <v>0</v>
      </c>
      <c r="AH829" s="56">
        <f t="shared" ca="1" si="355"/>
        <v>0</v>
      </c>
      <c r="AI829" s="56">
        <f t="shared" ca="1" si="355"/>
        <v>0</v>
      </c>
      <c r="AJ829" s="56">
        <f t="shared" ca="1" si="356"/>
        <v>0</v>
      </c>
      <c r="AK829" s="56">
        <f t="shared" ca="1" si="356"/>
        <v>0</v>
      </c>
      <c r="AL829" s="56">
        <f t="shared" ca="1" si="356"/>
        <v>0</v>
      </c>
      <c r="AM829" s="56">
        <f t="shared" ca="1" si="356"/>
        <v>0</v>
      </c>
      <c r="AN829" s="56">
        <f t="shared" ca="1" si="356"/>
        <v>0</v>
      </c>
      <c r="AO829" s="56">
        <f t="shared" ca="1" si="356"/>
        <v>0</v>
      </c>
      <c r="AP829" s="56">
        <f t="shared" ca="1" si="356"/>
        <v>0</v>
      </c>
      <c r="AQ829" s="56">
        <f t="shared" ca="1" si="356"/>
        <v>0</v>
      </c>
      <c r="AR829" s="56">
        <f t="shared" ca="1" si="356"/>
        <v>0</v>
      </c>
      <c r="AS829" s="56">
        <f t="shared" ca="1" si="356"/>
        <v>0</v>
      </c>
      <c r="AT829" s="56">
        <f t="shared" ca="1" si="357"/>
        <v>0</v>
      </c>
      <c r="AU829" s="56">
        <f t="shared" ca="1" si="357"/>
        <v>0</v>
      </c>
      <c r="AV829" s="56">
        <f t="shared" ca="1" si="357"/>
        <v>0</v>
      </c>
      <c r="AW829" s="56">
        <f t="shared" ca="1" si="357"/>
        <v>0</v>
      </c>
      <c r="AX829" s="56">
        <f t="shared" ca="1" si="357"/>
        <v>0</v>
      </c>
      <c r="AY829" s="56">
        <f t="shared" ca="1" si="357"/>
        <v>0</v>
      </c>
      <c r="AZ829" s="56">
        <f t="shared" ca="1" si="357"/>
        <v>0</v>
      </c>
      <c r="BA829" s="56">
        <f t="shared" ca="1" si="357"/>
        <v>0</v>
      </c>
      <c r="BB829" s="56">
        <f t="shared" ca="1" si="357"/>
        <v>0</v>
      </c>
      <c r="BC829" s="56">
        <f t="shared" ca="1" si="357"/>
        <v>0</v>
      </c>
      <c r="BD829" s="56">
        <f t="shared" ca="1" si="357"/>
        <v>0</v>
      </c>
      <c r="BE829" s="56">
        <f t="shared" ca="1" si="357"/>
        <v>0</v>
      </c>
      <c r="BF829" s="56">
        <f t="shared" ca="1" si="357"/>
        <v>0</v>
      </c>
      <c r="BG829" s="56">
        <f t="shared" ca="1" si="357"/>
        <v>0</v>
      </c>
    </row>
    <row r="830" spans="1:60" s="4" customFormat="1" x14ac:dyDescent="0.2">
      <c r="A830" s="111" t="s">
        <v>2408</v>
      </c>
      <c r="B830" s="111" t="s">
        <v>2409</v>
      </c>
      <c r="C830" s="4" t="s">
        <v>2403</v>
      </c>
      <c r="E830" s="66"/>
      <c r="F830" s="67" t="s">
        <v>2404</v>
      </c>
      <c r="G830" s="50" t="s">
        <v>1678</v>
      </c>
      <c r="H830" s="50" t="s">
        <v>2405</v>
      </c>
      <c r="I830" s="51"/>
      <c r="J830" s="52">
        <v>20</v>
      </c>
      <c r="K830" s="52"/>
      <c r="L830" s="53">
        <v>43696</v>
      </c>
      <c r="M830" s="54">
        <f t="shared" si="347"/>
        <v>1</v>
      </c>
      <c r="N830" s="52">
        <f t="shared" si="354"/>
        <v>34</v>
      </c>
      <c r="O830" s="55">
        <f t="shared" ca="1" si="332"/>
        <v>34</v>
      </c>
      <c r="P830" s="55" t="str">
        <f t="shared" ca="1" si="333"/>
        <v>2019.8</v>
      </c>
      <c r="Q830" s="56">
        <f t="shared" si="334"/>
        <v>0</v>
      </c>
      <c r="R830" s="52">
        <f t="shared" ca="1" si="335"/>
        <v>-40</v>
      </c>
      <c r="S830" s="52"/>
      <c r="T830" s="52" t="str">
        <f t="shared" ca="1" si="343"/>
        <v/>
      </c>
      <c r="U830" s="57" t="s">
        <v>130</v>
      </c>
      <c r="V830" s="58">
        <f t="shared" ca="1" si="336"/>
        <v>0</v>
      </c>
      <c r="W830" s="59"/>
      <c r="X830" s="60"/>
      <c r="Y830" s="61"/>
      <c r="Z830" s="56">
        <f t="shared" ca="1" si="355"/>
        <v>0</v>
      </c>
      <c r="AA830" s="56">
        <f t="shared" ca="1" si="355"/>
        <v>0</v>
      </c>
      <c r="AB830" s="56">
        <f t="shared" ca="1" si="355"/>
        <v>0</v>
      </c>
      <c r="AC830" s="56">
        <f t="shared" ca="1" si="355"/>
        <v>0</v>
      </c>
      <c r="AD830" s="56">
        <f t="shared" ca="1" si="355"/>
        <v>0</v>
      </c>
      <c r="AE830" s="56">
        <f t="shared" ca="1" si="355"/>
        <v>0</v>
      </c>
      <c r="AF830" s="56">
        <f t="shared" ca="1" si="355"/>
        <v>0</v>
      </c>
      <c r="AG830" s="56">
        <f t="shared" ca="1" si="355"/>
        <v>0</v>
      </c>
      <c r="AH830" s="56">
        <f t="shared" ca="1" si="355"/>
        <v>0</v>
      </c>
      <c r="AI830" s="56">
        <f t="shared" ca="1" si="355"/>
        <v>0</v>
      </c>
      <c r="AJ830" s="56">
        <f t="shared" ca="1" si="356"/>
        <v>0</v>
      </c>
      <c r="AK830" s="56">
        <f t="shared" ca="1" si="356"/>
        <v>0</v>
      </c>
      <c r="AL830" s="56">
        <f t="shared" ca="1" si="356"/>
        <v>0</v>
      </c>
      <c r="AM830" s="56">
        <f t="shared" ca="1" si="356"/>
        <v>0</v>
      </c>
      <c r="AN830" s="56">
        <f t="shared" ca="1" si="356"/>
        <v>0</v>
      </c>
      <c r="AO830" s="56">
        <f t="shared" ca="1" si="356"/>
        <v>0</v>
      </c>
      <c r="AP830" s="56">
        <f t="shared" ca="1" si="356"/>
        <v>0</v>
      </c>
      <c r="AQ830" s="56">
        <f t="shared" ca="1" si="356"/>
        <v>0</v>
      </c>
      <c r="AR830" s="56">
        <f t="shared" ca="1" si="356"/>
        <v>0</v>
      </c>
      <c r="AS830" s="56">
        <f t="shared" ca="1" si="356"/>
        <v>0</v>
      </c>
      <c r="AT830" s="56">
        <f t="shared" ca="1" si="357"/>
        <v>0</v>
      </c>
      <c r="AU830" s="56">
        <f t="shared" ca="1" si="357"/>
        <v>0</v>
      </c>
      <c r="AV830" s="56">
        <f t="shared" ca="1" si="357"/>
        <v>0</v>
      </c>
      <c r="AW830" s="56">
        <f t="shared" ca="1" si="357"/>
        <v>0</v>
      </c>
      <c r="AX830" s="56">
        <f t="shared" ca="1" si="357"/>
        <v>0</v>
      </c>
      <c r="AY830" s="56">
        <f t="shared" ca="1" si="357"/>
        <v>0</v>
      </c>
      <c r="AZ830" s="56">
        <f t="shared" ca="1" si="357"/>
        <v>0</v>
      </c>
      <c r="BA830" s="56">
        <f t="shared" ca="1" si="357"/>
        <v>0</v>
      </c>
      <c r="BB830" s="56">
        <f t="shared" ca="1" si="357"/>
        <v>0</v>
      </c>
      <c r="BC830" s="56">
        <f t="shared" ca="1" si="357"/>
        <v>0</v>
      </c>
      <c r="BD830" s="56">
        <f t="shared" ca="1" si="357"/>
        <v>0</v>
      </c>
      <c r="BE830" s="56">
        <f t="shared" ca="1" si="357"/>
        <v>0</v>
      </c>
      <c r="BF830" s="56">
        <f t="shared" ca="1" si="357"/>
        <v>0</v>
      </c>
      <c r="BG830" s="56">
        <f t="shared" ca="1" si="357"/>
        <v>0</v>
      </c>
    </row>
    <row r="831" spans="1:60" s="4" customFormat="1" x14ac:dyDescent="0.2">
      <c r="A831" s="111" t="s">
        <v>2408</v>
      </c>
      <c r="B831" s="111" t="s">
        <v>2409</v>
      </c>
      <c r="C831" s="4" t="s">
        <v>2403</v>
      </c>
      <c r="E831" s="66"/>
      <c r="F831" s="67" t="s">
        <v>2404</v>
      </c>
      <c r="G831" s="50" t="s">
        <v>1678</v>
      </c>
      <c r="H831" s="50" t="s">
        <v>2405</v>
      </c>
      <c r="I831" s="51"/>
      <c r="J831" s="52">
        <v>20</v>
      </c>
      <c r="K831" s="52"/>
      <c r="L831" s="53">
        <v>43727</v>
      </c>
      <c r="M831" s="54">
        <f t="shared" si="347"/>
        <v>4</v>
      </c>
      <c r="N831" s="52">
        <f t="shared" si="354"/>
        <v>38</v>
      </c>
      <c r="O831" s="55">
        <f t="shared" ca="1" si="332"/>
        <v>38</v>
      </c>
      <c r="P831" s="55" t="str">
        <f t="shared" ca="1" si="333"/>
        <v>2019.9</v>
      </c>
      <c r="Q831" s="56">
        <f t="shared" si="334"/>
        <v>0</v>
      </c>
      <c r="R831" s="52">
        <f t="shared" ca="1" si="335"/>
        <v>-71</v>
      </c>
      <c r="S831" s="52"/>
      <c r="T831" s="52" t="str">
        <f t="shared" ca="1" si="343"/>
        <v/>
      </c>
      <c r="U831" s="57" t="s">
        <v>130</v>
      </c>
      <c r="V831" s="58">
        <f t="shared" ca="1" si="336"/>
        <v>0</v>
      </c>
      <c r="W831" s="59"/>
      <c r="X831" s="60"/>
      <c r="Y831" s="61"/>
      <c r="Z831" s="56">
        <f t="shared" ca="1" si="355"/>
        <v>0</v>
      </c>
      <c r="AA831" s="56">
        <f t="shared" ca="1" si="355"/>
        <v>0</v>
      </c>
      <c r="AB831" s="56">
        <f t="shared" ca="1" si="355"/>
        <v>0</v>
      </c>
      <c r="AC831" s="56">
        <f t="shared" ca="1" si="355"/>
        <v>0</v>
      </c>
      <c r="AD831" s="56">
        <f t="shared" ca="1" si="355"/>
        <v>0</v>
      </c>
      <c r="AE831" s="56">
        <f t="shared" ca="1" si="355"/>
        <v>0</v>
      </c>
      <c r="AF831" s="56">
        <f t="shared" ca="1" si="355"/>
        <v>0</v>
      </c>
      <c r="AG831" s="56">
        <f t="shared" ca="1" si="355"/>
        <v>0</v>
      </c>
      <c r="AH831" s="56">
        <f t="shared" ca="1" si="355"/>
        <v>0</v>
      </c>
      <c r="AI831" s="56">
        <f t="shared" ca="1" si="355"/>
        <v>0</v>
      </c>
      <c r="AJ831" s="56">
        <f t="shared" ca="1" si="356"/>
        <v>0</v>
      </c>
      <c r="AK831" s="56">
        <f t="shared" ca="1" si="356"/>
        <v>0</v>
      </c>
      <c r="AL831" s="56">
        <f t="shared" ca="1" si="356"/>
        <v>0</v>
      </c>
      <c r="AM831" s="56">
        <f t="shared" ca="1" si="356"/>
        <v>0</v>
      </c>
      <c r="AN831" s="56">
        <f t="shared" ca="1" si="356"/>
        <v>0</v>
      </c>
      <c r="AO831" s="56">
        <f t="shared" ca="1" si="356"/>
        <v>0</v>
      </c>
      <c r="AP831" s="56">
        <f t="shared" ca="1" si="356"/>
        <v>0</v>
      </c>
      <c r="AQ831" s="56">
        <f t="shared" ca="1" si="356"/>
        <v>0</v>
      </c>
      <c r="AR831" s="56">
        <f t="shared" ca="1" si="356"/>
        <v>0</v>
      </c>
      <c r="AS831" s="56">
        <f t="shared" ca="1" si="356"/>
        <v>0</v>
      </c>
      <c r="AT831" s="56">
        <f t="shared" ca="1" si="357"/>
        <v>0</v>
      </c>
      <c r="AU831" s="56">
        <f t="shared" ca="1" si="357"/>
        <v>0</v>
      </c>
      <c r="AV831" s="56">
        <f t="shared" ca="1" si="357"/>
        <v>0</v>
      </c>
      <c r="AW831" s="56">
        <f t="shared" ca="1" si="357"/>
        <v>0</v>
      </c>
      <c r="AX831" s="56">
        <f t="shared" ca="1" si="357"/>
        <v>0</v>
      </c>
      <c r="AY831" s="56">
        <f t="shared" ca="1" si="357"/>
        <v>0</v>
      </c>
      <c r="AZ831" s="56">
        <f t="shared" ca="1" si="357"/>
        <v>0</v>
      </c>
      <c r="BA831" s="56">
        <f t="shared" ca="1" si="357"/>
        <v>0</v>
      </c>
      <c r="BB831" s="56">
        <f t="shared" ca="1" si="357"/>
        <v>0</v>
      </c>
      <c r="BC831" s="56">
        <f t="shared" ca="1" si="357"/>
        <v>0</v>
      </c>
      <c r="BD831" s="56">
        <f t="shared" ca="1" si="357"/>
        <v>0</v>
      </c>
      <c r="BE831" s="56">
        <f t="shared" ca="1" si="357"/>
        <v>0</v>
      </c>
      <c r="BF831" s="56">
        <f t="shared" ca="1" si="357"/>
        <v>0</v>
      </c>
      <c r="BG831" s="56">
        <f t="shared" ca="1" si="357"/>
        <v>0</v>
      </c>
    </row>
    <row r="832" spans="1:60" s="4" customFormat="1" x14ac:dyDescent="0.2">
      <c r="A832" s="111" t="s">
        <v>2408</v>
      </c>
      <c r="B832" s="111" t="s">
        <v>2409</v>
      </c>
      <c r="C832" s="4" t="s">
        <v>2403</v>
      </c>
      <c r="E832" s="66"/>
      <c r="F832" s="67" t="s">
        <v>2404</v>
      </c>
      <c r="G832" s="50" t="s">
        <v>1678</v>
      </c>
      <c r="H832" s="50" t="s">
        <v>2405</v>
      </c>
      <c r="I832" s="51"/>
      <c r="J832" s="52">
        <v>20</v>
      </c>
      <c r="K832" s="52"/>
      <c r="L832" s="53">
        <v>43756</v>
      </c>
      <c r="M832" s="54">
        <f t="shared" si="347"/>
        <v>5</v>
      </c>
      <c r="N832" s="52">
        <f t="shared" si="354"/>
        <v>42</v>
      </c>
      <c r="O832" s="55">
        <f t="shared" ca="1" si="332"/>
        <v>42</v>
      </c>
      <c r="P832" s="55" t="str">
        <f t="shared" ca="1" si="333"/>
        <v>2019.10</v>
      </c>
      <c r="Q832" s="56">
        <f t="shared" si="334"/>
        <v>0</v>
      </c>
      <c r="R832" s="52">
        <f t="shared" ca="1" si="335"/>
        <v>-100</v>
      </c>
      <c r="S832" s="52"/>
      <c r="T832" s="52" t="str">
        <f t="shared" ca="1" si="343"/>
        <v/>
      </c>
      <c r="U832" s="57" t="s">
        <v>130</v>
      </c>
      <c r="V832" s="58">
        <f t="shared" ca="1" si="336"/>
        <v>0</v>
      </c>
      <c r="W832" s="59"/>
      <c r="X832" s="60"/>
      <c r="Y832" s="61"/>
      <c r="Z832" s="56">
        <f t="shared" ref="Z832:AI841" ca="1" si="358">IF($O832-WEEKNUM(Z$1815)=0,$Y832,0)</f>
        <v>0</v>
      </c>
      <c r="AA832" s="56">
        <f t="shared" ca="1" si="358"/>
        <v>0</v>
      </c>
      <c r="AB832" s="56">
        <f t="shared" ca="1" si="358"/>
        <v>0</v>
      </c>
      <c r="AC832" s="56">
        <f t="shared" ca="1" si="358"/>
        <v>0</v>
      </c>
      <c r="AD832" s="56">
        <f t="shared" ca="1" si="358"/>
        <v>0</v>
      </c>
      <c r="AE832" s="56">
        <f t="shared" ca="1" si="358"/>
        <v>0</v>
      </c>
      <c r="AF832" s="56">
        <f t="shared" ca="1" si="358"/>
        <v>0</v>
      </c>
      <c r="AG832" s="56">
        <f t="shared" ca="1" si="358"/>
        <v>0</v>
      </c>
      <c r="AH832" s="56">
        <f t="shared" ca="1" si="358"/>
        <v>0</v>
      </c>
      <c r="AI832" s="56">
        <f t="shared" ca="1" si="358"/>
        <v>0</v>
      </c>
      <c r="AJ832" s="56">
        <f t="shared" ref="AJ832:AS841" ca="1" si="359">IF($O832-WEEKNUM(AJ$1815)=0,$Y832,0)</f>
        <v>0</v>
      </c>
      <c r="AK832" s="56">
        <f t="shared" ca="1" si="359"/>
        <v>0</v>
      </c>
      <c r="AL832" s="56">
        <f t="shared" ca="1" si="359"/>
        <v>0</v>
      </c>
      <c r="AM832" s="56">
        <f t="shared" ca="1" si="359"/>
        <v>0</v>
      </c>
      <c r="AN832" s="56">
        <f t="shared" ca="1" si="359"/>
        <v>0</v>
      </c>
      <c r="AO832" s="56">
        <f t="shared" ca="1" si="359"/>
        <v>0</v>
      </c>
      <c r="AP832" s="56">
        <f t="shared" ca="1" si="359"/>
        <v>0</v>
      </c>
      <c r="AQ832" s="56">
        <f t="shared" ca="1" si="359"/>
        <v>0</v>
      </c>
      <c r="AR832" s="56">
        <f t="shared" ca="1" si="359"/>
        <v>0</v>
      </c>
      <c r="AS832" s="56">
        <f t="shared" ca="1" si="359"/>
        <v>0</v>
      </c>
      <c r="AT832" s="56">
        <f t="shared" ref="AT832:BG841" ca="1" si="360">IF($O832-WEEKNUM(AT$1815)=0,$Y832,0)</f>
        <v>0</v>
      </c>
      <c r="AU832" s="56">
        <f t="shared" ca="1" si="360"/>
        <v>0</v>
      </c>
      <c r="AV832" s="56">
        <f t="shared" ca="1" si="360"/>
        <v>0</v>
      </c>
      <c r="AW832" s="56">
        <f t="shared" ca="1" si="360"/>
        <v>0</v>
      </c>
      <c r="AX832" s="56">
        <f t="shared" ca="1" si="360"/>
        <v>0</v>
      </c>
      <c r="AY832" s="56">
        <f t="shared" ca="1" si="360"/>
        <v>0</v>
      </c>
      <c r="AZ832" s="56">
        <f t="shared" ca="1" si="360"/>
        <v>0</v>
      </c>
      <c r="BA832" s="56">
        <f t="shared" ca="1" si="360"/>
        <v>0</v>
      </c>
      <c r="BB832" s="56">
        <f t="shared" ca="1" si="360"/>
        <v>0</v>
      </c>
      <c r="BC832" s="56">
        <f t="shared" ca="1" si="360"/>
        <v>0</v>
      </c>
      <c r="BD832" s="56">
        <f t="shared" ca="1" si="360"/>
        <v>0</v>
      </c>
      <c r="BE832" s="56">
        <f t="shared" ca="1" si="360"/>
        <v>0</v>
      </c>
      <c r="BF832" s="56">
        <f t="shared" ca="1" si="360"/>
        <v>0</v>
      </c>
      <c r="BG832" s="56">
        <f t="shared" ca="1" si="360"/>
        <v>0</v>
      </c>
    </row>
    <row r="833" spans="1:59" s="4" customFormat="1" x14ac:dyDescent="0.2">
      <c r="A833" s="111" t="s">
        <v>2408</v>
      </c>
      <c r="B833" s="111" t="s">
        <v>2409</v>
      </c>
      <c r="C833" s="4" t="s">
        <v>2403</v>
      </c>
      <c r="E833" s="66"/>
      <c r="F833" s="67" t="s">
        <v>2404</v>
      </c>
      <c r="G833" s="50" t="s">
        <v>1678</v>
      </c>
      <c r="H833" s="50" t="s">
        <v>2405</v>
      </c>
      <c r="I833" s="51"/>
      <c r="J833" s="52">
        <v>20</v>
      </c>
      <c r="K833" s="52"/>
      <c r="L833" s="53">
        <v>43788</v>
      </c>
      <c r="M833" s="54">
        <f t="shared" si="347"/>
        <v>2</v>
      </c>
      <c r="N833" s="52">
        <f t="shared" si="354"/>
        <v>47</v>
      </c>
      <c r="O833" s="55">
        <f t="shared" ca="1" si="332"/>
        <v>47</v>
      </c>
      <c r="P833" s="55" t="str">
        <f t="shared" ca="1" si="333"/>
        <v>2019.11</v>
      </c>
      <c r="Q833" s="56">
        <f t="shared" si="334"/>
        <v>0</v>
      </c>
      <c r="R833" s="52">
        <f t="shared" ca="1" si="335"/>
        <v>-132</v>
      </c>
      <c r="S833" s="52"/>
      <c r="T833" s="52" t="str">
        <f t="shared" ca="1" si="343"/>
        <v/>
      </c>
      <c r="U833" s="57" t="s">
        <v>130</v>
      </c>
      <c r="V833" s="58">
        <f t="shared" ca="1" si="336"/>
        <v>0</v>
      </c>
      <c r="W833" s="59"/>
      <c r="X833" s="60"/>
      <c r="Y833" s="61"/>
      <c r="Z833" s="56">
        <f t="shared" ca="1" si="358"/>
        <v>0</v>
      </c>
      <c r="AA833" s="56">
        <f t="shared" ca="1" si="358"/>
        <v>0</v>
      </c>
      <c r="AB833" s="56">
        <f t="shared" ca="1" si="358"/>
        <v>0</v>
      </c>
      <c r="AC833" s="56">
        <f t="shared" ca="1" si="358"/>
        <v>0</v>
      </c>
      <c r="AD833" s="56">
        <f t="shared" ca="1" si="358"/>
        <v>0</v>
      </c>
      <c r="AE833" s="56">
        <f t="shared" ca="1" si="358"/>
        <v>0</v>
      </c>
      <c r="AF833" s="56">
        <f t="shared" ca="1" si="358"/>
        <v>0</v>
      </c>
      <c r="AG833" s="56">
        <f t="shared" ca="1" si="358"/>
        <v>0</v>
      </c>
      <c r="AH833" s="56">
        <f t="shared" ca="1" si="358"/>
        <v>0</v>
      </c>
      <c r="AI833" s="56">
        <f t="shared" ca="1" si="358"/>
        <v>0</v>
      </c>
      <c r="AJ833" s="56">
        <f t="shared" ca="1" si="359"/>
        <v>0</v>
      </c>
      <c r="AK833" s="56">
        <f t="shared" ca="1" si="359"/>
        <v>0</v>
      </c>
      <c r="AL833" s="56">
        <f t="shared" ca="1" si="359"/>
        <v>0</v>
      </c>
      <c r="AM833" s="56">
        <f t="shared" ca="1" si="359"/>
        <v>0</v>
      </c>
      <c r="AN833" s="56">
        <f t="shared" ca="1" si="359"/>
        <v>0</v>
      </c>
      <c r="AO833" s="56">
        <f t="shared" ca="1" si="359"/>
        <v>0</v>
      </c>
      <c r="AP833" s="56">
        <f t="shared" ca="1" si="359"/>
        <v>0</v>
      </c>
      <c r="AQ833" s="56">
        <f t="shared" ca="1" si="359"/>
        <v>0</v>
      </c>
      <c r="AR833" s="56">
        <f t="shared" ca="1" si="359"/>
        <v>0</v>
      </c>
      <c r="AS833" s="56">
        <f t="shared" ca="1" si="359"/>
        <v>0</v>
      </c>
      <c r="AT833" s="56">
        <f t="shared" ca="1" si="360"/>
        <v>0</v>
      </c>
      <c r="AU833" s="56">
        <f t="shared" ca="1" si="360"/>
        <v>0</v>
      </c>
      <c r="AV833" s="56">
        <f t="shared" ca="1" si="360"/>
        <v>0</v>
      </c>
      <c r="AW833" s="56">
        <f t="shared" ca="1" si="360"/>
        <v>0</v>
      </c>
      <c r="AX833" s="56">
        <f t="shared" ca="1" si="360"/>
        <v>0</v>
      </c>
      <c r="AY833" s="56">
        <f t="shared" ca="1" si="360"/>
        <v>0</v>
      </c>
      <c r="AZ833" s="56">
        <f t="shared" ca="1" si="360"/>
        <v>0</v>
      </c>
      <c r="BA833" s="56">
        <f t="shared" ca="1" si="360"/>
        <v>0</v>
      </c>
      <c r="BB833" s="56">
        <f t="shared" ca="1" si="360"/>
        <v>0</v>
      </c>
      <c r="BC833" s="56">
        <f t="shared" ca="1" si="360"/>
        <v>0</v>
      </c>
      <c r="BD833" s="56">
        <f t="shared" ca="1" si="360"/>
        <v>0</v>
      </c>
      <c r="BE833" s="56">
        <f t="shared" ca="1" si="360"/>
        <v>0</v>
      </c>
      <c r="BF833" s="56">
        <f t="shared" ca="1" si="360"/>
        <v>0</v>
      </c>
      <c r="BG833" s="56">
        <f t="shared" ca="1" si="360"/>
        <v>0</v>
      </c>
    </row>
    <row r="834" spans="1:59" s="4" customFormat="1" x14ac:dyDescent="0.2">
      <c r="A834" s="111" t="s">
        <v>2408</v>
      </c>
      <c r="B834" s="111" t="s">
        <v>2409</v>
      </c>
      <c r="C834" s="4" t="s">
        <v>2403</v>
      </c>
      <c r="E834" s="66"/>
      <c r="F834" s="67" t="s">
        <v>2404</v>
      </c>
      <c r="G834" s="50" t="s">
        <v>1678</v>
      </c>
      <c r="H834" s="50" t="s">
        <v>2405</v>
      </c>
      <c r="I834" s="51"/>
      <c r="J834" s="52">
        <v>20</v>
      </c>
      <c r="K834" s="52"/>
      <c r="L834" s="53">
        <v>43818</v>
      </c>
      <c r="M834" s="54">
        <f t="shared" si="347"/>
        <v>4</v>
      </c>
      <c r="N834" s="52">
        <f t="shared" si="354"/>
        <v>51</v>
      </c>
      <c r="O834" s="55">
        <f t="shared" ref="O834:O897" ca="1" si="361">WEEKNUM(IF((L834)&lt;$A$1825,$A$1825,(L834)))</f>
        <v>51</v>
      </c>
      <c r="P834" s="55" t="str">
        <f t="shared" ref="P834:P897" ca="1" si="362">YEAR(IF((L834)&lt;$A$1825,$A$1825,(L834)))&amp;"."&amp;MONTH(IF((L834)&lt;$A$1825,$A$1825,(L834)))</f>
        <v>2019.12</v>
      </c>
      <c r="Q834" s="56">
        <f t="shared" ref="Q834:Q897" si="363">IF(U834="PLN",Y834/$A$1826,Y834)</f>
        <v>0</v>
      </c>
      <c r="R834" s="52">
        <f t="shared" ref="R834:R897" ca="1" si="364">IF(L834=0,"",IFERROR(_xlfn.DAYS($A$1825,L834),""))</f>
        <v>-162</v>
      </c>
      <c r="S834" s="52"/>
      <c r="T834" s="52" t="str">
        <f t="shared" ca="1" si="343"/>
        <v/>
      </c>
      <c r="U834" s="57" t="s">
        <v>130</v>
      </c>
      <c r="V834" s="58">
        <f t="shared" ca="1" si="336"/>
        <v>0</v>
      </c>
      <c r="W834" s="59"/>
      <c r="X834" s="60"/>
      <c r="Y834" s="61"/>
      <c r="Z834" s="56">
        <f t="shared" ca="1" si="358"/>
        <v>0</v>
      </c>
      <c r="AA834" s="56">
        <f t="shared" ca="1" si="358"/>
        <v>0</v>
      </c>
      <c r="AB834" s="56">
        <f t="shared" ca="1" si="358"/>
        <v>0</v>
      </c>
      <c r="AC834" s="56">
        <f t="shared" ca="1" si="358"/>
        <v>0</v>
      </c>
      <c r="AD834" s="56">
        <f t="shared" ca="1" si="358"/>
        <v>0</v>
      </c>
      <c r="AE834" s="56">
        <f t="shared" ca="1" si="358"/>
        <v>0</v>
      </c>
      <c r="AF834" s="56">
        <f t="shared" ca="1" si="358"/>
        <v>0</v>
      </c>
      <c r="AG834" s="56">
        <f t="shared" ca="1" si="358"/>
        <v>0</v>
      </c>
      <c r="AH834" s="56">
        <f t="shared" ca="1" si="358"/>
        <v>0</v>
      </c>
      <c r="AI834" s="56">
        <f t="shared" ca="1" si="358"/>
        <v>0</v>
      </c>
      <c r="AJ834" s="56">
        <f t="shared" ca="1" si="359"/>
        <v>0</v>
      </c>
      <c r="AK834" s="56">
        <f t="shared" ca="1" si="359"/>
        <v>0</v>
      </c>
      <c r="AL834" s="56">
        <f t="shared" ca="1" si="359"/>
        <v>0</v>
      </c>
      <c r="AM834" s="56">
        <f t="shared" ca="1" si="359"/>
        <v>0</v>
      </c>
      <c r="AN834" s="56">
        <f t="shared" ca="1" si="359"/>
        <v>0</v>
      </c>
      <c r="AO834" s="56">
        <f t="shared" ca="1" si="359"/>
        <v>0</v>
      </c>
      <c r="AP834" s="56">
        <f t="shared" ca="1" si="359"/>
        <v>0</v>
      </c>
      <c r="AQ834" s="56">
        <f t="shared" ca="1" si="359"/>
        <v>0</v>
      </c>
      <c r="AR834" s="56">
        <f t="shared" ca="1" si="359"/>
        <v>0</v>
      </c>
      <c r="AS834" s="56">
        <f t="shared" ca="1" si="359"/>
        <v>0</v>
      </c>
      <c r="AT834" s="56">
        <f t="shared" ca="1" si="360"/>
        <v>0</v>
      </c>
      <c r="AU834" s="56">
        <f t="shared" ca="1" si="360"/>
        <v>0</v>
      </c>
      <c r="AV834" s="56">
        <f t="shared" ca="1" si="360"/>
        <v>0</v>
      </c>
      <c r="AW834" s="56">
        <f t="shared" ca="1" si="360"/>
        <v>0</v>
      </c>
      <c r="AX834" s="56">
        <f t="shared" ca="1" si="360"/>
        <v>0</v>
      </c>
      <c r="AY834" s="56">
        <f t="shared" ca="1" si="360"/>
        <v>0</v>
      </c>
      <c r="AZ834" s="56">
        <f t="shared" ca="1" si="360"/>
        <v>0</v>
      </c>
      <c r="BA834" s="56">
        <f t="shared" ca="1" si="360"/>
        <v>0</v>
      </c>
      <c r="BB834" s="56">
        <f t="shared" ca="1" si="360"/>
        <v>0</v>
      </c>
      <c r="BC834" s="56">
        <f t="shared" ca="1" si="360"/>
        <v>0</v>
      </c>
      <c r="BD834" s="56">
        <f t="shared" ca="1" si="360"/>
        <v>0</v>
      </c>
      <c r="BE834" s="56">
        <f t="shared" ca="1" si="360"/>
        <v>0</v>
      </c>
      <c r="BF834" s="56">
        <f t="shared" ca="1" si="360"/>
        <v>0</v>
      </c>
      <c r="BG834" s="56">
        <f t="shared" ca="1" si="360"/>
        <v>0</v>
      </c>
    </row>
    <row r="835" spans="1:59" s="4" customFormat="1" x14ac:dyDescent="0.2">
      <c r="A835" s="111" t="s">
        <v>2410</v>
      </c>
      <c r="B835" s="111" t="s">
        <v>2411</v>
      </c>
      <c r="C835" s="4" t="s">
        <v>2403</v>
      </c>
      <c r="E835" s="66"/>
      <c r="F835" s="67" t="s">
        <v>2404</v>
      </c>
      <c r="G835" s="50" t="s">
        <v>1682</v>
      </c>
      <c r="H835" s="50" t="s">
        <v>2405</v>
      </c>
      <c r="I835" s="51"/>
      <c r="J835" s="52">
        <v>20</v>
      </c>
      <c r="K835" s="52"/>
      <c r="L835" s="53"/>
      <c r="M835" s="54" t="str">
        <f t="shared" si="347"/>
        <v>-</v>
      </c>
      <c r="N835" s="52">
        <f t="shared" si="354"/>
        <v>0</v>
      </c>
      <c r="O835" s="55">
        <f t="shared" ca="1" si="361"/>
        <v>28</v>
      </c>
      <c r="P835" s="55" t="str">
        <f t="shared" ca="1" si="362"/>
        <v>2019.7</v>
      </c>
      <c r="Q835" s="56">
        <f t="shared" si="363"/>
        <v>0</v>
      </c>
      <c r="R835" s="52" t="str">
        <f t="shared" si="364"/>
        <v/>
      </c>
      <c r="S835" s="52"/>
      <c r="T835" s="52" t="str">
        <f t="shared" si="343"/>
        <v>OV</v>
      </c>
      <c r="U835" s="57" t="s">
        <v>130</v>
      </c>
      <c r="V835" s="58">
        <f t="shared" ca="1" si="336"/>
        <v>0</v>
      </c>
      <c r="W835" s="59"/>
      <c r="X835" s="60"/>
      <c r="Y835" s="61"/>
      <c r="Z835" s="56">
        <f t="shared" ca="1" si="358"/>
        <v>0</v>
      </c>
      <c r="AA835" s="56">
        <f t="shared" ca="1" si="358"/>
        <v>0</v>
      </c>
      <c r="AB835" s="56">
        <f t="shared" ca="1" si="358"/>
        <v>0</v>
      </c>
      <c r="AC835" s="56">
        <f t="shared" ca="1" si="358"/>
        <v>0</v>
      </c>
      <c r="AD835" s="56">
        <f t="shared" ca="1" si="358"/>
        <v>0</v>
      </c>
      <c r="AE835" s="56">
        <f t="shared" ca="1" si="358"/>
        <v>0</v>
      </c>
      <c r="AF835" s="56">
        <f t="shared" ca="1" si="358"/>
        <v>0</v>
      </c>
      <c r="AG835" s="56">
        <f t="shared" ca="1" si="358"/>
        <v>0</v>
      </c>
      <c r="AH835" s="56">
        <f t="shared" ca="1" si="358"/>
        <v>0</v>
      </c>
      <c r="AI835" s="56">
        <f t="shared" ca="1" si="358"/>
        <v>0</v>
      </c>
      <c r="AJ835" s="56">
        <f t="shared" ca="1" si="359"/>
        <v>0</v>
      </c>
      <c r="AK835" s="56">
        <f t="shared" ca="1" si="359"/>
        <v>0</v>
      </c>
      <c r="AL835" s="56">
        <f t="shared" ca="1" si="359"/>
        <v>0</v>
      </c>
      <c r="AM835" s="56">
        <f t="shared" ca="1" si="359"/>
        <v>0</v>
      </c>
      <c r="AN835" s="56">
        <f t="shared" ca="1" si="359"/>
        <v>0</v>
      </c>
      <c r="AO835" s="56">
        <f t="shared" ca="1" si="359"/>
        <v>0</v>
      </c>
      <c r="AP835" s="56">
        <f t="shared" ca="1" si="359"/>
        <v>0</v>
      </c>
      <c r="AQ835" s="56">
        <f t="shared" ca="1" si="359"/>
        <v>0</v>
      </c>
      <c r="AR835" s="56">
        <f t="shared" ca="1" si="359"/>
        <v>0</v>
      </c>
      <c r="AS835" s="56">
        <f t="shared" ca="1" si="359"/>
        <v>0</v>
      </c>
      <c r="AT835" s="56">
        <f t="shared" ca="1" si="360"/>
        <v>0</v>
      </c>
      <c r="AU835" s="56">
        <f t="shared" ca="1" si="360"/>
        <v>0</v>
      </c>
      <c r="AV835" s="56">
        <f t="shared" ca="1" si="360"/>
        <v>0</v>
      </c>
      <c r="AW835" s="56">
        <f t="shared" ca="1" si="360"/>
        <v>0</v>
      </c>
      <c r="AX835" s="56">
        <f t="shared" ca="1" si="360"/>
        <v>0</v>
      </c>
      <c r="AY835" s="56">
        <f t="shared" ca="1" si="360"/>
        <v>0</v>
      </c>
      <c r="AZ835" s="56">
        <f t="shared" ca="1" si="360"/>
        <v>0</v>
      </c>
      <c r="BA835" s="56">
        <f t="shared" ca="1" si="360"/>
        <v>0</v>
      </c>
      <c r="BB835" s="56">
        <f t="shared" ca="1" si="360"/>
        <v>0</v>
      </c>
      <c r="BC835" s="56">
        <f t="shared" ca="1" si="360"/>
        <v>0</v>
      </c>
      <c r="BD835" s="56">
        <f t="shared" ca="1" si="360"/>
        <v>0</v>
      </c>
      <c r="BE835" s="56">
        <f t="shared" ca="1" si="360"/>
        <v>0</v>
      </c>
      <c r="BF835" s="56">
        <f t="shared" ca="1" si="360"/>
        <v>0</v>
      </c>
      <c r="BG835" s="56">
        <f t="shared" ca="1" si="360"/>
        <v>0</v>
      </c>
    </row>
    <row r="836" spans="1:59" s="4" customFormat="1" x14ac:dyDescent="0.2">
      <c r="A836" s="111" t="s">
        <v>2410</v>
      </c>
      <c r="B836" s="111" t="s">
        <v>2411</v>
      </c>
      <c r="C836" s="4" t="s">
        <v>2403</v>
      </c>
      <c r="E836" s="66"/>
      <c r="F836" s="67" t="s">
        <v>2404</v>
      </c>
      <c r="G836" s="50" t="s">
        <v>1682</v>
      </c>
      <c r="H836" s="50" t="s">
        <v>2405</v>
      </c>
      <c r="I836" s="51"/>
      <c r="J836" s="52">
        <v>20</v>
      </c>
      <c r="K836" s="52"/>
      <c r="L836" s="53"/>
      <c r="M836" s="54" t="str">
        <f t="shared" si="347"/>
        <v>-</v>
      </c>
      <c r="N836" s="52">
        <f t="shared" si="354"/>
        <v>0</v>
      </c>
      <c r="O836" s="55">
        <f t="shared" ca="1" si="361"/>
        <v>28</v>
      </c>
      <c r="P836" s="55" t="str">
        <f t="shared" ca="1" si="362"/>
        <v>2019.7</v>
      </c>
      <c r="Q836" s="56">
        <f t="shared" si="363"/>
        <v>0</v>
      </c>
      <c r="R836" s="52" t="str">
        <f t="shared" si="364"/>
        <v/>
      </c>
      <c r="S836" s="52"/>
      <c r="T836" s="52" t="str">
        <f t="shared" si="343"/>
        <v>OV</v>
      </c>
      <c r="U836" s="57" t="s">
        <v>130</v>
      </c>
      <c r="V836" s="58">
        <f t="shared" ref="V836:V899" ca="1" si="365">SUM(Y836:BH836)-Y836*2</f>
        <v>0</v>
      </c>
      <c r="W836" s="59"/>
      <c r="X836" s="60"/>
      <c r="Y836" s="61"/>
      <c r="Z836" s="56">
        <f t="shared" ca="1" si="358"/>
        <v>0</v>
      </c>
      <c r="AA836" s="56">
        <f t="shared" ca="1" si="358"/>
        <v>0</v>
      </c>
      <c r="AB836" s="56">
        <f t="shared" ca="1" si="358"/>
        <v>0</v>
      </c>
      <c r="AC836" s="56">
        <f t="shared" ca="1" si="358"/>
        <v>0</v>
      </c>
      <c r="AD836" s="56">
        <f t="shared" ca="1" si="358"/>
        <v>0</v>
      </c>
      <c r="AE836" s="56">
        <f t="shared" ca="1" si="358"/>
        <v>0</v>
      </c>
      <c r="AF836" s="56">
        <f t="shared" ca="1" si="358"/>
        <v>0</v>
      </c>
      <c r="AG836" s="56">
        <f t="shared" ca="1" si="358"/>
        <v>0</v>
      </c>
      <c r="AH836" s="56">
        <f t="shared" ca="1" si="358"/>
        <v>0</v>
      </c>
      <c r="AI836" s="56">
        <f t="shared" ca="1" si="358"/>
        <v>0</v>
      </c>
      <c r="AJ836" s="56">
        <f t="shared" ca="1" si="359"/>
        <v>0</v>
      </c>
      <c r="AK836" s="56">
        <f t="shared" ca="1" si="359"/>
        <v>0</v>
      </c>
      <c r="AL836" s="56">
        <f t="shared" ca="1" si="359"/>
        <v>0</v>
      </c>
      <c r="AM836" s="56">
        <f t="shared" ca="1" si="359"/>
        <v>0</v>
      </c>
      <c r="AN836" s="56">
        <f t="shared" ca="1" si="359"/>
        <v>0</v>
      </c>
      <c r="AO836" s="56">
        <f t="shared" ca="1" si="359"/>
        <v>0</v>
      </c>
      <c r="AP836" s="56">
        <f t="shared" ca="1" si="359"/>
        <v>0</v>
      </c>
      <c r="AQ836" s="56">
        <f t="shared" ca="1" si="359"/>
        <v>0</v>
      </c>
      <c r="AR836" s="56">
        <f t="shared" ca="1" si="359"/>
        <v>0</v>
      </c>
      <c r="AS836" s="56">
        <f t="shared" ca="1" si="359"/>
        <v>0</v>
      </c>
      <c r="AT836" s="56">
        <f t="shared" ca="1" si="360"/>
        <v>0</v>
      </c>
      <c r="AU836" s="56">
        <f t="shared" ca="1" si="360"/>
        <v>0</v>
      </c>
      <c r="AV836" s="56">
        <f t="shared" ca="1" si="360"/>
        <v>0</v>
      </c>
      <c r="AW836" s="56">
        <f t="shared" ca="1" si="360"/>
        <v>0</v>
      </c>
      <c r="AX836" s="56">
        <f t="shared" ca="1" si="360"/>
        <v>0</v>
      </c>
      <c r="AY836" s="56">
        <f t="shared" ca="1" si="360"/>
        <v>0</v>
      </c>
      <c r="AZ836" s="56">
        <f t="shared" ca="1" si="360"/>
        <v>0</v>
      </c>
      <c r="BA836" s="56">
        <f t="shared" ca="1" si="360"/>
        <v>0</v>
      </c>
      <c r="BB836" s="56">
        <f t="shared" ca="1" si="360"/>
        <v>0</v>
      </c>
      <c r="BC836" s="56">
        <f t="shared" ca="1" si="360"/>
        <v>0</v>
      </c>
      <c r="BD836" s="56">
        <f t="shared" ca="1" si="360"/>
        <v>0</v>
      </c>
      <c r="BE836" s="56">
        <f t="shared" ca="1" si="360"/>
        <v>0</v>
      </c>
      <c r="BF836" s="56">
        <f t="shared" ca="1" si="360"/>
        <v>0</v>
      </c>
      <c r="BG836" s="56">
        <f t="shared" ca="1" si="360"/>
        <v>0</v>
      </c>
    </row>
    <row r="837" spans="1:59" s="4" customFormat="1" x14ac:dyDescent="0.2">
      <c r="A837" s="111" t="s">
        <v>2410</v>
      </c>
      <c r="B837" s="111" t="s">
        <v>2411</v>
      </c>
      <c r="C837" s="4" t="s">
        <v>2403</v>
      </c>
      <c r="E837" s="66"/>
      <c r="F837" s="67" t="s">
        <v>2404</v>
      </c>
      <c r="G837" s="50" t="s">
        <v>1682</v>
      </c>
      <c r="H837" s="50" t="s">
        <v>2405</v>
      </c>
      <c r="I837" s="51"/>
      <c r="J837" s="52">
        <v>20</v>
      </c>
      <c r="K837" s="52"/>
      <c r="L837" s="53"/>
      <c r="M837" s="54" t="str">
        <f t="shared" si="347"/>
        <v>-</v>
      </c>
      <c r="N837" s="52">
        <f t="shared" si="354"/>
        <v>0</v>
      </c>
      <c r="O837" s="55">
        <f t="shared" ca="1" si="361"/>
        <v>28</v>
      </c>
      <c r="P837" s="55" t="str">
        <f t="shared" ca="1" si="362"/>
        <v>2019.7</v>
      </c>
      <c r="Q837" s="56">
        <f t="shared" si="363"/>
        <v>0</v>
      </c>
      <c r="R837" s="52" t="str">
        <f t="shared" si="364"/>
        <v/>
      </c>
      <c r="S837" s="52"/>
      <c r="T837" s="52" t="str">
        <f t="shared" si="343"/>
        <v>OV</v>
      </c>
      <c r="U837" s="57" t="s">
        <v>130</v>
      </c>
      <c r="V837" s="58">
        <f t="shared" ca="1" si="365"/>
        <v>0</v>
      </c>
      <c r="W837" s="59"/>
      <c r="X837" s="60"/>
      <c r="Y837" s="61"/>
      <c r="Z837" s="56">
        <f t="shared" ca="1" si="358"/>
        <v>0</v>
      </c>
      <c r="AA837" s="56">
        <f t="shared" ca="1" si="358"/>
        <v>0</v>
      </c>
      <c r="AB837" s="56">
        <f t="shared" ca="1" si="358"/>
        <v>0</v>
      </c>
      <c r="AC837" s="56">
        <f t="shared" ca="1" si="358"/>
        <v>0</v>
      </c>
      <c r="AD837" s="56">
        <f t="shared" ca="1" si="358"/>
        <v>0</v>
      </c>
      <c r="AE837" s="56">
        <f t="shared" ca="1" si="358"/>
        <v>0</v>
      </c>
      <c r="AF837" s="56">
        <f t="shared" ca="1" si="358"/>
        <v>0</v>
      </c>
      <c r="AG837" s="56">
        <f t="shared" ca="1" si="358"/>
        <v>0</v>
      </c>
      <c r="AH837" s="56">
        <f t="shared" ca="1" si="358"/>
        <v>0</v>
      </c>
      <c r="AI837" s="56">
        <f t="shared" ca="1" si="358"/>
        <v>0</v>
      </c>
      <c r="AJ837" s="56">
        <f t="shared" ca="1" si="359"/>
        <v>0</v>
      </c>
      <c r="AK837" s="56">
        <f t="shared" ca="1" si="359"/>
        <v>0</v>
      </c>
      <c r="AL837" s="56">
        <f t="shared" ca="1" si="359"/>
        <v>0</v>
      </c>
      <c r="AM837" s="56">
        <f t="shared" ca="1" si="359"/>
        <v>0</v>
      </c>
      <c r="AN837" s="56">
        <f t="shared" ca="1" si="359"/>
        <v>0</v>
      </c>
      <c r="AO837" s="56">
        <f t="shared" ca="1" si="359"/>
        <v>0</v>
      </c>
      <c r="AP837" s="56">
        <f t="shared" ca="1" si="359"/>
        <v>0</v>
      </c>
      <c r="AQ837" s="56">
        <f t="shared" ca="1" si="359"/>
        <v>0</v>
      </c>
      <c r="AR837" s="56">
        <f t="shared" ca="1" si="359"/>
        <v>0</v>
      </c>
      <c r="AS837" s="56">
        <f t="shared" ca="1" si="359"/>
        <v>0</v>
      </c>
      <c r="AT837" s="56">
        <f t="shared" ca="1" si="360"/>
        <v>0</v>
      </c>
      <c r="AU837" s="56">
        <f t="shared" ca="1" si="360"/>
        <v>0</v>
      </c>
      <c r="AV837" s="56">
        <f t="shared" ca="1" si="360"/>
        <v>0</v>
      </c>
      <c r="AW837" s="56">
        <f t="shared" ca="1" si="360"/>
        <v>0</v>
      </c>
      <c r="AX837" s="56">
        <f t="shared" ca="1" si="360"/>
        <v>0</v>
      </c>
      <c r="AY837" s="56">
        <f t="shared" ca="1" si="360"/>
        <v>0</v>
      </c>
      <c r="AZ837" s="56">
        <f t="shared" ca="1" si="360"/>
        <v>0</v>
      </c>
      <c r="BA837" s="56">
        <f t="shared" ca="1" si="360"/>
        <v>0</v>
      </c>
      <c r="BB837" s="56">
        <f t="shared" ca="1" si="360"/>
        <v>0</v>
      </c>
      <c r="BC837" s="56">
        <f t="shared" ca="1" si="360"/>
        <v>0</v>
      </c>
      <c r="BD837" s="56">
        <f t="shared" ca="1" si="360"/>
        <v>0</v>
      </c>
      <c r="BE837" s="56">
        <f t="shared" ca="1" si="360"/>
        <v>0</v>
      </c>
      <c r="BF837" s="56">
        <f t="shared" ca="1" si="360"/>
        <v>0</v>
      </c>
      <c r="BG837" s="56">
        <f t="shared" ca="1" si="360"/>
        <v>0</v>
      </c>
    </row>
    <row r="838" spans="1:59" s="4" customFormat="1" x14ac:dyDescent="0.2">
      <c r="A838" s="111" t="s">
        <v>2410</v>
      </c>
      <c r="B838" s="111" t="s">
        <v>2411</v>
      </c>
      <c r="C838" s="4" t="s">
        <v>2403</v>
      </c>
      <c r="E838" s="66"/>
      <c r="F838" s="67" t="s">
        <v>2404</v>
      </c>
      <c r="G838" s="50" t="s">
        <v>1682</v>
      </c>
      <c r="H838" s="50" t="s">
        <v>2405</v>
      </c>
      <c r="I838" s="51"/>
      <c r="J838" s="52">
        <v>20</v>
      </c>
      <c r="K838" s="52"/>
      <c r="L838" s="53"/>
      <c r="M838" s="54" t="str">
        <f t="shared" si="347"/>
        <v>-</v>
      </c>
      <c r="N838" s="52">
        <f t="shared" si="354"/>
        <v>0</v>
      </c>
      <c r="O838" s="55">
        <f t="shared" ca="1" si="361"/>
        <v>28</v>
      </c>
      <c r="P838" s="55" t="str">
        <f t="shared" ca="1" si="362"/>
        <v>2019.7</v>
      </c>
      <c r="Q838" s="56">
        <f t="shared" si="363"/>
        <v>0</v>
      </c>
      <c r="R838" s="52" t="str">
        <f t="shared" si="364"/>
        <v/>
      </c>
      <c r="S838" s="52"/>
      <c r="T838" s="52" t="str">
        <f t="shared" si="343"/>
        <v>OV</v>
      </c>
      <c r="U838" s="57" t="s">
        <v>130</v>
      </c>
      <c r="V838" s="58">
        <f t="shared" ca="1" si="365"/>
        <v>0</v>
      </c>
      <c r="W838" s="59"/>
      <c r="X838" s="60"/>
      <c r="Y838" s="61"/>
      <c r="Z838" s="56">
        <f t="shared" ca="1" si="358"/>
        <v>0</v>
      </c>
      <c r="AA838" s="56">
        <f t="shared" ca="1" si="358"/>
        <v>0</v>
      </c>
      <c r="AB838" s="56">
        <f t="shared" ca="1" si="358"/>
        <v>0</v>
      </c>
      <c r="AC838" s="56">
        <f t="shared" ca="1" si="358"/>
        <v>0</v>
      </c>
      <c r="AD838" s="56">
        <f t="shared" ca="1" si="358"/>
        <v>0</v>
      </c>
      <c r="AE838" s="56">
        <f t="shared" ca="1" si="358"/>
        <v>0</v>
      </c>
      <c r="AF838" s="56">
        <f t="shared" ca="1" si="358"/>
        <v>0</v>
      </c>
      <c r="AG838" s="56">
        <f t="shared" ca="1" si="358"/>
        <v>0</v>
      </c>
      <c r="AH838" s="56">
        <f t="shared" ca="1" si="358"/>
        <v>0</v>
      </c>
      <c r="AI838" s="56">
        <f t="shared" ca="1" si="358"/>
        <v>0</v>
      </c>
      <c r="AJ838" s="56">
        <f t="shared" ca="1" si="359"/>
        <v>0</v>
      </c>
      <c r="AK838" s="56">
        <f t="shared" ca="1" si="359"/>
        <v>0</v>
      </c>
      <c r="AL838" s="56">
        <f t="shared" ca="1" si="359"/>
        <v>0</v>
      </c>
      <c r="AM838" s="56">
        <f t="shared" ca="1" si="359"/>
        <v>0</v>
      </c>
      <c r="AN838" s="56">
        <f t="shared" ca="1" si="359"/>
        <v>0</v>
      </c>
      <c r="AO838" s="56">
        <f t="shared" ca="1" si="359"/>
        <v>0</v>
      </c>
      <c r="AP838" s="56">
        <f t="shared" ca="1" si="359"/>
        <v>0</v>
      </c>
      <c r="AQ838" s="56">
        <f t="shared" ca="1" si="359"/>
        <v>0</v>
      </c>
      <c r="AR838" s="56">
        <f t="shared" ca="1" si="359"/>
        <v>0</v>
      </c>
      <c r="AS838" s="56">
        <f t="shared" ca="1" si="359"/>
        <v>0</v>
      </c>
      <c r="AT838" s="56">
        <f t="shared" ca="1" si="360"/>
        <v>0</v>
      </c>
      <c r="AU838" s="56">
        <f t="shared" ca="1" si="360"/>
        <v>0</v>
      </c>
      <c r="AV838" s="56">
        <f t="shared" ca="1" si="360"/>
        <v>0</v>
      </c>
      <c r="AW838" s="56">
        <f t="shared" ca="1" si="360"/>
        <v>0</v>
      </c>
      <c r="AX838" s="56">
        <f t="shared" ca="1" si="360"/>
        <v>0</v>
      </c>
      <c r="AY838" s="56">
        <f t="shared" ca="1" si="360"/>
        <v>0</v>
      </c>
      <c r="AZ838" s="56">
        <f t="shared" ca="1" si="360"/>
        <v>0</v>
      </c>
      <c r="BA838" s="56">
        <f t="shared" ca="1" si="360"/>
        <v>0</v>
      </c>
      <c r="BB838" s="56">
        <f t="shared" ca="1" si="360"/>
        <v>0</v>
      </c>
      <c r="BC838" s="56">
        <f t="shared" ca="1" si="360"/>
        <v>0</v>
      </c>
      <c r="BD838" s="56">
        <f t="shared" ca="1" si="360"/>
        <v>0</v>
      </c>
      <c r="BE838" s="56">
        <f t="shared" ca="1" si="360"/>
        <v>0</v>
      </c>
      <c r="BF838" s="56">
        <f t="shared" ca="1" si="360"/>
        <v>0</v>
      </c>
      <c r="BG838" s="56">
        <f t="shared" ca="1" si="360"/>
        <v>0</v>
      </c>
    </row>
    <row r="839" spans="1:59" s="4" customFormat="1" x14ac:dyDescent="0.2">
      <c r="A839" s="111" t="s">
        <v>2410</v>
      </c>
      <c r="B839" s="111" t="s">
        <v>2411</v>
      </c>
      <c r="C839" s="4" t="s">
        <v>2403</v>
      </c>
      <c r="E839" s="66"/>
      <c r="F839" s="67" t="s">
        <v>2404</v>
      </c>
      <c r="G839" s="50" t="s">
        <v>1678</v>
      </c>
      <c r="H839" s="50" t="s">
        <v>2405</v>
      </c>
      <c r="I839" s="51"/>
      <c r="J839" s="52">
        <v>20</v>
      </c>
      <c r="K839" s="52"/>
      <c r="L839" s="53">
        <v>43602</v>
      </c>
      <c r="M839" s="54">
        <f t="shared" si="347"/>
        <v>5</v>
      </c>
      <c r="N839" s="52">
        <f t="shared" si="354"/>
        <v>20</v>
      </c>
      <c r="O839" s="55">
        <f t="shared" ca="1" si="361"/>
        <v>28</v>
      </c>
      <c r="P839" s="55" t="str">
        <f t="shared" ca="1" si="362"/>
        <v>2019.7</v>
      </c>
      <c r="Q839" s="56">
        <f t="shared" si="363"/>
        <v>0</v>
      </c>
      <c r="R839" s="52">
        <f t="shared" ca="1" si="364"/>
        <v>54</v>
      </c>
      <c r="S839" s="52"/>
      <c r="T839" s="52" t="str">
        <f t="shared" ca="1" si="343"/>
        <v>OV</v>
      </c>
      <c r="U839" s="57" t="s">
        <v>130</v>
      </c>
      <c r="V839" s="58">
        <f t="shared" ca="1" si="365"/>
        <v>0</v>
      </c>
      <c r="W839" s="59"/>
      <c r="X839" s="60"/>
      <c r="Y839" s="61"/>
      <c r="Z839" s="56">
        <f t="shared" ca="1" si="358"/>
        <v>0</v>
      </c>
      <c r="AA839" s="56">
        <f t="shared" ca="1" si="358"/>
        <v>0</v>
      </c>
      <c r="AB839" s="56">
        <f t="shared" ca="1" si="358"/>
        <v>0</v>
      </c>
      <c r="AC839" s="56">
        <f t="shared" ca="1" si="358"/>
        <v>0</v>
      </c>
      <c r="AD839" s="56">
        <f t="shared" ca="1" si="358"/>
        <v>0</v>
      </c>
      <c r="AE839" s="56">
        <f t="shared" ca="1" si="358"/>
        <v>0</v>
      </c>
      <c r="AF839" s="56">
        <f t="shared" ca="1" si="358"/>
        <v>0</v>
      </c>
      <c r="AG839" s="56">
        <f t="shared" ca="1" si="358"/>
        <v>0</v>
      </c>
      <c r="AH839" s="56">
        <f t="shared" ca="1" si="358"/>
        <v>0</v>
      </c>
      <c r="AI839" s="56">
        <f t="shared" ca="1" si="358"/>
        <v>0</v>
      </c>
      <c r="AJ839" s="56">
        <f t="shared" ca="1" si="359"/>
        <v>0</v>
      </c>
      <c r="AK839" s="56">
        <f t="shared" ca="1" si="359"/>
        <v>0</v>
      </c>
      <c r="AL839" s="56">
        <f t="shared" ca="1" si="359"/>
        <v>0</v>
      </c>
      <c r="AM839" s="56">
        <f t="shared" ca="1" si="359"/>
        <v>0</v>
      </c>
      <c r="AN839" s="56">
        <f t="shared" ca="1" si="359"/>
        <v>0</v>
      </c>
      <c r="AO839" s="56">
        <f t="shared" ca="1" si="359"/>
        <v>0</v>
      </c>
      <c r="AP839" s="56">
        <f t="shared" ca="1" si="359"/>
        <v>0</v>
      </c>
      <c r="AQ839" s="56">
        <f t="shared" ca="1" si="359"/>
        <v>0</v>
      </c>
      <c r="AR839" s="56">
        <f t="shared" ca="1" si="359"/>
        <v>0</v>
      </c>
      <c r="AS839" s="56">
        <f t="shared" ca="1" si="359"/>
        <v>0</v>
      </c>
      <c r="AT839" s="56">
        <f t="shared" ca="1" si="360"/>
        <v>0</v>
      </c>
      <c r="AU839" s="56">
        <f t="shared" ca="1" si="360"/>
        <v>0</v>
      </c>
      <c r="AV839" s="56">
        <f t="shared" ca="1" si="360"/>
        <v>0</v>
      </c>
      <c r="AW839" s="56">
        <f t="shared" ca="1" si="360"/>
        <v>0</v>
      </c>
      <c r="AX839" s="56">
        <f t="shared" ca="1" si="360"/>
        <v>0</v>
      </c>
      <c r="AY839" s="56">
        <f t="shared" ca="1" si="360"/>
        <v>0</v>
      </c>
      <c r="AZ839" s="56">
        <f t="shared" ca="1" si="360"/>
        <v>0</v>
      </c>
      <c r="BA839" s="56">
        <f t="shared" ca="1" si="360"/>
        <v>0</v>
      </c>
      <c r="BB839" s="56">
        <f t="shared" ca="1" si="360"/>
        <v>0</v>
      </c>
      <c r="BC839" s="56">
        <f t="shared" ca="1" si="360"/>
        <v>0</v>
      </c>
      <c r="BD839" s="56">
        <f t="shared" ca="1" si="360"/>
        <v>0</v>
      </c>
      <c r="BE839" s="56">
        <f t="shared" ca="1" si="360"/>
        <v>0</v>
      </c>
      <c r="BF839" s="56">
        <f t="shared" ca="1" si="360"/>
        <v>0</v>
      </c>
      <c r="BG839" s="56">
        <f t="shared" ca="1" si="360"/>
        <v>0</v>
      </c>
    </row>
    <row r="840" spans="1:59" s="4" customFormat="1" x14ac:dyDescent="0.2">
      <c r="A840" s="111" t="s">
        <v>2410</v>
      </c>
      <c r="B840" s="111" t="s">
        <v>2411</v>
      </c>
      <c r="C840" s="4" t="s">
        <v>2403</v>
      </c>
      <c r="E840" s="66"/>
      <c r="F840" s="67" t="s">
        <v>2404</v>
      </c>
      <c r="G840" s="50" t="s">
        <v>1678</v>
      </c>
      <c r="H840" s="50" t="s">
        <v>2405</v>
      </c>
      <c r="I840" s="51"/>
      <c r="J840" s="52">
        <v>20</v>
      </c>
      <c r="K840" s="52"/>
      <c r="L840" s="53">
        <v>43635</v>
      </c>
      <c r="M840" s="54">
        <f t="shared" si="347"/>
        <v>3</v>
      </c>
      <c r="N840" s="52">
        <f t="shared" si="354"/>
        <v>25</v>
      </c>
      <c r="O840" s="55">
        <f t="shared" ca="1" si="361"/>
        <v>28</v>
      </c>
      <c r="P840" s="55" t="str">
        <f t="shared" ca="1" si="362"/>
        <v>2019.7</v>
      </c>
      <c r="Q840" s="56">
        <f t="shared" si="363"/>
        <v>0</v>
      </c>
      <c r="R840" s="52">
        <f t="shared" ca="1" si="364"/>
        <v>21</v>
      </c>
      <c r="S840" s="52"/>
      <c r="T840" s="52" t="str">
        <f t="shared" ca="1" si="343"/>
        <v>OV</v>
      </c>
      <c r="U840" s="57" t="s">
        <v>130</v>
      </c>
      <c r="V840" s="58">
        <f t="shared" ca="1" si="365"/>
        <v>0</v>
      </c>
      <c r="W840" s="59"/>
      <c r="X840" s="60"/>
      <c r="Y840" s="61"/>
      <c r="Z840" s="56">
        <f t="shared" ca="1" si="358"/>
        <v>0</v>
      </c>
      <c r="AA840" s="56">
        <f t="shared" ca="1" si="358"/>
        <v>0</v>
      </c>
      <c r="AB840" s="56">
        <f t="shared" ca="1" si="358"/>
        <v>0</v>
      </c>
      <c r="AC840" s="56">
        <f t="shared" ca="1" si="358"/>
        <v>0</v>
      </c>
      <c r="AD840" s="56">
        <f t="shared" ca="1" si="358"/>
        <v>0</v>
      </c>
      <c r="AE840" s="56">
        <f t="shared" ca="1" si="358"/>
        <v>0</v>
      </c>
      <c r="AF840" s="56">
        <f t="shared" ca="1" si="358"/>
        <v>0</v>
      </c>
      <c r="AG840" s="56">
        <f t="shared" ca="1" si="358"/>
        <v>0</v>
      </c>
      <c r="AH840" s="56">
        <f t="shared" ca="1" si="358"/>
        <v>0</v>
      </c>
      <c r="AI840" s="56">
        <f t="shared" ca="1" si="358"/>
        <v>0</v>
      </c>
      <c r="AJ840" s="56">
        <f t="shared" ca="1" si="359"/>
        <v>0</v>
      </c>
      <c r="AK840" s="56">
        <f t="shared" ca="1" si="359"/>
        <v>0</v>
      </c>
      <c r="AL840" s="56">
        <f t="shared" ca="1" si="359"/>
        <v>0</v>
      </c>
      <c r="AM840" s="56">
        <f t="shared" ca="1" si="359"/>
        <v>0</v>
      </c>
      <c r="AN840" s="56">
        <f t="shared" ca="1" si="359"/>
        <v>0</v>
      </c>
      <c r="AO840" s="56">
        <f t="shared" ca="1" si="359"/>
        <v>0</v>
      </c>
      <c r="AP840" s="56">
        <f t="shared" ca="1" si="359"/>
        <v>0</v>
      </c>
      <c r="AQ840" s="56">
        <f t="shared" ca="1" si="359"/>
        <v>0</v>
      </c>
      <c r="AR840" s="56">
        <f t="shared" ca="1" si="359"/>
        <v>0</v>
      </c>
      <c r="AS840" s="56">
        <f t="shared" ca="1" si="359"/>
        <v>0</v>
      </c>
      <c r="AT840" s="56">
        <f t="shared" ca="1" si="360"/>
        <v>0</v>
      </c>
      <c r="AU840" s="56">
        <f t="shared" ca="1" si="360"/>
        <v>0</v>
      </c>
      <c r="AV840" s="56">
        <f t="shared" ca="1" si="360"/>
        <v>0</v>
      </c>
      <c r="AW840" s="56">
        <f t="shared" ca="1" si="360"/>
        <v>0</v>
      </c>
      <c r="AX840" s="56">
        <f t="shared" ca="1" si="360"/>
        <v>0</v>
      </c>
      <c r="AY840" s="56">
        <f t="shared" ca="1" si="360"/>
        <v>0</v>
      </c>
      <c r="AZ840" s="56">
        <f t="shared" ca="1" si="360"/>
        <v>0</v>
      </c>
      <c r="BA840" s="56">
        <f t="shared" ca="1" si="360"/>
        <v>0</v>
      </c>
      <c r="BB840" s="56">
        <f t="shared" ca="1" si="360"/>
        <v>0</v>
      </c>
      <c r="BC840" s="56">
        <f t="shared" ca="1" si="360"/>
        <v>0</v>
      </c>
      <c r="BD840" s="56">
        <f t="shared" ca="1" si="360"/>
        <v>0</v>
      </c>
      <c r="BE840" s="56">
        <f t="shared" ca="1" si="360"/>
        <v>0</v>
      </c>
      <c r="BF840" s="56">
        <f t="shared" ca="1" si="360"/>
        <v>0</v>
      </c>
      <c r="BG840" s="56">
        <f t="shared" ca="1" si="360"/>
        <v>0</v>
      </c>
    </row>
    <row r="841" spans="1:59" s="4" customFormat="1" x14ac:dyDescent="0.2">
      <c r="A841" s="111" t="s">
        <v>2410</v>
      </c>
      <c r="B841" s="111" t="s">
        <v>2411</v>
      </c>
      <c r="C841" s="4" t="s">
        <v>2403</v>
      </c>
      <c r="E841" s="66"/>
      <c r="F841" s="67" t="s">
        <v>2404</v>
      </c>
      <c r="G841" s="50" t="s">
        <v>1678</v>
      </c>
      <c r="H841" s="50" t="s">
        <v>2405</v>
      </c>
      <c r="I841" s="51"/>
      <c r="J841" s="52">
        <v>20</v>
      </c>
      <c r="K841" s="52"/>
      <c r="L841" s="53">
        <v>43665</v>
      </c>
      <c r="M841" s="54">
        <f t="shared" si="347"/>
        <v>5</v>
      </c>
      <c r="N841" s="52">
        <f t="shared" si="354"/>
        <v>29</v>
      </c>
      <c r="O841" s="55">
        <f t="shared" ca="1" si="361"/>
        <v>29</v>
      </c>
      <c r="P841" s="55" t="str">
        <f t="shared" ca="1" si="362"/>
        <v>2019.7</v>
      </c>
      <c r="Q841" s="56">
        <f t="shared" si="363"/>
        <v>0</v>
      </c>
      <c r="R841" s="52">
        <f t="shared" ca="1" si="364"/>
        <v>-9</v>
      </c>
      <c r="S841" s="52"/>
      <c r="T841" s="52" t="str">
        <f t="shared" ca="1" si="343"/>
        <v/>
      </c>
      <c r="U841" s="57" t="s">
        <v>130</v>
      </c>
      <c r="V841" s="58">
        <f t="shared" ca="1" si="365"/>
        <v>0</v>
      </c>
      <c r="W841" s="59"/>
      <c r="X841" s="60"/>
      <c r="Y841" s="61"/>
      <c r="Z841" s="56">
        <f t="shared" ca="1" si="358"/>
        <v>0</v>
      </c>
      <c r="AA841" s="56">
        <f t="shared" ca="1" si="358"/>
        <v>0</v>
      </c>
      <c r="AB841" s="56">
        <f t="shared" ca="1" si="358"/>
        <v>0</v>
      </c>
      <c r="AC841" s="56">
        <f t="shared" ca="1" si="358"/>
        <v>0</v>
      </c>
      <c r="AD841" s="56">
        <f t="shared" ca="1" si="358"/>
        <v>0</v>
      </c>
      <c r="AE841" s="56">
        <f t="shared" ca="1" si="358"/>
        <v>0</v>
      </c>
      <c r="AF841" s="56">
        <f t="shared" ca="1" si="358"/>
        <v>0</v>
      </c>
      <c r="AG841" s="56">
        <f t="shared" ca="1" si="358"/>
        <v>0</v>
      </c>
      <c r="AH841" s="56">
        <f t="shared" ca="1" si="358"/>
        <v>0</v>
      </c>
      <c r="AI841" s="56">
        <f t="shared" ca="1" si="358"/>
        <v>0</v>
      </c>
      <c r="AJ841" s="56">
        <f t="shared" ca="1" si="359"/>
        <v>0</v>
      </c>
      <c r="AK841" s="56">
        <f t="shared" ca="1" si="359"/>
        <v>0</v>
      </c>
      <c r="AL841" s="56">
        <f t="shared" ca="1" si="359"/>
        <v>0</v>
      </c>
      <c r="AM841" s="56">
        <f t="shared" ca="1" si="359"/>
        <v>0</v>
      </c>
      <c r="AN841" s="56">
        <f t="shared" ca="1" si="359"/>
        <v>0</v>
      </c>
      <c r="AO841" s="56">
        <f t="shared" ca="1" si="359"/>
        <v>0</v>
      </c>
      <c r="AP841" s="56">
        <f t="shared" ca="1" si="359"/>
        <v>0</v>
      </c>
      <c r="AQ841" s="56">
        <f t="shared" ca="1" si="359"/>
        <v>0</v>
      </c>
      <c r="AR841" s="56">
        <f t="shared" ca="1" si="359"/>
        <v>0</v>
      </c>
      <c r="AS841" s="56">
        <f t="shared" ca="1" si="359"/>
        <v>0</v>
      </c>
      <c r="AT841" s="56">
        <f t="shared" ca="1" si="360"/>
        <v>0</v>
      </c>
      <c r="AU841" s="56">
        <f t="shared" ca="1" si="360"/>
        <v>0</v>
      </c>
      <c r="AV841" s="56">
        <f t="shared" ca="1" si="360"/>
        <v>0</v>
      </c>
      <c r="AW841" s="56">
        <f t="shared" ca="1" si="360"/>
        <v>0</v>
      </c>
      <c r="AX841" s="56">
        <f t="shared" ca="1" si="360"/>
        <v>0</v>
      </c>
      <c r="AY841" s="56">
        <f t="shared" ca="1" si="360"/>
        <v>0</v>
      </c>
      <c r="AZ841" s="56">
        <f t="shared" ca="1" si="360"/>
        <v>0</v>
      </c>
      <c r="BA841" s="56">
        <f t="shared" ca="1" si="360"/>
        <v>0</v>
      </c>
      <c r="BB841" s="56">
        <f t="shared" ca="1" si="360"/>
        <v>0</v>
      </c>
      <c r="BC841" s="56">
        <f t="shared" ca="1" si="360"/>
        <v>0</v>
      </c>
      <c r="BD841" s="56">
        <f t="shared" ca="1" si="360"/>
        <v>0</v>
      </c>
      <c r="BE841" s="56">
        <f t="shared" ca="1" si="360"/>
        <v>0</v>
      </c>
      <c r="BF841" s="56">
        <f t="shared" ca="1" si="360"/>
        <v>0</v>
      </c>
      <c r="BG841" s="56">
        <f t="shared" ca="1" si="360"/>
        <v>0</v>
      </c>
    </row>
    <row r="842" spans="1:59" s="4" customFormat="1" x14ac:dyDescent="0.2">
      <c r="A842" s="111" t="s">
        <v>2410</v>
      </c>
      <c r="B842" s="111" t="s">
        <v>2411</v>
      </c>
      <c r="C842" s="4" t="s">
        <v>2403</v>
      </c>
      <c r="E842" s="66"/>
      <c r="F842" s="67" t="s">
        <v>2404</v>
      </c>
      <c r="G842" s="50" t="s">
        <v>1678</v>
      </c>
      <c r="H842" s="50" t="s">
        <v>2405</v>
      </c>
      <c r="I842" s="51"/>
      <c r="J842" s="52">
        <v>20</v>
      </c>
      <c r="K842" s="52"/>
      <c r="L842" s="53">
        <v>43696</v>
      </c>
      <c r="M842" s="54">
        <f t="shared" si="347"/>
        <v>1</v>
      </c>
      <c r="N842" s="52">
        <f t="shared" si="354"/>
        <v>34</v>
      </c>
      <c r="O842" s="55">
        <f t="shared" ca="1" si="361"/>
        <v>34</v>
      </c>
      <c r="P842" s="55" t="str">
        <f t="shared" ca="1" si="362"/>
        <v>2019.8</v>
      </c>
      <c r="Q842" s="56">
        <f t="shared" si="363"/>
        <v>0</v>
      </c>
      <c r="R842" s="52">
        <f t="shared" ca="1" si="364"/>
        <v>-40</v>
      </c>
      <c r="S842" s="52"/>
      <c r="T842" s="52" t="str">
        <f t="shared" ca="1" si="343"/>
        <v/>
      </c>
      <c r="U842" s="57" t="s">
        <v>130</v>
      </c>
      <c r="V842" s="58">
        <f t="shared" ca="1" si="365"/>
        <v>0</v>
      </c>
      <c r="W842" s="59"/>
      <c r="X842" s="60"/>
      <c r="Y842" s="61"/>
      <c r="Z842" s="56">
        <f t="shared" ref="Z842:AI851" ca="1" si="366">IF($O842-WEEKNUM(Z$1815)=0,$Y842,0)</f>
        <v>0</v>
      </c>
      <c r="AA842" s="56">
        <f t="shared" ca="1" si="366"/>
        <v>0</v>
      </c>
      <c r="AB842" s="56">
        <f t="shared" ca="1" si="366"/>
        <v>0</v>
      </c>
      <c r="AC842" s="56">
        <f t="shared" ca="1" si="366"/>
        <v>0</v>
      </c>
      <c r="AD842" s="56">
        <f t="shared" ca="1" si="366"/>
        <v>0</v>
      </c>
      <c r="AE842" s="56">
        <f t="shared" ca="1" si="366"/>
        <v>0</v>
      </c>
      <c r="AF842" s="56">
        <f t="shared" ca="1" si="366"/>
        <v>0</v>
      </c>
      <c r="AG842" s="56">
        <f t="shared" ca="1" si="366"/>
        <v>0</v>
      </c>
      <c r="AH842" s="56">
        <f t="shared" ca="1" si="366"/>
        <v>0</v>
      </c>
      <c r="AI842" s="56">
        <f t="shared" ca="1" si="366"/>
        <v>0</v>
      </c>
      <c r="AJ842" s="56">
        <f t="shared" ref="AJ842:AS851" ca="1" si="367">IF($O842-WEEKNUM(AJ$1815)=0,$Y842,0)</f>
        <v>0</v>
      </c>
      <c r="AK842" s="56">
        <f t="shared" ca="1" si="367"/>
        <v>0</v>
      </c>
      <c r="AL842" s="56">
        <f t="shared" ca="1" si="367"/>
        <v>0</v>
      </c>
      <c r="AM842" s="56">
        <f t="shared" ca="1" si="367"/>
        <v>0</v>
      </c>
      <c r="AN842" s="56">
        <f t="shared" ca="1" si="367"/>
        <v>0</v>
      </c>
      <c r="AO842" s="56">
        <f t="shared" ca="1" si="367"/>
        <v>0</v>
      </c>
      <c r="AP842" s="56">
        <f t="shared" ca="1" si="367"/>
        <v>0</v>
      </c>
      <c r="AQ842" s="56">
        <f t="shared" ca="1" si="367"/>
        <v>0</v>
      </c>
      <c r="AR842" s="56">
        <f t="shared" ca="1" si="367"/>
        <v>0</v>
      </c>
      <c r="AS842" s="56">
        <f t="shared" ca="1" si="367"/>
        <v>0</v>
      </c>
      <c r="AT842" s="56">
        <f t="shared" ref="AT842:BG851" ca="1" si="368">IF($O842-WEEKNUM(AT$1815)=0,$Y842,0)</f>
        <v>0</v>
      </c>
      <c r="AU842" s="56">
        <f t="shared" ca="1" si="368"/>
        <v>0</v>
      </c>
      <c r="AV842" s="56">
        <f t="shared" ca="1" si="368"/>
        <v>0</v>
      </c>
      <c r="AW842" s="56">
        <f t="shared" ca="1" si="368"/>
        <v>0</v>
      </c>
      <c r="AX842" s="56">
        <f t="shared" ca="1" si="368"/>
        <v>0</v>
      </c>
      <c r="AY842" s="56">
        <f t="shared" ca="1" si="368"/>
        <v>0</v>
      </c>
      <c r="AZ842" s="56">
        <f t="shared" ca="1" si="368"/>
        <v>0</v>
      </c>
      <c r="BA842" s="56">
        <f t="shared" ca="1" si="368"/>
        <v>0</v>
      </c>
      <c r="BB842" s="56">
        <f t="shared" ca="1" si="368"/>
        <v>0</v>
      </c>
      <c r="BC842" s="56">
        <f t="shared" ca="1" si="368"/>
        <v>0</v>
      </c>
      <c r="BD842" s="56">
        <f t="shared" ca="1" si="368"/>
        <v>0</v>
      </c>
      <c r="BE842" s="56">
        <f t="shared" ca="1" si="368"/>
        <v>0</v>
      </c>
      <c r="BF842" s="56">
        <f t="shared" ca="1" si="368"/>
        <v>0</v>
      </c>
      <c r="BG842" s="56">
        <f t="shared" ca="1" si="368"/>
        <v>0</v>
      </c>
    </row>
    <row r="843" spans="1:59" s="4" customFormat="1" x14ac:dyDescent="0.2">
      <c r="A843" s="111" t="s">
        <v>2410</v>
      </c>
      <c r="B843" s="111" t="s">
        <v>2411</v>
      </c>
      <c r="C843" s="4" t="s">
        <v>2403</v>
      </c>
      <c r="E843" s="66"/>
      <c r="F843" s="67" t="s">
        <v>2404</v>
      </c>
      <c r="G843" s="50" t="s">
        <v>1678</v>
      </c>
      <c r="H843" s="50" t="s">
        <v>2405</v>
      </c>
      <c r="I843" s="51"/>
      <c r="J843" s="52">
        <v>20</v>
      </c>
      <c r="K843" s="52"/>
      <c r="L843" s="53">
        <v>43727</v>
      </c>
      <c r="M843" s="54">
        <f t="shared" si="347"/>
        <v>4</v>
      </c>
      <c r="N843" s="52">
        <f t="shared" si="354"/>
        <v>38</v>
      </c>
      <c r="O843" s="55">
        <f t="shared" ca="1" si="361"/>
        <v>38</v>
      </c>
      <c r="P843" s="55" t="str">
        <f t="shared" ca="1" si="362"/>
        <v>2019.9</v>
      </c>
      <c r="Q843" s="56">
        <f t="shared" si="363"/>
        <v>0</v>
      </c>
      <c r="R843" s="52">
        <f t="shared" ca="1" si="364"/>
        <v>-71</v>
      </c>
      <c r="S843" s="52"/>
      <c r="T843" s="52" t="str">
        <f t="shared" ca="1" si="343"/>
        <v/>
      </c>
      <c r="U843" s="57" t="s">
        <v>130</v>
      </c>
      <c r="V843" s="58">
        <f t="shared" ca="1" si="365"/>
        <v>0</v>
      </c>
      <c r="W843" s="59"/>
      <c r="X843" s="60"/>
      <c r="Y843" s="61"/>
      <c r="Z843" s="56">
        <f t="shared" ca="1" si="366"/>
        <v>0</v>
      </c>
      <c r="AA843" s="56">
        <f t="shared" ca="1" si="366"/>
        <v>0</v>
      </c>
      <c r="AB843" s="56">
        <f t="shared" ca="1" si="366"/>
        <v>0</v>
      </c>
      <c r="AC843" s="56">
        <f t="shared" ca="1" si="366"/>
        <v>0</v>
      </c>
      <c r="AD843" s="56">
        <f t="shared" ca="1" si="366"/>
        <v>0</v>
      </c>
      <c r="AE843" s="56">
        <f t="shared" ca="1" si="366"/>
        <v>0</v>
      </c>
      <c r="AF843" s="56">
        <f t="shared" ca="1" si="366"/>
        <v>0</v>
      </c>
      <c r="AG843" s="56">
        <f t="shared" ca="1" si="366"/>
        <v>0</v>
      </c>
      <c r="AH843" s="56">
        <f t="shared" ca="1" si="366"/>
        <v>0</v>
      </c>
      <c r="AI843" s="56">
        <f t="shared" ca="1" si="366"/>
        <v>0</v>
      </c>
      <c r="AJ843" s="56">
        <f t="shared" ca="1" si="367"/>
        <v>0</v>
      </c>
      <c r="AK843" s="56">
        <f t="shared" ca="1" si="367"/>
        <v>0</v>
      </c>
      <c r="AL843" s="56">
        <f t="shared" ca="1" si="367"/>
        <v>0</v>
      </c>
      <c r="AM843" s="56">
        <f t="shared" ca="1" si="367"/>
        <v>0</v>
      </c>
      <c r="AN843" s="56">
        <f t="shared" ca="1" si="367"/>
        <v>0</v>
      </c>
      <c r="AO843" s="56">
        <f t="shared" ca="1" si="367"/>
        <v>0</v>
      </c>
      <c r="AP843" s="56">
        <f t="shared" ca="1" si="367"/>
        <v>0</v>
      </c>
      <c r="AQ843" s="56">
        <f t="shared" ca="1" si="367"/>
        <v>0</v>
      </c>
      <c r="AR843" s="56">
        <f t="shared" ca="1" si="367"/>
        <v>0</v>
      </c>
      <c r="AS843" s="56">
        <f t="shared" ca="1" si="367"/>
        <v>0</v>
      </c>
      <c r="AT843" s="56">
        <f t="shared" ca="1" si="368"/>
        <v>0</v>
      </c>
      <c r="AU843" s="56">
        <f t="shared" ca="1" si="368"/>
        <v>0</v>
      </c>
      <c r="AV843" s="56">
        <f t="shared" ca="1" si="368"/>
        <v>0</v>
      </c>
      <c r="AW843" s="56">
        <f t="shared" ca="1" si="368"/>
        <v>0</v>
      </c>
      <c r="AX843" s="56">
        <f t="shared" ca="1" si="368"/>
        <v>0</v>
      </c>
      <c r="AY843" s="56">
        <f t="shared" ca="1" si="368"/>
        <v>0</v>
      </c>
      <c r="AZ843" s="56">
        <f t="shared" ca="1" si="368"/>
        <v>0</v>
      </c>
      <c r="BA843" s="56">
        <f t="shared" ca="1" si="368"/>
        <v>0</v>
      </c>
      <c r="BB843" s="56">
        <f t="shared" ca="1" si="368"/>
        <v>0</v>
      </c>
      <c r="BC843" s="56">
        <f t="shared" ca="1" si="368"/>
        <v>0</v>
      </c>
      <c r="BD843" s="56">
        <f t="shared" ca="1" si="368"/>
        <v>0</v>
      </c>
      <c r="BE843" s="56">
        <f t="shared" ca="1" si="368"/>
        <v>0</v>
      </c>
      <c r="BF843" s="56">
        <f t="shared" ca="1" si="368"/>
        <v>0</v>
      </c>
      <c r="BG843" s="56">
        <f t="shared" ca="1" si="368"/>
        <v>0</v>
      </c>
    </row>
    <row r="844" spans="1:59" s="4" customFormat="1" x14ac:dyDescent="0.2">
      <c r="A844" s="111" t="s">
        <v>2410</v>
      </c>
      <c r="B844" s="111" t="s">
        <v>2411</v>
      </c>
      <c r="C844" s="4" t="s">
        <v>2403</v>
      </c>
      <c r="E844" s="66"/>
      <c r="F844" s="67" t="s">
        <v>2404</v>
      </c>
      <c r="G844" s="50" t="s">
        <v>1678</v>
      </c>
      <c r="H844" s="50" t="s">
        <v>2405</v>
      </c>
      <c r="I844" s="51"/>
      <c r="J844" s="52">
        <v>20</v>
      </c>
      <c r="K844" s="52"/>
      <c r="L844" s="53">
        <v>43756</v>
      </c>
      <c r="M844" s="54">
        <f t="shared" si="347"/>
        <v>5</v>
      </c>
      <c r="N844" s="52">
        <f>WEEKNUM(L844)</f>
        <v>42</v>
      </c>
      <c r="O844" s="55">
        <f t="shared" ca="1" si="361"/>
        <v>42</v>
      </c>
      <c r="P844" s="55" t="str">
        <f t="shared" ca="1" si="362"/>
        <v>2019.10</v>
      </c>
      <c r="Q844" s="56">
        <f t="shared" si="363"/>
        <v>0</v>
      </c>
      <c r="R844" s="52">
        <f t="shared" ca="1" si="364"/>
        <v>-100</v>
      </c>
      <c r="S844" s="52"/>
      <c r="T844" s="52" t="str">
        <f t="shared" ca="1" si="343"/>
        <v/>
      </c>
      <c r="U844" s="57" t="s">
        <v>130</v>
      </c>
      <c r="V844" s="58">
        <f t="shared" ca="1" si="365"/>
        <v>0</v>
      </c>
      <c r="W844" s="59"/>
      <c r="X844" s="60"/>
      <c r="Y844" s="61"/>
      <c r="Z844" s="56">
        <f t="shared" ca="1" si="366"/>
        <v>0</v>
      </c>
      <c r="AA844" s="56">
        <f t="shared" ca="1" si="366"/>
        <v>0</v>
      </c>
      <c r="AB844" s="56">
        <f t="shared" ca="1" si="366"/>
        <v>0</v>
      </c>
      <c r="AC844" s="56">
        <f t="shared" ca="1" si="366"/>
        <v>0</v>
      </c>
      <c r="AD844" s="56">
        <f t="shared" ca="1" si="366"/>
        <v>0</v>
      </c>
      <c r="AE844" s="56">
        <f t="shared" ca="1" si="366"/>
        <v>0</v>
      </c>
      <c r="AF844" s="56">
        <f t="shared" ca="1" si="366"/>
        <v>0</v>
      </c>
      <c r="AG844" s="56">
        <f t="shared" ca="1" si="366"/>
        <v>0</v>
      </c>
      <c r="AH844" s="56">
        <f t="shared" ca="1" si="366"/>
        <v>0</v>
      </c>
      <c r="AI844" s="56">
        <f t="shared" ca="1" si="366"/>
        <v>0</v>
      </c>
      <c r="AJ844" s="56">
        <f t="shared" ca="1" si="367"/>
        <v>0</v>
      </c>
      <c r="AK844" s="56">
        <f t="shared" ca="1" si="367"/>
        <v>0</v>
      </c>
      <c r="AL844" s="56">
        <f t="shared" ca="1" si="367"/>
        <v>0</v>
      </c>
      <c r="AM844" s="56">
        <f t="shared" ca="1" si="367"/>
        <v>0</v>
      </c>
      <c r="AN844" s="56">
        <f t="shared" ca="1" si="367"/>
        <v>0</v>
      </c>
      <c r="AO844" s="56">
        <f t="shared" ca="1" si="367"/>
        <v>0</v>
      </c>
      <c r="AP844" s="56">
        <f t="shared" ca="1" si="367"/>
        <v>0</v>
      </c>
      <c r="AQ844" s="56">
        <f t="shared" ca="1" si="367"/>
        <v>0</v>
      </c>
      <c r="AR844" s="56">
        <f t="shared" ca="1" si="367"/>
        <v>0</v>
      </c>
      <c r="AS844" s="56">
        <f t="shared" ca="1" si="367"/>
        <v>0</v>
      </c>
      <c r="AT844" s="56">
        <f t="shared" ca="1" si="368"/>
        <v>0</v>
      </c>
      <c r="AU844" s="56">
        <f t="shared" ca="1" si="368"/>
        <v>0</v>
      </c>
      <c r="AV844" s="56">
        <f t="shared" ca="1" si="368"/>
        <v>0</v>
      </c>
      <c r="AW844" s="56">
        <f t="shared" ca="1" si="368"/>
        <v>0</v>
      </c>
      <c r="AX844" s="56">
        <f t="shared" ca="1" si="368"/>
        <v>0</v>
      </c>
      <c r="AY844" s="56">
        <f t="shared" ca="1" si="368"/>
        <v>0</v>
      </c>
      <c r="AZ844" s="56">
        <f t="shared" ca="1" si="368"/>
        <v>0</v>
      </c>
      <c r="BA844" s="56">
        <f t="shared" ca="1" si="368"/>
        <v>0</v>
      </c>
      <c r="BB844" s="56">
        <f t="shared" ca="1" si="368"/>
        <v>0</v>
      </c>
      <c r="BC844" s="56">
        <f t="shared" ca="1" si="368"/>
        <v>0</v>
      </c>
      <c r="BD844" s="56">
        <f t="shared" ca="1" si="368"/>
        <v>0</v>
      </c>
      <c r="BE844" s="56">
        <f t="shared" ca="1" si="368"/>
        <v>0</v>
      </c>
      <c r="BF844" s="56">
        <f t="shared" ca="1" si="368"/>
        <v>0</v>
      </c>
      <c r="BG844" s="56">
        <f t="shared" ca="1" si="368"/>
        <v>0</v>
      </c>
    </row>
    <row r="845" spans="1:59" s="4" customFormat="1" x14ac:dyDescent="0.2">
      <c r="A845" s="111" t="s">
        <v>2410</v>
      </c>
      <c r="B845" s="111" t="s">
        <v>2411</v>
      </c>
      <c r="C845" s="4" t="s">
        <v>2403</v>
      </c>
      <c r="E845" s="66"/>
      <c r="F845" s="67" t="s">
        <v>2404</v>
      </c>
      <c r="G845" s="50" t="s">
        <v>1678</v>
      </c>
      <c r="H845" s="50" t="s">
        <v>2405</v>
      </c>
      <c r="I845" s="51"/>
      <c r="J845" s="52">
        <v>20</v>
      </c>
      <c r="K845" s="52"/>
      <c r="L845" s="53">
        <v>43788</v>
      </c>
      <c r="M845" s="54">
        <f t="shared" si="347"/>
        <v>2</v>
      </c>
      <c r="N845" s="52">
        <f>WEEKNUM(L845)</f>
        <v>47</v>
      </c>
      <c r="O845" s="55">
        <f t="shared" ca="1" si="361"/>
        <v>47</v>
      </c>
      <c r="P845" s="55" t="str">
        <f t="shared" ca="1" si="362"/>
        <v>2019.11</v>
      </c>
      <c r="Q845" s="56">
        <f t="shared" si="363"/>
        <v>0</v>
      </c>
      <c r="R845" s="52">
        <f t="shared" ca="1" si="364"/>
        <v>-132</v>
      </c>
      <c r="S845" s="52"/>
      <c r="T845" s="52" t="str">
        <f t="shared" ca="1" si="343"/>
        <v/>
      </c>
      <c r="U845" s="57" t="s">
        <v>130</v>
      </c>
      <c r="V845" s="58">
        <f t="shared" ca="1" si="365"/>
        <v>0</v>
      </c>
      <c r="W845" s="59"/>
      <c r="X845" s="60"/>
      <c r="Y845" s="61"/>
      <c r="Z845" s="56">
        <f t="shared" ca="1" si="366"/>
        <v>0</v>
      </c>
      <c r="AA845" s="56">
        <f t="shared" ca="1" si="366"/>
        <v>0</v>
      </c>
      <c r="AB845" s="56">
        <f t="shared" ca="1" si="366"/>
        <v>0</v>
      </c>
      <c r="AC845" s="56">
        <f t="shared" ca="1" si="366"/>
        <v>0</v>
      </c>
      <c r="AD845" s="56">
        <f t="shared" ca="1" si="366"/>
        <v>0</v>
      </c>
      <c r="AE845" s="56">
        <f t="shared" ca="1" si="366"/>
        <v>0</v>
      </c>
      <c r="AF845" s="56">
        <f t="shared" ca="1" si="366"/>
        <v>0</v>
      </c>
      <c r="AG845" s="56">
        <f t="shared" ca="1" si="366"/>
        <v>0</v>
      </c>
      <c r="AH845" s="56">
        <f t="shared" ca="1" si="366"/>
        <v>0</v>
      </c>
      <c r="AI845" s="56">
        <f t="shared" ca="1" si="366"/>
        <v>0</v>
      </c>
      <c r="AJ845" s="56">
        <f t="shared" ca="1" si="367"/>
        <v>0</v>
      </c>
      <c r="AK845" s="56">
        <f t="shared" ca="1" si="367"/>
        <v>0</v>
      </c>
      <c r="AL845" s="56">
        <f t="shared" ca="1" si="367"/>
        <v>0</v>
      </c>
      <c r="AM845" s="56">
        <f t="shared" ca="1" si="367"/>
        <v>0</v>
      </c>
      <c r="AN845" s="56">
        <f t="shared" ca="1" si="367"/>
        <v>0</v>
      </c>
      <c r="AO845" s="56">
        <f t="shared" ca="1" si="367"/>
        <v>0</v>
      </c>
      <c r="AP845" s="56">
        <f t="shared" ca="1" si="367"/>
        <v>0</v>
      </c>
      <c r="AQ845" s="56">
        <f t="shared" ca="1" si="367"/>
        <v>0</v>
      </c>
      <c r="AR845" s="56">
        <f t="shared" ca="1" si="367"/>
        <v>0</v>
      </c>
      <c r="AS845" s="56">
        <f t="shared" ca="1" si="367"/>
        <v>0</v>
      </c>
      <c r="AT845" s="56">
        <f t="shared" ca="1" si="368"/>
        <v>0</v>
      </c>
      <c r="AU845" s="56">
        <f t="shared" ca="1" si="368"/>
        <v>0</v>
      </c>
      <c r="AV845" s="56">
        <f t="shared" ca="1" si="368"/>
        <v>0</v>
      </c>
      <c r="AW845" s="56">
        <f t="shared" ca="1" si="368"/>
        <v>0</v>
      </c>
      <c r="AX845" s="56">
        <f t="shared" ca="1" si="368"/>
        <v>0</v>
      </c>
      <c r="AY845" s="56">
        <f t="shared" ca="1" si="368"/>
        <v>0</v>
      </c>
      <c r="AZ845" s="56">
        <f t="shared" ca="1" si="368"/>
        <v>0</v>
      </c>
      <c r="BA845" s="56">
        <f t="shared" ca="1" si="368"/>
        <v>0</v>
      </c>
      <c r="BB845" s="56">
        <f t="shared" ca="1" si="368"/>
        <v>0</v>
      </c>
      <c r="BC845" s="56">
        <f t="shared" ca="1" si="368"/>
        <v>0</v>
      </c>
      <c r="BD845" s="56">
        <f t="shared" ca="1" si="368"/>
        <v>0</v>
      </c>
      <c r="BE845" s="56">
        <f t="shared" ca="1" si="368"/>
        <v>0</v>
      </c>
      <c r="BF845" s="56">
        <f t="shared" ca="1" si="368"/>
        <v>0</v>
      </c>
      <c r="BG845" s="56">
        <f t="shared" ca="1" si="368"/>
        <v>0</v>
      </c>
    </row>
    <row r="846" spans="1:59" s="4" customFormat="1" x14ac:dyDescent="0.2">
      <c r="A846" s="111" t="s">
        <v>2410</v>
      </c>
      <c r="B846" s="111" t="s">
        <v>2411</v>
      </c>
      <c r="C846" s="4" t="s">
        <v>2403</v>
      </c>
      <c r="E846" s="66"/>
      <c r="F846" s="67" t="s">
        <v>2404</v>
      </c>
      <c r="G846" s="50" t="s">
        <v>1678</v>
      </c>
      <c r="H846" s="50" t="s">
        <v>2405</v>
      </c>
      <c r="I846" s="51"/>
      <c r="J846" s="52">
        <v>20</v>
      </c>
      <c r="K846" s="52"/>
      <c r="L846" s="53">
        <v>43818</v>
      </c>
      <c r="M846" s="54">
        <f t="shared" si="347"/>
        <v>4</v>
      </c>
      <c r="N846" s="52">
        <f>WEEKNUM(L846)</f>
        <v>51</v>
      </c>
      <c r="O846" s="55">
        <f t="shared" ca="1" si="361"/>
        <v>51</v>
      </c>
      <c r="P846" s="55" t="str">
        <f t="shared" ca="1" si="362"/>
        <v>2019.12</v>
      </c>
      <c r="Q846" s="56">
        <f t="shared" si="363"/>
        <v>0</v>
      </c>
      <c r="R846" s="52">
        <f t="shared" ca="1" si="364"/>
        <v>-162</v>
      </c>
      <c r="S846" s="52"/>
      <c r="T846" s="52" t="str">
        <f t="shared" ca="1" si="343"/>
        <v/>
      </c>
      <c r="U846" s="57" t="s">
        <v>130</v>
      </c>
      <c r="V846" s="58">
        <f t="shared" ca="1" si="365"/>
        <v>0</v>
      </c>
      <c r="W846" s="59"/>
      <c r="X846" s="60"/>
      <c r="Y846" s="61"/>
      <c r="Z846" s="56">
        <f t="shared" ca="1" si="366"/>
        <v>0</v>
      </c>
      <c r="AA846" s="56">
        <f t="shared" ca="1" si="366"/>
        <v>0</v>
      </c>
      <c r="AB846" s="56">
        <f t="shared" ca="1" si="366"/>
        <v>0</v>
      </c>
      <c r="AC846" s="56">
        <f t="shared" ca="1" si="366"/>
        <v>0</v>
      </c>
      <c r="AD846" s="56">
        <f t="shared" ca="1" si="366"/>
        <v>0</v>
      </c>
      <c r="AE846" s="56">
        <f t="shared" ca="1" si="366"/>
        <v>0</v>
      </c>
      <c r="AF846" s="56">
        <f t="shared" ca="1" si="366"/>
        <v>0</v>
      </c>
      <c r="AG846" s="56">
        <f t="shared" ca="1" si="366"/>
        <v>0</v>
      </c>
      <c r="AH846" s="56">
        <f t="shared" ca="1" si="366"/>
        <v>0</v>
      </c>
      <c r="AI846" s="56">
        <f t="shared" ca="1" si="366"/>
        <v>0</v>
      </c>
      <c r="AJ846" s="56">
        <f t="shared" ca="1" si="367"/>
        <v>0</v>
      </c>
      <c r="AK846" s="56">
        <f t="shared" ca="1" si="367"/>
        <v>0</v>
      </c>
      <c r="AL846" s="56">
        <f t="shared" ca="1" si="367"/>
        <v>0</v>
      </c>
      <c r="AM846" s="56">
        <f t="shared" ca="1" si="367"/>
        <v>0</v>
      </c>
      <c r="AN846" s="56">
        <f t="shared" ca="1" si="367"/>
        <v>0</v>
      </c>
      <c r="AO846" s="56">
        <f t="shared" ca="1" si="367"/>
        <v>0</v>
      </c>
      <c r="AP846" s="56">
        <f t="shared" ca="1" si="367"/>
        <v>0</v>
      </c>
      <c r="AQ846" s="56">
        <f t="shared" ca="1" si="367"/>
        <v>0</v>
      </c>
      <c r="AR846" s="56">
        <f t="shared" ca="1" si="367"/>
        <v>0</v>
      </c>
      <c r="AS846" s="56">
        <f t="shared" ca="1" si="367"/>
        <v>0</v>
      </c>
      <c r="AT846" s="56">
        <f t="shared" ca="1" si="368"/>
        <v>0</v>
      </c>
      <c r="AU846" s="56">
        <f t="shared" ca="1" si="368"/>
        <v>0</v>
      </c>
      <c r="AV846" s="56">
        <f t="shared" ca="1" si="368"/>
        <v>0</v>
      </c>
      <c r="AW846" s="56">
        <f t="shared" ca="1" si="368"/>
        <v>0</v>
      </c>
      <c r="AX846" s="56">
        <f t="shared" ca="1" si="368"/>
        <v>0</v>
      </c>
      <c r="AY846" s="56">
        <f t="shared" ca="1" si="368"/>
        <v>0</v>
      </c>
      <c r="AZ846" s="56">
        <f t="shared" ca="1" si="368"/>
        <v>0</v>
      </c>
      <c r="BA846" s="56">
        <f t="shared" ca="1" si="368"/>
        <v>0</v>
      </c>
      <c r="BB846" s="56">
        <f t="shared" ca="1" si="368"/>
        <v>0</v>
      </c>
      <c r="BC846" s="56">
        <f t="shared" ca="1" si="368"/>
        <v>0</v>
      </c>
      <c r="BD846" s="56">
        <f t="shared" ca="1" si="368"/>
        <v>0</v>
      </c>
      <c r="BE846" s="56">
        <f t="shared" ca="1" si="368"/>
        <v>0</v>
      </c>
      <c r="BF846" s="56">
        <f t="shared" ca="1" si="368"/>
        <v>0</v>
      </c>
      <c r="BG846" s="56">
        <f t="shared" ca="1" si="368"/>
        <v>0</v>
      </c>
    </row>
    <row r="847" spans="1:59" s="4" customFormat="1" x14ac:dyDescent="0.2">
      <c r="A847" s="111" t="s">
        <v>2412</v>
      </c>
      <c r="B847" s="111" t="s">
        <v>2413</v>
      </c>
      <c r="C847" s="4" t="s">
        <v>2403</v>
      </c>
      <c r="E847" s="113"/>
      <c r="F847" s="67" t="s">
        <v>2404</v>
      </c>
      <c r="G847" s="50" t="s">
        <v>1678</v>
      </c>
      <c r="H847" s="50" t="s">
        <v>2405</v>
      </c>
      <c r="I847" s="51"/>
      <c r="J847" s="52">
        <v>4</v>
      </c>
      <c r="K847" s="52"/>
      <c r="L847" s="53"/>
      <c r="M847" s="54" t="str">
        <f t="shared" si="347"/>
        <v>-</v>
      </c>
      <c r="N847" s="52">
        <f t="shared" si="354"/>
        <v>0</v>
      </c>
      <c r="O847" s="55">
        <f t="shared" ca="1" si="361"/>
        <v>28</v>
      </c>
      <c r="P847" s="55" t="str">
        <f t="shared" ca="1" si="362"/>
        <v>2019.7</v>
      </c>
      <c r="Q847" s="56">
        <f t="shared" si="363"/>
        <v>0</v>
      </c>
      <c r="R847" s="52" t="str">
        <f t="shared" si="364"/>
        <v/>
      </c>
      <c r="S847" s="52"/>
      <c r="T847" s="52" t="str">
        <f t="shared" si="343"/>
        <v>OV</v>
      </c>
      <c r="U847" s="57" t="s">
        <v>130</v>
      </c>
      <c r="V847" s="58">
        <f t="shared" ca="1" si="365"/>
        <v>0</v>
      </c>
      <c r="W847" s="59"/>
      <c r="X847" s="60"/>
      <c r="Y847" s="61"/>
      <c r="Z847" s="56">
        <f t="shared" ca="1" si="366"/>
        <v>0</v>
      </c>
      <c r="AA847" s="56">
        <f t="shared" ca="1" si="366"/>
        <v>0</v>
      </c>
      <c r="AB847" s="56">
        <f t="shared" ca="1" si="366"/>
        <v>0</v>
      </c>
      <c r="AC847" s="56">
        <f t="shared" ca="1" si="366"/>
        <v>0</v>
      </c>
      <c r="AD847" s="56">
        <f t="shared" ca="1" si="366"/>
        <v>0</v>
      </c>
      <c r="AE847" s="56">
        <f t="shared" ca="1" si="366"/>
        <v>0</v>
      </c>
      <c r="AF847" s="56">
        <f t="shared" ca="1" si="366"/>
        <v>0</v>
      </c>
      <c r="AG847" s="56">
        <f t="shared" ca="1" si="366"/>
        <v>0</v>
      </c>
      <c r="AH847" s="56">
        <f t="shared" ca="1" si="366"/>
        <v>0</v>
      </c>
      <c r="AI847" s="56">
        <f t="shared" ca="1" si="366"/>
        <v>0</v>
      </c>
      <c r="AJ847" s="56">
        <f t="shared" ca="1" si="367"/>
        <v>0</v>
      </c>
      <c r="AK847" s="56">
        <f t="shared" ca="1" si="367"/>
        <v>0</v>
      </c>
      <c r="AL847" s="56">
        <f t="shared" ca="1" si="367"/>
        <v>0</v>
      </c>
      <c r="AM847" s="56">
        <f t="shared" ca="1" si="367"/>
        <v>0</v>
      </c>
      <c r="AN847" s="56">
        <f t="shared" ca="1" si="367"/>
        <v>0</v>
      </c>
      <c r="AO847" s="56">
        <f t="shared" ca="1" si="367"/>
        <v>0</v>
      </c>
      <c r="AP847" s="56">
        <f t="shared" ca="1" si="367"/>
        <v>0</v>
      </c>
      <c r="AQ847" s="56">
        <f t="shared" ca="1" si="367"/>
        <v>0</v>
      </c>
      <c r="AR847" s="56">
        <f t="shared" ca="1" si="367"/>
        <v>0</v>
      </c>
      <c r="AS847" s="56">
        <f t="shared" ca="1" si="367"/>
        <v>0</v>
      </c>
      <c r="AT847" s="56">
        <f t="shared" ca="1" si="368"/>
        <v>0</v>
      </c>
      <c r="AU847" s="56">
        <f t="shared" ca="1" si="368"/>
        <v>0</v>
      </c>
      <c r="AV847" s="56">
        <f t="shared" ca="1" si="368"/>
        <v>0</v>
      </c>
      <c r="AW847" s="56">
        <f t="shared" ca="1" si="368"/>
        <v>0</v>
      </c>
      <c r="AX847" s="56">
        <f t="shared" ca="1" si="368"/>
        <v>0</v>
      </c>
      <c r="AY847" s="56">
        <f t="shared" ca="1" si="368"/>
        <v>0</v>
      </c>
      <c r="AZ847" s="56">
        <f t="shared" ca="1" si="368"/>
        <v>0</v>
      </c>
      <c r="BA847" s="56">
        <f t="shared" ca="1" si="368"/>
        <v>0</v>
      </c>
      <c r="BB847" s="56">
        <f t="shared" ca="1" si="368"/>
        <v>0</v>
      </c>
      <c r="BC847" s="56">
        <f t="shared" ca="1" si="368"/>
        <v>0</v>
      </c>
      <c r="BD847" s="56">
        <f t="shared" ca="1" si="368"/>
        <v>0</v>
      </c>
      <c r="BE847" s="56">
        <f t="shared" ca="1" si="368"/>
        <v>0</v>
      </c>
      <c r="BF847" s="56">
        <f t="shared" ca="1" si="368"/>
        <v>0</v>
      </c>
      <c r="BG847" s="56">
        <f t="shared" ca="1" si="368"/>
        <v>0</v>
      </c>
    </row>
    <row r="848" spans="1:59" s="4" customFormat="1" x14ac:dyDescent="0.2">
      <c r="A848" s="111" t="s">
        <v>2412</v>
      </c>
      <c r="B848" s="111" t="s">
        <v>2413</v>
      </c>
      <c r="C848" s="4" t="s">
        <v>2403</v>
      </c>
      <c r="E848" s="113"/>
      <c r="F848" s="67" t="s">
        <v>2404</v>
      </c>
      <c r="G848" s="50" t="s">
        <v>1682</v>
      </c>
      <c r="H848" s="50" t="s">
        <v>2405</v>
      </c>
      <c r="I848" s="51"/>
      <c r="J848" s="52">
        <v>4</v>
      </c>
      <c r="K848" s="52"/>
      <c r="L848" s="53"/>
      <c r="M848" s="54" t="str">
        <f t="shared" si="347"/>
        <v>-</v>
      </c>
      <c r="N848" s="52">
        <f t="shared" si="354"/>
        <v>0</v>
      </c>
      <c r="O848" s="55">
        <f t="shared" ca="1" si="361"/>
        <v>28</v>
      </c>
      <c r="P848" s="55" t="str">
        <f t="shared" ca="1" si="362"/>
        <v>2019.7</v>
      </c>
      <c r="Q848" s="56">
        <f t="shared" si="363"/>
        <v>0</v>
      </c>
      <c r="R848" s="52" t="str">
        <f t="shared" si="364"/>
        <v/>
      </c>
      <c r="S848" s="52"/>
      <c r="T848" s="52" t="str">
        <f t="shared" si="343"/>
        <v>OV</v>
      </c>
      <c r="U848" s="57" t="s">
        <v>130</v>
      </c>
      <c r="V848" s="58">
        <f t="shared" ca="1" si="365"/>
        <v>0</v>
      </c>
      <c r="W848" s="59"/>
      <c r="X848" s="60"/>
      <c r="Y848" s="61"/>
      <c r="Z848" s="56">
        <f t="shared" ca="1" si="366"/>
        <v>0</v>
      </c>
      <c r="AA848" s="56">
        <f t="shared" ca="1" si="366"/>
        <v>0</v>
      </c>
      <c r="AB848" s="56">
        <f t="shared" ca="1" si="366"/>
        <v>0</v>
      </c>
      <c r="AC848" s="56">
        <f t="shared" ca="1" si="366"/>
        <v>0</v>
      </c>
      <c r="AD848" s="56">
        <f t="shared" ca="1" si="366"/>
        <v>0</v>
      </c>
      <c r="AE848" s="56">
        <f t="shared" ca="1" si="366"/>
        <v>0</v>
      </c>
      <c r="AF848" s="56">
        <f t="shared" ca="1" si="366"/>
        <v>0</v>
      </c>
      <c r="AG848" s="56">
        <f t="shared" ca="1" si="366"/>
        <v>0</v>
      </c>
      <c r="AH848" s="56">
        <f t="shared" ca="1" si="366"/>
        <v>0</v>
      </c>
      <c r="AI848" s="56">
        <f t="shared" ca="1" si="366"/>
        <v>0</v>
      </c>
      <c r="AJ848" s="56">
        <f t="shared" ca="1" si="367"/>
        <v>0</v>
      </c>
      <c r="AK848" s="56">
        <f t="shared" ca="1" si="367"/>
        <v>0</v>
      </c>
      <c r="AL848" s="56">
        <f t="shared" ca="1" si="367"/>
        <v>0</v>
      </c>
      <c r="AM848" s="56">
        <f t="shared" ca="1" si="367"/>
        <v>0</v>
      </c>
      <c r="AN848" s="56">
        <f t="shared" ca="1" si="367"/>
        <v>0</v>
      </c>
      <c r="AO848" s="56">
        <f t="shared" ca="1" si="367"/>
        <v>0</v>
      </c>
      <c r="AP848" s="56">
        <f t="shared" ca="1" si="367"/>
        <v>0</v>
      </c>
      <c r="AQ848" s="56">
        <f t="shared" ca="1" si="367"/>
        <v>0</v>
      </c>
      <c r="AR848" s="56">
        <f t="shared" ca="1" si="367"/>
        <v>0</v>
      </c>
      <c r="AS848" s="56">
        <f t="shared" ca="1" si="367"/>
        <v>0</v>
      </c>
      <c r="AT848" s="56">
        <f t="shared" ca="1" si="368"/>
        <v>0</v>
      </c>
      <c r="AU848" s="56">
        <f t="shared" ca="1" si="368"/>
        <v>0</v>
      </c>
      <c r="AV848" s="56">
        <f t="shared" ca="1" si="368"/>
        <v>0</v>
      </c>
      <c r="AW848" s="56">
        <f t="shared" ca="1" si="368"/>
        <v>0</v>
      </c>
      <c r="AX848" s="56">
        <f t="shared" ca="1" si="368"/>
        <v>0</v>
      </c>
      <c r="AY848" s="56">
        <f t="shared" ca="1" si="368"/>
        <v>0</v>
      </c>
      <c r="AZ848" s="56">
        <f t="shared" ca="1" si="368"/>
        <v>0</v>
      </c>
      <c r="BA848" s="56">
        <f t="shared" ca="1" si="368"/>
        <v>0</v>
      </c>
      <c r="BB848" s="56">
        <f t="shared" ca="1" si="368"/>
        <v>0</v>
      </c>
      <c r="BC848" s="56">
        <f t="shared" ca="1" si="368"/>
        <v>0</v>
      </c>
      <c r="BD848" s="56">
        <f t="shared" ca="1" si="368"/>
        <v>0</v>
      </c>
      <c r="BE848" s="56">
        <f t="shared" ca="1" si="368"/>
        <v>0</v>
      </c>
      <c r="BF848" s="56">
        <f t="shared" ca="1" si="368"/>
        <v>0</v>
      </c>
      <c r="BG848" s="56">
        <f t="shared" ca="1" si="368"/>
        <v>0</v>
      </c>
    </row>
    <row r="849" spans="1:59" s="4" customFormat="1" x14ac:dyDescent="0.2">
      <c r="A849" s="111" t="s">
        <v>2412</v>
      </c>
      <c r="B849" s="111" t="s">
        <v>2413</v>
      </c>
      <c r="C849" s="4" t="s">
        <v>2403</v>
      </c>
      <c r="E849" s="113"/>
      <c r="F849" s="67" t="s">
        <v>2404</v>
      </c>
      <c r="G849" s="50" t="s">
        <v>1682</v>
      </c>
      <c r="H849" s="50" t="s">
        <v>2405</v>
      </c>
      <c r="I849" s="51"/>
      <c r="J849" s="52">
        <v>4</v>
      </c>
      <c r="K849" s="52"/>
      <c r="L849" s="53"/>
      <c r="M849" s="54" t="str">
        <f t="shared" si="347"/>
        <v>-</v>
      </c>
      <c r="N849" s="52">
        <f t="shared" si="354"/>
        <v>0</v>
      </c>
      <c r="O849" s="55">
        <f t="shared" ca="1" si="361"/>
        <v>28</v>
      </c>
      <c r="P849" s="55" t="str">
        <f t="shared" ca="1" si="362"/>
        <v>2019.7</v>
      </c>
      <c r="Q849" s="56">
        <f t="shared" si="363"/>
        <v>0</v>
      </c>
      <c r="R849" s="52" t="str">
        <f t="shared" si="364"/>
        <v/>
      </c>
      <c r="S849" s="52"/>
      <c r="T849" s="52" t="str">
        <f t="shared" si="343"/>
        <v>OV</v>
      </c>
      <c r="U849" s="57" t="s">
        <v>130</v>
      </c>
      <c r="V849" s="58">
        <f t="shared" ca="1" si="365"/>
        <v>0</v>
      </c>
      <c r="W849" s="59"/>
      <c r="X849" s="60"/>
      <c r="Y849" s="61"/>
      <c r="Z849" s="56">
        <f t="shared" ca="1" si="366"/>
        <v>0</v>
      </c>
      <c r="AA849" s="56">
        <f t="shared" ca="1" si="366"/>
        <v>0</v>
      </c>
      <c r="AB849" s="56">
        <f t="shared" ca="1" si="366"/>
        <v>0</v>
      </c>
      <c r="AC849" s="56">
        <f t="shared" ca="1" si="366"/>
        <v>0</v>
      </c>
      <c r="AD849" s="56">
        <f t="shared" ca="1" si="366"/>
        <v>0</v>
      </c>
      <c r="AE849" s="56">
        <f t="shared" ca="1" si="366"/>
        <v>0</v>
      </c>
      <c r="AF849" s="56">
        <f t="shared" ca="1" si="366"/>
        <v>0</v>
      </c>
      <c r="AG849" s="56">
        <f t="shared" ca="1" si="366"/>
        <v>0</v>
      </c>
      <c r="AH849" s="56">
        <f t="shared" ca="1" si="366"/>
        <v>0</v>
      </c>
      <c r="AI849" s="56">
        <f t="shared" ca="1" si="366"/>
        <v>0</v>
      </c>
      <c r="AJ849" s="56">
        <f t="shared" ca="1" si="367"/>
        <v>0</v>
      </c>
      <c r="AK849" s="56">
        <f t="shared" ca="1" si="367"/>
        <v>0</v>
      </c>
      <c r="AL849" s="56">
        <f t="shared" ca="1" si="367"/>
        <v>0</v>
      </c>
      <c r="AM849" s="56">
        <f t="shared" ca="1" si="367"/>
        <v>0</v>
      </c>
      <c r="AN849" s="56">
        <f t="shared" ca="1" si="367"/>
        <v>0</v>
      </c>
      <c r="AO849" s="56">
        <f t="shared" ca="1" si="367"/>
        <v>0</v>
      </c>
      <c r="AP849" s="56">
        <f t="shared" ca="1" si="367"/>
        <v>0</v>
      </c>
      <c r="AQ849" s="56">
        <f t="shared" ca="1" si="367"/>
        <v>0</v>
      </c>
      <c r="AR849" s="56">
        <f t="shared" ca="1" si="367"/>
        <v>0</v>
      </c>
      <c r="AS849" s="56">
        <f t="shared" ca="1" si="367"/>
        <v>0</v>
      </c>
      <c r="AT849" s="56">
        <f t="shared" ca="1" si="368"/>
        <v>0</v>
      </c>
      <c r="AU849" s="56">
        <f t="shared" ca="1" si="368"/>
        <v>0</v>
      </c>
      <c r="AV849" s="56">
        <f t="shared" ca="1" si="368"/>
        <v>0</v>
      </c>
      <c r="AW849" s="56">
        <f t="shared" ca="1" si="368"/>
        <v>0</v>
      </c>
      <c r="AX849" s="56">
        <f t="shared" ca="1" si="368"/>
        <v>0</v>
      </c>
      <c r="AY849" s="56">
        <f t="shared" ca="1" si="368"/>
        <v>0</v>
      </c>
      <c r="AZ849" s="56">
        <f t="shared" ca="1" si="368"/>
        <v>0</v>
      </c>
      <c r="BA849" s="56">
        <f t="shared" ca="1" si="368"/>
        <v>0</v>
      </c>
      <c r="BB849" s="56">
        <f t="shared" ca="1" si="368"/>
        <v>0</v>
      </c>
      <c r="BC849" s="56">
        <f t="shared" ca="1" si="368"/>
        <v>0</v>
      </c>
      <c r="BD849" s="56">
        <f t="shared" ca="1" si="368"/>
        <v>0</v>
      </c>
      <c r="BE849" s="56">
        <f t="shared" ca="1" si="368"/>
        <v>0</v>
      </c>
      <c r="BF849" s="56">
        <f t="shared" ca="1" si="368"/>
        <v>0</v>
      </c>
      <c r="BG849" s="56">
        <f t="shared" ca="1" si="368"/>
        <v>0</v>
      </c>
    </row>
    <row r="850" spans="1:59" s="4" customFormat="1" x14ac:dyDescent="0.2">
      <c r="A850" s="111" t="s">
        <v>2412</v>
      </c>
      <c r="B850" s="111" t="s">
        <v>2413</v>
      </c>
      <c r="C850" s="4" t="s">
        <v>2403</v>
      </c>
      <c r="E850" s="113"/>
      <c r="F850" s="67" t="s">
        <v>2404</v>
      </c>
      <c r="G850" s="50" t="s">
        <v>1682</v>
      </c>
      <c r="H850" s="50" t="s">
        <v>2405</v>
      </c>
      <c r="I850" s="51"/>
      <c r="J850" s="52">
        <v>4</v>
      </c>
      <c r="K850" s="52"/>
      <c r="L850" s="53"/>
      <c r="M850" s="54" t="str">
        <f t="shared" si="347"/>
        <v>-</v>
      </c>
      <c r="N850" s="52">
        <f t="shared" si="354"/>
        <v>0</v>
      </c>
      <c r="O850" s="55">
        <f t="shared" ca="1" si="361"/>
        <v>28</v>
      </c>
      <c r="P850" s="55" t="str">
        <f t="shared" ca="1" si="362"/>
        <v>2019.7</v>
      </c>
      <c r="Q850" s="56">
        <f t="shared" si="363"/>
        <v>0</v>
      </c>
      <c r="R850" s="52" t="str">
        <f t="shared" si="364"/>
        <v/>
      </c>
      <c r="S850" s="52"/>
      <c r="T850" s="52" t="str">
        <f t="shared" ref="T850:T913" si="369">IFERROR(IF(R850&gt;0,"OV",""),0)</f>
        <v>OV</v>
      </c>
      <c r="U850" s="57" t="s">
        <v>130</v>
      </c>
      <c r="V850" s="58">
        <f t="shared" ca="1" si="365"/>
        <v>0</v>
      </c>
      <c r="W850" s="59"/>
      <c r="X850" s="60"/>
      <c r="Y850" s="61"/>
      <c r="Z850" s="56">
        <f t="shared" ca="1" si="366"/>
        <v>0</v>
      </c>
      <c r="AA850" s="56">
        <f t="shared" ca="1" si="366"/>
        <v>0</v>
      </c>
      <c r="AB850" s="56">
        <f t="shared" ca="1" si="366"/>
        <v>0</v>
      </c>
      <c r="AC850" s="56">
        <f t="shared" ca="1" si="366"/>
        <v>0</v>
      </c>
      <c r="AD850" s="56">
        <f t="shared" ca="1" si="366"/>
        <v>0</v>
      </c>
      <c r="AE850" s="56">
        <f t="shared" ca="1" si="366"/>
        <v>0</v>
      </c>
      <c r="AF850" s="56">
        <f t="shared" ca="1" si="366"/>
        <v>0</v>
      </c>
      <c r="AG850" s="56">
        <f t="shared" ca="1" si="366"/>
        <v>0</v>
      </c>
      <c r="AH850" s="56">
        <f t="shared" ca="1" si="366"/>
        <v>0</v>
      </c>
      <c r="AI850" s="56">
        <f t="shared" ca="1" si="366"/>
        <v>0</v>
      </c>
      <c r="AJ850" s="56">
        <f t="shared" ca="1" si="367"/>
        <v>0</v>
      </c>
      <c r="AK850" s="56">
        <f t="shared" ca="1" si="367"/>
        <v>0</v>
      </c>
      <c r="AL850" s="56">
        <f t="shared" ca="1" si="367"/>
        <v>0</v>
      </c>
      <c r="AM850" s="56">
        <f t="shared" ca="1" si="367"/>
        <v>0</v>
      </c>
      <c r="AN850" s="56">
        <f t="shared" ca="1" si="367"/>
        <v>0</v>
      </c>
      <c r="AO850" s="56">
        <f t="shared" ca="1" si="367"/>
        <v>0</v>
      </c>
      <c r="AP850" s="56">
        <f t="shared" ca="1" si="367"/>
        <v>0</v>
      </c>
      <c r="AQ850" s="56">
        <f t="shared" ca="1" si="367"/>
        <v>0</v>
      </c>
      <c r="AR850" s="56">
        <f t="shared" ca="1" si="367"/>
        <v>0</v>
      </c>
      <c r="AS850" s="56">
        <f t="shared" ca="1" si="367"/>
        <v>0</v>
      </c>
      <c r="AT850" s="56">
        <f t="shared" ca="1" si="368"/>
        <v>0</v>
      </c>
      <c r="AU850" s="56">
        <f t="shared" ca="1" si="368"/>
        <v>0</v>
      </c>
      <c r="AV850" s="56">
        <f t="shared" ca="1" si="368"/>
        <v>0</v>
      </c>
      <c r="AW850" s="56">
        <f t="shared" ca="1" si="368"/>
        <v>0</v>
      </c>
      <c r="AX850" s="56">
        <f t="shared" ca="1" si="368"/>
        <v>0</v>
      </c>
      <c r="AY850" s="56">
        <f t="shared" ca="1" si="368"/>
        <v>0</v>
      </c>
      <c r="AZ850" s="56">
        <f t="shared" ca="1" si="368"/>
        <v>0</v>
      </c>
      <c r="BA850" s="56">
        <f t="shared" ca="1" si="368"/>
        <v>0</v>
      </c>
      <c r="BB850" s="56">
        <f t="shared" ca="1" si="368"/>
        <v>0</v>
      </c>
      <c r="BC850" s="56">
        <f t="shared" ca="1" si="368"/>
        <v>0</v>
      </c>
      <c r="BD850" s="56">
        <f t="shared" ca="1" si="368"/>
        <v>0</v>
      </c>
      <c r="BE850" s="56">
        <f t="shared" ca="1" si="368"/>
        <v>0</v>
      </c>
      <c r="BF850" s="56">
        <f t="shared" ca="1" si="368"/>
        <v>0</v>
      </c>
      <c r="BG850" s="56">
        <f t="shared" ca="1" si="368"/>
        <v>0</v>
      </c>
    </row>
    <row r="851" spans="1:59" s="4" customFormat="1" x14ac:dyDescent="0.2">
      <c r="A851" s="111" t="s">
        <v>2412</v>
      </c>
      <c r="B851" s="111" t="s">
        <v>2413</v>
      </c>
      <c r="C851" s="4" t="s">
        <v>2403</v>
      </c>
      <c r="E851" s="113" t="s">
        <v>1794</v>
      </c>
      <c r="F851" s="67" t="s">
        <v>2404</v>
      </c>
      <c r="G851" s="50" t="s">
        <v>1682</v>
      </c>
      <c r="H851" s="50" t="s">
        <v>2405</v>
      </c>
      <c r="I851" s="51"/>
      <c r="J851" s="52">
        <v>4</v>
      </c>
      <c r="K851" s="52"/>
      <c r="L851" s="53">
        <v>43585</v>
      </c>
      <c r="M851" s="54">
        <f t="shared" si="347"/>
        <v>2</v>
      </c>
      <c r="N851" s="52">
        <f t="shared" si="354"/>
        <v>18</v>
      </c>
      <c r="O851" s="55">
        <f t="shared" ca="1" si="361"/>
        <v>28</v>
      </c>
      <c r="P851" s="55" t="str">
        <f t="shared" ca="1" si="362"/>
        <v>2019.7</v>
      </c>
      <c r="Q851" s="56">
        <f t="shared" si="363"/>
        <v>210000</v>
      </c>
      <c r="R851" s="52">
        <f t="shared" ca="1" si="364"/>
        <v>71</v>
      </c>
      <c r="S851" s="52"/>
      <c r="T851" s="52" t="str">
        <f t="shared" ca="1" si="369"/>
        <v>OV</v>
      </c>
      <c r="U851" s="57" t="s">
        <v>178</v>
      </c>
      <c r="V851" s="58">
        <f t="shared" ca="1" si="365"/>
        <v>0</v>
      </c>
      <c r="W851" s="59"/>
      <c r="X851" s="60"/>
      <c r="Y851" s="61">
        <v>210000</v>
      </c>
      <c r="Z851" s="56">
        <f t="shared" ca="1" si="366"/>
        <v>0</v>
      </c>
      <c r="AA851" s="56">
        <f t="shared" ca="1" si="366"/>
        <v>0</v>
      </c>
      <c r="AB851" s="56">
        <f t="shared" ca="1" si="366"/>
        <v>0</v>
      </c>
      <c r="AC851" s="56">
        <f t="shared" ca="1" si="366"/>
        <v>0</v>
      </c>
      <c r="AD851" s="56">
        <f t="shared" ca="1" si="366"/>
        <v>0</v>
      </c>
      <c r="AE851" s="56">
        <f t="shared" ca="1" si="366"/>
        <v>0</v>
      </c>
      <c r="AF851" s="56">
        <f t="shared" ca="1" si="366"/>
        <v>0</v>
      </c>
      <c r="AG851" s="56">
        <f t="shared" ca="1" si="366"/>
        <v>0</v>
      </c>
      <c r="AH851" s="56">
        <f t="shared" ca="1" si="366"/>
        <v>0</v>
      </c>
      <c r="AI851" s="56">
        <f t="shared" ca="1" si="366"/>
        <v>210000</v>
      </c>
      <c r="AJ851" s="56">
        <f t="shared" ca="1" si="367"/>
        <v>0</v>
      </c>
      <c r="AK851" s="56">
        <f t="shared" ca="1" si="367"/>
        <v>0</v>
      </c>
      <c r="AL851" s="56">
        <f t="shared" ca="1" si="367"/>
        <v>0</v>
      </c>
      <c r="AM851" s="56">
        <f t="shared" ca="1" si="367"/>
        <v>0</v>
      </c>
      <c r="AN851" s="56">
        <f t="shared" ca="1" si="367"/>
        <v>0</v>
      </c>
      <c r="AO851" s="56">
        <f t="shared" ca="1" si="367"/>
        <v>0</v>
      </c>
      <c r="AP851" s="56">
        <f t="shared" ca="1" si="367"/>
        <v>0</v>
      </c>
      <c r="AQ851" s="56">
        <f t="shared" ca="1" si="367"/>
        <v>0</v>
      </c>
      <c r="AR851" s="56">
        <f t="shared" ca="1" si="367"/>
        <v>0</v>
      </c>
      <c r="AS851" s="56">
        <f t="shared" ca="1" si="367"/>
        <v>0</v>
      </c>
      <c r="AT851" s="56">
        <f t="shared" ca="1" si="368"/>
        <v>0</v>
      </c>
      <c r="AU851" s="56">
        <f t="shared" ca="1" si="368"/>
        <v>0</v>
      </c>
      <c r="AV851" s="56">
        <f t="shared" ca="1" si="368"/>
        <v>0</v>
      </c>
      <c r="AW851" s="56">
        <f t="shared" ca="1" si="368"/>
        <v>0</v>
      </c>
      <c r="AX851" s="56">
        <f t="shared" ca="1" si="368"/>
        <v>0</v>
      </c>
      <c r="AY851" s="56">
        <f t="shared" ca="1" si="368"/>
        <v>0</v>
      </c>
      <c r="AZ851" s="56">
        <f t="shared" ca="1" si="368"/>
        <v>0</v>
      </c>
      <c r="BA851" s="56">
        <f t="shared" ca="1" si="368"/>
        <v>0</v>
      </c>
      <c r="BB851" s="56">
        <f t="shared" ca="1" si="368"/>
        <v>0</v>
      </c>
      <c r="BC851" s="56">
        <f t="shared" ca="1" si="368"/>
        <v>0</v>
      </c>
      <c r="BD851" s="56">
        <f t="shared" ca="1" si="368"/>
        <v>0</v>
      </c>
      <c r="BE851" s="56">
        <f t="shared" ca="1" si="368"/>
        <v>0</v>
      </c>
      <c r="BF851" s="56">
        <f t="shared" ca="1" si="368"/>
        <v>0</v>
      </c>
      <c r="BG851" s="56">
        <f t="shared" ca="1" si="368"/>
        <v>0</v>
      </c>
    </row>
    <row r="852" spans="1:59" s="4" customFormat="1" x14ac:dyDescent="0.2">
      <c r="A852" s="111" t="s">
        <v>2412</v>
      </c>
      <c r="B852" s="111" t="s">
        <v>2413</v>
      </c>
      <c r="C852" s="4" t="s">
        <v>2403</v>
      </c>
      <c r="E852" s="113"/>
      <c r="F852" s="67" t="s">
        <v>2404</v>
      </c>
      <c r="G852" s="50" t="s">
        <v>1678</v>
      </c>
      <c r="H852" s="50" t="s">
        <v>2405</v>
      </c>
      <c r="I852" s="51"/>
      <c r="J852" s="52">
        <v>4</v>
      </c>
      <c r="K852" s="52"/>
      <c r="L852" s="53">
        <v>43619</v>
      </c>
      <c r="M852" s="54">
        <f t="shared" si="347"/>
        <v>1</v>
      </c>
      <c r="N852" s="52">
        <f t="shared" si="354"/>
        <v>23</v>
      </c>
      <c r="O852" s="55">
        <f t="shared" ca="1" si="361"/>
        <v>28</v>
      </c>
      <c r="P852" s="55" t="str">
        <f t="shared" ca="1" si="362"/>
        <v>2019.7</v>
      </c>
      <c r="Q852" s="56">
        <f t="shared" si="363"/>
        <v>0</v>
      </c>
      <c r="R852" s="52">
        <f t="shared" ca="1" si="364"/>
        <v>37</v>
      </c>
      <c r="S852" s="52"/>
      <c r="T852" s="52" t="str">
        <f t="shared" ca="1" si="369"/>
        <v>OV</v>
      </c>
      <c r="U852" s="57" t="s">
        <v>130</v>
      </c>
      <c r="V852" s="58">
        <f t="shared" ca="1" si="365"/>
        <v>0</v>
      </c>
      <c r="W852" s="59"/>
      <c r="X852" s="60"/>
      <c r="Y852" s="61"/>
      <c r="Z852" s="56">
        <f t="shared" ref="Z852:AI861" ca="1" si="370">IF($O852-WEEKNUM(Z$1815)=0,$Y852,0)</f>
        <v>0</v>
      </c>
      <c r="AA852" s="56">
        <f t="shared" ca="1" si="370"/>
        <v>0</v>
      </c>
      <c r="AB852" s="56">
        <f t="shared" ca="1" si="370"/>
        <v>0</v>
      </c>
      <c r="AC852" s="56">
        <f t="shared" ca="1" si="370"/>
        <v>0</v>
      </c>
      <c r="AD852" s="56">
        <f t="shared" ca="1" si="370"/>
        <v>0</v>
      </c>
      <c r="AE852" s="56">
        <f t="shared" ca="1" si="370"/>
        <v>0</v>
      </c>
      <c r="AF852" s="56">
        <f t="shared" ca="1" si="370"/>
        <v>0</v>
      </c>
      <c r="AG852" s="56">
        <f t="shared" ca="1" si="370"/>
        <v>0</v>
      </c>
      <c r="AH852" s="56">
        <f t="shared" ca="1" si="370"/>
        <v>0</v>
      </c>
      <c r="AI852" s="56">
        <f t="shared" ca="1" si="370"/>
        <v>0</v>
      </c>
      <c r="AJ852" s="56">
        <f t="shared" ref="AJ852:AS861" ca="1" si="371">IF($O852-WEEKNUM(AJ$1815)=0,$Y852,0)</f>
        <v>0</v>
      </c>
      <c r="AK852" s="56">
        <f t="shared" ca="1" si="371"/>
        <v>0</v>
      </c>
      <c r="AL852" s="56">
        <f t="shared" ca="1" si="371"/>
        <v>0</v>
      </c>
      <c r="AM852" s="56">
        <f t="shared" ca="1" si="371"/>
        <v>0</v>
      </c>
      <c r="AN852" s="56">
        <f t="shared" ca="1" si="371"/>
        <v>0</v>
      </c>
      <c r="AO852" s="56">
        <f t="shared" ca="1" si="371"/>
        <v>0</v>
      </c>
      <c r="AP852" s="56">
        <f t="shared" ca="1" si="371"/>
        <v>0</v>
      </c>
      <c r="AQ852" s="56">
        <f t="shared" ca="1" si="371"/>
        <v>0</v>
      </c>
      <c r="AR852" s="56">
        <f t="shared" ca="1" si="371"/>
        <v>0</v>
      </c>
      <c r="AS852" s="56">
        <f t="shared" ca="1" si="371"/>
        <v>0</v>
      </c>
      <c r="AT852" s="56">
        <f t="shared" ref="AT852:BG861" ca="1" si="372">IF($O852-WEEKNUM(AT$1815)=0,$Y852,0)</f>
        <v>0</v>
      </c>
      <c r="AU852" s="56">
        <f t="shared" ca="1" si="372"/>
        <v>0</v>
      </c>
      <c r="AV852" s="56">
        <f t="shared" ca="1" si="372"/>
        <v>0</v>
      </c>
      <c r="AW852" s="56">
        <f t="shared" ca="1" si="372"/>
        <v>0</v>
      </c>
      <c r="AX852" s="56">
        <f t="shared" ca="1" si="372"/>
        <v>0</v>
      </c>
      <c r="AY852" s="56">
        <f t="shared" ca="1" si="372"/>
        <v>0</v>
      </c>
      <c r="AZ852" s="56">
        <f t="shared" ca="1" si="372"/>
        <v>0</v>
      </c>
      <c r="BA852" s="56">
        <f t="shared" ca="1" si="372"/>
        <v>0</v>
      </c>
      <c r="BB852" s="56">
        <f t="shared" ca="1" si="372"/>
        <v>0</v>
      </c>
      <c r="BC852" s="56">
        <f t="shared" ca="1" si="372"/>
        <v>0</v>
      </c>
      <c r="BD852" s="56">
        <f t="shared" ca="1" si="372"/>
        <v>0</v>
      </c>
      <c r="BE852" s="56">
        <f t="shared" ca="1" si="372"/>
        <v>0</v>
      </c>
      <c r="BF852" s="56">
        <f t="shared" ca="1" si="372"/>
        <v>0</v>
      </c>
      <c r="BG852" s="56">
        <f t="shared" ca="1" si="372"/>
        <v>0</v>
      </c>
    </row>
    <row r="853" spans="1:59" s="4" customFormat="1" x14ac:dyDescent="0.2">
      <c r="A853" s="111" t="s">
        <v>2412</v>
      </c>
      <c r="B853" s="111" t="s">
        <v>2413</v>
      </c>
      <c r="C853" s="4" t="s">
        <v>2403</v>
      </c>
      <c r="E853" s="113"/>
      <c r="F853" s="67" t="s">
        <v>2404</v>
      </c>
      <c r="G853" s="50" t="s">
        <v>1678</v>
      </c>
      <c r="H853" s="50" t="s">
        <v>2405</v>
      </c>
      <c r="I853" s="51"/>
      <c r="J853" s="52">
        <v>4</v>
      </c>
      <c r="K853" s="52"/>
      <c r="L853" s="53">
        <v>43649</v>
      </c>
      <c r="M853" s="54">
        <f t="shared" si="347"/>
        <v>3</v>
      </c>
      <c r="N853" s="52">
        <f t="shared" si="354"/>
        <v>27</v>
      </c>
      <c r="O853" s="55">
        <f t="shared" ca="1" si="361"/>
        <v>28</v>
      </c>
      <c r="P853" s="55" t="str">
        <f t="shared" ca="1" si="362"/>
        <v>2019.7</v>
      </c>
      <c r="Q853" s="56">
        <f t="shared" si="363"/>
        <v>0</v>
      </c>
      <c r="R853" s="52">
        <f t="shared" ca="1" si="364"/>
        <v>7</v>
      </c>
      <c r="S853" s="52"/>
      <c r="T853" s="52" t="str">
        <f t="shared" ca="1" si="369"/>
        <v>OV</v>
      </c>
      <c r="U853" s="57" t="s">
        <v>130</v>
      </c>
      <c r="V853" s="58">
        <f t="shared" ca="1" si="365"/>
        <v>0</v>
      </c>
      <c r="W853" s="59"/>
      <c r="X853" s="60"/>
      <c r="Y853" s="61"/>
      <c r="Z853" s="56">
        <f t="shared" ca="1" si="370"/>
        <v>0</v>
      </c>
      <c r="AA853" s="56">
        <f t="shared" ca="1" si="370"/>
        <v>0</v>
      </c>
      <c r="AB853" s="56">
        <f t="shared" ca="1" si="370"/>
        <v>0</v>
      </c>
      <c r="AC853" s="56">
        <f t="shared" ca="1" si="370"/>
        <v>0</v>
      </c>
      <c r="AD853" s="56">
        <f t="shared" ca="1" si="370"/>
        <v>0</v>
      </c>
      <c r="AE853" s="56">
        <f t="shared" ca="1" si="370"/>
        <v>0</v>
      </c>
      <c r="AF853" s="56">
        <f t="shared" ca="1" si="370"/>
        <v>0</v>
      </c>
      <c r="AG853" s="56">
        <f t="shared" ca="1" si="370"/>
        <v>0</v>
      </c>
      <c r="AH853" s="56">
        <f t="shared" ca="1" si="370"/>
        <v>0</v>
      </c>
      <c r="AI853" s="56">
        <f t="shared" ca="1" si="370"/>
        <v>0</v>
      </c>
      <c r="AJ853" s="56">
        <f t="shared" ca="1" si="371"/>
        <v>0</v>
      </c>
      <c r="AK853" s="56">
        <f t="shared" ca="1" si="371"/>
        <v>0</v>
      </c>
      <c r="AL853" s="56">
        <f t="shared" ca="1" si="371"/>
        <v>0</v>
      </c>
      <c r="AM853" s="56">
        <f t="shared" ca="1" si="371"/>
        <v>0</v>
      </c>
      <c r="AN853" s="56">
        <f t="shared" ca="1" si="371"/>
        <v>0</v>
      </c>
      <c r="AO853" s="56">
        <f t="shared" ca="1" si="371"/>
        <v>0</v>
      </c>
      <c r="AP853" s="56">
        <f t="shared" ca="1" si="371"/>
        <v>0</v>
      </c>
      <c r="AQ853" s="56">
        <f t="shared" ca="1" si="371"/>
        <v>0</v>
      </c>
      <c r="AR853" s="56">
        <f t="shared" ca="1" si="371"/>
        <v>0</v>
      </c>
      <c r="AS853" s="56">
        <f t="shared" ca="1" si="371"/>
        <v>0</v>
      </c>
      <c r="AT853" s="56">
        <f t="shared" ca="1" si="372"/>
        <v>0</v>
      </c>
      <c r="AU853" s="56">
        <f t="shared" ca="1" si="372"/>
        <v>0</v>
      </c>
      <c r="AV853" s="56">
        <f t="shared" ca="1" si="372"/>
        <v>0</v>
      </c>
      <c r="AW853" s="56">
        <f t="shared" ca="1" si="372"/>
        <v>0</v>
      </c>
      <c r="AX853" s="56">
        <f t="shared" ca="1" si="372"/>
        <v>0</v>
      </c>
      <c r="AY853" s="56">
        <f t="shared" ca="1" si="372"/>
        <v>0</v>
      </c>
      <c r="AZ853" s="56">
        <f t="shared" ca="1" si="372"/>
        <v>0</v>
      </c>
      <c r="BA853" s="56">
        <f t="shared" ca="1" si="372"/>
        <v>0</v>
      </c>
      <c r="BB853" s="56">
        <f t="shared" ca="1" si="372"/>
        <v>0</v>
      </c>
      <c r="BC853" s="56">
        <f t="shared" ca="1" si="372"/>
        <v>0</v>
      </c>
      <c r="BD853" s="56">
        <f t="shared" ca="1" si="372"/>
        <v>0</v>
      </c>
      <c r="BE853" s="56">
        <f t="shared" ca="1" si="372"/>
        <v>0</v>
      </c>
      <c r="BF853" s="56">
        <f t="shared" ca="1" si="372"/>
        <v>0</v>
      </c>
      <c r="BG853" s="56">
        <f t="shared" ca="1" si="372"/>
        <v>0</v>
      </c>
    </row>
    <row r="854" spans="1:59" s="4" customFormat="1" x14ac:dyDescent="0.2">
      <c r="A854" s="111" t="s">
        <v>2412</v>
      </c>
      <c r="B854" s="111" t="s">
        <v>2413</v>
      </c>
      <c r="C854" s="4" t="s">
        <v>2403</v>
      </c>
      <c r="E854" s="113"/>
      <c r="F854" s="67" t="s">
        <v>2404</v>
      </c>
      <c r="G854" s="50" t="s">
        <v>1678</v>
      </c>
      <c r="H854" s="50" t="s">
        <v>2405</v>
      </c>
      <c r="I854" s="51"/>
      <c r="J854" s="52">
        <v>4</v>
      </c>
      <c r="K854" s="52"/>
      <c r="L854" s="53">
        <v>43679</v>
      </c>
      <c r="M854" s="54">
        <f t="shared" si="347"/>
        <v>5</v>
      </c>
      <c r="N854" s="52">
        <f t="shared" si="354"/>
        <v>31</v>
      </c>
      <c r="O854" s="55">
        <f t="shared" ca="1" si="361"/>
        <v>31</v>
      </c>
      <c r="P854" s="55" t="str">
        <f t="shared" ca="1" si="362"/>
        <v>2019.8</v>
      </c>
      <c r="Q854" s="56">
        <f t="shared" si="363"/>
        <v>0</v>
      </c>
      <c r="R854" s="52">
        <f t="shared" ca="1" si="364"/>
        <v>-23</v>
      </c>
      <c r="S854" s="52"/>
      <c r="T854" s="52" t="str">
        <f t="shared" ca="1" si="369"/>
        <v/>
      </c>
      <c r="U854" s="57" t="s">
        <v>130</v>
      </c>
      <c r="V854" s="58">
        <f t="shared" ca="1" si="365"/>
        <v>0</v>
      </c>
      <c r="W854" s="59"/>
      <c r="X854" s="60"/>
      <c r="Y854" s="61"/>
      <c r="Z854" s="56">
        <f t="shared" ca="1" si="370"/>
        <v>0</v>
      </c>
      <c r="AA854" s="56">
        <f t="shared" ca="1" si="370"/>
        <v>0</v>
      </c>
      <c r="AB854" s="56">
        <f t="shared" ca="1" si="370"/>
        <v>0</v>
      </c>
      <c r="AC854" s="56">
        <f t="shared" ca="1" si="370"/>
        <v>0</v>
      </c>
      <c r="AD854" s="56">
        <f t="shared" ca="1" si="370"/>
        <v>0</v>
      </c>
      <c r="AE854" s="56">
        <f t="shared" ca="1" si="370"/>
        <v>0</v>
      </c>
      <c r="AF854" s="56">
        <f t="shared" ca="1" si="370"/>
        <v>0</v>
      </c>
      <c r="AG854" s="56">
        <f t="shared" ca="1" si="370"/>
        <v>0</v>
      </c>
      <c r="AH854" s="56">
        <f t="shared" ca="1" si="370"/>
        <v>0</v>
      </c>
      <c r="AI854" s="56">
        <f t="shared" ca="1" si="370"/>
        <v>0</v>
      </c>
      <c r="AJ854" s="56">
        <f t="shared" ca="1" si="371"/>
        <v>0</v>
      </c>
      <c r="AK854" s="56">
        <f t="shared" ca="1" si="371"/>
        <v>0</v>
      </c>
      <c r="AL854" s="56">
        <f t="shared" ca="1" si="371"/>
        <v>0</v>
      </c>
      <c r="AM854" s="56">
        <f t="shared" ca="1" si="371"/>
        <v>0</v>
      </c>
      <c r="AN854" s="56">
        <f t="shared" ca="1" si="371"/>
        <v>0</v>
      </c>
      <c r="AO854" s="56">
        <f t="shared" ca="1" si="371"/>
        <v>0</v>
      </c>
      <c r="AP854" s="56">
        <f t="shared" ca="1" si="371"/>
        <v>0</v>
      </c>
      <c r="AQ854" s="56">
        <f t="shared" ca="1" si="371"/>
        <v>0</v>
      </c>
      <c r="AR854" s="56">
        <f t="shared" ca="1" si="371"/>
        <v>0</v>
      </c>
      <c r="AS854" s="56">
        <f t="shared" ca="1" si="371"/>
        <v>0</v>
      </c>
      <c r="AT854" s="56">
        <f t="shared" ca="1" si="372"/>
        <v>0</v>
      </c>
      <c r="AU854" s="56">
        <f t="shared" ca="1" si="372"/>
        <v>0</v>
      </c>
      <c r="AV854" s="56">
        <f t="shared" ca="1" si="372"/>
        <v>0</v>
      </c>
      <c r="AW854" s="56">
        <f t="shared" ca="1" si="372"/>
        <v>0</v>
      </c>
      <c r="AX854" s="56">
        <f t="shared" ca="1" si="372"/>
        <v>0</v>
      </c>
      <c r="AY854" s="56">
        <f t="shared" ca="1" si="372"/>
        <v>0</v>
      </c>
      <c r="AZ854" s="56">
        <f t="shared" ca="1" si="372"/>
        <v>0</v>
      </c>
      <c r="BA854" s="56">
        <f t="shared" ca="1" si="372"/>
        <v>0</v>
      </c>
      <c r="BB854" s="56">
        <f t="shared" ca="1" si="372"/>
        <v>0</v>
      </c>
      <c r="BC854" s="56">
        <f t="shared" ca="1" si="372"/>
        <v>0</v>
      </c>
      <c r="BD854" s="56">
        <f t="shared" ca="1" si="372"/>
        <v>0</v>
      </c>
      <c r="BE854" s="56">
        <f t="shared" ca="1" si="372"/>
        <v>0</v>
      </c>
      <c r="BF854" s="56">
        <f t="shared" ca="1" si="372"/>
        <v>0</v>
      </c>
      <c r="BG854" s="56">
        <f t="shared" ca="1" si="372"/>
        <v>0</v>
      </c>
    </row>
    <row r="855" spans="1:59" s="4" customFormat="1" x14ac:dyDescent="0.2">
      <c r="A855" s="111" t="s">
        <v>2412</v>
      </c>
      <c r="B855" s="111" t="s">
        <v>2413</v>
      </c>
      <c r="C855" s="4" t="s">
        <v>2403</v>
      </c>
      <c r="E855" s="113"/>
      <c r="F855" s="67" t="s">
        <v>2404</v>
      </c>
      <c r="G855" s="50" t="s">
        <v>1678</v>
      </c>
      <c r="H855" s="50" t="s">
        <v>2405</v>
      </c>
      <c r="I855" s="51"/>
      <c r="J855" s="52">
        <v>4</v>
      </c>
      <c r="K855" s="52"/>
      <c r="L855" s="53">
        <v>43711</v>
      </c>
      <c r="M855" s="54">
        <f t="shared" si="347"/>
        <v>2</v>
      </c>
      <c r="N855" s="52">
        <f t="shared" si="354"/>
        <v>36</v>
      </c>
      <c r="O855" s="55">
        <f t="shared" ca="1" si="361"/>
        <v>36</v>
      </c>
      <c r="P855" s="55" t="str">
        <f t="shared" ca="1" si="362"/>
        <v>2019.9</v>
      </c>
      <c r="Q855" s="56">
        <f t="shared" si="363"/>
        <v>0</v>
      </c>
      <c r="R855" s="52">
        <f t="shared" ca="1" si="364"/>
        <v>-55</v>
      </c>
      <c r="S855" s="52"/>
      <c r="T855" s="52" t="str">
        <f t="shared" ca="1" si="369"/>
        <v/>
      </c>
      <c r="U855" s="57" t="s">
        <v>130</v>
      </c>
      <c r="V855" s="58">
        <f t="shared" ca="1" si="365"/>
        <v>0</v>
      </c>
      <c r="W855" s="59"/>
      <c r="X855" s="60"/>
      <c r="Y855" s="61"/>
      <c r="Z855" s="56">
        <f t="shared" ca="1" si="370"/>
        <v>0</v>
      </c>
      <c r="AA855" s="56">
        <f t="shared" ca="1" si="370"/>
        <v>0</v>
      </c>
      <c r="AB855" s="56">
        <f t="shared" ca="1" si="370"/>
        <v>0</v>
      </c>
      <c r="AC855" s="56">
        <f t="shared" ca="1" si="370"/>
        <v>0</v>
      </c>
      <c r="AD855" s="56">
        <f t="shared" ca="1" si="370"/>
        <v>0</v>
      </c>
      <c r="AE855" s="56">
        <f t="shared" ca="1" si="370"/>
        <v>0</v>
      </c>
      <c r="AF855" s="56">
        <f t="shared" ca="1" si="370"/>
        <v>0</v>
      </c>
      <c r="AG855" s="56">
        <f t="shared" ca="1" si="370"/>
        <v>0</v>
      </c>
      <c r="AH855" s="56">
        <f t="shared" ca="1" si="370"/>
        <v>0</v>
      </c>
      <c r="AI855" s="56">
        <f t="shared" ca="1" si="370"/>
        <v>0</v>
      </c>
      <c r="AJ855" s="56">
        <f t="shared" ca="1" si="371"/>
        <v>0</v>
      </c>
      <c r="AK855" s="56">
        <f t="shared" ca="1" si="371"/>
        <v>0</v>
      </c>
      <c r="AL855" s="56">
        <f t="shared" ca="1" si="371"/>
        <v>0</v>
      </c>
      <c r="AM855" s="56">
        <f t="shared" ca="1" si="371"/>
        <v>0</v>
      </c>
      <c r="AN855" s="56">
        <f t="shared" ca="1" si="371"/>
        <v>0</v>
      </c>
      <c r="AO855" s="56">
        <f t="shared" ca="1" si="371"/>
        <v>0</v>
      </c>
      <c r="AP855" s="56">
        <f t="shared" ca="1" si="371"/>
        <v>0</v>
      </c>
      <c r="AQ855" s="56">
        <f t="shared" ca="1" si="371"/>
        <v>0</v>
      </c>
      <c r="AR855" s="56">
        <f t="shared" ca="1" si="371"/>
        <v>0</v>
      </c>
      <c r="AS855" s="56">
        <f t="shared" ca="1" si="371"/>
        <v>0</v>
      </c>
      <c r="AT855" s="56">
        <f t="shared" ca="1" si="372"/>
        <v>0</v>
      </c>
      <c r="AU855" s="56">
        <f t="shared" ca="1" si="372"/>
        <v>0</v>
      </c>
      <c r="AV855" s="56">
        <f t="shared" ca="1" si="372"/>
        <v>0</v>
      </c>
      <c r="AW855" s="56">
        <f t="shared" ca="1" si="372"/>
        <v>0</v>
      </c>
      <c r="AX855" s="56">
        <f t="shared" ca="1" si="372"/>
        <v>0</v>
      </c>
      <c r="AY855" s="56">
        <f t="shared" ca="1" si="372"/>
        <v>0</v>
      </c>
      <c r="AZ855" s="56">
        <f t="shared" ca="1" si="372"/>
        <v>0</v>
      </c>
      <c r="BA855" s="56">
        <f t="shared" ca="1" si="372"/>
        <v>0</v>
      </c>
      <c r="BB855" s="56">
        <f t="shared" ca="1" si="372"/>
        <v>0</v>
      </c>
      <c r="BC855" s="56">
        <f t="shared" ca="1" si="372"/>
        <v>0</v>
      </c>
      <c r="BD855" s="56">
        <f t="shared" ca="1" si="372"/>
        <v>0</v>
      </c>
      <c r="BE855" s="56">
        <f t="shared" ca="1" si="372"/>
        <v>0</v>
      </c>
      <c r="BF855" s="56">
        <f t="shared" ca="1" si="372"/>
        <v>0</v>
      </c>
      <c r="BG855" s="56">
        <f t="shared" ca="1" si="372"/>
        <v>0</v>
      </c>
    </row>
    <row r="856" spans="1:59" s="4" customFormat="1" x14ac:dyDescent="0.2">
      <c r="A856" s="111" t="s">
        <v>2412</v>
      </c>
      <c r="B856" s="111" t="s">
        <v>2413</v>
      </c>
      <c r="C856" s="4" t="s">
        <v>2403</v>
      </c>
      <c r="E856" s="113"/>
      <c r="F856" s="67" t="s">
        <v>2404</v>
      </c>
      <c r="G856" s="50" t="s">
        <v>1678</v>
      </c>
      <c r="H856" s="50" t="s">
        <v>2405</v>
      </c>
      <c r="I856" s="51"/>
      <c r="J856" s="52">
        <v>4</v>
      </c>
      <c r="K856" s="52"/>
      <c r="L856" s="53">
        <v>43741</v>
      </c>
      <c r="M856" s="54">
        <f t="shared" si="347"/>
        <v>4</v>
      </c>
      <c r="N856" s="52">
        <f>WEEKNUM(L856)</f>
        <v>40</v>
      </c>
      <c r="O856" s="55">
        <f t="shared" ca="1" si="361"/>
        <v>40</v>
      </c>
      <c r="P856" s="55" t="str">
        <f t="shared" ca="1" si="362"/>
        <v>2019.10</v>
      </c>
      <c r="Q856" s="56">
        <f t="shared" si="363"/>
        <v>0</v>
      </c>
      <c r="R856" s="52">
        <f t="shared" ca="1" si="364"/>
        <v>-85</v>
      </c>
      <c r="S856" s="52"/>
      <c r="T856" s="52" t="str">
        <f t="shared" ca="1" si="369"/>
        <v/>
      </c>
      <c r="U856" s="57" t="s">
        <v>130</v>
      </c>
      <c r="V856" s="58">
        <f t="shared" ca="1" si="365"/>
        <v>0</v>
      </c>
      <c r="W856" s="59"/>
      <c r="X856" s="60"/>
      <c r="Y856" s="61"/>
      <c r="Z856" s="56">
        <f t="shared" ca="1" si="370"/>
        <v>0</v>
      </c>
      <c r="AA856" s="56">
        <f t="shared" ca="1" si="370"/>
        <v>0</v>
      </c>
      <c r="AB856" s="56">
        <f t="shared" ca="1" si="370"/>
        <v>0</v>
      </c>
      <c r="AC856" s="56">
        <f t="shared" ca="1" si="370"/>
        <v>0</v>
      </c>
      <c r="AD856" s="56">
        <f t="shared" ca="1" si="370"/>
        <v>0</v>
      </c>
      <c r="AE856" s="56">
        <f t="shared" ca="1" si="370"/>
        <v>0</v>
      </c>
      <c r="AF856" s="56">
        <f t="shared" ca="1" si="370"/>
        <v>0</v>
      </c>
      <c r="AG856" s="56">
        <f t="shared" ca="1" si="370"/>
        <v>0</v>
      </c>
      <c r="AH856" s="56">
        <f t="shared" ca="1" si="370"/>
        <v>0</v>
      </c>
      <c r="AI856" s="56">
        <f t="shared" ca="1" si="370"/>
        <v>0</v>
      </c>
      <c r="AJ856" s="56">
        <f t="shared" ca="1" si="371"/>
        <v>0</v>
      </c>
      <c r="AK856" s="56">
        <f t="shared" ca="1" si="371"/>
        <v>0</v>
      </c>
      <c r="AL856" s="56">
        <f t="shared" ca="1" si="371"/>
        <v>0</v>
      </c>
      <c r="AM856" s="56">
        <f t="shared" ca="1" si="371"/>
        <v>0</v>
      </c>
      <c r="AN856" s="56">
        <f t="shared" ca="1" si="371"/>
        <v>0</v>
      </c>
      <c r="AO856" s="56">
        <f t="shared" ca="1" si="371"/>
        <v>0</v>
      </c>
      <c r="AP856" s="56">
        <f t="shared" ca="1" si="371"/>
        <v>0</v>
      </c>
      <c r="AQ856" s="56">
        <f t="shared" ca="1" si="371"/>
        <v>0</v>
      </c>
      <c r="AR856" s="56">
        <f t="shared" ca="1" si="371"/>
        <v>0</v>
      </c>
      <c r="AS856" s="56">
        <f t="shared" ca="1" si="371"/>
        <v>0</v>
      </c>
      <c r="AT856" s="56">
        <f t="shared" ca="1" si="372"/>
        <v>0</v>
      </c>
      <c r="AU856" s="56">
        <f t="shared" ca="1" si="372"/>
        <v>0</v>
      </c>
      <c r="AV856" s="56">
        <f t="shared" ca="1" si="372"/>
        <v>0</v>
      </c>
      <c r="AW856" s="56">
        <f t="shared" ca="1" si="372"/>
        <v>0</v>
      </c>
      <c r="AX856" s="56">
        <f t="shared" ca="1" si="372"/>
        <v>0</v>
      </c>
      <c r="AY856" s="56">
        <f t="shared" ca="1" si="372"/>
        <v>0</v>
      </c>
      <c r="AZ856" s="56">
        <f t="shared" ca="1" si="372"/>
        <v>0</v>
      </c>
      <c r="BA856" s="56">
        <f t="shared" ca="1" si="372"/>
        <v>0</v>
      </c>
      <c r="BB856" s="56">
        <f t="shared" ca="1" si="372"/>
        <v>0</v>
      </c>
      <c r="BC856" s="56">
        <f t="shared" ca="1" si="372"/>
        <v>0</v>
      </c>
      <c r="BD856" s="56">
        <f t="shared" ca="1" si="372"/>
        <v>0</v>
      </c>
      <c r="BE856" s="56">
        <f t="shared" ca="1" si="372"/>
        <v>0</v>
      </c>
      <c r="BF856" s="56">
        <f t="shared" ca="1" si="372"/>
        <v>0</v>
      </c>
      <c r="BG856" s="56">
        <f t="shared" ca="1" si="372"/>
        <v>0</v>
      </c>
    </row>
    <row r="857" spans="1:59" s="4" customFormat="1" x14ac:dyDescent="0.2">
      <c r="A857" s="111" t="s">
        <v>2412</v>
      </c>
      <c r="B857" s="111" t="s">
        <v>2413</v>
      </c>
      <c r="C857" s="4" t="s">
        <v>2403</v>
      </c>
      <c r="E857" s="113"/>
      <c r="F857" s="67" t="s">
        <v>2404</v>
      </c>
      <c r="G857" s="50" t="s">
        <v>1678</v>
      </c>
      <c r="H857" s="50" t="s">
        <v>2405</v>
      </c>
      <c r="I857" s="51"/>
      <c r="J857" s="52">
        <v>4</v>
      </c>
      <c r="K857" s="52"/>
      <c r="L857" s="53">
        <v>43770</v>
      </c>
      <c r="M857" s="54">
        <f t="shared" si="347"/>
        <v>5</v>
      </c>
      <c r="N857" s="52">
        <f>WEEKNUM(L857)</f>
        <v>44</v>
      </c>
      <c r="O857" s="55">
        <f t="shared" ca="1" si="361"/>
        <v>44</v>
      </c>
      <c r="P857" s="55" t="str">
        <f t="shared" ca="1" si="362"/>
        <v>2019.11</v>
      </c>
      <c r="Q857" s="56">
        <f t="shared" si="363"/>
        <v>0</v>
      </c>
      <c r="R857" s="52">
        <f t="shared" ca="1" si="364"/>
        <v>-114</v>
      </c>
      <c r="S857" s="52"/>
      <c r="T857" s="52" t="str">
        <f t="shared" ca="1" si="369"/>
        <v/>
      </c>
      <c r="U857" s="57" t="s">
        <v>130</v>
      </c>
      <c r="V857" s="58">
        <f t="shared" ca="1" si="365"/>
        <v>0</v>
      </c>
      <c r="W857" s="59"/>
      <c r="X857" s="60"/>
      <c r="Y857" s="61"/>
      <c r="Z857" s="56">
        <f t="shared" ca="1" si="370"/>
        <v>0</v>
      </c>
      <c r="AA857" s="56">
        <f t="shared" ca="1" si="370"/>
        <v>0</v>
      </c>
      <c r="AB857" s="56">
        <f t="shared" ca="1" si="370"/>
        <v>0</v>
      </c>
      <c r="AC857" s="56">
        <f t="shared" ca="1" si="370"/>
        <v>0</v>
      </c>
      <c r="AD857" s="56">
        <f t="shared" ca="1" si="370"/>
        <v>0</v>
      </c>
      <c r="AE857" s="56">
        <f t="shared" ca="1" si="370"/>
        <v>0</v>
      </c>
      <c r="AF857" s="56">
        <f t="shared" ca="1" si="370"/>
        <v>0</v>
      </c>
      <c r="AG857" s="56">
        <f t="shared" ca="1" si="370"/>
        <v>0</v>
      </c>
      <c r="AH857" s="56">
        <f t="shared" ca="1" si="370"/>
        <v>0</v>
      </c>
      <c r="AI857" s="56">
        <f t="shared" ca="1" si="370"/>
        <v>0</v>
      </c>
      <c r="AJ857" s="56">
        <f t="shared" ca="1" si="371"/>
        <v>0</v>
      </c>
      <c r="AK857" s="56">
        <f t="shared" ca="1" si="371"/>
        <v>0</v>
      </c>
      <c r="AL857" s="56">
        <f t="shared" ca="1" si="371"/>
        <v>0</v>
      </c>
      <c r="AM857" s="56">
        <f t="shared" ca="1" si="371"/>
        <v>0</v>
      </c>
      <c r="AN857" s="56">
        <f t="shared" ca="1" si="371"/>
        <v>0</v>
      </c>
      <c r="AO857" s="56">
        <f t="shared" ca="1" si="371"/>
        <v>0</v>
      </c>
      <c r="AP857" s="56">
        <f t="shared" ca="1" si="371"/>
        <v>0</v>
      </c>
      <c r="AQ857" s="56">
        <f t="shared" ca="1" si="371"/>
        <v>0</v>
      </c>
      <c r="AR857" s="56">
        <f t="shared" ca="1" si="371"/>
        <v>0</v>
      </c>
      <c r="AS857" s="56">
        <f t="shared" ca="1" si="371"/>
        <v>0</v>
      </c>
      <c r="AT857" s="56">
        <f t="shared" ca="1" si="372"/>
        <v>0</v>
      </c>
      <c r="AU857" s="56">
        <f t="shared" ca="1" si="372"/>
        <v>0</v>
      </c>
      <c r="AV857" s="56">
        <f t="shared" ca="1" si="372"/>
        <v>0</v>
      </c>
      <c r="AW857" s="56">
        <f t="shared" ca="1" si="372"/>
        <v>0</v>
      </c>
      <c r="AX857" s="56">
        <f t="shared" ca="1" si="372"/>
        <v>0</v>
      </c>
      <c r="AY857" s="56">
        <f t="shared" ca="1" si="372"/>
        <v>0</v>
      </c>
      <c r="AZ857" s="56">
        <f t="shared" ca="1" si="372"/>
        <v>0</v>
      </c>
      <c r="BA857" s="56">
        <f t="shared" ca="1" si="372"/>
        <v>0</v>
      </c>
      <c r="BB857" s="56">
        <f t="shared" ca="1" si="372"/>
        <v>0</v>
      </c>
      <c r="BC857" s="56">
        <f t="shared" ca="1" si="372"/>
        <v>0</v>
      </c>
      <c r="BD857" s="56">
        <f t="shared" ca="1" si="372"/>
        <v>0</v>
      </c>
      <c r="BE857" s="56">
        <f t="shared" ca="1" si="372"/>
        <v>0</v>
      </c>
      <c r="BF857" s="56">
        <f t="shared" ca="1" si="372"/>
        <v>0</v>
      </c>
      <c r="BG857" s="56">
        <f t="shared" ca="1" si="372"/>
        <v>0</v>
      </c>
    </row>
    <row r="858" spans="1:59" s="4" customFormat="1" x14ac:dyDescent="0.2">
      <c r="A858" s="111" t="s">
        <v>2412</v>
      </c>
      <c r="B858" s="111" t="s">
        <v>2413</v>
      </c>
      <c r="C858" s="4" t="s">
        <v>2403</v>
      </c>
      <c r="E858" s="113"/>
      <c r="F858" s="67" t="s">
        <v>2404</v>
      </c>
      <c r="G858" s="50" t="s">
        <v>1678</v>
      </c>
      <c r="H858" s="50" t="s">
        <v>2405</v>
      </c>
      <c r="I858" s="51"/>
      <c r="J858" s="52">
        <v>4</v>
      </c>
      <c r="K858" s="52"/>
      <c r="L858" s="53">
        <v>43802</v>
      </c>
      <c r="M858" s="54">
        <f t="shared" si="347"/>
        <v>2</v>
      </c>
      <c r="N858" s="52">
        <f>WEEKNUM(L858)</f>
        <v>49</v>
      </c>
      <c r="O858" s="55">
        <f t="shared" ca="1" si="361"/>
        <v>49</v>
      </c>
      <c r="P858" s="55" t="str">
        <f t="shared" ca="1" si="362"/>
        <v>2019.12</v>
      </c>
      <c r="Q858" s="56">
        <f t="shared" si="363"/>
        <v>0</v>
      </c>
      <c r="R858" s="52">
        <f t="shared" ca="1" si="364"/>
        <v>-146</v>
      </c>
      <c r="S858" s="52"/>
      <c r="T858" s="52" t="str">
        <f t="shared" ca="1" si="369"/>
        <v/>
      </c>
      <c r="U858" s="57" t="s">
        <v>130</v>
      </c>
      <c r="V858" s="58">
        <f t="shared" ca="1" si="365"/>
        <v>0</v>
      </c>
      <c r="W858" s="59"/>
      <c r="X858" s="60"/>
      <c r="Y858" s="61"/>
      <c r="Z858" s="56">
        <f t="shared" ca="1" si="370"/>
        <v>0</v>
      </c>
      <c r="AA858" s="56">
        <f t="shared" ca="1" si="370"/>
        <v>0</v>
      </c>
      <c r="AB858" s="56">
        <f t="shared" ca="1" si="370"/>
        <v>0</v>
      </c>
      <c r="AC858" s="56">
        <f t="shared" ca="1" si="370"/>
        <v>0</v>
      </c>
      <c r="AD858" s="56">
        <f t="shared" ca="1" si="370"/>
        <v>0</v>
      </c>
      <c r="AE858" s="56">
        <f t="shared" ca="1" si="370"/>
        <v>0</v>
      </c>
      <c r="AF858" s="56">
        <f t="shared" ca="1" si="370"/>
        <v>0</v>
      </c>
      <c r="AG858" s="56">
        <f t="shared" ca="1" si="370"/>
        <v>0</v>
      </c>
      <c r="AH858" s="56">
        <f t="shared" ca="1" si="370"/>
        <v>0</v>
      </c>
      <c r="AI858" s="56">
        <f t="shared" ca="1" si="370"/>
        <v>0</v>
      </c>
      <c r="AJ858" s="56">
        <f t="shared" ca="1" si="371"/>
        <v>0</v>
      </c>
      <c r="AK858" s="56">
        <f t="shared" ca="1" si="371"/>
        <v>0</v>
      </c>
      <c r="AL858" s="56">
        <f t="shared" ca="1" si="371"/>
        <v>0</v>
      </c>
      <c r="AM858" s="56">
        <f t="shared" ca="1" si="371"/>
        <v>0</v>
      </c>
      <c r="AN858" s="56">
        <f t="shared" ca="1" si="371"/>
        <v>0</v>
      </c>
      <c r="AO858" s="56">
        <f t="shared" ca="1" si="371"/>
        <v>0</v>
      </c>
      <c r="AP858" s="56">
        <f t="shared" ca="1" si="371"/>
        <v>0</v>
      </c>
      <c r="AQ858" s="56">
        <f t="shared" ca="1" si="371"/>
        <v>0</v>
      </c>
      <c r="AR858" s="56">
        <f t="shared" ca="1" si="371"/>
        <v>0</v>
      </c>
      <c r="AS858" s="56">
        <f t="shared" ca="1" si="371"/>
        <v>0</v>
      </c>
      <c r="AT858" s="56">
        <f t="shared" ca="1" si="372"/>
        <v>0</v>
      </c>
      <c r="AU858" s="56">
        <f t="shared" ca="1" si="372"/>
        <v>0</v>
      </c>
      <c r="AV858" s="56">
        <f t="shared" ca="1" si="372"/>
        <v>0</v>
      </c>
      <c r="AW858" s="56">
        <f t="shared" ca="1" si="372"/>
        <v>0</v>
      </c>
      <c r="AX858" s="56">
        <f t="shared" ca="1" si="372"/>
        <v>0</v>
      </c>
      <c r="AY858" s="56">
        <f t="shared" ca="1" si="372"/>
        <v>0</v>
      </c>
      <c r="AZ858" s="56">
        <f t="shared" ca="1" si="372"/>
        <v>0</v>
      </c>
      <c r="BA858" s="56">
        <f t="shared" ca="1" si="372"/>
        <v>0</v>
      </c>
      <c r="BB858" s="56">
        <f t="shared" ca="1" si="372"/>
        <v>0</v>
      </c>
      <c r="BC858" s="56">
        <f t="shared" ca="1" si="372"/>
        <v>0</v>
      </c>
      <c r="BD858" s="56">
        <f t="shared" ca="1" si="372"/>
        <v>0</v>
      </c>
      <c r="BE858" s="56">
        <f t="shared" ca="1" si="372"/>
        <v>0</v>
      </c>
      <c r="BF858" s="56">
        <f t="shared" ca="1" si="372"/>
        <v>0</v>
      </c>
      <c r="BG858" s="56">
        <f t="shared" ca="1" si="372"/>
        <v>0</v>
      </c>
    </row>
    <row r="859" spans="1:59" s="4" customFormat="1" x14ac:dyDescent="0.2">
      <c r="A859" s="111" t="s">
        <v>2414</v>
      </c>
      <c r="B859" s="111" t="s">
        <v>2415</v>
      </c>
      <c r="C859" s="4" t="s">
        <v>2403</v>
      </c>
      <c r="E859" s="113"/>
      <c r="F859" s="67" t="s">
        <v>2404</v>
      </c>
      <c r="G859" s="50" t="s">
        <v>1682</v>
      </c>
      <c r="H859" s="50" t="s">
        <v>2405</v>
      </c>
      <c r="I859" s="51"/>
      <c r="J859" s="52">
        <v>15</v>
      </c>
      <c r="K859" s="52"/>
      <c r="L859" s="53"/>
      <c r="M859" s="54" t="str">
        <f t="shared" si="347"/>
        <v>-</v>
      </c>
      <c r="N859" s="52">
        <f t="shared" si="354"/>
        <v>0</v>
      </c>
      <c r="O859" s="55">
        <f t="shared" ca="1" si="361"/>
        <v>28</v>
      </c>
      <c r="P859" s="55" t="str">
        <f t="shared" ca="1" si="362"/>
        <v>2019.7</v>
      </c>
      <c r="Q859" s="56">
        <f t="shared" si="363"/>
        <v>0</v>
      </c>
      <c r="R859" s="52" t="str">
        <f t="shared" si="364"/>
        <v/>
      </c>
      <c r="S859" s="52"/>
      <c r="T859" s="52" t="str">
        <f t="shared" si="369"/>
        <v>OV</v>
      </c>
      <c r="U859" s="57" t="s">
        <v>130</v>
      </c>
      <c r="V859" s="58">
        <f t="shared" ca="1" si="365"/>
        <v>0</v>
      </c>
      <c r="W859" s="59"/>
      <c r="X859" s="60"/>
      <c r="Y859" s="61"/>
      <c r="Z859" s="56">
        <f t="shared" ca="1" si="370"/>
        <v>0</v>
      </c>
      <c r="AA859" s="56">
        <f t="shared" ca="1" si="370"/>
        <v>0</v>
      </c>
      <c r="AB859" s="56">
        <f t="shared" ca="1" si="370"/>
        <v>0</v>
      </c>
      <c r="AC859" s="56">
        <f t="shared" ca="1" si="370"/>
        <v>0</v>
      </c>
      <c r="AD859" s="56">
        <f t="shared" ca="1" si="370"/>
        <v>0</v>
      </c>
      <c r="AE859" s="56">
        <f t="shared" ca="1" si="370"/>
        <v>0</v>
      </c>
      <c r="AF859" s="56">
        <f t="shared" ca="1" si="370"/>
        <v>0</v>
      </c>
      <c r="AG859" s="56">
        <f t="shared" ca="1" si="370"/>
        <v>0</v>
      </c>
      <c r="AH859" s="56">
        <f t="shared" ca="1" si="370"/>
        <v>0</v>
      </c>
      <c r="AI859" s="56">
        <f t="shared" ca="1" si="370"/>
        <v>0</v>
      </c>
      <c r="AJ859" s="56">
        <f t="shared" ca="1" si="371"/>
        <v>0</v>
      </c>
      <c r="AK859" s="56">
        <f t="shared" ca="1" si="371"/>
        <v>0</v>
      </c>
      <c r="AL859" s="56">
        <f t="shared" ca="1" si="371"/>
        <v>0</v>
      </c>
      <c r="AM859" s="56">
        <f t="shared" ca="1" si="371"/>
        <v>0</v>
      </c>
      <c r="AN859" s="56">
        <f t="shared" ca="1" si="371"/>
        <v>0</v>
      </c>
      <c r="AO859" s="56">
        <f t="shared" ca="1" si="371"/>
        <v>0</v>
      </c>
      <c r="AP859" s="56">
        <f t="shared" ca="1" si="371"/>
        <v>0</v>
      </c>
      <c r="AQ859" s="56">
        <f t="shared" ca="1" si="371"/>
        <v>0</v>
      </c>
      <c r="AR859" s="56">
        <f t="shared" ca="1" si="371"/>
        <v>0</v>
      </c>
      <c r="AS859" s="56">
        <f t="shared" ca="1" si="371"/>
        <v>0</v>
      </c>
      <c r="AT859" s="56">
        <f t="shared" ca="1" si="372"/>
        <v>0</v>
      </c>
      <c r="AU859" s="56">
        <f t="shared" ca="1" si="372"/>
        <v>0</v>
      </c>
      <c r="AV859" s="56">
        <f t="shared" ca="1" si="372"/>
        <v>0</v>
      </c>
      <c r="AW859" s="56">
        <f t="shared" ca="1" si="372"/>
        <v>0</v>
      </c>
      <c r="AX859" s="56">
        <f t="shared" ca="1" si="372"/>
        <v>0</v>
      </c>
      <c r="AY859" s="56">
        <f t="shared" ca="1" si="372"/>
        <v>0</v>
      </c>
      <c r="AZ859" s="56">
        <f t="shared" ca="1" si="372"/>
        <v>0</v>
      </c>
      <c r="BA859" s="56">
        <f t="shared" ca="1" si="372"/>
        <v>0</v>
      </c>
      <c r="BB859" s="56">
        <f t="shared" ca="1" si="372"/>
        <v>0</v>
      </c>
      <c r="BC859" s="56">
        <f t="shared" ca="1" si="372"/>
        <v>0</v>
      </c>
      <c r="BD859" s="56">
        <f t="shared" ca="1" si="372"/>
        <v>0</v>
      </c>
      <c r="BE859" s="56">
        <f t="shared" ca="1" si="372"/>
        <v>0</v>
      </c>
      <c r="BF859" s="56">
        <f t="shared" ca="1" si="372"/>
        <v>0</v>
      </c>
      <c r="BG859" s="56">
        <f t="shared" ca="1" si="372"/>
        <v>0</v>
      </c>
    </row>
    <row r="860" spans="1:59" s="4" customFormat="1" x14ac:dyDescent="0.2">
      <c r="A860" s="111" t="s">
        <v>2414</v>
      </c>
      <c r="B860" s="111" t="s">
        <v>2415</v>
      </c>
      <c r="C860" s="4" t="s">
        <v>2403</v>
      </c>
      <c r="E860" s="113"/>
      <c r="F860" s="67" t="s">
        <v>2404</v>
      </c>
      <c r="G860" s="50" t="s">
        <v>1682</v>
      </c>
      <c r="H860" s="50" t="s">
        <v>2405</v>
      </c>
      <c r="I860" s="51"/>
      <c r="J860" s="52">
        <v>15</v>
      </c>
      <c r="K860" s="52"/>
      <c r="L860" s="53"/>
      <c r="M860" s="54" t="str">
        <f t="shared" si="347"/>
        <v>-</v>
      </c>
      <c r="N860" s="52">
        <f t="shared" si="354"/>
        <v>0</v>
      </c>
      <c r="O860" s="55">
        <f t="shared" ca="1" si="361"/>
        <v>28</v>
      </c>
      <c r="P860" s="55" t="str">
        <f t="shared" ca="1" si="362"/>
        <v>2019.7</v>
      </c>
      <c r="Q860" s="56">
        <f t="shared" si="363"/>
        <v>0</v>
      </c>
      <c r="R860" s="52" t="str">
        <f t="shared" si="364"/>
        <v/>
      </c>
      <c r="S860" s="52"/>
      <c r="T860" s="52" t="str">
        <f t="shared" si="369"/>
        <v>OV</v>
      </c>
      <c r="U860" s="57" t="s">
        <v>130</v>
      </c>
      <c r="V860" s="58">
        <f t="shared" ca="1" si="365"/>
        <v>0</v>
      </c>
      <c r="W860" s="59"/>
      <c r="X860" s="60"/>
      <c r="Y860" s="61"/>
      <c r="Z860" s="56">
        <f t="shared" ca="1" si="370"/>
        <v>0</v>
      </c>
      <c r="AA860" s="56">
        <f t="shared" ca="1" si="370"/>
        <v>0</v>
      </c>
      <c r="AB860" s="56">
        <f t="shared" ca="1" si="370"/>
        <v>0</v>
      </c>
      <c r="AC860" s="56">
        <f t="shared" ca="1" si="370"/>
        <v>0</v>
      </c>
      <c r="AD860" s="56">
        <f t="shared" ca="1" si="370"/>
        <v>0</v>
      </c>
      <c r="AE860" s="56">
        <f t="shared" ca="1" si="370"/>
        <v>0</v>
      </c>
      <c r="AF860" s="56">
        <f t="shared" ca="1" si="370"/>
        <v>0</v>
      </c>
      <c r="AG860" s="56">
        <f t="shared" ca="1" si="370"/>
        <v>0</v>
      </c>
      <c r="AH860" s="56">
        <f t="shared" ca="1" si="370"/>
        <v>0</v>
      </c>
      <c r="AI860" s="56">
        <f t="shared" ca="1" si="370"/>
        <v>0</v>
      </c>
      <c r="AJ860" s="56">
        <f t="shared" ca="1" si="371"/>
        <v>0</v>
      </c>
      <c r="AK860" s="56">
        <f t="shared" ca="1" si="371"/>
        <v>0</v>
      </c>
      <c r="AL860" s="56">
        <f t="shared" ca="1" si="371"/>
        <v>0</v>
      </c>
      <c r="AM860" s="56">
        <f t="shared" ca="1" si="371"/>
        <v>0</v>
      </c>
      <c r="AN860" s="56">
        <f t="shared" ca="1" si="371"/>
        <v>0</v>
      </c>
      <c r="AO860" s="56">
        <f t="shared" ca="1" si="371"/>
        <v>0</v>
      </c>
      <c r="AP860" s="56">
        <f t="shared" ca="1" si="371"/>
        <v>0</v>
      </c>
      <c r="AQ860" s="56">
        <f t="shared" ca="1" si="371"/>
        <v>0</v>
      </c>
      <c r="AR860" s="56">
        <f t="shared" ca="1" si="371"/>
        <v>0</v>
      </c>
      <c r="AS860" s="56">
        <f t="shared" ca="1" si="371"/>
        <v>0</v>
      </c>
      <c r="AT860" s="56">
        <f t="shared" ca="1" si="372"/>
        <v>0</v>
      </c>
      <c r="AU860" s="56">
        <f t="shared" ca="1" si="372"/>
        <v>0</v>
      </c>
      <c r="AV860" s="56">
        <f t="shared" ca="1" si="372"/>
        <v>0</v>
      </c>
      <c r="AW860" s="56">
        <f t="shared" ca="1" si="372"/>
        <v>0</v>
      </c>
      <c r="AX860" s="56">
        <f t="shared" ca="1" si="372"/>
        <v>0</v>
      </c>
      <c r="AY860" s="56">
        <f t="shared" ca="1" si="372"/>
        <v>0</v>
      </c>
      <c r="AZ860" s="56">
        <f t="shared" ca="1" si="372"/>
        <v>0</v>
      </c>
      <c r="BA860" s="56">
        <f t="shared" ca="1" si="372"/>
        <v>0</v>
      </c>
      <c r="BB860" s="56">
        <f t="shared" ca="1" si="372"/>
        <v>0</v>
      </c>
      <c r="BC860" s="56">
        <f t="shared" ca="1" si="372"/>
        <v>0</v>
      </c>
      <c r="BD860" s="56">
        <f t="shared" ca="1" si="372"/>
        <v>0</v>
      </c>
      <c r="BE860" s="56">
        <f t="shared" ca="1" si="372"/>
        <v>0</v>
      </c>
      <c r="BF860" s="56">
        <f t="shared" ca="1" si="372"/>
        <v>0</v>
      </c>
      <c r="BG860" s="56">
        <f t="shared" ca="1" si="372"/>
        <v>0</v>
      </c>
    </row>
    <row r="861" spans="1:59" s="4" customFormat="1" x14ac:dyDescent="0.2">
      <c r="A861" s="111" t="s">
        <v>2414</v>
      </c>
      <c r="B861" s="111" t="s">
        <v>2415</v>
      </c>
      <c r="C861" s="4" t="s">
        <v>2403</v>
      </c>
      <c r="E861" s="113"/>
      <c r="F861" s="67" t="s">
        <v>2404</v>
      </c>
      <c r="G861" s="50" t="s">
        <v>1682</v>
      </c>
      <c r="H861" s="50" t="s">
        <v>2405</v>
      </c>
      <c r="I861" s="51"/>
      <c r="J861" s="52">
        <v>15</v>
      </c>
      <c r="K861" s="52"/>
      <c r="L861" s="53"/>
      <c r="M861" s="54" t="str">
        <f t="shared" si="347"/>
        <v>-</v>
      </c>
      <c r="N861" s="52">
        <f t="shared" si="354"/>
        <v>0</v>
      </c>
      <c r="O861" s="55">
        <f t="shared" ca="1" si="361"/>
        <v>28</v>
      </c>
      <c r="P861" s="55" t="str">
        <f t="shared" ca="1" si="362"/>
        <v>2019.7</v>
      </c>
      <c r="Q861" s="56">
        <f t="shared" si="363"/>
        <v>0</v>
      </c>
      <c r="R861" s="52" t="str">
        <f t="shared" si="364"/>
        <v/>
      </c>
      <c r="S861" s="52"/>
      <c r="T861" s="52" t="str">
        <f t="shared" si="369"/>
        <v>OV</v>
      </c>
      <c r="U861" s="57" t="s">
        <v>130</v>
      </c>
      <c r="V861" s="58">
        <f t="shared" ca="1" si="365"/>
        <v>0</v>
      </c>
      <c r="W861" s="59"/>
      <c r="X861" s="60"/>
      <c r="Y861" s="61"/>
      <c r="Z861" s="56">
        <f t="shared" ca="1" si="370"/>
        <v>0</v>
      </c>
      <c r="AA861" s="56">
        <f t="shared" ca="1" si="370"/>
        <v>0</v>
      </c>
      <c r="AB861" s="56">
        <f t="shared" ca="1" si="370"/>
        <v>0</v>
      </c>
      <c r="AC861" s="56">
        <f t="shared" ca="1" si="370"/>
        <v>0</v>
      </c>
      <c r="AD861" s="56">
        <f t="shared" ca="1" si="370"/>
        <v>0</v>
      </c>
      <c r="AE861" s="56">
        <f t="shared" ca="1" si="370"/>
        <v>0</v>
      </c>
      <c r="AF861" s="56">
        <f t="shared" ca="1" si="370"/>
        <v>0</v>
      </c>
      <c r="AG861" s="56">
        <f t="shared" ca="1" si="370"/>
        <v>0</v>
      </c>
      <c r="AH861" s="56">
        <f t="shared" ca="1" si="370"/>
        <v>0</v>
      </c>
      <c r="AI861" s="56">
        <f t="shared" ca="1" si="370"/>
        <v>0</v>
      </c>
      <c r="AJ861" s="56">
        <f t="shared" ca="1" si="371"/>
        <v>0</v>
      </c>
      <c r="AK861" s="56">
        <f t="shared" ca="1" si="371"/>
        <v>0</v>
      </c>
      <c r="AL861" s="56">
        <f t="shared" ca="1" si="371"/>
        <v>0</v>
      </c>
      <c r="AM861" s="56">
        <f t="shared" ca="1" si="371"/>
        <v>0</v>
      </c>
      <c r="AN861" s="56">
        <f t="shared" ca="1" si="371"/>
        <v>0</v>
      </c>
      <c r="AO861" s="56">
        <f t="shared" ca="1" si="371"/>
        <v>0</v>
      </c>
      <c r="AP861" s="56">
        <f t="shared" ca="1" si="371"/>
        <v>0</v>
      </c>
      <c r="AQ861" s="56">
        <f t="shared" ca="1" si="371"/>
        <v>0</v>
      </c>
      <c r="AR861" s="56">
        <f t="shared" ca="1" si="371"/>
        <v>0</v>
      </c>
      <c r="AS861" s="56">
        <f t="shared" ca="1" si="371"/>
        <v>0</v>
      </c>
      <c r="AT861" s="56">
        <f t="shared" ca="1" si="372"/>
        <v>0</v>
      </c>
      <c r="AU861" s="56">
        <f t="shared" ca="1" si="372"/>
        <v>0</v>
      </c>
      <c r="AV861" s="56">
        <f t="shared" ca="1" si="372"/>
        <v>0</v>
      </c>
      <c r="AW861" s="56">
        <f t="shared" ca="1" si="372"/>
        <v>0</v>
      </c>
      <c r="AX861" s="56">
        <f t="shared" ca="1" si="372"/>
        <v>0</v>
      </c>
      <c r="AY861" s="56">
        <f t="shared" ca="1" si="372"/>
        <v>0</v>
      </c>
      <c r="AZ861" s="56">
        <f t="shared" ca="1" si="372"/>
        <v>0</v>
      </c>
      <c r="BA861" s="56">
        <f t="shared" ca="1" si="372"/>
        <v>0</v>
      </c>
      <c r="BB861" s="56">
        <f t="shared" ca="1" si="372"/>
        <v>0</v>
      </c>
      <c r="BC861" s="56">
        <f t="shared" ca="1" si="372"/>
        <v>0</v>
      </c>
      <c r="BD861" s="56">
        <f t="shared" ca="1" si="372"/>
        <v>0</v>
      </c>
      <c r="BE861" s="56">
        <f t="shared" ca="1" si="372"/>
        <v>0</v>
      </c>
      <c r="BF861" s="56">
        <f t="shared" ca="1" si="372"/>
        <v>0</v>
      </c>
      <c r="BG861" s="56">
        <f t="shared" ca="1" si="372"/>
        <v>0</v>
      </c>
    </row>
    <row r="862" spans="1:59" s="4" customFormat="1" x14ac:dyDescent="0.2">
      <c r="A862" s="111" t="s">
        <v>2414</v>
      </c>
      <c r="B862" s="111" t="s">
        <v>2415</v>
      </c>
      <c r="C862" s="4" t="s">
        <v>2403</v>
      </c>
      <c r="E862" s="113"/>
      <c r="F862" s="67" t="s">
        <v>2404</v>
      </c>
      <c r="G862" s="50" t="s">
        <v>1682</v>
      </c>
      <c r="H862" s="50" t="s">
        <v>2405</v>
      </c>
      <c r="I862" s="51"/>
      <c r="J862" s="52">
        <v>15</v>
      </c>
      <c r="K862" s="52"/>
      <c r="L862" s="53"/>
      <c r="M862" s="54" t="str">
        <f t="shared" si="347"/>
        <v>-</v>
      </c>
      <c r="N862" s="52">
        <f t="shared" si="354"/>
        <v>0</v>
      </c>
      <c r="O862" s="55">
        <f t="shared" ca="1" si="361"/>
        <v>28</v>
      </c>
      <c r="P862" s="55" t="str">
        <f t="shared" ca="1" si="362"/>
        <v>2019.7</v>
      </c>
      <c r="Q862" s="56">
        <f t="shared" si="363"/>
        <v>0</v>
      </c>
      <c r="R862" s="52" t="str">
        <f t="shared" si="364"/>
        <v/>
      </c>
      <c r="S862" s="52"/>
      <c r="T862" s="52" t="str">
        <f t="shared" si="369"/>
        <v>OV</v>
      </c>
      <c r="U862" s="57" t="s">
        <v>130</v>
      </c>
      <c r="V862" s="58">
        <f t="shared" ca="1" si="365"/>
        <v>0</v>
      </c>
      <c r="W862" s="59"/>
      <c r="X862" s="60"/>
      <c r="Y862" s="61"/>
      <c r="Z862" s="56">
        <f t="shared" ref="Z862:AI871" ca="1" si="373">IF($O862-WEEKNUM(Z$1815)=0,$Y862,0)</f>
        <v>0</v>
      </c>
      <c r="AA862" s="56">
        <f t="shared" ca="1" si="373"/>
        <v>0</v>
      </c>
      <c r="AB862" s="56">
        <f t="shared" ca="1" si="373"/>
        <v>0</v>
      </c>
      <c r="AC862" s="56">
        <f t="shared" ca="1" si="373"/>
        <v>0</v>
      </c>
      <c r="AD862" s="56">
        <f t="shared" ca="1" si="373"/>
        <v>0</v>
      </c>
      <c r="AE862" s="56">
        <f t="shared" ca="1" si="373"/>
        <v>0</v>
      </c>
      <c r="AF862" s="56">
        <f t="shared" ca="1" si="373"/>
        <v>0</v>
      </c>
      <c r="AG862" s="56">
        <f t="shared" ca="1" si="373"/>
        <v>0</v>
      </c>
      <c r="AH862" s="56">
        <f t="shared" ca="1" si="373"/>
        <v>0</v>
      </c>
      <c r="AI862" s="56">
        <f t="shared" ca="1" si="373"/>
        <v>0</v>
      </c>
      <c r="AJ862" s="56">
        <f t="shared" ref="AJ862:AS871" ca="1" si="374">IF($O862-WEEKNUM(AJ$1815)=0,$Y862,0)</f>
        <v>0</v>
      </c>
      <c r="AK862" s="56">
        <f t="shared" ca="1" si="374"/>
        <v>0</v>
      </c>
      <c r="AL862" s="56">
        <f t="shared" ca="1" si="374"/>
        <v>0</v>
      </c>
      <c r="AM862" s="56">
        <f t="shared" ca="1" si="374"/>
        <v>0</v>
      </c>
      <c r="AN862" s="56">
        <f t="shared" ca="1" si="374"/>
        <v>0</v>
      </c>
      <c r="AO862" s="56">
        <f t="shared" ca="1" si="374"/>
        <v>0</v>
      </c>
      <c r="AP862" s="56">
        <f t="shared" ca="1" si="374"/>
        <v>0</v>
      </c>
      <c r="AQ862" s="56">
        <f t="shared" ca="1" si="374"/>
        <v>0</v>
      </c>
      <c r="AR862" s="56">
        <f t="shared" ca="1" si="374"/>
        <v>0</v>
      </c>
      <c r="AS862" s="56">
        <f t="shared" ca="1" si="374"/>
        <v>0</v>
      </c>
      <c r="AT862" s="56">
        <f t="shared" ref="AT862:BG871" ca="1" si="375">IF($O862-WEEKNUM(AT$1815)=0,$Y862,0)</f>
        <v>0</v>
      </c>
      <c r="AU862" s="56">
        <f t="shared" ca="1" si="375"/>
        <v>0</v>
      </c>
      <c r="AV862" s="56">
        <f t="shared" ca="1" si="375"/>
        <v>0</v>
      </c>
      <c r="AW862" s="56">
        <f t="shared" ca="1" si="375"/>
        <v>0</v>
      </c>
      <c r="AX862" s="56">
        <f t="shared" ca="1" si="375"/>
        <v>0</v>
      </c>
      <c r="AY862" s="56">
        <f t="shared" ca="1" si="375"/>
        <v>0</v>
      </c>
      <c r="AZ862" s="56">
        <f t="shared" ca="1" si="375"/>
        <v>0</v>
      </c>
      <c r="BA862" s="56">
        <f t="shared" ca="1" si="375"/>
        <v>0</v>
      </c>
      <c r="BB862" s="56">
        <f t="shared" ca="1" si="375"/>
        <v>0</v>
      </c>
      <c r="BC862" s="56">
        <f t="shared" ca="1" si="375"/>
        <v>0</v>
      </c>
      <c r="BD862" s="56">
        <f t="shared" ca="1" si="375"/>
        <v>0</v>
      </c>
      <c r="BE862" s="56">
        <f t="shared" ca="1" si="375"/>
        <v>0</v>
      </c>
      <c r="BF862" s="56">
        <f t="shared" ca="1" si="375"/>
        <v>0</v>
      </c>
      <c r="BG862" s="56">
        <f t="shared" ca="1" si="375"/>
        <v>0</v>
      </c>
    </row>
    <row r="863" spans="1:59" s="4" customFormat="1" x14ac:dyDescent="0.2">
      <c r="A863" s="111" t="s">
        <v>2414</v>
      </c>
      <c r="B863" s="111" t="s">
        <v>2415</v>
      </c>
      <c r="C863" s="4" t="s">
        <v>2403</v>
      </c>
      <c r="E863" s="113"/>
      <c r="F863" s="67" t="s">
        <v>2404</v>
      </c>
      <c r="G863" s="50" t="s">
        <v>1678</v>
      </c>
      <c r="H863" s="50" t="s">
        <v>2405</v>
      </c>
      <c r="I863" s="51"/>
      <c r="J863" s="52">
        <v>15</v>
      </c>
      <c r="K863" s="52"/>
      <c r="L863" s="53">
        <v>43599</v>
      </c>
      <c r="M863" s="54">
        <f t="shared" si="347"/>
        <v>2</v>
      </c>
      <c r="N863" s="52">
        <f t="shared" si="354"/>
        <v>20</v>
      </c>
      <c r="O863" s="55">
        <f t="shared" ca="1" si="361"/>
        <v>28</v>
      </c>
      <c r="P863" s="55" t="str">
        <f t="shared" ca="1" si="362"/>
        <v>2019.7</v>
      </c>
      <c r="Q863" s="56">
        <f t="shared" si="363"/>
        <v>0</v>
      </c>
      <c r="R863" s="52">
        <f t="shared" ca="1" si="364"/>
        <v>57</v>
      </c>
      <c r="S863" s="52"/>
      <c r="T863" s="52" t="str">
        <f t="shared" ca="1" si="369"/>
        <v>OV</v>
      </c>
      <c r="U863" s="57" t="s">
        <v>130</v>
      </c>
      <c r="V863" s="58">
        <f t="shared" ca="1" si="365"/>
        <v>0</v>
      </c>
      <c r="W863" s="59"/>
      <c r="X863" s="60"/>
      <c r="Y863" s="61"/>
      <c r="Z863" s="56">
        <f t="shared" ca="1" si="373"/>
        <v>0</v>
      </c>
      <c r="AA863" s="56">
        <f t="shared" ca="1" si="373"/>
        <v>0</v>
      </c>
      <c r="AB863" s="56">
        <f t="shared" ca="1" si="373"/>
        <v>0</v>
      </c>
      <c r="AC863" s="56">
        <f t="shared" ca="1" si="373"/>
        <v>0</v>
      </c>
      <c r="AD863" s="56">
        <f t="shared" ca="1" si="373"/>
        <v>0</v>
      </c>
      <c r="AE863" s="56">
        <f t="shared" ca="1" si="373"/>
        <v>0</v>
      </c>
      <c r="AF863" s="56">
        <f t="shared" ca="1" si="373"/>
        <v>0</v>
      </c>
      <c r="AG863" s="56">
        <f t="shared" ca="1" si="373"/>
        <v>0</v>
      </c>
      <c r="AH863" s="56">
        <f t="shared" ca="1" si="373"/>
        <v>0</v>
      </c>
      <c r="AI863" s="56">
        <f t="shared" ca="1" si="373"/>
        <v>0</v>
      </c>
      <c r="AJ863" s="56">
        <f t="shared" ca="1" si="374"/>
        <v>0</v>
      </c>
      <c r="AK863" s="56">
        <f t="shared" ca="1" si="374"/>
        <v>0</v>
      </c>
      <c r="AL863" s="56">
        <f t="shared" ca="1" si="374"/>
        <v>0</v>
      </c>
      <c r="AM863" s="56">
        <f t="shared" ca="1" si="374"/>
        <v>0</v>
      </c>
      <c r="AN863" s="56">
        <f t="shared" ca="1" si="374"/>
        <v>0</v>
      </c>
      <c r="AO863" s="56">
        <f t="shared" ca="1" si="374"/>
        <v>0</v>
      </c>
      <c r="AP863" s="56">
        <f t="shared" ca="1" si="374"/>
        <v>0</v>
      </c>
      <c r="AQ863" s="56">
        <f t="shared" ca="1" si="374"/>
        <v>0</v>
      </c>
      <c r="AR863" s="56">
        <f t="shared" ca="1" si="374"/>
        <v>0</v>
      </c>
      <c r="AS863" s="56">
        <f t="shared" ca="1" si="374"/>
        <v>0</v>
      </c>
      <c r="AT863" s="56">
        <f t="shared" ca="1" si="375"/>
        <v>0</v>
      </c>
      <c r="AU863" s="56">
        <f t="shared" ca="1" si="375"/>
        <v>0</v>
      </c>
      <c r="AV863" s="56">
        <f t="shared" ca="1" si="375"/>
        <v>0</v>
      </c>
      <c r="AW863" s="56">
        <f t="shared" ca="1" si="375"/>
        <v>0</v>
      </c>
      <c r="AX863" s="56">
        <f t="shared" ca="1" si="375"/>
        <v>0</v>
      </c>
      <c r="AY863" s="56">
        <f t="shared" ca="1" si="375"/>
        <v>0</v>
      </c>
      <c r="AZ863" s="56">
        <f t="shared" ca="1" si="375"/>
        <v>0</v>
      </c>
      <c r="BA863" s="56">
        <f t="shared" ca="1" si="375"/>
        <v>0</v>
      </c>
      <c r="BB863" s="56">
        <f t="shared" ca="1" si="375"/>
        <v>0</v>
      </c>
      <c r="BC863" s="56">
        <f t="shared" ca="1" si="375"/>
        <v>0</v>
      </c>
      <c r="BD863" s="56">
        <f t="shared" ca="1" si="375"/>
        <v>0</v>
      </c>
      <c r="BE863" s="56">
        <f t="shared" ca="1" si="375"/>
        <v>0</v>
      </c>
      <c r="BF863" s="56">
        <f t="shared" ca="1" si="375"/>
        <v>0</v>
      </c>
      <c r="BG863" s="56">
        <f t="shared" ca="1" si="375"/>
        <v>0</v>
      </c>
    </row>
    <row r="864" spans="1:59" s="4" customFormat="1" x14ac:dyDescent="0.2">
      <c r="A864" s="111" t="s">
        <v>2414</v>
      </c>
      <c r="B864" s="111" t="s">
        <v>2415</v>
      </c>
      <c r="C864" s="4" t="s">
        <v>2403</v>
      </c>
      <c r="E864" s="113"/>
      <c r="F864" s="67" t="s">
        <v>2404</v>
      </c>
      <c r="G864" s="50" t="s">
        <v>1678</v>
      </c>
      <c r="H864" s="50" t="s">
        <v>2405</v>
      </c>
      <c r="I864" s="51"/>
      <c r="J864" s="52">
        <v>15</v>
      </c>
      <c r="K864" s="52"/>
      <c r="L864" s="53">
        <v>43630</v>
      </c>
      <c r="M864" s="54">
        <f t="shared" si="347"/>
        <v>5</v>
      </c>
      <c r="N864" s="52">
        <f t="shared" si="354"/>
        <v>24</v>
      </c>
      <c r="O864" s="55">
        <f t="shared" ca="1" si="361"/>
        <v>28</v>
      </c>
      <c r="P864" s="55" t="str">
        <f t="shared" ca="1" si="362"/>
        <v>2019.7</v>
      </c>
      <c r="Q864" s="56">
        <f t="shared" si="363"/>
        <v>0</v>
      </c>
      <c r="R864" s="52">
        <f t="shared" ca="1" si="364"/>
        <v>26</v>
      </c>
      <c r="S864" s="52"/>
      <c r="T864" s="52" t="str">
        <f t="shared" ca="1" si="369"/>
        <v>OV</v>
      </c>
      <c r="U864" s="57" t="s">
        <v>130</v>
      </c>
      <c r="V864" s="58">
        <f t="shared" ca="1" si="365"/>
        <v>0</v>
      </c>
      <c r="W864" s="59"/>
      <c r="X864" s="60"/>
      <c r="Y864" s="61"/>
      <c r="Z864" s="56">
        <f t="shared" ca="1" si="373"/>
        <v>0</v>
      </c>
      <c r="AA864" s="56">
        <f t="shared" ca="1" si="373"/>
        <v>0</v>
      </c>
      <c r="AB864" s="56">
        <f t="shared" ca="1" si="373"/>
        <v>0</v>
      </c>
      <c r="AC864" s="56">
        <f t="shared" ca="1" si="373"/>
        <v>0</v>
      </c>
      <c r="AD864" s="56">
        <f t="shared" ca="1" si="373"/>
        <v>0</v>
      </c>
      <c r="AE864" s="56">
        <f t="shared" ca="1" si="373"/>
        <v>0</v>
      </c>
      <c r="AF864" s="56">
        <f t="shared" ca="1" si="373"/>
        <v>0</v>
      </c>
      <c r="AG864" s="56">
        <f t="shared" ca="1" si="373"/>
        <v>0</v>
      </c>
      <c r="AH864" s="56">
        <f t="shared" ca="1" si="373"/>
        <v>0</v>
      </c>
      <c r="AI864" s="56">
        <f t="shared" ca="1" si="373"/>
        <v>0</v>
      </c>
      <c r="AJ864" s="56">
        <f t="shared" ca="1" si="374"/>
        <v>0</v>
      </c>
      <c r="AK864" s="56">
        <f t="shared" ca="1" si="374"/>
        <v>0</v>
      </c>
      <c r="AL864" s="56">
        <f t="shared" ca="1" si="374"/>
        <v>0</v>
      </c>
      <c r="AM864" s="56">
        <f t="shared" ca="1" si="374"/>
        <v>0</v>
      </c>
      <c r="AN864" s="56">
        <f t="shared" ca="1" si="374"/>
        <v>0</v>
      </c>
      <c r="AO864" s="56">
        <f t="shared" ca="1" si="374"/>
        <v>0</v>
      </c>
      <c r="AP864" s="56">
        <f t="shared" ca="1" si="374"/>
        <v>0</v>
      </c>
      <c r="AQ864" s="56">
        <f t="shared" ca="1" si="374"/>
        <v>0</v>
      </c>
      <c r="AR864" s="56">
        <f t="shared" ca="1" si="374"/>
        <v>0</v>
      </c>
      <c r="AS864" s="56">
        <f t="shared" ca="1" si="374"/>
        <v>0</v>
      </c>
      <c r="AT864" s="56">
        <f t="shared" ca="1" si="375"/>
        <v>0</v>
      </c>
      <c r="AU864" s="56">
        <f t="shared" ca="1" si="375"/>
        <v>0</v>
      </c>
      <c r="AV864" s="56">
        <f t="shared" ca="1" si="375"/>
        <v>0</v>
      </c>
      <c r="AW864" s="56">
        <f t="shared" ca="1" si="375"/>
        <v>0</v>
      </c>
      <c r="AX864" s="56">
        <f t="shared" ca="1" si="375"/>
        <v>0</v>
      </c>
      <c r="AY864" s="56">
        <f t="shared" ca="1" si="375"/>
        <v>0</v>
      </c>
      <c r="AZ864" s="56">
        <f t="shared" ca="1" si="375"/>
        <v>0</v>
      </c>
      <c r="BA864" s="56">
        <f t="shared" ca="1" si="375"/>
        <v>0</v>
      </c>
      <c r="BB864" s="56">
        <f t="shared" ca="1" si="375"/>
        <v>0</v>
      </c>
      <c r="BC864" s="56">
        <f t="shared" ca="1" si="375"/>
        <v>0</v>
      </c>
      <c r="BD864" s="56">
        <f t="shared" ca="1" si="375"/>
        <v>0</v>
      </c>
      <c r="BE864" s="56">
        <f t="shared" ca="1" si="375"/>
        <v>0</v>
      </c>
      <c r="BF864" s="56">
        <f t="shared" ca="1" si="375"/>
        <v>0</v>
      </c>
      <c r="BG864" s="56">
        <f t="shared" ca="1" si="375"/>
        <v>0</v>
      </c>
    </row>
    <row r="865" spans="1:59" s="4" customFormat="1" x14ac:dyDescent="0.2">
      <c r="A865" s="111" t="s">
        <v>2414</v>
      </c>
      <c r="B865" s="111" t="s">
        <v>2415</v>
      </c>
      <c r="C865" s="4" t="s">
        <v>2403</v>
      </c>
      <c r="E865" s="113"/>
      <c r="F865" s="67" t="s">
        <v>2404</v>
      </c>
      <c r="G865" s="50" t="s">
        <v>1678</v>
      </c>
      <c r="H865" s="50" t="s">
        <v>2405</v>
      </c>
      <c r="I865" s="51"/>
      <c r="J865" s="52">
        <v>15</v>
      </c>
      <c r="K865" s="52"/>
      <c r="L865" s="53">
        <v>43658</v>
      </c>
      <c r="M865" s="54">
        <f t="shared" si="347"/>
        <v>5</v>
      </c>
      <c r="N865" s="52">
        <f t="shared" si="354"/>
        <v>28</v>
      </c>
      <c r="O865" s="55">
        <f t="shared" ca="1" si="361"/>
        <v>28</v>
      </c>
      <c r="P865" s="55" t="str">
        <f t="shared" ca="1" si="362"/>
        <v>2019.7</v>
      </c>
      <c r="Q865" s="56">
        <f t="shared" si="363"/>
        <v>0</v>
      </c>
      <c r="R865" s="52">
        <f t="shared" ca="1" si="364"/>
        <v>-2</v>
      </c>
      <c r="S865" s="52"/>
      <c r="T865" s="52" t="str">
        <f t="shared" ca="1" si="369"/>
        <v/>
      </c>
      <c r="U865" s="57" t="s">
        <v>130</v>
      </c>
      <c r="V865" s="58">
        <f t="shared" ca="1" si="365"/>
        <v>0</v>
      </c>
      <c r="W865" s="59"/>
      <c r="X865" s="60"/>
      <c r="Y865" s="61"/>
      <c r="Z865" s="56">
        <f t="shared" ca="1" si="373"/>
        <v>0</v>
      </c>
      <c r="AA865" s="56">
        <f t="shared" ca="1" si="373"/>
        <v>0</v>
      </c>
      <c r="AB865" s="56">
        <f t="shared" ca="1" si="373"/>
        <v>0</v>
      </c>
      <c r="AC865" s="56">
        <f t="shared" ca="1" si="373"/>
        <v>0</v>
      </c>
      <c r="AD865" s="56">
        <f t="shared" ca="1" si="373"/>
        <v>0</v>
      </c>
      <c r="AE865" s="56">
        <f t="shared" ca="1" si="373"/>
        <v>0</v>
      </c>
      <c r="AF865" s="56">
        <f t="shared" ca="1" si="373"/>
        <v>0</v>
      </c>
      <c r="AG865" s="56">
        <f t="shared" ca="1" si="373"/>
        <v>0</v>
      </c>
      <c r="AH865" s="56">
        <f t="shared" ca="1" si="373"/>
        <v>0</v>
      </c>
      <c r="AI865" s="56">
        <f t="shared" ca="1" si="373"/>
        <v>0</v>
      </c>
      <c r="AJ865" s="56">
        <f t="shared" ca="1" si="374"/>
        <v>0</v>
      </c>
      <c r="AK865" s="56">
        <f t="shared" ca="1" si="374"/>
        <v>0</v>
      </c>
      <c r="AL865" s="56">
        <f t="shared" ca="1" si="374"/>
        <v>0</v>
      </c>
      <c r="AM865" s="56">
        <f t="shared" ca="1" si="374"/>
        <v>0</v>
      </c>
      <c r="AN865" s="56">
        <f t="shared" ca="1" si="374"/>
        <v>0</v>
      </c>
      <c r="AO865" s="56">
        <f t="shared" ca="1" si="374"/>
        <v>0</v>
      </c>
      <c r="AP865" s="56">
        <f t="shared" ca="1" si="374"/>
        <v>0</v>
      </c>
      <c r="AQ865" s="56">
        <f t="shared" ca="1" si="374"/>
        <v>0</v>
      </c>
      <c r="AR865" s="56">
        <f t="shared" ca="1" si="374"/>
        <v>0</v>
      </c>
      <c r="AS865" s="56">
        <f t="shared" ca="1" si="374"/>
        <v>0</v>
      </c>
      <c r="AT865" s="56">
        <f t="shared" ca="1" si="375"/>
        <v>0</v>
      </c>
      <c r="AU865" s="56">
        <f t="shared" ca="1" si="375"/>
        <v>0</v>
      </c>
      <c r="AV865" s="56">
        <f t="shared" ca="1" si="375"/>
        <v>0</v>
      </c>
      <c r="AW865" s="56">
        <f t="shared" ca="1" si="375"/>
        <v>0</v>
      </c>
      <c r="AX865" s="56">
        <f t="shared" ca="1" si="375"/>
        <v>0</v>
      </c>
      <c r="AY865" s="56">
        <f t="shared" ca="1" si="375"/>
        <v>0</v>
      </c>
      <c r="AZ865" s="56">
        <f t="shared" ca="1" si="375"/>
        <v>0</v>
      </c>
      <c r="BA865" s="56">
        <f t="shared" ca="1" si="375"/>
        <v>0</v>
      </c>
      <c r="BB865" s="56">
        <f t="shared" ca="1" si="375"/>
        <v>0</v>
      </c>
      <c r="BC865" s="56">
        <f t="shared" ca="1" si="375"/>
        <v>0</v>
      </c>
      <c r="BD865" s="56">
        <f t="shared" ca="1" si="375"/>
        <v>0</v>
      </c>
      <c r="BE865" s="56">
        <f t="shared" ca="1" si="375"/>
        <v>0</v>
      </c>
      <c r="BF865" s="56">
        <f t="shared" ca="1" si="375"/>
        <v>0</v>
      </c>
      <c r="BG865" s="56">
        <f t="shared" ca="1" si="375"/>
        <v>0</v>
      </c>
    </row>
    <row r="866" spans="1:59" s="4" customFormat="1" x14ac:dyDescent="0.2">
      <c r="A866" s="111" t="s">
        <v>2414</v>
      </c>
      <c r="B866" s="111" t="s">
        <v>2415</v>
      </c>
      <c r="C866" s="4" t="s">
        <v>2403</v>
      </c>
      <c r="E866" s="113"/>
      <c r="F866" s="67" t="s">
        <v>2404</v>
      </c>
      <c r="G866" s="50" t="s">
        <v>1678</v>
      </c>
      <c r="H866" s="50" t="s">
        <v>2405</v>
      </c>
      <c r="I866" s="51"/>
      <c r="J866" s="52">
        <v>15</v>
      </c>
      <c r="K866" s="52"/>
      <c r="L866" s="53">
        <v>43691</v>
      </c>
      <c r="M866" s="54">
        <f t="shared" si="347"/>
        <v>3</v>
      </c>
      <c r="N866" s="52">
        <f t="shared" si="354"/>
        <v>33</v>
      </c>
      <c r="O866" s="55">
        <f t="shared" ca="1" si="361"/>
        <v>33</v>
      </c>
      <c r="P866" s="55" t="str">
        <f t="shared" ca="1" si="362"/>
        <v>2019.8</v>
      </c>
      <c r="Q866" s="56">
        <f t="shared" si="363"/>
        <v>0</v>
      </c>
      <c r="R866" s="52">
        <f t="shared" ca="1" si="364"/>
        <v>-35</v>
      </c>
      <c r="S866" s="52"/>
      <c r="T866" s="52" t="str">
        <f t="shared" ca="1" si="369"/>
        <v/>
      </c>
      <c r="U866" s="57" t="s">
        <v>130</v>
      </c>
      <c r="V866" s="58">
        <f t="shared" ca="1" si="365"/>
        <v>0</v>
      </c>
      <c r="W866" s="59"/>
      <c r="X866" s="60"/>
      <c r="Y866" s="61"/>
      <c r="Z866" s="56">
        <f t="shared" ca="1" si="373"/>
        <v>0</v>
      </c>
      <c r="AA866" s="56">
        <f t="shared" ca="1" si="373"/>
        <v>0</v>
      </c>
      <c r="AB866" s="56">
        <f t="shared" ca="1" si="373"/>
        <v>0</v>
      </c>
      <c r="AC866" s="56">
        <f t="shared" ca="1" si="373"/>
        <v>0</v>
      </c>
      <c r="AD866" s="56">
        <f t="shared" ca="1" si="373"/>
        <v>0</v>
      </c>
      <c r="AE866" s="56">
        <f t="shared" ca="1" si="373"/>
        <v>0</v>
      </c>
      <c r="AF866" s="56">
        <f t="shared" ca="1" si="373"/>
        <v>0</v>
      </c>
      <c r="AG866" s="56">
        <f t="shared" ca="1" si="373"/>
        <v>0</v>
      </c>
      <c r="AH866" s="56">
        <f t="shared" ca="1" si="373"/>
        <v>0</v>
      </c>
      <c r="AI866" s="56">
        <f t="shared" ca="1" si="373"/>
        <v>0</v>
      </c>
      <c r="AJ866" s="56">
        <f t="shared" ca="1" si="374"/>
        <v>0</v>
      </c>
      <c r="AK866" s="56">
        <f t="shared" ca="1" si="374"/>
        <v>0</v>
      </c>
      <c r="AL866" s="56">
        <f t="shared" ca="1" si="374"/>
        <v>0</v>
      </c>
      <c r="AM866" s="56">
        <f t="shared" ca="1" si="374"/>
        <v>0</v>
      </c>
      <c r="AN866" s="56">
        <f t="shared" ca="1" si="374"/>
        <v>0</v>
      </c>
      <c r="AO866" s="56">
        <f t="shared" ca="1" si="374"/>
        <v>0</v>
      </c>
      <c r="AP866" s="56">
        <f t="shared" ca="1" si="374"/>
        <v>0</v>
      </c>
      <c r="AQ866" s="56">
        <f t="shared" ca="1" si="374"/>
        <v>0</v>
      </c>
      <c r="AR866" s="56">
        <f t="shared" ca="1" si="374"/>
        <v>0</v>
      </c>
      <c r="AS866" s="56">
        <f t="shared" ca="1" si="374"/>
        <v>0</v>
      </c>
      <c r="AT866" s="56">
        <f t="shared" ca="1" si="375"/>
        <v>0</v>
      </c>
      <c r="AU866" s="56">
        <f t="shared" ca="1" si="375"/>
        <v>0</v>
      </c>
      <c r="AV866" s="56">
        <f t="shared" ca="1" si="375"/>
        <v>0</v>
      </c>
      <c r="AW866" s="56">
        <f t="shared" ca="1" si="375"/>
        <v>0</v>
      </c>
      <c r="AX866" s="56">
        <f t="shared" ca="1" si="375"/>
        <v>0</v>
      </c>
      <c r="AY866" s="56">
        <f t="shared" ca="1" si="375"/>
        <v>0</v>
      </c>
      <c r="AZ866" s="56">
        <f t="shared" ca="1" si="375"/>
        <v>0</v>
      </c>
      <c r="BA866" s="56">
        <f t="shared" ca="1" si="375"/>
        <v>0</v>
      </c>
      <c r="BB866" s="56">
        <f t="shared" ca="1" si="375"/>
        <v>0</v>
      </c>
      <c r="BC866" s="56">
        <f t="shared" ca="1" si="375"/>
        <v>0</v>
      </c>
      <c r="BD866" s="56">
        <f t="shared" ca="1" si="375"/>
        <v>0</v>
      </c>
      <c r="BE866" s="56">
        <f t="shared" ca="1" si="375"/>
        <v>0</v>
      </c>
      <c r="BF866" s="56">
        <f t="shared" ca="1" si="375"/>
        <v>0</v>
      </c>
      <c r="BG866" s="56">
        <f t="shared" ca="1" si="375"/>
        <v>0</v>
      </c>
    </row>
    <row r="867" spans="1:59" s="4" customFormat="1" x14ac:dyDescent="0.2">
      <c r="A867" s="111" t="s">
        <v>2414</v>
      </c>
      <c r="B867" s="111" t="s">
        <v>2415</v>
      </c>
      <c r="C867" s="4" t="s">
        <v>2403</v>
      </c>
      <c r="E867" s="113"/>
      <c r="F867" s="67" t="s">
        <v>2404</v>
      </c>
      <c r="G867" s="50" t="s">
        <v>1678</v>
      </c>
      <c r="H867" s="50" t="s">
        <v>2405</v>
      </c>
      <c r="I867" s="51"/>
      <c r="J867" s="52">
        <v>15</v>
      </c>
      <c r="K867" s="52"/>
      <c r="L867" s="53">
        <v>43721</v>
      </c>
      <c r="M867" s="54">
        <f t="shared" ref="M867:M939" si="376">IF(L867="","-",WEEKDAY(L867,2))</f>
        <v>5</v>
      </c>
      <c r="N867" s="52">
        <f t="shared" si="354"/>
        <v>37</v>
      </c>
      <c r="O867" s="55">
        <f t="shared" ca="1" si="361"/>
        <v>37</v>
      </c>
      <c r="P867" s="55" t="str">
        <f t="shared" ca="1" si="362"/>
        <v>2019.9</v>
      </c>
      <c r="Q867" s="56">
        <f t="shared" si="363"/>
        <v>0</v>
      </c>
      <c r="R867" s="52">
        <f t="shared" ca="1" si="364"/>
        <v>-65</v>
      </c>
      <c r="S867" s="52"/>
      <c r="T867" s="52" t="str">
        <f t="shared" ca="1" si="369"/>
        <v/>
      </c>
      <c r="U867" s="57" t="s">
        <v>130</v>
      </c>
      <c r="V867" s="58">
        <f t="shared" ca="1" si="365"/>
        <v>0</v>
      </c>
      <c r="W867" s="59"/>
      <c r="X867" s="60"/>
      <c r="Y867" s="61"/>
      <c r="Z867" s="56">
        <f t="shared" ca="1" si="373"/>
        <v>0</v>
      </c>
      <c r="AA867" s="56">
        <f t="shared" ca="1" si="373"/>
        <v>0</v>
      </c>
      <c r="AB867" s="56">
        <f t="shared" ca="1" si="373"/>
        <v>0</v>
      </c>
      <c r="AC867" s="56">
        <f t="shared" ca="1" si="373"/>
        <v>0</v>
      </c>
      <c r="AD867" s="56">
        <f t="shared" ca="1" si="373"/>
        <v>0</v>
      </c>
      <c r="AE867" s="56">
        <f t="shared" ca="1" si="373"/>
        <v>0</v>
      </c>
      <c r="AF867" s="56">
        <f t="shared" ca="1" si="373"/>
        <v>0</v>
      </c>
      <c r="AG867" s="56">
        <f t="shared" ca="1" si="373"/>
        <v>0</v>
      </c>
      <c r="AH867" s="56">
        <f t="shared" ca="1" si="373"/>
        <v>0</v>
      </c>
      <c r="AI867" s="56">
        <f t="shared" ca="1" si="373"/>
        <v>0</v>
      </c>
      <c r="AJ867" s="56">
        <f t="shared" ca="1" si="374"/>
        <v>0</v>
      </c>
      <c r="AK867" s="56">
        <f t="shared" ca="1" si="374"/>
        <v>0</v>
      </c>
      <c r="AL867" s="56">
        <f t="shared" ca="1" si="374"/>
        <v>0</v>
      </c>
      <c r="AM867" s="56">
        <f t="shared" ca="1" si="374"/>
        <v>0</v>
      </c>
      <c r="AN867" s="56">
        <f t="shared" ca="1" si="374"/>
        <v>0</v>
      </c>
      <c r="AO867" s="56">
        <f t="shared" ca="1" si="374"/>
        <v>0</v>
      </c>
      <c r="AP867" s="56">
        <f t="shared" ca="1" si="374"/>
        <v>0</v>
      </c>
      <c r="AQ867" s="56">
        <f t="shared" ca="1" si="374"/>
        <v>0</v>
      </c>
      <c r="AR867" s="56">
        <f t="shared" ca="1" si="374"/>
        <v>0</v>
      </c>
      <c r="AS867" s="56">
        <f t="shared" ca="1" si="374"/>
        <v>0</v>
      </c>
      <c r="AT867" s="56">
        <f t="shared" ca="1" si="375"/>
        <v>0</v>
      </c>
      <c r="AU867" s="56">
        <f t="shared" ca="1" si="375"/>
        <v>0</v>
      </c>
      <c r="AV867" s="56">
        <f t="shared" ca="1" si="375"/>
        <v>0</v>
      </c>
      <c r="AW867" s="56">
        <f t="shared" ca="1" si="375"/>
        <v>0</v>
      </c>
      <c r="AX867" s="56">
        <f t="shared" ca="1" si="375"/>
        <v>0</v>
      </c>
      <c r="AY867" s="56">
        <f t="shared" ca="1" si="375"/>
        <v>0</v>
      </c>
      <c r="AZ867" s="56">
        <f t="shared" ca="1" si="375"/>
        <v>0</v>
      </c>
      <c r="BA867" s="56">
        <f t="shared" ca="1" si="375"/>
        <v>0</v>
      </c>
      <c r="BB867" s="56">
        <f t="shared" ca="1" si="375"/>
        <v>0</v>
      </c>
      <c r="BC867" s="56">
        <f t="shared" ca="1" si="375"/>
        <v>0</v>
      </c>
      <c r="BD867" s="56">
        <f t="shared" ca="1" si="375"/>
        <v>0</v>
      </c>
      <c r="BE867" s="56">
        <f t="shared" ca="1" si="375"/>
        <v>0</v>
      </c>
      <c r="BF867" s="56">
        <f t="shared" ca="1" si="375"/>
        <v>0</v>
      </c>
      <c r="BG867" s="56">
        <f t="shared" ca="1" si="375"/>
        <v>0</v>
      </c>
    </row>
    <row r="868" spans="1:59" s="4" customFormat="1" x14ac:dyDescent="0.2">
      <c r="A868" s="111" t="s">
        <v>2414</v>
      </c>
      <c r="B868" s="111" t="s">
        <v>2415</v>
      </c>
      <c r="C868" s="4" t="s">
        <v>2403</v>
      </c>
      <c r="E868" s="113"/>
      <c r="F868" s="67" t="s">
        <v>2404</v>
      </c>
      <c r="G868" s="50" t="s">
        <v>1678</v>
      </c>
      <c r="H868" s="50" t="s">
        <v>2405</v>
      </c>
      <c r="I868" s="51"/>
      <c r="J868" s="52">
        <v>15</v>
      </c>
      <c r="K868" s="52"/>
      <c r="L868" s="53">
        <v>43752</v>
      </c>
      <c r="M868" s="54">
        <f t="shared" si="376"/>
        <v>1</v>
      </c>
      <c r="N868" s="52">
        <f t="shared" si="354"/>
        <v>42</v>
      </c>
      <c r="O868" s="55">
        <f t="shared" ca="1" si="361"/>
        <v>42</v>
      </c>
      <c r="P868" s="55" t="str">
        <f t="shared" ca="1" si="362"/>
        <v>2019.10</v>
      </c>
      <c r="Q868" s="56">
        <f t="shared" si="363"/>
        <v>0</v>
      </c>
      <c r="R868" s="52">
        <f t="shared" ca="1" si="364"/>
        <v>-96</v>
      </c>
      <c r="S868" s="52"/>
      <c r="T868" s="52" t="str">
        <f t="shared" ca="1" si="369"/>
        <v/>
      </c>
      <c r="U868" s="57" t="s">
        <v>130</v>
      </c>
      <c r="V868" s="58">
        <f t="shared" ca="1" si="365"/>
        <v>0</v>
      </c>
      <c r="W868" s="59"/>
      <c r="X868" s="60"/>
      <c r="Y868" s="61"/>
      <c r="Z868" s="56">
        <f t="shared" ca="1" si="373"/>
        <v>0</v>
      </c>
      <c r="AA868" s="56">
        <f t="shared" ca="1" si="373"/>
        <v>0</v>
      </c>
      <c r="AB868" s="56">
        <f t="shared" ca="1" si="373"/>
        <v>0</v>
      </c>
      <c r="AC868" s="56">
        <f t="shared" ca="1" si="373"/>
        <v>0</v>
      </c>
      <c r="AD868" s="56">
        <f t="shared" ca="1" si="373"/>
        <v>0</v>
      </c>
      <c r="AE868" s="56">
        <f t="shared" ca="1" si="373"/>
        <v>0</v>
      </c>
      <c r="AF868" s="56">
        <f t="shared" ca="1" si="373"/>
        <v>0</v>
      </c>
      <c r="AG868" s="56">
        <f t="shared" ca="1" si="373"/>
        <v>0</v>
      </c>
      <c r="AH868" s="56">
        <f t="shared" ca="1" si="373"/>
        <v>0</v>
      </c>
      <c r="AI868" s="56">
        <f t="shared" ca="1" si="373"/>
        <v>0</v>
      </c>
      <c r="AJ868" s="56">
        <f t="shared" ca="1" si="374"/>
        <v>0</v>
      </c>
      <c r="AK868" s="56">
        <f t="shared" ca="1" si="374"/>
        <v>0</v>
      </c>
      <c r="AL868" s="56">
        <f t="shared" ca="1" si="374"/>
        <v>0</v>
      </c>
      <c r="AM868" s="56">
        <f t="shared" ca="1" si="374"/>
        <v>0</v>
      </c>
      <c r="AN868" s="56">
        <f t="shared" ca="1" si="374"/>
        <v>0</v>
      </c>
      <c r="AO868" s="56">
        <f t="shared" ca="1" si="374"/>
        <v>0</v>
      </c>
      <c r="AP868" s="56">
        <f t="shared" ca="1" si="374"/>
        <v>0</v>
      </c>
      <c r="AQ868" s="56">
        <f t="shared" ca="1" si="374"/>
        <v>0</v>
      </c>
      <c r="AR868" s="56">
        <f t="shared" ca="1" si="374"/>
        <v>0</v>
      </c>
      <c r="AS868" s="56">
        <f t="shared" ca="1" si="374"/>
        <v>0</v>
      </c>
      <c r="AT868" s="56">
        <f t="shared" ca="1" si="375"/>
        <v>0</v>
      </c>
      <c r="AU868" s="56">
        <f t="shared" ca="1" si="375"/>
        <v>0</v>
      </c>
      <c r="AV868" s="56">
        <f t="shared" ca="1" si="375"/>
        <v>0</v>
      </c>
      <c r="AW868" s="56">
        <f t="shared" ca="1" si="375"/>
        <v>0</v>
      </c>
      <c r="AX868" s="56">
        <f t="shared" ca="1" si="375"/>
        <v>0</v>
      </c>
      <c r="AY868" s="56">
        <f t="shared" ca="1" si="375"/>
        <v>0</v>
      </c>
      <c r="AZ868" s="56">
        <f t="shared" ca="1" si="375"/>
        <v>0</v>
      </c>
      <c r="BA868" s="56">
        <f t="shared" ca="1" si="375"/>
        <v>0</v>
      </c>
      <c r="BB868" s="56">
        <f t="shared" ca="1" si="375"/>
        <v>0</v>
      </c>
      <c r="BC868" s="56">
        <f t="shared" ca="1" si="375"/>
        <v>0</v>
      </c>
      <c r="BD868" s="56">
        <f t="shared" ca="1" si="375"/>
        <v>0</v>
      </c>
      <c r="BE868" s="56">
        <f t="shared" ca="1" si="375"/>
        <v>0</v>
      </c>
      <c r="BF868" s="56">
        <f t="shared" ca="1" si="375"/>
        <v>0</v>
      </c>
      <c r="BG868" s="56">
        <f t="shared" ca="1" si="375"/>
        <v>0</v>
      </c>
    </row>
    <row r="869" spans="1:59" s="4" customFormat="1" x14ac:dyDescent="0.2">
      <c r="A869" s="111" t="s">
        <v>2414</v>
      </c>
      <c r="B869" s="111" t="s">
        <v>2415</v>
      </c>
      <c r="C869" s="4" t="s">
        <v>2403</v>
      </c>
      <c r="E869" s="113"/>
      <c r="F869" s="67" t="s">
        <v>2404</v>
      </c>
      <c r="G869" s="50" t="s">
        <v>1678</v>
      </c>
      <c r="H869" s="50" t="s">
        <v>2405</v>
      </c>
      <c r="I869" s="51"/>
      <c r="J869" s="52">
        <v>15</v>
      </c>
      <c r="K869" s="52"/>
      <c r="L869" s="53">
        <v>43783</v>
      </c>
      <c r="M869" s="54">
        <f t="shared" si="376"/>
        <v>4</v>
      </c>
      <c r="N869" s="52">
        <f t="shared" si="354"/>
        <v>46</v>
      </c>
      <c r="O869" s="55">
        <f t="shared" ca="1" si="361"/>
        <v>46</v>
      </c>
      <c r="P869" s="55" t="str">
        <f t="shared" ca="1" si="362"/>
        <v>2019.11</v>
      </c>
      <c r="Q869" s="56">
        <f t="shared" si="363"/>
        <v>0</v>
      </c>
      <c r="R869" s="52">
        <f t="shared" ca="1" si="364"/>
        <v>-127</v>
      </c>
      <c r="S869" s="52"/>
      <c r="T869" s="52" t="str">
        <f t="shared" ca="1" si="369"/>
        <v/>
      </c>
      <c r="U869" s="57" t="s">
        <v>130</v>
      </c>
      <c r="V869" s="58">
        <f t="shared" ca="1" si="365"/>
        <v>0</v>
      </c>
      <c r="W869" s="59"/>
      <c r="X869" s="60"/>
      <c r="Y869" s="61"/>
      <c r="Z869" s="56">
        <f t="shared" ca="1" si="373"/>
        <v>0</v>
      </c>
      <c r="AA869" s="56">
        <f t="shared" ca="1" si="373"/>
        <v>0</v>
      </c>
      <c r="AB869" s="56">
        <f t="shared" ca="1" si="373"/>
        <v>0</v>
      </c>
      <c r="AC869" s="56">
        <f t="shared" ca="1" si="373"/>
        <v>0</v>
      </c>
      <c r="AD869" s="56">
        <f t="shared" ca="1" si="373"/>
        <v>0</v>
      </c>
      <c r="AE869" s="56">
        <f t="shared" ca="1" si="373"/>
        <v>0</v>
      </c>
      <c r="AF869" s="56">
        <f t="shared" ca="1" si="373"/>
        <v>0</v>
      </c>
      <c r="AG869" s="56">
        <f t="shared" ca="1" si="373"/>
        <v>0</v>
      </c>
      <c r="AH869" s="56">
        <f t="shared" ca="1" si="373"/>
        <v>0</v>
      </c>
      <c r="AI869" s="56">
        <f t="shared" ca="1" si="373"/>
        <v>0</v>
      </c>
      <c r="AJ869" s="56">
        <f t="shared" ca="1" si="374"/>
        <v>0</v>
      </c>
      <c r="AK869" s="56">
        <f t="shared" ca="1" si="374"/>
        <v>0</v>
      </c>
      <c r="AL869" s="56">
        <f t="shared" ca="1" si="374"/>
        <v>0</v>
      </c>
      <c r="AM869" s="56">
        <f t="shared" ca="1" si="374"/>
        <v>0</v>
      </c>
      <c r="AN869" s="56">
        <f t="shared" ca="1" si="374"/>
        <v>0</v>
      </c>
      <c r="AO869" s="56">
        <f t="shared" ca="1" si="374"/>
        <v>0</v>
      </c>
      <c r="AP869" s="56">
        <f t="shared" ca="1" si="374"/>
        <v>0</v>
      </c>
      <c r="AQ869" s="56">
        <f t="shared" ca="1" si="374"/>
        <v>0</v>
      </c>
      <c r="AR869" s="56">
        <f t="shared" ca="1" si="374"/>
        <v>0</v>
      </c>
      <c r="AS869" s="56">
        <f t="shared" ca="1" si="374"/>
        <v>0</v>
      </c>
      <c r="AT869" s="56">
        <f t="shared" ca="1" si="375"/>
        <v>0</v>
      </c>
      <c r="AU869" s="56">
        <f t="shared" ca="1" si="375"/>
        <v>0</v>
      </c>
      <c r="AV869" s="56">
        <f t="shared" ca="1" si="375"/>
        <v>0</v>
      </c>
      <c r="AW869" s="56">
        <f t="shared" ca="1" si="375"/>
        <v>0</v>
      </c>
      <c r="AX869" s="56">
        <f t="shared" ca="1" si="375"/>
        <v>0</v>
      </c>
      <c r="AY869" s="56">
        <f t="shared" ca="1" si="375"/>
        <v>0</v>
      </c>
      <c r="AZ869" s="56">
        <f t="shared" ca="1" si="375"/>
        <v>0</v>
      </c>
      <c r="BA869" s="56">
        <f t="shared" ca="1" si="375"/>
        <v>0</v>
      </c>
      <c r="BB869" s="56">
        <f t="shared" ca="1" si="375"/>
        <v>0</v>
      </c>
      <c r="BC869" s="56">
        <f t="shared" ca="1" si="375"/>
        <v>0</v>
      </c>
      <c r="BD869" s="56">
        <f t="shared" ca="1" si="375"/>
        <v>0</v>
      </c>
      <c r="BE869" s="56">
        <f t="shared" ca="1" si="375"/>
        <v>0</v>
      </c>
      <c r="BF869" s="56">
        <f t="shared" ca="1" si="375"/>
        <v>0</v>
      </c>
      <c r="BG869" s="56">
        <f t="shared" ca="1" si="375"/>
        <v>0</v>
      </c>
    </row>
    <row r="870" spans="1:59" s="4" customFormat="1" x14ac:dyDescent="0.2">
      <c r="A870" s="111" t="s">
        <v>2414</v>
      </c>
      <c r="B870" s="111" t="s">
        <v>2415</v>
      </c>
      <c r="C870" s="4" t="s">
        <v>2403</v>
      </c>
      <c r="E870" s="113"/>
      <c r="F870" s="67" t="s">
        <v>2404</v>
      </c>
      <c r="G870" s="50" t="s">
        <v>1678</v>
      </c>
      <c r="H870" s="50" t="s">
        <v>2405</v>
      </c>
      <c r="I870" s="51"/>
      <c r="J870" s="52">
        <v>15</v>
      </c>
      <c r="K870" s="52"/>
      <c r="L870" s="53">
        <v>43812</v>
      </c>
      <c r="M870" s="54">
        <f t="shared" si="376"/>
        <v>5</v>
      </c>
      <c r="N870" s="52">
        <f t="shared" si="354"/>
        <v>50</v>
      </c>
      <c r="O870" s="55">
        <f t="shared" ca="1" si="361"/>
        <v>50</v>
      </c>
      <c r="P870" s="55" t="str">
        <f t="shared" ca="1" si="362"/>
        <v>2019.12</v>
      </c>
      <c r="Q870" s="56">
        <f t="shared" si="363"/>
        <v>0</v>
      </c>
      <c r="R870" s="52">
        <f t="shared" ca="1" si="364"/>
        <v>-156</v>
      </c>
      <c r="S870" s="52"/>
      <c r="T870" s="52" t="str">
        <f t="shared" ca="1" si="369"/>
        <v/>
      </c>
      <c r="U870" s="57" t="s">
        <v>130</v>
      </c>
      <c r="V870" s="58">
        <f t="shared" ca="1" si="365"/>
        <v>0</v>
      </c>
      <c r="W870" s="59"/>
      <c r="X870" s="60"/>
      <c r="Y870" s="61"/>
      <c r="Z870" s="56">
        <f t="shared" ca="1" si="373"/>
        <v>0</v>
      </c>
      <c r="AA870" s="56">
        <f t="shared" ca="1" si="373"/>
        <v>0</v>
      </c>
      <c r="AB870" s="56">
        <f t="shared" ca="1" si="373"/>
        <v>0</v>
      </c>
      <c r="AC870" s="56">
        <f t="shared" ca="1" si="373"/>
        <v>0</v>
      </c>
      <c r="AD870" s="56">
        <f t="shared" ca="1" si="373"/>
        <v>0</v>
      </c>
      <c r="AE870" s="56">
        <f t="shared" ca="1" si="373"/>
        <v>0</v>
      </c>
      <c r="AF870" s="56">
        <f t="shared" ca="1" si="373"/>
        <v>0</v>
      </c>
      <c r="AG870" s="56">
        <f t="shared" ca="1" si="373"/>
        <v>0</v>
      </c>
      <c r="AH870" s="56">
        <f t="shared" ca="1" si="373"/>
        <v>0</v>
      </c>
      <c r="AI870" s="56">
        <f t="shared" ca="1" si="373"/>
        <v>0</v>
      </c>
      <c r="AJ870" s="56">
        <f t="shared" ca="1" si="374"/>
        <v>0</v>
      </c>
      <c r="AK870" s="56">
        <f t="shared" ca="1" si="374"/>
        <v>0</v>
      </c>
      <c r="AL870" s="56">
        <f t="shared" ca="1" si="374"/>
        <v>0</v>
      </c>
      <c r="AM870" s="56">
        <f t="shared" ca="1" si="374"/>
        <v>0</v>
      </c>
      <c r="AN870" s="56">
        <f t="shared" ca="1" si="374"/>
        <v>0</v>
      </c>
      <c r="AO870" s="56">
        <f t="shared" ca="1" si="374"/>
        <v>0</v>
      </c>
      <c r="AP870" s="56">
        <f t="shared" ca="1" si="374"/>
        <v>0</v>
      </c>
      <c r="AQ870" s="56">
        <f t="shared" ca="1" si="374"/>
        <v>0</v>
      </c>
      <c r="AR870" s="56">
        <f t="shared" ca="1" si="374"/>
        <v>0</v>
      </c>
      <c r="AS870" s="56">
        <f t="shared" ca="1" si="374"/>
        <v>0</v>
      </c>
      <c r="AT870" s="56">
        <f t="shared" ca="1" si="375"/>
        <v>0</v>
      </c>
      <c r="AU870" s="56">
        <f t="shared" ca="1" si="375"/>
        <v>0</v>
      </c>
      <c r="AV870" s="56">
        <f t="shared" ca="1" si="375"/>
        <v>0</v>
      </c>
      <c r="AW870" s="56">
        <f t="shared" ca="1" si="375"/>
        <v>0</v>
      </c>
      <c r="AX870" s="56">
        <f t="shared" ca="1" si="375"/>
        <v>0</v>
      </c>
      <c r="AY870" s="56">
        <f t="shared" ca="1" si="375"/>
        <v>0</v>
      </c>
      <c r="AZ870" s="56">
        <f t="shared" ca="1" si="375"/>
        <v>0</v>
      </c>
      <c r="BA870" s="56">
        <f t="shared" ca="1" si="375"/>
        <v>0</v>
      </c>
      <c r="BB870" s="56">
        <f t="shared" ca="1" si="375"/>
        <v>0</v>
      </c>
      <c r="BC870" s="56">
        <f t="shared" ca="1" si="375"/>
        <v>0</v>
      </c>
      <c r="BD870" s="56">
        <f t="shared" ca="1" si="375"/>
        <v>0</v>
      </c>
      <c r="BE870" s="56">
        <f t="shared" ca="1" si="375"/>
        <v>0</v>
      </c>
      <c r="BF870" s="56">
        <f t="shared" ca="1" si="375"/>
        <v>0</v>
      </c>
      <c r="BG870" s="56">
        <f t="shared" ca="1" si="375"/>
        <v>0</v>
      </c>
    </row>
    <row r="871" spans="1:59" s="4" customFormat="1" x14ac:dyDescent="0.2">
      <c r="A871" s="111" t="s">
        <v>2416</v>
      </c>
      <c r="B871" s="111" t="s">
        <v>2417</v>
      </c>
      <c r="C871" s="4" t="s">
        <v>2403</v>
      </c>
      <c r="E871" s="102"/>
      <c r="F871" s="67" t="s">
        <v>2404</v>
      </c>
      <c r="G871" s="50" t="s">
        <v>1682</v>
      </c>
      <c r="H871" s="50" t="s">
        <v>2405</v>
      </c>
      <c r="I871" s="51"/>
      <c r="J871" s="52">
        <v>9</v>
      </c>
      <c r="K871" s="52"/>
      <c r="L871" s="53"/>
      <c r="M871" s="54" t="str">
        <f t="shared" si="376"/>
        <v>-</v>
      </c>
      <c r="N871" s="52">
        <f t="shared" si="354"/>
        <v>0</v>
      </c>
      <c r="O871" s="55">
        <f t="shared" ca="1" si="361"/>
        <v>28</v>
      </c>
      <c r="P871" s="55" t="str">
        <f t="shared" ca="1" si="362"/>
        <v>2019.7</v>
      </c>
      <c r="Q871" s="56">
        <f t="shared" si="363"/>
        <v>0</v>
      </c>
      <c r="R871" s="52" t="str">
        <f t="shared" si="364"/>
        <v/>
      </c>
      <c r="S871" s="52"/>
      <c r="T871" s="52" t="str">
        <f t="shared" si="369"/>
        <v>OV</v>
      </c>
      <c r="U871" s="57" t="s">
        <v>130</v>
      </c>
      <c r="V871" s="58">
        <f t="shared" ca="1" si="365"/>
        <v>0</v>
      </c>
      <c r="W871" s="59"/>
      <c r="X871" s="60"/>
      <c r="Y871" s="61"/>
      <c r="Z871" s="56">
        <f t="shared" ca="1" si="373"/>
        <v>0</v>
      </c>
      <c r="AA871" s="56">
        <f t="shared" ca="1" si="373"/>
        <v>0</v>
      </c>
      <c r="AB871" s="56">
        <f t="shared" ca="1" si="373"/>
        <v>0</v>
      </c>
      <c r="AC871" s="56">
        <f t="shared" ca="1" si="373"/>
        <v>0</v>
      </c>
      <c r="AD871" s="56">
        <f t="shared" ca="1" si="373"/>
        <v>0</v>
      </c>
      <c r="AE871" s="56">
        <f t="shared" ca="1" si="373"/>
        <v>0</v>
      </c>
      <c r="AF871" s="56">
        <f t="shared" ca="1" si="373"/>
        <v>0</v>
      </c>
      <c r="AG871" s="56">
        <f t="shared" ca="1" si="373"/>
        <v>0</v>
      </c>
      <c r="AH871" s="56">
        <f t="shared" ca="1" si="373"/>
        <v>0</v>
      </c>
      <c r="AI871" s="56">
        <f t="shared" ca="1" si="373"/>
        <v>0</v>
      </c>
      <c r="AJ871" s="56">
        <f t="shared" ca="1" si="374"/>
        <v>0</v>
      </c>
      <c r="AK871" s="56">
        <f t="shared" ca="1" si="374"/>
        <v>0</v>
      </c>
      <c r="AL871" s="56">
        <f t="shared" ca="1" si="374"/>
        <v>0</v>
      </c>
      <c r="AM871" s="56">
        <f t="shared" ca="1" si="374"/>
        <v>0</v>
      </c>
      <c r="AN871" s="56">
        <f t="shared" ca="1" si="374"/>
        <v>0</v>
      </c>
      <c r="AO871" s="56">
        <f t="shared" ca="1" si="374"/>
        <v>0</v>
      </c>
      <c r="AP871" s="56">
        <f t="shared" ca="1" si="374"/>
        <v>0</v>
      </c>
      <c r="AQ871" s="56">
        <f t="shared" ca="1" si="374"/>
        <v>0</v>
      </c>
      <c r="AR871" s="56">
        <f t="shared" ca="1" si="374"/>
        <v>0</v>
      </c>
      <c r="AS871" s="56">
        <f t="shared" ca="1" si="374"/>
        <v>0</v>
      </c>
      <c r="AT871" s="56">
        <f t="shared" ca="1" si="375"/>
        <v>0</v>
      </c>
      <c r="AU871" s="56">
        <f t="shared" ca="1" si="375"/>
        <v>0</v>
      </c>
      <c r="AV871" s="56">
        <f t="shared" ca="1" si="375"/>
        <v>0</v>
      </c>
      <c r="AW871" s="56">
        <f t="shared" ca="1" si="375"/>
        <v>0</v>
      </c>
      <c r="AX871" s="56">
        <f t="shared" ca="1" si="375"/>
        <v>0</v>
      </c>
      <c r="AY871" s="56">
        <f t="shared" ca="1" si="375"/>
        <v>0</v>
      </c>
      <c r="AZ871" s="56">
        <f t="shared" ca="1" si="375"/>
        <v>0</v>
      </c>
      <c r="BA871" s="56">
        <f t="shared" ca="1" si="375"/>
        <v>0</v>
      </c>
      <c r="BB871" s="56">
        <f t="shared" ca="1" si="375"/>
        <v>0</v>
      </c>
      <c r="BC871" s="56">
        <f t="shared" ca="1" si="375"/>
        <v>0</v>
      </c>
      <c r="BD871" s="56">
        <f t="shared" ca="1" si="375"/>
        <v>0</v>
      </c>
      <c r="BE871" s="56">
        <f t="shared" ca="1" si="375"/>
        <v>0</v>
      </c>
      <c r="BF871" s="56">
        <f t="shared" ca="1" si="375"/>
        <v>0</v>
      </c>
      <c r="BG871" s="56">
        <f t="shared" ca="1" si="375"/>
        <v>0</v>
      </c>
    </row>
    <row r="872" spans="1:59" s="4" customFormat="1" x14ac:dyDescent="0.2">
      <c r="A872" s="111" t="s">
        <v>2416</v>
      </c>
      <c r="B872" s="111" t="s">
        <v>2417</v>
      </c>
      <c r="C872" s="4" t="s">
        <v>2403</v>
      </c>
      <c r="E872" s="102"/>
      <c r="F872" s="67" t="s">
        <v>2404</v>
      </c>
      <c r="G872" s="50" t="s">
        <v>1682</v>
      </c>
      <c r="H872" s="50" t="s">
        <v>2405</v>
      </c>
      <c r="I872" s="51"/>
      <c r="J872" s="52">
        <v>9</v>
      </c>
      <c r="K872" s="52"/>
      <c r="L872" s="53"/>
      <c r="M872" s="54" t="str">
        <f t="shared" si="376"/>
        <v>-</v>
      </c>
      <c r="N872" s="52">
        <f t="shared" si="354"/>
        <v>0</v>
      </c>
      <c r="O872" s="55">
        <f t="shared" ca="1" si="361"/>
        <v>28</v>
      </c>
      <c r="P872" s="55" t="str">
        <f t="shared" ca="1" si="362"/>
        <v>2019.7</v>
      </c>
      <c r="Q872" s="56">
        <f t="shared" si="363"/>
        <v>0</v>
      </c>
      <c r="R872" s="52" t="str">
        <f t="shared" si="364"/>
        <v/>
      </c>
      <c r="S872" s="52"/>
      <c r="T872" s="52" t="str">
        <f t="shared" si="369"/>
        <v>OV</v>
      </c>
      <c r="U872" s="57" t="s">
        <v>130</v>
      </c>
      <c r="V872" s="58">
        <f t="shared" ca="1" si="365"/>
        <v>0</v>
      </c>
      <c r="W872" s="59"/>
      <c r="X872" s="60"/>
      <c r="Y872" s="61"/>
      <c r="Z872" s="56">
        <f t="shared" ref="Z872:AI881" ca="1" si="377">IF($O872-WEEKNUM(Z$1815)=0,$Y872,0)</f>
        <v>0</v>
      </c>
      <c r="AA872" s="56">
        <f t="shared" ca="1" si="377"/>
        <v>0</v>
      </c>
      <c r="AB872" s="56">
        <f t="shared" ca="1" si="377"/>
        <v>0</v>
      </c>
      <c r="AC872" s="56">
        <f t="shared" ca="1" si="377"/>
        <v>0</v>
      </c>
      <c r="AD872" s="56">
        <f t="shared" ca="1" si="377"/>
        <v>0</v>
      </c>
      <c r="AE872" s="56">
        <f t="shared" ca="1" si="377"/>
        <v>0</v>
      </c>
      <c r="AF872" s="56">
        <f t="shared" ca="1" si="377"/>
        <v>0</v>
      </c>
      <c r="AG872" s="56">
        <f t="shared" ca="1" si="377"/>
        <v>0</v>
      </c>
      <c r="AH872" s="56">
        <f t="shared" ca="1" si="377"/>
        <v>0</v>
      </c>
      <c r="AI872" s="56">
        <f t="shared" ca="1" si="377"/>
        <v>0</v>
      </c>
      <c r="AJ872" s="56">
        <f t="shared" ref="AJ872:AS881" ca="1" si="378">IF($O872-WEEKNUM(AJ$1815)=0,$Y872,0)</f>
        <v>0</v>
      </c>
      <c r="AK872" s="56">
        <f t="shared" ca="1" si="378"/>
        <v>0</v>
      </c>
      <c r="AL872" s="56">
        <f t="shared" ca="1" si="378"/>
        <v>0</v>
      </c>
      <c r="AM872" s="56">
        <f t="shared" ca="1" si="378"/>
        <v>0</v>
      </c>
      <c r="AN872" s="56">
        <f t="shared" ca="1" si="378"/>
        <v>0</v>
      </c>
      <c r="AO872" s="56">
        <f t="shared" ca="1" si="378"/>
        <v>0</v>
      </c>
      <c r="AP872" s="56">
        <f t="shared" ca="1" si="378"/>
        <v>0</v>
      </c>
      <c r="AQ872" s="56">
        <f t="shared" ca="1" si="378"/>
        <v>0</v>
      </c>
      <c r="AR872" s="56">
        <f t="shared" ca="1" si="378"/>
        <v>0</v>
      </c>
      <c r="AS872" s="56">
        <f t="shared" ca="1" si="378"/>
        <v>0</v>
      </c>
      <c r="AT872" s="56">
        <f t="shared" ref="AT872:BG881" ca="1" si="379">IF($O872-WEEKNUM(AT$1815)=0,$Y872,0)</f>
        <v>0</v>
      </c>
      <c r="AU872" s="56">
        <f t="shared" ca="1" si="379"/>
        <v>0</v>
      </c>
      <c r="AV872" s="56">
        <f t="shared" ca="1" si="379"/>
        <v>0</v>
      </c>
      <c r="AW872" s="56">
        <f t="shared" ca="1" si="379"/>
        <v>0</v>
      </c>
      <c r="AX872" s="56">
        <f t="shared" ca="1" si="379"/>
        <v>0</v>
      </c>
      <c r="AY872" s="56">
        <f t="shared" ca="1" si="379"/>
        <v>0</v>
      </c>
      <c r="AZ872" s="56">
        <f t="shared" ca="1" si="379"/>
        <v>0</v>
      </c>
      <c r="BA872" s="56">
        <f t="shared" ca="1" si="379"/>
        <v>0</v>
      </c>
      <c r="BB872" s="56">
        <f t="shared" ca="1" si="379"/>
        <v>0</v>
      </c>
      <c r="BC872" s="56">
        <f t="shared" ca="1" si="379"/>
        <v>0</v>
      </c>
      <c r="BD872" s="56">
        <f t="shared" ca="1" si="379"/>
        <v>0</v>
      </c>
      <c r="BE872" s="56">
        <f t="shared" ca="1" si="379"/>
        <v>0</v>
      </c>
      <c r="BF872" s="56">
        <f t="shared" ca="1" si="379"/>
        <v>0</v>
      </c>
      <c r="BG872" s="56">
        <f t="shared" ca="1" si="379"/>
        <v>0</v>
      </c>
    </row>
    <row r="873" spans="1:59" s="4" customFormat="1" x14ac:dyDescent="0.2">
      <c r="A873" s="111" t="s">
        <v>2416</v>
      </c>
      <c r="B873" s="111" t="s">
        <v>2417</v>
      </c>
      <c r="C873" s="4" t="s">
        <v>2403</v>
      </c>
      <c r="E873" s="102"/>
      <c r="F873" s="67" t="s">
        <v>2404</v>
      </c>
      <c r="G873" s="50" t="s">
        <v>1682</v>
      </c>
      <c r="H873" s="50" t="s">
        <v>2405</v>
      </c>
      <c r="I873" s="51"/>
      <c r="J873" s="52">
        <v>9</v>
      </c>
      <c r="K873" s="52"/>
      <c r="L873" s="53"/>
      <c r="M873" s="54" t="str">
        <f t="shared" si="376"/>
        <v>-</v>
      </c>
      <c r="N873" s="52">
        <f t="shared" si="354"/>
        <v>0</v>
      </c>
      <c r="O873" s="55">
        <f t="shared" ca="1" si="361"/>
        <v>28</v>
      </c>
      <c r="P873" s="55" t="str">
        <f t="shared" ca="1" si="362"/>
        <v>2019.7</v>
      </c>
      <c r="Q873" s="56">
        <f t="shared" si="363"/>
        <v>0</v>
      </c>
      <c r="R873" s="52" t="str">
        <f t="shared" si="364"/>
        <v/>
      </c>
      <c r="S873" s="52"/>
      <c r="T873" s="52" t="str">
        <f t="shared" si="369"/>
        <v>OV</v>
      </c>
      <c r="U873" s="57" t="s">
        <v>130</v>
      </c>
      <c r="V873" s="58">
        <f t="shared" ca="1" si="365"/>
        <v>0</v>
      </c>
      <c r="W873" s="59"/>
      <c r="X873" s="60"/>
      <c r="Y873" s="61"/>
      <c r="Z873" s="56">
        <f t="shared" ca="1" si="377"/>
        <v>0</v>
      </c>
      <c r="AA873" s="56">
        <f t="shared" ca="1" si="377"/>
        <v>0</v>
      </c>
      <c r="AB873" s="56">
        <f t="shared" ca="1" si="377"/>
        <v>0</v>
      </c>
      <c r="AC873" s="56">
        <f t="shared" ca="1" si="377"/>
        <v>0</v>
      </c>
      <c r="AD873" s="56">
        <f t="shared" ca="1" si="377"/>
        <v>0</v>
      </c>
      <c r="AE873" s="56">
        <f t="shared" ca="1" si="377"/>
        <v>0</v>
      </c>
      <c r="AF873" s="56">
        <f t="shared" ca="1" si="377"/>
        <v>0</v>
      </c>
      <c r="AG873" s="56">
        <f t="shared" ca="1" si="377"/>
        <v>0</v>
      </c>
      <c r="AH873" s="56">
        <f t="shared" ca="1" si="377"/>
        <v>0</v>
      </c>
      <c r="AI873" s="56">
        <f t="shared" ca="1" si="377"/>
        <v>0</v>
      </c>
      <c r="AJ873" s="56">
        <f t="shared" ca="1" si="378"/>
        <v>0</v>
      </c>
      <c r="AK873" s="56">
        <f t="shared" ca="1" si="378"/>
        <v>0</v>
      </c>
      <c r="AL873" s="56">
        <f t="shared" ca="1" si="378"/>
        <v>0</v>
      </c>
      <c r="AM873" s="56">
        <f t="shared" ca="1" si="378"/>
        <v>0</v>
      </c>
      <c r="AN873" s="56">
        <f t="shared" ca="1" si="378"/>
        <v>0</v>
      </c>
      <c r="AO873" s="56">
        <f t="shared" ca="1" si="378"/>
        <v>0</v>
      </c>
      <c r="AP873" s="56">
        <f t="shared" ca="1" si="378"/>
        <v>0</v>
      </c>
      <c r="AQ873" s="56">
        <f t="shared" ca="1" si="378"/>
        <v>0</v>
      </c>
      <c r="AR873" s="56">
        <f t="shared" ca="1" si="378"/>
        <v>0</v>
      </c>
      <c r="AS873" s="56">
        <f t="shared" ca="1" si="378"/>
        <v>0</v>
      </c>
      <c r="AT873" s="56">
        <f t="shared" ca="1" si="379"/>
        <v>0</v>
      </c>
      <c r="AU873" s="56">
        <f t="shared" ca="1" si="379"/>
        <v>0</v>
      </c>
      <c r="AV873" s="56">
        <f t="shared" ca="1" si="379"/>
        <v>0</v>
      </c>
      <c r="AW873" s="56">
        <f t="shared" ca="1" si="379"/>
        <v>0</v>
      </c>
      <c r="AX873" s="56">
        <f t="shared" ca="1" si="379"/>
        <v>0</v>
      </c>
      <c r="AY873" s="56">
        <f t="shared" ca="1" si="379"/>
        <v>0</v>
      </c>
      <c r="AZ873" s="56">
        <f t="shared" ca="1" si="379"/>
        <v>0</v>
      </c>
      <c r="BA873" s="56">
        <f t="shared" ca="1" si="379"/>
        <v>0</v>
      </c>
      <c r="BB873" s="56">
        <f t="shared" ca="1" si="379"/>
        <v>0</v>
      </c>
      <c r="BC873" s="56">
        <f t="shared" ca="1" si="379"/>
        <v>0</v>
      </c>
      <c r="BD873" s="56">
        <f t="shared" ca="1" si="379"/>
        <v>0</v>
      </c>
      <c r="BE873" s="56">
        <f t="shared" ca="1" si="379"/>
        <v>0</v>
      </c>
      <c r="BF873" s="56">
        <f t="shared" ca="1" si="379"/>
        <v>0</v>
      </c>
      <c r="BG873" s="56">
        <f t="shared" ca="1" si="379"/>
        <v>0</v>
      </c>
    </row>
    <row r="874" spans="1:59" s="4" customFormat="1" x14ac:dyDescent="0.2">
      <c r="A874" s="111" t="s">
        <v>2416</v>
      </c>
      <c r="B874" s="111" t="s">
        <v>2417</v>
      </c>
      <c r="C874" s="4" t="s">
        <v>2403</v>
      </c>
      <c r="E874" s="102"/>
      <c r="F874" s="67" t="s">
        <v>2404</v>
      </c>
      <c r="G874" s="50" t="s">
        <v>1682</v>
      </c>
      <c r="H874" s="50" t="s">
        <v>2405</v>
      </c>
      <c r="I874" s="51"/>
      <c r="J874" s="52">
        <v>9</v>
      </c>
      <c r="K874" s="52"/>
      <c r="L874" s="53"/>
      <c r="M874" s="54" t="str">
        <f t="shared" si="376"/>
        <v>-</v>
      </c>
      <c r="N874" s="52">
        <f t="shared" si="354"/>
        <v>0</v>
      </c>
      <c r="O874" s="55">
        <f t="shared" ca="1" si="361"/>
        <v>28</v>
      </c>
      <c r="P874" s="55" t="str">
        <f t="shared" ca="1" si="362"/>
        <v>2019.7</v>
      </c>
      <c r="Q874" s="56">
        <f t="shared" si="363"/>
        <v>0</v>
      </c>
      <c r="R874" s="52" t="str">
        <f t="shared" si="364"/>
        <v/>
      </c>
      <c r="S874" s="52"/>
      <c r="T874" s="52" t="str">
        <f t="shared" si="369"/>
        <v>OV</v>
      </c>
      <c r="U874" s="57" t="s">
        <v>130</v>
      </c>
      <c r="V874" s="58">
        <f t="shared" ca="1" si="365"/>
        <v>0</v>
      </c>
      <c r="W874" s="59"/>
      <c r="X874" s="60"/>
      <c r="Y874" s="61"/>
      <c r="Z874" s="56">
        <f t="shared" ca="1" si="377"/>
        <v>0</v>
      </c>
      <c r="AA874" s="56">
        <f t="shared" ca="1" si="377"/>
        <v>0</v>
      </c>
      <c r="AB874" s="56">
        <f t="shared" ca="1" si="377"/>
        <v>0</v>
      </c>
      <c r="AC874" s="56">
        <f t="shared" ca="1" si="377"/>
        <v>0</v>
      </c>
      <c r="AD874" s="56">
        <f t="shared" ca="1" si="377"/>
        <v>0</v>
      </c>
      <c r="AE874" s="56">
        <f t="shared" ca="1" si="377"/>
        <v>0</v>
      </c>
      <c r="AF874" s="56">
        <f t="shared" ca="1" si="377"/>
        <v>0</v>
      </c>
      <c r="AG874" s="56">
        <f t="shared" ca="1" si="377"/>
        <v>0</v>
      </c>
      <c r="AH874" s="56">
        <f t="shared" ca="1" si="377"/>
        <v>0</v>
      </c>
      <c r="AI874" s="56">
        <f t="shared" ca="1" si="377"/>
        <v>0</v>
      </c>
      <c r="AJ874" s="56">
        <f t="shared" ca="1" si="378"/>
        <v>0</v>
      </c>
      <c r="AK874" s="56">
        <f t="shared" ca="1" si="378"/>
        <v>0</v>
      </c>
      <c r="AL874" s="56">
        <f t="shared" ca="1" si="378"/>
        <v>0</v>
      </c>
      <c r="AM874" s="56">
        <f t="shared" ca="1" si="378"/>
        <v>0</v>
      </c>
      <c r="AN874" s="56">
        <f t="shared" ca="1" si="378"/>
        <v>0</v>
      </c>
      <c r="AO874" s="56">
        <f t="shared" ca="1" si="378"/>
        <v>0</v>
      </c>
      <c r="AP874" s="56">
        <f t="shared" ca="1" si="378"/>
        <v>0</v>
      </c>
      <c r="AQ874" s="56">
        <f t="shared" ca="1" si="378"/>
        <v>0</v>
      </c>
      <c r="AR874" s="56">
        <f t="shared" ca="1" si="378"/>
        <v>0</v>
      </c>
      <c r="AS874" s="56">
        <f t="shared" ca="1" si="378"/>
        <v>0</v>
      </c>
      <c r="AT874" s="56">
        <f t="shared" ca="1" si="379"/>
        <v>0</v>
      </c>
      <c r="AU874" s="56">
        <f t="shared" ca="1" si="379"/>
        <v>0</v>
      </c>
      <c r="AV874" s="56">
        <f t="shared" ca="1" si="379"/>
        <v>0</v>
      </c>
      <c r="AW874" s="56">
        <f t="shared" ca="1" si="379"/>
        <v>0</v>
      </c>
      <c r="AX874" s="56">
        <f t="shared" ca="1" si="379"/>
        <v>0</v>
      </c>
      <c r="AY874" s="56">
        <f t="shared" ca="1" si="379"/>
        <v>0</v>
      </c>
      <c r="AZ874" s="56">
        <f t="shared" ca="1" si="379"/>
        <v>0</v>
      </c>
      <c r="BA874" s="56">
        <f t="shared" ca="1" si="379"/>
        <v>0</v>
      </c>
      <c r="BB874" s="56">
        <f t="shared" ca="1" si="379"/>
        <v>0</v>
      </c>
      <c r="BC874" s="56">
        <f t="shared" ca="1" si="379"/>
        <v>0</v>
      </c>
      <c r="BD874" s="56">
        <f t="shared" ca="1" si="379"/>
        <v>0</v>
      </c>
      <c r="BE874" s="56">
        <f t="shared" ca="1" si="379"/>
        <v>0</v>
      </c>
      <c r="BF874" s="56">
        <f t="shared" ca="1" si="379"/>
        <v>0</v>
      </c>
      <c r="BG874" s="56">
        <f t="shared" ca="1" si="379"/>
        <v>0</v>
      </c>
    </row>
    <row r="875" spans="1:59" s="4" customFormat="1" x14ac:dyDescent="0.2">
      <c r="A875" s="111" t="s">
        <v>2406</v>
      </c>
      <c r="B875" s="111" t="s">
        <v>2418</v>
      </c>
      <c r="C875" s="4" t="s">
        <v>2403</v>
      </c>
      <c r="E875" s="48"/>
      <c r="F875" s="67" t="s">
        <v>2404</v>
      </c>
      <c r="G875" s="50" t="s">
        <v>1678</v>
      </c>
      <c r="H875" s="50" t="s">
        <v>2405</v>
      </c>
      <c r="I875" s="51"/>
      <c r="J875" s="52"/>
      <c r="K875" s="52"/>
      <c r="L875" s="53"/>
      <c r="M875" s="54" t="str">
        <f t="shared" si="376"/>
        <v>-</v>
      </c>
      <c r="N875" s="52">
        <f t="shared" si="354"/>
        <v>0</v>
      </c>
      <c r="O875" s="55">
        <f t="shared" ca="1" si="361"/>
        <v>28</v>
      </c>
      <c r="P875" s="55" t="str">
        <f t="shared" ca="1" si="362"/>
        <v>2019.7</v>
      </c>
      <c r="Q875" s="56">
        <f t="shared" si="363"/>
        <v>0</v>
      </c>
      <c r="R875" s="52" t="str">
        <f t="shared" si="364"/>
        <v/>
      </c>
      <c r="S875" s="52"/>
      <c r="T875" s="52" t="str">
        <f t="shared" si="369"/>
        <v>OV</v>
      </c>
      <c r="U875" s="57" t="s">
        <v>130</v>
      </c>
      <c r="V875" s="58">
        <f t="shared" ca="1" si="365"/>
        <v>0</v>
      </c>
      <c r="W875" s="59"/>
      <c r="X875" s="60"/>
      <c r="Y875" s="61"/>
      <c r="Z875" s="56">
        <f t="shared" ca="1" si="377"/>
        <v>0</v>
      </c>
      <c r="AA875" s="56">
        <f t="shared" ca="1" si="377"/>
        <v>0</v>
      </c>
      <c r="AB875" s="56">
        <f t="shared" ca="1" si="377"/>
        <v>0</v>
      </c>
      <c r="AC875" s="56">
        <f t="shared" ca="1" si="377"/>
        <v>0</v>
      </c>
      <c r="AD875" s="56">
        <f t="shared" ca="1" si="377"/>
        <v>0</v>
      </c>
      <c r="AE875" s="56">
        <f t="shared" ca="1" si="377"/>
        <v>0</v>
      </c>
      <c r="AF875" s="56">
        <f t="shared" ca="1" si="377"/>
        <v>0</v>
      </c>
      <c r="AG875" s="56">
        <f t="shared" ca="1" si="377"/>
        <v>0</v>
      </c>
      <c r="AH875" s="56">
        <f t="shared" ca="1" si="377"/>
        <v>0</v>
      </c>
      <c r="AI875" s="56">
        <f t="shared" ca="1" si="377"/>
        <v>0</v>
      </c>
      <c r="AJ875" s="56">
        <f t="shared" ca="1" si="378"/>
        <v>0</v>
      </c>
      <c r="AK875" s="56">
        <f t="shared" ca="1" si="378"/>
        <v>0</v>
      </c>
      <c r="AL875" s="56">
        <f t="shared" ca="1" si="378"/>
        <v>0</v>
      </c>
      <c r="AM875" s="56">
        <f t="shared" ca="1" si="378"/>
        <v>0</v>
      </c>
      <c r="AN875" s="56">
        <f t="shared" ca="1" si="378"/>
        <v>0</v>
      </c>
      <c r="AO875" s="56">
        <f t="shared" ca="1" si="378"/>
        <v>0</v>
      </c>
      <c r="AP875" s="56">
        <f t="shared" ca="1" si="378"/>
        <v>0</v>
      </c>
      <c r="AQ875" s="56">
        <f t="shared" ca="1" si="378"/>
        <v>0</v>
      </c>
      <c r="AR875" s="56">
        <f t="shared" ca="1" si="378"/>
        <v>0</v>
      </c>
      <c r="AS875" s="56">
        <f t="shared" ca="1" si="378"/>
        <v>0</v>
      </c>
      <c r="AT875" s="56">
        <f t="shared" ca="1" si="379"/>
        <v>0</v>
      </c>
      <c r="AU875" s="56">
        <f t="shared" ca="1" si="379"/>
        <v>0</v>
      </c>
      <c r="AV875" s="56">
        <f t="shared" ca="1" si="379"/>
        <v>0</v>
      </c>
      <c r="AW875" s="56">
        <f t="shared" ca="1" si="379"/>
        <v>0</v>
      </c>
      <c r="AX875" s="56">
        <f t="shared" ca="1" si="379"/>
        <v>0</v>
      </c>
      <c r="AY875" s="56">
        <f t="shared" ca="1" si="379"/>
        <v>0</v>
      </c>
      <c r="AZ875" s="56">
        <f t="shared" ca="1" si="379"/>
        <v>0</v>
      </c>
      <c r="BA875" s="56">
        <f t="shared" ca="1" si="379"/>
        <v>0</v>
      </c>
      <c r="BB875" s="56">
        <f t="shared" ca="1" si="379"/>
        <v>0</v>
      </c>
      <c r="BC875" s="56">
        <f t="shared" ca="1" si="379"/>
        <v>0</v>
      </c>
      <c r="BD875" s="56">
        <f t="shared" ca="1" si="379"/>
        <v>0</v>
      </c>
      <c r="BE875" s="56">
        <f t="shared" ca="1" si="379"/>
        <v>0</v>
      </c>
      <c r="BF875" s="56">
        <f t="shared" ca="1" si="379"/>
        <v>0</v>
      </c>
      <c r="BG875" s="56">
        <f t="shared" ca="1" si="379"/>
        <v>0</v>
      </c>
    </row>
    <row r="876" spans="1:59" s="4" customFormat="1" x14ac:dyDescent="0.2">
      <c r="A876" s="111" t="s">
        <v>2419</v>
      </c>
      <c r="B876" s="111" t="s">
        <v>2418</v>
      </c>
      <c r="C876" s="4" t="s">
        <v>2403</v>
      </c>
      <c r="E876" s="48"/>
      <c r="F876" s="67" t="s">
        <v>2404</v>
      </c>
      <c r="G876" s="50" t="s">
        <v>1678</v>
      </c>
      <c r="H876" s="50" t="s">
        <v>2405</v>
      </c>
      <c r="I876" s="51"/>
      <c r="J876" s="52"/>
      <c r="K876" s="52"/>
      <c r="L876" s="53"/>
      <c r="M876" s="54" t="str">
        <f t="shared" si="376"/>
        <v>-</v>
      </c>
      <c r="N876" s="52">
        <f t="shared" si="354"/>
        <v>0</v>
      </c>
      <c r="O876" s="55">
        <f t="shared" ca="1" si="361"/>
        <v>28</v>
      </c>
      <c r="P876" s="55" t="str">
        <f t="shared" ca="1" si="362"/>
        <v>2019.7</v>
      </c>
      <c r="Q876" s="56">
        <f t="shared" si="363"/>
        <v>0</v>
      </c>
      <c r="R876" s="52" t="str">
        <f t="shared" si="364"/>
        <v/>
      </c>
      <c r="S876" s="52"/>
      <c r="T876" s="52" t="str">
        <f t="shared" si="369"/>
        <v>OV</v>
      </c>
      <c r="U876" s="57" t="s">
        <v>130</v>
      </c>
      <c r="V876" s="58">
        <f t="shared" ca="1" si="365"/>
        <v>0</v>
      </c>
      <c r="W876" s="59"/>
      <c r="X876" s="60"/>
      <c r="Y876" s="61"/>
      <c r="Z876" s="56">
        <f t="shared" ca="1" si="377"/>
        <v>0</v>
      </c>
      <c r="AA876" s="56">
        <f t="shared" ca="1" si="377"/>
        <v>0</v>
      </c>
      <c r="AB876" s="56">
        <f t="shared" ca="1" si="377"/>
        <v>0</v>
      </c>
      <c r="AC876" s="56">
        <f t="shared" ca="1" si="377"/>
        <v>0</v>
      </c>
      <c r="AD876" s="56">
        <f t="shared" ca="1" si="377"/>
        <v>0</v>
      </c>
      <c r="AE876" s="56">
        <f t="shared" ca="1" si="377"/>
        <v>0</v>
      </c>
      <c r="AF876" s="56">
        <f t="shared" ca="1" si="377"/>
        <v>0</v>
      </c>
      <c r="AG876" s="56">
        <f t="shared" ca="1" si="377"/>
        <v>0</v>
      </c>
      <c r="AH876" s="56">
        <f t="shared" ca="1" si="377"/>
        <v>0</v>
      </c>
      <c r="AI876" s="56">
        <f t="shared" ca="1" si="377"/>
        <v>0</v>
      </c>
      <c r="AJ876" s="56">
        <f t="shared" ca="1" si="378"/>
        <v>0</v>
      </c>
      <c r="AK876" s="56">
        <f t="shared" ca="1" si="378"/>
        <v>0</v>
      </c>
      <c r="AL876" s="56">
        <f t="shared" ca="1" si="378"/>
        <v>0</v>
      </c>
      <c r="AM876" s="56">
        <f t="shared" ca="1" si="378"/>
        <v>0</v>
      </c>
      <c r="AN876" s="56">
        <f t="shared" ca="1" si="378"/>
        <v>0</v>
      </c>
      <c r="AO876" s="56">
        <f t="shared" ca="1" si="378"/>
        <v>0</v>
      </c>
      <c r="AP876" s="56">
        <f t="shared" ca="1" si="378"/>
        <v>0</v>
      </c>
      <c r="AQ876" s="56">
        <f t="shared" ca="1" si="378"/>
        <v>0</v>
      </c>
      <c r="AR876" s="56">
        <f t="shared" ca="1" si="378"/>
        <v>0</v>
      </c>
      <c r="AS876" s="56">
        <f t="shared" ca="1" si="378"/>
        <v>0</v>
      </c>
      <c r="AT876" s="56">
        <f t="shared" ca="1" si="379"/>
        <v>0</v>
      </c>
      <c r="AU876" s="56">
        <f t="shared" ca="1" si="379"/>
        <v>0</v>
      </c>
      <c r="AV876" s="56">
        <f t="shared" ca="1" si="379"/>
        <v>0</v>
      </c>
      <c r="AW876" s="56">
        <f t="shared" ca="1" si="379"/>
        <v>0</v>
      </c>
      <c r="AX876" s="56">
        <f t="shared" ca="1" si="379"/>
        <v>0</v>
      </c>
      <c r="AY876" s="56">
        <f t="shared" ca="1" si="379"/>
        <v>0</v>
      </c>
      <c r="AZ876" s="56">
        <f t="shared" ca="1" si="379"/>
        <v>0</v>
      </c>
      <c r="BA876" s="56">
        <f t="shared" ca="1" si="379"/>
        <v>0</v>
      </c>
      <c r="BB876" s="56">
        <f t="shared" ca="1" si="379"/>
        <v>0</v>
      </c>
      <c r="BC876" s="56">
        <f t="shared" ca="1" si="379"/>
        <v>0</v>
      </c>
      <c r="BD876" s="56">
        <f t="shared" ca="1" si="379"/>
        <v>0</v>
      </c>
      <c r="BE876" s="56">
        <f t="shared" ca="1" si="379"/>
        <v>0</v>
      </c>
      <c r="BF876" s="56">
        <f t="shared" ca="1" si="379"/>
        <v>0</v>
      </c>
      <c r="BG876" s="56">
        <f t="shared" ca="1" si="379"/>
        <v>0</v>
      </c>
    </row>
    <row r="877" spans="1:59" s="4" customFormat="1" x14ac:dyDescent="0.2">
      <c r="A877" s="111"/>
      <c r="B877" s="111" t="s">
        <v>2420</v>
      </c>
      <c r="C877" s="4" t="s">
        <v>2403</v>
      </c>
      <c r="E877" s="48"/>
      <c r="F877" s="67" t="s">
        <v>2404</v>
      </c>
      <c r="G877" s="50" t="s">
        <v>1682</v>
      </c>
      <c r="H877" s="50" t="s">
        <v>2405</v>
      </c>
      <c r="I877" s="51"/>
      <c r="J877" s="52"/>
      <c r="K877" s="52"/>
      <c r="L877" s="53"/>
      <c r="M877" s="54" t="str">
        <f t="shared" si="376"/>
        <v>-</v>
      </c>
      <c r="N877" s="52">
        <f t="shared" si="354"/>
        <v>0</v>
      </c>
      <c r="O877" s="55">
        <f t="shared" ca="1" si="361"/>
        <v>28</v>
      </c>
      <c r="P877" s="55" t="str">
        <f t="shared" ca="1" si="362"/>
        <v>2019.7</v>
      </c>
      <c r="Q877" s="56">
        <f t="shared" si="363"/>
        <v>0</v>
      </c>
      <c r="R877" s="52" t="str">
        <f t="shared" si="364"/>
        <v/>
      </c>
      <c r="S877" s="52"/>
      <c r="T877" s="52" t="str">
        <f t="shared" si="369"/>
        <v>OV</v>
      </c>
      <c r="U877" s="57" t="s">
        <v>130</v>
      </c>
      <c r="V877" s="58">
        <f t="shared" ca="1" si="365"/>
        <v>0</v>
      </c>
      <c r="W877" s="59"/>
      <c r="X877" s="60"/>
      <c r="Y877" s="61"/>
      <c r="Z877" s="56">
        <f t="shared" ca="1" si="377"/>
        <v>0</v>
      </c>
      <c r="AA877" s="56">
        <f t="shared" ca="1" si="377"/>
        <v>0</v>
      </c>
      <c r="AB877" s="56">
        <f t="shared" ca="1" si="377"/>
        <v>0</v>
      </c>
      <c r="AC877" s="56">
        <f t="shared" ca="1" si="377"/>
        <v>0</v>
      </c>
      <c r="AD877" s="56">
        <f t="shared" ca="1" si="377"/>
        <v>0</v>
      </c>
      <c r="AE877" s="56">
        <f t="shared" ca="1" si="377"/>
        <v>0</v>
      </c>
      <c r="AF877" s="56">
        <f t="shared" ca="1" si="377"/>
        <v>0</v>
      </c>
      <c r="AG877" s="56">
        <f t="shared" ca="1" si="377"/>
        <v>0</v>
      </c>
      <c r="AH877" s="56">
        <f t="shared" ca="1" si="377"/>
        <v>0</v>
      </c>
      <c r="AI877" s="56">
        <f t="shared" ca="1" si="377"/>
        <v>0</v>
      </c>
      <c r="AJ877" s="56">
        <f t="shared" ca="1" si="378"/>
        <v>0</v>
      </c>
      <c r="AK877" s="56">
        <f t="shared" ca="1" si="378"/>
        <v>0</v>
      </c>
      <c r="AL877" s="56">
        <f t="shared" ca="1" si="378"/>
        <v>0</v>
      </c>
      <c r="AM877" s="56">
        <f t="shared" ca="1" si="378"/>
        <v>0</v>
      </c>
      <c r="AN877" s="56">
        <f t="shared" ca="1" si="378"/>
        <v>0</v>
      </c>
      <c r="AO877" s="56">
        <f t="shared" ca="1" si="378"/>
        <v>0</v>
      </c>
      <c r="AP877" s="56">
        <f t="shared" ca="1" si="378"/>
        <v>0</v>
      </c>
      <c r="AQ877" s="56">
        <f t="shared" ca="1" si="378"/>
        <v>0</v>
      </c>
      <c r="AR877" s="56">
        <f t="shared" ca="1" si="378"/>
        <v>0</v>
      </c>
      <c r="AS877" s="56">
        <f t="shared" ca="1" si="378"/>
        <v>0</v>
      </c>
      <c r="AT877" s="56">
        <f t="shared" ca="1" si="379"/>
        <v>0</v>
      </c>
      <c r="AU877" s="56">
        <f t="shared" ca="1" si="379"/>
        <v>0</v>
      </c>
      <c r="AV877" s="56">
        <f t="shared" ca="1" si="379"/>
        <v>0</v>
      </c>
      <c r="AW877" s="56">
        <f t="shared" ca="1" si="379"/>
        <v>0</v>
      </c>
      <c r="AX877" s="56">
        <f t="shared" ca="1" si="379"/>
        <v>0</v>
      </c>
      <c r="AY877" s="56">
        <f t="shared" ca="1" si="379"/>
        <v>0</v>
      </c>
      <c r="AZ877" s="56">
        <f t="shared" ca="1" si="379"/>
        <v>0</v>
      </c>
      <c r="BA877" s="56">
        <f t="shared" ca="1" si="379"/>
        <v>0</v>
      </c>
      <c r="BB877" s="56">
        <f t="shared" ca="1" si="379"/>
        <v>0</v>
      </c>
      <c r="BC877" s="56">
        <f t="shared" ca="1" si="379"/>
        <v>0</v>
      </c>
      <c r="BD877" s="56">
        <f t="shared" ca="1" si="379"/>
        <v>0</v>
      </c>
      <c r="BE877" s="56">
        <f t="shared" ca="1" si="379"/>
        <v>0</v>
      </c>
      <c r="BF877" s="56">
        <f t="shared" ca="1" si="379"/>
        <v>0</v>
      </c>
      <c r="BG877" s="56">
        <f t="shared" ca="1" si="379"/>
        <v>0</v>
      </c>
    </row>
    <row r="878" spans="1:59" s="4" customFormat="1" x14ac:dyDescent="0.2">
      <c r="A878" s="4" t="s">
        <v>179</v>
      </c>
      <c r="B878" s="4" t="s">
        <v>2421</v>
      </c>
      <c r="C878" s="4" t="s">
        <v>1684</v>
      </c>
      <c r="E878" s="48"/>
      <c r="F878" s="49"/>
      <c r="G878" s="50" t="s">
        <v>1682</v>
      </c>
      <c r="H878" s="50" t="s">
        <v>1682</v>
      </c>
      <c r="I878" s="51"/>
      <c r="J878" s="52">
        <v>30</v>
      </c>
      <c r="K878" s="52"/>
      <c r="L878" s="53"/>
      <c r="M878" s="54" t="str">
        <f t="shared" si="376"/>
        <v>-</v>
      </c>
      <c r="N878" s="52">
        <f t="shared" si="354"/>
        <v>0</v>
      </c>
      <c r="O878" s="55">
        <f t="shared" ca="1" si="361"/>
        <v>28</v>
      </c>
      <c r="P878" s="55" t="str">
        <f t="shared" ca="1" si="362"/>
        <v>2019.7</v>
      </c>
      <c r="Q878" s="56">
        <f t="shared" si="363"/>
        <v>0</v>
      </c>
      <c r="R878" s="52" t="str">
        <f t="shared" si="364"/>
        <v/>
      </c>
      <c r="S878" s="52"/>
      <c r="T878" s="52" t="str">
        <f t="shared" si="369"/>
        <v>OV</v>
      </c>
      <c r="U878" s="57" t="s">
        <v>178</v>
      </c>
      <c r="V878" s="58">
        <f t="shared" ca="1" si="365"/>
        <v>0</v>
      </c>
      <c r="W878" s="59"/>
      <c r="X878" s="60"/>
      <c r="Y878" s="61"/>
      <c r="Z878" s="56">
        <f t="shared" ca="1" si="377"/>
        <v>0</v>
      </c>
      <c r="AA878" s="56">
        <f t="shared" ca="1" si="377"/>
        <v>0</v>
      </c>
      <c r="AB878" s="56">
        <f t="shared" ca="1" si="377"/>
        <v>0</v>
      </c>
      <c r="AC878" s="56">
        <f t="shared" ca="1" si="377"/>
        <v>0</v>
      </c>
      <c r="AD878" s="56">
        <f t="shared" ca="1" si="377"/>
        <v>0</v>
      </c>
      <c r="AE878" s="56">
        <f t="shared" ca="1" si="377"/>
        <v>0</v>
      </c>
      <c r="AF878" s="56">
        <f t="shared" ca="1" si="377"/>
        <v>0</v>
      </c>
      <c r="AG878" s="56">
        <f t="shared" ca="1" si="377"/>
        <v>0</v>
      </c>
      <c r="AH878" s="56">
        <f t="shared" ca="1" si="377"/>
        <v>0</v>
      </c>
      <c r="AI878" s="56">
        <f t="shared" ca="1" si="377"/>
        <v>0</v>
      </c>
      <c r="AJ878" s="56">
        <f t="shared" ca="1" si="378"/>
        <v>0</v>
      </c>
      <c r="AK878" s="56">
        <f t="shared" ca="1" si="378"/>
        <v>0</v>
      </c>
      <c r="AL878" s="56">
        <f t="shared" ca="1" si="378"/>
        <v>0</v>
      </c>
      <c r="AM878" s="56">
        <f t="shared" ca="1" si="378"/>
        <v>0</v>
      </c>
      <c r="AN878" s="56">
        <f t="shared" ca="1" si="378"/>
        <v>0</v>
      </c>
      <c r="AO878" s="56">
        <f t="shared" ca="1" si="378"/>
        <v>0</v>
      </c>
      <c r="AP878" s="56">
        <f t="shared" ca="1" si="378"/>
        <v>0</v>
      </c>
      <c r="AQ878" s="56">
        <f t="shared" ca="1" si="378"/>
        <v>0</v>
      </c>
      <c r="AR878" s="56">
        <f t="shared" ca="1" si="378"/>
        <v>0</v>
      </c>
      <c r="AS878" s="56">
        <f t="shared" ca="1" si="378"/>
        <v>0</v>
      </c>
      <c r="AT878" s="56">
        <f t="shared" ca="1" si="379"/>
        <v>0</v>
      </c>
      <c r="AU878" s="56">
        <f t="shared" ca="1" si="379"/>
        <v>0</v>
      </c>
      <c r="AV878" s="56">
        <f t="shared" ca="1" si="379"/>
        <v>0</v>
      </c>
      <c r="AW878" s="56">
        <f t="shared" ca="1" si="379"/>
        <v>0</v>
      </c>
      <c r="AX878" s="56">
        <f t="shared" ca="1" si="379"/>
        <v>0</v>
      </c>
      <c r="AY878" s="56">
        <f t="shared" ca="1" si="379"/>
        <v>0</v>
      </c>
      <c r="AZ878" s="56">
        <f t="shared" ca="1" si="379"/>
        <v>0</v>
      </c>
      <c r="BA878" s="56">
        <f t="shared" ca="1" si="379"/>
        <v>0</v>
      </c>
      <c r="BB878" s="56">
        <f t="shared" ca="1" si="379"/>
        <v>0</v>
      </c>
      <c r="BC878" s="56">
        <f t="shared" ca="1" si="379"/>
        <v>0</v>
      </c>
      <c r="BD878" s="56">
        <f t="shared" ca="1" si="379"/>
        <v>0</v>
      </c>
      <c r="BE878" s="56">
        <f t="shared" ca="1" si="379"/>
        <v>0</v>
      </c>
      <c r="BF878" s="56">
        <f t="shared" ca="1" si="379"/>
        <v>0</v>
      </c>
      <c r="BG878" s="56">
        <f t="shared" ca="1" si="379"/>
        <v>0</v>
      </c>
    </row>
    <row r="879" spans="1:59" s="4" customFormat="1" x14ac:dyDescent="0.2">
      <c r="B879" s="4" t="s">
        <v>2422</v>
      </c>
      <c r="C879" s="4" t="s">
        <v>1688</v>
      </c>
      <c r="E879" s="48"/>
      <c r="F879" s="63"/>
      <c r="G879" s="50" t="s">
        <v>1682</v>
      </c>
      <c r="H879" s="50" t="s">
        <v>1682</v>
      </c>
      <c r="I879" s="51"/>
      <c r="J879" s="52">
        <v>7</v>
      </c>
      <c r="K879" s="52"/>
      <c r="L879" s="53"/>
      <c r="M879" s="54" t="str">
        <f t="shared" si="376"/>
        <v>-</v>
      </c>
      <c r="N879" s="52">
        <f t="shared" si="354"/>
        <v>0</v>
      </c>
      <c r="O879" s="55">
        <f t="shared" ca="1" si="361"/>
        <v>28</v>
      </c>
      <c r="P879" s="55" t="str">
        <f t="shared" ca="1" si="362"/>
        <v>2019.7</v>
      </c>
      <c r="Q879" s="56">
        <f t="shared" si="363"/>
        <v>0</v>
      </c>
      <c r="R879" s="52" t="str">
        <f t="shared" si="364"/>
        <v/>
      </c>
      <c r="S879" s="52"/>
      <c r="T879" s="52" t="str">
        <f t="shared" si="369"/>
        <v>OV</v>
      </c>
      <c r="U879" s="57" t="s">
        <v>130</v>
      </c>
      <c r="V879" s="58">
        <f t="shared" ca="1" si="365"/>
        <v>0</v>
      </c>
      <c r="W879" s="59"/>
      <c r="X879" s="60"/>
      <c r="Y879" s="61"/>
      <c r="Z879" s="56">
        <f t="shared" ca="1" si="377"/>
        <v>0</v>
      </c>
      <c r="AA879" s="56">
        <f t="shared" ca="1" si="377"/>
        <v>0</v>
      </c>
      <c r="AB879" s="56">
        <f t="shared" ca="1" si="377"/>
        <v>0</v>
      </c>
      <c r="AC879" s="56">
        <f t="shared" ca="1" si="377"/>
        <v>0</v>
      </c>
      <c r="AD879" s="56">
        <f t="shared" ca="1" si="377"/>
        <v>0</v>
      </c>
      <c r="AE879" s="56">
        <f t="shared" ca="1" si="377"/>
        <v>0</v>
      </c>
      <c r="AF879" s="56">
        <f t="shared" ca="1" si="377"/>
        <v>0</v>
      </c>
      <c r="AG879" s="56">
        <f t="shared" ca="1" si="377"/>
        <v>0</v>
      </c>
      <c r="AH879" s="56">
        <f t="shared" ca="1" si="377"/>
        <v>0</v>
      </c>
      <c r="AI879" s="56">
        <f t="shared" ca="1" si="377"/>
        <v>0</v>
      </c>
      <c r="AJ879" s="56">
        <f t="shared" ca="1" si="378"/>
        <v>0</v>
      </c>
      <c r="AK879" s="56">
        <f t="shared" ca="1" si="378"/>
        <v>0</v>
      </c>
      <c r="AL879" s="56">
        <f t="shared" ca="1" si="378"/>
        <v>0</v>
      </c>
      <c r="AM879" s="56">
        <f t="shared" ca="1" si="378"/>
        <v>0</v>
      </c>
      <c r="AN879" s="56">
        <f t="shared" ca="1" si="378"/>
        <v>0</v>
      </c>
      <c r="AO879" s="56">
        <f t="shared" ca="1" si="378"/>
        <v>0</v>
      </c>
      <c r="AP879" s="56">
        <f t="shared" ca="1" si="378"/>
        <v>0</v>
      </c>
      <c r="AQ879" s="56">
        <f t="shared" ca="1" si="378"/>
        <v>0</v>
      </c>
      <c r="AR879" s="56">
        <f t="shared" ca="1" si="378"/>
        <v>0</v>
      </c>
      <c r="AS879" s="56">
        <f t="shared" ca="1" si="378"/>
        <v>0</v>
      </c>
      <c r="AT879" s="56">
        <f t="shared" ca="1" si="379"/>
        <v>0</v>
      </c>
      <c r="AU879" s="56">
        <f t="shared" ca="1" si="379"/>
        <v>0</v>
      </c>
      <c r="AV879" s="56">
        <f t="shared" ca="1" si="379"/>
        <v>0</v>
      </c>
      <c r="AW879" s="56">
        <f t="shared" ca="1" si="379"/>
        <v>0</v>
      </c>
      <c r="AX879" s="56">
        <f t="shared" ca="1" si="379"/>
        <v>0</v>
      </c>
      <c r="AY879" s="56">
        <f t="shared" ca="1" si="379"/>
        <v>0</v>
      </c>
      <c r="AZ879" s="56">
        <f t="shared" ca="1" si="379"/>
        <v>0</v>
      </c>
      <c r="BA879" s="56">
        <f t="shared" ca="1" si="379"/>
        <v>0</v>
      </c>
      <c r="BB879" s="56">
        <f t="shared" ca="1" si="379"/>
        <v>0</v>
      </c>
      <c r="BC879" s="56">
        <f t="shared" ca="1" si="379"/>
        <v>0</v>
      </c>
      <c r="BD879" s="56">
        <f t="shared" ca="1" si="379"/>
        <v>0</v>
      </c>
      <c r="BE879" s="56">
        <f t="shared" ca="1" si="379"/>
        <v>0</v>
      </c>
      <c r="BF879" s="56">
        <f t="shared" ca="1" si="379"/>
        <v>0</v>
      </c>
      <c r="BG879" s="56">
        <f t="shared" ca="1" si="379"/>
        <v>0</v>
      </c>
    </row>
    <row r="880" spans="1:59" s="4" customFormat="1" x14ac:dyDescent="0.2">
      <c r="B880" s="4" t="s">
        <v>2423</v>
      </c>
      <c r="C880" s="4" t="s">
        <v>1681</v>
      </c>
      <c r="E880" s="48"/>
      <c r="F880" s="63"/>
      <c r="G880" s="50" t="s">
        <v>1682</v>
      </c>
      <c r="H880" s="50" t="s">
        <v>1682</v>
      </c>
      <c r="I880" s="51"/>
      <c r="J880" s="52">
        <v>7</v>
      </c>
      <c r="K880" s="52"/>
      <c r="L880" s="53"/>
      <c r="M880" s="54" t="str">
        <f t="shared" si="376"/>
        <v>-</v>
      </c>
      <c r="N880" s="52">
        <f t="shared" si="354"/>
        <v>0</v>
      </c>
      <c r="O880" s="55">
        <f t="shared" ca="1" si="361"/>
        <v>28</v>
      </c>
      <c r="P880" s="55" t="str">
        <f t="shared" ca="1" si="362"/>
        <v>2019.7</v>
      </c>
      <c r="Q880" s="56">
        <f t="shared" si="363"/>
        <v>0</v>
      </c>
      <c r="R880" s="52" t="str">
        <f t="shared" si="364"/>
        <v/>
      </c>
      <c r="S880" s="52"/>
      <c r="T880" s="52" t="str">
        <f t="shared" si="369"/>
        <v>OV</v>
      </c>
      <c r="U880" s="57" t="s">
        <v>130</v>
      </c>
      <c r="V880" s="58">
        <f t="shared" ca="1" si="365"/>
        <v>0</v>
      </c>
      <c r="W880" s="64" t="s">
        <v>2424</v>
      </c>
      <c r="X880" s="60"/>
      <c r="Y880" s="61"/>
      <c r="Z880" s="56">
        <f t="shared" ca="1" si="377"/>
        <v>0</v>
      </c>
      <c r="AA880" s="56">
        <f t="shared" ca="1" si="377"/>
        <v>0</v>
      </c>
      <c r="AB880" s="56">
        <f t="shared" ca="1" si="377"/>
        <v>0</v>
      </c>
      <c r="AC880" s="56">
        <f t="shared" ca="1" si="377"/>
        <v>0</v>
      </c>
      <c r="AD880" s="56">
        <f t="shared" ca="1" si="377"/>
        <v>0</v>
      </c>
      <c r="AE880" s="56">
        <f t="shared" ca="1" si="377"/>
        <v>0</v>
      </c>
      <c r="AF880" s="56">
        <f t="shared" ca="1" si="377"/>
        <v>0</v>
      </c>
      <c r="AG880" s="56">
        <f t="shared" ca="1" si="377"/>
        <v>0</v>
      </c>
      <c r="AH880" s="56">
        <f t="shared" ca="1" si="377"/>
        <v>0</v>
      </c>
      <c r="AI880" s="56">
        <f t="shared" ca="1" si="377"/>
        <v>0</v>
      </c>
      <c r="AJ880" s="56">
        <f t="shared" ca="1" si="378"/>
        <v>0</v>
      </c>
      <c r="AK880" s="56">
        <f t="shared" ca="1" si="378"/>
        <v>0</v>
      </c>
      <c r="AL880" s="56">
        <f t="shared" ca="1" si="378"/>
        <v>0</v>
      </c>
      <c r="AM880" s="56">
        <f t="shared" ca="1" si="378"/>
        <v>0</v>
      </c>
      <c r="AN880" s="56">
        <f t="shared" ca="1" si="378"/>
        <v>0</v>
      </c>
      <c r="AO880" s="56">
        <f t="shared" ca="1" si="378"/>
        <v>0</v>
      </c>
      <c r="AP880" s="56">
        <f t="shared" ca="1" si="378"/>
        <v>0</v>
      </c>
      <c r="AQ880" s="56">
        <f t="shared" ca="1" si="378"/>
        <v>0</v>
      </c>
      <c r="AR880" s="56">
        <f t="shared" ca="1" si="378"/>
        <v>0</v>
      </c>
      <c r="AS880" s="56">
        <f t="shared" ca="1" si="378"/>
        <v>0</v>
      </c>
      <c r="AT880" s="56">
        <f t="shared" ca="1" si="379"/>
        <v>0</v>
      </c>
      <c r="AU880" s="56">
        <f t="shared" ca="1" si="379"/>
        <v>0</v>
      </c>
      <c r="AV880" s="56">
        <f t="shared" ca="1" si="379"/>
        <v>0</v>
      </c>
      <c r="AW880" s="56">
        <f t="shared" ca="1" si="379"/>
        <v>0</v>
      </c>
      <c r="AX880" s="56">
        <f t="shared" ca="1" si="379"/>
        <v>0</v>
      </c>
      <c r="AY880" s="56">
        <f t="shared" ca="1" si="379"/>
        <v>0</v>
      </c>
      <c r="AZ880" s="56">
        <f t="shared" ca="1" si="379"/>
        <v>0</v>
      </c>
      <c r="BA880" s="56">
        <f t="shared" ca="1" si="379"/>
        <v>0</v>
      </c>
      <c r="BB880" s="56">
        <f t="shared" ca="1" si="379"/>
        <v>0</v>
      </c>
      <c r="BC880" s="56">
        <f t="shared" ca="1" si="379"/>
        <v>0</v>
      </c>
      <c r="BD880" s="56">
        <f t="shared" ca="1" si="379"/>
        <v>0</v>
      </c>
      <c r="BE880" s="56">
        <f t="shared" ca="1" si="379"/>
        <v>0</v>
      </c>
      <c r="BF880" s="56">
        <f t="shared" ca="1" si="379"/>
        <v>0</v>
      </c>
      <c r="BG880" s="56">
        <f t="shared" ca="1" si="379"/>
        <v>0</v>
      </c>
    </row>
    <row r="881" spans="1:61" s="4" customFormat="1" x14ac:dyDescent="0.2">
      <c r="B881" s="4" t="s">
        <v>2425</v>
      </c>
      <c r="E881" s="48"/>
      <c r="F881" s="49"/>
      <c r="G881" s="50" t="s">
        <v>1682</v>
      </c>
      <c r="H881" s="50" t="s">
        <v>1682</v>
      </c>
      <c r="I881" s="51"/>
      <c r="J881" s="52"/>
      <c r="K881" s="52"/>
      <c r="L881" s="53"/>
      <c r="M881" s="54" t="str">
        <f t="shared" si="376"/>
        <v>-</v>
      </c>
      <c r="N881" s="52">
        <f t="shared" si="354"/>
        <v>0</v>
      </c>
      <c r="O881" s="55">
        <f t="shared" ca="1" si="361"/>
        <v>28</v>
      </c>
      <c r="P881" s="55" t="str">
        <f t="shared" ca="1" si="362"/>
        <v>2019.7</v>
      </c>
      <c r="Q881" s="56">
        <f t="shared" si="363"/>
        <v>0</v>
      </c>
      <c r="R881" s="52" t="str">
        <f t="shared" si="364"/>
        <v/>
      </c>
      <c r="S881" s="52"/>
      <c r="T881" s="52" t="str">
        <f t="shared" si="369"/>
        <v>OV</v>
      </c>
      <c r="U881" s="57" t="s">
        <v>130</v>
      </c>
      <c r="V881" s="58">
        <f t="shared" ca="1" si="365"/>
        <v>0</v>
      </c>
      <c r="W881" s="59"/>
      <c r="X881" s="60"/>
      <c r="Y881" s="61"/>
      <c r="Z881" s="56">
        <f t="shared" ca="1" si="377"/>
        <v>0</v>
      </c>
      <c r="AA881" s="56">
        <f t="shared" ca="1" si="377"/>
        <v>0</v>
      </c>
      <c r="AB881" s="56">
        <f t="shared" ca="1" si="377"/>
        <v>0</v>
      </c>
      <c r="AC881" s="56">
        <f t="shared" ca="1" si="377"/>
        <v>0</v>
      </c>
      <c r="AD881" s="56">
        <f t="shared" ca="1" si="377"/>
        <v>0</v>
      </c>
      <c r="AE881" s="56">
        <f t="shared" ca="1" si="377"/>
        <v>0</v>
      </c>
      <c r="AF881" s="56">
        <f t="shared" ca="1" si="377"/>
        <v>0</v>
      </c>
      <c r="AG881" s="56">
        <f t="shared" ca="1" si="377"/>
        <v>0</v>
      </c>
      <c r="AH881" s="56">
        <f t="shared" ca="1" si="377"/>
        <v>0</v>
      </c>
      <c r="AI881" s="56">
        <f t="shared" ca="1" si="377"/>
        <v>0</v>
      </c>
      <c r="AJ881" s="56">
        <f t="shared" ca="1" si="378"/>
        <v>0</v>
      </c>
      <c r="AK881" s="56">
        <f t="shared" ca="1" si="378"/>
        <v>0</v>
      </c>
      <c r="AL881" s="56">
        <f t="shared" ca="1" si="378"/>
        <v>0</v>
      </c>
      <c r="AM881" s="56">
        <f t="shared" ca="1" si="378"/>
        <v>0</v>
      </c>
      <c r="AN881" s="56">
        <f t="shared" ca="1" si="378"/>
        <v>0</v>
      </c>
      <c r="AO881" s="56">
        <f t="shared" ca="1" si="378"/>
        <v>0</v>
      </c>
      <c r="AP881" s="56">
        <f t="shared" ca="1" si="378"/>
        <v>0</v>
      </c>
      <c r="AQ881" s="56">
        <f t="shared" ca="1" si="378"/>
        <v>0</v>
      </c>
      <c r="AR881" s="56">
        <f t="shared" ca="1" si="378"/>
        <v>0</v>
      </c>
      <c r="AS881" s="56">
        <f t="shared" ca="1" si="378"/>
        <v>0</v>
      </c>
      <c r="AT881" s="56">
        <f t="shared" ca="1" si="379"/>
        <v>0</v>
      </c>
      <c r="AU881" s="56">
        <f t="shared" ca="1" si="379"/>
        <v>0</v>
      </c>
      <c r="AV881" s="56">
        <f t="shared" ca="1" si="379"/>
        <v>0</v>
      </c>
      <c r="AW881" s="56">
        <f t="shared" ca="1" si="379"/>
        <v>0</v>
      </c>
      <c r="AX881" s="56">
        <f t="shared" ca="1" si="379"/>
        <v>0</v>
      </c>
      <c r="AY881" s="56">
        <f t="shared" ca="1" si="379"/>
        <v>0</v>
      </c>
      <c r="AZ881" s="56">
        <f t="shared" ca="1" si="379"/>
        <v>0</v>
      </c>
      <c r="BA881" s="56">
        <f t="shared" ca="1" si="379"/>
        <v>0</v>
      </c>
      <c r="BB881" s="56">
        <f t="shared" ca="1" si="379"/>
        <v>0</v>
      </c>
      <c r="BC881" s="56">
        <f t="shared" ca="1" si="379"/>
        <v>0</v>
      </c>
      <c r="BD881" s="56">
        <f t="shared" ca="1" si="379"/>
        <v>0</v>
      </c>
      <c r="BE881" s="56">
        <f t="shared" ca="1" si="379"/>
        <v>0</v>
      </c>
      <c r="BF881" s="56">
        <f t="shared" ca="1" si="379"/>
        <v>0</v>
      </c>
      <c r="BG881" s="56">
        <f t="shared" ca="1" si="379"/>
        <v>0</v>
      </c>
    </row>
    <row r="882" spans="1:61" s="4" customFormat="1" x14ac:dyDescent="0.2">
      <c r="A882" s="4" t="s">
        <v>739</v>
      </c>
      <c r="B882" s="4" t="s">
        <v>4045</v>
      </c>
      <c r="C882" s="4" t="s">
        <v>1684</v>
      </c>
      <c r="E882" s="66"/>
      <c r="F882" s="67" t="s">
        <v>742</v>
      </c>
      <c r="G882" s="50" t="s">
        <v>1682</v>
      </c>
      <c r="H882" s="50" t="s">
        <v>1682</v>
      </c>
      <c r="I882" s="51"/>
      <c r="J882" s="52">
        <v>14</v>
      </c>
      <c r="K882" s="52"/>
      <c r="L882" s="53">
        <v>43580</v>
      </c>
      <c r="M882" s="54">
        <f t="shared" si="376"/>
        <v>4</v>
      </c>
      <c r="N882" s="52">
        <f t="shared" si="354"/>
        <v>17</v>
      </c>
      <c r="O882" s="55">
        <f t="shared" ca="1" si="361"/>
        <v>28</v>
      </c>
      <c r="P882" s="55" t="str">
        <f t="shared" ca="1" si="362"/>
        <v>2019.7</v>
      </c>
      <c r="Q882" s="56">
        <f t="shared" si="363"/>
        <v>913.50058343057174</v>
      </c>
      <c r="R882" s="52">
        <f t="shared" ca="1" si="364"/>
        <v>76</v>
      </c>
      <c r="S882" s="52"/>
      <c r="T882" s="52" t="str">
        <f t="shared" ca="1" si="369"/>
        <v>OV</v>
      </c>
      <c r="U882" s="57" t="s">
        <v>130</v>
      </c>
      <c r="V882" s="58">
        <f t="shared" ca="1" si="365"/>
        <v>0</v>
      </c>
      <c r="W882" s="64" t="s">
        <v>2427</v>
      </c>
      <c r="X882" s="60">
        <v>731.95</v>
      </c>
      <c r="Y882" s="61">
        <v>3914.35</v>
      </c>
      <c r="Z882" s="56">
        <f t="shared" ref="Z882:AI891" ca="1" si="380">IF($O882-WEEKNUM(Z$1815)=0,$Y882,0)</f>
        <v>0</v>
      </c>
      <c r="AA882" s="56">
        <f t="shared" ca="1" si="380"/>
        <v>0</v>
      </c>
      <c r="AB882" s="56">
        <f t="shared" ca="1" si="380"/>
        <v>0</v>
      </c>
      <c r="AC882" s="56">
        <f t="shared" ca="1" si="380"/>
        <v>0</v>
      </c>
      <c r="AD882" s="56">
        <f t="shared" ca="1" si="380"/>
        <v>0</v>
      </c>
      <c r="AE882" s="56">
        <f t="shared" ca="1" si="380"/>
        <v>0</v>
      </c>
      <c r="AF882" s="56">
        <f t="shared" ca="1" si="380"/>
        <v>0</v>
      </c>
      <c r="AG882" s="56">
        <f t="shared" ca="1" si="380"/>
        <v>0</v>
      </c>
      <c r="AH882" s="56">
        <f t="shared" ca="1" si="380"/>
        <v>0</v>
      </c>
      <c r="AI882" s="56">
        <f t="shared" ca="1" si="380"/>
        <v>3914.35</v>
      </c>
      <c r="AJ882" s="56">
        <f t="shared" ref="AJ882:AS891" ca="1" si="381">IF($O882-WEEKNUM(AJ$1815)=0,$Y882,0)</f>
        <v>0</v>
      </c>
      <c r="AK882" s="56">
        <f t="shared" ca="1" si="381"/>
        <v>0</v>
      </c>
      <c r="AL882" s="56">
        <f t="shared" ca="1" si="381"/>
        <v>0</v>
      </c>
      <c r="AM882" s="56">
        <f t="shared" ca="1" si="381"/>
        <v>0</v>
      </c>
      <c r="AN882" s="56">
        <f t="shared" ca="1" si="381"/>
        <v>0</v>
      </c>
      <c r="AO882" s="56">
        <f t="shared" ca="1" si="381"/>
        <v>0</v>
      </c>
      <c r="AP882" s="56">
        <f t="shared" ca="1" si="381"/>
        <v>0</v>
      </c>
      <c r="AQ882" s="56">
        <f t="shared" ca="1" si="381"/>
        <v>0</v>
      </c>
      <c r="AR882" s="56">
        <f t="shared" ca="1" si="381"/>
        <v>0</v>
      </c>
      <c r="AS882" s="56">
        <f t="shared" ca="1" si="381"/>
        <v>0</v>
      </c>
      <c r="AT882" s="56">
        <f t="shared" ref="AT882:BG891" ca="1" si="382">IF($O882-WEEKNUM(AT$1815)=0,$Y882,0)</f>
        <v>0</v>
      </c>
      <c r="AU882" s="56">
        <f t="shared" ca="1" si="382"/>
        <v>0</v>
      </c>
      <c r="AV882" s="56">
        <f t="shared" ca="1" si="382"/>
        <v>0</v>
      </c>
      <c r="AW882" s="56">
        <f t="shared" ca="1" si="382"/>
        <v>0</v>
      </c>
      <c r="AX882" s="56">
        <f t="shared" ca="1" si="382"/>
        <v>0</v>
      </c>
      <c r="AY882" s="56">
        <f t="shared" ca="1" si="382"/>
        <v>0</v>
      </c>
      <c r="AZ882" s="56">
        <f t="shared" ca="1" si="382"/>
        <v>0</v>
      </c>
      <c r="BA882" s="56">
        <f t="shared" ca="1" si="382"/>
        <v>0</v>
      </c>
      <c r="BB882" s="56">
        <f t="shared" ca="1" si="382"/>
        <v>0</v>
      </c>
      <c r="BC882" s="56">
        <f t="shared" ca="1" si="382"/>
        <v>0</v>
      </c>
      <c r="BD882" s="56">
        <f t="shared" ca="1" si="382"/>
        <v>0</v>
      </c>
      <c r="BE882" s="56">
        <f t="shared" ca="1" si="382"/>
        <v>0</v>
      </c>
      <c r="BF882" s="56">
        <f t="shared" ca="1" si="382"/>
        <v>0</v>
      </c>
      <c r="BG882" s="56">
        <f t="shared" ca="1" si="382"/>
        <v>0</v>
      </c>
      <c r="BH882" s="1"/>
      <c r="BI882" s="1"/>
    </row>
    <row r="883" spans="1:61" s="4" customFormat="1" x14ac:dyDescent="0.2">
      <c r="A883" s="4" t="s">
        <v>2428</v>
      </c>
      <c r="B883" s="4" t="s">
        <v>2429</v>
      </c>
      <c r="C883" s="4" t="s">
        <v>1688</v>
      </c>
      <c r="E883" s="66"/>
      <c r="F883" s="67"/>
      <c r="G883" s="50" t="s">
        <v>1682</v>
      </c>
      <c r="H883" s="50" t="s">
        <v>1682</v>
      </c>
      <c r="I883" s="51"/>
      <c r="J883" s="52">
        <v>7</v>
      </c>
      <c r="K883" s="52"/>
      <c r="L883" s="53"/>
      <c r="M883" s="54" t="str">
        <f t="shared" si="376"/>
        <v>-</v>
      </c>
      <c r="N883" s="52">
        <f t="shared" si="354"/>
        <v>0</v>
      </c>
      <c r="O883" s="55">
        <f t="shared" ca="1" si="361"/>
        <v>28</v>
      </c>
      <c r="P883" s="55" t="str">
        <f t="shared" ca="1" si="362"/>
        <v>2019.7</v>
      </c>
      <c r="Q883" s="56">
        <f t="shared" si="363"/>
        <v>0</v>
      </c>
      <c r="R883" s="52" t="str">
        <f t="shared" si="364"/>
        <v/>
      </c>
      <c r="S883" s="52"/>
      <c r="T883" s="52" t="str">
        <f t="shared" si="369"/>
        <v>OV</v>
      </c>
      <c r="U883" s="57" t="s">
        <v>130</v>
      </c>
      <c r="V883" s="58">
        <f t="shared" ca="1" si="365"/>
        <v>0</v>
      </c>
      <c r="W883" s="64" t="s">
        <v>2430</v>
      </c>
      <c r="X883" s="60"/>
      <c r="Y883" s="61"/>
      <c r="Z883" s="56">
        <f t="shared" ca="1" si="380"/>
        <v>0</v>
      </c>
      <c r="AA883" s="56">
        <f t="shared" ca="1" si="380"/>
        <v>0</v>
      </c>
      <c r="AB883" s="56">
        <f t="shared" ca="1" si="380"/>
        <v>0</v>
      </c>
      <c r="AC883" s="56">
        <f t="shared" ca="1" si="380"/>
        <v>0</v>
      </c>
      <c r="AD883" s="56">
        <f t="shared" ca="1" si="380"/>
        <v>0</v>
      </c>
      <c r="AE883" s="56">
        <f t="shared" ca="1" si="380"/>
        <v>0</v>
      </c>
      <c r="AF883" s="56">
        <f t="shared" ca="1" si="380"/>
        <v>0</v>
      </c>
      <c r="AG883" s="56">
        <f t="shared" ca="1" si="380"/>
        <v>0</v>
      </c>
      <c r="AH883" s="56">
        <f t="shared" ca="1" si="380"/>
        <v>0</v>
      </c>
      <c r="AI883" s="56">
        <f t="shared" ca="1" si="380"/>
        <v>0</v>
      </c>
      <c r="AJ883" s="56">
        <f t="shared" ca="1" si="381"/>
        <v>0</v>
      </c>
      <c r="AK883" s="56">
        <f t="shared" ca="1" si="381"/>
        <v>0</v>
      </c>
      <c r="AL883" s="56">
        <f t="shared" ca="1" si="381"/>
        <v>0</v>
      </c>
      <c r="AM883" s="56">
        <f t="shared" ca="1" si="381"/>
        <v>0</v>
      </c>
      <c r="AN883" s="56">
        <f t="shared" ca="1" si="381"/>
        <v>0</v>
      </c>
      <c r="AO883" s="56">
        <f t="shared" ca="1" si="381"/>
        <v>0</v>
      </c>
      <c r="AP883" s="56">
        <f t="shared" ca="1" si="381"/>
        <v>0</v>
      </c>
      <c r="AQ883" s="56">
        <f t="shared" ca="1" si="381"/>
        <v>0</v>
      </c>
      <c r="AR883" s="56">
        <f t="shared" ca="1" si="381"/>
        <v>0</v>
      </c>
      <c r="AS883" s="56">
        <f t="shared" ca="1" si="381"/>
        <v>0</v>
      </c>
      <c r="AT883" s="56">
        <f t="shared" ca="1" si="382"/>
        <v>0</v>
      </c>
      <c r="AU883" s="56">
        <f t="shared" ca="1" si="382"/>
        <v>0</v>
      </c>
      <c r="AV883" s="56">
        <f t="shared" ca="1" si="382"/>
        <v>0</v>
      </c>
      <c r="AW883" s="56">
        <f t="shared" ca="1" si="382"/>
        <v>0</v>
      </c>
      <c r="AX883" s="56">
        <f t="shared" ca="1" si="382"/>
        <v>0</v>
      </c>
      <c r="AY883" s="56">
        <f t="shared" ca="1" si="382"/>
        <v>0</v>
      </c>
      <c r="AZ883" s="56">
        <f t="shared" ca="1" si="382"/>
        <v>0</v>
      </c>
      <c r="BA883" s="56">
        <f t="shared" ca="1" si="382"/>
        <v>0</v>
      </c>
      <c r="BB883" s="56">
        <f t="shared" ca="1" si="382"/>
        <v>0</v>
      </c>
      <c r="BC883" s="56">
        <f t="shared" ca="1" si="382"/>
        <v>0</v>
      </c>
      <c r="BD883" s="56">
        <f t="shared" ca="1" si="382"/>
        <v>0</v>
      </c>
      <c r="BE883" s="56">
        <f t="shared" ca="1" si="382"/>
        <v>0</v>
      </c>
      <c r="BF883" s="56">
        <f t="shared" ca="1" si="382"/>
        <v>0</v>
      </c>
      <c r="BG883" s="56">
        <f t="shared" ca="1" si="382"/>
        <v>0</v>
      </c>
      <c r="BH883" s="1"/>
      <c r="BI883" s="1"/>
    </row>
    <row r="884" spans="1:61" s="4" customFormat="1" x14ac:dyDescent="0.2">
      <c r="A884" s="4" t="s">
        <v>2428</v>
      </c>
      <c r="B884" s="4" t="s">
        <v>2429</v>
      </c>
      <c r="C884" s="4" t="s">
        <v>1688</v>
      </c>
      <c r="E884" s="66"/>
      <c r="F884" s="67" t="s">
        <v>122</v>
      </c>
      <c r="G884" s="50" t="s">
        <v>1682</v>
      </c>
      <c r="H884" s="50" t="s">
        <v>1682</v>
      </c>
      <c r="I884" s="51"/>
      <c r="J884" s="52">
        <v>7</v>
      </c>
      <c r="K884" s="52"/>
      <c r="L884" s="53"/>
      <c r="M884" s="54" t="str">
        <f t="shared" si="376"/>
        <v>-</v>
      </c>
      <c r="N884" s="52">
        <f t="shared" si="354"/>
        <v>0</v>
      </c>
      <c r="O884" s="55">
        <f t="shared" ca="1" si="361"/>
        <v>28</v>
      </c>
      <c r="P884" s="55" t="str">
        <f t="shared" ca="1" si="362"/>
        <v>2019.7</v>
      </c>
      <c r="Q884" s="56">
        <f t="shared" si="363"/>
        <v>0</v>
      </c>
      <c r="R884" s="52" t="str">
        <f t="shared" si="364"/>
        <v/>
      </c>
      <c r="S884" s="52"/>
      <c r="T884" s="52" t="str">
        <f t="shared" si="369"/>
        <v>OV</v>
      </c>
      <c r="U884" s="57" t="s">
        <v>130</v>
      </c>
      <c r="V884" s="58">
        <f t="shared" ca="1" si="365"/>
        <v>0</v>
      </c>
      <c r="W884" s="64" t="s">
        <v>2430</v>
      </c>
      <c r="X884" s="60"/>
      <c r="Y884" s="61"/>
      <c r="Z884" s="56">
        <f t="shared" ca="1" si="380"/>
        <v>0</v>
      </c>
      <c r="AA884" s="56">
        <f t="shared" ca="1" si="380"/>
        <v>0</v>
      </c>
      <c r="AB884" s="56">
        <f t="shared" ca="1" si="380"/>
        <v>0</v>
      </c>
      <c r="AC884" s="56">
        <f t="shared" ca="1" si="380"/>
        <v>0</v>
      </c>
      <c r="AD884" s="56">
        <f t="shared" ca="1" si="380"/>
        <v>0</v>
      </c>
      <c r="AE884" s="56">
        <f t="shared" ca="1" si="380"/>
        <v>0</v>
      </c>
      <c r="AF884" s="56">
        <f t="shared" ca="1" si="380"/>
        <v>0</v>
      </c>
      <c r="AG884" s="56">
        <f t="shared" ca="1" si="380"/>
        <v>0</v>
      </c>
      <c r="AH884" s="56">
        <f t="shared" ca="1" si="380"/>
        <v>0</v>
      </c>
      <c r="AI884" s="56">
        <f t="shared" ca="1" si="380"/>
        <v>0</v>
      </c>
      <c r="AJ884" s="56">
        <f t="shared" ca="1" si="381"/>
        <v>0</v>
      </c>
      <c r="AK884" s="56">
        <f t="shared" ca="1" si="381"/>
        <v>0</v>
      </c>
      <c r="AL884" s="56">
        <f t="shared" ca="1" si="381"/>
        <v>0</v>
      </c>
      <c r="AM884" s="56">
        <f t="shared" ca="1" si="381"/>
        <v>0</v>
      </c>
      <c r="AN884" s="56">
        <f t="shared" ca="1" si="381"/>
        <v>0</v>
      </c>
      <c r="AO884" s="56">
        <f t="shared" ca="1" si="381"/>
        <v>0</v>
      </c>
      <c r="AP884" s="56">
        <f t="shared" ca="1" si="381"/>
        <v>0</v>
      </c>
      <c r="AQ884" s="56">
        <f t="shared" ca="1" si="381"/>
        <v>0</v>
      </c>
      <c r="AR884" s="56">
        <f t="shared" ca="1" si="381"/>
        <v>0</v>
      </c>
      <c r="AS884" s="56">
        <f t="shared" ca="1" si="381"/>
        <v>0</v>
      </c>
      <c r="AT884" s="56">
        <f t="shared" ca="1" si="382"/>
        <v>0</v>
      </c>
      <c r="AU884" s="56">
        <f t="shared" ca="1" si="382"/>
        <v>0</v>
      </c>
      <c r="AV884" s="56">
        <f t="shared" ca="1" si="382"/>
        <v>0</v>
      </c>
      <c r="AW884" s="56">
        <f t="shared" ca="1" si="382"/>
        <v>0</v>
      </c>
      <c r="AX884" s="56">
        <f t="shared" ca="1" si="382"/>
        <v>0</v>
      </c>
      <c r="AY884" s="56">
        <f t="shared" ca="1" si="382"/>
        <v>0</v>
      </c>
      <c r="AZ884" s="56">
        <f t="shared" ca="1" si="382"/>
        <v>0</v>
      </c>
      <c r="BA884" s="56">
        <f t="shared" ca="1" si="382"/>
        <v>0</v>
      </c>
      <c r="BB884" s="56">
        <f t="shared" ca="1" si="382"/>
        <v>0</v>
      </c>
      <c r="BC884" s="56">
        <f t="shared" ca="1" si="382"/>
        <v>0</v>
      </c>
      <c r="BD884" s="56">
        <f t="shared" ca="1" si="382"/>
        <v>0</v>
      </c>
      <c r="BE884" s="56">
        <f t="shared" ca="1" si="382"/>
        <v>0</v>
      </c>
      <c r="BF884" s="56">
        <f t="shared" ca="1" si="382"/>
        <v>0</v>
      </c>
      <c r="BG884" s="56">
        <f t="shared" ca="1" si="382"/>
        <v>0</v>
      </c>
      <c r="BH884" s="1"/>
      <c r="BI884" s="1"/>
    </row>
    <row r="885" spans="1:61" s="4" customFormat="1" x14ac:dyDescent="0.2">
      <c r="A885" s="4" t="s">
        <v>2428</v>
      </c>
      <c r="B885" s="4" t="s">
        <v>2429</v>
      </c>
      <c r="C885" s="4" t="s">
        <v>1688</v>
      </c>
      <c r="E885" s="66"/>
      <c r="F885" s="67"/>
      <c r="G885" s="50" t="s">
        <v>1682</v>
      </c>
      <c r="H885" s="50" t="s">
        <v>1682</v>
      </c>
      <c r="I885" s="51"/>
      <c r="J885" s="52">
        <v>7</v>
      </c>
      <c r="K885" s="52"/>
      <c r="L885" s="53"/>
      <c r="M885" s="54" t="str">
        <f t="shared" si="376"/>
        <v>-</v>
      </c>
      <c r="N885" s="52">
        <f t="shared" si="354"/>
        <v>0</v>
      </c>
      <c r="O885" s="55">
        <f t="shared" ca="1" si="361"/>
        <v>28</v>
      </c>
      <c r="P885" s="55" t="str">
        <f t="shared" ca="1" si="362"/>
        <v>2019.7</v>
      </c>
      <c r="Q885" s="56">
        <f t="shared" si="363"/>
        <v>0</v>
      </c>
      <c r="R885" s="52" t="str">
        <f t="shared" si="364"/>
        <v/>
      </c>
      <c r="S885" s="52"/>
      <c r="T885" s="52" t="str">
        <f t="shared" si="369"/>
        <v>OV</v>
      </c>
      <c r="U885" s="57" t="s">
        <v>130</v>
      </c>
      <c r="V885" s="58">
        <f t="shared" ca="1" si="365"/>
        <v>0</v>
      </c>
      <c r="W885" s="64" t="s">
        <v>2430</v>
      </c>
      <c r="X885" s="60"/>
      <c r="Y885" s="61"/>
      <c r="Z885" s="56">
        <f t="shared" ca="1" si="380"/>
        <v>0</v>
      </c>
      <c r="AA885" s="56">
        <f t="shared" ca="1" si="380"/>
        <v>0</v>
      </c>
      <c r="AB885" s="56">
        <f t="shared" ca="1" si="380"/>
        <v>0</v>
      </c>
      <c r="AC885" s="56">
        <f t="shared" ca="1" si="380"/>
        <v>0</v>
      </c>
      <c r="AD885" s="56">
        <f t="shared" ca="1" si="380"/>
        <v>0</v>
      </c>
      <c r="AE885" s="56">
        <f t="shared" ca="1" si="380"/>
        <v>0</v>
      </c>
      <c r="AF885" s="56">
        <f t="shared" ca="1" si="380"/>
        <v>0</v>
      </c>
      <c r="AG885" s="56">
        <f t="shared" ca="1" si="380"/>
        <v>0</v>
      </c>
      <c r="AH885" s="56">
        <f t="shared" ca="1" si="380"/>
        <v>0</v>
      </c>
      <c r="AI885" s="56">
        <f t="shared" ca="1" si="380"/>
        <v>0</v>
      </c>
      <c r="AJ885" s="56">
        <f t="shared" ca="1" si="381"/>
        <v>0</v>
      </c>
      <c r="AK885" s="56">
        <f t="shared" ca="1" si="381"/>
        <v>0</v>
      </c>
      <c r="AL885" s="56">
        <f t="shared" ca="1" si="381"/>
        <v>0</v>
      </c>
      <c r="AM885" s="56">
        <f t="shared" ca="1" si="381"/>
        <v>0</v>
      </c>
      <c r="AN885" s="56">
        <f t="shared" ca="1" si="381"/>
        <v>0</v>
      </c>
      <c r="AO885" s="56">
        <f t="shared" ca="1" si="381"/>
        <v>0</v>
      </c>
      <c r="AP885" s="56">
        <f t="shared" ca="1" si="381"/>
        <v>0</v>
      </c>
      <c r="AQ885" s="56">
        <f t="shared" ca="1" si="381"/>
        <v>0</v>
      </c>
      <c r="AR885" s="56">
        <f t="shared" ca="1" si="381"/>
        <v>0</v>
      </c>
      <c r="AS885" s="56">
        <f t="shared" ca="1" si="381"/>
        <v>0</v>
      </c>
      <c r="AT885" s="56">
        <f t="shared" ca="1" si="382"/>
        <v>0</v>
      </c>
      <c r="AU885" s="56">
        <f t="shared" ca="1" si="382"/>
        <v>0</v>
      </c>
      <c r="AV885" s="56">
        <f t="shared" ca="1" si="382"/>
        <v>0</v>
      </c>
      <c r="AW885" s="56">
        <f t="shared" ca="1" si="382"/>
        <v>0</v>
      </c>
      <c r="AX885" s="56">
        <f t="shared" ca="1" si="382"/>
        <v>0</v>
      </c>
      <c r="AY885" s="56">
        <f t="shared" ca="1" si="382"/>
        <v>0</v>
      </c>
      <c r="AZ885" s="56">
        <f t="shared" ca="1" si="382"/>
        <v>0</v>
      </c>
      <c r="BA885" s="56">
        <f t="shared" ca="1" si="382"/>
        <v>0</v>
      </c>
      <c r="BB885" s="56">
        <f t="shared" ca="1" si="382"/>
        <v>0</v>
      </c>
      <c r="BC885" s="56">
        <f t="shared" ca="1" si="382"/>
        <v>0</v>
      </c>
      <c r="BD885" s="56">
        <f t="shared" ca="1" si="382"/>
        <v>0</v>
      </c>
      <c r="BE885" s="56">
        <f t="shared" ca="1" si="382"/>
        <v>0</v>
      </c>
      <c r="BF885" s="56">
        <f t="shared" ca="1" si="382"/>
        <v>0</v>
      </c>
      <c r="BG885" s="56">
        <f t="shared" ca="1" si="382"/>
        <v>0</v>
      </c>
      <c r="BH885" s="1"/>
      <c r="BI885" s="1"/>
    </row>
    <row r="886" spans="1:61" s="4" customFormat="1" x14ac:dyDescent="0.2">
      <c r="A886" s="4" t="s">
        <v>710</v>
      </c>
      <c r="B886" s="4" t="s">
        <v>2431</v>
      </c>
      <c r="C886" s="4" t="s">
        <v>1681</v>
      </c>
      <c r="E886" s="48"/>
      <c r="F886" s="63" t="s">
        <v>2432</v>
      </c>
      <c r="G886" s="50" t="s">
        <v>1682</v>
      </c>
      <c r="H886" s="50" t="s">
        <v>1682</v>
      </c>
      <c r="I886" s="51"/>
      <c r="J886" s="52">
        <v>14</v>
      </c>
      <c r="K886" s="52"/>
      <c r="L886" s="53">
        <v>43594</v>
      </c>
      <c r="M886" s="54">
        <f t="shared" si="376"/>
        <v>4</v>
      </c>
      <c r="N886" s="52">
        <f t="shared" si="354"/>
        <v>19</v>
      </c>
      <c r="O886" s="55">
        <f t="shared" ca="1" si="361"/>
        <v>28</v>
      </c>
      <c r="P886" s="55" t="str">
        <f t="shared" ca="1" si="362"/>
        <v>2019.7</v>
      </c>
      <c r="Q886" s="56">
        <f t="shared" si="363"/>
        <v>443.01516919486579</v>
      </c>
      <c r="R886" s="52">
        <f t="shared" ca="1" si="364"/>
        <v>62</v>
      </c>
      <c r="S886" s="52"/>
      <c r="T886" s="52" t="str">
        <f t="shared" ca="1" si="369"/>
        <v>OV</v>
      </c>
      <c r="U886" s="57" t="s">
        <v>130</v>
      </c>
      <c r="V886" s="58">
        <f t="shared" ca="1" si="365"/>
        <v>0</v>
      </c>
      <c r="W886" s="64" t="s">
        <v>2433</v>
      </c>
      <c r="X886" s="60">
        <v>354.97</v>
      </c>
      <c r="Y886" s="61">
        <v>1898.32</v>
      </c>
      <c r="Z886" s="56">
        <f t="shared" ca="1" si="380"/>
        <v>0</v>
      </c>
      <c r="AA886" s="56">
        <f t="shared" ca="1" si="380"/>
        <v>0</v>
      </c>
      <c r="AB886" s="56">
        <f t="shared" ca="1" si="380"/>
        <v>0</v>
      </c>
      <c r="AC886" s="56">
        <f t="shared" ca="1" si="380"/>
        <v>0</v>
      </c>
      <c r="AD886" s="56">
        <f t="shared" ca="1" si="380"/>
        <v>0</v>
      </c>
      <c r="AE886" s="56">
        <f t="shared" ca="1" si="380"/>
        <v>0</v>
      </c>
      <c r="AF886" s="56">
        <f t="shared" ca="1" si="380"/>
        <v>0</v>
      </c>
      <c r="AG886" s="56">
        <f t="shared" ca="1" si="380"/>
        <v>0</v>
      </c>
      <c r="AH886" s="56">
        <f t="shared" ca="1" si="380"/>
        <v>0</v>
      </c>
      <c r="AI886" s="56">
        <f t="shared" ca="1" si="380"/>
        <v>1898.32</v>
      </c>
      <c r="AJ886" s="56">
        <f t="shared" ca="1" si="381"/>
        <v>0</v>
      </c>
      <c r="AK886" s="56">
        <f t="shared" ca="1" si="381"/>
        <v>0</v>
      </c>
      <c r="AL886" s="56">
        <f t="shared" ca="1" si="381"/>
        <v>0</v>
      </c>
      <c r="AM886" s="56">
        <f t="shared" ca="1" si="381"/>
        <v>0</v>
      </c>
      <c r="AN886" s="56">
        <f t="shared" ca="1" si="381"/>
        <v>0</v>
      </c>
      <c r="AO886" s="56">
        <f t="shared" ca="1" si="381"/>
        <v>0</v>
      </c>
      <c r="AP886" s="56">
        <f t="shared" ca="1" si="381"/>
        <v>0</v>
      </c>
      <c r="AQ886" s="56">
        <f t="shared" ca="1" si="381"/>
        <v>0</v>
      </c>
      <c r="AR886" s="56">
        <f t="shared" ca="1" si="381"/>
        <v>0</v>
      </c>
      <c r="AS886" s="56">
        <f t="shared" ca="1" si="381"/>
        <v>0</v>
      </c>
      <c r="AT886" s="56">
        <f t="shared" ca="1" si="382"/>
        <v>0</v>
      </c>
      <c r="AU886" s="56">
        <f t="shared" ca="1" si="382"/>
        <v>0</v>
      </c>
      <c r="AV886" s="56">
        <f t="shared" ca="1" si="382"/>
        <v>0</v>
      </c>
      <c r="AW886" s="56">
        <f t="shared" ca="1" si="382"/>
        <v>0</v>
      </c>
      <c r="AX886" s="56">
        <f t="shared" ca="1" si="382"/>
        <v>0</v>
      </c>
      <c r="AY886" s="56">
        <f t="shared" ca="1" si="382"/>
        <v>0</v>
      </c>
      <c r="AZ886" s="56">
        <f t="shared" ca="1" si="382"/>
        <v>0</v>
      </c>
      <c r="BA886" s="56">
        <f t="shared" ca="1" si="382"/>
        <v>0</v>
      </c>
      <c r="BB886" s="56">
        <f t="shared" ca="1" si="382"/>
        <v>0</v>
      </c>
      <c r="BC886" s="56">
        <f t="shared" ca="1" si="382"/>
        <v>0</v>
      </c>
      <c r="BD886" s="56">
        <f t="shared" ca="1" si="382"/>
        <v>0</v>
      </c>
      <c r="BE886" s="56">
        <f t="shared" ca="1" si="382"/>
        <v>0</v>
      </c>
      <c r="BF886" s="56">
        <f t="shared" ca="1" si="382"/>
        <v>0</v>
      </c>
      <c r="BG886" s="56">
        <f t="shared" ca="1" si="382"/>
        <v>0</v>
      </c>
      <c r="BH886" s="1"/>
      <c r="BI886" s="1"/>
    </row>
    <row r="887" spans="1:61" s="4" customFormat="1" x14ac:dyDescent="0.2">
      <c r="A887" s="4" t="s">
        <v>710</v>
      </c>
      <c r="B887" s="4" t="s">
        <v>2431</v>
      </c>
      <c r="C887" s="4" t="s">
        <v>1681</v>
      </c>
      <c r="E887" s="48"/>
      <c r="F887" s="63"/>
      <c r="G887" s="50" t="s">
        <v>1682</v>
      </c>
      <c r="H887" s="50" t="s">
        <v>1682</v>
      </c>
      <c r="I887" s="51"/>
      <c r="J887" s="52">
        <v>14</v>
      </c>
      <c r="K887" s="52"/>
      <c r="L887" s="53"/>
      <c r="M887" s="54" t="str">
        <f t="shared" si="376"/>
        <v>-</v>
      </c>
      <c r="N887" s="52">
        <f>WEEKNUM(L887)</f>
        <v>0</v>
      </c>
      <c r="O887" s="55">
        <f t="shared" ca="1" si="361"/>
        <v>28</v>
      </c>
      <c r="P887" s="55" t="str">
        <f t="shared" ca="1" si="362"/>
        <v>2019.7</v>
      </c>
      <c r="Q887" s="56">
        <f t="shared" si="363"/>
        <v>0</v>
      </c>
      <c r="R887" s="52" t="str">
        <f t="shared" si="364"/>
        <v/>
      </c>
      <c r="S887" s="52"/>
      <c r="T887" s="52" t="str">
        <f t="shared" si="369"/>
        <v>OV</v>
      </c>
      <c r="U887" s="57" t="s">
        <v>130</v>
      </c>
      <c r="V887" s="58">
        <f t="shared" ca="1" si="365"/>
        <v>0</v>
      </c>
      <c r="W887" s="64" t="s">
        <v>2433</v>
      </c>
      <c r="X887" s="60"/>
      <c r="Y887" s="61"/>
      <c r="Z887" s="56">
        <f t="shared" ca="1" si="380"/>
        <v>0</v>
      </c>
      <c r="AA887" s="56">
        <f t="shared" ca="1" si="380"/>
        <v>0</v>
      </c>
      <c r="AB887" s="56">
        <f t="shared" ca="1" si="380"/>
        <v>0</v>
      </c>
      <c r="AC887" s="56">
        <f t="shared" ca="1" si="380"/>
        <v>0</v>
      </c>
      <c r="AD887" s="56">
        <f t="shared" ca="1" si="380"/>
        <v>0</v>
      </c>
      <c r="AE887" s="56">
        <f t="shared" ca="1" si="380"/>
        <v>0</v>
      </c>
      <c r="AF887" s="56">
        <f t="shared" ca="1" si="380"/>
        <v>0</v>
      </c>
      <c r="AG887" s="56">
        <f t="shared" ca="1" si="380"/>
        <v>0</v>
      </c>
      <c r="AH887" s="56">
        <f t="shared" ca="1" si="380"/>
        <v>0</v>
      </c>
      <c r="AI887" s="56">
        <f t="shared" ca="1" si="380"/>
        <v>0</v>
      </c>
      <c r="AJ887" s="56">
        <f t="shared" ca="1" si="381"/>
        <v>0</v>
      </c>
      <c r="AK887" s="56">
        <f t="shared" ca="1" si="381"/>
        <v>0</v>
      </c>
      <c r="AL887" s="56">
        <f t="shared" ca="1" si="381"/>
        <v>0</v>
      </c>
      <c r="AM887" s="56">
        <f t="shared" ca="1" si="381"/>
        <v>0</v>
      </c>
      <c r="AN887" s="56">
        <f t="shared" ca="1" si="381"/>
        <v>0</v>
      </c>
      <c r="AO887" s="56">
        <f t="shared" ca="1" si="381"/>
        <v>0</v>
      </c>
      <c r="AP887" s="56">
        <f t="shared" ca="1" si="381"/>
        <v>0</v>
      </c>
      <c r="AQ887" s="56">
        <f t="shared" ca="1" si="381"/>
        <v>0</v>
      </c>
      <c r="AR887" s="56">
        <f t="shared" ca="1" si="381"/>
        <v>0</v>
      </c>
      <c r="AS887" s="56">
        <f t="shared" ca="1" si="381"/>
        <v>0</v>
      </c>
      <c r="AT887" s="56">
        <f t="shared" ca="1" si="382"/>
        <v>0</v>
      </c>
      <c r="AU887" s="56">
        <f t="shared" ca="1" si="382"/>
        <v>0</v>
      </c>
      <c r="AV887" s="56">
        <f t="shared" ca="1" si="382"/>
        <v>0</v>
      </c>
      <c r="AW887" s="56">
        <f t="shared" ca="1" si="382"/>
        <v>0</v>
      </c>
      <c r="AX887" s="56">
        <f t="shared" ca="1" si="382"/>
        <v>0</v>
      </c>
      <c r="AY887" s="56">
        <f t="shared" ca="1" si="382"/>
        <v>0</v>
      </c>
      <c r="AZ887" s="56">
        <f t="shared" ca="1" si="382"/>
        <v>0</v>
      </c>
      <c r="BA887" s="56">
        <f t="shared" ca="1" si="382"/>
        <v>0</v>
      </c>
      <c r="BB887" s="56">
        <f t="shared" ca="1" si="382"/>
        <v>0</v>
      </c>
      <c r="BC887" s="56">
        <f t="shared" ca="1" si="382"/>
        <v>0</v>
      </c>
      <c r="BD887" s="56">
        <f t="shared" ca="1" si="382"/>
        <v>0</v>
      </c>
      <c r="BE887" s="56">
        <f t="shared" ca="1" si="382"/>
        <v>0</v>
      </c>
      <c r="BF887" s="56">
        <f t="shared" ca="1" si="382"/>
        <v>0</v>
      </c>
      <c r="BG887" s="56">
        <f t="shared" ca="1" si="382"/>
        <v>0</v>
      </c>
      <c r="BH887" s="1"/>
      <c r="BI887" s="1"/>
    </row>
    <row r="888" spans="1:61" s="4" customFormat="1" x14ac:dyDescent="0.2">
      <c r="A888" s="4" t="s">
        <v>710</v>
      </c>
      <c r="B888" s="4" t="s">
        <v>2431</v>
      </c>
      <c r="C888" s="4" t="s">
        <v>1681</v>
      </c>
      <c r="E888" s="48"/>
      <c r="F888" s="63"/>
      <c r="G888" s="50" t="s">
        <v>1682</v>
      </c>
      <c r="H888" s="50" t="s">
        <v>1682</v>
      </c>
      <c r="I888" s="51"/>
      <c r="J888" s="52">
        <v>14</v>
      </c>
      <c r="K888" s="52"/>
      <c r="L888" s="53"/>
      <c r="M888" s="54" t="str">
        <f t="shared" si="376"/>
        <v>-</v>
      </c>
      <c r="N888" s="52">
        <f>WEEKNUM(L888)</f>
        <v>0</v>
      </c>
      <c r="O888" s="55">
        <f t="shared" ca="1" si="361"/>
        <v>28</v>
      </c>
      <c r="P888" s="55" t="str">
        <f t="shared" ca="1" si="362"/>
        <v>2019.7</v>
      </c>
      <c r="Q888" s="56">
        <f t="shared" si="363"/>
        <v>0</v>
      </c>
      <c r="R888" s="52" t="str">
        <f t="shared" si="364"/>
        <v/>
      </c>
      <c r="S888" s="52"/>
      <c r="T888" s="52" t="str">
        <f t="shared" si="369"/>
        <v>OV</v>
      </c>
      <c r="U888" s="57" t="s">
        <v>130</v>
      </c>
      <c r="V888" s="58">
        <f t="shared" ca="1" si="365"/>
        <v>0</v>
      </c>
      <c r="W888" s="64" t="s">
        <v>2433</v>
      </c>
      <c r="X888" s="60"/>
      <c r="Y888" s="61"/>
      <c r="Z888" s="56">
        <f t="shared" ca="1" si="380"/>
        <v>0</v>
      </c>
      <c r="AA888" s="56">
        <f t="shared" ca="1" si="380"/>
        <v>0</v>
      </c>
      <c r="AB888" s="56">
        <f t="shared" ca="1" si="380"/>
        <v>0</v>
      </c>
      <c r="AC888" s="56">
        <f t="shared" ca="1" si="380"/>
        <v>0</v>
      </c>
      <c r="AD888" s="56">
        <f t="shared" ca="1" si="380"/>
        <v>0</v>
      </c>
      <c r="AE888" s="56">
        <f t="shared" ca="1" si="380"/>
        <v>0</v>
      </c>
      <c r="AF888" s="56">
        <f t="shared" ca="1" si="380"/>
        <v>0</v>
      </c>
      <c r="AG888" s="56">
        <f t="shared" ca="1" si="380"/>
        <v>0</v>
      </c>
      <c r="AH888" s="56">
        <f t="shared" ca="1" si="380"/>
        <v>0</v>
      </c>
      <c r="AI888" s="56">
        <f t="shared" ca="1" si="380"/>
        <v>0</v>
      </c>
      <c r="AJ888" s="56">
        <f t="shared" ca="1" si="381"/>
        <v>0</v>
      </c>
      <c r="AK888" s="56">
        <f t="shared" ca="1" si="381"/>
        <v>0</v>
      </c>
      <c r="AL888" s="56">
        <f t="shared" ca="1" si="381"/>
        <v>0</v>
      </c>
      <c r="AM888" s="56">
        <f t="shared" ca="1" si="381"/>
        <v>0</v>
      </c>
      <c r="AN888" s="56">
        <f t="shared" ca="1" si="381"/>
        <v>0</v>
      </c>
      <c r="AO888" s="56">
        <f t="shared" ca="1" si="381"/>
        <v>0</v>
      </c>
      <c r="AP888" s="56">
        <f t="shared" ca="1" si="381"/>
        <v>0</v>
      </c>
      <c r="AQ888" s="56">
        <f t="shared" ca="1" si="381"/>
        <v>0</v>
      </c>
      <c r="AR888" s="56">
        <f t="shared" ca="1" si="381"/>
        <v>0</v>
      </c>
      <c r="AS888" s="56">
        <f t="shared" ca="1" si="381"/>
        <v>0</v>
      </c>
      <c r="AT888" s="56">
        <f t="shared" ca="1" si="382"/>
        <v>0</v>
      </c>
      <c r="AU888" s="56">
        <f t="shared" ca="1" si="382"/>
        <v>0</v>
      </c>
      <c r="AV888" s="56">
        <f t="shared" ca="1" si="382"/>
        <v>0</v>
      </c>
      <c r="AW888" s="56">
        <f t="shared" ca="1" si="382"/>
        <v>0</v>
      </c>
      <c r="AX888" s="56">
        <f t="shared" ca="1" si="382"/>
        <v>0</v>
      </c>
      <c r="AY888" s="56">
        <f t="shared" ca="1" si="382"/>
        <v>0</v>
      </c>
      <c r="AZ888" s="56">
        <f t="shared" ca="1" si="382"/>
        <v>0</v>
      </c>
      <c r="BA888" s="56">
        <f t="shared" ca="1" si="382"/>
        <v>0</v>
      </c>
      <c r="BB888" s="56">
        <f t="shared" ca="1" si="382"/>
        <v>0</v>
      </c>
      <c r="BC888" s="56">
        <f t="shared" ca="1" si="382"/>
        <v>0</v>
      </c>
      <c r="BD888" s="56">
        <f t="shared" ca="1" si="382"/>
        <v>0</v>
      </c>
      <c r="BE888" s="56">
        <f t="shared" ca="1" si="382"/>
        <v>0</v>
      </c>
      <c r="BF888" s="56">
        <f t="shared" ca="1" si="382"/>
        <v>0</v>
      </c>
      <c r="BG888" s="56">
        <f t="shared" ca="1" si="382"/>
        <v>0</v>
      </c>
      <c r="BH888" s="1"/>
      <c r="BI888" s="1"/>
    </row>
    <row r="889" spans="1:61" s="4" customFormat="1" x14ac:dyDescent="0.2">
      <c r="A889" s="4" t="s">
        <v>1180</v>
      </c>
      <c r="B889" s="4" t="s">
        <v>4046</v>
      </c>
      <c r="C889" s="4" t="s">
        <v>1684</v>
      </c>
      <c r="E889" s="48"/>
      <c r="F889" s="63" t="s">
        <v>574</v>
      </c>
      <c r="G889" s="50" t="s">
        <v>1682</v>
      </c>
      <c r="H889" s="50" t="s">
        <v>1682</v>
      </c>
      <c r="I889" s="51"/>
      <c r="J889" s="52">
        <v>14</v>
      </c>
      <c r="K889" s="52"/>
      <c r="L889" s="53">
        <v>43593</v>
      </c>
      <c r="M889" s="54">
        <f t="shared" si="376"/>
        <v>3</v>
      </c>
      <c r="N889" s="52">
        <f t="shared" si="354"/>
        <v>19</v>
      </c>
      <c r="O889" s="55">
        <f t="shared" ca="1" si="361"/>
        <v>28</v>
      </c>
      <c r="P889" s="55" t="str">
        <f t="shared" ca="1" si="362"/>
        <v>2019.7</v>
      </c>
      <c r="Q889" s="56">
        <f t="shared" si="363"/>
        <v>2966.8121353558927</v>
      </c>
      <c r="R889" s="52">
        <f t="shared" ca="1" si="364"/>
        <v>63</v>
      </c>
      <c r="S889" s="52"/>
      <c r="T889" s="52" t="str">
        <f t="shared" ca="1" si="369"/>
        <v>OV</v>
      </c>
      <c r="U889" s="57" t="s">
        <v>130</v>
      </c>
      <c r="V889" s="58">
        <f t="shared" ca="1" si="365"/>
        <v>0</v>
      </c>
      <c r="W889" s="64" t="s">
        <v>2435</v>
      </c>
      <c r="X889" s="60">
        <v>2377.19</v>
      </c>
      <c r="Y889" s="61">
        <v>12712.79</v>
      </c>
      <c r="Z889" s="56">
        <f t="shared" ca="1" si="380"/>
        <v>0</v>
      </c>
      <c r="AA889" s="56">
        <f t="shared" ca="1" si="380"/>
        <v>0</v>
      </c>
      <c r="AB889" s="56">
        <f t="shared" ca="1" si="380"/>
        <v>0</v>
      </c>
      <c r="AC889" s="56">
        <f t="shared" ca="1" si="380"/>
        <v>0</v>
      </c>
      <c r="AD889" s="56">
        <f t="shared" ca="1" si="380"/>
        <v>0</v>
      </c>
      <c r="AE889" s="56">
        <f t="shared" ca="1" si="380"/>
        <v>0</v>
      </c>
      <c r="AF889" s="56">
        <f t="shared" ca="1" si="380"/>
        <v>0</v>
      </c>
      <c r="AG889" s="56">
        <f t="shared" ca="1" si="380"/>
        <v>0</v>
      </c>
      <c r="AH889" s="56">
        <f t="shared" ca="1" si="380"/>
        <v>0</v>
      </c>
      <c r="AI889" s="56">
        <f t="shared" ca="1" si="380"/>
        <v>12712.79</v>
      </c>
      <c r="AJ889" s="56">
        <f t="shared" ca="1" si="381"/>
        <v>0</v>
      </c>
      <c r="AK889" s="56">
        <f t="shared" ca="1" si="381"/>
        <v>0</v>
      </c>
      <c r="AL889" s="56">
        <f t="shared" ca="1" si="381"/>
        <v>0</v>
      </c>
      <c r="AM889" s="56">
        <f t="shared" ca="1" si="381"/>
        <v>0</v>
      </c>
      <c r="AN889" s="56">
        <f t="shared" ca="1" si="381"/>
        <v>0</v>
      </c>
      <c r="AO889" s="56">
        <f t="shared" ca="1" si="381"/>
        <v>0</v>
      </c>
      <c r="AP889" s="56">
        <f t="shared" ca="1" si="381"/>
        <v>0</v>
      </c>
      <c r="AQ889" s="56">
        <f t="shared" ca="1" si="381"/>
        <v>0</v>
      </c>
      <c r="AR889" s="56">
        <f t="shared" ca="1" si="381"/>
        <v>0</v>
      </c>
      <c r="AS889" s="56">
        <f t="shared" ca="1" si="381"/>
        <v>0</v>
      </c>
      <c r="AT889" s="56">
        <f t="shared" ca="1" si="382"/>
        <v>0</v>
      </c>
      <c r="AU889" s="56">
        <f t="shared" ca="1" si="382"/>
        <v>0</v>
      </c>
      <c r="AV889" s="56">
        <f t="shared" ca="1" si="382"/>
        <v>0</v>
      </c>
      <c r="AW889" s="56">
        <f t="shared" ca="1" si="382"/>
        <v>0</v>
      </c>
      <c r="AX889" s="56">
        <f t="shared" ca="1" si="382"/>
        <v>0</v>
      </c>
      <c r="AY889" s="56">
        <f t="shared" ca="1" si="382"/>
        <v>0</v>
      </c>
      <c r="AZ889" s="56">
        <f t="shared" ca="1" si="382"/>
        <v>0</v>
      </c>
      <c r="BA889" s="56">
        <f t="shared" ca="1" si="382"/>
        <v>0</v>
      </c>
      <c r="BB889" s="56">
        <f t="shared" ca="1" si="382"/>
        <v>0</v>
      </c>
      <c r="BC889" s="56">
        <f t="shared" ca="1" si="382"/>
        <v>0</v>
      </c>
      <c r="BD889" s="56">
        <f t="shared" ca="1" si="382"/>
        <v>0</v>
      </c>
      <c r="BE889" s="56">
        <f t="shared" ca="1" si="382"/>
        <v>0</v>
      </c>
      <c r="BF889" s="56">
        <f t="shared" ca="1" si="382"/>
        <v>0</v>
      </c>
      <c r="BG889" s="56">
        <f t="shared" ca="1" si="382"/>
        <v>0</v>
      </c>
      <c r="BH889" s="1"/>
      <c r="BI889" s="1"/>
    </row>
    <row r="890" spans="1:61" s="4" customFormat="1" x14ac:dyDescent="0.2">
      <c r="A890" s="4" t="s">
        <v>1180</v>
      </c>
      <c r="B890" s="4" t="s">
        <v>4046</v>
      </c>
      <c r="C890" s="4" t="s">
        <v>1684</v>
      </c>
      <c r="E890" s="48"/>
      <c r="F890" s="63" t="s">
        <v>2436</v>
      </c>
      <c r="G890" s="50" t="s">
        <v>1682</v>
      </c>
      <c r="H890" s="50" t="s">
        <v>1682</v>
      </c>
      <c r="I890" s="51"/>
      <c r="J890" s="52">
        <v>14</v>
      </c>
      <c r="K890" s="52"/>
      <c r="L890" s="53">
        <v>43591</v>
      </c>
      <c r="M890" s="54">
        <f t="shared" si="376"/>
        <v>1</v>
      </c>
      <c r="N890" s="52">
        <f t="shared" si="354"/>
        <v>19</v>
      </c>
      <c r="O890" s="55">
        <f t="shared" ca="1" si="361"/>
        <v>28</v>
      </c>
      <c r="P890" s="55" t="str">
        <f t="shared" ca="1" si="362"/>
        <v>2019.7</v>
      </c>
      <c r="Q890" s="56">
        <f t="shared" si="363"/>
        <v>1638.2403733955657</v>
      </c>
      <c r="R890" s="52">
        <f t="shared" ca="1" si="364"/>
        <v>65</v>
      </c>
      <c r="S890" s="52"/>
      <c r="T890" s="52" t="str">
        <f t="shared" ca="1" si="369"/>
        <v>OV</v>
      </c>
      <c r="U890" s="57" t="s">
        <v>130</v>
      </c>
      <c r="V890" s="58">
        <f t="shared" ca="1" si="365"/>
        <v>0</v>
      </c>
      <c r="W890" s="64" t="s">
        <v>2435</v>
      </c>
      <c r="X890" s="60">
        <v>1312.66</v>
      </c>
      <c r="Y890" s="61">
        <v>7019.86</v>
      </c>
      <c r="Z890" s="56">
        <f t="shared" ca="1" si="380"/>
        <v>0</v>
      </c>
      <c r="AA890" s="56">
        <f t="shared" ca="1" si="380"/>
        <v>0</v>
      </c>
      <c r="AB890" s="56">
        <f t="shared" ca="1" si="380"/>
        <v>0</v>
      </c>
      <c r="AC890" s="56">
        <f t="shared" ca="1" si="380"/>
        <v>0</v>
      </c>
      <c r="AD890" s="56">
        <f t="shared" ca="1" si="380"/>
        <v>0</v>
      </c>
      <c r="AE890" s="56">
        <f t="shared" ca="1" si="380"/>
        <v>0</v>
      </c>
      <c r="AF890" s="56">
        <f t="shared" ca="1" si="380"/>
        <v>0</v>
      </c>
      <c r="AG890" s="56">
        <f t="shared" ca="1" si="380"/>
        <v>0</v>
      </c>
      <c r="AH890" s="56">
        <f t="shared" ca="1" si="380"/>
        <v>0</v>
      </c>
      <c r="AI890" s="56">
        <f t="shared" ca="1" si="380"/>
        <v>7019.86</v>
      </c>
      <c r="AJ890" s="56">
        <f t="shared" ca="1" si="381"/>
        <v>0</v>
      </c>
      <c r="AK890" s="56">
        <f t="shared" ca="1" si="381"/>
        <v>0</v>
      </c>
      <c r="AL890" s="56">
        <f t="shared" ca="1" si="381"/>
        <v>0</v>
      </c>
      <c r="AM890" s="56">
        <f t="shared" ca="1" si="381"/>
        <v>0</v>
      </c>
      <c r="AN890" s="56">
        <f t="shared" ca="1" si="381"/>
        <v>0</v>
      </c>
      <c r="AO890" s="56">
        <f t="shared" ca="1" si="381"/>
        <v>0</v>
      </c>
      <c r="AP890" s="56">
        <f t="shared" ca="1" si="381"/>
        <v>0</v>
      </c>
      <c r="AQ890" s="56">
        <f t="shared" ca="1" si="381"/>
        <v>0</v>
      </c>
      <c r="AR890" s="56">
        <f t="shared" ca="1" si="381"/>
        <v>0</v>
      </c>
      <c r="AS890" s="56">
        <f t="shared" ca="1" si="381"/>
        <v>0</v>
      </c>
      <c r="AT890" s="56">
        <f t="shared" ca="1" si="382"/>
        <v>0</v>
      </c>
      <c r="AU890" s="56">
        <f t="shared" ca="1" si="382"/>
        <v>0</v>
      </c>
      <c r="AV890" s="56">
        <f t="shared" ca="1" si="382"/>
        <v>0</v>
      </c>
      <c r="AW890" s="56">
        <f t="shared" ca="1" si="382"/>
        <v>0</v>
      </c>
      <c r="AX890" s="56">
        <f t="shared" ca="1" si="382"/>
        <v>0</v>
      </c>
      <c r="AY890" s="56">
        <f t="shared" ca="1" si="382"/>
        <v>0</v>
      </c>
      <c r="AZ890" s="56">
        <f t="shared" ca="1" si="382"/>
        <v>0</v>
      </c>
      <c r="BA890" s="56">
        <f t="shared" ca="1" si="382"/>
        <v>0</v>
      </c>
      <c r="BB890" s="56">
        <f t="shared" ca="1" si="382"/>
        <v>0</v>
      </c>
      <c r="BC890" s="56">
        <f t="shared" ca="1" si="382"/>
        <v>0</v>
      </c>
      <c r="BD890" s="56">
        <f t="shared" ca="1" si="382"/>
        <v>0</v>
      </c>
      <c r="BE890" s="56">
        <f t="shared" ca="1" si="382"/>
        <v>0</v>
      </c>
      <c r="BF890" s="56">
        <f t="shared" ca="1" si="382"/>
        <v>0</v>
      </c>
      <c r="BG890" s="56">
        <f t="shared" ca="1" si="382"/>
        <v>0</v>
      </c>
      <c r="BH890" s="1"/>
      <c r="BI890" s="1"/>
    </row>
    <row r="891" spans="1:61" s="4" customFormat="1" x14ac:dyDescent="0.2">
      <c r="A891" s="4" t="s">
        <v>279</v>
      </c>
      <c r="B891" s="4" t="s">
        <v>4071</v>
      </c>
      <c r="C891" s="4" t="s">
        <v>1684</v>
      </c>
      <c r="E891" s="48"/>
      <c r="F891" s="63" t="s">
        <v>282</v>
      </c>
      <c r="G891" s="50" t="s">
        <v>1682</v>
      </c>
      <c r="H891" s="50" t="s">
        <v>1682</v>
      </c>
      <c r="I891" s="51"/>
      <c r="J891" s="52">
        <v>30</v>
      </c>
      <c r="K891" s="52"/>
      <c r="L891" s="53">
        <v>43600</v>
      </c>
      <c r="M891" s="54">
        <f t="shared" si="376"/>
        <v>3</v>
      </c>
      <c r="N891" s="52">
        <f t="shared" si="354"/>
        <v>20</v>
      </c>
      <c r="O891" s="55">
        <f t="shared" ca="1" si="361"/>
        <v>28</v>
      </c>
      <c r="P891" s="55" t="str">
        <f t="shared" ca="1" si="362"/>
        <v>2019.7</v>
      </c>
      <c r="Q891" s="56">
        <f t="shared" si="363"/>
        <v>26977.5</v>
      </c>
      <c r="R891" s="52">
        <f t="shared" ca="1" si="364"/>
        <v>56</v>
      </c>
      <c r="S891" s="52"/>
      <c r="T891" s="52" t="str">
        <f t="shared" ca="1" si="369"/>
        <v>OV</v>
      </c>
      <c r="U891" s="57" t="s">
        <v>178</v>
      </c>
      <c r="V891" s="58">
        <f t="shared" ca="1" si="365"/>
        <v>0</v>
      </c>
      <c r="W891" s="59"/>
      <c r="X891" s="60"/>
      <c r="Y891" s="61">
        <v>26977.5</v>
      </c>
      <c r="Z891" s="56">
        <f t="shared" ca="1" si="380"/>
        <v>0</v>
      </c>
      <c r="AA891" s="56">
        <f t="shared" ca="1" si="380"/>
        <v>0</v>
      </c>
      <c r="AB891" s="56">
        <f t="shared" ca="1" si="380"/>
        <v>0</v>
      </c>
      <c r="AC891" s="56">
        <f t="shared" ca="1" si="380"/>
        <v>0</v>
      </c>
      <c r="AD891" s="56">
        <f t="shared" ca="1" si="380"/>
        <v>0</v>
      </c>
      <c r="AE891" s="56">
        <f t="shared" ca="1" si="380"/>
        <v>0</v>
      </c>
      <c r="AF891" s="56">
        <f t="shared" ca="1" si="380"/>
        <v>0</v>
      </c>
      <c r="AG891" s="56">
        <f t="shared" ca="1" si="380"/>
        <v>0</v>
      </c>
      <c r="AH891" s="56">
        <f t="shared" ca="1" si="380"/>
        <v>0</v>
      </c>
      <c r="AI891" s="56">
        <f t="shared" ca="1" si="380"/>
        <v>26977.5</v>
      </c>
      <c r="AJ891" s="56">
        <f t="shared" ca="1" si="381"/>
        <v>0</v>
      </c>
      <c r="AK891" s="56">
        <f t="shared" ca="1" si="381"/>
        <v>0</v>
      </c>
      <c r="AL891" s="56">
        <f t="shared" ca="1" si="381"/>
        <v>0</v>
      </c>
      <c r="AM891" s="56">
        <f t="shared" ca="1" si="381"/>
        <v>0</v>
      </c>
      <c r="AN891" s="56">
        <f t="shared" ca="1" si="381"/>
        <v>0</v>
      </c>
      <c r="AO891" s="56">
        <f t="shared" ca="1" si="381"/>
        <v>0</v>
      </c>
      <c r="AP891" s="56">
        <f t="shared" ca="1" si="381"/>
        <v>0</v>
      </c>
      <c r="AQ891" s="56">
        <f t="shared" ca="1" si="381"/>
        <v>0</v>
      </c>
      <c r="AR891" s="56">
        <f t="shared" ca="1" si="381"/>
        <v>0</v>
      </c>
      <c r="AS891" s="56">
        <f t="shared" ca="1" si="381"/>
        <v>0</v>
      </c>
      <c r="AT891" s="56">
        <f t="shared" ca="1" si="382"/>
        <v>0</v>
      </c>
      <c r="AU891" s="56">
        <f t="shared" ca="1" si="382"/>
        <v>0</v>
      </c>
      <c r="AV891" s="56">
        <f t="shared" ca="1" si="382"/>
        <v>0</v>
      </c>
      <c r="AW891" s="56">
        <f t="shared" ca="1" si="382"/>
        <v>0</v>
      </c>
      <c r="AX891" s="56">
        <f t="shared" ca="1" si="382"/>
        <v>0</v>
      </c>
      <c r="AY891" s="56">
        <f t="shared" ca="1" si="382"/>
        <v>0</v>
      </c>
      <c r="AZ891" s="56">
        <f t="shared" ca="1" si="382"/>
        <v>0</v>
      </c>
      <c r="BA891" s="56">
        <f t="shared" ca="1" si="382"/>
        <v>0</v>
      </c>
      <c r="BB891" s="56">
        <f t="shared" ca="1" si="382"/>
        <v>0</v>
      </c>
      <c r="BC891" s="56">
        <f t="shared" ca="1" si="382"/>
        <v>0</v>
      </c>
      <c r="BD891" s="56">
        <f t="shared" ca="1" si="382"/>
        <v>0</v>
      </c>
      <c r="BE891" s="56">
        <f t="shared" ca="1" si="382"/>
        <v>0</v>
      </c>
      <c r="BF891" s="56">
        <f t="shared" ca="1" si="382"/>
        <v>0</v>
      </c>
      <c r="BG891" s="56">
        <f t="shared" ca="1" si="382"/>
        <v>0</v>
      </c>
      <c r="BH891" s="1"/>
      <c r="BI891" s="1"/>
    </row>
    <row r="892" spans="1:61" s="4" customFormat="1" x14ac:dyDescent="0.2">
      <c r="B892" s="4" t="s">
        <v>2438</v>
      </c>
      <c r="C892" s="4" t="s">
        <v>1681</v>
      </c>
      <c r="E892" s="48"/>
      <c r="F892" s="63"/>
      <c r="G892" s="50" t="s">
        <v>1682</v>
      </c>
      <c r="H892" s="50" t="s">
        <v>1682</v>
      </c>
      <c r="I892" s="51"/>
      <c r="J892" s="52">
        <v>30</v>
      </c>
      <c r="K892" s="52"/>
      <c r="L892" s="53"/>
      <c r="M892" s="54" t="str">
        <f t="shared" si="376"/>
        <v>-</v>
      </c>
      <c r="N892" s="52">
        <f t="shared" si="354"/>
        <v>0</v>
      </c>
      <c r="O892" s="55">
        <f t="shared" ca="1" si="361"/>
        <v>28</v>
      </c>
      <c r="P892" s="55" t="str">
        <f t="shared" ca="1" si="362"/>
        <v>2019.7</v>
      </c>
      <c r="Q892" s="56">
        <f t="shared" si="363"/>
        <v>0</v>
      </c>
      <c r="R892" s="52" t="str">
        <f t="shared" si="364"/>
        <v/>
      </c>
      <c r="S892" s="52"/>
      <c r="T892" s="52" t="str">
        <f t="shared" si="369"/>
        <v>OV</v>
      </c>
      <c r="U892" s="57" t="s">
        <v>130</v>
      </c>
      <c r="V892" s="58">
        <f t="shared" ca="1" si="365"/>
        <v>0</v>
      </c>
      <c r="W892" s="59"/>
      <c r="X892" s="60"/>
      <c r="Y892" s="61"/>
      <c r="Z892" s="56">
        <f t="shared" ref="Z892:AI901" ca="1" si="383">IF($O892-WEEKNUM(Z$1815)=0,$Y892,0)</f>
        <v>0</v>
      </c>
      <c r="AA892" s="56">
        <f t="shared" ca="1" si="383"/>
        <v>0</v>
      </c>
      <c r="AB892" s="56">
        <f t="shared" ca="1" si="383"/>
        <v>0</v>
      </c>
      <c r="AC892" s="56">
        <f t="shared" ca="1" si="383"/>
        <v>0</v>
      </c>
      <c r="AD892" s="56">
        <f t="shared" ca="1" si="383"/>
        <v>0</v>
      </c>
      <c r="AE892" s="56">
        <f t="shared" ca="1" si="383"/>
        <v>0</v>
      </c>
      <c r="AF892" s="56">
        <f t="shared" ca="1" si="383"/>
        <v>0</v>
      </c>
      <c r="AG892" s="56">
        <f t="shared" ca="1" si="383"/>
        <v>0</v>
      </c>
      <c r="AH892" s="56">
        <f t="shared" ca="1" si="383"/>
        <v>0</v>
      </c>
      <c r="AI892" s="56">
        <f t="shared" ca="1" si="383"/>
        <v>0</v>
      </c>
      <c r="AJ892" s="56">
        <f t="shared" ref="AJ892:AS901" ca="1" si="384">IF($O892-WEEKNUM(AJ$1815)=0,$Y892,0)</f>
        <v>0</v>
      </c>
      <c r="AK892" s="56">
        <f t="shared" ca="1" si="384"/>
        <v>0</v>
      </c>
      <c r="AL892" s="56">
        <f t="shared" ca="1" si="384"/>
        <v>0</v>
      </c>
      <c r="AM892" s="56">
        <f t="shared" ca="1" si="384"/>
        <v>0</v>
      </c>
      <c r="AN892" s="56">
        <f t="shared" ca="1" si="384"/>
        <v>0</v>
      </c>
      <c r="AO892" s="56">
        <f t="shared" ca="1" si="384"/>
        <v>0</v>
      </c>
      <c r="AP892" s="56">
        <f t="shared" ca="1" si="384"/>
        <v>0</v>
      </c>
      <c r="AQ892" s="56">
        <f t="shared" ca="1" si="384"/>
        <v>0</v>
      </c>
      <c r="AR892" s="56">
        <f t="shared" ca="1" si="384"/>
        <v>0</v>
      </c>
      <c r="AS892" s="56">
        <f t="shared" ca="1" si="384"/>
        <v>0</v>
      </c>
      <c r="AT892" s="56">
        <f t="shared" ref="AT892:BG901" ca="1" si="385">IF($O892-WEEKNUM(AT$1815)=0,$Y892,0)</f>
        <v>0</v>
      </c>
      <c r="AU892" s="56">
        <f t="shared" ca="1" si="385"/>
        <v>0</v>
      </c>
      <c r="AV892" s="56">
        <f t="shared" ca="1" si="385"/>
        <v>0</v>
      </c>
      <c r="AW892" s="56">
        <f t="shared" ca="1" si="385"/>
        <v>0</v>
      </c>
      <c r="AX892" s="56">
        <f t="shared" ca="1" si="385"/>
        <v>0</v>
      </c>
      <c r="AY892" s="56">
        <f t="shared" ca="1" si="385"/>
        <v>0</v>
      </c>
      <c r="AZ892" s="56">
        <f t="shared" ca="1" si="385"/>
        <v>0</v>
      </c>
      <c r="BA892" s="56">
        <f t="shared" ca="1" si="385"/>
        <v>0</v>
      </c>
      <c r="BB892" s="56">
        <f t="shared" ca="1" si="385"/>
        <v>0</v>
      </c>
      <c r="BC892" s="56">
        <f t="shared" ca="1" si="385"/>
        <v>0</v>
      </c>
      <c r="BD892" s="56">
        <f t="shared" ca="1" si="385"/>
        <v>0</v>
      </c>
      <c r="BE892" s="56">
        <f t="shared" ca="1" si="385"/>
        <v>0</v>
      </c>
      <c r="BF892" s="56">
        <f t="shared" ca="1" si="385"/>
        <v>0</v>
      </c>
      <c r="BG892" s="56">
        <f t="shared" ca="1" si="385"/>
        <v>0</v>
      </c>
      <c r="BH892" s="1"/>
      <c r="BI892" s="1"/>
    </row>
    <row r="893" spans="1:61" s="4" customFormat="1" x14ac:dyDescent="0.2">
      <c r="B893" s="4" t="s">
        <v>2439</v>
      </c>
      <c r="C893" s="4" t="s">
        <v>1688</v>
      </c>
      <c r="E893" s="48"/>
      <c r="F893" s="63"/>
      <c r="G893" s="50" t="s">
        <v>1682</v>
      </c>
      <c r="H893" s="50" t="s">
        <v>1682</v>
      </c>
      <c r="I893" s="51"/>
      <c r="J893" s="52">
        <v>14</v>
      </c>
      <c r="K893" s="52"/>
      <c r="L893" s="53"/>
      <c r="M893" s="54" t="str">
        <f t="shared" si="376"/>
        <v>-</v>
      </c>
      <c r="N893" s="52">
        <f t="shared" si="354"/>
        <v>0</v>
      </c>
      <c r="O893" s="55">
        <f t="shared" ca="1" si="361"/>
        <v>28</v>
      </c>
      <c r="P893" s="55" t="str">
        <f t="shared" ca="1" si="362"/>
        <v>2019.7</v>
      </c>
      <c r="Q893" s="56">
        <f t="shared" si="363"/>
        <v>0</v>
      </c>
      <c r="R893" s="52" t="str">
        <f t="shared" si="364"/>
        <v/>
      </c>
      <c r="S893" s="52"/>
      <c r="T893" s="52" t="str">
        <f t="shared" si="369"/>
        <v>OV</v>
      </c>
      <c r="U893" s="57" t="s">
        <v>130</v>
      </c>
      <c r="V893" s="58">
        <f t="shared" ca="1" si="365"/>
        <v>0</v>
      </c>
      <c r="W893" s="64" t="s">
        <v>2440</v>
      </c>
      <c r="X893" s="60"/>
      <c r="Y893" s="61"/>
      <c r="Z893" s="56">
        <f t="shared" ca="1" si="383"/>
        <v>0</v>
      </c>
      <c r="AA893" s="56">
        <f t="shared" ca="1" si="383"/>
        <v>0</v>
      </c>
      <c r="AB893" s="56">
        <f t="shared" ca="1" si="383"/>
        <v>0</v>
      </c>
      <c r="AC893" s="56">
        <f t="shared" ca="1" si="383"/>
        <v>0</v>
      </c>
      <c r="AD893" s="56">
        <f t="shared" ca="1" si="383"/>
        <v>0</v>
      </c>
      <c r="AE893" s="56">
        <f t="shared" ca="1" si="383"/>
        <v>0</v>
      </c>
      <c r="AF893" s="56">
        <f t="shared" ca="1" si="383"/>
        <v>0</v>
      </c>
      <c r="AG893" s="56">
        <f t="shared" ca="1" si="383"/>
        <v>0</v>
      </c>
      <c r="AH893" s="56">
        <f t="shared" ca="1" si="383"/>
        <v>0</v>
      </c>
      <c r="AI893" s="56">
        <f t="shared" ca="1" si="383"/>
        <v>0</v>
      </c>
      <c r="AJ893" s="56">
        <f t="shared" ca="1" si="384"/>
        <v>0</v>
      </c>
      <c r="AK893" s="56">
        <f t="shared" ca="1" si="384"/>
        <v>0</v>
      </c>
      <c r="AL893" s="56">
        <f t="shared" ca="1" si="384"/>
        <v>0</v>
      </c>
      <c r="AM893" s="56">
        <f t="shared" ca="1" si="384"/>
        <v>0</v>
      </c>
      <c r="AN893" s="56">
        <f t="shared" ca="1" si="384"/>
        <v>0</v>
      </c>
      <c r="AO893" s="56">
        <f t="shared" ca="1" si="384"/>
        <v>0</v>
      </c>
      <c r="AP893" s="56">
        <f t="shared" ca="1" si="384"/>
        <v>0</v>
      </c>
      <c r="AQ893" s="56">
        <f t="shared" ca="1" si="384"/>
        <v>0</v>
      </c>
      <c r="AR893" s="56">
        <f t="shared" ca="1" si="384"/>
        <v>0</v>
      </c>
      <c r="AS893" s="56">
        <f t="shared" ca="1" si="384"/>
        <v>0</v>
      </c>
      <c r="AT893" s="56">
        <f t="shared" ca="1" si="385"/>
        <v>0</v>
      </c>
      <c r="AU893" s="56">
        <f t="shared" ca="1" si="385"/>
        <v>0</v>
      </c>
      <c r="AV893" s="56">
        <f t="shared" ca="1" si="385"/>
        <v>0</v>
      </c>
      <c r="AW893" s="56">
        <f t="shared" ca="1" si="385"/>
        <v>0</v>
      </c>
      <c r="AX893" s="56">
        <f t="shared" ca="1" si="385"/>
        <v>0</v>
      </c>
      <c r="AY893" s="56">
        <f t="shared" ca="1" si="385"/>
        <v>0</v>
      </c>
      <c r="AZ893" s="56">
        <f t="shared" ca="1" si="385"/>
        <v>0</v>
      </c>
      <c r="BA893" s="56">
        <f t="shared" ca="1" si="385"/>
        <v>0</v>
      </c>
      <c r="BB893" s="56">
        <f t="shared" ca="1" si="385"/>
        <v>0</v>
      </c>
      <c r="BC893" s="56">
        <f t="shared" ca="1" si="385"/>
        <v>0</v>
      </c>
      <c r="BD893" s="56">
        <f t="shared" ca="1" si="385"/>
        <v>0</v>
      </c>
      <c r="BE893" s="56">
        <f t="shared" ca="1" si="385"/>
        <v>0</v>
      </c>
      <c r="BF893" s="56">
        <f t="shared" ca="1" si="385"/>
        <v>0</v>
      </c>
      <c r="BG893" s="56">
        <f t="shared" ca="1" si="385"/>
        <v>0</v>
      </c>
      <c r="BH893" s="1"/>
      <c r="BI893" s="1"/>
    </row>
    <row r="894" spans="1:61" s="4" customFormat="1" x14ac:dyDescent="0.2">
      <c r="B894" s="4" t="s">
        <v>2439</v>
      </c>
      <c r="C894" s="4" t="s">
        <v>1688</v>
      </c>
      <c r="E894" s="48"/>
      <c r="F894" s="63" t="s">
        <v>1499</v>
      </c>
      <c r="G894" s="50" t="s">
        <v>1682</v>
      </c>
      <c r="H894" s="50" t="s">
        <v>1682</v>
      </c>
      <c r="I894" s="51"/>
      <c r="J894" s="52">
        <v>14</v>
      </c>
      <c r="K894" s="52"/>
      <c r="L894" s="53">
        <v>43585</v>
      </c>
      <c r="M894" s="54">
        <f t="shared" si="376"/>
        <v>2</v>
      </c>
      <c r="N894" s="52">
        <f t="shared" si="354"/>
        <v>18</v>
      </c>
      <c r="O894" s="55">
        <f t="shared" ca="1" si="361"/>
        <v>28</v>
      </c>
      <c r="P894" s="55" t="str">
        <f t="shared" ca="1" si="362"/>
        <v>2019.7</v>
      </c>
      <c r="Q894" s="56">
        <f t="shared" si="363"/>
        <v>81.44690781796966</v>
      </c>
      <c r="R894" s="52">
        <f t="shared" ca="1" si="364"/>
        <v>71</v>
      </c>
      <c r="S894" s="52"/>
      <c r="T894" s="52" t="str">
        <f t="shared" ca="1" si="369"/>
        <v>OV</v>
      </c>
      <c r="U894" s="57" t="s">
        <v>130</v>
      </c>
      <c r="V894" s="58">
        <f t="shared" ca="1" si="365"/>
        <v>0</v>
      </c>
      <c r="W894" s="64" t="s">
        <v>2440</v>
      </c>
      <c r="X894" s="60">
        <v>25.85</v>
      </c>
      <c r="Y894" s="61">
        <v>349</v>
      </c>
      <c r="Z894" s="56">
        <f t="shared" ca="1" si="383"/>
        <v>0</v>
      </c>
      <c r="AA894" s="56">
        <f t="shared" ca="1" si="383"/>
        <v>0</v>
      </c>
      <c r="AB894" s="56">
        <f t="shared" ca="1" si="383"/>
        <v>0</v>
      </c>
      <c r="AC894" s="56">
        <f t="shared" ca="1" si="383"/>
        <v>0</v>
      </c>
      <c r="AD894" s="56">
        <f t="shared" ca="1" si="383"/>
        <v>0</v>
      </c>
      <c r="AE894" s="56">
        <f t="shared" ca="1" si="383"/>
        <v>0</v>
      </c>
      <c r="AF894" s="56">
        <f t="shared" ca="1" si="383"/>
        <v>0</v>
      </c>
      <c r="AG894" s="56">
        <f t="shared" ca="1" si="383"/>
        <v>0</v>
      </c>
      <c r="AH894" s="56">
        <f t="shared" ca="1" si="383"/>
        <v>0</v>
      </c>
      <c r="AI894" s="56">
        <f t="shared" ca="1" si="383"/>
        <v>349</v>
      </c>
      <c r="AJ894" s="56">
        <f t="shared" ca="1" si="384"/>
        <v>0</v>
      </c>
      <c r="AK894" s="56">
        <f t="shared" ca="1" si="384"/>
        <v>0</v>
      </c>
      <c r="AL894" s="56">
        <f t="shared" ca="1" si="384"/>
        <v>0</v>
      </c>
      <c r="AM894" s="56">
        <f t="shared" ca="1" si="384"/>
        <v>0</v>
      </c>
      <c r="AN894" s="56">
        <f t="shared" ca="1" si="384"/>
        <v>0</v>
      </c>
      <c r="AO894" s="56">
        <f t="shared" ca="1" si="384"/>
        <v>0</v>
      </c>
      <c r="AP894" s="56">
        <f t="shared" ca="1" si="384"/>
        <v>0</v>
      </c>
      <c r="AQ894" s="56">
        <f t="shared" ca="1" si="384"/>
        <v>0</v>
      </c>
      <c r="AR894" s="56">
        <f t="shared" ca="1" si="384"/>
        <v>0</v>
      </c>
      <c r="AS894" s="56">
        <f t="shared" ca="1" si="384"/>
        <v>0</v>
      </c>
      <c r="AT894" s="56">
        <f t="shared" ca="1" si="385"/>
        <v>0</v>
      </c>
      <c r="AU894" s="56">
        <f t="shared" ca="1" si="385"/>
        <v>0</v>
      </c>
      <c r="AV894" s="56">
        <f t="shared" ca="1" si="385"/>
        <v>0</v>
      </c>
      <c r="AW894" s="56">
        <f t="shared" ca="1" si="385"/>
        <v>0</v>
      </c>
      <c r="AX894" s="56">
        <f t="shared" ca="1" si="385"/>
        <v>0</v>
      </c>
      <c r="AY894" s="56">
        <f t="shared" ca="1" si="385"/>
        <v>0</v>
      </c>
      <c r="AZ894" s="56">
        <f t="shared" ca="1" si="385"/>
        <v>0</v>
      </c>
      <c r="BA894" s="56">
        <f t="shared" ca="1" si="385"/>
        <v>0</v>
      </c>
      <c r="BB894" s="56">
        <f t="shared" ca="1" si="385"/>
        <v>0</v>
      </c>
      <c r="BC894" s="56">
        <f t="shared" ca="1" si="385"/>
        <v>0</v>
      </c>
      <c r="BD894" s="56">
        <f t="shared" ca="1" si="385"/>
        <v>0</v>
      </c>
      <c r="BE894" s="56">
        <f t="shared" ca="1" si="385"/>
        <v>0</v>
      </c>
      <c r="BF894" s="56">
        <f t="shared" ca="1" si="385"/>
        <v>0</v>
      </c>
      <c r="BG894" s="56">
        <f t="shared" ca="1" si="385"/>
        <v>0</v>
      </c>
      <c r="BH894" s="1"/>
      <c r="BI894" s="1"/>
    </row>
    <row r="895" spans="1:61" s="4" customFormat="1" x14ac:dyDescent="0.2">
      <c r="B895" s="4" t="s">
        <v>2439</v>
      </c>
      <c r="C895" s="4" t="s">
        <v>1688</v>
      </c>
      <c r="E895" s="48"/>
      <c r="F895" s="63"/>
      <c r="G895" s="50" t="s">
        <v>1682</v>
      </c>
      <c r="H895" s="50" t="s">
        <v>1682</v>
      </c>
      <c r="I895" s="51"/>
      <c r="J895" s="52">
        <v>14</v>
      </c>
      <c r="K895" s="52"/>
      <c r="L895" s="53"/>
      <c r="M895" s="54" t="str">
        <f t="shared" si="376"/>
        <v>-</v>
      </c>
      <c r="N895" s="52">
        <f t="shared" si="354"/>
        <v>0</v>
      </c>
      <c r="O895" s="55">
        <f t="shared" ca="1" si="361"/>
        <v>28</v>
      </c>
      <c r="P895" s="55" t="str">
        <f t="shared" ca="1" si="362"/>
        <v>2019.7</v>
      </c>
      <c r="Q895" s="56">
        <f t="shared" si="363"/>
        <v>0</v>
      </c>
      <c r="R895" s="52" t="str">
        <f t="shared" si="364"/>
        <v/>
      </c>
      <c r="S895" s="52"/>
      <c r="T895" s="52" t="str">
        <f t="shared" si="369"/>
        <v>OV</v>
      </c>
      <c r="U895" s="57" t="s">
        <v>130</v>
      </c>
      <c r="V895" s="58">
        <f t="shared" ca="1" si="365"/>
        <v>0</v>
      </c>
      <c r="W895" s="64" t="s">
        <v>2440</v>
      </c>
      <c r="X895" s="60"/>
      <c r="Y895" s="61"/>
      <c r="Z895" s="56">
        <f t="shared" ca="1" si="383"/>
        <v>0</v>
      </c>
      <c r="AA895" s="56">
        <f t="shared" ca="1" si="383"/>
        <v>0</v>
      </c>
      <c r="AB895" s="56">
        <f t="shared" ca="1" si="383"/>
        <v>0</v>
      </c>
      <c r="AC895" s="56">
        <f t="shared" ca="1" si="383"/>
        <v>0</v>
      </c>
      <c r="AD895" s="56">
        <f t="shared" ca="1" si="383"/>
        <v>0</v>
      </c>
      <c r="AE895" s="56">
        <f t="shared" ca="1" si="383"/>
        <v>0</v>
      </c>
      <c r="AF895" s="56">
        <f t="shared" ca="1" si="383"/>
        <v>0</v>
      </c>
      <c r="AG895" s="56">
        <f t="shared" ca="1" si="383"/>
        <v>0</v>
      </c>
      <c r="AH895" s="56">
        <f t="shared" ca="1" si="383"/>
        <v>0</v>
      </c>
      <c r="AI895" s="56">
        <f t="shared" ca="1" si="383"/>
        <v>0</v>
      </c>
      <c r="AJ895" s="56">
        <f t="shared" ca="1" si="384"/>
        <v>0</v>
      </c>
      <c r="AK895" s="56">
        <f t="shared" ca="1" si="384"/>
        <v>0</v>
      </c>
      <c r="AL895" s="56">
        <f t="shared" ca="1" si="384"/>
        <v>0</v>
      </c>
      <c r="AM895" s="56">
        <f t="shared" ca="1" si="384"/>
        <v>0</v>
      </c>
      <c r="AN895" s="56">
        <f t="shared" ca="1" si="384"/>
        <v>0</v>
      </c>
      <c r="AO895" s="56">
        <f t="shared" ca="1" si="384"/>
        <v>0</v>
      </c>
      <c r="AP895" s="56">
        <f t="shared" ca="1" si="384"/>
        <v>0</v>
      </c>
      <c r="AQ895" s="56">
        <f t="shared" ca="1" si="384"/>
        <v>0</v>
      </c>
      <c r="AR895" s="56">
        <f t="shared" ca="1" si="384"/>
        <v>0</v>
      </c>
      <c r="AS895" s="56">
        <f t="shared" ca="1" si="384"/>
        <v>0</v>
      </c>
      <c r="AT895" s="56">
        <f t="shared" ca="1" si="385"/>
        <v>0</v>
      </c>
      <c r="AU895" s="56">
        <f t="shared" ca="1" si="385"/>
        <v>0</v>
      </c>
      <c r="AV895" s="56">
        <f t="shared" ca="1" si="385"/>
        <v>0</v>
      </c>
      <c r="AW895" s="56">
        <f t="shared" ca="1" si="385"/>
        <v>0</v>
      </c>
      <c r="AX895" s="56">
        <f t="shared" ca="1" si="385"/>
        <v>0</v>
      </c>
      <c r="AY895" s="56">
        <f t="shared" ca="1" si="385"/>
        <v>0</v>
      </c>
      <c r="AZ895" s="56">
        <f t="shared" ca="1" si="385"/>
        <v>0</v>
      </c>
      <c r="BA895" s="56">
        <f t="shared" ca="1" si="385"/>
        <v>0</v>
      </c>
      <c r="BB895" s="56">
        <f t="shared" ca="1" si="385"/>
        <v>0</v>
      </c>
      <c r="BC895" s="56">
        <f t="shared" ca="1" si="385"/>
        <v>0</v>
      </c>
      <c r="BD895" s="56">
        <f t="shared" ca="1" si="385"/>
        <v>0</v>
      </c>
      <c r="BE895" s="56">
        <f t="shared" ca="1" si="385"/>
        <v>0</v>
      </c>
      <c r="BF895" s="56">
        <f t="shared" ca="1" si="385"/>
        <v>0</v>
      </c>
      <c r="BG895" s="56">
        <f t="shared" ca="1" si="385"/>
        <v>0</v>
      </c>
      <c r="BH895" s="1"/>
      <c r="BI895" s="1"/>
    </row>
    <row r="896" spans="1:61" s="4" customFormat="1" x14ac:dyDescent="0.2">
      <c r="A896" s="4" t="s">
        <v>287</v>
      </c>
      <c r="B896" s="4" t="s">
        <v>4047</v>
      </c>
      <c r="C896" s="4" t="s">
        <v>1684</v>
      </c>
      <c r="E896" s="66"/>
      <c r="F896" s="67"/>
      <c r="G896" s="50" t="s">
        <v>1682</v>
      </c>
      <c r="H896" s="50" t="s">
        <v>1682</v>
      </c>
      <c r="I896" s="51"/>
      <c r="J896" s="52">
        <v>5</v>
      </c>
      <c r="K896" s="52"/>
      <c r="L896" s="53"/>
      <c r="M896" s="54" t="str">
        <f t="shared" si="376"/>
        <v>-</v>
      </c>
      <c r="N896" s="52">
        <f t="shared" si="354"/>
        <v>0</v>
      </c>
      <c r="O896" s="55">
        <f t="shared" ca="1" si="361"/>
        <v>28</v>
      </c>
      <c r="P896" s="55" t="str">
        <f t="shared" ca="1" si="362"/>
        <v>2019.7</v>
      </c>
      <c r="Q896" s="56">
        <f t="shared" si="363"/>
        <v>0</v>
      </c>
      <c r="R896" s="52" t="str">
        <f t="shared" si="364"/>
        <v/>
      </c>
      <c r="S896" s="52"/>
      <c r="T896" s="52" t="str">
        <f t="shared" si="369"/>
        <v>OV</v>
      </c>
      <c r="U896" s="57" t="s">
        <v>178</v>
      </c>
      <c r="V896" s="58">
        <f t="shared" ca="1" si="365"/>
        <v>0</v>
      </c>
      <c r="W896" s="59"/>
      <c r="X896" s="60"/>
      <c r="Y896" s="61"/>
      <c r="Z896" s="56">
        <f t="shared" ca="1" si="383"/>
        <v>0</v>
      </c>
      <c r="AA896" s="56">
        <f t="shared" ca="1" si="383"/>
        <v>0</v>
      </c>
      <c r="AB896" s="56">
        <f t="shared" ca="1" si="383"/>
        <v>0</v>
      </c>
      <c r="AC896" s="56">
        <f t="shared" ca="1" si="383"/>
        <v>0</v>
      </c>
      <c r="AD896" s="56">
        <f t="shared" ca="1" si="383"/>
        <v>0</v>
      </c>
      <c r="AE896" s="56">
        <f t="shared" ca="1" si="383"/>
        <v>0</v>
      </c>
      <c r="AF896" s="56">
        <f t="shared" ca="1" si="383"/>
        <v>0</v>
      </c>
      <c r="AG896" s="56">
        <f t="shared" ca="1" si="383"/>
        <v>0</v>
      </c>
      <c r="AH896" s="56">
        <f t="shared" ca="1" si="383"/>
        <v>0</v>
      </c>
      <c r="AI896" s="56">
        <f t="shared" ca="1" si="383"/>
        <v>0</v>
      </c>
      <c r="AJ896" s="56">
        <f t="shared" ca="1" si="384"/>
        <v>0</v>
      </c>
      <c r="AK896" s="56">
        <f t="shared" ca="1" si="384"/>
        <v>0</v>
      </c>
      <c r="AL896" s="56">
        <f t="shared" ca="1" si="384"/>
        <v>0</v>
      </c>
      <c r="AM896" s="56">
        <f t="shared" ca="1" si="384"/>
        <v>0</v>
      </c>
      <c r="AN896" s="56">
        <f t="shared" ca="1" si="384"/>
        <v>0</v>
      </c>
      <c r="AO896" s="56">
        <f t="shared" ca="1" si="384"/>
        <v>0</v>
      </c>
      <c r="AP896" s="56">
        <f t="shared" ca="1" si="384"/>
        <v>0</v>
      </c>
      <c r="AQ896" s="56">
        <f t="shared" ca="1" si="384"/>
        <v>0</v>
      </c>
      <c r="AR896" s="56">
        <f t="shared" ca="1" si="384"/>
        <v>0</v>
      </c>
      <c r="AS896" s="56">
        <f t="shared" ca="1" si="384"/>
        <v>0</v>
      </c>
      <c r="AT896" s="56">
        <f t="shared" ca="1" si="385"/>
        <v>0</v>
      </c>
      <c r="AU896" s="56">
        <f t="shared" ca="1" si="385"/>
        <v>0</v>
      </c>
      <c r="AV896" s="56">
        <f t="shared" ca="1" si="385"/>
        <v>0</v>
      </c>
      <c r="AW896" s="56">
        <f t="shared" ca="1" si="385"/>
        <v>0</v>
      </c>
      <c r="AX896" s="56">
        <f t="shared" ca="1" si="385"/>
        <v>0</v>
      </c>
      <c r="AY896" s="56">
        <f t="shared" ca="1" si="385"/>
        <v>0</v>
      </c>
      <c r="AZ896" s="56">
        <f t="shared" ca="1" si="385"/>
        <v>0</v>
      </c>
      <c r="BA896" s="56">
        <f t="shared" ca="1" si="385"/>
        <v>0</v>
      </c>
      <c r="BB896" s="56">
        <f t="shared" ca="1" si="385"/>
        <v>0</v>
      </c>
      <c r="BC896" s="56">
        <f t="shared" ca="1" si="385"/>
        <v>0</v>
      </c>
      <c r="BD896" s="56">
        <f t="shared" ca="1" si="385"/>
        <v>0</v>
      </c>
      <c r="BE896" s="56">
        <f t="shared" ca="1" si="385"/>
        <v>0</v>
      </c>
      <c r="BF896" s="56">
        <f t="shared" ca="1" si="385"/>
        <v>0</v>
      </c>
      <c r="BG896" s="56">
        <f t="shared" ca="1" si="385"/>
        <v>0</v>
      </c>
    </row>
    <row r="897" spans="1:62" s="4" customFormat="1" x14ac:dyDescent="0.2">
      <c r="A897" s="4" t="s">
        <v>287</v>
      </c>
      <c r="B897" s="4" t="s">
        <v>4047</v>
      </c>
      <c r="C897" s="4" t="s">
        <v>1684</v>
      </c>
      <c r="E897" s="66"/>
      <c r="F897" s="67"/>
      <c r="G897" s="50" t="s">
        <v>1682</v>
      </c>
      <c r="H897" s="50" t="s">
        <v>1682</v>
      </c>
      <c r="I897" s="51"/>
      <c r="J897" s="52">
        <v>5</v>
      </c>
      <c r="K897" s="52"/>
      <c r="L897" s="53"/>
      <c r="M897" s="54" t="str">
        <f t="shared" si="376"/>
        <v>-</v>
      </c>
      <c r="N897" s="52">
        <f t="shared" si="354"/>
        <v>0</v>
      </c>
      <c r="O897" s="55">
        <f t="shared" ca="1" si="361"/>
        <v>28</v>
      </c>
      <c r="P897" s="55" t="str">
        <f t="shared" ca="1" si="362"/>
        <v>2019.7</v>
      </c>
      <c r="Q897" s="56">
        <f t="shared" si="363"/>
        <v>0</v>
      </c>
      <c r="R897" s="52" t="str">
        <f t="shared" si="364"/>
        <v/>
      </c>
      <c r="S897" s="52"/>
      <c r="T897" s="52" t="str">
        <f t="shared" si="369"/>
        <v>OV</v>
      </c>
      <c r="U897" s="57" t="s">
        <v>178</v>
      </c>
      <c r="V897" s="58">
        <f t="shared" ca="1" si="365"/>
        <v>0</v>
      </c>
      <c r="W897" s="59"/>
      <c r="X897" s="60"/>
      <c r="Y897" s="61"/>
      <c r="Z897" s="56">
        <f t="shared" ca="1" si="383"/>
        <v>0</v>
      </c>
      <c r="AA897" s="56">
        <f t="shared" ca="1" si="383"/>
        <v>0</v>
      </c>
      <c r="AB897" s="56">
        <f t="shared" ca="1" si="383"/>
        <v>0</v>
      </c>
      <c r="AC897" s="56">
        <f t="shared" ca="1" si="383"/>
        <v>0</v>
      </c>
      <c r="AD897" s="56">
        <f t="shared" ca="1" si="383"/>
        <v>0</v>
      </c>
      <c r="AE897" s="56">
        <f t="shared" ca="1" si="383"/>
        <v>0</v>
      </c>
      <c r="AF897" s="56">
        <f t="shared" ca="1" si="383"/>
        <v>0</v>
      </c>
      <c r="AG897" s="56">
        <f t="shared" ca="1" si="383"/>
        <v>0</v>
      </c>
      <c r="AH897" s="56">
        <f t="shared" ca="1" si="383"/>
        <v>0</v>
      </c>
      <c r="AI897" s="56">
        <f t="shared" ca="1" si="383"/>
        <v>0</v>
      </c>
      <c r="AJ897" s="56">
        <f t="shared" ca="1" si="384"/>
        <v>0</v>
      </c>
      <c r="AK897" s="56">
        <f t="shared" ca="1" si="384"/>
        <v>0</v>
      </c>
      <c r="AL897" s="56">
        <f t="shared" ca="1" si="384"/>
        <v>0</v>
      </c>
      <c r="AM897" s="56">
        <f t="shared" ca="1" si="384"/>
        <v>0</v>
      </c>
      <c r="AN897" s="56">
        <f t="shared" ca="1" si="384"/>
        <v>0</v>
      </c>
      <c r="AO897" s="56">
        <f t="shared" ca="1" si="384"/>
        <v>0</v>
      </c>
      <c r="AP897" s="56">
        <f t="shared" ca="1" si="384"/>
        <v>0</v>
      </c>
      <c r="AQ897" s="56">
        <f t="shared" ca="1" si="384"/>
        <v>0</v>
      </c>
      <c r="AR897" s="56">
        <f t="shared" ca="1" si="384"/>
        <v>0</v>
      </c>
      <c r="AS897" s="56">
        <f t="shared" ca="1" si="384"/>
        <v>0</v>
      </c>
      <c r="AT897" s="56">
        <f t="shared" ca="1" si="385"/>
        <v>0</v>
      </c>
      <c r="AU897" s="56">
        <f t="shared" ca="1" si="385"/>
        <v>0</v>
      </c>
      <c r="AV897" s="56">
        <f t="shared" ca="1" si="385"/>
        <v>0</v>
      </c>
      <c r="AW897" s="56">
        <f t="shared" ca="1" si="385"/>
        <v>0</v>
      </c>
      <c r="AX897" s="56">
        <f t="shared" ca="1" si="385"/>
        <v>0</v>
      </c>
      <c r="AY897" s="56">
        <f t="shared" ca="1" si="385"/>
        <v>0</v>
      </c>
      <c r="AZ897" s="56">
        <f t="shared" ca="1" si="385"/>
        <v>0</v>
      </c>
      <c r="BA897" s="56">
        <f t="shared" ca="1" si="385"/>
        <v>0</v>
      </c>
      <c r="BB897" s="56">
        <f t="shared" ca="1" si="385"/>
        <v>0</v>
      </c>
      <c r="BC897" s="56">
        <f t="shared" ca="1" si="385"/>
        <v>0</v>
      </c>
      <c r="BD897" s="56">
        <f t="shared" ca="1" si="385"/>
        <v>0</v>
      </c>
      <c r="BE897" s="56">
        <f t="shared" ca="1" si="385"/>
        <v>0</v>
      </c>
      <c r="BF897" s="56">
        <f t="shared" ca="1" si="385"/>
        <v>0</v>
      </c>
      <c r="BG897" s="56">
        <f t="shared" ca="1" si="385"/>
        <v>0</v>
      </c>
    </row>
    <row r="898" spans="1:62" s="4" customFormat="1" x14ac:dyDescent="0.2">
      <c r="B898" s="4" t="s">
        <v>2441</v>
      </c>
      <c r="C898" s="4" t="s">
        <v>1688</v>
      </c>
      <c r="E898" s="66"/>
      <c r="F898" s="67"/>
      <c r="G898" s="50" t="s">
        <v>1682</v>
      </c>
      <c r="H898" s="50" t="s">
        <v>1682</v>
      </c>
      <c r="I898" s="51"/>
      <c r="J898" s="52">
        <v>14</v>
      </c>
      <c r="K898" s="52"/>
      <c r="L898" s="53"/>
      <c r="M898" s="54" t="str">
        <f t="shared" si="376"/>
        <v>-</v>
      </c>
      <c r="N898" s="52">
        <f t="shared" si="354"/>
        <v>0</v>
      </c>
      <c r="O898" s="55">
        <f t="shared" ref="O898:O961" ca="1" si="386">WEEKNUM(IF((L898)&lt;$A$1825,$A$1825,(L898)))</f>
        <v>28</v>
      </c>
      <c r="P898" s="55" t="str">
        <f t="shared" ref="P898:P961" ca="1" si="387">YEAR(IF((L898)&lt;$A$1825,$A$1825,(L898)))&amp;"."&amp;MONTH(IF((L898)&lt;$A$1825,$A$1825,(L898)))</f>
        <v>2019.7</v>
      </c>
      <c r="Q898" s="56">
        <f t="shared" ref="Q898:Q961" si="388">IF(U898="PLN",Y898/$A$1826,Y898)</f>
        <v>0</v>
      </c>
      <c r="R898" s="52" t="str">
        <f t="shared" ref="R898:R961" si="389">IF(L898=0,"",IFERROR(_xlfn.DAYS($A$1825,L898),""))</f>
        <v/>
      </c>
      <c r="S898" s="52"/>
      <c r="T898" s="52" t="str">
        <f t="shared" si="369"/>
        <v>OV</v>
      </c>
      <c r="U898" s="57" t="s">
        <v>130</v>
      </c>
      <c r="V898" s="58">
        <f t="shared" ca="1" si="365"/>
        <v>0</v>
      </c>
      <c r="W898" s="64" t="s">
        <v>2442</v>
      </c>
      <c r="X898" s="60"/>
      <c r="Y898" s="61"/>
      <c r="Z898" s="56">
        <f t="shared" ca="1" si="383"/>
        <v>0</v>
      </c>
      <c r="AA898" s="56">
        <f t="shared" ca="1" si="383"/>
        <v>0</v>
      </c>
      <c r="AB898" s="56">
        <f t="shared" ca="1" si="383"/>
        <v>0</v>
      </c>
      <c r="AC898" s="56">
        <f t="shared" ca="1" si="383"/>
        <v>0</v>
      </c>
      <c r="AD898" s="56">
        <f t="shared" ca="1" si="383"/>
        <v>0</v>
      </c>
      <c r="AE898" s="56">
        <f t="shared" ca="1" si="383"/>
        <v>0</v>
      </c>
      <c r="AF898" s="56">
        <f t="shared" ca="1" si="383"/>
        <v>0</v>
      </c>
      <c r="AG898" s="56">
        <f t="shared" ca="1" si="383"/>
        <v>0</v>
      </c>
      <c r="AH898" s="56">
        <f t="shared" ca="1" si="383"/>
        <v>0</v>
      </c>
      <c r="AI898" s="56">
        <f t="shared" ca="1" si="383"/>
        <v>0</v>
      </c>
      <c r="AJ898" s="56">
        <f t="shared" ca="1" si="384"/>
        <v>0</v>
      </c>
      <c r="AK898" s="56">
        <f t="shared" ca="1" si="384"/>
        <v>0</v>
      </c>
      <c r="AL898" s="56">
        <f t="shared" ca="1" si="384"/>
        <v>0</v>
      </c>
      <c r="AM898" s="56">
        <f t="shared" ca="1" si="384"/>
        <v>0</v>
      </c>
      <c r="AN898" s="56">
        <f t="shared" ca="1" si="384"/>
        <v>0</v>
      </c>
      <c r="AO898" s="56">
        <f t="shared" ca="1" si="384"/>
        <v>0</v>
      </c>
      <c r="AP898" s="56">
        <f t="shared" ca="1" si="384"/>
        <v>0</v>
      </c>
      <c r="AQ898" s="56">
        <f t="shared" ca="1" si="384"/>
        <v>0</v>
      </c>
      <c r="AR898" s="56">
        <f t="shared" ca="1" si="384"/>
        <v>0</v>
      </c>
      <c r="AS898" s="56">
        <f t="shared" ca="1" si="384"/>
        <v>0</v>
      </c>
      <c r="AT898" s="56">
        <f t="shared" ca="1" si="385"/>
        <v>0</v>
      </c>
      <c r="AU898" s="56">
        <f t="shared" ca="1" si="385"/>
        <v>0</v>
      </c>
      <c r="AV898" s="56">
        <f t="shared" ca="1" si="385"/>
        <v>0</v>
      </c>
      <c r="AW898" s="56">
        <f t="shared" ca="1" si="385"/>
        <v>0</v>
      </c>
      <c r="AX898" s="56">
        <f t="shared" ca="1" si="385"/>
        <v>0</v>
      </c>
      <c r="AY898" s="56">
        <f t="shared" ca="1" si="385"/>
        <v>0</v>
      </c>
      <c r="AZ898" s="56">
        <f t="shared" ca="1" si="385"/>
        <v>0</v>
      </c>
      <c r="BA898" s="56">
        <f t="shared" ca="1" si="385"/>
        <v>0</v>
      </c>
      <c r="BB898" s="56">
        <f t="shared" ca="1" si="385"/>
        <v>0</v>
      </c>
      <c r="BC898" s="56">
        <f t="shared" ca="1" si="385"/>
        <v>0</v>
      </c>
      <c r="BD898" s="56">
        <f t="shared" ca="1" si="385"/>
        <v>0</v>
      </c>
      <c r="BE898" s="56">
        <f t="shared" ca="1" si="385"/>
        <v>0</v>
      </c>
      <c r="BF898" s="56">
        <f t="shared" ca="1" si="385"/>
        <v>0</v>
      </c>
      <c r="BG898" s="56">
        <f t="shared" ca="1" si="385"/>
        <v>0</v>
      </c>
    </row>
    <row r="899" spans="1:62" x14ac:dyDescent="0.2">
      <c r="A899" s="4"/>
      <c r="B899" s="4" t="s">
        <v>2443</v>
      </c>
      <c r="C899" s="4" t="s">
        <v>1783</v>
      </c>
      <c r="D899" s="4"/>
      <c r="E899" s="62"/>
      <c r="F899" s="63" t="s">
        <v>1678</v>
      </c>
      <c r="G899" s="50" t="s">
        <v>1678</v>
      </c>
      <c r="H899" s="50" t="s">
        <v>1678</v>
      </c>
      <c r="I899" s="51"/>
      <c r="J899" s="52">
        <v>14</v>
      </c>
      <c r="K899" s="52"/>
      <c r="L899" s="53">
        <v>43592</v>
      </c>
      <c r="M899" s="54">
        <f t="shared" si="376"/>
        <v>2</v>
      </c>
      <c r="N899" s="52">
        <f t="shared" si="354"/>
        <v>19</v>
      </c>
      <c r="O899" s="55">
        <f t="shared" ca="1" si="386"/>
        <v>28</v>
      </c>
      <c r="P899" s="55" t="str">
        <f t="shared" ca="1" si="387"/>
        <v>2019.7</v>
      </c>
      <c r="Q899" s="56">
        <f t="shared" si="388"/>
        <v>1166.8611435239206</v>
      </c>
      <c r="R899" s="52">
        <f t="shared" ca="1" si="389"/>
        <v>64</v>
      </c>
      <c r="S899" s="52"/>
      <c r="T899" s="52" t="str">
        <f t="shared" ca="1" si="369"/>
        <v>OV</v>
      </c>
      <c r="U899" s="57" t="s">
        <v>130</v>
      </c>
      <c r="V899" s="58">
        <f t="shared" ca="1" si="365"/>
        <v>0</v>
      </c>
      <c r="W899" s="64" t="s">
        <v>2444</v>
      </c>
      <c r="X899" s="60"/>
      <c r="Y899" s="61">
        <f>100000*5%</f>
        <v>5000</v>
      </c>
      <c r="Z899" s="56">
        <f t="shared" ca="1" si="383"/>
        <v>0</v>
      </c>
      <c r="AA899" s="56">
        <f t="shared" ca="1" si="383"/>
        <v>0</v>
      </c>
      <c r="AB899" s="56">
        <f t="shared" ca="1" si="383"/>
        <v>0</v>
      </c>
      <c r="AC899" s="56">
        <f t="shared" ca="1" si="383"/>
        <v>0</v>
      </c>
      <c r="AD899" s="56">
        <f t="shared" ca="1" si="383"/>
        <v>0</v>
      </c>
      <c r="AE899" s="56">
        <f t="shared" ca="1" si="383"/>
        <v>0</v>
      </c>
      <c r="AF899" s="56">
        <f t="shared" ca="1" si="383"/>
        <v>0</v>
      </c>
      <c r="AG899" s="56">
        <f t="shared" ca="1" si="383"/>
        <v>0</v>
      </c>
      <c r="AH899" s="56">
        <f t="shared" ca="1" si="383"/>
        <v>0</v>
      </c>
      <c r="AI899" s="56">
        <f t="shared" ca="1" si="383"/>
        <v>5000</v>
      </c>
      <c r="AJ899" s="56">
        <f t="shared" ca="1" si="384"/>
        <v>0</v>
      </c>
      <c r="AK899" s="56">
        <f t="shared" ca="1" si="384"/>
        <v>0</v>
      </c>
      <c r="AL899" s="56">
        <f t="shared" ca="1" si="384"/>
        <v>0</v>
      </c>
      <c r="AM899" s="56">
        <f t="shared" ca="1" si="384"/>
        <v>0</v>
      </c>
      <c r="AN899" s="56">
        <f t="shared" ca="1" si="384"/>
        <v>0</v>
      </c>
      <c r="AO899" s="56">
        <f t="shared" ca="1" si="384"/>
        <v>0</v>
      </c>
      <c r="AP899" s="56">
        <f t="shared" ca="1" si="384"/>
        <v>0</v>
      </c>
      <c r="AQ899" s="56">
        <f t="shared" ca="1" si="384"/>
        <v>0</v>
      </c>
      <c r="AR899" s="56">
        <f t="shared" ca="1" si="384"/>
        <v>0</v>
      </c>
      <c r="AS899" s="56">
        <f t="shared" ca="1" si="384"/>
        <v>0</v>
      </c>
      <c r="AT899" s="56">
        <f t="shared" ca="1" si="385"/>
        <v>0</v>
      </c>
      <c r="AU899" s="56">
        <f t="shared" ca="1" si="385"/>
        <v>0</v>
      </c>
      <c r="AV899" s="56">
        <f t="shared" ca="1" si="385"/>
        <v>0</v>
      </c>
      <c r="AW899" s="56">
        <f t="shared" ca="1" si="385"/>
        <v>0</v>
      </c>
      <c r="AX899" s="56">
        <f t="shared" ca="1" si="385"/>
        <v>0</v>
      </c>
      <c r="AY899" s="56">
        <f t="shared" ca="1" si="385"/>
        <v>0</v>
      </c>
      <c r="AZ899" s="56">
        <f t="shared" ca="1" si="385"/>
        <v>0</v>
      </c>
      <c r="BA899" s="56">
        <f t="shared" ca="1" si="385"/>
        <v>0</v>
      </c>
      <c r="BB899" s="56">
        <f t="shared" ca="1" si="385"/>
        <v>0</v>
      </c>
      <c r="BC899" s="56">
        <f t="shared" ca="1" si="385"/>
        <v>0</v>
      </c>
      <c r="BD899" s="56">
        <f t="shared" ca="1" si="385"/>
        <v>0</v>
      </c>
      <c r="BE899" s="56">
        <f t="shared" ca="1" si="385"/>
        <v>0</v>
      </c>
      <c r="BF899" s="56">
        <f t="shared" ca="1" si="385"/>
        <v>0</v>
      </c>
      <c r="BG899" s="56">
        <f t="shared" ca="1" si="385"/>
        <v>0</v>
      </c>
      <c r="BJ899" s="4"/>
    </row>
    <row r="900" spans="1:62" s="4" customFormat="1" x14ac:dyDescent="0.2">
      <c r="A900" s="4" t="s">
        <v>2445</v>
      </c>
      <c r="B900" s="4" t="s">
        <v>2446</v>
      </c>
      <c r="C900" s="4" t="s">
        <v>1681</v>
      </c>
      <c r="E900" s="66"/>
      <c r="F900" s="67"/>
      <c r="G900" s="50" t="s">
        <v>1682</v>
      </c>
      <c r="H900" s="50" t="s">
        <v>1682</v>
      </c>
      <c r="I900" s="51"/>
      <c r="J900" s="52">
        <v>14</v>
      </c>
      <c r="K900" s="52"/>
      <c r="L900" s="53"/>
      <c r="M900" s="54" t="str">
        <f t="shared" si="376"/>
        <v>-</v>
      </c>
      <c r="N900" s="52">
        <f t="shared" si="354"/>
        <v>0</v>
      </c>
      <c r="O900" s="55">
        <f t="shared" ca="1" si="386"/>
        <v>28</v>
      </c>
      <c r="P900" s="55" t="str">
        <f t="shared" ca="1" si="387"/>
        <v>2019.7</v>
      </c>
      <c r="Q900" s="56">
        <f t="shared" si="388"/>
        <v>0</v>
      </c>
      <c r="R900" s="52" t="str">
        <f t="shared" si="389"/>
        <v/>
      </c>
      <c r="S900" s="52"/>
      <c r="T900" s="52" t="str">
        <f t="shared" si="369"/>
        <v>OV</v>
      </c>
      <c r="U900" s="57" t="s">
        <v>178</v>
      </c>
      <c r="V900" s="58">
        <f t="shared" ref="V900:V963" ca="1" si="390">SUM(Y900:BH900)-Y900*2</f>
        <v>0</v>
      </c>
      <c r="W900" s="59"/>
      <c r="X900" s="60"/>
      <c r="Y900" s="61"/>
      <c r="Z900" s="56">
        <f t="shared" ca="1" si="383"/>
        <v>0</v>
      </c>
      <c r="AA900" s="56">
        <f t="shared" ca="1" si="383"/>
        <v>0</v>
      </c>
      <c r="AB900" s="56">
        <f t="shared" ca="1" si="383"/>
        <v>0</v>
      </c>
      <c r="AC900" s="56">
        <f t="shared" ca="1" si="383"/>
        <v>0</v>
      </c>
      <c r="AD900" s="56">
        <f t="shared" ca="1" si="383"/>
        <v>0</v>
      </c>
      <c r="AE900" s="56">
        <f t="shared" ca="1" si="383"/>
        <v>0</v>
      </c>
      <c r="AF900" s="56">
        <f t="shared" ca="1" si="383"/>
        <v>0</v>
      </c>
      <c r="AG900" s="56">
        <f t="shared" ca="1" si="383"/>
        <v>0</v>
      </c>
      <c r="AH900" s="56">
        <f t="shared" ca="1" si="383"/>
        <v>0</v>
      </c>
      <c r="AI900" s="56">
        <f t="shared" ca="1" si="383"/>
        <v>0</v>
      </c>
      <c r="AJ900" s="56">
        <f t="shared" ca="1" si="384"/>
        <v>0</v>
      </c>
      <c r="AK900" s="56">
        <f t="shared" ca="1" si="384"/>
        <v>0</v>
      </c>
      <c r="AL900" s="56">
        <f t="shared" ca="1" si="384"/>
        <v>0</v>
      </c>
      <c r="AM900" s="56">
        <f t="shared" ca="1" si="384"/>
        <v>0</v>
      </c>
      <c r="AN900" s="56">
        <f t="shared" ca="1" si="384"/>
        <v>0</v>
      </c>
      <c r="AO900" s="56">
        <f t="shared" ca="1" si="384"/>
        <v>0</v>
      </c>
      <c r="AP900" s="56">
        <f t="shared" ca="1" si="384"/>
        <v>0</v>
      </c>
      <c r="AQ900" s="56">
        <f t="shared" ca="1" si="384"/>
        <v>0</v>
      </c>
      <c r="AR900" s="56">
        <f t="shared" ca="1" si="384"/>
        <v>0</v>
      </c>
      <c r="AS900" s="56">
        <f t="shared" ca="1" si="384"/>
        <v>0</v>
      </c>
      <c r="AT900" s="56">
        <f t="shared" ca="1" si="385"/>
        <v>0</v>
      </c>
      <c r="AU900" s="56">
        <f t="shared" ca="1" si="385"/>
        <v>0</v>
      </c>
      <c r="AV900" s="56">
        <f t="shared" ca="1" si="385"/>
        <v>0</v>
      </c>
      <c r="AW900" s="56">
        <f t="shared" ca="1" si="385"/>
        <v>0</v>
      </c>
      <c r="AX900" s="56">
        <f t="shared" ca="1" si="385"/>
        <v>0</v>
      </c>
      <c r="AY900" s="56">
        <f t="shared" ca="1" si="385"/>
        <v>0</v>
      </c>
      <c r="AZ900" s="56">
        <f t="shared" ca="1" si="385"/>
        <v>0</v>
      </c>
      <c r="BA900" s="56">
        <f t="shared" ca="1" si="385"/>
        <v>0</v>
      </c>
      <c r="BB900" s="56">
        <f t="shared" ca="1" si="385"/>
        <v>0</v>
      </c>
      <c r="BC900" s="56">
        <f t="shared" ca="1" si="385"/>
        <v>0</v>
      </c>
      <c r="BD900" s="56">
        <f t="shared" ca="1" si="385"/>
        <v>0</v>
      </c>
      <c r="BE900" s="56">
        <f t="shared" ca="1" si="385"/>
        <v>0</v>
      </c>
      <c r="BF900" s="56">
        <f t="shared" ca="1" si="385"/>
        <v>0</v>
      </c>
      <c r="BG900" s="56">
        <f t="shared" ca="1" si="385"/>
        <v>0</v>
      </c>
    </row>
    <row r="901" spans="1:62" s="4" customFormat="1" x14ac:dyDescent="0.2">
      <c r="A901" s="4" t="s">
        <v>2445</v>
      </c>
      <c r="B901" s="4" t="s">
        <v>2446</v>
      </c>
      <c r="C901" s="4" t="s">
        <v>1681</v>
      </c>
      <c r="E901" s="66"/>
      <c r="F901" s="67"/>
      <c r="G901" s="50" t="s">
        <v>1682</v>
      </c>
      <c r="H901" s="50" t="s">
        <v>1682</v>
      </c>
      <c r="I901" s="51"/>
      <c r="J901" s="52">
        <v>14</v>
      </c>
      <c r="K901" s="52"/>
      <c r="L901" s="53"/>
      <c r="M901" s="54" t="str">
        <f t="shared" si="376"/>
        <v>-</v>
      </c>
      <c r="N901" s="52">
        <f t="shared" si="354"/>
        <v>0</v>
      </c>
      <c r="O901" s="55">
        <f t="shared" ca="1" si="386"/>
        <v>28</v>
      </c>
      <c r="P901" s="55" t="str">
        <f t="shared" ca="1" si="387"/>
        <v>2019.7</v>
      </c>
      <c r="Q901" s="56">
        <f t="shared" si="388"/>
        <v>0</v>
      </c>
      <c r="R901" s="52" t="str">
        <f t="shared" si="389"/>
        <v/>
      </c>
      <c r="S901" s="52"/>
      <c r="T901" s="52" t="str">
        <f t="shared" si="369"/>
        <v>OV</v>
      </c>
      <c r="U901" s="57" t="s">
        <v>178</v>
      </c>
      <c r="V901" s="58">
        <f t="shared" ca="1" si="390"/>
        <v>0</v>
      </c>
      <c r="W901" s="59"/>
      <c r="X901" s="60"/>
      <c r="Y901" s="61"/>
      <c r="Z901" s="56">
        <f t="shared" ca="1" si="383"/>
        <v>0</v>
      </c>
      <c r="AA901" s="56">
        <f t="shared" ca="1" si="383"/>
        <v>0</v>
      </c>
      <c r="AB901" s="56">
        <f t="shared" ca="1" si="383"/>
        <v>0</v>
      </c>
      <c r="AC901" s="56">
        <f t="shared" ca="1" si="383"/>
        <v>0</v>
      </c>
      <c r="AD901" s="56">
        <f t="shared" ca="1" si="383"/>
        <v>0</v>
      </c>
      <c r="AE901" s="56">
        <f t="shared" ca="1" si="383"/>
        <v>0</v>
      </c>
      <c r="AF901" s="56">
        <f t="shared" ca="1" si="383"/>
        <v>0</v>
      </c>
      <c r="AG901" s="56">
        <f t="shared" ca="1" si="383"/>
        <v>0</v>
      </c>
      <c r="AH901" s="56">
        <f t="shared" ca="1" si="383"/>
        <v>0</v>
      </c>
      <c r="AI901" s="56">
        <f t="shared" ca="1" si="383"/>
        <v>0</v>
      </c>
      <c r="AJ901" s="56">
        <f t="shared" ca="1" si="384"/>
        <v>0</v>
      </c>
      <c r="AK901" s="56">
        <f t="shared" ca="1" si="384"/>
        <v>0</v>
      </c>
      <c r="AL901" s="56">
        <f t="shared" ca="1" si="384"/>
        <v>0</v>
      </c>
      <c r="AM901" s="56">
        <f t="shared" ca="1" si="384"/>
        <v>0</v>
      </c>
      <c r="AN901" s="56">
        <f t="shared" ca="1" si="384"/>
        <v>0</v>
      </c>
      <c r="AO901" s="56">
        <f t="shared" ca="1" si="384"/>
        <v>0</v>
      </c>
      <c r="AP901" s="56">
        <f t="shared" ca="1" si="384"/>
        <v>0</v>
      </c>
      <c r="AQ901" s="56">
        <f t="shared" ca="1" si="384"/>
        <v>0</v>
      </c>
      <c r="AR901" s="56">
        <f t="shared" ca="1" si="384"/>
        <v>0</v>
      </c>
      <c r="AS901" s="56">
        <f t="shared" ca="1" si="384"/>
        <v>0</v>
      </c>
      <c r="AT901" s="56">
        <f t="shared" ca="1" si="385"/>
        <v>0</v>
      </c>
      <c r="AU901" s="56">
        <f t="shared" ca="1" si="385"/>
        <v>0</v>
      </c>
      <c r="AV901" s="56">
        <f t="shared" ca="1" si="385"/>
        <v>0</v>
      </c>
      <c r="AW901" s="56">
        <f t="shared" ca="1" si="385"/>
        <v>0</v>
      </c>
      <c r="AX901" s="56">
        <f t="shared" ca="1" si="385"/>
        <v>0</v>
      </c>
      <c r="AY901" s="56">
        <f t="shared" ca="1" si="385"/>
        <v>0</v>
      </c>
      <c r="AZ901" s="56">
        <f t="shared" ca="1" si="385"/>
        <v>0</v>
      </c>
      <c r="BA901" s="56">
        <f t="shared" ca="1" si="385"/>
        <v>0</v>
      </c>
      <c r="BB901" s="56">
        <f t="shared" ca="1" si="385"/>
        <v>0</v>
      </c>
      <c r="BC901" s="56">
        <f t="shared" ca="1" si="385"/>
        <v>0</v>
      </c>
      <c r="BD901" s="56">
        <f t="shared" ca="1" si="385"/>
        <v>0</v>
      </c>
      <c r="BE901" s="56">
        <f t="shared" ca="1" si="385"/>
        <v>0</v>
      </c>
      <c r="BF901" s="56">
        <f t="shared" ca="1" si="385"/>
        <v>0</v>
      </c>
      <c r="BG901" s="56">
        <f t="shared" ca="1" si="385"/>
        <v>0</v>
      </c>
    </row>
    <row r="902" spans="1:62" s="4" customFormat="1" x14ac:dyDescent="0.2">
      <c r="B902" s="4" t="s">
        <v>2447</v>
      </c>
      <c r="C902" s="4" t="s">
        <v>1681</v>
      </c>
      <c r="E902" s="66"/>
      <c r="F902" s="67"/>
      <c r="G902" s="50" t="s">
        <v>1682</v>
      </c>
      <c r="H902" s="50" t="s">
        <v>1682</v>
      </c>
      <c r="I902" s="51"/>
      <c r="J902" s="52">
        <v>14</v>
      </c>
      <c r="K902" s="52"/>
      <c r="L902" s="53"/>
      <c r="M902" s="54" t="str">
        <f>IF(L902="","-",WEEKDAY(L902,2))</f>
        <v>-</v>
      </c>
      <c r="N902" s="52">
        <f>WEEKNUM(L902)</f>
        <v>0</v>
      </c>
      <c r="O902" s="55">
        <f t="shared" ca="1" si="386"/>
        <v>28</v>
      </c>
      <c r="P902" s="55" t="str">
        <f t="shared" ca="1" si="387"/>
        <v>2019.7</v>
      </c>
      <c r="Q902" s="56">
        <f t="shared" si="388"/>
        <v>0</v>
      </c>
      <c r="R902" s="52" t="str">
        <f t="shared" si="389"/>
        <v/>
      </c>
      <c r="S902" s="52"/>
      <c r="T902" s="52" t="str">
        <f t="shared" si="369"/>
        <v>OV</v>
      </c>
      <c r="U902" s="57" t="s">
        <v>130</v>
      </c>
      <c r="V902" s="58">
        <f t="shared" ca="1" si="390"/>
        <v>0</v>
      </c>
      <c r="W902" s="64" t="s">
        <v>2448</v>
      </c>
      <c r="X902" s="60"/>
      <c r="Y902" s="61"/>
      <c r="Z902" s="56">
        <f t="shared" ref="Z902:AI911" ca="1" si="391">IF($O902-WEEKNUM(Z$1815)=0,$Y902,0)</f>
        <v>0</v>
      </c>
      <c r="AA902" s="56">
        <f t="shared" ca="1" si="391"/>
        <v>0</v>
      </c>
      <c r="AB902" s="56">
        <f t="shared" ca="1" si="391"/>
        <v>0</v>
      </c>
      <c r="AC902" s="56">
        <f t="shared" ca="1" si="391"/>
        <v>0</v>
      </c>
      <c r="AD902" s="56">
        <f t="shared" ca="1" si="391"/>
        <v>0</v>
      </c>
      <c r="AE902" s="56">
        <f t="shared" ca="1" si="391"/>
        <v>0</v>
      </c>
      <c r="AF902" s="56">
        <f t="shared" ca="1" si="391"/>
        <v>0</v>
      </c>
      <c r="AG902" s="56">
        <f t="shared" ca="1" si="391"/>
        <v>0</v>
      </c>
      <c r="AH902" s="56">
        <f t="shared" ca="1" si="391"/>
        <v>0</v>
      </c>
      <c r="AI902" s="56">
        <f t="shared" ca="1" si="391"/>
        <v>0</v>
      </c>
      <c r="AJ902" s="56">
        <f t="shared" ref="AJ902:AS911" ca="1" si="392">IF($O902-WEEKNUM(AJ$1815)=0,$Y902,0)</f>
        <v>0</v>
      </c>
      <c r="AK902" s="56">
        <f t="shared" ca="1" si="392"/>
        <v>0</v>
      </c>
      <c r="AL902" s="56">
        <f t="shared" ca="1" si="392"/>
        <v>0</v>
      </c>
      <c r="AM902" s="56">
        <f t="shared" ca="1" si="392"/>
        <v>0</v>
      </c>
      <c r="AN902" s="56">
        <f t="shared" ca="1" si="392"/>
        <v>0</v>
      </c>
      <c r="AO902" s="56">
        <f t="shared" ca="1" si="392"/>
        <v>0</v>
      </c>
      <c r="AP902" s="56">
        <f t="shared" ca="1" si="392"/>
        <v>0</v>
      </c>
      <c r="AQ902" s="56">
        <f t="shared" ca="1" si="392"/>
        <v>0</v>
      </c>
      <c r="AR902" s="56">
        <f t="shared" ca="1" si="392"/>
        <v>0</v>
      </c>
      <c r="AS902" s="56">
        <f t="shared" ca="1" si="392"/>
        <v>0</v>
      </c>
      <c r="AT902" s="56">
        <f t="shared" ref="AT902:BG911" ca="1" si="393">IF($O902-WEEKNUM(AT$1815)=0,$Y902,0)</f>
        <v>0</v>
      </c>
      <c r="AU902" s="56">
        <f t="shared" ca="1" si="393"/>
        <v>0</v>
      </c>
      <c r="AV902" s="56">
        <f t="shared" ca="1" si="393"/>
        <v>0</v>
      </c>
      <c r="AW902" s="56">
        <f t="shared" ca="1" si="393"/>
        <v>0</v>
      </c>
      <c r="AX902" s="56">
        <f t="shared" ca="1" si="393"/>
        <v>0</v>
      </c>
      <c r="AY902" s="56">
        <f t="shared" ca="1" si="393"/>
        <v>0</v>
      </c>
      <c r="AZ902" s="56">
        <f t="shared" ca="1" si="393"/>
        <v>0</v>
      </c>
      <c r="BA902" s="56">
        <f t="shared" ca="1" si="393"/>
        <v>0</v>
      </c>
      <c r="BB902" s="56">
        <f t="shared" ca="1" si="393"/>
        <v>0</v>
      </c>
      <c r="BC902" s="56">
        <f t="shared" ca="1" si="393"/>
        <v>0</v>
      </c>
      <c r="BD902" s="56">
        <f t="shared" ca="1" si="393"/>
        <v>0</v>
      </c>
      <c r="BE902" s="56">
        <f t="shared" ca="1" si="393"/>
        <v>0</v>
      </c>
      <c r="BF902" s="56">
        <f t="shared" ca="1" si="393"/>
        <v>0</v>
      </c>
      <c r="BG902" s="56">
        <f t="shared" ca="1" si="393"/>
        <v>0</v>
      </c>
    </row>
    <row r="903" spans="1:62" s="4" customFormat="1" x14ac:dyDescent="0.2">
      <c r="A903" s="4" t="s">
        <v>288</v>
      </c>
      <c r="B903" s="4" t="s">
        <v>4081</v>
      </c>
      <c r="C903" s="4" t="s">
        <v>1684</v>
      </c>
      <c r="E903" s="66"/>
      <c r="F903" s="63"/>
      <c r="G903" s="50" t="s">
        <v>1682</v>
      </c>
      <c r="H903" s="50" t="s">
        <v>1682</v>
      </c>
      <c r="I903" s="51"/>
      <c r="J903" s="52">
        <v>30</v>
      </c>
      <c r="K903" s="52"/>
      <c r="L903" s="53"/>
      <c r="M903" s="54" t="str">
        <f t="shared" si="376"/>
        <v>-</v>
      </c>
      <c r="N903" s="52">
        <f t="shared" si="354"/>
        <v>0</v>
      </c>
      <c r="O903" s="55">
        <f t="shared" ca="1" si="386"/>
        <v>28</v>
      </c>
      <c r="P903" s="55" t="str">
        <f t="shared" ca="1" si="387"/>
        <v>2019.7</v>
      </c>
      <c r="Q903" s="56">
        <f t="shared" si="388"/>
        <v>0</v>
      </c>
      <c r="R903" s="52" t="str">
        <f t="shared" si="389"/>
        <v/>
      </c>
      <c r="S903" s="52"/>
      <c r="T903" s="52" t="str">
        <f t="shared" si="369"/>
        <v>OV</v>
      </c>
      <c r="U903" s="57" t="s">
        <v>178</v>
      </c>
      <c r="V903" s="58">
        <f t="shared" ca="1" si="390"/>
        <v>0</v>
      </c>
      <c r="W903" s="59"/>
      <c r="X903" s="60"/>
      <c r="Y903" s="61"/>
      <c r="Z903" s="56">
        <f t="shared" ca="1" si="391"/>
        <v>0</v>
      </c>
      <c r="AA903" s="56">
        <f t="shared" ca="1" si="391"/>
        <v>0</v>
      </c>
      <c r="AB903" s="56">
        <f t="shared" ca="1" si="391"/>
        <v>0</v>
      </c>
      <c r="AC903" s="56">
        <f t="shared" ca="1" si="391"/>
        <v>0</v>
      </c>
      <c r="AD903" s="56">
        <f t="shared" ca="1" si="391"/>
        <v>0</v>
      </c>
      <c r="AE903" s="56">
        <f t="shared" ca="1" si="391"/>
        <v>0</v>
      </c>
      <c r="AF903" s="56">
        <f t="shared" ca="1" si="391"/>
        <v>0</v>
      </c>
      <c r="AG903" s="56">
        <f t="shared" ca="1" si="391"/>
        <v>0</v>
      </c>
      <c r="AH903" s="56">
        <f t="shared" ca="1" si="391"/>
        <v>0</v>
      </c>
      <c r="AI903" s="56">
        <f t="shared" ca="1" si="391"/>
        <v>0</v>
      </c>
      <c r="AJ903" s="56">
        <f t="shared" ca="1" si="392"/>
        <v>0</v>
      </c>
      <c r="AK903" s="56">
        <f t="shared" ca="1" si="392"/>
        <v>0</v>
      </c>
      <c r="AL903" s="56">
        <f t="shared" ca="1" si="392"/>
        <v>0</v>
      </c>
      <c r="AM903" s="56">
        <f t="shared" ca="1" si="392"/>
        <v>0</v>
      </c>
      <c r="AN903" s="56">
        <f t="shared" ca="1" si="392"/>
        <v>0</v>
      </c>
      <c r="AO903" s="56">
        <f t="shared" ca="1" si="392"/>
        <v>0</v>
      </c>
      <c r="AP903" s="56">
        <f t="shared" ca="1" si="392"/>
        <v>0</v>
      </c>
      <c r="AQ903" s="56">
        <f t="shared" ca="1" si="392"/>
        <v>0</v>
      </c>
      <c r="AR903" s="56">
        <f t="shared" ca="1" si="392"/>
        <v>0</v>
      </c>
      <c r="AS903" s="56">
        <f t="shared" ca="1" si="392"/>
        <v>0</v>
      </c>
      <c r="AT903" s="56">
        <f t="shared" ca="1" si="393"/>
        <v>0</v>
      </c>
      <c r="AU903" s="56">
        <f t="shared" ca="1" si="393"/>
        <v>0</v>
      </c>
      <c r="AV903" s="56">
        <f t="shared" ca="1" si="393"/>
        <v>0</v>
      </c>
      <c r="AW903" s="56">
        <f t="shared" ca="1" si="393"/>
        <v>0</v>
      </c>
      <c r="AX903" s="56">
        <f t="shared" ca="1" si="393"/>
        <v>0</v>
      </c>
      <c r="AY903" s="56">
        <f t="shared" ca="1" si="393"/>
        <v>0</v>
      </c>
      <c r="AZ903" s="56">
        <f t="shared" ca="1" si="393"/>
        <v>0</v>
      </c>
      <c r="BA903" s="56">
        <f t="shared" ca="1" si="393"/>
        <v>0</v>
      </c>
      <c r="BB903" s="56">
        <f t="shared" ca="1" si="393"/>
        <v>0</v>
      </c>
      <c r="BC903" s="56">
        <f t="shared" ca="1" si="393"/>
        <v>0</v>
      </c>
      <c r="BD903" s="56">
        <f t="shared" ca="1" si="393"/>
        <v>0</v>
      </c>
      <c r="BE903" s="56">
        <f t="shared" ca="1" si="393"/>
        <v>0</v>
      </c>
      <c r="BF903" s="56">
        <f t="shared" ca="1" si="393"/>
        <v>0</v>
      </c>
      <c r="BG903" s="56">
        <f t="shared" ca="1" si="393"/>
        <v>0</v>
      </c>
    </row>
    <row r="904" spans="1:62" s="4" customFormat="1" x14ac:dyDescent="0.2">
      <c r="A904" s="4" t="s">
        <v>2450</v>
      </c>
      <c r="B904" s="4" t="s">
        <v>2451</v>
      </c>
      <c r="C904" s="4" t="s">
        <v>1681</v>
      </c>
      <c r="E904" s="48"/>
      <c r="F904" s="63"/>
      <c r="G904" s="50" t="s">
        <v>1682</v>
      </c>
      <c r="H904" s="50" t="s">
        <v>1682</v>
      </c>
      <c r="I904" s="51"/>
      <c r="J904" s="52">
        <v>7</v>
      </c>
      <c r="K904" s="52"/>
      <c r="L904" s="53"/>
      <c r="M904" s="54" t="str">
        <f t="shared" si="376"/>
        <v>-</v>
      </c>
      <c r="N904" s="52">
        <f t="shared" si="354"/>
        <v>0</v>
      </c>
      <c r="O904" s="55">
        <f t="shared" ca="1" si="386"/>
        <v>28</v>
      </c>
      <c r="P904" s="55" t="str">
        <f t="shared" ca="1" si="387"/>
        <v>2019.7</v>
      </c>
      <c r="Q904" s="56">
        <f t="shared" si="388"/>
        <v>0</v>
      </c>
      <c r="R904" s="52" t="str">
        <f t="shared" si="389"/>
        <v/>
      </c>
      <c r="S904" s="52"/>
      <c r="T904" s="52" t="str">
        <f t="shared" si="369"/>
        <v>OV</v>
      </c>
      <c r="U904" s="57" t="s">
        <v>130</v>
      </c>
      <c r="V904" s="58">
        <f t="shared" ca="1" si="390"/>
        <v>0</v>
      </c>
      <c r="W904" s="64" t="s">
        <v>2452</v>
      </c>
      <c r="X904" s="60"/>
      <c r="Y904" s="61"/>
      <c r="Z904" s="56">
        <f t="shared" ca="1" si="391"/>
        <v>0</v>
      </c>
      <c r="AA904" s="56">
        <f t="shared" ca="1" si="391"/>
        <v>0</v>
      </c>
      <c r="AB904" s="56">
        <f t="shared" ca="1" si="391"/>
        <v>0</v>
      </c>
      <c r="AC904" s="56">
        <f t="shared" ca="1" si="391"/>
        <v>0</v>
      </c>
      <c r="AD904" s="56">
        <f t="shared" ca="1" si="391"/>
        <v>0</v>
      </c>
      <c r="AE904" s="56">
        <f t="shared" ca="1" si="391"/>
        <v>0</v>
      </c>
      <c r="AF904" s="56">
        <f t="shared" ca="1" si="391"/>
        <v>0</v>
      </c>
      <c r="AG904" s="56">
        <f t="shared" ca="1" si="391"/>
        <v>0</v>
      </c>
      <c r="AH904" s="56">
        <f t="shared" ca="1" si="391"/>
        <v>0</v>
      </c>
      <c r="AI904" s="56">
        <f t="shared" ca="1" si="391"/>
        <v>0</v>
      </c>
      <c r="AJ904" s="56">
        <f t="shared" ca="1" si="392"/>
        <v>0</v>
      </c>
      <c r="AK904" s="56">
        <f t="shared" ca="1" si="392"/>
        <v>0</v>
      </c>
      <c r="AL904" s="56">
        <f t="shared" ca="1" si="392"/>
        <v>0</v>
      </c>
      <c r="AM904" s="56">
        <f t="shared" ca="1" si="392"/>
        <v>0</v>
      </c>
      <c r="AN904" s="56">
        <f t="shared" ca="1" si="392"/>
        <v>0</v>
      </c>
      <c r="AO904" s="56">
        <f t="shared" ca="1" si="392"/>
        <v>0</v>
      </c>
      <c r="AP904" s="56">
        <f t="shared" ca="1" si="392"/>
        <v>0</v>
      </c>
      <c r="AQ904" s="56">
        <f t="shared" ca="1" si="392"/>
        <v>0</v>
      </c>
      <c r="AR904" s="56">
        <f t="shared" ca="1" si="392"/>
        <v>0</v>
      </c>
      <c r="AS904" s="56">
        <f t="shared" ca="1" si="392"/>
        <v>0</v>
      </c>
      <c r="AT904" s="56">
        <f t="shared" ca="1" si="393"/>
        <v>0</v>
      </c>
      <c r="AU904" s="56">
        <f t="shared" ca="1" si="393"/>
        <v>0</v>
      </c>
      <c r="AV904" s="56">
        <f t="shared" ca="1" si="393"/>
        <v>0</v>
      </c>
      <c r="AW904" s="56">
        <f t="shared" ca="1" si="393"/>
        <v>0</v>
      </c>
      <c r="AX904" s="56">
        <f t="shared" ca="1" si="393"/>
        <v>0</v>
      </c>
      <c r="AY904" s="56">
        <f t="shared" ca="1" si="393"/>
        <v>0</v>
      </c>
      <c r="AZ904" s="56">
        <f t="shared" ca="1" si="393"/>
        <v>0</v>
      </c>
      <c r="BA904" s="56">
        <f t="shared" ca="1" si="393"/>
        <v>0</v>
      </c>
      <c r="BB904" s="56">
        <f t="shared" ca="1" si="393"/>
        <v>0</v>
      </c>
      <c r="BC904" s="56">
        <f t="shared" ca="1" si="393"/>
        <v>0</v>
      </c>
      <c r="BD904" s="56">
        <f t="shared" ca="1" si="393"/>
        <v>0</v>
      </c>
      <c r="BE904" s="56">
        <f t="shared" ca="1" si="393"/>
        <v>0</v>
      </c>
      <c r="BF904" s="56">
        <f t="shared" ca="1" si="393"/>
        <v>0</v>
      </c>
      <c r="BG904" s="56">
        <f t="shared" ca="1" si="393"/>
        <v>0</v>
      </c>
      <c r="BH904" s="1"/>
      <c r="BI904" s="1"/>
    </row>
    <row r="905" spans="1:62" s="4" customFormat="1" x14ac:dyDescent="0.2">
      <c r="A905" s="4" t="s">
        <v>2450</v>
      </c>
      <c r="B905" s="4" t="s">
        <v>2451</v>
      </c>
      <c r="C905" s="4" t="s">
        <v>1681</v>
      </c>
      <c r="E905" s="48"/>
      <c r="F905" s="63"/>
      <c r="G905" s="50" t="s">
        <v>1682</v>
      </c>
      <c r="H905" s="50" t="s">
        <v>1682</v>
      </c>
      <c r="I905" s="51"/>
      <c r="J905" s="52">
        <v>7</v>
      </c>
      <c r="K905" s="52"/>
      <c r="L905" s="53"/>
      <c r="M905" s="54" t="str">
        <f>IF(L905="","-",WEEKDAY(L905,2))</f>
        <v>-</v>
      </c>
      <c r="N905" s="52">
        <f>WEEKNUM(L905)</f>
        <v>0</v>
      </c>
      <c r="O905" s="55">
        <f t="shared" ca="1" si="386"/>
        <v>28</v>
      </c>
      <c r="P905" s="55" t="str">
        <f t="shared" ca="1" si="387"/>
        <v>2019.7</v>
      </c>
      <c r="Q905" s="56">
        <f t="shared" si="388"/>
        <v>0</v>
      </c>
      <c r="R905" s="52" t="str">
        <f t="shared" si="389"/>
        <v/>
      </c>
      <c r="S905" s="52"/>
      <c r="T905" s="52" t="str">
        <f t="shared" si="369"/>
        <v>OV</v>
      </c>
      <c r="U905" s="57" t="s">
        <v>130</v>
      </c>
      <c r="V905" s="58">
        <f t="shared" ca="1" si="390"/>
        <v>0</v>
      </c>
      <c r="W905" s="64" t="s">
        <v>2452</v>
      </c>
      <c r="X905" s="60"/>
      <c r="Y905" s="61"/>
      <c r="Z905" s="56">
        <f t="shared" ca="1" si="391"/>
        <v>0</v>
      </c>
      <c r="AA905" s="56">
        <f t="shared" ca="1" si="391"/>
        <v>0</v>
      </c>
      <c r="AB905" s="56">
        <f t="shared" ca="1" si="391"/>
        <v>0</v>
      </c>
      <c r="AC905" s="56">
        <f t="shared" ca="1" si="391"/>
        <v>0</v>
      </c>
      <c r="AD905" s="56">
        <f t="shared" ca="1" si="391"/>
        <v>0</v>
      </c>
      <c r="AE905" s="56">
        <f t="shared" ca="1" si="391"/>
        <v>0</v>
      </c>
      <c r="AF905" s="56">
        <f t="shared" ca="1" si="391"/>
        <v>0</v>
      </c>
      <c r="AG905" s="56">
        <f t="shared" ca="1" si="391"/>
        <v>0</v>
      </c>
      <c r="AH905" s="56">
        <f t="shared" ca="1" si="391"/>
        <v>0</v>
      </c>
      <c r="AI905" s="56">
        <f t="shared" ca="1" si="391"/>
        <v>0</v>
      </c>
      <c r="AJ905" s="56">
        <f t="shared" ca="1" si="392"/>
        <v>0</v>
      </c>
      <c r="AK905" s="56">
        <f t="shared" ca="1" si="392"/>
        <v>0</v>
      </c>
      <c r="AL905" s="56">
        <f t="shared" ca="1" si="392"/>
        <v>0</v>
      </c>
      <c r="AM905" s="56">
        <f t="shared" ca="1" si="392"/>
        <v>0</v>
      </c>
      <c r="AN905" s="56">
        <f t="shared" ca="1" si="392"/>
        <v>0</v>
      </c>
      <c r="AO905" s="56">
        <f t="shared" ca="1" si="392"/>
        <v>0</v>
      </c>
      <c r="AP905" s="56">
        <f t="shared" ca="1" si="392"/>
        <v>0</v>
      </c>
      <c r="AQ905" s="56">
        <f t="shared" ca="1" si="392"/>
        <v>0</v>
      </c>
      <c r="AR905" s="56">
        <f t="shared" ca="1" si="392"/>
        <v>0</v>
      </c>
      <c r="AS905" s="56">
        <f t="shared" ca="1" si="392"/>
        <v>0</v>
      </c>
      <c r="AT905" s="56">
        <f t="shared" ca="1" si="393"/>
        <v>0</v>
      </c>
      <c r="AU905" s="56">
        <f t="shared" ca="1" si="393"/>
        <v>0</v>
      </c>
      <c r="AV905" s="56">
        <f t="shared" ca="1" si="393"/>
        <v>0</v>
      </c>
      <c r="AW905" s="56">
        <f t="shared" ca="1" si="393"/>
        <v>0</v>
      </c>
      <c r="AX905" s="56">
        <f t="shared" ca="1" si="393"/>
        <v>0</v>
      </c>
      <c r="AY905" s="56">
        <f t="shared" ca="1" si="393"/>
        <v>0</v>
      </c>
      <c r="AZ905" s="56">
        <f t="shared" ca="1" si="393"/>
        <v>0</v>
      </c>
      <c r="BA905" s="56">
        <f t="shared" ca="1" si="393"/>
        <v>0</v>
      </c>
      <c r="BB905" s="56">
        <f t="shared" ca="1" si="393"/>
        <v>0</v>
      </c>
      <c r="BC905" s="56">
        <f t="shared" ca="1" si="393"/>
        <v>0</v>
      </c>
      <c r="BD905" s="56">
        <f t="shared" ca="1" si="393"/>
        <v>0</v>
      </c>
      <c r="BE905" s="56">
        <f t="shared" ca="1" si="393"/>
        <v>0</v>
      </c>
      <c r="BF905" s="56">
        <f t="shared" ca="1" si="393"/>
        <v>0</v>
      </c>
      <c r="BG905" s="56">
        <f t="shared" ca="1" si="393"/>
        <v>0</v>
      </c>
      <c r="BH905" s="1"/>
      <c r="BI905" s="1"/>
    </row>
    <row r="906" spans="1:62" s="4" customFormat="1" x14ac:dyDescent="0.2">
      <c r="B906" s="4" t="s">
        <v>2453</v>
      </c>
      <c r="C906" s="4" t="s">
        <v>1681</v>
      </c>
      <c r="E906" s="48"/>
      <c r="F906" s="49"/>
      <c r="G906" s="50" t="s">
        <v>1682</v>
      </c>
      <c r="H906" s="50" t="s">
        <v>1682</v>
      </c>
      <c r="I906" s="51"/>
      <c r="J906" s="52"/>
      <c r="K906" s="52"/>
      <c r="L906" s="53"/>
      <c r="M906" s="54" t="str">
        <f t="shared" si="376"/>
        <v>-</v>
      </c>
      <c r="N906" s="52">
        <f>WEEKNUM(L906)</f>
        <v>0</v>
      </c>
      <c r="O906" s="55">
        <f t="shared" ca="1" si="386"/>
        <v>28</v>
      </c>
      <c r="P906" s="55" t="str">
        <f t="shared" ca="1" si="387"/>
        <v>2019.7</v>
      </c>
      <c r="Q906" s="56">
        <f t="shared" si="388"/>
        <v>0</v>
      </c>
      <c r="R906" s="52" t="str">
        <f t="shared" si="389"/>
        <v/>
      </c>
      <c r="S906" s="52"/>
      <c r="T906" s="52" t="str">
        <f t="shared" si="369"/>
        <v>OV</v>
      </c>
      <c r="U906" s="57" t="s">
        <v>178</v>
      </c>
      <c r="V906" s="58">
        <f t="shared" ca="1" si="390"/>
        <v>0</v>
      </c>
      <c r="W906" s="59"/>
      <c r="X906" s="60"/>
      <c r="Y906" s="61"/>
      <c r="Z906" s="56">
        <f t="shared" ca="1" si="391"/>
        <v>0</v>
      </c>
      <c r="AA906" s="56">
        <f t="shared" ca="1" si="391"/>
        <v>0</v>
      </c>
      <c r="AB906" s="56">
        <f t="shared" ca="1" si="391"/>
        <v>0</v>
      </c>
      <c r="AC906" s="56">
        <f t="shared" ca="1" si="391"/>
        <v>0</v>
      </c>
      <c r="AD906" s="56">
        <f t="shared" ca="1" si="391"/>
        <v>0</v>
      </c>
      <c r="AE906" s="56">
        <f t="shared" ca="1" si="391"/>
        <v>0</v>
      </c>
      <c r="AF906" s="56">
        <f t="shared" ca="1" si="391"/>
        <v>0</v>
      </c>
      <c r="AG906" s="56">
        <f t="shared" ca="1" si="391"/>
        <v>0</v>
      </c>
      <c r="AH906" s="56">
        <f t="shared" ca="1" si="391"/>
        <v>0</v>
      </c>
      <c r="AI906" s="56">
        <f t="shared" ca="1" si="391"/>
        <v>0</v>
      </c>
      <c r="AJ906" s="56">
        <f t="shared" ca="1" si="392"/>
        <v>0</v>
      </c>
      <c r="AK906" s="56">
        <f t="shared" ca="1" si="392"/>
        <v>0</v>
      </c>
      <c r="AL906" s="56">
        <f t="shared" ca="1" si="392"/>
        <v>0</v>
      </c>
      <c r="AM906" s="56">
        <f t="shared" ca="1" si="392"/>
        <v>0</v>
      </c>
      <c r="AN906" s="56">
        <f t="shared" ca="1" si="392"/>
        <v>0</v>
      </c>
      <c r="AO906" s="56">
        <f t="shared" ca="1" si="392"/>
        <v>0</v>
      </c>
      <c r="AP906" s="56">
        <f t="shared" ca="1" si="392"/>
        <v>0</v>
      </c>
      <c r="AQ906" s="56">
        <f t="shared" ca="1" si="392"/>
        <v>0</v>
      </c>
      <c r="AR906" s="56">
        <f t="shared" ca="1" si="392"/>
        <v>0</v>
      </c>
      <c r="AS906" s="56">
        <f t="shared" ca="1" si="392"/>
        <v>0</v>
      </c>
      <c r="AT906" s="56">
        <f t="shared" ca="1" si="393"/>
        <v>0</v>
      </c>
      <c r="AU906" s="56">
        <f t="shared" ca="1" si="393"/>
        <v>0</v>
      </c>
      <c r="AV906" s="56">
        <f t="shared" ca="1" si="393"/>
        <v>0</v>
      </c>
      <c r="AW906" s="56">
        <f t="shared" ca="1" si="393"/>
        <v>0</v>
      </c>
      <c r="AX906" s="56">
        <f t="shared" ca="1" si="393"/>
        <v>0</v>
      </c>
      <c r="AY906" s="56">
        <f t="shared" ca="1" si="393"/>
        <v>0</v>
      </c>
      <c r="AZ906" s="56">
        <f t="shared" ca="1" si="393"/>
        <v>0</v>
      </c>
      <c r="BA906" s="56">
        <f t="shared" ca="1" si="393"/>
        <v>0</v>
      </c>
      <c r="BB906" s="56">
        <f t="shared" ca="1" si="393"/>
        <v>0</v>
      </c>
      <c r="BC906" s="56">
        <f t="shared" ca="1" si="393"/>
        <v>0</v>
      </c>
      <c r="BD906" s="56">
        <f t="shared" ca="1" si="393"/>
        <v>0</v>
      </c>
      <c r="BE906" s="56">
        <f t="shared" ca="1" si="393"/>
        <v>0</v>
      </c>
      <c r="BF906" s="56">
        <f t="shared" ca="1" si="393"/>
        <v>0</v>
      </c>
      <c r="BG906" s="56">
        <f t="shared" ca="1" si="393"/>
        <v>0</v>
      </c>
      <c r="BH906" s="1"/>
      <c r="BI906" s="1"/>
    </row>
    <row r="907" spans="1:62" s="4" customFormat="1" x14ac:dyDescent="0.2">
      <c r="B907" s="4" t="s">
        <v>2454</v>
      </c>
      <c r="C907" s="4" t="s">
        <v>1681</v>
      </c>
      <c r="E907" s="48"/>
      <c r="F907" s="63" t="s">
        <v>2455</v>
      </c>
      <c r="G907" s="50" t="s">
        <v>1682</v>
      </c>
      <c r="H907" s="50" t="s">
        <v>1682</v>
      </c>
      <c r="I907" s="51"/>
      <c r="J907" s="52">
        <v>14</v>
      </c>
      <c r="K907" s="52"/>
      <c r="L907" s="53">
        <v>43598</v>
      </c>
      <c r="M907" s="54">
        <f t="shared" si="376"/>
        <v>1</v>
      </c>
      <c r="N907" s="52">
        <f t="shared" si="354"/>
        <v>20</v>
      </c>
      <c r="O907" s="55">
        <f t="shared" ca="1" si="386"/>
        <v>28</v>
      </c>
      <c r="P907" s="55" t="str">
        <f t="shared" ca="1" si="387"/>
        <v>2019.7</v>
      </c>
      <c r="Q907" s="56">
        <f t="shared" si="388"/>
        <v>324.3640606767795</v>
      </c>
      <c r="R907" s="52">
        <f t="shared" ca="1" si="389"/>
        <v>58</v>
      </c>
      <c r="S907" s="52"/>
      <c r="T907" s="52" t="str">
        <f t="shared" ca="1" si="369"/>
        <v>OV</v>
      </c>
      <c r="U907" s="57" t="s">
        <v>130</v>
      </c>
      <c r="V907" s="58">
        <f t="shared" ca="1" si="390"/>
        <v>0</v>
      </c>
      <c r="W907" s="64" t="s">
        <v>2456</v>
      </c>
      <c r="X907" s="60">
        <v>259.89999999999998</v>
      </c>
      <c r="Y907" s="61">
        <v>1389.9</v>
      </c>
      <c r="Z907" s="56">
        <f t="shared" ca="1" si="391"/>
        <v>0</v>
      </c>
      <c r="AA907" s="56">
        <f t="shared" ca="1" si="391"/>
        <v>0</v>
      </c>
      <c r="AB907" s="56">
        <f t="shared" ca="1" si="391"/>
        <v>0</v>
      </c>
      <c r="AC907" s="56">
        <f t="shared" ca="1" si="391"/>
        <v>0</v>
      </c>
      <c r="AD907" s="56">
        <f t="shared" ca="1" si="391"/>
        <v>0</v>
      </c>
      <c r="AE907" s="56">
        <f t="shared" ca="1" si="391"/>
        <v>0</v>
      </c>
      <c r="AF907" s="56">
        <f t="shared" ca="1" si="391"/>
        <v>0</v>
      </c>
      <c r="AG907" s="56">
        <f t="shared" ca="1" si="391"/>
        <v>0</v>
      </c>
      <c r="AH907" s="56">
        <f t="shared" ca="1" si="391"/>
        <v>0</v>
      </c>
      <c r="AI907" s="56">
        <f t="shared" ca="1" si="391"/>
        <v>1389.9</v>
      </c>
      <c r="AJ907" s="56">
        <f t="shared" ca="1" si="392"/>
        <v>0</v>
      </c>
      <c r="AK907" s="56">
        <f t="shared" ca="1" si="392"/>
        <v>0</v>
      </c>
      <c r="AL907" s="56">
        <f t="shared" ca="1" si="392"/>
        <v>0</v>
      </c>
      <c r="AM907" s="56">
        <f t="shared" ca="1" si="392"/>
        <v>0</v>
      </c>
      <c r="AN907" s="56">
        <f t="shared" ca="1" si="392"/>
        <v>0</v>
      </c>
      <c r="AO907" s="56">
        <f t="shared" ca="1" si="392"/>
        <v>0</v>
      </c>
      <c r="AP907" s="56">
        <f t="shared" ca="1" si="392"/>
        <v>0</v>
      </c>
      <c r="AQ907" s="56">
        <f t="shared" ca="1" si="392"/>
        <v>0</v>
      </c>
      <c r="AR907" s="56">
        <f t="shared" ca="1" si="392"/>
        <v>0</v>
      </c>
      <c r="AS907" s="56">
        <f t="shared" ca="1" si="392"/>
        <v>0</v>
      </c>
      <c r="AT907" s="56">
        <f t="shared" ca="1" si="393"/>
        <v>0</v>
      </c>
      <c r="AU907" s="56">
        <f t="shared" ca="1" si="393"/>
        <v>0</v>
      </c>
      <c r="AV907" s="56">
        <f t="shared" ca="1" si="393"/>
        <v>0</v>
      </c>
      <c r="AW907" s="56">
        <f t="shared" ca="1" si="393"/>
        <v>0</v>
      </c>
      <c r="AX907" s="56">
        <f t="shared" ca="1" si="393"/>
        <v>0</v>
      </c>
      <c r="AY907" s="56">
        <f t="shared" ca="1" si="393"/>
        <v>0</v>
      </c>
      <c r="AZ907" s="56">
        <f t="shared" ca="1" si="393"/>
        <v>0</v>
      </c>
      <c r="BA907" s="56">
        <f t="shared" ca="1" si="393"/>
        <v>0</v>
      </c>
      <c r="BB907" s="56">
        <f t="shared" ca="1" si="393"/>
        <v>0</v>
      </c>
      <c r="BC907" s="56">
        <f t="shared" ca="1" si="393"/>
        <v>0</v>
      </c>
      <c r="BD907" s="56">
        <f t="shared" ca="1" si="393"/>
        <v>0</v>
      </c>
      <c r="BE907" s="56">
        <f t="shared" ca="1" si="393"/>
        <v>0</v>
      </c>
      <c r="BF907" s="56">
        <f t="shared" ca="1" si="393"/>
        <v>0</v>
      </c>
      <c r="BG907" s="56">
        <f t="shared" ca="1" si="393"/>
        <v>0</v>
      </c>
      <c r="BH907" s="1"/>
      <c r="BI907" s="1"/>
    </row>
    <row r="908" spans="1:62" s="4" customFormat="1" x14ac:dyDescent="0.2">
      <c r="B908" s="4" t="s">
        <v>2457</v>
      </c>
      <c r="C908" s="4" t="s">
        <v>1681</v>
      </c>
      <c r="E908" s="113"/>
      <c r="F908" s="114"/>
      <c r="G908" s="50" t="s">
        <v>1682</v>
      </c>
      <c r="H908" s="50" t="s">
        <v>1682</v>
      </c>
      <c r="I908" s="51"/>
      <c r="J908" s="52">
        <v>14</v>
      </c>
      <c r="K908" s="52"/>
      <c r="L908" s="53"/>
      <c r="M908" s="54" t="str">
        <f t="shared" si="376"/>
        <v>-</v>
      </c>
      <c r="N908" s="52">
        <f t="shared" si="354"/>
        <v>0</v>
      </c>
      <c r="O908" s="55">
        <f t="shared" ca="1" si="386"/>
        <v>28</v>
      </c>
      <c r="P908" s="55" t="str">
        <f t="shared" ca="1" si="387"/>
        <v>2019.7</v>
      </c>
      <c r="Q908" s="56">
        <f t="shared" si="388"/>
        <v>0</v>
      </c>
      <c r="R908" s="52" t="str">
        <f t="shared" si="389"/>
        <v/>
      </c>
      <c r="S908" s="52"/>
      <c r="T908" s="52" t="str">
        <f t="shared" si="369"/>
        <v>OV</v>
      </c>
      <c r="U908" s="57" t="s">
        <v>130</v>
      </c>
      <c r="V908" s="58">
        <f t="shared" ca="1" si="390"/>
        <v>0</v>
      </c>
      <c r="W908" s="64" t="s">
        <v>2456</v>
      </c>
      <c r="X908" s="60"/>
      <c r="Y908" s="61"/>
      <c r="Z908" s="56">
        <f t="shared" ca="1" si="391"/>
        <v>0</v>
      </c>
      <c r="AA908" s="56">
        <f t="shared" ca="1" si="391"/>
        <v>0</v>
      </c>
      <c r="AB908" s="56">
        <f t="shared" ca="1" si="391"/>
        <v>0</v>
      </c>
      <c r="AC908" s="56">
        <f t="shared" ca="1" si="391"/>
        <v>0</v>
      </c>
      <c r="AD908" s="56">
        <f t="shared" ca="1" si="391"/>
        <v>0</v>
      </c>
      <c r="AE908" s="56">
        <f t="shared" ca="1" si="391"/>
        <v>0</v>
      </c>
      <c r="AF908" s="56">
        <f t="shared" ca="1" si="391"/>
        <v>0</v>
      </c>
      <c r="AG908" s="56">
        <f t="shared" ca="1" si="391"/>
        <v>0</v>
      </c>
      <c r="AH908" s="56">
        <f t="shared" ca="1" si="391"/>
        <v>0</v>
      </c>
      <c r="AI908" s="56">
        <f t="shared" ca="1" si="391"/>
        <v>0</v>
      </c>
      <c r="AJ908" s="56">
        <f t="shared" ca="1" si="392"/>
        <v>0</v>
      </c>
      <c r="AK908" s="56">
        <f t="shared" ca="1" si="392"/>
        <v>0</v>
      </c>
      <c r="AL908" s="56">
        <f t="shared" ca="1" si="392"/>
        <v>0</v>
      </c>
      <c r="AM908" s="56">
        <f t="shared" ca="1" si="392"/>
        <v>0</v>
      </c>
      <c r="AN908" s="56">
        <f t="shared" ca="1" si="392"/>
        <v>0</v>
      </c>
      <c r="AO908" s="56">
        <f t="shared" ca="1" si="392"/>
        <v>0</v>
      </c>
      <c r="AP908" s="56">
        <f t="shared" ca="1" si="392"/>
        <v>0</v>
      </c>
      <c r="AQ908" s="56">
        <f t="shared" ca="1" si="392"/>
        <v>0</v>
      </c>
      <c r="AR908" s="56">
        <f t="shared" ca="1" si="392"/>
        <v>0</v>
      </c>
      <c r="AS908" s="56">
        <f t="shared" ca="1" si="392"/>
        <v>0</v>
      </c>
      <c r="AT908" s="56">
        <f t="shared" ca="1" si="393"/>
        <v>0</v>
      </c>
      <c r="AU908" s="56">
        <f t="shared" ca="1" si="393"/>
        <v>0</v>
      </c>
      <c r="AV908" s="56">
        <f t="shared" ca="1" si="393"/>
        <v>0</v>
      </c>
      <c r="AW908" s="56">
        <f t="shared" ca="1" si="393"/>
        <v>0</v>
      </c>
      <c r="AX908" s="56">
        <f t="shared" ca="1" si="393"/>
        <v>0</v>
      </c>
      <c r="AY908" s="56">
        <f t="shared" ca="1" si="393"/>
        <v>0</v>
      </c>
      <c r="AZ908" s="56">
        <f t="shared" ca="1" si="393"/>
        <v>0</v>
      </c>
      <c r="BA908" s="56">
        <f t="shared" ca="1" si="393"/>
        <v>0</v>
      </c>
      <c r="BB908" s="56">
        <f t="shared" ca="1" si="393"/>
        <v>0</v>
      </c>
      <c r="BC908" s="56">
        <f t="shared" ca="1" si="393"/>
        <v>0</v>
      </c>
      <c r="BD908" s="56">
        <f t="shared" ca="1" si="393"/>
        <v>0</v>
      </c>
      <c r="BE908" s="56">
        <f t="shared" ca="1" si="393"/>
        <v>0</v>
      </c>
      <c r="BF908" s="56">
        <f t="shared" ca="1" si="393"/>
        <v>0</v>
      </c>
      <c r="BG908" s="56">
        <f t="shared" ca="1" si="393"/>
        <v>0</v>
      </c>
      <c r="BI908" s="1"/>
    </row>
    <row r="909" spans="1:62" s="4" customFormat="1" x14ac:dyDescent="0.2">
      <c r="A909" s="4" t="s">
        <v>572</v>
      </c>
      <c r="B909" s="4" t="s">
        <v>2458</v>
      </c>
      <c r="C909" s="4" t="s">
        <v>1733</v>
      </c>
      <c r="E909" s="113"/>
      <c r="F909" s="114" t="s">
        <v>579</v>
      </c>
      <c r="G909" s="50" t="s">
        <v>1682</v>
      </c>
      <c r="H909" s="50" t="s">
        <v>1682</v>
      </c>
      <c r="I909" s="51">
        <v>43578</v>
      </c>
      <c r="J909" s="52">
        <v>14</v>
      </c>
      <c r="K909" s="52"/>
      <c r="L909" s="53">
        <v>43592</v>
      </c>
      <c r="M909" s="54">
        <f t="shared" si="376"/>
        <v>2</v>
      </c>
      <c r="N909" s="52">
        <f t="shared" si="354"/>
        <v>19</v>
      </c>
      <c r="O909" s="55">
        <f t="shared" ca="1" si="386"/>
        <v>28</v>
      </c>
      <c r="P909" s="55" t="str">
        <f t="shared" ca="1" si="387"/>
        <v>2019.7</v>
      </c>
      <c r="Q909" s="56">
        <f t="shared" si="388"/>
        <v>122201.05</v>
      </c>
      <c r="R909" s="52">
        <f t="shared" ca="1" si="389"/>
        <v>64</v>
      </c>
      <c r="S909" s="52"/>
      <c r="T909" s="52" t="str">
        <f t="shared" ca="1" si="369"/>
        <v>OV</v>
      </c>
      <c r="U909" s="57" t="s">
        <v>178</v>
      </c>
      <c r="V909" s="58">
        <f t="shared" ca="1" si="390"/>
        <v>0</v>
      </c>
      <c r="W909" s="64" t="s">
        <v>2459</v>
      </c>
      <c r="X909" s="60"/>
      <c r="Y909" s="61">
        <v>122201.05</v>
      </c>
      <c r="Z909" s="56">
        <f t="shared" ca="1" si="391"/>
        <v>0</v>
      </c>
      <c r="AA909" s="56">
        <f t="shared" ca="1" si="391"/>
        <v>0</v>
      </c>
      <c r="AB909" s="56">
        <f t="shared" ca="1" si="391"/>
        <v>0</v>
      </c>
      <c r="AC909" s="56">
        <f t="shared" ca="1" si="391"/>
        <v>0</v>
      </c>
      <c r="AD909" s="56">
        <f t="shared" ca="1" si="391"/>
        <v>0</v>
      </c>
      <c r="AE909" s="56">
        <f t="shared" ca="1" si="391"/>
        <v>0</v>
      </c>
      <c r="AF909" s="56">
        <f t="shared" ca="1" si="391"/>
        <v>0</v>
      </c>
      <c r="AG909" s="56">
        <f t="shared" ca="1" si="391"/>
        <v>0</v>
      </c>
      <c r="AH909" s="56">
        <f t="shared" ca="1" si="391"/>
        <v>0</v>
      </c>
      <c r="AI909" s="56">
        <f t="shared" ca="1" si="391"/>
        <v>122201.05</v>
      </c>
      <c r="AJ909" s="56">
        <f t="shared" ca="1" si="392"/>
        <v>0</v>
      </c>
      <c r="AK909" s="56">
        <f t="shared" ca="1" si="392"/>
        <v>0</v>
      </c>
      <c r="AL909" s="56">
        <f t="shared" ca="1" si="392"/>
        <v>0</v>
      </c>
      <c r="AM909" s="56">
        <f t="shared" ca="1" si="392"/>
        <v>0</v>
      </c>
      <c r="AN909" s="56">
        <f t="shared" ca="1" si="392"/>
        <v>0</v>
      </c>
      <c r="AO909" s="56">
        <f t="shared" ca="1" si="392"/>
        <v>0</v>
      </c>
      <c r="AP909" s="56">
        <f t="shared" ca="1" si="392"/>
        <v>0</v>
      </c>
      <c r="AQ909" s="56">
        <f t="shared" ca="1" si="392"/>
        <v>0</v>
      </c>
      <c r="AR909" s="56">
        <f t="shared" ca="1" si="392"/>
        <v>0</v>
      </c>
      <c r="AS909" s="56">
        <f t="shared" ca="1" si="392"/>
        <v>0</v>
      </c>
      <c r="AT909" s="56">
        <f t="shared" ca="1" si="393"/>
        <v>0</v>
      </c>
      <c r="AU909" s="56">
        <f t="shared" ca="1" si="393"/>
        <v>0</v>
      </c>
      <c r="AV909" s="56">
        <f t="shared" ca="1" si="393"/>
        <v>0</v>
      </c>
      <c r="AW909" s="56">
        <f t="shared" ca="1" si="393"/>
        <v>0</v>
      </c>
      <c r="AX909" s="56">
        <f t="shared" ca="1" si="393"/>
        <v>0</v>
      </c>
      <c r="AY909" s="56">
        <f t="shared" ca="1" si="393"/>
        <v>0</v>
      </c>
      <c r="AZ909" s="56">
        <f t="shared" ca="1" si="393"/>
        <v>0</v>
      </c>
      <c r="BA909" s="56">
        <f t="shared" ca="1" si="393"/>
        <v>0</v>
      </c>
      <c r="BB909" s="56">
        <f t="shared" ca="1" si="393"/>
        <v>0</v>
      </c>
      <c r="BC909" s="56">
        <f t="shared" ca="1" si="393"/>
        <v>0</v>
      </c>
      <c r="BD909" s="56">
        <f t="shared" ca="1" si="393"/>
        <v>0</v>
      </c>
      <c r="BE909" s="56">
        <f t="shared" ca="1" si="393"/>
        <v>0</v>
      </c>
      <c r="BF909" s="56">
        <f t="shared" ca="1" si="393"/>
        <v>0</v>
      </c>
      <c r="BG909" s="56">
        <f t="shared" ca="1" si="393"/>
        <v>0</v>
      </c>
      <c r="BI909" s="1"/>
    </row>
    <row r="910" spans="1:62" s="4" customFormat="1" x14ac:dyDescent="0.2">
      <c r="A910" s="4" t="s">
        <v>572</v>
      </c>
      <c r="B910" s="4" t="s">
        <v>2460</v>
      </c>
      <c r="C910" s="4" t="s">
        <v>1733</v>
      </c>
      <c r="E910" s="113"/>
      <c r="F910" s="114" t="s">
        <v>579</v>
      </c>
      <c r="G910" s="50" t="s">
        <v>1682</v>
      </c>
      <c r="H910" s="50" t="s">
        <v>1682</v>
      </c>
      <c r="I910" s="51">
        <v>43578</v>
      </c>
      <c r="J910" s="52">
        <v>14</v>
      </c>
      <c r="K910" s="52"/>
      <c r="L910" s="53">
        <v>43592</v>
      </c>
      <c r="M910" s="54">
        <f t="shared" si="376"/>
        <v>2</v>
      </c>
      <c r="N910" s="52">
        <f t="shared" si="354"/>
        <v>19</v>
      </c>
      <c r="O910" s="55">
        <f t="shared" ca="1" si="386"/>
        <v>28</v>
      </c>
      <c r="P910" s="55" t="str">
        <f t="shared" ca="1" si="387"/>
        <v>2019.7</v>
      </c>
      <c r="Q910" s="56">
        <f t="shared" si="388"/>
        <v>28074.758459743291</v>
      </c>
      <c r="R910" s="52">
        <f t="shared" ca="1" si="389"/>
        <v>64</v>
      </c>
      <c r="S910" s="52"/>
      <c r="T910" s="52" t="str">
        <f t="shared" ca="1" si="369"/>
        <v>OV</v>
      </c>
      <c r="U910" s="57" t="s">
        <v>130</v>
      </c>
      <c r="V910" s="58">
        <f t="shared" ca="1" si="390"/>
        <v>0</v>
      </c>
      <c r="W910" s="64" t="s">
        <v>2459</v>
      </c>
      <c r="X910" s="60"/>
      <c r="Y910" s="61">
        <v>120300.34</v>
      </c>
      <c r="Z910" s="56">
        <f t="shared" ca="1" si="391"/>
        <v>0</v>
      </c>
      <c r="AA910" s="56">
        <f t="shared" ca="1" si="391"/>
        <v>0</v>
      </c>
      <c r="AB910" s="56">
        <f t="shared" ca="1" si="391"/>
        <v>0</v>
      </c>
      <c r="AC910" s="56">
        <f t="shared" ca="1" si="391"/>
        <v>0</v>
      </c>
      <c r="AD910" s="56">
        <f t="shared" ca="1" si="391"/>
        <v>0</v>
      </c>
      <c r="AE910" s="56">
        <f t="shared" ca="1" si="391"/>
        <v>0</v>
      </c>
      <c r="AF910" s="56">
        <f t="shared" ca="1" si="391"/>
        <v>0</v>
      </c>
      <c r="AG910" s="56">
        <f t="shared" ca="1" si="391"/>
        <v>0</v>
      </c>
      <c r="AH910" s="56">
        <f t="shared" ca="1" si="391"/>
        <v>0</v>
      </c>
      <c r="AI910" s="56">
        <f t="shared" ca="1" si="391"/>
        <v>120300.34</v>
      </c>
      <c r="AJ910" s="56">
        <f t="shared" ca="1" si="392"/>
        <v>0</v>
      </c>
      <c r="AK910" s="56">
        <f t="shared" ca="1" si="392"/>
        <v>0</v>
      </c>
      <c r="AL910" s="56">
        <f t="shared" ca="1" si="392"/>
        <v>0</v>
      </c>
      <c r="AM910" s="56">
        <f t="shared" ca="1" si="392"/>
        <v>0</v>
      </c>
      <c r="AN910" s="56">
        <f t="shared" ca="1" si="392"/>
        <v>0</v>
      </c>
      <c r="AO910" s="56">
        <f t="shared" ca="1" si="392"/>
        <v>0</v>
      </c>
      <c r="AP910" s="56">
        <f t="shared" ca="1" si="392"/>
        <v>0</v>
      </c>
      <c r="AQ910" s="56">
        <f t="shared" ca="1" si="392"/>
        <v>0</v>
      </c>
      <c r="AR910" s="56">
        <f t="shared" ca="1" si="392"/>
        <v>0</v>
      </c>
      <c r="AS910" s="56">
        <f t="shared" ca="1" si="392"/>
        <v>0</v>
      </c>
      <c r="AT910" s="56">
        <f t="shared" ca="1" si="393"/>
        <v>0</v>
      </c>
      <c r="AU910" s="56">
        <f t="shared" ca="1" si="393"/>
        <v>0</v>
      </c>
      <c r="AV910" s="56">
        <f t="shared" ca="1" si="393"/>
        <v>0</v>
      </c>
      <c r="AW910" s="56">
        <f t="shared" ca="1" si="393"/>
        <v>0</v>
      </c>
      <c r="AX910" s="56">
        <f t="shared" ca="1" si="393"/>
        <v>0</v>
      </c>
      <c r="AY910" s="56">
        <f t="shared" ca="1" si="393"/>
        <v>0</v>
      </c>
      <c r="AZ910" s="56">
        <f t="shared" ca="1" si="393"/>
        <v>0</v>
      </c>
      <c r="BA910" s="56">
        <f t="shared" ca="1" si="393"/>
        <v>0</v>
      </c>
      <c r="BB910" s="56">
        <f t="shared" ca="1" si="393"/>
        <v>0</v>
      </c>
      <c r="BC910" s="56">
        <f t="shared" ca="1" si="393"/>
        <v>0</v>
      </c>
      <c r="BD910" s="56">
        <f t="shared" ca="1" si="393"/>
        <v>0</v>
      </c>
      <c r="BE910" s="56">
        <f t="shared" ca="1" si="393"/>
        <v>0</v>
      </c>
      <c r="BF910" s="56">
        <f t="shared" ca="1" si="393"/>
        <v>0</v>
      </c>
      <c r="BG910" s="56">
        <f t="shared" ca="1" si="393"/>
        <v>0</v>
      </c>
    </row>
    <row r="911" spans="1:62" s="4" customFormat="1" x14ac:dyDescent="0.2">
      <c r="A911" s="4" t="s">
        <v>572</v>
      </c>
      <c r="B911" s="4" t="s">
        <v>2461</v>
      </c>
      <c r="C911" s="4" t="s">
        <v>1733</v>
      </c>
      <c r="E911" s="113"/>
      <c r="F911" s="114" t="s">
        <v>576</v>
      </c>
      <c r="G911" s="50" t="s">
        <v>1682</v>
      </c>
      <c r="H911" s="50" t="s">
        <v>1682</v>
      </c>
      <c r="I911" s="51"/>
      <c r="J911" s="52">
        <v>5</v>
      </c>
      <c r="K911" s="52"/>
      <c r="L911" s="53">
        <v>43585</v>
      </c>
      <c r="M911" s="54">
        <f t="shared" si="376"/>
        <v>2</v>
      </c>
      <c r="N911" s="52">
        <f t="shared" si="354"/>
        <v>18</v>
      </c>
      <c r="O911" s="55">
        <f t="shared" ca="1" si="386"/>
        <v>28</v>
      </c>
      <c r="P911" s="55" t="str">
        <f t="shared" ca="1" si="387"/>
        <v>2019.7</v>
      </c>
      <c r="Q911" s="56">
        <f t="shared" si="388"/>
        <v>30157.754959159858</v>
      </c>
      <c r="R911" s="52">
        <f t="shared" ca="1" si="389"/>
        <v>71</v>
      </c>
      <c r="S911" s="52"/>
      <c r="T911" s="52" t="str">
        <f t="shared" ca="1" si="369"/>
        <v>OV</v>
      </c>
      <c r="U911" s="57" t="s">
        <v>130</v>
      </c>
      <c r="V911" s="58">
        <f t="shared" ca="1" si="390"/>
        <v>0</v>
      </c>
      <c r="W911" s="64" t="s">
        <v>2459</v>
      </c>
      <c r="X911" s="60">
        <v>24164.21</v>
      </c>
      <c r="Y911" s="61">
        <v>129225.98</v>
      </c>
      <c r="Z911" s="56">
        <f t="shared" ca="1" si="391"/>
        <v>0</v>
      </c>
      <c r="AA911" s="56">
        <f t="shared" ca="1" si="391"/>
        <v>0</v>
      </c>
      <c r="AB911" s="56">
        <f t="shared" ca="1" si="391"/>
        <v>0</v>
      </c>
      <c r="AC911" s="56">
        <f t="shared" ca="1" si="391"/>
        <v>0</v>
      </c>
      <c r="AD911" s="56">
        <f t="shared" ca="1" si="391"/>
        <v>0</v>
      </c>
      <c r="AE911" s="56">
        <f t="shared" ca="1" si="391"/>
        <v>0</v>
      </c>
      <c r="AF911" s="56">
        <f t="shared" ca="1" si="391"/>
        <v>0</v>
      </c>
      <c r="AG911" s="56">
        <f t="shared" ca="1" si="391"/>
        <v>0</v>
      </c>
      <c r="AH911" s="56">
        <f t="shared" ca="1" si="391"/>
        <v>0</v>
      </c>
      <c r="AI911" s="56">
        <f t="shared" ca="1" si="391"/>
        <v>129225.98</v>
      </c>
      <c r="AJ911" s="56">
        <f t="shared" ca="1" si="392"/>
        <v>0</v>
      </c>
      <c r="AK911" s="56">
        <f t="shared" ca="1" si="392"/>
        <v>0</v>
      </c>
      <c r="AL911" s="56">
        <f t="shared" ca="1" si="392"/>
        <v>0</v>
      </c>
      <c r="AM911" s="56">
        <f t="shared" ca="1" si="392"/>
        <v>0</v>
      </c>
      <c r="AN911" s="56">
        <f t="shared" ca="1" si="392"/>
        <v>0</v>
      </c>
      <c r="AO911" s="56">
        <f t="shared" ca="1" si="392"/>
        <v>0</v>
      </c>
      <c r="AP911" s="56">
        <f t="shared" ca="1" si="392"/>
        <v>0</v>
      </c>
      <c r="AQ911" s="56">
        <f t="shared" ca="1" si="392"/>
        <v>0</v>
      </c>
      <c r="AR911" s="56">
        <f t="shared" ca="1" si="392"/>
        <v>0</v>
      </c>
      <c r="AS911" s="56">
        <f t="shared" ca="1" si="392"/>
        <v>0</v>
      </c>
      <c r="AT911" s="56">
        <f t="shared" ca="1" si="393"/>
        <v>0</v>
      </c>
      <c r="AU911" s="56">
        <f t="shared" ca="1" si="393"/>
        <v>0</v>
      </c>
      <c r="AV911" s="56">
        <f t="shared" ca="1" si="393"/>
        <v>0</v>
      </c>
      <c r="AW911" s="56">
        <f t="shared" ca="1" si="393"/>
        <v>0</v>
      </c>
      <c r="AX911" s="56">
        <f t="shared" ca="1" si="393"/>
        <v>0</v>
      </c>
      <c r="AY911" s="56">
        <f t="shared" ca="1" si="393"/>
        <v>0</v>
      </c>
      <c r="AZ911" s="56">
        <f t="shared" ca="1" si="393"/>
        <v>0</v>
      </c>
      <c r="BA911" s="56">
        <f t="shared" ca="1" si="393"/>
        <v>0</v>
      </c>
      <c r="BB911" s="56">
        <f t="shared" ca="1" si="393"/>
        <v>0</v>
      </c>
      <c r="BC911" s="56">
        <f t="shared" ca="1" si="393"/>
        <v>0</v>
      </c>
      <c r="BD911" s="56">
        <f t="shared" ca="1" si="393"/>
        <v>0</v>
      </c>
      <c r="BE911" s="56">
        <f t="shared" ca="1" si="393"/>
        <v>0</v>
      </c>
      <c r="BF911" s="56">
        <f t="shared" ca="1" si="393"/>
        <v>0</v>
      </c>
      <c r="BG911" s="56">
        <f t="shared" ca="1" si="393"/>
        <v>0</v>
      </c>
    </row>
    <row r="912" spans="1:62" s="4" customFormat="1" x14ac:dyDescent="0.2">
      <c r="A912" s="4" t="s">
        <v>572</v>
      </c>
      <c r="B912" s="4" t="s">
        <v>2458</v>
      </c>
      <c r="C912" s="4" t="s">
        <v>1733</v>
      </c>
      <c r="E912" s="113"/>
      <c r="F912" s="114"/>
      <c r="G912" s="50" t="s">
        <v>1682</v>
      </c>
      <c r="H912" s="50" t="s">
        <v>1682</v>
      </c>
      <c r="I912" s="51"/>
      <c r="J912" s="52">
        <v>14</v>
      </c>
      <c r="K912" s="52"/>
      <c r="L912" s="53"/>
      <c r="M912" s="54" t="str">
        <f t="shared" si="376"/>
        <v>-</v>
      </c>
      <c r="N912" s="52">
        <f t="shared" si="354"/>
        <v>0</v>
      </c>
      <c r="O912" s="55">
        <f t="shared" ca="1" si="386"/>
        <v>28</v>
      </c>
      <c r="P912" s="55" t="str">
        <f t="shared" ca="1" si="387"/>
        <v>2019.7</v>
      </c>
      <c r="Q912" s="56">
        <f t="shared" si="388"/>
        <v>0</v>
      </c>
      <c r="R912" s="52" t="str">
        <f t="shared" si="389"/>
        <v/>
      </c>
      <c r="S912" s="52"/>
      <c r="T912" s="52" t="str">
        <f t="shared" si="369"/>
        <v>OV</v>
      </c>
      <c r="U912" s="57" t="s">
        <v>178</v>
      </c>
      <c r="V912" s="58">
        <f t="shared" ca="1" si="390"/>
        <v>0</v>
      </c>
      <c r="W912" s="64" t="s">
        <v>2459</v>
      </c>
      <c r="X912" s="60"/>
      <c r="Y912" s="61"/>
      <c r="Z912" s="56">
        <f t="shared" ref="Z912:AI921" ca="1" si="394">IF($O912-WEEKNUM(Z$1815)=0,$Y912,0)</f>
        <v>0</v>
      </c>
      <c r="AA912" s="56">
        <f t="shared" ca="1" si="394"/>
        <v>0</v>
      </c>
      <c r="AB912" s="56">
        <f t="shared" ca="1" si="394"/>
        <v>0</v>
      </c>
      <c r="AC912" s="56">
        <f t="shared" ca="1" si="394"/>
        <v>0</v>
      </c>
      <c r="AD912" s="56">
        <f t="shared" ca="1" si="394"/>
        <v>0</v>
      </c>
      <c r="AE912" s="56">
        <f t="shared" ca="1" si="394"/>
        <v>0</v>
      </c>
      <c r="AF912" s="56">
        <f t="shared" ca="1" si="394"/>
        <v>0</v>
      </c>
      <c r="AG912" s="56">
        <f t="shared" ca="1" si="394"/>
        <v>0</v>
      </c>
      <c r="AH912" s="56">
        <f t="shared" ca="1" si="394"/>
        <v>0</v>
      </c>
      <c r="AI912" s="56">
        <f t="shared" ca="1" si="394"/>
        <v>0</v>
      </c>
      <c r="AJ912" s="56">
        <f t="shared" ref="AJ912:AS921" ca="1" si="395">IF($O912-WEEKNUM(AJ$1815)=0,$Y912,0)</f>
        <v>0</v>
      </c>
      <c r="AK912" s="56">
        <f t="shared" ca="1" si="395"/>
        <v>0</v>
      </c>
      <c r="AL912" s="56">
        <f t="shared" ca="1" si="395"/>
        <v>0</v>
      </c>
      <c r="AM912" s="56">
        <f t="shared" ca="1" si="395"/>
        <v>0</v>
      </c>
      <c r="AN912" s="56">
        <f t="shared" ca="1" si="395"/>
        <v>0</v>
      </c>
      <c r="AO912" s="56">
        <f t="shared" ca="1" si="395"/>
        <v>0</v>
      </c>
      <c r="AP912" s="56">
        <f t="shared" ca="1" si="395"/>
        <v>0</v>
      </c>
      <c r="AQ912" s="56">
        <f t="shared" ca="1" si="395"/>
        <v>0</v>
      </c>
      <c r="AR912" s="56">
        <f t="shared" ca="1" si="395"/>
        <v>0</v>
      </c>
      <c r="AS912" s="56">
        <f t="shared" ca="1" si="395"/>
        <v>0</v>
      </c>
      <c r="AT912" s="56">
        <f t="shared" ref="AT912:BG921" ca="1" si="396">IF($O912-WEEKNUM(AT$1815)=0,$Y912,0)</f>
        <v>0</v>
      </c>
      <c r="AU912" s="56">
        <f t="shared" ca="1" si="396"/>
        <v>0</v>
      </c>
      <c r="AV912" s="56">
        <f t="shared" ca="1" si="396"/>
        <v>0</v>
      </c>
      <c r="AW912" s="56">
        <f t="shared" ca="1" si="396"/>
        <v>0</v>
      </c>
      <c r="AX912" s="56">
        <f t="shared" ca="1" si="396"/>
        <v>0</v>
      </c>
      <c r="AY912" s="56">
        <f t="shared" ca="1" si="396"/>
        <v>0</v>
      </c>
      <c r="AZ912" s="56">
        <f t="shared" ca="1" si="396"/>
        <v>0</v>
      </c>
      <c r="BA912" s="56">
        <f t="shared" ca="1" si="396"/>
        <v>0</v>
      </c>
      <c r="BB912" s="56">
        <f t="shared" ca="1" si="396"/>
        <v>0</v>
      </c>
      <c r="BC912" s="56">
        <f t="shared" ca="1" si="396"/>
        <v>0</v>
      </c>
      <c r="BD912" s="56">
        <f t="shared" ca="1" si="396"/>
        <v>0</v>
      </c>
      <c r="BE912" s="56">
        <f t="shared" ca="1" si="396"/>
        <v>0</v>
      </c>
      <c r="BF912" s="56">
        <f t="shared" ca="1" si="396"/>
        <v>0</v>
      </c>
      <c r="BG912" s="56">
        <f t="shared" ca="1" si="396"/>
        <v>0</v>
      </c>
      <c r="BI912" s="1"/>
    </row>
    <row r="913" spans="1:61" s="4" customFormat="1" x14ac:dyDescent="0.2">
      <c r="A913" s="4" t="s">
        <v>572</v>
      </c>
      <c r="B913" s="4" t="s">
        <v>2460</v>
      </c>
      <c r="C913" s="4" t="s">
        <v>1733</v>
      </c>
      <c r="E913" s="113"/>
      <c r="F913" s="114"/>
      <c r="G913" s="50" t="s">
        <v>1682</v>
      </c>
      <c r="H913" s="50" t="s">
        <v>1682</v>
      </c>
      <c r="I913" s="51"/>
      <c r="J913" s="52">
        <v>14</v>
      </c>
      <c r="K913" s="52"/>
      <c r="L913" s="53"/>
      <c r="M913" s="54" t="str">
        <f t="shared" si="376"/>
        <v>-</v>
      </c>
      <c r="N913" s="52">
        <f t="shared" si="354"/>
        <v>0</v>
      </c>
      <c r="O913" s="55">
        <f t="shared" ca="1" si="386"/>
        <v>28</v>
      </c>
      <c r="P913" s="55" t="str">
        <f t="shared" ca="1" si="387"/>
        <v>2019.7</v>
      </c>
      <c r="Q913" s="56">
        <f t="shared" si="388"/>
        <v>0</v>
      </c>
      <c r="R913" s="52" t="str">
        <f t="shared" si="389"/>
        <v/>
      </c>
      <c r="S913" s="52"/>
      <c r="T913" s="52" t="str">
        <f t="shared" si="369"/>
        <v>OV</v>
      </c>
      <c r="U913" s="57" t="s">
        <v>130</v>
      </c>
      <c r="V913" s="58">
        <f t="shared" ca="1" si="390"/>
        <v>0</v>
      </c>
      <c r="W913" s="64" t="s">
        <v>2459</v>
      </c>
      <c r="X913" s="60"/>
      <c r="Y913" s="61"/>
      <c r="Z913" s="56">
        <f t="shared" ca="1" si="394"/>
        <v>0</v>
      </c>
      <c r="AA913" s="56">
        <f t="shared" ca="1" si="394"/>
        <v>0</v>
      </c>
      <c r="AB913" s="56">
        <f t="shared" ca="1" si="394"/>
        <v>0</v>
      </c>
      <c r="AC913" s="56">
        <f t="shared" ca="1" si="394"/>
        <v>0</v>
      </c>
      <c r="AD913" s="56">
        <f t="shared" ca="1" si="394"/>
        <v>0</v>
      </c>
      <c r="AE913" s="56">
        <f t="shared" ca="1" si="394"/>
        <v>0</v>
      </c>
      <c r="AF913" s="56">
        <f t="shared" ca="1" si="394"/>
        <v>0</v>
      </c>
      <c r="AG913" s="56">
        <f t="shared" ca="1" si="394"/>
        <v>0</v>
      </c>
      <c r="AH913" s="56">
        <f t="shared" ca="1" si="394"/>
        <v>0</v>
      </c>
      <c r="AI913" s="56">
        <f t="shared" ca="1" si="394"/>
        <v>0</v>
      </c>
      <c r="AJ913" s="56">
        <f t="shared" ca="1" si="395"/>
        <v>0</v>
      </c>
      <c r="AK913" s="56">
        <f t="shared" ca="1" si="395"/>
        <v>0</v>
      </c>
      <c r="AL913" s="56">
        <f t="shared" ca="1" si="395"/>
        <v>0</v>
      </c>
      <c r="AM913" s="56">
        <f t="shared" ca="1" si="395"/>
        <v>0</v>
      </c>
      <c r="AN913" s="56">
        <f t="shared" ca="1" si="395"/>
        <v>0</v>
      </c>
      <c r="AO913" s="56">
        <f t="shared" ca="1" si="395"/>
        <v>0</v>
      </c>
      <c r="AP913" s="56">
        <f t="shared" ca="1" si="395"/>
        <v>0</v>
      </c>
      <c r="AQ913" s="56">
        <f t="shared" ca="1" si="395"/>
        <v>0</v>
      </c>
      <c r="AR913" s="56">
        <f t="shared" ca="1" si="395"/>
        <v>0</v>
      </c>
      <c r="AS913" s="56">
        <f t="shared" ca="1" si="395"/>
        <v>0</v>
      </c>
      <c r="AT913" s="56">
        <f t="shared" ca="1" si="396"/>
        <v>0</v>
      </c>
      <c r="AU913" s="56">
        <f t="shared" ca="1" si="396"/>
        <v>0</v>
      </c>
      <c r="AV913" s="56">
        <f t="shared" ca="1" si="396"/>
        <v>0</v>
      </c>
      <c r="AW913" s="56">
        <f t="shared" ca="1" si="396"/>
        <v>0</v>
      </c>
      <c r="AX913" s="56">
        <f t="shared" ca="1" si="396"/>
        <v>0</v>
      </c>
      <c r="AY913" s="56">
        <f t="shared" ca="1" si="396"/>
        <v>0</v>
      </c>
      <c r="AZ913" s="56">
        <f t="shared" ca="1" si="396"/>
        <v>0</v>
      </c>
      <c r="BA913" s="56">
        <f t="shared" ca="1" si="396"/>
        <v>0</v>
      </c>
      <c r="BB913" s="56">
        <f t="shared" ca="1" si="396"/>
        <v>0</v>
      </c>
      <c r="BC913" s="56">
        <f t="shared" ca="1" si="396"/>
        <v>0</v>
      </c>
      <c r="BD913" s="56">
        <f t="shared" ca="1" si="396"/>
        <v>0</v>
      </c>
      <c r="BE913" s="56">
        <f t="shared" ca="1" si="396"/>
        <v>0</v>
      </c>
      <c r="BF913" s="56">
        <f t="shared" ca="1" si="396"/>
        <v>0</v>
      </c>
      <c r="BG913" s="56">
        <f t="shared" ca="1" si="396"/>
        <v>0</v>
      </c>
    </row>
    <row r="914" spans="1:61" s="4" customFormat="1" x14ac:dyDescent="0.2">
      <c r="A914" s="4" t="s">
        <v>572</v>
      </c>
      <c r="B914" s="4" t="s">
        <v>2461</v>
      </c>
      <c r="C914" s="4" t="s">
        <v>1733</v>
      </c>
      <c r="E914" s="113"/>
      <c r="F914" s="114"/>
      <c r="G914" s="50" t="s">
        <v>1682</v>
      </c>
      <c r="H914" s="50" t="s">
        <v>1682</v>
      </c>
      <c r="I914" s="51"/>
      <c r="J914" s="52">
        <v>5</v>
      </c>
      <c r="K914" s="52"/>
      <c r="L914" s="53"/>
      <c r="M914" s="54" t="str">
        <f t="shared" si="376"/>
        <v>-</v>
      </c>
      <c r="N914" s="52">
        <f t="shared" si="354"/>
        <v>0</v>
      </c>
      <c r="O914" s="55">
        <f t="shared" ca="1" si="386"/>
        <v>28</v>
      </c>
      <c r="P914" s="55" t="str">
        <f t="shared" ca="1" si="387"/>
        <v>2019.7</v>
      </c>
      <c r="Q914" s="56">
        <f t="shared" si="388"/>
        <v>0</v>
      </c>
      <c r="R914" s="52" t="str">
        <f t="shared" si="389"/>
        <v/>
      </c>
      <c r="S914" s="52"/>
      <c r="T914" s="52" t="str">
        <f t="shared" ref="T914:T977" si="397">IFERROR(IF(R914&gt;0,"OV",""),0)</f>
        <v>OV</v>
      </c>
      <c r="U914" s="57" t="s">
        <v>130</v>
      </c>
      <c r="V914" s="58">
        <f t="shared" ca="1" si="390"/>
        <v>0</v>
      </c>
      <c r="W914" s="64" t="s">
        <v>2459</v>
      </c>
      <c r="X914" s="60"/>
      <c r="Y914" s="61"/>
      <c r="Z914" s="56">
        <f t="shared" ca="1" si="394"/>
        <v>0</v>
      </c>
      <c r="AA914" s="56">
        <f t="shared" ca="1" si="394"/>
        <v>0</v>
      </c>
      <c r="AB914" s="56">
        <f t="shared" ca="1" si="394"/>
        <v>0</v>
      </c>
      <c r="AC914" s="56">
        <f t="shared" ca="1" si="394"/>
        <v>0</v>
      </c>
      <c r="AD914" s="56">
        <f t="shared" ca="1" si="394"/>
        <v>0</v>
      </c>
      <c r="AE914" s="56">
        <f t="shared" ca="1" si="394"/>
        <v>0</v>
      </c>
      <c r="AF914" s="56">
        <f t="shared" ca="1" si="394"/>
        <v>0</v>
      </c>
      <c r="AG914" s="56">
        <f t="shared" ca="1" si="394"/>
        <v>0</v>
      </c>
      <c r="AH914" s="56">
        <f t="shared" ca="1" si="394"/>
        <v>0</v>
      </c>
      <c r="AI914" s="56">
        <f t="shared" ca="1" si="394"/>
        <v>0</v>
      </c>
      <c r="AJ914" s="56">
        <f t="shared" ca="1" si="395"/>
        <v>0</v>
      </c>
      <c r="AK914" s="56">
        <f t="shared" ca="1" si="395"/>
        <v>0</v>
      </c>
      <c r="AL914" s="56">
        <f t="shared" ca="1" si="395"/>
        <v>0</v>
      </c>
      <c r="AM914" s="56">
        <f t="shared" ca="1" si="395"/>
        <v>0</v>
      </c>
      <c r="AN914" s="56">
        <f t="shared" ca="1" si="395"/>
        <v>0</v>
      </c>
      <c r="AO914" s="56">
        <f t="shared" ca="1" si="395"/>
        <v>0</v>
      </c>
      <c r="AP914" s="56">
        <f t="shared" ca="1" si="395"/>
        <v>0</v>
      </c>
      <c r="AQ914" s="56">
        <f t="shared" ca="1" si="395"/>
        <v>0</v>
      </c>
      <c r="AR914" s="56">
        <f t="shared" ca="1" si="395"/>
        <v>0</v>
      </c>
      <c r="AS914" s="56">
        <f t="shared" ca="1" si="395"/>
        <v>0</v>
      </c>
      <c r="AT914" s="56">
        <f t="shared" ca="1" si="396"/>
        <v>0</v>
      </c>
      <c r="AU914" s="56">
        <f t="shared" ca="1" si="396"/>
        <v>0</v>
      </c>
      <c r="AV914" s="56">
        <f t="shared" ca="1" si="396"/>
        <v>0</v>
      </c>
      <c r="AW914" s="56">
        <f t="shared" ca="1" si="396"/>
        <v>0</v>
      </c>
      <c r="AX914" s="56">
        <f t="shared" ca="1" si="396"/>
        <v>0</v>
      </c>
      <c r="AY914" s="56">
        <f t="shared" ca="1" si="396"/>
        <v>0</v>
      </c>
      <c r="AZ914" s="56">
        <f t="shared" ca="1" si="396"/>
        <v>0</v>
      </c>
      <c r="BA914" s="56">
        <f t="shared" ca="1" si="396"/>
        <v>0</v>
      </c>
      <c r="BB914" s="56">
        <f t="shared" ca="1" si="396"/>
        <v>0</v>
      </c>
      <c r="BC914" s="56">
        <f t="shared" ca="1" si="396"/>
        <v>0</v>
      </c>
      <c r="BD914" s="56">
        <f t="shared" ca="1" si="396"/>
        <v>0</v>
      </c>
      <c r="BE914" s="56">
        <f t="shared" ca="1" si="396"/>
        <v>0</v>
      </c>
      <c r="BF914" s="56">
        <f t="shared" ca="1" si="396"/>
        <v>0</v>
      </c>
      <c r="BG914" s="56">
        <f t="shared" ca="1" si="396"/>
        <v>0</v>
      </c>
    </row>
    <row r="915" spans="1:61" s="4" customFormat="1" x14ac:dyDescent="0.2">
      <c r="A915" s="4" t="s">
        <v>2462</v>
      </c>
      <c r="B915" s="4" t="s">
        <v>2463</v>
      </c>
      <c r="C915" s="4" t="s">
        <v>1681</v>
      </c>
      <c r="E915" s="113"/>
      <c r="F915" s="114"/>
      <c r="G915" s="50" t="s">
        <v>1682</v>
      </c>
      <c r="H915" s="50" t="s">
        <v>1682</v>
      </c>
      <c r="I915" s="51"/>
      <c r="J915" s="52">
        <v>7</v>
      </c>
      <c r="K915" s="52"/>
      <c r="L915" s="53"/>
      <c r="M915" s="54" t="str">
        <f t="shared" si="376"/>
        <v>-</v>
      </c>
      <c r="N915" s="52">
        <f t="shared" si="354"/>
        <v>0</v>
      </c>
      <c r="O915" s="55">
        <f t="shared" ca="1" si="386"/>
        <v>28</v>
      </c>
      <c r="P915" s="55" t="str">
        <f t="shared" ca="1" si="387"/>
        <v>2019.7</v>
      </c>
      <c r="Q915" s="56">
        <f t="shared" si="388"/>
        <v>0</v>
      </c>
      <c r="R915" s="52" t="str">
        <f t="shared" si="389"/>
        <v/>
      </c>
      <c r="S915" s="52"/>
      <c r="T915" s="52" t="str">
        <f t="shared" si="397"/>
        <v>OV</v>
      </c>
      <c r="U915" s="57" t="s">
        <v>178</v>
      </c>
      <c r="V915" s="58">
        <f t="shared" ca="1" si="390"/>
        <v>0</v>
      </c>
      <c r="W915" s="64" t="s">
        <v>2459</v>
      </c>
      <c r="X915" s="60"/>
      <c r="Y915" s="61"/>
      <c r="Z915" s="56">
        <f t="shared" ca="1" si="394"/>
        <v>0</v>
      </c>
      <c r="AA915" s="56">
        <f t="shared" ca="1" si="394"/>
        <v>0</v>
      </c>
      <c r="AB915" s="56">
        <f t="shared" ca="1" si="394"/>
        <v>0</v>
      </c>
      <c r="AC915" s="56">
        <f t="shared" ca="1" si="394"/>
        <v>0</v>
      </c>
      <c r="AD915" s="56">
        <f t="shared" ca="1" si="394"/>
        <v>0</v>
      </c>
      <c r="AE915" s="56">
        <f t="shared" ca="1" si="394"/>
        <v>0</v>
      </c>
      <c r="AF915" s="56">
        <f t="shared" ca="1" si="394"/>
        <v>0</v>
      </c>
      <c r="AG915" s="56">
        <f t="shared" ca="1" si="394"/>
        <v>0</v>
      </c>
      <c r="AH915" s="56">
        <f t="shared" ca="1" si="394"/>
        <v>0</v>
      </c>
      <c r="AI915" s="56">
        <f t="shared" ca="1" si="394"/>
        <v>0</v>
      </c>
      <c r="AJ915" s="56">
        <f t="shared" ca="1" si="395"/>
        <v>0</v>
      </c>
      <c r="AK915" s="56">
        <f t="shared" ca="1" si="395"/>
        <v>0</v>
      </c>
      <c r="AL915" s="56">
        <f t="shared" ca="1" si="395"/>
        <v>0</v>
      </c>
      <c r="AM915" s="56">
        <f t="shared" ca="1" si="395"/>
        <v>0</v>
      </c>
      <c r="AN915" s="56">
        <f t="shared" ca="1" si="395"/>
        <v>0</v>
      </c>
      <c r="AO915" s="56">
        <f t="shared" ca="1" si="395"/>
        <v>0</v>
      </c>
      <c r="AP915" s="56">
        <f t="shared" ca="1" si="395"/>
        <v>0</v>
      </c>
      <c r="AQ915" s="56">
        <f t="shared" ca="1" si="395"/>
        <v>0</v>
      </c>
      <c r="AR915" s="56">
        <f t="shared" ca="1" si="395"/>
        <v>0</v>
      </c>
      <c r="AS915" s="56">
        <f t="shared" ca="1" si="395"/>
        <v>0</v>
      </c>
      <c r="AT915" s="56">
        <f t="shared" ca="1" si="396"/>
        <v>0</v>
      </c>
      <c r="AU915" s="56">
        <f t="shared" ca="1" si="396"/>
        <v>0</v>
      </c>
      <c r="AV915" s="56">
        <f t="shared" ca="1" si="396"/>
        <v>0</v>
      </c>
      <c r="AW915" s="56">
        <f t="shared" ca="1" si="396"/>
        <v>0</v>
      </c>
      <c r="AX915" s="56">
        <f t="shared" ca="1" si="396"/>
        <v>0</v>
      </c>
      <c r="AY915" s="56">
        <f t="shared" ca="1" si="396"/>
        <v>0</v>
      </c>
      <c r="AZ915" s="56">
        <f t="shared" ca="1" si="396"/>
        <v>0</v>
      </c>
      <c r="BA915" s="56">
        <f t="shared" ca="1" si="396"/>
        <v>0</v>
      </c>
      <c r="BB915" s="56">
        <f t="shared" ca="1" si="396"/>
        <v>0</v>
      </c>
      <c r="BC915" s="56">
        <f t="shared" ca="1" si="396"/>
        <v>0</v>
      </c>
      <c r="BD915" s="56">
        <f t="shared" ca="1" si="396"/>
        <v>0</v>
      </c>
      <c r="BE915" s="56">
        <f t="shared" ca="1" si="396"/>
        <v>0</v>
      </c>
      <c r="BF915" s="56">
        <f t="shared" ca="1" si="396"/>
        <v>0</v>
      </c>
      <c r="BG915" s="56">
        <f t="shared" ca="1" si="396"/>
        <v>0</v>
      </c>
    </row>
    <row r="916" spans="1:61" s="4" customFormat="1" x14ac:dyDescent="0.2">
      <c r="A916" s="4" t="s">
        <v>1439</v>
      </c>
      <c r="B916" s="4" t="s">
        <v>2464</v>
      </c>
      <c r="C916" s="4" t="s">
        <v>1684</v>
      </c>
      <c r="E916" s="75"/>
      <c r="F916" s="67"/>
      <c r="G916" s="50" t="s">
        <v>1682</v>
      </c>
      <c r="H916" s="50" t="s">
        <v>1682</v>
      </c>
      <c r="I916" s="51"/>
      <c r="J916" s="52">
        <v>30</v>
      </c>
      <c r="K916" s="52"/>
      <c r="L916" s="53"/>
      <c r="M916" s="54" t="str">
        <f t="shared" si="376"/>
        <v>-</v>
      </c>
      <c r="N916" s="52">
        <f t="shared" si="354"/>
        <v>0</v>
      </c>
      <c r="O916" s="55">
        <f t="shared" ca="1" si="386"/>
        <v>28</v>
      </c>
      <c r="P916" s="55" t="str">
        <f t="shared" ca="1" si="387"/>
        <v>2019.7</v>
      </c>
      <c r="Q916" s="56">
        <f t="shared" si="388"/>
        <v>0</v>
      </c>
      <c r="R916" s="52" t="str">
        <f t="shared" si="389"/>
        <v/>
      </c>
      <c r="S916" s="52"/>
      <c r="T916" s="52" t="str">
        <f t="shared" si="397"/>
        <v>OV</v>
      </c>
      <c r="U916" s="57" t="s">
        <v>130</v>
      </c>
      <c r="V916" s="58">
        <f t="shared" ca="1" si="390"/>
        <v>0</v>
      </c>
      <c r="W916" s="64"/>
      <c r="X916" s="60"/>
      <c r="Y916" s="61"/>
      <c r="Z916" s="56">
        <f t="shared" ca="1" si="394"/>
        <v>0</v>
      </c>
      <c r="AA916" s="56">
        <f t="shared" ca="1" si="394"/>
        <v>0</v>
      </c>
      <c r="AB916" s="56">
        <f t="shared" ca="1" si="394"/>
        <v>0</v>
      </c>
      <c r="AC916" s="56">
        <f t="shared" ca="1" si="394"/>
        <v>0</v>
      </c>
      <c r="AD916" s="56">
        <f t="shared" ca="1" si="394"/>
        <v>0</v>
      </c>
      <c r="AE916" s="56">
        <f t="shared" ca="1" si="394"/>
        <v>0</v>
      </c>
      <c r="AF916" s="56">
        <f t="shared" ca="1" si="394"/>
        <v>0</v>
      </c>
      <c r="AG916" s="56">
        <f t="shared" ca="1" si="394"/>
        <v>0</v>
      </c>
      <c r="AH916" s="56">
        <f t="shared" ca="1" si="394"/>
        <v>0</v>
      </c>
      <c r="AI916" s="56">
        <f t="shared" ca="1" si="394"/>
        <v>0</v>
      </c>
      <c r="AJ916" s="56">
        <f t="shared" ca="1" si="395"/>
        <v>0</v>
      </c>
      <c r="AK916" s="56">
        <f t="shared" ca="1" si="395"/>
        <v>0</v>
      </c>
      <c r="AL916" s="56">
        <f t="shared" ca="1" si="395"/>
        <v>0</v>
      </c>
      <c r="AM916" s="56">
        <f t="shared" ca="1" si="395"/>
        <v>0</v>
      </c>
      <c r="AN916" s="56">
        <f t="shared" ca="1" si="395"/>
        <v>0</v>
      </c>
      <c r="AO916" s="56">
        <f t="shared" ca="1" si="395"/>
        <v>0</v>
      </c>
      <c r="AP916" s="56">
        <f t="shared" ca="1" si="395"/>
        <v>0</v>
      </c>
      <c r="AQ916" s="56">
        <f t="shared" ca="1" si="395"/>
        <v>0</v>
      </c>
      <c r="AR916" s="56">
        <f t="shared" ca="1" si="395"/>
        <v>0</v>
      </c>
      <c r="AS916" s="56">
        <f t="shared" ca="1" si="395"/>
        <v>0</v>
      </c>
      <c r="AT916" s="56">
        <f t="shared" ca="1" si="396"/>
        <v>0</v>
      </c>
      <c r="AU916" s="56">
        <f t="shared" ca="1" si="396"/>
        <v>0</v>
      </c>
      <c r="AV916" s="56">
        <f t="shared" ca="1" si="396"/>
        <v>0</v>
      </c>
      <c r="AW916" s="56">
        <f t="shared" ca="1" si="396"/>
        <v>0</v>
      </c>
      <c r="AX916" s="56">
        <f t="shared" ca="1" si="396"/>
        <v>0</v>
      </c>
      <c r="AY916" s="56">
        <f t="shared" ca="1" si="396"/>
        <v>0</v>
      </c>
      <c r="AZ916" s="56">
        <f t="shared" ca="1" si="396"/>
        <v>0</v>
      </c>
      <c r="BA916" s="56">
        <f t="shared" ca="1" si="396"/>
        <v>0</v>
      </c>
      <c r="BB916" s="56">
        <f t="shared" ca="1" si="396"/>
        <v>0</v>
      </c>
      <c r="BC916" s="56">
        <f t="shared" ca="1" si="396"/>
        <v>0</v>
      </c>
      <c r="BD916" s="56">
        <f t="shared" ca="1" si="396"/>
        <v>0</v>
      </c>
      <c r="BE916" s="56">
        <f t="shared" ca="1" si="396"/>
        <v>0</v>
      </c>
      <c r="BF916" s="56">
        <f t="shared" ca="1" si="396"/>
        <v>0</v>
      </c>
      <c r="BG916" s="56">
        <f t="shared" ca="1" si="396"/>
        <v>0</v>
      </c>
      <c r="BI916" s="1"/>
    </row>
    <row r="917" spans="1:61" s="4" customFormat="1" x14ac:dyDescent="0.2">
      <c r="A917" s="4" t="s">
        <v>1439</v>
      </c>
      <c r="B917" s="4" t="s">
        <v>4082</v>
      </c>
      <c r="C917" s="4" t="s">
        <v>1684</v>
      </c>
      <c r="E917" s="75"/>
      <c r="F917" s="67" t="s">
        <v>2466</v>
      </c>
      <c r="G917" s="50" t="s">
        <v>1682</v>
      </c>
      <c r="H917" s="50" t="s">
        <v>1682</v>
      </c>
      <c r="I917" s="51"/>
      <c r="J917" s="52">
        <v>30</v>
      </c>
      <c r="K917" s="52"/>
      <c r="L917" s="53">
        <v>43588</v>
      </c>
      <c r="M917" s="54">
        <f t="shared" si="376"/>
        <v>5</v>
      </c>
      <c r="N917" s="52">
        <f t="shared" si="354"/>
        <v>18</v>
      </c>
      <c r="O917" s="55">
        <f t="shared" ca="1" si="386"/>
        <v>28</v>
      </c>
      <c r="P917" s="55" t="str">
        <f t="shared" ca="1" si="387"/>
        <v>2019.7</v>
      </c>
      <c r="Q917" s="56">
        <f t="shared" si="388"/>
        <v>2583.4305717619604</v>
      </c>
      <c r="R917" s="52">
        <f t="shared" ca="1" si="389"/>
        <v>68</v>
      </c>
      <c r="S917" s="52"/>
      <c r="T917" s="52" t="str">
        <f t="shared" ca="1" si="397"/>
        <v>OV</v>
      </c>
      <c r="U917" s="57" t="s">
        <v>130</v>
      </c>
      <c r="V917" s="58">
        <f t="shared" ca="1" si="390"/>
        <v>0</v>
      </c>
      <c r="W917" s="64" t="s">
        <v>2467</v>
      </c>
      <c r="X917" s="60">
        <v>2070</v>
      </c>
      <c r="Y917" s="61">
        <v>11070</v>
      </c>
      <c r="Z917" s="56">
        <f t="shared" ca="1" si="394"/>
        <v>0</v>
      </c>
      <c r="AA917" s="56">
        <f t="shared" ca="1" si="394"/>
        <v>0</v>
      </c>
      <c r="AB917" s="56">
        <f t="shared" ca="1" si="394"/>
        <v>0</v>
      </c>
      <c r="AC917" s="56">
        <f t="shared" ca="1" si="394"/>
        <v>0</v>
      </c>
      <c r="AD917" s="56">
        <f t="shared" ca="1" si="394"/>
        <v>0</v>
      </c>
      <c r="AE917" s="56">
        <f t="shared" ca="1" si="394"/>
        <v>0</v>
      </c>
      <c r="AF917" s="56">
        <f t="shared" ca="1" si="394"/>
        <v>0</v>
      </c>
      <c r="AG917" s="56">
        <f t="shared" ca="1" si="394"/>
        <v>0</v>
      </c>
      <c r="AH917" s="56">
        <f t="shared" ca="1" si="394"/>
        <v>0</v>
      </c>
      <c r="AI917" s="56">
        <f t="shared" ca="1" si="394"/>
        <v>11070</v>
      </c>
      <c r="AJ917" s="56">
        <f t="shared" ca="1" si="395"/>
        <v>0</v>
      </c>
      <c r="AK917" s="56">
        <f t="shared" ca="1" si="395"/>
        <v>0</v>
      </c>
      <c r="AL917" s="56">
        <f t="shared" ca="1" si="395"/>
        <v>0</v>
      </c>
      <c r="AM917" s="56">
        <f t="shared" ca="1" si="395"/>
        <v>0</v>
      </c>
      <c r="AN917" s="56">
        <f t="shared" ca="1" si="395"/>
        <v>0</v>
      </c>
      <c r="AO917" s="56">
        <f t="shared" ca="1" si="395"/>
        <v>0</v>
      </c>
      <c r="AP917" s="56">
        <f t="shared" ca="1" si="395"/>
        <v>0</v>
      </c>
      <c r="AQ917" s="56">
        <f t="shared" ca="1" si="395"/>
        <v>0</v>
      </c>
      <c r="AR917" s="56">
        <f t="shared" ca="1" si="395"/>
        <v>0</v>
      </c>
      <c r="AS917" s="56">
        <f t="shared" ca="1" si="395"/>
        <v>0</v>
      </c>
      <c r="AT917" s="56">
        <f t="shared" ca="1" si="396"/>
        <v>0</v>
      </c>
      <c r="AU917" s="56">
        <f t="shared" ca="1" si="396"/>
        <v>0</v>
      </c>
      <c r="AV917" s="56">
        <f t="shared" ca="1" si="396"/>
        <v>0</v>
      </c>
      <c r="AW917" s="56">
        <f t="shared" ca="1" si="396"/>
        <v>0</v>
      </c>
      <c r="AX917" s="56">
        <f t="shared" ca="1" si="396"/>
        <v>0</v>
      </c>
      <c r="AY917" s="56">
        <f t="shared" ca="1" si="396"/>
        <v>0</v>
      </c>
      <c r="AZ917" s="56">
        <f t="shared" ca="1" si="396"/>
        <v>0</v>
      </c>
      <c r="BA917" s="56">
        <f t="shared" ca="1" si="396"/>
        <v>0</v>
      </c>
      <c r="BB917" s="56">
        <f t="shared" ca="1" si="396"/>
        <v>0</v>
      </c>
      <c r="BC917" s="56">
        <f t="shared" ca="1" si="396"/>
        <v>0</v>
      </c>
      <c r="BD917" s="56">
        <f t="shared" ca="1" si="396"/>
        <v>0</v>
      </c>
      <c r="BE917" s="56">
        <f t="shared" ca="1" si="396"/>
        <v>0</v>
      </c>
      <c r="BF917" s="56">
        <f t="shared" ca="1" si="396"/>
        <v>0</v>
      </c>
      <c r="BG917" s="56">
        <f t="shared" ca="1" si="396"/>
        <v>0</v>
      </c>
      <c r="BI917" s="1"/>
    </row>
    <row r="918" spans="1:61" s="4" customFormat="1" x14ac:dyDescent="0.2">
      <c r="B918" s="4" t="s">
        <v>2468</v>
      </c>
      <c r="C918" s="4" t="s">
        <v>1681</v>
      </c>
      <c r="E918" s="75"/>
      <c r="F918" s="67" t="s">
        <v>2469</v>
      </c>
      <c r="G918" s="50" t="s">
        <v>1682</v>
      </c>
      <c r="H918" s="50" t="s">
        <v>1682</v>
      </c>
      <c r="I918" s="51"/>
      <c r="J918" s="52">
        <v>14</v>
      </c>
      <c r="K918" s="52"/>
      <c r="L918" s="53">
        <v>43581</v>
      </c>
      <c r="M918" s="54">
        <f t="shared" si="376"/>
        <v>5</v>
      </c>
      <c r="N918" s="52">
        <f t="shared" si="354"/>
        <v>17</v>
      </c>
      <c r="O918" s="55">
        <f t="shared" ca="1" si="386"/>
        <v>28</v>
      </c>
      <c r="P918" s="55" t="str">
        <f t="shared" ca="1" si="387"/>
        <v>2019.7</v>
      </c>
      <c r="Q918" s="56">
        <f t="shared" si="388"/>
        <v>7655.5659276546085</v>
      </c>
      <c r="R918" s="52">
        <f t="shared" ca="1" si="389"/>
        <v>75</v>
      </c>
      <c r="S918" s="52"/>
      <c r="T918" s="52" t="str">
        <f t="shared" ca="1" si="397"/>
        <v>OV</v>
      </c>
      <c r="U918" s="57" t="s">
        <v>130</v>
      </c>
      <c r="V918" s="58">
        <f t="shared" ca="1" si="390"/>
        <v>0</v>
      </c>
      <c r="W918" s="64" t="s">
        <v>2470</v>
      </c>
      <c r="X918" s="60">
        <v>6134.1</v>
      </c>
      <c r="Y918" s="61">
        <v>32804.1</v>
      </c>
      <c r="Z918" s="56">
        <f t="shared" ca="1" si="394"/>
        <v>0</v>
      </c>
      <c r="AA918" s="56">
        <f t="shared" ca="1" si="394"/>
        <v>0</v>
      </c>
      <c r="AB918" s="56">
        <f t="shared" ca="1" si="394"/>
        <v>0</v>
      </c>
      <c r="AC918" s="56">
        <f t="shared" ca="1" si="394"/>
        <v>0</v>
      </c>
      <c r="AD918" s="56">
        <f t="shared" ca="1" si="394"/>
        <v>0</v>
      </c>
      <c r="AE918" s="56">
        <f t="shared" ca="1" si="394"/>
        <v>0</v>
      </c>
      <c r="AF918" s="56">
        <f t="shared" ca="1" si="394"/>
        <v>0</v>
      </c>
      <c r="AG918" s="56">
        <f t="shared" ca="1" si="394"/>
        <v>0</v>
      </c>
      <c r="AH918" s="56">
        <f t="shared" ca="1" si="394"/>
        <v>0</v>
      </c>
      <c r="AI918" s="56">
        <f t="shared" ca="1" si="394"/>
        <v>32804.1</v>
      </c>
      <c r="AJ918" s="56">
        <f t="shared" ca="1" si="395"/>
        <v>0</v>
      </c>
      <c r="AK918" s="56">
        <f t="shared" ca="1" si="395"/>
        <v>0</v>
      </c>
      <c r="AL918" s="56">
        <f t="shared" ca="1" si="395"/>
        <v>0</v>
      </c>
      <c r="AM918" s="56">
        <f t="shared" ca="1" si="395"/>
        <v>0</v>
      </c>
      <c r="AN918" s="56">
        <f t="shared" ca="1" si="395"/>
        <v>0</v>
      </c>
      <c r="AO918" s="56">
        <f t="shared" ca="1" si="395"/>
        <v>0</v>
      </c>
      <c r="AP918" s="56">
        <f t="shared" ca="1" si="395"/>
        <v>0</v>
      </c>
      <c r="AQ918" s="56">
        <f t="shared" ca="1" si="395"/>
        <v>0</v>
      </c>
      <c r="AR918" s="56">
        <f t="shared" ca="1" si="395"/>
        <v>0</v>
      </c>
      <c r="AS918" s="56">
        <f t="shared" ca="1" si="395"/>
        <v>0</v>
      </c>
      <c r="AT918" s="56">
        <f t="shared" ca="1" si="396"/>
        <v>0</v>
      </c>
      <c r="AU918" s="56">
        <f t="shared" ca="1" si="396"/>
        <v>0</v>
      </c>
      <c r="AV918" s="56">
        <f t="shared" ca="1" si="396"/>
        <v>0</v>
      </c>
      <c r="AW918" s="56">
        <f t="shared" ca="1" si="396"/>
        <v>0</v>
      </c>
      <c r="AX918" s="56">
        <f t="shared" ca="1" si="396"/>
        <v>0</v>
      </c>
      <c r="AY918" s="56">
        <f t="shared" ca="1" si="396"/>
        <v>0</v>
      </c>
      <c r="AZ918" s="56">
        <f t="shared" ca="1" si="396"/>
        <v>0</v>
      </c>
      <c r="BA918" s="56">
        <f t="shared" ca="1" si="396"/>
        <v>0</v>
      </c>
      <c r="BB918" s="56">
        <f t="shared" ca="1" si="396"/>
        <v>0</v>
      </c>
      <c r="BC918" s="56">
        <f t="shared" ca="1" si="396"/>
        <v>0</v>
      </c>
      <c r="BD918" s="56">
        <f t="shared" ca="1" si="396"/>
        <v>0</v>
      </c>
      <c r="BE918" s="56">
        <f t="shared" ca="1" si="396"/>
        <v>0</v>
      </c>
      <c r="BF918" s="56">
        <f t="shared" ca="1" si="396"/>
        <v>0</v>
      </c>
      <c r="BG918" s="56">
        <f t="shared" ca="1" si="396"/>
        <v>0</v>
      </c>
      <c r="BI918" s="1"/>
    </row>
    <row r="919" spans="1:61" s="4" customFormat="1" x14ac:dyDescent="0.2">
      <c r="A919" s="4" t="s">
        <v>2471</v>
      </c>
      <c r="B919" s="4" t="s">
        <v>2472</v>
      </c>
      <c r="C919" s="4" t="s">
        <v>1681</v>
      </c>
      <c r="E919" s="75"/>
      <c r="F919" s="67"/>
      <c r="G919" s="50" t="s">
        <v>1682</v>
      </c>
      <c r="H919" s="50" t="s">
        <v>1682</v>
      </c>
      <c r="I919" s="51"/>
      <c r="J919" s="52">
        <v>14</v>
      </c>
      <c r="K919" s="52"/>
      <c r="L919" s="53"/>
      <c r="M919" s="54" t="str">
        <f t="shared" si="376"/>
        <v>-</v>
      </c>
      <c r="N919" s="52">
        <f t="shared" si="354"/>
        <v>0</v>
      </c>
      <c r="O919" s="55">
        <f t="shared" ca="1" si="386"/>
        <v>28</v>
      </c>
      <c r="P919" s="55" t="str">
        <f t="shared" ca="1" si="387"/>
        <v>2019.7</v>
      </c>
      <c r="Q919" s="56">
        <f t="shared" si="388"/>
        <v>0</v>
      </c>
      <c r="R919" s="52" t="str">
        <f t="shared" si="389"/>
        <v/>
      </c>
      <c r="S919" s="52"/>
      <c r="T919" s="52" t="str">
        <f t="shared" si="397"/>
        <v>OV</v>
      </c>
      <c r="U919" s="57" t="s">
        <v>130</v>
      </c>
      <c r="V919" s="58">
        <f t="shared" ca="1" si="390"/>
        <v>0</v>
      </c>
      <c r="W919" s="64"/>
      <c r="X919" s="60"/>
      <c r="Y919" s="61"/>
      <c r="Z919" s="56">
        <f t="shared" ca="1" si="394"/>
        <v>0</v>
      </c>
      <c r="AA919" s="56">
        <f t="shared" ca="1" si="394"/>
        <v>0</v>
      </c>
      <c r="AB919" s="56">
        <f t="shared" ca="1" si="394"/>
        <v>0</v>
      </c>
      <c r="AC919" s="56">
        <f t="shared" ca="1" si="394"/>
        <v>0</v>
      </c>
      <c r="AD919" s="56">
        <f t="shared" ca="1" si="394"/>
        <v>0</v>
      </c>
      <c r="AE919" s="56">
        <f t="shared" ca="1" si="394"/>
        <v>0</v>
      </c>
      <c r="AF919" s="56">
        <f t="shared" ca="1" si="394"/>
        <v>0</v>
      </c>
      <c r="AG919" s="56">
        <f t="shared" ca="1" si="394"/>
        <v>0</v>
      </c>
      <c r="AH919" s="56">
        <f t="shared" ca="1" si="394"/>
        <v>0</v>
      </c>
      <c r="AI919" s="56">
        <f t="shared" ca="1" si="394"/>
        <v>0</v>
      </c>
      <c r="AJ919" s="56">
        <f t="shared" ca="1" si="395"/>
        <v>0</v>
      </c>
      <c r="AK919" s="56">
        <f t="shared" ca="1" si="395"/>
        <v>0</v>
      </c>
      <c r="AL919" s="56">
        <f t="shared" ca="1" si="395"/>
        <v>0</v>
      </c>
      <c r="AM919" s="56">
        <f t="shared" ca="1" si="395"/>
        <v>0</v>
      </c>
      <c r="AN919" s="56">
        <f t="shared" ca="1" si="395"/>
        <v>0</v>
      </c>
      <c r="AO919" s="56">
        <f t="shared" ca="1" si="395"/>
        <v>0</v>
      </c>
      <c r="AP919" s="56">
        <f t="shared" ca="1" si="395"/>
        <v>0</v>
      </c>
      <c r="AQ919" s="56">
        <f t="shared" ca="1" si="395"/>
        <v>0</v>
      </c>
      <c r="AR919" s="56">
        <f t="shared" ca="1" si="395"/>
        <v>0</v>
      </c>
      <c r="AS919" s="56">
        <f t="shared" ca="1" si="395"/>
        <v>0</v>
      </c>
      <c r="AT919" s="56">
        <f t="shared" ca="1" si="396"/>
        <v>0</v>
      </c>
      <c r="AU919" s="56">
        <f t="shared" ca="1" si="396"/>
        <v>0</v>
      </c>
      <c r="AV919" s="56">
        <f t="shared" ca="1" si="396"/>
        <v>0</v>
      </c>
      <c r="AW919" s="56">
        <f t="shared" ca="1" si="396"/>
        <v>0</v>
      </c>
      <c r="AX919" s="56">
        <f t="shared" ca="1" si="396"/>
        <v>0</v>
      </c>
      <c r="AY919" s="56">
        <f t="shared" ca="1" si="396"/>
        <v>0</v>
      </c>
      <c r="AZ919" s="56">
        <f t="shared" ca="1" si="396"/>
        <v>0</v>
      </c>
      <c r="BA919" s="56">
        <f t="shared" ca="1" si="396"/>
        <v>0</v>
      </c>
      <c r="BB919" s="56">
        <f t="shared" ca="1" si="396"/>
        <v>0</v>
      </c>
      <c r="BC919" s="56">
        <f t="shared" ca="1" si="396"/>
        <v>0</v>
      </c>
      <c r="BD919" s="56">
        <f t="shared" ca="1" si="396"/>
        <v>0</v>
      </c>
      <c r="BE919" s="56">
        <f t="shared" ca="1" si="396"/>
        <v>0</v>
      </c>
      <c r="BF919" s="56">
        <f t="shared" ca="1" si="396"/>
        <v>0</v>
      </c>
      <c r="BG919" s="56">
        <f t="shared" ca="1" si="396"/>
        <v>0</v>
      </c>
      <c r="BI919" s="1"/>
    </row>
    <row r="920" spans="1:61" s="4" customFormat="1" x14ac:dyDescent="0.2">
      <c r="B920" s="4" t="s">
        <v>2473</v>
      </c>
      <c r="C920" s="4" t="s">
        <v>1681</v>
      </c>
      <c r="E920" s="75"/>
      <c r="F920" s="67" t="s">
        <v>1642</v>
      </c>
      <c r="G920" s="50" t="s">
        <v>1682</v>
      </c>
      <c r="H920" s="50" t="s">
        <v>1682</v>
      </c>
      <c r="I920" s="51"/>
      <c r="J920" s="52">
        <v>14</v>
      </c>
      <c r="K920" s="52"/>
      <c r="L920" s="53">
        <v>43587</v>
      </c>
      <c r="M920" s="54">
        <f t="shared" si="376"/>
        <v>4</v>
      </c>
      <c r="N920" s="52">
        <f t="shared" si="354"/>
        <v>18</v>
      </c>
      <c r="O920" s="55">
        <f t="shared" ca="1" si="386"/>
        <v>28</v>
      </c>
      <c r="P920" s="55" t="str">
        <f t="shared" ca="1" si="387"/>
        <v>2019.7</v>
      </c>
      <c r="Q920" s="56">
        <f t="shared" si="388"/>
        <v>2210.2683780630105</v>
      </c>
      <c r="R920" s="52">
        <f t="shared" ca="1" si="389"/>
        <v>69</v>
      </c>
      <c r="S920" s="52"/>
      <c r="T920" s="52" t="str">
        <f t="shared" ca="1" si="397"/>
        <v>OV</v>
      </c>
      <c r="U920" s="57" t="s">
        <v>130</v>
      </c>
      <c r="V920" s="58">
        <f t="shared" ca="1" si="390"/>
        <v>0</v>
      </c>
      <c r="W920" s="64" t="s">
        <v>2474</v>
      </c>
      <c r="X920" s="60">
        <v>1771</v>
      </c>
      <c r="Y920" s="61">
        <v>9471</v>
      </c>
      <c r="Z920" s="56">
        <f t="shared" ca="1" si="394"/>
        <v>0</v>
      </c>
      <c r="AA920" s="56">
        <f t="shared" ca="1" si="394"/>
        <v>0</v>
      </c>
      <c r="AB920" s="56">
        <f t="shared" ca="1" si="394"/>
        <v>0</v>
      </c>
      <c r="AC920" s="56">
        <f t="shared" ca="1" si="394"/>
        <v>0</v>
      </c>
      <c r="AD920" s="56">
        <f t="shared" ca="1" si="394"/>
        <v>0</v>
      </c>
      <c r="AE920" s="56">
        <f t="shared" ca="1" si="394"/>
        <v>0</v>
      </c>
      <c r="AF920" s="56">
        <f t="shared" ca="1" si="394"/>
        <v>0</v>
      </c>
      <c r="AG920" s="56">
        <f t="shared" ca="1" si="394"/>
        <v>0</v>
      </c>
      <c r="AH920" s="56">
        <f t="shared" ca="1" si="394"/>
        <v>0</v>
      </c>
      <c r="AI920" s="56">
        <f t="shared" ca="1" si="394"/>
        <v>9471</v>
      </c>
      <c r="AJ920" s="56">
        <f t="shared" ca="1" si="395"/>
        <v>0</v>
      </c>
      <c r="AK920" s="56">
        <f t="shared" ca="1" si="395"/>
        <v>0</v>
      </c>
      <c r="AL920" s="56">
        <f t="shared" ca="1" si="395"/>
        <v>0</v>
      </c>
      <c r="AM920" s="56">
        <f t="shared" ca="1" si="395"/>
        <v>0</v>
      </c>
      <c r="AN920" s="56">
        <f t="shared" ca="1" si="395"/>
        <v>0</v>
      </c>
      <c r="AO920" s="56">
        <f t="shared" ca="1" si="395"/>
        <v>0</v>
      </c>
      <c r="AP920" s="56">
        <f t="shared" ca="1" si="395"/>
        <v>0</v>
      </c>
      <c r="AQ920" s="56">
        <f t="shared" ca="1" si="395"/>
        <v>0</v>
      </c>
      <c r="AR920" s="56">
        <f t="shared" ca="1" si="395"/>
        <v>0</v>
      </c>
      <c r="AS920" s="56">
        <f t="shared" ca="1" si="395"/>
        <v>0</v>
      </c>
      <c r="AT920" s="56">
        <f t="shared" ca="1" si="396"/>
        <v>0</v>
      </c>
      <c r="AU920" s="56">
        <f t="shared" ca="1" si="396"/>
        <v>0</v>
      </c>
      <c r="AV920" s="56">
        <f t="shared" ca="1" si="396"/>
        <v>0</v>
      </c>
      <c r="AW920" s="56">
        <f t="shared" ca="1" si="396"/>
        <v>0</v>
      </c>
      <c r="AX920" s="56">
        <f t="shared" ca="1" si="396"/>
        <v>0</v>
      </c>
      <c r="AY920" s="56">
        <f t="shared" ca="1" si="396"/>
        <v>0</v>
      </c>
      <c r="AZ920" s="56">
        <f t="shared" ca="1" si="396"/>
        <v>0</v>
      </c>
      <c r="BA920" s="56">
        <f t="shared" ca="1" si="396"/>
        <v>0</v>
      </c>
      <c r="BB920" s="56">
        <f t="shared" ca="1" si="396"/>
        <v>0</v>
      </c>
      <c r="BC920" s="56">
        <f t="shared" ca="1" si="396"/>
        <v>0</v>
      </c>
      <c r="BD920" s="56">
        <f t="shared" ca="1" si="396"/>
        <v>0</v>
      </c>
      <c r="BE920" s="56">
        <f t="shared" ca="1" si="396"/>
        <v>0</v>
      </c>
      <c r="BF920" s="56">
        <f t="shared" ca="1" si="396"/>
        <v>0</v>
      </c>
      <c r="BG920" s="56">
        <f t="shared" ca="1" si="396"/>
        <v>0</v>
      </c>
      <c r="BI920" s="1"/>
    </row>
    <row r="921" spans="1:61" s="4" customFormat="1" x14ac:dyDescent="0.2">
      <c r="A921" s="4" t="s">
        <v>1434</v>
      </c>
      <c r="B921" s="4" t="s">
        <v>2475</v>
      </c>
      <c r="C921" s="4" t="s">
        <v>1681</v>
      </c>
      <c r="E921" s="75"/>
      <c r="F921" s="67" t="s">
        <v>2215</v>
      </c>
      <c r="G921" s="50" t="s">
        <v>1682</v>
      </c>
      <c r="H921" s="50" t="s">
        <v>1682</v>
      </c>
      <c r="I921" s="51"/>
      <c r="J921" s="52">
        <v>14</v>
      </c>
      <c r="K921" s="52"/>
      <c r="L921" s="53">
        <v>43577</v>
      </c>
      <c r="M921" s="54">
        <f t="shared" si="376"/>
        <v>1</v>
      </c>
      <c r="N921" s="52">
        <f t="shared" si="354"/>
        <v>17</v>
      </c>
      <c r="O921" s="55">
        <f t="shared" ca="1" si="386"/>
        <v>28</v>
      </c>
      <c r="P921" s="55" t="str">
        <f t="shared" ca="1" si="387"/>
        <v>2019.7</v>
      </c>
      <c r="Q921" s="56">
        <f t="shared" si="388"/>
        <v>3565.1341890315052</v>
      </c>
      <c r="R921" s="52">
        <f t="shared" ca="1" si="389"/>
        <v>79</v>
      </c>
      <c r="S921" s="52"/>
      <c r="T921" s="52" t="str">
        <f t="shared" ca="1" si="397"/>
        <v>OV</v>
      </c>
      <c r="U921" s="57" t="s">
        <v>130</v>
      </c>
      <c r="V921" s="58">
        <f t="shared" ca="1" si="390"/>
        <v>0</v>
      </c>
      <c r="W921" s="64" t="s">
        <v>2476</v>
      </c>
      <c r="X921" s="60">
        <v>2856.6</v>
      </c>
      <c r="Y921" s="61">
        <v>15276.6</v>
      </c>
      <c r="Z921" s="56">
        <f t="shared" ca="1" si="394"/>
        <v>0</v>
      </c>
      <c r="AA921" s="56">
        <f t="shared" ca="1" si="394"/>
        <v>0</v>
      </c>
      <c r="AB921" s="56">
        <f t="shared" ca="1" si="394"/>
        <v>0</v>
      </c>
      <c r="AC921" s="56">
        <f t="shared" ca="1" si="394"/>
        <v>0</v>
      </c>
      <c r="AD921" s="56">
        <f t="shared" ca="1" si="394"/>
        <v>0</v>
      </c>
      <c r="AE921" s="56">
        <f t="shared" ca="1" si="394"/>
        <v>0</v>
      </c>
      <c r="AF921" s="56">
        <f t="shared" ca="1" si="394"/>
        <v>0</v>
      </c>
      <c r="AG921" s="56">
        <f t="shared" ca="1" si="394"/>
        <v>0</v>
      </c>
      <c r="AH921" s="56">
        <f t="shared" ca="1" si="394"/>
        <v>0</v>
      </c>
      <c r="AI921" s="56">
        <f t="shared" ca="1" si="394"/>
        <v>15276.6</v>
      </c>
      <c r="AJ921" s="56">
        <f t="shared" ca="1" si="395"/>
        <v>0</v>
      </c>
      <c r="AK921" s="56">
        <f t="shared" ca="1" si="395"/>
        <v>0</v>
      </c>
      <c r="AL921" s="56">
        <f t="shared" ca="1" si="395"/>
        <v>0</v>
      </c>
      <c r="AM921" s="56">
        <f t="shared" ca="1" si="395"/>
        <v>0</v>
      </c>
      <c r="AN921" s="56">
        <f t="shared" ca="1" si="395"/>
        <v>0</v>
      </c>
      <c r="AO921" s="56">
        <f t="shared" ca="1" si="395"/>
        <v>0</v>
      </c>
      <c r="AP921" s="56">
        <f t="shared" ca="1" si="395"/>
        <v>0</v>
      </c>
      <c r="AQ921" s="56">
        <f t="shared" ca="1" si="395"/>
        <v>0</v>
      </c>
      <c r="AR921" s="56">
        <f t="shared" ca="1" si="395"/>
        <v>0</v>
      </c>
      <c r="AS921" s="56">
        <f t="shared" ca="1" si="395"/>
        <v>0</v>
      </c>
      <c r="AT921" s="56">
        <f t="shared" ca="1" si="396"/>
        <v>0</v>
      </c>
      <c r="AU921" s="56">
        <f t="shared" ca="1" si="396"/>
        <v>0</v>
      </c>
      <c r="AV921" s="56">
        <f t="shared" ca="1" si="396"/>
        <v>0</v>
      </c>
      <c r="AW921" s="56">
        <f t="shared" ca="1" si="396"/>
        <v>0</v>
      </c>
      <c r="AX921" s="56">
        <f t="shared" ca="1" si="396"/>
        <v>0</v>
      </c>
      <c r="AY921" s="56">
        <f t="shared" ca="1" si="396"/>
        <v>0</v>
      </c>
      <c r="AZ921" s="56">
        <f t="shared" ca="1" si="396"/>
        <v>0</v>
      </c>
      <c r="BA921" s="56">
        <f t="shared" ca="1" si="396"/>
        <v>0</v>
      </c>
      <c r="BB921" s="56">
        <f t="shared" ca="1" si="396"/>
        <v>0</v>
      </c>
      <c r="BC921" s="56">
        <f t="shared" ca="1" si="396"/>
        <v>0</v>
      </c>
      <c r="BD921" s="56">
        <f t="shared" ca="1" si="396"/>
        <v>0</v>
      </c>
      <c r="BE921" s="56">
        <f t="shared" ca="1" si="396"/>
        <v>0</v>
      </c>
      <c r="BF921" s="56">
        <f t="shared" ca="1" si="396"/>
        <v>0</v>
      </c>
      <c r="BG921" s="56">
        <f t="shared" ca="1" si="396"/>
        <v>0</v>
      </c>
      <c r="BI921" s="1"/>
    </row>
    <row r="922" spans="1:61" s="4" customFormat="1" x14ac:dyDescent="0.2">
      <c r="A922" s="4" t="s">
        <v>1434</v>
      </c>
      <c r="B922" s="4" t="s">
        <v>2475</v>
      </c>
      <c r="C922" s="4" t="s">
        <v>1681</v>
      </c>
      <c r="E922" s="75"/>
      <c r="F922" s="67"/>
      <c r="G922" s="50" t="s">
        <v>1682</v>
      </c>
      <c r="H922" s="50" t="s">
        <v>1682</v>
      </c>
      <c r="I922" s="51"/>
      <c r="J922" s="52">
        <v>14</v>
      </c>
      <c r="K922" s="52"/>
      <c r="L922" s="53"/>
      <c r="M922" s="54" t="str">
        <f t="shared" si="376"/>
        <v>-</v>
      </c>
      <c r="N922" s="52">
        <f t="shared" si="354"/>
        <v>0</v>
      </c>
      <c r="O922" s="55">
        <f t="shared" ca="1" si="386"/>
        <v>28</v>
      </c>
      <c r="P922" s="55" t="str">
        <f t="shared" ca="1" si="387"/>
        <v>2019.7</v>
      </c>
      <c r="Q922" s="56">
        <f t="shared" si="388"/>
        <v>0</v>
      </c>
      <c r="R922" s="52" t="str">
        <f t="shared" si="389"/>
        <v/>
      </c>
      <c r="S922" s="52"/>
      <c r="T922" s="52" t="str">
        <f t="shared" si="397"/>
        <v>OV</v>
      </c>
      <c r="U922" s="57" t="s">
        <v>130</v>
      </c>
      <c r="V922" s="58">
        <f t="shared" ca="1" si="390"/>
        <v>0</v>
      </c>
      <c r="W922" s="64" t="s">
        <v>2476</v>
      </c>
      <c r="X922" s="60"/>
      <c r="Y922" s="61"/>
      <c r="Z922" s="56">
        <f t="shared" ref="Z922:AI931" ca="1" si="398">IF($O922-WEEKNUM(Z$1815)=0,$Y922,0)</f>
        <v>0</v>
      </c>
      <c r="AA922" s="56">
        <f t="shared" ca="1" si="398"/>
        <v>0</v>
      </c>
      <c r="AB922" s="56">
        <f t="shared" ca="1" si="398"/>
        <v>0</v>
      </c>
      <c r="AC922" s="56">
        <f t="shared" ca="1" si="398"/>
        <v>0</v>
      </c>
      <c r="AD922" s="56">
        <f t="shared" ca="1" si="398"/>
        <v>0</v>
      </c>
      <c r="AE922" s="56">
        <f t="shared" ca="1" si="398"/>
        <v>0</v>
      </c>
      <c r="AF922" s="56">
        <f t="shared" ca="1" si="398"/>
        <v>0</v>
      </c>
      <c r="AG922" s="56">
        <f t="shared" ca="1" si="398"/>
        <v>0</v>
      </c>
      <c r="AH922" s="56">
        <f t="shared" ca="1" si="398"/>
        <v>0</v>
      </c>
      <c r="AI922" s="56">
        <f t="shared" ca="1" si="398"/>
        <v>0</v>
      </c>
      <c r="AJ922" s="56">
        <f t="shared" ref="AJ922:AS931" ca="1" si="399">IF($O922-WEEKNUM(AJ$1815)=0,$Y922,0)</f>
        <v>0</v>
      </c>
      <c r="AK922" s="56">
        <f t="shared" ca="1" si="399"/>
        <v>0</v>
      </c>
      <c r="AL922" s="56">
        <f t="shared" ca="1" si="399"/>
        <v>0</v>
      </c>
      <c r="AM922" s="56">
        <f t="shared" ca="1" si="399"/>
        <v>0</v>
      </c>
      <c r="AN922" s="56">
        <f t="shared" ca="1" si="399"/>
        <v>0</v>
      </c>
      <c r="AO922" s="56">
        <f t="shared" ca="1" si="399"/>
        <v>0</v>
      </c>
      <c r="AP922" s="56">
        <f t="shared" ca="1" si="399"/>
        <v>0</v>
      </c>
      <c r="AQ922" s="56">
        <f t="shared" ca="1" si="399"/>
        <v>0</v>
      </c>
      <c r="AR922" s="56">
        <f t="shared" ca="1" si="399"/>
        <v>0</v>
      </c>
      <c r="AS922" s="56">
        <f t="shared" ca="1" si="399"/>
        <v>0</v>
      </c>
      <c r="AT922" s="56">
        <f t="shared" ref="AT922:BG931" ca="1" si="400">IF($O922-WEEKNUM(AT$1815)=0,$Y922,0)</f>
        <v>0</v>
      </c>
      <c r="AU922" s="56">
        <f t="shared" ca="1" si="400"/>
        <v>0</v>
      </c>
      <c r="AV922" s="56">
        <f t="shared" ca="1" si="400"/>
        <v>0</v>
      </c>
      <c r="AW922" s="56">
        <f t="shared" ca="1" si="400"/>
        <v>0</v>
      </c>
      <c r="AX922" s="56">
        <f t="shared" ca="1" si="400"/>
        <v>0</v>
      </c>
      <c r="AY922" s="56">
        <f t="shared" ca="1" si="400"/>
        <v>0</v>
      </c>
      <c r="AZ922" s="56">
        <f t="shared" ca="1" si="400"/>
        <v>0</v>
      </c>
      <c r="BA922" s="56">
        <f t="shared" ca="1" si="400"/>
        <v>0</v>
      </c>
      <c r="BB922" s="56">
        <f t="shared" ca="1" si="400"/>
        <v>0</v>
      </c>
      <c r="BC922" s="56">
        <f t="shared" ca="1" si="400"/>
        <v>0</v>
      </c>
      <c r="BD922" s="56">
        <f t="shared" ca="1" si="400"/>
        <v>0</v>
      </c>
      <c r="BE922" s="56">
        <f t="shared" ca="1" si="400"/>
        <v>0</v>
      </c>
      <c r="BF922" s="56">
        <f t="shared" ca="1" si="400"/>
        <v>0</v>
      </c>
      <c r="BG922" s="56">
        <f t="shared" ca="1" si="400"/>
        <v>0</v>
      </c>
      <c r="BI922" s="1"/>
    </row>
    <row r="923" spans="1:61" s="4" customFormat="1" x14ac:dyDescent="0.2">
      <c r="A923" s="4" t="s">
        <v>1093</v>
      </c>
      <c r="B923" s="4" t="s">
        <v>2477</v>
      </c>
      <c r="C923" s="4" t="s">
        <v>1681</v>
      </c>
      <c r="E923" s="75"/>
      <c r="F923" s="67"/>
      <c r="G923" s="50" t="s">
        <v>1682</v>
      </c>
      <c r="H923" s="50" t="s">
        <v>1682</v>
      </c>
      <c r="I923" s="51"/>
      <c r="J923" s="52">
        <v>7</v>
      </c>
      <c r="K923" s="52"/>
      <c r="L923" s="53"/>
      <c r="M923" s="54" t="str">
        <f t="shared" si="376"/>
        <v>-</v>
      </c>
      <c r="N923" s="52">
        <f>WEEKNUM(L923)</f>
        <v>0</v>
      </c>
      <c r="O923" s="55">
        <f t="shared" ca="1" si="386"/>
        <v>28</v>
      </c>
      <c r="P923" s="55" t="str">
        <f t="shared" ca="1" si="387"/>
        <v>2019.7</v>
      </c>
      <c r="Q923" s="56">
        <f t="shared" si="388"/>
        <v>0</v>
      </c>
      <c r="R923" s="52" t="str">
        <f t="shared" si="389"/>
        <v/>
      </c>
      <c r="S923" s="52"/>
      <c r="T923" s="52" t="str">
        <f t="shared" si="397"/>
        <v>OV</v>
      </c>
      <c r="U923" s="57" t="s">
        <v>130</v>
      </c>
      <c r="V923" s="58">
        <f t="shared" ca="1" si="390"/>
        <v>0</v>
      </c>
      <c r="W923" s="64" t="s">
        <v>2478</v>
      </c>
      <c r="X923" s="60"/>
      <c r="Y923" s="61"/>
      <c r="Z923" s="56">
        <f t="shared" ca="1" si="398"/>
        <v>0</v>
      </c>
      <c r="AA923" s="56">
        <f t="shared" ca="1" si="398"/>
        <v>0</v>
      </c>
      <c r="AB923" s="56">
        <f t="shared" ca="1" si="398"/>
        <v>0</v>
      </c>
      <c r="AC923" s="56">
        <f t="shared" ca="1" si="398"/>
        <v>0</v>
      </c>
      <c r="AD923" s="56">
        <f t="shared" ca="1" si="398"/>
        <v>0</v>
      </c>
      <c r="AE923" s="56">
        <f t="shared" ca="1" si="398"/>
        <v>0</v>
      </c>
      <c r="AF923" s="56">
        <f t="shared" ca="1" si="398"/>
        <v>0</v>
      </c>
      <c r="AG923" s="56">
        <f t="shared" ca="1" si="398"/>
        <v>0</v>
      </c>
      <c r="AH923" s="56">
        <f t="shared" ca="1" si="398"/>
        <v>0</v>
      </c>
      <c r="AI923" s="56">
        <f t="shared" ca="1" si="398"/>
        <v>0</v>
      </c>
      <c r="AJ923" s="56">
        <f t="shared" ca="1" si="399"/>
        <v>0</v>
      </c>
      <c r="AK923" s="56">
        <f t="shared" ca="1" si="399"/>
        <v>0</v>
      </c>
      <c r="AL923" s="56">
        <f t="shared" ca="1" si="399"/>
        <v>0</v>
      </c>
      <c r="AM923" s="56">
        <f t="shared" ca="1" si="399"/>
        <v>0</v>
      </c>
      <c r="AN923" s="56">
        <f t="shared" ca="1" si="399"/>
        <v>0</v>
      </c>
      <c r="AO923" s="56">
        <f t="shared" ca="1" si="399"/>
        <v>0</v>
      </c>
      <c r="AP923" s="56">
        <f t="shared" ca="1" si="399"/>
        <v>0</v>
      </c>
      <c r="AQ923" s="56">
        <f t="shared" ca="1" si="399"/>
        <v>0</v>
      </c>
      <c r="AR923" s="56">
        <f t="shared" ca="1" si="399"/>
        <v>0</v>
      </c>
      <c r="AS923" s="56">
        <f t="shared" ca="1" si="399"/>
        <v>0</v>
      </c>
      <c r="AT923" s="56">
        <f t="shared" ca="1" si="400"/>
        <v>0</v>
      </c>
      <c r="AU923" s="56">
        <f t="shared" ca="1" si="400"/>
        <v>0</v>
      </c>
      <c r="AV923" s="56">
        <f t="shared" ca="1" si="400"/>
        <v>0</v>
      </c>
      <c r="AW923" s="56">
        <f t="shared" ca="1" si="400"/>
        <v>0</v>
      </c>
      <c r="AX923" s="56">
        <f t="shared" ca="1" si="400"/>
        <v>0</v>
      </c>
      <c r="AY923" s="56">
        <f t="shared" ca="1" si="400"/>
        <v>0</v>
      </c>
      <c r="AZ923" s="56">
        <f t="shared" ca="1" si="400"/>
        <v>0</v>
      </c>
      <c r="BA923" s="56">
        <f t="shared" ca="1" si="400"/>
        <v>0</v>
      </c>
      <c r="BB923" s="56">
        <f t="shared" ca="1" si="400"/>
        <v>0</v>
      </c>
      <c r="BC923" s="56">
        <f t="shared" ca="1" si="400"/>
        <v>0</v>
      </c>
      <c r="BD923" s="56">
        <f t="shared" ca="1" si="400"/>
        <v>0</v>
      </c>
      <c r="BE923" s="56">
        <f t="shared" ca="1" si="400"/>
        <v>0</v>
      </c>
      <c r="BF923" s="56">
        <f t="shared" ca="1" si="400"/>
        <v>0</v>
      </c>
      <c r="BG923" s="56">
        <f t="shared" ca="1" si="400"/>
        <v>0</v>
      </c>
      <c r="BI923" s="1"/>
    </row>
    <row r="924" spans="1:61" s="4" customFormat="1" x14ac:dyDescent="0.2">
      <c r="A924" s="4" t="s">
        <v>2479</v>
      </c>
      <c r="B924" s="4" t="s">
        <v>4048</v>
      </c>
      <c r="C924" s="4" t="s">
        <v>1684</v>
      </c>
      <c r="E924" s="75"/>
      <c r="F924" s="67"/>
      <c r="G924" s="50" t="s">
        <v>1682</v>
      </c>
      <c r="H924" s="50" t="s">
        <v>1682</v>
      </c>
      <c r="I924" s="51"/>
      <c r="J924" s="52">
        <v>3</v>
      </c>
      <c r="K924" s="52"/>
      <c r="L924" s="53"/>
      <c r="M924" s="54" t="str">
        <f t="shared" si="376"/>
        <v>-</v>
      </c>
      <c r="N924" s="52">
        <f t="shared" ref="N924:N987" si="401">WEEKNUM(L924)</f>
        <v>0</v>
      </c>
      <c r="O924" s="55">
        <f t="shared" ca="1" si="386"/>
        <v>28</v>
      </c>
      <c r="P924" s="55" t="str">
        <f t="shared" ca="1" si="387"/>
        <v>2019.7</v>
      </c>
      <c r="Q924" s="56">
        <f t="shared" si="388"/>
        <v>0</v>
      </c>
      <c r="R924" s="52" t="str">
        <f t="shared" si="389"/>
        <v/>
      </c>
      <c r="S924" s="52"/>
      <c r="T924" s="52" t="str">
        <f t="shared" si="397"/>
        <v>OV</v>
      </c>
      <c r="U924" s="57" t="s">
        <v>130</v>
      </c>
      <c r="V924" s="58">
        <f t="shared" ca="1" si="390"/>
        <v>0</v>
      </c>
      <c r="W924" s="64" t="s">
        <v>2480</v>
      </c>
      <c r="X924" s="60"/>
      <c r="Y924" s="61"/>
      <c r="Z924" s="56">
        <f t="shared" ca="1" si="398"/>
        <v>0</v>
      </c>
      <c r="AA924" s="56">
        <f t="shared" ca="1" si="398"/>
        <v>0</v>
      </c>
      <c r="AB924" s="56">
        <f t="shared" ca="1" si="398"/>
        <v>0</v>
      </c>
      <c r="AC924" s="56">
        <f t="shared" ca="1" si="398"/>
        <v>0</v>
      </c>
      <c r="AD924" s="56">
        <f t="shared" ca="1" si="398"/>
        <v>0</v>
      </c>
      <c r="AE924" s="56">
        <f t="shared" ca="1" si="398"/>
        <v>0</v>
      </c>
      <c r="AF924" s="56">
        <f t="shared" ca="1" si="398"/>
        <v>0</v>
      </c>
      <c r="AG924" s="56">
        <f t="shared" ca="1" si="398"/>
        <v>0</v>
      </c>
      <c r="AH924" s="56">
        <f t="shared" ca="1" si="398"/>
        <v>0</v>
      </c>
      <c r="AI924" s="56">
        <f t="shared" ca="1" si="398"/>
        <v>0</v>
      </c>
      <c r="AJ924" s="56">
        <f t="shared" ca="1" si="399"/>
        <v>0</v>
      </c>
      <c r="AK924" s="56">
        <f t="shared" ca="1" si="399"/>
        <v>0</v>
      </c>
      <c r="AL924" s="56">
        <f t="shared" ca="1" si="399"/>
        <v>0</v>
      </c>
      <c r="AM924" s="56">
        <f t="shared" ca="1" si="399"/>
        <v>0</v>
      </c>
      <c r="AN924" s="56">
        <f t="shared" ca="1" si="399"/>
        <v>0</v>
      </c>
      <c r="AO924" s="56">
        <f t="shared" ca="1" si="399"/>
        <v>0</v>
      </c>
      <c r="AP924" s="56">
        <f t="shared" ca="1" si="399"/>
        <v>0</v>
      </c>
      <c r="AQ924" s="56">
        <f t="shared" ca="1" si="399"/>
        <v>0</v>
      </c>
      <c r="AR924" s="56">
        <f t="shared" ca="1" si="399"/>
        <v>0</v>
      </c>
      <c r="AS924" s="56">
        <f t="shared" ca="1" si="399"/>
        <v>0</v>
      </c>
      <c r="AT924" s="56">
        <f t="shared" ca="1" si="400"/>
        <v>0</v>
      </c>
      <c r="AU924" s="56">
        <f t="shared" ca="1" si="400"/>
        <v>0</v>
      </c>
      <c r="AV924" s="56">
        <f t="shared" ca="1" si="400"/>
        <v>0</v>
      </c>
      <c r="AW924" s="56">
        <f t="shared" ca="1" si="400"/>
        <v>0</v>
      </c>
      <c r="AX924" s="56">
        <f t="shared" ca="1" si="400"/>
        <v>0</v>
      </c>
      <c r="AY924" s="56">
        <f t="shared" ca="1" si="400"/>
        <v>0</v>
      </c>
      <c r="AZ924" s="56">
        <f t="shared" ca="1" si="400"/>
        <v>0</v>
      </c>
      <c r="BA924" s="56">
        <f t="shared" ca="1" si="400"/>
        <v>0</v>
      </c>
      <c r="BB924" s="56">
        <f t="shared" ca="1" si="400"/>
        <v>0</v>
      </c>
      <c r="BC924" s="56">
        <f t="shared" ca="1" si="400"/>
        <v>0</v>
      </c>
      <c r="BD924" s="56">
        <f t="shared" ca="1" si="400"/>
        <v>0</v>
      </c>
      <c r="BE924" s="56">
        <f t="shared" ca="1" si="400"/>
        <v>0</v>
      </c>
      <c r="BF924" s="56">
        <f t="shared" ca="1" si="400"/>
        <v>0</v>
      </c>
      <c r="BG924" s="56">
        <f t="shared" ca="1" si="400"/>
        <v>0</v>
      </c>
      <c r="BI924" s="1"/>
    </row>
    <row r="925" spans="1:61" s="4" customFormat="1" x14ac:dyDescent="0.2">
      <c r="A925" s="4" t="s">
        <v>1562</v>
      </c>
      <c r="B925" s="4" t="s">
        <v>4090</v>
      </c>
      <c r="C925" s="4" t="s">
        <v>1684</v>
      </c>
      <c r="E925" s="75"/>
      <c r="F925" s="67" t="s">
        <v>1565</v>
      </c>
      <c r="G925" s="50" t="s">
        <v>1682</v>
      </c>
      <c r="H925" s="50" t="s">
        <v>1682</v>
      </c>
      <c r="I925" s="51"/>
      <c r="J925" s="52">
        <v>30</v>
      </c>
      <c r="K925" s="52"/>
      <c r="L925" s="53">
        <v>43580</v>
      </c>
      <c r="M925" s="54">
        <f t="shared" si="376"/>
        <v>4</v>
      </c>
      <c r="N925" s="52">
        <f>WEEKNUM(L925)</f>
        <v>17</v>
      </c>
      <c r="O925" s="55">
        <f t="shared" ca="1" si="386"/>
        <v>28</v>
      </c>
      <c r="P925" s="55" t="str">
        <f t="shared" ca="1" si="387"/>
        <v>2019.7</v>
      </c>
      <c r="Q925" s="56">
        <f t="shared" si="388"/>
        <v>1600</v>
      </c>
      <c r="R925" s="52">
        <f t="shared" ca="1" si="389"/>
        <v>76</v>
      </c>
      <c r="S925" s="52"/>
      <c r="T925" s="52" t="str">
        <f t="shared" ca="1" si="397"/>
        <v>OV</v>
      </c>
      <c r="U925" s="57" t="s">
        <v>178</v>
      </c>
      <c r="V925" s="58">
        <f t="shared" ca="1" si="390"/>
        <v>0</v>
      </c>
      <c r="W925" s="64"/>
      <c r="X925" s="60"/>
      <c r="Y925" s="61">
        <v>1600</v>
      </c>
      <c r="Z925" s="56">
        <f t="shared" ca="1" si="398"/>
        <v>0</v>
      </c>
      <c r="AA925" s="56">
        <f t="shared" ca="1" si="398"/>
        <v>0</v>
      </c>
      <c r="AB925" s="56">
        <f t="shared" ca="1" si="398"/>
        <v>0</v>
      </c>
      <c r="AC925" s="56">
        <f t="shared" ca="1" si="398"/>
        <v>0</v>
      </c>
      <c r="AD925" s="56">
        <f t="shared" ca="1" si="398"/>
        <v>0</v>
      </c>
      <c r="AE925" s="56">
        <f t="shared" ca="1" si="398"/>
        <v>0</v>
      </c>
      <c r="AF925" s="56">
        <f t="shared" ca="1" si="398"/>
        <v>0</v>
      </c>
      <c r="AG925" s="56">
        <f t="shared" ca="1" si="398"/>
        <v>0</v>
      </c>
      <c r="AH925" s="56">
        <f t="shared" ca="1" si="398"/>
        <v>0</v>
      </c>
      <c r="AI925" s="56">
        <f t="shared" ca="1" si="398"/>
        <v>1600</v>
      </c>
      <c r="AJ925" s="56">
        <f t="shared" ca="1" si="399"/>
        <v>0</v>
      </c>
      <c r="AK925" s="56">
        <f t="shared" ca="1" si="399"/>
        <v>0</v>
      </c>
      <c r="AL925" s="56">
        <f t="shared" ca="1" si="399"/>
        <v>0</v>
      </c>
      <c r="AM925" s="56">
        <f t="shared" ca="1" si="399"/>
        <v>0</v>
      </c>
      <c r="AN925" s="56">
        <f t="shared" ca="1" si="399"/>
        <v>0</v>
      </c>
      <c r="AO925" s="56">
        <f t="shared" ca="1" si="399"/>
        <v>0</v>
      </c>
      <c r="AP925" s="56">
        <f t="shared" ca="1" si="399"/>
        <v>0</v>
      </c>
      <c r="AQ925" s="56">
        <f t="shared" ca="1" si="399"/>
        <v>0</v>
      </c>
      <c r="AR925" s="56">
        <f t="shared" ca="1" si="399"/>
        <v>0</v>
      </c>
      <c r="AS925" s="56">
        <f t="shared" ca="1" si="399"/>
        <v>0</v>
      </c>
      <c r="AT925" s="56">
        <f t="shared" ca="1" si="400"/>
        <v>0</v>
      </c>
      <c r="AU925" s="56">
        <f t="shared" ca="1" si="400"/>
        <v>0</v>
      </c>
      <c r="AV925" s="56">
        <f t="shared" ca="1" si="400"/>
        <v>0</v>
      </c>
      <c r="AW925" s="56">
        <f t="shared" ca="1" si="400"/>
        <v>0</v>
      </c>
      <c r="AX925" s="56">
        <f t="shared" ca="1" si="400"/>
        <v>0</v>
      </c>
      <c r="AY925" s="56">
        <f t="shared" ca="1" si="400"/>
        <v>0</v>
      </c>
      <c r="AZ925" s="56">
        <f t="shared" ca="1" si="400"/>
        <v>0</v>
      </c>
      <c r="BA925" s="56">
        <f t="shared" ca="1" si="400"/>
        <v>0</v>
      </c>
      <c r="BB925" s="56">
        <f t="shared" ca="1" si="400"/>
        <v>0</v>
      </c>
      <c r="BC925" s="56">
        <f t="shared" ca="1" si="400"/>
        <v>0</v>
      </c>
      <c r="BD925" s="56">
        <f t="shared" ca="1" si="400"/>
        <v>0</v>
      </c>
      <c r="BE925" s="56">
        <f t="shared" ca="1" si="400"/>
        <v>0</v>
      </c>
      <c r="BF925" s="56">
        <f t="shared" ca="1" si="400"/>
        <v>0</v>
      </c>
      <c r="BG925" s="56">
        <f t="shared" ca="1" si="400"/>
        <v>0</v>
      </c>
      <c r="BI925" s="1"/>
    </row>
    <row r="926" spans="1:61" s="4" customFormat="1" x14ac:dyDescent="0.2">
      <c r="B926" s="4" t="s">
        <v>2482</v>
      </c>
      <c r="C926" s="4" t="s">
        <v>1681</v>
      </c>
      <c r="E926" s="75"/>
      <c r="F926" s="67"/>
      <c r="G926" s="50" t="s">
        <v>1682</v>
      </c>
      <c r="H926" s="50" t="s">
        <v>1682</v>
      </c>
      <c r="I926" s="51"/>
      <c r="J926" s="52">
        <v>7</v>
      </c>
      <c r="K926" s="52"/>
      <c r="L926" s="53"/>
      <c r="M926" s="54" t="str">
        <f t="shared" si="376"/>
        <v>-</v>
      </c>
      <c r="N926" s="52">
        <f>WEEKNUM(L926)</f>
        <v>0</v>
      </c>
      <c r="O926" s="55">
        <f t="shared" ca="1" si="386"/>
        <v>28</v>
      </c>
      <c r="P926" s="55" t="str">
        <f t="shared" ca="1" si="387"/>
        <v>2019.7</v>
      </c>
      <c r="Q926" s="56">
        <f t="shared" si="388"/>
        <v>0</v>
      </c>
      <c r="R926" s="52" t="str">
        <f t="shared" si="389"/>
        <v/>
      </c>
      <c r="S926" s="52"/>
      <c r="T926" s="52" t="str">
        <f t="shared" si="397"/>
        <v>OV</v>
      </c>
      <c r="U926" s="57" t="s">
        <v>130</v>
      </c>
      <c r="V926" s="58">
        <f t="shared" ca="1" si="390"/>
        <v>0</v>
      </c>
      <c r="W926" s="64" t="s">
        <v>2480</v>
      </c>
      <c r="X926" s="60"/>
      <c r="Y926" s="61"/>
      <c r="Z926" s="56">
        <f t="shared" ca="1" si="398"/>
        <v>0</v>
      </c>
      <c r="AA926" s="56">
        <f t="shared" ca="1" si="398"/>
        <v>0</v>
      </c>
      <c r="AB926" s="56">
        <f t="shared" ca="1" si="398"/>
        <v>0</v>
      </c>
      <c r="AC926" s="56">
        <f t="shared" ca="1" si="398"/>
        <v>0</v>
      </c>
      <c r="AD926" s="56">
        <f t="shared" ca="1" si="398"/>
        <v>0</v>
      </c>
      <c r="AE926" s="56">
        <f t="shared" ca="1" si="398"/>
        <v>0</v>
      </c>
      <c r="AF926" s="56">
        <f t="shared" ca="1" si="398"/>
        <v>0</v>
      </c>
      <c r="AG926" s="56">
        <f t="shared" ca="1" si="398"/>
        <v>0</v>
      </c>
      <c r="AH926" s="56">
        <f t="shared" ca="1" si="398"/>
        <v>0</v>
      </c>
      <c r="AI926" s="56">
        <f t="shared" ca="1" si="398"/>
        <v>0</v>
      </c>
      <c r="AJ926" s="56">
        <f t="shared" ca="1" si="399"/>
        <v>0</v>
      </c>
      <c r="AK926" s="56">
        <f t="shared" ca="1" si="399"/>
        <v>0</v>
      </c>
      <c r="AL926" s="56">
        <f t="shared" ca="1" si="399"/>
        <v>0</v>
      </c>
      <c r="AM926" s="56">
        <f t="shared" ca="1" si="399"/>
        <v>0</v>
      </c>
      <c r="AN926" s="56">
        <f t="shared" ca="1" si="399"/>
        <v>0</v>
      </c>
      <c r="AO926" s="56">
        <f t="shared" ca="1" si="399"/>
        <v>0</v>
      </c>
      <c r="AP926" s="56">
        <f t="shared" ca="1" si="399"/>
        <v>0</v>
      </c>
      <c r="AQ926" s="56">
        <f t="shared" ca="1" si="399"/>
        <v>0</v>
      </c>
      <c r="AR926" s="56">
        <f t="shared" ca="1" si="399"/>
        <v>0</v>
      </c>
      <c r="AS926" s="56">
        <f t="shared" ca="1" si="399"/>
        <v>0</v>
      </c>
      <c r="AT926" s="56">
        <f t="shared" ca="1" si="400"/>
        <v>0</v>
      </c>
      <c r="AU926" s="56">
        <f t="shared" ca="1" si="400"/>
        <v>0</v>
      </c>
      <c r="AV926" s="56">
        <f t="shared" ca="1" si="400"/>
        <v>0</v>
      </c>
      <c r="AW926" s="56">
        <f t="shared" ca="1" si="400"/>
        <v>0</v>
      </c>
      <c r="AX926" s="56">
        <f t="shared" ca="1" si="400"/>
        <v>0</v>
      </c>
      <c r="AY926" s="56">
        <f t="shared" ca="1" si="400"/>
        <v>0</v>
      </c>
      <c r="AZ926" s="56">
        <f t="shared" ca="1" si="400"/>
        <v>0</v>
      </c>
      <c r="BA926" s="56">
        <f t="shared" ca="1" si="400"/>
        <v>0</v>
      </c>
      <c r="BB926" s="56">
        <f t="shared" ca="1" si="400"/>
        <v>0</v>
      </c>
      <c r="BC926" s="56">
        <f t="shared" ca="1" si="400"/>
        <v>0</v>
      </c>
      <c r="BD926" s="56">
        <f t="shared" ca="1" si="400"/>
        <v>0</v>
      </c>
      <c r="BE926" s="56">
        <f t="shared" ca="1" si="400"/>
        <v>0</v>
      </c>
      <c r="BF926" s="56">
        <f t="shared" ca="1" si="400"/>
        <v>0</v>
      </c>
      <c r="BG926" s="56">
        <f t="shared" ca="1" si="400"/>
        <v>0</v>
      </c>
      <c r="BI926" s="1"/>
    </row>
    <row r="927" spans="1:61" s="4" customFormat="1" x14ac:dyDescent="0.2">
      <c r="B927" s="4" t="s">
        <v>2483</v>
      </c>
      <c r="C927" s="4" t="s">
        <v>1681</v>
      </c>
      <c r="E927" s="66"/>
      <c r="F927" s="67" t="s">
        <v>2484</v>
      </c>
      <c r="G927" s="50" t="s">
        <v>1682</v>
      </c>
      <c r="H927" s="50" t="s">
        <v>1682</v>
      </c>
      <c r="I927" s="51"/>
      <c r="J927" s="52">
        <v>14</v>
      </c>
      <c r="K927" s="52"/>
      <c r="L927" s="53">
        <v>43578</v>
      </c>
      <c r="M927" s="54">
        <f t="shared" si="376"/>
        <v>2</v>
      </c>
      <c r="N927" s="52">
        <f t="shared" si="401"/>
        <v>17</v>
      </c>
      <c r="O927" s="55">
        <f t="shared" ca="1" si="386"/>
        <v>28</v>
      </c>
      <c r="P927" s="55" t="str">
        <f t="shared" ca="1" si="387"/>
        <v>2019.7</v>
      </c>
      <c r="Q927" s="56">
        <f t="shared" si="388"/>
        <v>66.168028004667434</v>
      </c>
      <c r="R927" s="52">
        <f t="shared" ca="1" si="389"/>
        <v>78</v>
      </c>
      <c r="S927" s="52"/>
      <c r="T927" s="52" t="str">
        <f t="shared" ca="1" si="397"/>
        <v>OV</v>
      </c>
      <c r="U927" s="57" t="s">
        <v>130</v>
      </c>
      <c r="V927" s="58">
        <f t="shared" ca="1" si="390"/>
        <v>0</v>
      </c>
      <c r="W927" s="64" t="s">
        <v>2485</v>
      </c>
      <c r="X927" s="60">
        <v>66.06</v>
      </c>
      <c r="Y927" s="61">
        <v>283.52999999999997</v>
      </c>
      <c r="Z927" s="56">
        <f t="shared" ca="1" si="398"/>
        <v>0</v>
      </c>
      <c r="AA927" s="56">
        <f t="shared" ca="1" si="398"/>
        <v>0</v>
      </c>
      <c r="AB927" s="56">
        <f t="shared" ca="1" si="398"/>
        <v>0</v>
      </c>
      <c r="AC927" s="56">
        <f t="shared" ca="1" si="398"/>
        <v>0</v>
      </c>
      <c r="AD927" s="56">
        <f t="shared" ca="1" si="398"/>
        <v>0</v>
      </c>
      <c r="AE927" s="56">
        <f t="shared" ca="1" si="398"/>
        <v>0</v>
      </c>
      <c r="AF927" s="56">
        <f t="shared" ca="1" si="398"/>
        <v>0</v>
      </c>
      <c r="AG927" s="56">
        <f t="shared" ca="1" si="398"/>
        <v>0</v>
      </c>
      <c r="AH927" s="56">
        <f t="shared" ca="1" si="398"/>
        <v>0</v>
      </c>
      <c r="AI927" s="56">
        <f t="shared" ca="1" si="398"/>
        <v>283.52999999999997</v>
      </c>
      <c r="AJ927" s="56">
        <f t="shared" ca="1" si="399"/>
        <v>0</v>
      </c>
      <c r="AK927" s="56">
        <f t="shared" ca="1" si="399"/>
        <v>0</v>
      </c>
      <c r="AL927" s="56">
        <f t="shared" ca="1" si="399"/>
        <v>0</v>
      </c>
      <c r="AM927" s="56">
        <f t="shared" ca="1" si="399"/>
        <v>0</v>
      </c>
      <c r="AN927" s="56">
        <f t="shared" ca="1" si="399"/>
        <v>0</v>
      </c>
      <c r="AO927" s="56">
        <f t="shared" ca="1" si="399"/>
        <v>0</v>
      </c>
      <c r="AP927" s="56">
        <f t="shared" ca="1" si="399"/>
        <v>0</v>
      </c>
      <c r="AQ927" s="56">
        <f t="shared" ca="1" si="399"/>
        <v>0</v>
      </c>
      <c r="AR927" s="56">
        <f t="shared" ca="1" si="399"/>
        <v>0</v>
      </c>
      <c r="AS927" s="56">
        <f t="shared" ca="1" si="399"/>
        <v>0</v>
      </c>
      <c r="AT927" s="56">
        <f t="shared" ca="1" si="400"/>
        <v>0</v>
      </c>
      <c r="AU927" s="56">
        <f t="shared" ca="1" si="400"/>
        <v>0</v>
      </c>
      <c r="AV927" s="56">
        <f t="shared" ca="1" si="400"/>
        <v>0</v>
      </c>
      <c r="AW927" s="56">
        <f t="shared" ca="1" si="400"/>
        <v>0</v>
      </c>
      <c r="AX927" s="56">
        <f t="shared" ca="1" si="400"/>
        <v>0</v>
      </c>
      <c r="AY927" s="56">
        <f t="shared" ca="1" si="400"/>
        <v>0</v>
      </c>
      <c r="AZ927" s="56">
        <f t="shared" ca="1" si="400"/>
        <v>0</v>
      </c>
      <c r="BA927" s="56">
        <f t="shared" ca="1" si="400"/>
        <v>0</v>
      </c>
      <c r="BB927" s="56">
        <f t="shared" ca="1" si="400"/>
        <v>0</v>
      </c>
      <c r="BC927" s="56">
        <f t="shared" ca="1" si="400"/>
        <v>0</v>
      </c>
      <c r="BD927" s="56">
        <f t="shared" ca="1" si="400"/>
        <v>0</v>
      </c>
      <c r="BE927" s="56">
        <f t="shared" ca="1" si="400"/>
        <v>0</v>
      </c>
      <c r="BF927" s="56">
        <f t="shared" ca="1" si="400"/>
        <v>0</v>
      </c>
      <c r="BG927" s="56">
        <f t="shared" ca="1" si="400"/>
        <v>0</v>
      </c>
      <c r="BI927" s="1"/>
    </row>
    <row r="928" spans="1:61" s="4" customFormat="1" x14ac:dyDescent="0.2">
      <c r="B928" s="4" t="s">
        <v>2483</v>
      </c>
      <c r="C928" s="4" t="s">
        <v>1681</v>
      </c>
      <c r="E928" s="66"/>
      <c r="F928" s="67" t="s">
        <v>1590</v>
      </c>
      <c r="G928" s="50" t="s">
        <v>1682</v>
      </c>
      <c r="H928" s="50" t="s">
        <v>1682</v>
      </c>
      <c r="I928" s="51"/>
      <c r="J928" s="52">
        <v>14</v>
      </c>
      <c r="K928" s="52"/>
      <c r="L928" s="53">
        <v>43592</v>
      </c>
      <c r="M928" s="54">
        <f t="shared" si="376"/>
        <v>2</v>
      </c>
      <c r="N928" s="52">
        <f t="shared" si="401"/>
        <v>19</v>
      </c>
      <c r="O928" s="55">
        <f t="shared" ca="1" si="386"/>
        <v>28</v>
      </c>
      <c r="P928" s="55" t="str">
        <f t="shared" ca="1" si="387"/>
        <v>2019.7</v>
      </c>
      <c r="Q928" s="56">
        <f t="shared" si="388"/>
        <v>32.812135355892643</v>
      </c>
      <c r="R928" s="52">
        <f t="shared" ca="1" si="389"/>
        <v>64</v>
      </c>
      <c r="S928" s="52"/>
      <c r="T928" s="52" t="str">
        <f t="shared" ca="1" si="397"/>
        <v>OV</v>
      </c>
      <c r="U928" s="57" t="s">
        <v>130</v>
      </c>
      <c r="V928" s="58">
        <f t="shared" ca="1" si="390"/>
        <v>0</v>
      </c>
      <c r="W928" s="64" t="s">
        <v>2485</v>
      </c>
      <c r="X928" s="60">
        <v>26.29</v>
      </c>
      <c r="Y928" s="61">
        <v>140.6</v>
      </c>
      <c r="Z928" s="56">
        <f t="shared" ca="1" si="398"/>
        <v>0</v>
      </c>
      <c r="AA928" s="56">
        <f t="shared" ca="1" si="398"/>
        <v>0</v>
      </c>
      <c r="AB928" s="56">
        <f t="shared" ca="1" si="398"/>
        <v>0</v>
      </c>
      <c r="AC928" s="56">
        <f t="shared" ca="1" si="398"/>
        <v>0</v>
      </c>
      <c r="AD928" s="56">
        <f t="shared" ca="1" si="398"/>
        <v>0</v>
      </c>
      <c r="AE928" s="56">
        <f t="shared" ca="1" si="398"/>
        <v>0</v>
      </c>
      <c r="AF928" s="56">
        <f t="shared" ca="1" si="398"/>
        <v>0</v>
      </c>
      <c r="AG928" s="56">
        <f t="shared" ca="1" si="398"/>
        <v>0</v>
      </c>
      <c r="AH928" s="56">
        <f t="shared" ca="1" si="398"/>
        <v>0</v>
      </c>
      <c r="AI928" s="56">
        <f t="shared" ca="1" si="398"/>
        <v>140.6</v>
      </c>
      <c r="AJ928" s="56">
        <f t="shared" ca="1" si="399"/>
        <v>0</v>
      </c>
      <c r="AK928" s="56">
        <f t="shared" ca="1" si="399"/>
        <v>0</v>
      </c>
      <c r="AL928" s="56">
        <f t="shared" ca="1" si="399"/>
        <v>0</v>
      </c>
      <c r="AM928" s="56">
        <f t="shared" ca="1" si="399"/>
        <v>0</v>
      </c>
      <c r="AN928" s="56">
        <f t="shared" ca="1" si="399"/>
        <v>0</v>
      </c>
      <c r="AO928" s="56">
        <f t="shared" ca="1" si="399"/>
        <v>0</v>
      </c>
      <c r="AP928" s="56">
        <f t="shared" ca="1" si="399"/>
        <v>0</v>
      </c>
      <c r="AQ928" s="56">
        <f t="shared" ca="1" si="399"/>
        <v>0</v>
      </c>
      <c r="AR928" s="56">
        <f t="shared" ca="1" si="399"/>
        <v>0</v>
      </c>
      <c r="AS928" s="56">
        <f t="shared" ca="1" si="399"/>
        <v>0</v>
      </c>
      <c r="AT928" s="56">
        <f t="shared" ca="1" si="400"/>
        <v>0</v>
      </c>
      <c r="AU928" s="56">
        <f t="shared" ca="1" si="400"/>
        <v>0</v>
      </c>
      <c r="AV928" s="56">
        <f t="shared" ca="1" si="400"/>
        <v>0</v>
      </c>
      <c r="AW928" s="56">
        <f t="shared" ca="1" si="400"/>
        <v>0</v>
      </c>
      <c r="AX928" s="56">
        <f t="shared" ca="1" si="400"/>
        <v>0</v>
      </c>
      <c r="AY928" s="56">
        <f t="shared" ca="1" si="400"/>
        <v>0</v>
      </c>
      <c r="AZ928" s="56">
        <f t="shared" ca="1" si="400"/>
        <v>0</v>
      </c>
      <c r="BA928" s="56">
        <f t="shared" ca="1" si="400"/>
        <v>0</v>
      </c>
      <c r="BB928" s="56">
        <f t="shared" ca="1" si="400"/>
        <v>0</v>
      </c>
      <c r="BC928" s="56">
        <f t="shared" ca="1" si="400"/>
        <v>0</v>
      </c>
      <c r="BD928" s="56">
        <f t="shared" ca="1" si="400"/>
        <v>0</v>
      </c>
      <c r="BE928" s="56">
        <f t="shared" ca="1" si="400"/>
        <v>0</v>
      </c>
      <c r="BF928" s="56">
        <f t="shared" ca="1" si="400"/>
        <v>0</v>
      </c>
      <c r="BG928" s="56">
        <f t="shared" ca="1" si="400"/>
        <v>0</v>
      </c>
      <c r="BI928" s="1"/>
    </row>
    <row r="929" spans="1:61" s="4" customFormat="1" x14ac:dyDescent="0.2">
      <c r="A929" s="4" t="s">
        <v>2486</v>
      </c>
      <c r="B929" s="4" t="s">
        <v>2487</v>
      </c>
      <c r="C929" s="4" t="s">
        <v>1681</v>
      </c>
      <c r="E929" s="66"/>
      <c r="F929" s="67"/>
      <c r="G929" s="50" t="s">
        <v>1682</v>
      </c>
      <c r="H929" s="50" t="s">
        <v>1682</v>
      </c>
      <c r="I929" s="51"/>
      <c r="J929" s="52">
        <v>14</v>
      </c>
      <c r="K929" s="52"/>
      <c r="L929" s="53"/>
      <c r="M929" s="54" t="str">
        <f t="shared" si="376"/>
        <v>-</v>
      </c>
      <c r="N929" s="52">
        <f t="shared" si="401"/>
        <v>0</v>
      </c>
      <c r="O929" s="55">
        <f t="shared" ca="1" si="386"/>
        <v>28</v>
      </c>
      <c r="P929" s="55" t="str">
        <f t="shared" ca="1" si="387"/>
        <v>2019.7</v>
      </c>
      <c r="Q929" s="56">
        <f t="shared" si="388"/>
        <v>0</v>
      </c>
      <c r="R929" s="52" t="str">
        <f t="shared" si="389"/>
        <v/>
      </c>
      <c r="S929" s="52"/>
      <c r="T929" s="52" t="str">
        <f t="shared" si="397"/>
        <v>OV</v>
      </c>
      <c r="U929" s="57" t="s">
        <v>130</v>
      </c>
      <c r="V929" s="58">
        <f t="shared" ca="1" si="390"/>
        <v>0</v>
      </c>
      <c r="W929" s="64" t="s">
        <v>2488</v>
      </c>
      <c r="X929" s="60"/>
      <c r="Y929" s="61"/>
      <c r="Z929" s="56">
        <f t="shared" ca="1" si="398"/>
        <v>0</v>
      </c>
      <c r="AA929" s="56">
        <f t="shared" ca="1" si="398"/>
        <v>0</v>
      </c>
      <c r="AB929" s="56">
        <f t="shared" ca="1" si="398"/>
        <v>0</v>
      </c>
      <c r="AC929" s="56">
        <f t="shared" ca="1" si="398"/>
        <v>0</v>
      </c>
      <c r="AD929" s="56">
        <f t="shared" ca="1" si="398"/>
        <v>0</v>
      </c>
      <c r="AE929" s="56">
        <f t="shared" ca="1" si="398"/>
        <v>0</v>
      </c>
      <c r="AF929" s="56">
        <f t="shared" ca="1" si="398"/>
        <v>0</v>
      </c>
      <c r="AG929" s="56">
        <f t="shared" ca="1" si="398"/>
        <v>0</v>
      </c>
      <c r="AH929" s="56">
        <f t="shared" ca="1" si="398"/>
        <v>0</v>
      </c>
      <c r="AI929" s="56">
        <f t="shared" ca="1" si="398"/>
        <v>0</v>
      </c>
      <c r="AJ929" s="56">
        <f t="shared" ca="1" si="399"/>
        <v>0</v>
      </c>
      <c r="AK929" s="56">
        <f t="shared" ca="1" si="399"/>
        <v>0</v>
      </c>
      <c r="AL929" s="56">
        <f t="shared" ca="1" si="399"/>
        <v>0</v>
      </c>
      <c r="AM929" s="56">
        <f t="shared" ca="1" si="399"/>
        <v>0</v>
      </c>
      <c r="AN929" s="56">
        <f t="shared" ca="1" si="399"/>
        <v>0</v>
      </c>
      <c r="AO929" s="56">
        <f t="shared" ca="1" si="399"/>
        <v>0</v>
      </c>
      <c r="AP929" s="56">
        <f t="shared" ca="1" si="399"/>
        <v>0</v>
      </c>
      <c r="AQ929" s="56">
        <f t="shared" ca="1" si="399"/>
        <v>0</v>
      </c>
      <c r="AR929" s="56">
        <f t="shared" ca="1" si="399"/>
        <v>0</v>
      </c>
      <c r="AS929" s="56">
        <f t="shared" ca="1" si="399"/>
        <v>0</v>
      </c>
      <c r="AT929" s="56">
        <f t="shared" ca="1" si="400"/>
        <v>0</v>
      </c>
      <c r="AU929" s="56">
        <f t="shared" ca="1" si="400"/>
        <v>0</v>
      </c>
      <c r="AV929" s="56">
        <f t="shared" ca="1" si="400"/>
        <v>0</v>
      </c>
      <c r="AW929" s="56">
        <f t="shared" ca="1" si="400"/>
        <v>0</v>
      </c>
      <c r="AX929" s="56">
        <f t="shared" ca="1" si="400"/>
        <v>0</v>
      </c>
      <c r="AY929" s="56">
        <f t="shared" ca="1" si="400"/>
        <v>0</v>
      </c>
      <c r="AZ929" s="56">
        <f t="shared" ca="1" si="400"/>
        <v>0</v>
      </c>
      <c r="BA929" s="56">
        <f t="shared" ca="1" si="400"/>
        <v>0</v>
      </c>
      <c r="BB929" s="56">
        <f t="shared" ca="1" si="400"/>
        <v>0</v>
      </c>
      <c r="BC929" s="56">
        <f t="shared" ca="1" si="400"/>
        <v>0</v>
      </c>
      <c r="BD929" s="56">
        <f t="shared" ca="1" si="400"/>
        <v>0</v>
      </c>
      <c r="BE929" s="56">
        <f t="shared" ca="1" si="400"/>
        <v>0</v>
      </c>
      <c r="BF929" s="56">
        <f t="shared" ca="1" si="400"/>
        <v>0</v>
      </c>
      <c r="BG929" s="56">
        <f t="shared" ca="1" si="400"/>
        <v>0</v>
      </c>
      <c r="BI929" s="1"/>
    </row>
    <row r="930" spans="1:61" s="4" customFormat="1" x14ac:dyDescent="0.2">
      <c r="A930" s="4" t="s">
        <v>660</v>
      </c>
      <c r="B930" s="4" t="s">
        <v>2489</v>
      </c>
      <c r="C930" s="4" t="s">
        <v>1681</v>
      </c>
      <c r="E930" s="66"/>
      <c r="F930" s="67" t="s">
        <v>2490</v>
      </c>
      <c r="G930" s="50" t="s">
        <v>1682</v>
      </c>
      <c r="H930" s="50" t="s">
        <v>1682</v>
      </c>
      <c r="I930" s="51"/>
      <c r="J930" s="52">
        <v>45</v>
      </c>
      <c r="K930" s="52"/>
      <c r="L930" s="53">
        <v>43584</v>
      </c>
      <c r="M930" s="54">
        <f t="shared" si="376"/>
        <v>1</v>
      </c>
      <c r="N930" s="52">
        <f t="shared" si="401"/>
        <v>18</v>
      </c>
      <c r="O930" s="55">
        <f t="shared" ca="1" si="386"/>
        <v>28</v>
      </c>
      <c r="P930" s="55" t="str">
        <f t="shared" ca="1" si="387"/>
        <v>2019.7</v>
      </c>
      <c r="Q930" s="56">
        <f t="shared" si="388"/>
        <v>122.82380396732788</v>
      </c>
      <c r="R930" s="52">
        <f t="shared" ca="1" si="389"/>
        <v>72</v>
      </c>
      <c r="S930" s="52"/>
      <c r="T930" s="52" t="str">
        <f t="shared" ca="1" si="397"/>
        <v>OV</v>
      </c>
      <c r="U930" s="57" t="s">
        <v>130</v>
      </c>
      <c r="V930" s="58">
        <f t="shared" ca="1" si="390"/>
        <v>0</v>
      </c>
      <c r="W930" s="64" t="s">
        <v>2491</v>
      </c>
      <c r="X930" s="60">
        <v>98.41</v>
      </c>
      <c r="Y930" s="61">
        <v>526.29999999999995</v>
      </c>
      <c r="Z930" s="56">
        <f t="shared" ca="1" si="398"/>
        <v>0</v>
      </c>
      <c r="AA930" s="56">
        <f t="shared" ca="1" si="398"/>
        <v>0</v>
      </c>
      <c r="AB930" s="56">
        <f t="shared" ca="1" si="398"/>
        <v>0</v>
      </c>
      <c r="AC930" s="56">
        <f t="shared" ca="1" si="398"/>
        <v>0</v>
      </c>
      <c r="AD930" s="56">
        <f t="shared" ca="1" si="398"/>
        <v>0</v>
      </c>
      <c r="AE930" s="56">
        <f t="shared" ca="1" si="398"/>
        <v>0</v>
      </c>
      <c r="AF930" s="56">
        <f t="shared" ca="1" si="398"/>
        <v>0</v>
      </c>
      <c r="AG930" s="56">
        <f t="shared" ca="1" si="398"/>
        <v>0</v>
      </c>
      <c r="AH930" s="56">
        <f t="shared" ca="1" si="398"/>
        <v>0</v>
      </c>
      <c r="AI930" s="56">
        <f t="shared" ca="1" si="398"/>
        <v>526.29999999999995</v>
      </c>
      <c r="AJ930" s="56">
        <f t="shared" ca="1" si="399"/>
        <v>0</v>
      </c>
      <c r="AK930" s="56">
        <f t="shared" ca="1" si="399"/>
        <v>0</v>
      </c>
      <c r="AL930" s="56">
        <f t="shared" ca="1" si="399"/>
        <v>0</v>
      </c>
      <c r="AM930" s="56">
        <f t="shared" ca="1" si="399"/>
        <v>0</v>
      </c>
      <c r="AN930" s="56">
        <f t="shared" ca="1" si="399"/>
        <v>0</v>
      </c>
      <c r="AO930" s="56">
        <f t="shared" ca="1" si="399"/>
        <v>0</v>
      </c>
      <c r="AP930" s="56">
        <f t="shared" ca="1" si="399"/>
        <v>0</v>
      </c>
      <c r="AQ930" s="56">
        <f t="shared" ca="1" si="399"/>
        <v>0</v>
      </c>
      <c r="AR930" s="56">
        <f t="shared" ca="1" si="399"/>
        <v>0</v>
      </c>
      <c r="AS930" s="56">
        <f t="shared" ca="1" si="399"/>
        <v>0</v>
      </c>
      <c r="AT930" s="56">
        <f t="shared" ca="1" si="400"/>
        <v>0</v>
      </c>
      <c r="AU930" s="56">
        <f t="shared" ca="1" si="400"/>
        <v>0</v>
      </c>
      <c r="AV930" s="56">
        <f t="shared" ca="1" si="400"/>
        <v>0</v>
      </c>
      <c r="AW930" s="56">
        <f t="shared" ca="1" si="400"/>
        <v>0</v>
      </c>
      <c r="AX930" s="56">
        <f t="shared" ca="1" si="400"/>
        <v>0</v>
      </c>
      <c r="AY930" s="56">
        <f t="shared" ca="1" si="400"/>
        <v>0</v>
      </c>
      <c r="AZ930" s="56">
        <f t="shared" ca="1" si="400"/>
        <v>0</v>
      </c>
      <c r="BA930" s="56">
        <f t="shared" ca="1" si="400"/>
        <v>0</v>
      </c>
      <c r="BB930" s="56">
        <f t="shared" ca="1" si="400"/>
        <v>0</v>
      </c>
      <c r="BC930" s="56">
        <f t="shared" ca="1" si="400"/>
        <v>0</v>
      </c>
      <c r="BD930" s="56">
        <f t="shared" ca="1" si="400"/>
        <v>0</v>
      </c>
      <c r="BE930" s="56">
        <f t="shared" ca="1" si="400"/>
        <v>0</v>
      </c>
      <c r="BF930" s="56">
        <f t="shared" ca="1" si="400"/>
        <v>0</v>
      </c>
      <c r="BG930" s="56">
        <f t="shared" ca="1" si="400"/>
        <v>0</v>
      </c>
      <c r="BI930" s="1"/>
    </row>
    <row r="931" spans="1:61" s="4" customFormat="1" x14ac:dyDescent="0.2">
      <c r="A931" s="4" t="s">
        <v>660</v>
      </c>
      <c r="B931" s="4" t="s">
        <v>2489</v>
      </c>
      <c r="C931" s="4" t="s">
        <v>1681</v>
      </c>
      <c r="E931" s="66"/>
      <c r="F931" s="67" t="s">
        <v>669</v>
      </c>
      <c r="G931" s="50" t="s">
        <v>1682</v>
      </c>
      <c r="H931" s="50" t="s">
        <v>1682</v>
      </c>
      <c r="I931" s="51"/>
      <c r="J931" s="52">
        <v>45</v>
      </c>
      <c r="K931" s="52"/>
      <c r="L931" s="53">
        <v>43594</v>
      </c>
      <c r="M931" s="54">
        <f t="shared" si="376"/>
        <v>4</v>
      </c>
      <c r="N931" s="52">
        <f t="shared" si="401"/>
        <v>19</v>
      </c>
      <c r="O931" s="55">
        <f t="shared" ca="1" si="386"/>
        <v>28</v>
      </c>
      <c r="P931" s="55" t="str">
        <f t="shared" ca="1" si="387"/>
        <v>2019.7</v>
      </c>
      <c r="Q931" s="56">
        <f t="shared" si="388"/>
        <v>101.90198366394398</v>
      </c>
      <c r="R931" s="52">
        <f t="shared" ca="1" si="389"/>
        <v>62</v>
      </c>
      <c r="S931" s="52"/>
      <c r="T931" s="52" t="str">
        <f t="shared" ca="1" si="397"/>
        <v>OV</v>
      </c>
      <c r="U931" s="57" t="s">
        <v>130</v>
      </c>
      <c r="V931" s="58">
        <f t="shared" ca="1" si="390"/>
        <v>0</v>
      </c>
      <c r="W931" s="64" t="s">
        <v>2491</v>
      </c>
      <c r="X931" s="60">
        <v>81.650000000000006</v>
      </c>
      <c r="Y931" s="61">
        <v>436.65</v>
      </c>
      <c r="Z931" s="56">
        <f t="shared" ca="1" si="398"/>
        <v>0</v>
      </c>
      <c r="AA931" s="56">
        <f t="shared" ca="1" si="398"/>
        <v>0</v>
      </c>
      <c r="AB931" s="56">
        <f t="shared" ca="1" si="398"/>
        <v>0</v>
      </c>
      <c r="AC931" s="56">
        <f t="shared" ca="1" si="398"/>
        <v>0</v>
      </c>
      <c r="AD931" s="56">
        <f t="shared" ca="1" si="398"/>
        <v>0</v>
      </c>
      <c r="AE931" s="56">
        <f t="shared" ca="1" si="398"/>
        <v>0</v>
      </c>
      <c r="AF931" s="56">
        <f t="shared" ca="1" si="398"/>
        <v>0</v>
      </c>
      <c r="AG931" s="56">
        <f t="shared" ca="1" si="398"/>
        <v>0</v>
      </c>
      <c r="AH931" s="56">
        <f t="shared" ca="1" si="398"/>
        <v>0</v>
      </c>
      <c r="AI931" s="56">
        <f t="shared" ca="1" si="398"/>
        <v>436.65</v>
      </c>
      <c r="AJ931" s="56">
        <f t="shared" ca="1" si="399"/>
        <v>0</v>
      </c>
      <c r="AK931" s="56">
        <f t="shared" ca="1" si="399"/>
        <v>0</v>
      </c>
      <c r="AL931" s="56">
        <f t="shared" ca="1" si="399"/>
        <v>0</v>
      </c>
      <c r="AM931" s="56">
        <f t="shared" ca="1" si="399"/>
        <v>0</v>
      </c>
      <c r="AN931" s="56">
        <f t="shared" ca="1" si="399"/>
        <v>0</v>
      </c>
      <c r="AO931" s="56">
        <f t="shared" ca="1" si="399"/>
        <v>0</v>
      </c>
      <c r="AP931" s="56">
        <f t="shared" ca="1" si="399"/>
        <v>0</v>
      </c>
      <c r="AQ931" s="56">
        <f t="shared" ca="1" si="399"/>
        <v>0</v>
      </c>
      <c r="AR931" s="56">
        <f t="shared" ca="1" si="399"/>
        <v>0</v>
      </c>
      <c r="AS931" s="56">
        <f t="shared" ca="1" si="399"/>
        <v>0</v>
      </c>
      <c r="AT931" s="56">
        <f t="shared" ca="1" si="400"/>
        <v>0</v>
      </c>
      <c r="AU931" s="56">
        <f t="shared" ca="1" si="400"/>
        <v>0</v>
      </c>
      <c r="AV931" s="56">
        <f t="shared" ca="1" si="400"/>
        <v>0</v>
      </c>
      <c r="AW931" s="56">
        <f t="shared" ca="1" si="400"/>
        <v>0</v>
      </c>
      <c r="AX931" s="56">
        <f t="shared" ca="1" si="400"/>
        <v>0</v>
      </c>
      <c r="AY931" s="56">
        <f t="shared" ca="1" si="400"/>
        <v>0</v>
      </c>
      <c r="AZ931" s="56">
        <f t="shared" ca="1" si="400"/>
        <v>0</v>
      </c>
      <c r="BA931" s="56">
        <f t="shared" ca="1" si="400"/>
        <v>0</v>
      </c>
      <c r="BB931" s="56">
        <f t="shared" ca="1" si="400"/>
        <v>0</v>
      </c>
      <c r="BC931" s="56">
        <f t="shared" ca="1" si="400"/>
        <v>0</v>
      </c>
      <c r="BD931" s="56">
        <f t="shared" ca="1" si="400"/>
        <v>0</v>
      </c>
      <c r="BE931" s="56">
        <f t="shared" ca="1" si="400"/>
        <v>0</v>
      </c>
      <c r="BF931" s="56">
        <f t="shared" ca="1" si="400"/>
        <v>0</v>
      </c>
      <c r="BG931" s="56">
        <f t="shared" ca="1" si="400"/>
        <v>0</v>
      </c>
      <c r="BI931" s="1"/>
    </row>
    <row r="932" spans="1:61" s="4" customFormat="1" x14ac:dyDescent="0.2">
      <c r="A932" s="4" t="s">
        <v>660</v>
      </c>
      <c r="B932" s="4" t="s">
        <v>2489</v>
      </c>
      <c r="C932" s="4" t="s">
        <v>1681</v>
      </c>
      <c r="E932" s="66"/>
      <c r="F932" s="67" t="s">
        <v>672</v>
      </c>
      <c r="G932" s="50" t="s">
        <v>1682</v>
      </c>
      <c r="H932" s="50" t="s">
        <v>1682</v>
      </c>
      <c r="I932" s="51"/>
      <c r="J932" s="52">
        <v>45</v>
      </c>
      <c r="K932" s="52"/>
      <c r="L932" s="53">
        <v>43594</v>
      </c>
      <c r="M932" s="54">
        <f t="shared" si="376"/>
        <v>4</v>
      </c>
      <c r="N932" s="52">
        <f t="shared" si="401"/>
        <v>19</v>
      </c>
      <c r="O932" s="55">
        <f t="shared" ca="1" si="386"/>
        <v>28</v>
      </c>
      <c r="P932" s="55" t="str">
        <f t="shared" ca="1" si="387"/>
        <v>2019.7</v>
      </c>
      <c r="Q932" s="56">
        <f t="shared" si="388"/>
        <v>124.86581096849473</v>
      </c>
      <c r="R932" s="52">
        <f t="shared" ca="1" si="389"/>
        <v>62</v>
      </c>
      <c r="S932" s="52"/>
      <c r="T932" s="52" t="str">
        <f t="shared" ca="1" si="397"/>
        <v>OV</v>
      </c>
      <c r="U932" s="57" t="s">
        <v>130</v>
      </c>
      <c r="V932" s="58">
        <f t="shared" ca="1" si="390"/>
        <v>0</v>
      </c>
      <c r="W932" s="64" t="s">
        <v>2491</v>
      </c>
      <c r="X932" s="60">
        <v>100.05</v>
      </c>
      <c r="Y932" s="61">
        <v>535.04999999999995</v>
      </c>
      <c r="Z932" s="56">
        <f t="shared" ref="Z932:AI941" ca="1" si="402">IF($O932-WEEKNUM(Z$1815)=0,$Y932,0)</f>
        <v>0</v>
      </c>
      <c r="AA932" s="56">
        <f t="shared" ca="1" si="402"/>
        <v>0</v>
      </c>
      <c r="AB932" s="56">
        <f t="shared" ca="1" si="402"/>
        <v>0</v>
      </c>
      <c r="AC932" s="56">
        <f t="shared" ca="1" si="402"/>
        <v>0</v>
      </c>
      <c r="AD932" s="56">
        <f t="shared" ca="1" si="402"/>
        <v>0</v>
      </c>
      <c r="AE932" s="56">
        <f t="shared" ca="1" si="402"/>
        <v>0</v>
      </c>
      <c r="AF932" s="56">
        <f t="shared" ca="1" si="402"/>
        <v>0</v>
      </c>
      <c r="AG932" s="56">
        <f t="shared" ca="1" si="402"/>
        <v>0</v>
      </c>
      <c r="AH932" s="56">
        <f t="shared" ca="1" si="402"/>
        <v>0</v>
      </c>
      <c r="AI932" s="56">
        <f t="shared" ca="1" si="402"/>
        <v>535.04999999999995</v>
      </c>
      <c r="AJ932" s="56">
        <f t="shared" ref="AJ932:AS941" ca="1" si="403">IF($O932-WEEKNUM(AJ$1815)=0,$Y932,0)</f>
        <v>0</v>
      </c>
      <c r="AK932" s="56">
        <f t="shared" ca="1" si="403"/>
        <v>0</v>
      </c>
      <c r="AL932" s="56">
        <f t="shared" ca="1" si="403"/>
        <v>0</v>
      </c>
      <c r="AM932" s="56">
        <f t="shared" ca="1" si="403"/>
        <v>0</v>
      </c>
      <c r="AN932" s="56">
        <f t="shared" ca="1" si="403"/>
        <v>0</v>
      </c>
      <c r="AO932" s="56">
        <f t="shared" ca="1" si="403"/>
        <v>0</v>
      </c>
      <c r="AP932" s="56">
        <f t="shared" ca="1" si="403"/>
        <v>0</v>
      </c>
      <c r="AQ932" s="56">
        <f t="shared" ca="1" si="403"/>
        <v>0</v>
      </c>
      <c r="AR932" s="56">
        <f t="shared" ca="1" si="403"/>
        <v>0</v>
      </c>
      <c r="AS932" s="56">
        <f t="shared" ca="1" si="403"/>
        <v>0</v>
      </c>
      <c r="AT932" s="56">
        <f t="shared" ref="AT932:BG941" ca="1" si="404">IF($O932-WEEKNUM(AT$1815)=0,$Y932,0)</f>
        <v>0</v>
      </c>
      <c r="AU932" s="56">
        <f t="shared" ca="1" si="404"/>
        <v>0</v>
      </c>
      <c r="AV932" s="56">
        <f t="shared" ca="1" si="404"/>
        <v>0</v>
      </c>
      <c r="AW932" s="56">
        <f t="shared" ca="1" si="404"/>
        <v>0</v>
      </c>
      <c r="AX932" s="56">
        <f t="shared" ca="1" si="404"/>
        <v>0</v>
      </c>
      <c r="AY932" s="56">
        <f t="shared" ca="1" si="404"/>
        <v>0</v>
      </c>
      <c r="AZ932" s="56">
        <f t="shared" ca="1" si="404"/>
        <v>0</v>
      </c>
      <c r="BA932" s="56">
        <f t="shared" ca="1" si="404"/>
        <v>0</v>
      </c>
      <c r="BB932" s="56">
        <f t="shared" ca="1" si="404"/>
        <v>0</v>
      </c>
      <c r="BC932" s="56">
        <f t="shared" ca="1" si="404"/>
        <v>0</v>
      </c>
      <c r="BD932" s="56">
        <f t="shared" ca="1" si="404"/>
        <v>0</v>
      </c>
      <c r="BE932" s="56">
        <f t="shared" ca="1" si="404"/>
        <v>0</v>
      </c>
      <c r="BF932" s="56">
        <f t="shared" ca="1" si="404"/>
        <v>0</v>
      </c>
      <c r="BG932" s="56">
        <f t="shared" ca="1" si="404"/>
        <v>0</v>
      </c>
      <c r="BI932" s="1"/>
    </row>
    <row r="933" spans="1:61" s="4" customFormat="1" x14ac:dyDescent="0.2">
      <c r="A933" s="4" t="s">
        <v>660</v>
      </c>
      <c r="B933" s="4" t="s">
        <v>2489</v>
      </c>
      <c r="C933" s="4" t="s">
        <v>1681</v>
      </c>
      <c r="E933" s="66"/>
      <c r="F933" s="67" t="s">
        <v>2492</v>
      </c>
      <c r="G933" s="50" t="s">
        <v>1682</v>
      </c>
      <c r="H933" s="50" t="s">
        <v>1682</v>
      </c>
      <c r="I933" s="51"/>
      <c r="J933" s="52">
        <v>45</v>
      </c>
      <c r="K933" s="52"/>
      <c r="L933" s="53">
        <v>43598</v>
      </c>
      <c r="M933" s="54">
        <f t="shared" si="376"/>
        <v>1</v>
      </c>
      <c r="N933" s="52">
        <f t="shared" si="401"/>
        <v>20</v>
      </c>
      <c r="O933" s="55">
        <f t="shared" ca="1" si="386"/>
        <v>28</v>
      </c>
      <c r="P933" s="55" t="str">
        <f t="shared" ca="1" si="387"/>
        <v>2019.7</v>
      </c>
      <c r="Q933" s="56">
        <f t="shared" si="388"/>
        <v>4460.723453908985</v>
      </c>
      <c r="R933" s="52">
        <f t="shared" ca="1" si="389"/>
        <v>58</v>
      </c>
      <c r="S933" s="52"/>
      <c r="T933" s="52" t="str">
        <f t="shared" ca="1" si="397"/>
        <v>OV</v>
      </c>
      <c r="U933" s="57" t="s">
        <v>130</v>
      </c>
      <c r="V933" s="58">
        <f t="shared" ca="1" si="390"/>
        <v>0</v>
      </c>
      <c r="W933" s="64" t="s">
        <v>2491</v>
      </c>
      <c r="X933" s="60">
        <v>3574.2</v>
      </c>
      <c r="Y933" s="61">
        <v>19114.2</v>
      </c>
      <c r="Z933" s="56">
        <f t="shared" ca="1" si="402"/>
        <v>0</v>
      </c>
      <c r="AA933" s="56">
        <f t="shared" ca="1" si="402"/>
        <v>0</v>
      </c>
      <c r="AB933" s="56">
        <f t="shared" ca="1" si="402"/>
        <v>0</v>
      </c>
      <c r="AC933" s="56">
        <f t="shared" ca="1" si="402"/>
        <v>0</v>
      </c>
      <c r="AD933" s="56">
        <f t="shared" ca="1" si="402"/>
        <v>0</v>
      </c>
      <c r="AE933" s="56">
        <f t="shared" ca="1" si="402"/>
        <v>0</v>
      </c>
      <c r="AF933" s="56">
        <f t="shared" ca="1" si="402"/>
        <v>0</v>
      </c>
      <c r="AG933" s="56">
        <f t="shared" ca="1" si="402"/>
        <v>0</v>
      </c>
      <c r="AH933" s="56">
        <f t="shared" ca="1" si="402"/>
        <v>0</v>
      </c>
      <c r="AI933" s="56">
        <f t="shared" ca="1" si="402"/>
        <v>19114.2</v>
      </c>
      <c r="AJ933" s="56">
        <f t="shared" ca="1" si="403"/>
        <v>0</v>
      </c>
      <c r="AK933" s="56">
        <f t="shared" ca="1" si="403"/>
        <v>0</v>
      </c>
      <c r="AL933" s="56">
        <f t="shared" ca="1" si="403"/>
        <v>0</v>
      </c>
      <c r="AM933" s="56">
        <f t="shared" ca="1" si="403"/>
        <v>0</v>
      </c>
      <c r="AN933" s="56">
        <f t="shared" ca="1" si="403"/>
        <v>0</v>
      </c>
      <c r="AO933" s="56">
        <f t="shared" ca="1" si="403"/>
        <v>0</v>
      </c>
      <c r="AP933" s="56">
        <f t="shared" ca="1" si="403"/>
        <v>0</v>
      </c>
      <c r="AQ933" s="56">
        <f t="shared" ca="1" si="403"/>
        <v>0</v>
      </c>
      <c r="AR933" s="56">
        <f t="shared" ca="1" si="403"/>
        <v>0</v>
      </c>
      <c r="AS933" s="56">
        <f t="shared" ca="1" si="403"/>
        <v>0</v>
      </c>
      <c r="AT933" s="56">
        <f t="shared" ca="1" si="404"/>
        <v>0</v>
      </c>
      <c r="AU933" s="56">
        <f t="shared" ca="1" si="404"/>
        <v>0</v>
      </c>
      <c r="AV933" s="56">
        <f t="shared" ca="1" si="404"/>
        <v>0</v>
      </c>
      <c r="AW933" s="56">
        <f t="shared" ca="1" si="404"/>
        <v>0</v>
      </c>
      <c r="AX933" s="56">
        <f t="shared" ca="1" si="404"/>
        <v>0</v>
      </c>
      <c r="AY933" s="56">
        <f t="shared" ca="1" si="404"/>
        <v>0</v>
      </c>
      <c r="AZ933" s="56">
        <f t="shared" ca="1" si="404"/>
        <v>0</v>
      </c>
      <c r="BA933" s="56">
        <f t="shared" ca="1" si="404"/>
        <v>0</v>
      </c>
      <c r="BB933" s="56">
        <f t="shared" ca="1" si="404"/>
        <v>0</v>
      </c>
      <c r="BC933" s="56">
        <f t="shared" ca="1" si="404"/>
        <v>0</v>
      </c>
      <c r="BD933" s="56">
        <f t="shared" ca="1" si="404"/>
        <v>0</v>
      </c>
      <c r="BE933" s="56">
        <f t="shared" ca="1" si="404"/>
        <v>0</v>
      </c>
      <c r="BF933" s="56">
        <f t="shared" ca="1" si="404"/>
        <v>0</v>
      </c>
      <c r="BG933" s="56">
        <f t="shared" ca="1" si="404"/>
        <v>0</v>
      </c>
      <c r="BI933" s="1"/>
    </row>
    <row r="934" spans="1:61" s="4" customFormat="1" x14ac:dyDescent="0.2">
      <c r="A934" s="4" t="s">
        <v>660</v>
      </c>
      <c r="B934" s="4" t="s">
        <v>2489</v>
      </c>
      <c r="C934" s="4" t="s">
        <v>1681</v>
      </c>
      <c r="E934" s="66"/>
      <c r="F934" s="67" t="s">
        <v>676</v>
      </c>
      <c r="G934" s="50" t="s">
        <v>1682</v>
      </c>
      <c r="H934" s="50" t="s">
        <v>1682</v>
      </c>
      <c r="I934" s="51"/>
      <c r="J934" s="52">
        <v>45</v>
      </c>
      <c r="K934" s="52"/>
      <c r="L934" s="53">
        <v>43598</v>
      </c>
      <c r="M934" s="54">
        <f t="shared" si="376"/>
        <v>1</v>
      </c>
      <c r="N934" s="52">
        <f t="shared" si="401"/>
        <v>20</v>
      </c>
      <c r="O934" s="55">
        <f t="shared" ca="1" si="386"/>
        <v>28</v>
      </c>
      <c r="P934" s="55" t="str">
        <f t="shared" ca="1" si="387"/>
        <v>2019.7</v>
      </c>
      <c r="Q934" s="56">
        <f t="shared" si="388"/>
        <v>516.686114352392</v>
      </c>
      <c r="R934" s="52">
        <f t="shared" ca="1" si="389"/>
        <v>58</v>
      </c>
      <c r="S934" s="52"/>
      <c r="T934" s="52" t="str">
        <f t="shared" ca="1" si="397"/>
        <v>OV</v>
      </c>
      <c r="U934" s="57" t="s">
        <v>130</v>
      </c>
      <c r="V934" s="58">
        <f t="shared" ca="1" si="390"/>
        <v>0</v>
      </c>
      <c r="W934" s="64" t="s">
        <v>2491</v>
      </c>
      <c r="X934" s="60">
        <v>414</v>
      </c>
      <c r="Y934" s="61">
        <v>2214</v>
      </c>
      <c r="Z934" s="56">
        <f t="shared" ca="1" si="402"/>
        <v>0</v>
      </c>
      <c r="AA934" s="56">
        <f t="shared" ca="1" si="402"/>
        <v>0</v>
      </c>
      <c r="AB934" s="56">
        <f t="shared" ca="1" si="402"/>
        <v>0</v>
      </c>
      <c r="AC934" s="56">
        <f t="shared" ca="1" si="402"/>
        <v>0</v>
      </c>
      <c r="AD934" s="56">
        <f t="shared" ca="1" si="402"/>
        <v>0</v>
      </c>
      <c r="AE934" s="56">
        <f t="shared" ca="1" si="402"/>
        <v>0</v>
      </c>
      <c r="AF934" s="56">
        <f t="shared" ca="1" si="402"/>
        <v>0</v>
      </c>
      <c r="AG934" s="56">
        <f t="shared" ca="1" si="402"/>
        <v>0</v>
      </c>
      <c r="AH934" s="56">
        <f t="shared" ca="1" si="402"/>
        <v>0</v>
      </c>
      <c r="AI934" s="56">
        <f t="shared" ca="1" si="402"/>
        <v>2214</v>
      </c>
      <c r="AJ934" s="56">
        <f t="shared" ca="1" si="403"/>
        <v>0</v>
      </c>
      <c r="AK934" s="56">
        <f t="shared" ca="1" si="403"/>
        <v>0</v>
      </c>
      <c r="AL934" s="56">
        <f t="shared" ca="1" si="403"/>
        <v>0</v>
      </c>
      <c r="AM934" s="56">
        <f t="shared" ca="1" si="403"/>
        <v>0</v>
      </c>
      <c r="AN934" s="56">
        <f t="shared" ca="1" si="403"/>
        <v>0</v>
      </c>
      <c r="AO934" s="56">
        <f t="shared" ca="1" si="403"/>
        <v>0</v>
      </c>
      <c r="AP934" s="56">
        <f t="shared" ca="1" si="403"/>
        <v>0</v>
      </c>
      <c r="AQ934" s="56">
        <f t="shared" ca="1" si="403"/>
        <v>0</v>
      </c>
      <c r="AR934" s="56">
        <f t="shared" ca="1" si="403"/>
        <v>0</v>
      </c>
      <c r="AS934" s="56">
        <f t="shared" ca="1" si="403"/>
        <v>0</v>
      </c>
      <c r="AT934" s="56">
        <f t="shared" ca="1" si="404"/>
        <v>0</v>
      </c>
      <c r="AU934" s="56">
        <f t="shared" ca="1" si="404"/>
        <v>0</v>
      </c>
      <c r="AV934" s="56">
        <f t="shared" ca="1" si="404"/>
        <v>0</v>
      </c>
      <c r="AW934" s="56">
        <f t="shared" ca="1" si="404"/>
        <v>0</v>
      </c>
      <c r="AX934" s="56">
        <f t="shared" ca="1" si="404"/>
        <v>0</v>
      </c>
      <c r="AY934" s="56">
        <f t="shared" ca="1" si="404"/>
        <v>0</v>
      </c>
      <c r="AZ934" s="56">
        <f t="shared" ca="1" si="404"/>
        <v>0</v>
      </c>
      <c r="BA934" s="56">
        <f t="shared" ca="1" si="404"/>
        <v>0</v>
      </c>
      <c r="BB934" s="56">
        <f t="shared" ca="1" si="404"/>
        <v>0</v>
      </c>
      <c r="BC934" s="56">
        <f t="shared" ca="1" si="404"/>
        <v>0</v>
      </c>
      <c r="BD934" s="56">
        <f t="shared" ca="1" si="404"/>
        <v>0</v>
      </c>
      <c r="BE934" s="56">
        <f t="shared" ca="1" si="404"/>
        <v>0</v>
      </c>
      <c r="BF934" s="56">
        <f t="shared" ca="1" si="404"/>
        <v>0</v>
      </c>
      <c r="BG934" s="56">
        <f t="shared" ca="1" si="404"/>
        <v>0</v>
      </c>
      <c r="BI934" s="1"/>
    </row>
    <row r="935" spans="1:61" s="4" customFormat="1" x14ac:dyDescent="0.2">
      <c r="A935" s="4" t="s">
        <v>660</v>
      </c>
      <c r="B935" s="4" t="s">
        <v>2489</v>
      </c>
      <c r="C935" s="4" t="s">
        <v>1681</v>
      </c>
      <c r="E935" s="66"/>
      <c r="F935" s="67"/>
      <c r="G935" s="50" t="s">
        <v>1682</v>
      </c>
      <c r="H935" s="50" t="s">
        <v>1682</v>
      </c>
      <c r="I935" s="51"/>
      <c r="J935" s="52">
        <v>45</v>
      </c>
      <c r="K935" s="52"/>
      <c r="L935" s="53"/>
      <c r="M935" s="54" t="str">
        <f t="shared" si="376"/>
        <v>-</v>
      </c>
      <c r="N935" s="52">
        <f t="shared" si="401"/>
        <v>0</v>
      </c>
      <c r="O935" s="55">
        <f t="shared" ca="1" si="386"/>
        <v>28</v>
      </c>
      <c r="P935" s="55" t="str">
        <f t="shared" ca="1" si="387"/>
        <v>2019.7</v>
      </c>
      <c r="Q935" s="56">
        <f t="shared" si="388"/>
        <v>0</v>
      </c>
      <c r="R935" s="52" t="str">
        <f t="shared" si="389"/>
        <v/>
      </c>
      <c r="S935" s="52"/>
      <c r="T935" s="52" t="str">
        <f t="shared" si="397"/>
        <v>OV</v>
      </c>
      <c r="U935" s="57" t="s">
        <v>130</v>
      </c>
      <c r="V935" s="58">
        <f t="shared" ca="1" si="390"/>
        <v>0</v>
      </c>
      <c r="W935" s="64" t="s">
        <v>2491</v>
      </c>
      <c r="X935" s="60"/>
      <c r="Y935" s="61"/>
      <c r="Z935" s="56">
        <f t="shared" ca="1" si="402"/>
        <v>0</v>
      </c>
      <c r="AA935" s="56">
        <f t="shared" ca="1" si="402"/>
        <v>0</v>
      </c>
      <c r="AB935" s="56">
        <f t="shared" ca="1" si="402"/>
        <v>0</v>
      </c>
      <c r="AC935" s="56">
        <f t="shared" ca="1" si="402"/>
        <v>0</v>
      </c>
      <c r="AD935" s="56">
        <f t="shared" ca="1" si="402"/>
        <v>0</v>
      </c>
      <c r="AE935" s="56">
        <f t="shared" ca="1" si="402"/>
        <v>0</v>
      </c>
      <c r="AF935" s="56">
        <f t="shared" ca="1" si="402"/>
        <v>0</v>
      </c>
      <c r="AG935" s="56">
        <f t="shared" ca="1" si="402"/>
        <v>0</v>
      </c>
      <c r="AH935" s="56">
        <f t="shared" ca="1" si="402"/>
        <v>0</v>
      </c>
      <c r="AI935" s="56">
        <f t="shared" ca="1" si="402"/>
        <v>0</v>
      </c>
      <c r="AJ935" s="56">
        <f t="shared" ca="1" si="403"/>
        <v>0</v>
      </c>
      <c r="AK935" s="56">
        <f t="shared" ca="1" si="403"/>
        <v>0</v>
      </c>
      <c r="AL935" s="56">
        <f t="shared" ca="1" si="403"/>
        <v>0</v>
      </c>
      <c r="AM935" s="56">
        <f t="shared" ca="1" si="403"/>
        <v>0</v>
      </c>
      <c r="AN935" s="56">
        <f t="shared" ca="1" si="403"/>
        <v>0</v>
      </c>
      <c r="AO935" s="56">
        <f t="shared" ca="1" si="403"/>
        <v>0</v>
      </c>
      <c r="AP935" s="56">
        <f t="shared" ca="1" si="403"/>
        <v>0</v>
      </c>
      <c r="AQ935" s="56">
        <f t="shared" ca="1" si="403"/>
        <v>0</v>
      </c>
      <c r="AR935" s="56">
        <f t="shared" ca="1" si="403"/>
        <v>0</v>
      </c>
      <c r="AS935" s="56">
        <f t="shared" ca="1" si="403"/>
        <v>0</v>
      </c>
      <c r="AT935" s="56">
        <f t="shared" ca="1" si="404"/>
        <v>0</v>
      </c>
      <c r="AU935" s="56">
        <f t="shared" ca="1" si="404"/>
        <v>0</v>
      </c>
      <c r="AV935" s="56">
        <f t="shared" ca="1" si="404"/>
        <v>0</v>
      </c>
      <c r="AW935" s="56">
        <f t="shared" ca="1" si="404"/>
        <v>0</v>
      </c>
      <c r="AX935" s="56">
        <f t="shared" ca="1" si="404"/>
        <v>0</v>
      </c>
      <c r="AY935" s="56">
        <f t="shared" ca="1" si="404"/>
        <v>0</v>
      </c>
      <c r="AZ935" s="56">
        <f t="shared" ca="1" si="404"/>
        <v>0</v>
      </c>
      <c r="BA935" s="56">
        <f t="shared" ca="1" si="404"/>
        <v>0</v>
      </c>
      <c r="BB935" s="56">
        <f t="shared" ca="1" si="404"/>
        <v>0</v>
      </c>
      <c r="BC935" s="56">
        <f t="shared" ca="1" si="404"/>
        <v>0</v>
      </c>
      <c r="BD935" s="56">
        <f t="shared" ca="1" si="404"/>
        <v>0</v>
      </c>
      <c r="BE935" s="56">
        <f t="shared" ca="1" si="404"/>
        <v>0</v>
      </c>
      <c r="BF935" s="56">
        <f t="shared" ca="1" si="404"/>
        <v>0</v>
      </c>
      <c r="BG935" s="56">
        <f t="shared" ca="1" si="404"/>
        <v>0</v>
      </c>
      <c r="BI935" s="1"/>
    </row>
    <row r="936" spans="1:61" s="4" customFormat="1" x14ac:dyDescent="0.2">
      <c r="A936" s="4" t="s">
        <v>660</v>
      </c>
      <c r="B936" s="4" t="s">
        <v>2489</v>
      </c>
      <c r="C936" s="4" t="s">
        <v>1681</v>
      </c>
      <c r="E936" s="66"/>
      <c r="F936" s="67"/>
      <c r="G936" s="50" t="s">
        <v>1682</v>
      </c>
      <c r="H936" s="50" t="s">
        <v>1682</v>
      </c>
      <c r="I936" s="51"/>
      <c r="J936" s="52">
        <v>45</v>
      </c>
      <c r="K936" s="52"/>
      <c r="L936" s="53"/>
      <c r="M936" s="54" t="str">
        <f t="shared" si="376"/>
        <v>-</v>
      </c>
      <c r="N936" s="52">
        <f t="shared" si="401"/>
        <v>0</v>
      </c>
      <c r="O936" s="55">
        <f t="shared" ca="1" si="386"/>
        <v>28</v>
      </c>
      <c r="P936" s="55" t="str">
        <f t="shared" ca="1" si="387"/>
        <v>2019.7</v>
      </c>
      <c r="Q936" s="56">
        <f t="shared" si="388"/>
        <v>0</v>
      </c>
      <c r="R936" s="52" t="str">
        <f t="shared" si="389"/>
        <v/>
      </c>
      <c r="S936" s="52"/>
      <c r="T936" s="52" t="str">
        <f t="shared" si="397"/>
        <v>OV</v>
      </c>
      <c r="U936" s="57" t="s">
        <v>130</v>
      </c>
      <c r="V936" s="58">
        <f t="shared" ca="1" si="390"/>
        <v>0</v>
      </c>
      <c r="W936" s="64" t="s">
        <v>2491</v>
      </c>
      <c r="X936" s="60"/>
      <c r="Y936" s="61"/>
      <c r="Z936" s="56">
        <f t="shared" ca="1" si="402"/>
        <v>0</v>
      </c>
      <c r="AA936" s="56">
        <f t="shared" ca="1" si="402"/>
        <v>0</v>
      </c>
      <c r="AB936" s="56">
        <f t="shared" ca="1" si="402"/>
        <v>0</v>
      </c>
      <c r="AC936" s="56">
        <f t="shared" ca="1" si="402"/>
        <v>0</v>
      </c>
      <c r="AD936" s="56">
        <f t="shared" ca="1" si="402"/>
        <v>0</v>
      </c>
      <c r="AE936" s="56">
        <f t="shared" ca="1" si="402"/>
        <v>0</v>
      </c>
      <c r="AF936" s="56">
        <f t="shared" ca="1" si="402"/>
        <v>0</v>
      </c>
      <c r="AG936" s="56">
        <f t="shared" ca="1" si="402"/>
        <v>0</v>
      </c>
      <c r="AH936" s="56">
        <f t="shared" ca="1" si="402"/>
        <v>0</v>
      </c>
      <c r="AI936" s="56">
        <f t="shared" ca="1" si="402"/>
        <v>0</v>
      </c>
      <c r="AJ936" s="56">
        <f t="shared" ca="1" si="403"/>
        <v>0</v>
      </c>
      <c r="AK936" s="56">
        <f t="shared" ca="1" si="403"/>
        <v>0</v>
      </c>
      <c r="AL936" s="56">
        <f t="shared" ca="1" si="403"/>
        <v>0</v>
      </c>
      <c r="AM936" s="56">
        <f t="shared" ca="1" si="403"/>
        <v>0</v>
      </c>
      <c r="AN936" s="56">
        <f t="shared" ca="1" si="403"/>
        <v>0</v>
      </c>
      <c r="AO936" s="56">
        <f t="shared" ca="1" si="403"/>
        <v>0</v>
      </c>
      <c r="AP936" s="56">
        <f t="shared" ca="1" si="403"/>
        <v>0</v>
      </c>
      <c r="AQ936" s="56">
        <f t="shared" ca="1" si="403"/>
        <v>0</v>
      </c>
      <c r="AR936" s="56">
        <f t="shared" ca="1" si="403"/>
        <v>0</v>
      </c>
      <c r="AS936" s="56">
        <f t="shared" ca="1" si="403"/>
        <v>0</v>
      </c>
      <c r="AT936" s="56">
        <f t="shared" ca="1" si="404"/>
        <v>0</v>
      </c>
      <c r="AU936" s="56">
        <f t="shared" ca="1" si="404"/>
        <v>0</v>
      </c>
      <c r="AV936" s="56">
        <f t="shared" ca="1" si="404"/>
        <v>0</v>
      </c>
      <c r="AW936" s="56">
        <f t="shared" ca="1" si="404"/>
        <v>0</v>
      </c>
      <c r="AX936" s="56">
        <f t="shared" ca="1" si="404"/>
        <v>0</v>
      </c>
      <c r="AY936" s="56">
        <f t="shared" ca="1" si="404"/>
        <v>0</v>
      </c>
      <c r="AZ936" s="56">
        <f t="shared" ca="1" si="404"/>
        <v>0</v>
      </c>
      <c r="BA936" s="56">
        <f t="shared" ca="1" si="404"/>
        <v>0</v>
      </c>
      <c r="BB936" s="56">
        <f t="shared" ca="1" si="404"/>
        <v>0</v>
      </c>
      <c r="BC936" s="56">
        <f t="shared" ca="1" si="404"/>
        <v>0</v>
      </c>
      <c r="BD936" s="56">
        <f t="shared" ca="1" si="404"/>
        <v>0</v>
      </c>
      <c r="BE936" s="56">
        <f t="shared" ca="1" si="404"/>
        <v>0</v>
      </c>
      <c r="BF936" s="56">
        <f t="shared" ca="1" si="404"/>
        <v>0</v>
      </c>
      <c r="BG936" s="56">
        <f t="shared" ca="1" si="404"/>
        <v>0</v>
      </c>
      <c r="BI936" s="1"/>
    </row>
    <row r="937" spans="1:61" s="4" customFormat="1" x14ac:dyDescent="0.2">
      <c r="A937" s="4" t="s">
        <v>660</v>
      </c>
      <c r="B937" s="4" t="s">
        <v>2489</v>
      </c>
      <c r="C937" s="4" t="s">
        <v>1681</v>
      </c>
      <c r="E937" s="66"/>
      <c r="F937" s="67"/>
      <c r="G937" s="50" t="s">
        <v>1682</v>
      </c>
      <c r="H937" s="50" t="s">
        <v>1682</v>
      </c>
      <c r="I937" s="51"/>
      <c r="J937" s="52">
        <v>45</v>
      </c>
      <c r="K937" s="52"/>
      <c r="L937" s="53"/>
      <c r="M937" s="54" t="str">
        <f t="shared" si="376"/>
        <v>-</v>
      </c>
      <c r="N937" s="52">
        <f t="shared" si="401"/>
        <v>0</v>
      </c>
      <c r="O937" s="55">
        <f t="shared" ca="1" si="386"/>
        <v>28</v>
      </c>
      <c r="P937" s="55" t="str">
        <f t="shared" ca="1" si="387"/>
        <v>2019.7</v>
      </c>
      <c r="Q937" s="56">
        <f t="shared" si="388"/>
        <v>0</v>
      </c>
      <c r="R937" s="52" t="str">
        <f t="shared" si="389"/>
        <v/>
      </c>
      <c r="S937" s="52"/>
      <c r="T937" s="52" t="str">
        <f t="shared" si="397"/>
        <v>OV</v>
      </c>
      <c r="U937" s="57" t="s">
        <v>130</v>
      </c>
      <c r="V937" s="58">
        <f t="shared" ca="1" si="390"/>
        <v>0</v>
      </c>
      <c r="W937" s="64" t="s">
        <v>2491</v>
      </c>
      <c r="X937" s="60"/>
      <c r="Y937" s="61"/>
      <c r="Z937" s="56">
        <f t="shared" ca="1" si="402"/>
        <v>0</v>
      </c>
      <c r="AA937" s="56">
        <f t="shared" ca="1" si="402"/>
        <v>0</v>
      </c>
      <c r="AB937" s="56">
        <f t="shared" ca="1" si="402"/>
        <v>0</v>
      </c>
      <c r="AC937" s="56">
        <f t="shared" ca="1" si="402"/>
        <v>0</v>
      </c>
      <c r="AD937" s="56">
        <f t="shared" ca="1" si="402"/>
        <v>0</v>
      </c>
      <c r="AE937" s="56">
        <f t="shared" ca="1" si="402"/>
        <v>0</v>
      </c>
      <c r="AF937" s="56">
        <f t="shared" ca="1" si="402"/>
        <v>0</v>
      </c>
      <c r="AG937" s="56">
        <f t="shared" ca="1" si="402"/>
        <v>0</v>
      </c>
      <c r="AH937" s="56">
        <f t="shared" ca="1" si="402"/>
        <v>0</v>
      </c>
      <c r="AI937" s="56">
        <f t="shared" ca="1" si="402"/>
        <v>0</v>
      </c>
      <c r="AJ937" s="56">
        <f t="shared" ca="1" si="403"/>
        <v>0</v>
      </c>
      <c r="AK937" s="56">
        <f t="shared" ca="1" si="403"/>
        <v>0</v>
      </c>
      <c r="AL937" s="56">
        <f t="shared" ca="1" si="403"/>
        <v>0</v>
      </c>
      <c r="AM937" s="56">
        <f t="shared" ca="1" si="403"/>
        <v>0</v>
      </c>
      <c r="AN937" s="56">
        <f t="shared" ca="1" si="403"/>
        <v>0</v>
      </c>
      <c r="AO937" s="56">
        <f t="shared" ca="1" si="403"/>
        <v>0</v>
      </c>
      <c r="AP937" s="56">
        <f t="shared" ca="1" si="403"/>
        <v>0</v>
      </c>
      <c r="AQ937" s="56">
        <f t="shared" ca="1" si="403"/>
        <v>0</v>
      </c>
      <c r="AR937" s="56">
        <f t="shared" ca="1" si="403"/>
        <v>0</v>
      </c>
      <c r="AS937" s="56">
        <f t="shared" ca="1" si="403"/>
        <v>0</v>
      </c>
      <c r="AT937" s="56">
        <f t="shared" ca="1" si="404"/>
        <v>0</v>
      </c>
      <c r="AU937" s="56">
        <f t="shared" ca="1" si="404"/>
        <v>0</v>
      </c>
      <c r="AV937" s="56">
        <f t="shared" ca="1" si="404"/>
        <v>0</v>
      </c>
      <c r="AW937" s="56">
        <f t="shared" ca="1" si="404"/>
        <v>0</v>
      </c>
      <c r="AX937" s="56">
        <f t="shared" ca="1" si="404"/>
        <v>0</v>
      </c>
      <c r="AY937" s="56">
        <f t="shared" ca="1" si="404"/>
        <v>0</v>
      </c>
      <c r="AZ937" s="56">
        <f t="shared" ca="1" si="404"/>
        <v>0</v>
      </c>
      <c r="BA937" s="56">
        <f t="shared" ca="1" si="404"/>
        <v>0</v>
      </c>
      <c r="BB937" s="56">
        <f t="shared" ca="1" si="404"/>
        <v>0</v>
      </c>
      <c r="BC937" s="56">
        <f t="shared" ca="1" si="404"/>
        <v>0</v>
      </c>
      <c r="BD937" s="56">
        <f t="shared" ca="1" si="404"/>
        <v>0</v>
      </c>
      <c r="BE937" s="56">
        <f t="shared" ca="1" si="404"/>
        <v>0</v>
      </c>
      <c r="BF937" s="56">
        <f t="shared" ca="1" si="404"/>
        <v>0</v>
      </c>
      <c r="BG937" s="56">
        <f t="shared" ca="1" si="404"/>
        <v>0</v>
      </c>
      <c r="BI937" s="1"/>
    </row>
    <row r="938" spans="1:61" s="4" customFormat="1" x14ac:dyDescent="0.2">
      <c r="A938" s="4" t="s">
        <v>660</v>
      </c>
      <c r="B938" s="4" t="s">
        <v>2489</v>
      </c>
      <c r="C938" s="4" t="s">
        <v>1681</v>
      </c>
      <c r="E938" s="66"/>
      <c r="F938" s="67"/>
      <c r="G938" s="50" t="s">
        <v>1682</v>
      </c>
      <c r="H938" s="50" t="s">
        <v>1682</v>
      </c>
      <c r="I938" s="51"/>
      <c r="J938" s="52">
        <v>45</v>
      </c>
      <c r="K938" s="52"/>
      <c r="L938" s="53"/>
      <c r="M938" s="54" t="str">
        <f t="shared" si="376"/>
        <v>-</v>
      </c>
      <c r="N938" s="52">
        <f t="shared" si="401"/>
        <v>0</v>
      </c>
      <c r="O938" s="55">
        <f t="shared" ca="1" si="386"/>
        <v>28</v>
      </c>
      <c r="P938" s="55" t="str">
        <f t="shared" ca="1" si="387"/>
        <v>2019.7</v>
      </c>
      <c r="Q938" s="56">
        <f t="shared" si="388"/>
        <v>0</v>
      </c>
      <c r="R938" s="52" t="str">
        <f t="shared" si="389"/>
        <v/>
      </c>
      <c r="S938" s="52"/>
      <c r="T938" s="52" t="str">
        <f t="shared" si="397"/>
        <v>OV</v>
      </c>
      <c r="U938" s="57" t="s">
        <v>130</v>
      </c>
      <c r="V938" s="58">
        <f t="shared" ca="1" si="390"/>
        <v>0</v>
      </c>
      <c r="W938" s="64" t="s">
        <v>2491</v>
      </c>
      <c r="X938" s="60"/>
      <c r="Y938" s="61"/>
      <c r="Z938" s="56">
        <f t="shared" ca="1" si="402"/>
        <v>0</v>
      </c>
      <c r="AA938" s="56">
        <f t="shared" ca="1" si="402"/>
        <v>0</v>
      </c>
      <c r="AB938" s="56">
        <f t="shared" ca="1" si="402"/>
        <v>0</v>
      </c>
      <c r="AC938" s="56">
        <f t="shared" ca="1" si="402"/>
        <v>0</v>
      </c>
      <c r="AD938" s="56">
        <f t="shared" ca="1" si="402"/>
        <v>0</v>
      </c>
      <c r="AE938" s="56">
        <f t="shared" ca="1" si="402"/>
        <v>0</v>
      </c>
      <c r="AF938" s="56">
        <f t="shared" ca="1" si="402"/>
        <v>0</v>
      </c>
      <c r="AG938" s="56">
        <f t="shared" ca="1" si="402"/>
        <v>0</v>
      </c>
      <c r="AH938" s="56">
        <f t="shared" ca="1" si="402"/>
        <v>0</v>
      </c>
      <c r="AI938" s="56">
        <f t="shared" ca="1" si="402"/>
        <v>0</v>
      </c>
      <c r="AJ938" s="56">
        <f t="shared" ca="1" si="403"/>
        <v>0</v>
      </c>
      <c r="AK938" s="56">
        <f t="shared" ca="1" si="403"/>
        <v>0</v>
      </c>
      <c r="AL938" s="56">
        <f t="shared" ca="1" si="403"/>
        <v>0</v>
      </c>
      <c r="AM938" s="56">
        <f t="shared" ca="1" si="403"/>
        <v>0</v>
      </c>
      <c r="AN938" s="56">
        <f t="shared" ca="1" si="403"/>
        <v>0</v>
      </c>
      <c r="AO938" s="56">
        <f t="shared" ca="1" si="403"/>
        <v>0</v>
      </c>
      <c r="AP938" s="56">
        <f t="shared" ca="1" si="403"/>
        <v>0</v>
      </c>
      <c r="AQ938" s="56">
        <f t="shared" ca="1" si="403"/>
        <v>0</v>
      </c>
      <c r="AR938" s="56">
        <f t="shared" ca="1" si="403"/>
        <v>0</v>
      </c>
      <c r="AS938" s="56">
        <f t="shared" ca="1" si="403"/>
        <v>0</v>
      </c>
      <c r="AT938" s="56">
        <f t="shared" ca="1" si="404"/>
        <v>0</v>
      </c>
      <c r="AU938" s="56">
        <f t="shared" ca="1" si="404"/>
        <v>0</v>
      </c>
      <c r="AV938" s="56">
        <f t="shared" ca="1" si="404"/>
        <v>0</v>
      </c>
      <c r="AW938" s="56">
        <f t="shared" ca="1" si="404"/>
        <v>0</v>
      </c>
      <c r="AX938" s="56">
        <f t="shared" ca="1" si="404"/>
        <v>0</v>
      </c>
      <c r="AY938" s="56">
        <f t="shared" ca="1" si="404"/>
        <v>0</v>
      </c>
      <c r="AZ938" s="56">
        <f t="shared" ca="1" si="404"/>
        <v>0</v>
      </c>
      <c r="BA938" s="56">
        <f t="shared" ca="1" si="404"/>
        <v>0</v>
      </c>
      <c r="BB938" s="56">
        <f t="shared" ca="1" si="404"/>
        <v>0</v>
      </c>
      <c r="BC938" s="56">
        <f t="shared" ca="1" si="404"/>
        <v>0</v>
      </c>
      <c r="BD938" s="56">
        <f t="shared" ca="1" si="404"/>
        <v>0</v>
      </c>
      <c r="BE938" s="56">
        <f t="shared" ca="1" si="404"/>
        <v>0</v>
      </c>
      <c r="BF938" s="56">
        <f t="shared" ca="1" si="404"/>
        <v>0</v>
      </c>
      <c r="BG938" s="56">
        <f t="shared" ca="1" si="404"/>
        <v>0</v>
      </c>
      <c r="BI938" s="1"/>
    </row>
    <row r="939" spans="1:61" s="4" customFormat="1" x14ac:dyDescent="0.2">
      <c r="A939" s="4" t="s">
        <v>660</v>
      </c>
      <c r="B939" s="4" t="s">
        <v>2489</v>
      </c>
      <c r="C939" s="4" t="s">
        <v>1681</v>
      </c>
      <c r="E939" s="66"/>
      <c r="F939" s="67"/>
      <c r="G939" s="50" t="s">
        <v>1682</v>
      </c>
      <c r="H939" s="50" t="s">
        <v>1682</v>
      </c>
      <c r="I939" s="51"/>
      <c r="J939" s="52">
        <v>45</v>
      </c>
      <c r="K939" s="52"/>
      <c r="L939" s="53"/>
      <c r="M939" s="54" t="str">
        <f t="shared" si="376"/>
        <v>-</v>
      </c>
      <c r="N939" s="52">
        <f t="shared" si="401"/>
        <v>0</v>
      </c>
      <c r="O939" s="55">
        <f t="shared" ca="1" si="386"/>
        <v>28</v>
      </c>
      <c r="P939" s="55" t="str">
        <f t="shared" ca="1" si="387"/>
        <v>2019.7</v>
      </c>
      <c r="Q939" s="56">
        <f t="shared" si="388"/>
        <v>0</v>
      </c>
      <c r="R939" s="52" t="str">
        <f t="shared" si="389"/>
        <v/>
      </c>
      <c r="S939" s="52"/>
      <c r="T939" s="52" t="str">
        <f t="shared" si="397"/>
        <v>OV</v>
      </c>
      <c r="U939" s="57" t="s">
        <v>130</v>
      </c>
      <c r="V939" s="58">
        <f t="shared" ca="1" si="390"/>
        <v>0</v>
      </c>
      <c r="W939" s="64" t="s">
        <v>2491</v>
      </c>
      <c r="X939" s="60"/>
      <c r="Y939" s="61"/>
      <c r="Z939" s="56">
        <f t="shared" ca="1" si="402"/>
        <v>0</v>
      </c>
      <c r="AA939" s="56">
        <f t="shared" ca="1" si="402"/>
        <v>0</v>
      </c>
      <c r="AB939" s="56">
        <f t="shared" ca="1" si="402"/>
        <v>0</v>
      </c>
      <c r="AC939" s="56">
        <f t="shared" ca="1" si="402"/>
        <v>0</v>
      </c>
      <c r="AD939" s="56">
        <f t="shared" ca="1" si="402"/>
        <v>0</v>
      </c>
      <c r="AE939" s="56">
        <f t="shared" ca="1" si="402"/>
        <v>0</v>
      </c>
      <c r="AF939" s="56">
        <f t="shared" ca="1" si="402"/>
        <v>0</v>
      </c>
      <c r="AG939" s="56">
        <f t="shared" ca="1" si="402"/>
        <v>0</v>
      </c>
      <c r="AH939" s="56">
        <f t="shared" ca="1" si="402"/>
        <v>0</v>
      </c>
      <c r="AI939" s="56">
        <f t="shared" ca="1" si="402"/>
        <v>0</v>
      </c>
      <c r="AJ939" s="56">
        <f t="shared" ca="1" si="403"/>
        <v>0</v>
      </c>
      <c r="AK939" s="56">
        <f t="shared" ca="1" si="403"/>
        <v>0</v>
      </c>
      <c r="AL939" s="56">
        <f t="shared" ca="1" si="403"/>
        <v>0</v>
      </c>
      <c r="AM939" s="56">
        <f t="shared" ca="1" si="403"/>
        <v>0</v>
      </c>
      <c r="AN939" s="56">
        <f t="shared" ca="1" si="403"/>
        <v>0</v>
      </c>
      <c r="AO939" s="56">
        <f t="shared" ca="1" si="403"/>
        <v>0</v>
      </c>
      <c r="AP939" s="56">
        <f t="shared" ca="1" si="403"/>
        <v>0</v>
      </c>
      <c r="AQ939" s="56">
        <f t="shared" ca="1" si="403"/>
        <v>0</v>
      </c>
      <c r="AR939" s="56">
        <f t="shared" ca="1" si="403"/>
        <v>0</v>
      </c>
      <c r="AS939" s="56">
        <f t="shared" ca="1" si="403"/>
        <v>0</v>
      </c>
      <c r="AT939" s="56">
        <f t="shared" ca="1" si="404"/>
        <v>0</v>
      </c>
      <c r="AU939" s="56">
        <f t="shared" ca="1" si="404"/>
        <v>0</v>
      </c>
      <c r="AV939" s="56">
        <f t="shared" ca="1" si="404"/>
        <v>0</v>
      </c>
      <c r="AW939" s="56">
        <f t="shared" ca="1" si="404"/>
        <v>0</v>
      </c>
      <c r="AX939" s="56">
        <f t="shared" ca="1" si="404"/>
        <v>0</v>
      </c>
      <c r="AY939" s="56">
        <f t="shared" ca="1" si="404"/>
        <v>0</v>
      </c>
      <c r="AZ939" s="56">
        <f t="shared" ca="1" si="404"/>
        <v>0</v>
      </c>
      <c r="BA939" s="56">
        <f t="shared" ca="1" si="404"/>
        <v>0</v>
      </c>
      <c r="BB939" s="56">
        <f t="shared" ca="1" si="404"/>
        <v>0</v>
      </c>
      <c r="BC939" s="56">
        <f t="shared" ca="1" si="404"/>
        <v>0</v>
      </c>
      <c r="BD939" s="56">
        <f t="shared" ca="1" si="404"/>
        <v>0</v>
      </c>
      <c r="BE939" s="56">
        <f t="shared" ca="1" si="404"/>
        <v>0</v>
      </c>
      <c r="BF939" s="56">
        <f t="shared" ca="1" si="404"/>
        <v>0</v>
      </c>
      <c r="BG939" s="56">
        <f t="shared" ca="1" si="404"/>
        <v>0</v>
      </c>
      <c r="BI939" s="1"/>
    </row>
    <row r="940" spans="1:61" s="4" customFormat="1" x14ac:dyDescent="0.2">
      <c r="A940" s="4" t="s">
        <v>660</v>
      </c>
      <c r="B940" s="4" t="s">
        <v>2489</v>
      </c>
      <c r="C940" s="4" t="s">
        <v>1681</v>
      </c>
      <c r="E940" s="66"/>
      <c r="F940" s="67"/>
      <c r="G940" s="50" t="s">
        <v>1682</v>
      </c>
      <c r="H940" s="50" t="s">
        <v>1682</v>
      </c>
      <c r="I940" s="51"/>
      <c r="J940" s="52">
        <v>45</v>
      </c>
      <c r="K940" s="52"/>
      <c r="L940" s="53"/>
      <c r="M940" s="54" t="str">
        <f t="shared" ref="M940:M1012" si="405">IF(L940="","-",WEEKDAY(L940,2))</f>
        <v>-</v>
      </c>
      <c r="N940" s="52">
        <f t="shared" si="401"/>
        <v>0</v>
      </c>
      <c r="O940" s="55">
        <f t="shared" ca="1" si="386"/>
        <v>28</v>
      </c>
      <c r="P940" s="55" t="str">
        <f t="shared" ca="1" si="387"/>
        <v>2019.7</v>
      </c>
      <c r="Q940" s="56">
        <f t="shared" si="388"/>
        <v>0</v>
      </c>
      <c r="R940" s="52" t="str">
        <f t="shared" si="389"/>
        <v/>
      </c>
      <c r="S940" s="52"/>
      <c r="T940" s="52" t="str">
        <f t="shared" si="397"/>
        <v>OV</v>
      </c>
      <c r="U940" s="57" t="s">
        <v>130</v>
      </c>
      <c r="V940" s="58">
        <f t="shared" ca="1" si="390"/>
        <v>0</v>
      </c>
      <c r="W940" s="64" t="s">
        <v>2491</v>
      </c>
      <c r="X940" s="60"/>
      <c r="Y940" s="61"/>
      <c r="Z940" s="56">
        <f t="shared" ca="1" si="402"/>
        <v>0</v>
      </c>
      <c r="AA940" s="56">
        <f t="shared" ca="1" si="402"/>
        <v>0</v>
      </c>
      <c r="AB940" s="56">
        <f t="shared" ca="1" si="402"/>
        <v>0</v>
      </c>
      <c r="AC940" s="56">
        <f t="shared" ca="1" si="402"/>
        <v>0</v>
      </c>
      <c r="AD940" s="56">
        <f t="shared" ca="1" si="402"/>
        <v>0</v>
      </c>
      <c r="AE940" s="56">
        <f t="shared" ca="1" si="402"/>
        <v>0</v>
      </c>
      <c r="AF940" s="56">
        <f t="shared" ca="1" si="402"/>
        <v>0</v>
      </c>
      <c r="AG940" s="56">
        <f t="shared" ca="1" si="402"/>
        <v>0</v>
      </c>
      <c r="AH940" s="56">
        <f t="shared" ca="1" si="402"/>
        <v>0</v>
      </c>
      <c r="AI940" s="56">
        <f t="shared" ca="1" si="402"/>
        <v>0</v>
      </c>
      <c r="AJ940" s="56">
        <f t="shared" ca="1" si="403"/>
        <v>0</v>
      </c>
      <c r="AK940" s="56">
        <f t="shared" ca="1" si="403"/>
        <v>0</v>
      </c>
      <c r="AL940" s="56">
        <f t="shared" ca="1" si="403"/>
        <v>0</v>
      </c>
      <c r="AM940" s="56">
        <f t="shared" ca="1" si="403"/>
        <v>0</v>
      </c>
      <c r="AN940" s="56">
        <f t="shared" ca="1" si="403"/>
        <v>0</v>
      </c>
      <c r="AO940" s="56">
        <f t="shared" ca="1" si="403"/>
        <v>0</v>
      </c>
      <c r="AP940" s="56">
        <f t="shared" ca="1" si="403"/>
        <v>0</v>
      </c>
      <c r="AQ940" s="56">
        <f t="shared" ca="1" si="403"/>
        <v>0</v>
      </c>
      <c r="AR940" s="56">
        <f t="shared" ca="1" si="403"/>
        <v>0</v>
      </c>
      <c r="AS940" s="56">
        <f t="shared" ca="1" si="403"/>
        <v>0</v>
      </c>
      <c r="AT940" s="56">
        <f t="shared" ca="1" si="404"/>
        <v>0</v>
      </c>
      <c r="AU940" s="56">
        <f t="shared" ca="1" si="404"/>
        <v>0</v>
      </c>
      <c r="AV940" s="56">
        <f t="shared" ca="1" si="404"/>
        <v>0</v>
      </c>
      <c r="AW940" s="56">
        <f t="shared" ca="1" si="404"/>
        <v>0</v>
      </c>
      <c r="AX940" s="56">
        <f t="shared" ca="1" si="404"/>
        <v>0</v>
      </c>
      <c r="AY940" s="56">
        <f t="shared" ca="1" si="404"/>
        <v>0</v>
      </c>
      <c r="AZ940" s="56">
        <f t="shared" ca="1" si="404"/>
        <v>0</v>
      </c>
      <c r="BA940" s="56">
        <f t="shared" ca="1" si="404"/>
        <v>0</v>
      </c>
      <c r="BB940" s="56">
        <f t="shared" ca="1" si="404"/>
        <v>0</v>
      </c>
      <c r="BC940" s="56">
        <f t="shared" ca="1" si="404"/>
        <v>0</v>
      </c>
      <c r="BD940" s="56">
        <f t="shared" ca="1" si="404"/>
        <v>0</v>
      </c>
      <c r="BE940" s="56">
        <f t="shared" ca="1" si="404"/>
        <v>0</v>
      </c>
      <c r="BF940" s="56">
        <f t="shared" ca="1" si="404"/>
        <v>0</v>
      </c>
      <c r="BG940" s="56">
        <f t="shared" ca="1" si="404"/>
        <v>0</v>
      </c>
      <c r="BI940" s="1"/>
    </row>
    <row r="941" spans="1:61" s="4" customFormat="1" x14ac:dyDescent="0.2">
      <c r="A941" s="4" t="s">
        <v>1383</v>
      </c>
      <c r="B941" s="4" t="s">
        <v>2493</v>
      </c>
      <c r="C941" s="4" t="s">
        <v>1681</v>
      </c>
      <c r="E941" s="66"/>
      <c r="F941" s="67" t="s">
        <v>2494</v>
      </c>
      <c r="G941" s="50" t="s">
        <v>1682</v>
      </c>
      <c r="H941" s="50" t="s">
        <v>1682</v>
      </c>
      <c r="I941" s="51"/>
      <c r="J941" s="52">
        <v>14</v>
      </c>
      <c r="K941" s="52"/>
      <c r="L941" s="53">
        <v>43578</v>
      </c>
      <c r="M941" s="54">
        <f t="shared" si="405"/>
        <v>2</v>
      </c>
      <c r="N941" s="52">
        <f t="shared" si="401"/>
        <v>17</v>
      </c>
      <c r="O941" s="55">
        <f t="shared" ca="1" si="386"/>
        <v>28</v>
      </c>
      <c r="P941" s="55" t="str">
        <f t="shared" ca="1" si="387"/>
        <v>2019.7</v>
      </c>
      <c r="Q941" s="56">
        <f t="shared" si="388"/>
        <v>84.823803967327891</v>
      </c>
      <c r="R941" s="52">
        <f t="shared" ca="1" si="389"/>
        <v>78</v>
      </c>
      <c r="S941" s="52"/>
      <c r="T941" s="52" t="str">
        <f t="shared" ca="1" si="397"/>
        <v>OV</v>
      </c>
      <c r="U941" s="57" t="s">
        <v>130</v>
      </c>
      <c r="V941" s="58">
        <f t="shared" ca="1" si="390"/>
        <v>0</v>
      </c>
      <c r="W941" s="64" t="s">
        <v>2495</v>
      </c>
      <c r="X941" s="60">
        <v>67.97</v>
      </c>
      <c r="Y941" s="61">
        <v>363.47</v>
      </c>
      <c r="Z941" s="56">
        <f t="shared" ca="1" si="402"/>
        <v>0</v>
      </c>
      <c r="AA941" s="56">
        <f t="shared" ca="1" si="402"/>
        <v>0</v>
      </c>
      <c r="AB941" s="56">
        <f t="shared" ca="1" si="402"/>
        <v>0</v>
      </c>
      <c r="AC941" s="56">
        <f t="shared" ca="1" si="402"/>
        <v>0</v>
      </c>
      <c r="AD941" s="56">
        <f t="shared" ca="1" si="402"/>
        <v>0</v>
      </c>
      <c r="AE941" s="56">
        <f t="shared" ca="1" si="402"/>
        <v>0</v>
      </c>
      <c r="AF941" s="56">
        <f t="shared" ca="1" si="402"/>
        <v>0</v>
      </c>
      <c r="AG941" s="56">
        <f t="shared" ca="1" si="402"/>
        <v>0</v>
      </c>
      <c r="AH941" s="56">
        <f t="shared" ca="1" si="402"/>
        <v>0</v>
      </c>
      <c r="AI941" s="56">
        <f t="shared" ca="1" si="402"/>
        <v>363.47</v>
      </c>
      <c r="AJ941" s="56">
        <f t="shared" ca="1" si="403"/>
        <v>0</v>
      </c>
      <c r="AK941" s="56">
        <f t="shared" ca="1" si="403"/>
        <v>0</v>
      </c>
      <c r="AL941" s="56">
        <f t="shared" ca="1" si="403"/>
        <v>0</v>
      </c>
      <c r="AM941" s="56">
        <f t="shared" ca="1" si="403"/>
        <v>0</v>
      </c>
      <c r="AN941" s="56">
        <f t="shared" ca="1" si="403"/>
        <v>0</v>
      </c>
      <c r="AO941" s="56">
        <f t="shared" ca="1" si="403"/>
        <v>0</v>
      </c>
      <c r="AP941" s="56">
        <f t="shared" ca="1" si="403"/>
        <v>0</v>
      </c>
      <c r="AQ941" s="56">
        <f t="shared" ca="1" si="403"/>
        <v>0</v>
      </c>
      <c r="AR941" s="56">
        <f t="shared" ca="1" si="403"/>
        <v>0</v>
      </c>
      <c r="AS941" s="56">
        <f t="shared" ca="1" si="403"/>
        <v>0</v>
      </c>
      <c r="AT941" s="56">
        <f t="shared" ca="1" si="404"/>
        <v>0</v>
      </c>
      <c r="AU941" s="56">
        <f t="shared" ca="1" si="404"/>
        <v>0</v>
      </c>
      <c r="AV941" s="56">
        <f t="shared" ca="1" si="404"/>
        <v>0</v>
      </c>
      <c r="AW941" s="56">
        <f t="shared" ca="1" si="404"/>
        <v>0</v>
      </c>
      <c r="AX941" s="56">
        <f t="shared" ca="1" si="404"/>
        <v>0</v>
      </c>
      <c r="AY941" s="56">
        <f t="shared" ca="1" si="404"/>
        <v>0</v>
      </c>
      <c r="AZ941" s="56">
        <f t="shared" ca="1" si="404"/>
        <v>0</v>
      </c>
      <c r="BA941" s="56">
        <f t="shared" ca="1" si="404"/>
        <v>0</v>
      </c>
      <c r="BB941" s="56">
        <f t="shared" ca="1" si="404"/>
        <v>0</v>
      </c>
      <c r="BC941" s="56">
        <f t="shared" ca="1" si="404"/>
        <v>0</v>
      </c>
      <c r="BD941" s="56">
        <f t="shared" ca="1" si="404"/>
        <v>0</v>
      </c>
      <c r="BE941" s="56">
        <f t="shared" ca="1" si="404"/>
        <v>0</v>
      </c>
      <c r="BF941" s="56">
        <f t="shared" ca="1" si="404"/>
        <v>0</v>
      </c>
      <c r="BG941" s="56">
        <f t="shared" ca="1" si="404"/>
        <v>0</v>
      </c>
      <c r="BI941" s="1"/>
    </row>
    <row r="942" spans="1:61" s="4" customFormat="1" x14ac:dyDescent="0.2">
      <c r="A942" s="4" t="s">
        <v>1383</v>
      </c>
      <c r="B942" s="4" t="s">
        <v>2493</v>
      </c>
      <c r="C942" s="4" t="s">
        <v>1681</v>
      </c>
      <c r="E942" s="66"/>
      <c r="F942" s="67"/>
      <c r="G942" s="50" t="s">
        <v>1682</v>
      </c>
      <c r="H942" s="50" t="s">
        <v>1682</v>
      </c>
      <c r="I942" s="51"/>
      <c r="J942" s="52">
        <v>14</v>
      </c>
      <c r="K942" s="52"/>
      <c r="L942" s="53"/>
      <c r="M942" s="54" t="str">
        <f t="shared" si="405"/>
        <v>-</v>
      </c>
      <c r="N942" s="52">
        <f t="shared" si="401"/>
        <v>0</v>
      </c>
      <c r="O942" s="55">
        <f t="shared" ca="1" si="386"/>
        <v>28</v>
      </c>
      <c r="P942" s="55" t="str">
        <f t="shared" ca="1" si="387"/>
        <v>2019.7</v>
      </c>
      <c r="Q942" s="56">
        <f t="shared" si="388"/>
        <v>0</v>
      </c>
      <c r="R942" s="52" t="str">
        <f t="shared" si="389"/>
        <v/>
      </c>
      <c r="S942" s="52"/>
      <c r="T942" s="52" t="str">
        <f t="shared" si="397"/>
        <v>OV</v>
      </c>
      <c r="U942" s="57" t="s">
        <v>130</v>
      </c>
      <c r="V942" s="58">
        <f t="shared" ca="1" si="390"/>
        <v>0</v>
      </c>
      <c r="W942" s="64" t="s">
        <v>2495</v>
      </c>
      <c r="X942" s="60"/>
      <c r="Y942" s="61"/>
      <c r="Z942" s="56">
        <f t="shared" ref="Z942:AI951" ca="1" si="406">IF($O942-WEEKNUM(Z$1815)=0,$Y942,0)</f>
        <v>0</v>
      </c>
      <c r="AA942" s="56">
        <f t="shared" ca="1" si="406"/>
        <v>0</v>
      </c>
      <c r="AB942" s="56">
        <f t="shared" ca="1" si="406"/>
        <v>0</v>
      </c>
      <c r="AC942" s="56">
        <f t="shared" ca="1" si="406"/>
        <v>0</v>
      </c>
      <c r="AD942" s="56">
        <f t="shared" ca="1" si="406"/>
        <v>0</v>
      </c>
      <c r="AE942" s="56">
        <f t="shared" ca="1" si="406"/>
        <v>0</v>
      </c>
      <c r="AF942" s="56">
        <f t="shared" ca="1" si="406"/>
        <v>0</v>
      </c>
      <c r="AG942" s="56">
        <f t="shared" ca="1" si="406"/>
        <v>0</v>
      </c>
      <c r="AH942" s="56">
        <f t="shared" ca="1" si="406"/>
        <v>0</v>
      </c>
      <c r="AI942" s="56">
        <f t="shared" ca="1" si="406"/>
        <v>0</v>
      </c>
      <c r="AJ942" s="56">
        <f t="shared" ref="AJ942:AS951" ca="1" si="407">IF($O942-WEEKNUM(AJ$1815)=0,$Y942,0)</f>
        <v>0</v>
      </c>
      <c r="AK942" s="56">
        <f t="shared" ca="1" si="407"/>
        <v>0</v>
      </c>
      <c r="AL942" s="56">
        <f t="shared" ca="1" si="407"/>
        <v>0</v>
      </c>
      <c r="AM942" s="56">
        <f t="shared" ca="1" si="407"/>
        <v>0</v>
      </c>
      <c r="AN942" s="56">
        <f t="shared" ca="1" si="407"/>
        <v>0</v>
      </c>
      <c r="AO942" s="56">
        <f t="shared" ca="1" si="407"/>
        <v>0</v>
      </c>
      <c r="AP942" s="56">
        <f t="shared" ca="1" si="407"/>
        <v>0</v>
      </c>
      <c r="AQ942" s="56">
        <f t="shared" ca="1" si="407"/>
        <v>0</v>
      </c>
      <c r="AR942" s="56">
        <f t="shared" ca="1" si="407"/>
        <v>0</v>
      </c>
      <c r="AS942" s="56">
        <f t="shared" ca="1" si="407"/>
        <v>0</v>
      </c>
      <c r="AT942" s="56">
        <f t="shared" ref="AT942:BG951" ca="1" si="408">IF($O942-WEEKNUM(AT$1815)=0,$Y942,0)</f>
        <v>0</v>
      </c>
      <c r="AU942" s="56">
        <f t="shared" ca="1" si="408"/>
        <v>0</v>
      </c>
      <c r="AV942" s="56">
        <f t="shared" ca="1" si="408"/>
        <v>0</v>
      </c>
      <c r="AW942" s="56">
        <f t="shared" ca="1" si="408"/>
        <v>0</v>
      </c>
      <c r="AX942" s="56">
        <f t="shared" ca="1" si="408"/>
        <v>0</v>
      </c>
      <c r="AY942" s="56">
        <f t="shared" ca="1" si="408"/>
        <v>0</v>
      </c>
      <c r="AZ942" s="56">
        <f t="shared" ca="1" si="408"/>
        <v>0</v>
      </c>
      <c r="BA942" s="56">
        <f t="shared" ca="1" si="408"/>
        <v>0</v>
      </c>
      <c r="BB942" s="56">
        <f t="shared" ca="1" si="408"/>
        <v>0</v>
      </c>
      <c r="BC942" s="56">
        <f t="shared" ca="1" si="408"/>
        <v>0</v>
      </c>
      <c r="BD942" s="56">
        <f t="shared" ca="1" si="408"/>
        <v>0</v>
      </c>
      <c r="BE942" s="56">
        <f t="shared" ca="1" si="408"/>
        <v>0</v>
      </c>
      <c r="BF942" s="56">
        <f t="shared" ca="1" si="408"/>
        <v>0</v>
      </c>
      <c r="BG942" s="56">
        <f t="shared" ca="1" si="408"/>
        <v>0</v>
      </c>
      <c r="BI942" s="1"/>
    </row>
    <row r="943" spans="1:61" s="4" customFormat="1" x14ac:dyDescent="0.2">
      <c r="A943" s="4" t="s">
        <v>1383</v>
      </c>
      <c r="B943" s="4" t="s">
        <v>2493</v>
      </c>
      <c r="C943" s="4" t="s">
        <v>1681</v>
      </c>
      <c r="E943" s="66"/>
      <c r="F943" s="67"/>
      <c r="G943" s="50" t="s">
        <v>1682</v>
      </c>
      <c r="H943" s="50" t="s">
        <v>1682</v>
      </c>
      <c r="I943" s="51"/>
      <c r="J943" s="52">
        <v>14</v>
      </c>
      <c r="K943" s="52"/>
      <c r="L943" s="53"/>
      <c r="M943" s="54" t="str">
        <f t="shared" si="405"/>
        <v>-</v>
      </c>
      <c r="N943" s="52">
        <f t="shared" si="401"/>
        <v>0</v>
      </c>
      <c r="O943" s="55">
        <f t="shared" ca="1" si="386"/>
        <v>28</v>
      </c>
      <c r="P943" s="55" t="str">
        <f t="shared" ca="1" si="387"/>
        <v>2019.7</v>
      </c>
      <c r="Q943" s="56">
        <f t="shared" si="388"/>
        <v>0</v>
      </c>
      <c r="R943" s="52" t="str">
        <f t="shared" si="389"/>
        <v/>
      </c>
      <c r="S943" s="52"/>
      <c r="T943" s="52" t="str">
        <f t="shared" si="397"/>
        <v>OV</v>
      </c>
      <c r="U943" s="57" t="s">
        <v>130</v>
      </c>
      <c r="V943" s="58">
        <f t="shared" ca="1" si="390"/>
        <v>0</v>
      </c>
      <c r="W943" s="64" t="s">
        <v>2495</v>
      </c>
      <c r="X943" s="60"/>
      <c r="Y943" s="61"/>
      <c r="Z943" s="56">
        <f t="shared" ca="1" si="406"/>
        <v>0</v>
      </c>
      <c r="AA943" s="56">
        <f t="shared" ca="1" si="406"/>
        <v>0</v>
      </c>
      <c r="AB943" s="56">
        <f t="shared" ca="1" si="406"/>
        <v>0</v>
      </c>
      <c r="AC943" s="56">
        <f t="shared" ca="1" si="406"/>
        <v>0</v>
      </c>
      <c r="AD943" s="56">
        <f t="shared" ca="1" si="406"/>
        <v>0</v>
      </c>
      <c r="AE943" s="56">
        <f t="shared" ca="1" si="406"/>
        <v>0</v>
      </c>
      <c r="AF943" s="56">
        <f t="shared" ca="1" si="406"/>
        <v>0</v>
      </c>
      <c r="AG943" s="56">
        <f t="shared" ca="1" si="406"/>
        <v>0</v>
      </c>
      <c r="AH943" s="56">
        <f t="shared" ca="1" si="406"/>
        <v>0</v>
      </c>
      <c r="AI943" s="56">
        <f t="shared" ca="1" si="406"/>
        <v>0</v>
      </c>
      <c r="AJ943" s="56">
        <f t="shared" ca="1" si="407"/>
        <v>0</v>
      </c>
      <c r="AK943" s="56">
        <f t="shared" ca="1" si="407"/>
        <v>0</v>
      </c>
      <c r="AL943" s="56">
        <f t="shared" ca="1" si="407"/>
        <v>0</v>
      </c>
      <c r="AM943" s="56">
        <f t="shared" ca="1" si="407"/>
        <v>0</v>
      </c>
      <c r="AN943" s="56">
        <f t="shared" ca="1" si="407"/>
        <v>0</v>
      </c>
      <c r="AO943" s="56">
        <f t="shared" ca="1" si="407"/>
        <v>0</v>
      </c>
      <c r="AP943" s="56">
        <f t="shared" ca="1" si="407"/>
        <v>0</v>
      </c>
      <c r="AQ943" s="56">
        <f t="shared" ca="1" si="407"/>
        <v>0</v>
      </c>
      <c r="AR943" s="56">
        <f t="shared" ca="1" si="407"/>
        <v>0</v>
      </c>
      <c r="AS943" s="56">
        <f t="shared" ca="1" si="407"/>
        <v>0</v>
      </c>
      <c r="AT943" s="56">
        <f t="shared" ca="1" si="408"/>
        <v>0</v>
      </c>
      <c r="AU943" s="56">
        <f t="shared" ca="1" si="408"/>
        <v>0</v>
      </c>
      <c r="AV943" s="56">
        <f t="shared" ca="1" si="408"/>
        <v>0</v>
      </c>
      <c r="AW943" s="56">
        <f t="shared" ca="1" si="408"/>
        <v>0</v>
      </c>
      <c r="AX943" s="56">
        <f t="shared" ca="1" si="408"/>
        <v>0</v>
      </c>
      <c r="AY943" s="56">
        <f t="shared" ca="1" si="408"/>
        <v>0</v>
      </c>
      <c r="AZ943" s="56">
        <f t="shared" ca="1" si="408"/>
        <v>0</v>
      </c>
      <c r="BA943" s="56">
        <f t="shared" ca="1" si="408"/>
        <v>0</v>
      </c>
      <c r="BB943" s="56">
        <f t="shared" ca="1" si="408"/>
        <v>0</v>
      </c>
      <c r="BC943" s="56">
        <f t="shared" ca="1" si="408"/>
        <v>0</v>
      </c>
      <c r="BD943" s="56">
        <f t="shared" ca="1" si="408"/>
        <v>0</v>
      </c>
      <c r="BE943" s="56">
        <f t="shared" ca="1" si="408"/>
        <v>0</v>
      </c>
      <c r="BF943" s="56">
        <f t="shared" ca="1" si="408"/>
        <v>0</v>
      </c>
      <c r="BG943" s="56">
        <f t="shared" ca="1" si="408"/>
        <v>0</v>
      </c>
      <c r="BI943" s="1"/>
    </row>
    <row r="944" spans="1:61" s="4" customFormat="1" x14ac:dyDescent="0.2">
      <c r="A944" s="4" t="s">
        <v>1383</v>
      </c>
      <c r="B944" s="4" t="s">
        <v>2493</v>
      </c>
      <c r="C944" s="4" t="s">
        <v>1681</v>
      </c>
      <c r="E944" s="66"/>
      <c r="F944" s="67"/>
      <c r="G944" s="50" t="s">
        <v>1682</v>
      </c>
      <c r="H944" s="50" t="s">
        <v>1682</v>
      </c>
      <c r="I944" s="51"/>
      <c r="J944" s="52">
        <v>14</v>
      </c>
      <c r="K944" s="52"/>
      <c r="L944" s="53"/>
      <c r="M944" s="54" t="str">
        <f t="shared" si="405"/>
        <v>-</v>
      </c>
      <c r="N944" s="52">
        <f t="shared" si="401"/>
        <v>0</v>
      </c>
      <c r="O944" s="55">
        <f t="shared" ca="1" si="386"/>
        <v>28</v>
      </c>
      <c r="P944" s="55" t="str">
        <f t="shared" ca="1" si="387"/>
        <v>2019.7</v>
      </c>
      <c r="Q944" s="56">
        <f t="shared" si="388"/>
        <v>0</v>
      </c>
      <c r="R944" s="52" t="str">
        <f t="shared" si="389"/>
        <v/>
      </c>
      <c r="S944" s="52"/>
      <c r="T944" s="52" t="str">
        <f t="shared" si="397"/>
        <v>OV</v>
      </c>
      <c r="U944" s="57" t="s">
        <v>130</v>
      </c>
      <c r="V944" s="58">
        <f t="shared" ca="1" si="390"/>
        <v>0</v>
      </c>
      <c r="W944" s="64" t="s">
        <v>2495</v>
      </c>
      <c r="X944" s="60"/>
      <c r="Y944" s="61"/>
      <c r="Z944" s="56">
        <f t="shared" ca="1" si="406"/>
        <v>0</v>
      </c>
      <c r="AA944" s="56">
        <f t="shared" ca="1" si="406"/>
        <v>0</v>
      </c>
      <c r="AB944" s="56">
        <f t="shared" ca="1" si="406"/>
        <v>0</v>
      </c>
      <c r="AC944" s="56">
        <f t="shared" ca="1" si="406"/>
        <v>0</v>
      </c>
      <c r="AD944" s="56">
        <f t="shared" ca="1" si="406"/>
        <v>0</v>
      </c>
      <c r="AE944" s="56">
        <f t="shared" ca="1" si="406"/>
        <v>0</v>
      </c>
      <c r="AF944" s="56">
        <f t="shared" ca="1" si="406"/>
        <v>0</v>
      </c>
      <c r="AG944" s="56">
        <f t="shared" ca="1" si="406"/>
        <v>0</v>
      </c>
      <c r="AH944" s="56">
        <f t="shared" ca="1" si="406"/>
        <v>0</v>
      </c>
      <c r="AI944" s="56">
        <f t="shared" ca="1" si="406"/>
        <v>0</v>
      </c>
      <c r="AJ944" s="56">
        <f t="shared" ca="1" si="407"/>
        <v>0</v>
      </c>
      <c r="AK944" s="56">
        <f t="shared" ca="1" si="407"/>
        <v>0</v>
      </c>
      <c r="AL944" s="56">
        <f t="shared" ca="1" si="407"/>
        <v>0</v>
      </c>
      <c r="AM944" s="56">
        <f t="shared" ca="1" si="407"/>
        <v>0</v>
      </c>
      <c r="AN944" s="56">
        <f t="shared" ca="1" si="407"/>
        <v>0</v>
      </c>
      <c r="AO944" s="56">
        <f t="shared" ca="1" si="407"/>
        <v>0</v>
      </c>
      <c r="AP944" s="56">
        <f t="shared" ca="1" si="407"/>
        <v>0</v>
      </c>
      <c r="AQ944" s="56">
        <f t="shared" ca="1" si="407"/>
        <v>0</v>
      </c>
      <c r="AR944" s="56">
        <f t="shared" ca="1" si="407"/>
        <v>0</v>
      </c>
      <c r="AS944" s="56">
        <f t="shared" ca="1" si="407"/>
        <v>0</v>
      </c>
      <c r="AT944" s="56">
        <f t="shared" ca="1" si="408"/>
        <v>0</v>
      </c>
      <c r="AU944" s="56">
        <f t="shared" ca="1" si="408"/>
        <v>0</v>
      </c>
      <c r="AV944" s="56">
        <f t="shared" ca="1" si="408"/>
        <v>0</v>
      </c>
      <c r="AW944" s="56">
        <f t="shared" ca="1" si="408"/>
        <v>0</v>
      </c>
      <c r="AX944" s="56">
        <f t="shared" ca="1" si="408"/>
        <v>0</v>
      </c>
      <c r="AY944" s="56">
        <f t="shared" ca="1" si="408"/>
        <v>0</v>
      </c>
      <c r="AZ944" s="56">
        <f t="shared" ca="1" si="408"/>
        <v>0</v>
      </c>
      <c r="BA944" s="56">
        <f t="shared" ca="1" si="408"/>
        <v>0</v>
      </c>
      <c r="BB944" s="56">
        <f t="shared" ca="1" si="408"/>
        <v>0</v>
      </c>
      <c r="BC944" s="56">
        <f t="shared" ca="1" si="408"/>
        <v>0</v>
      </c>
      <c r="BD944" s="56">
        <f t="shared" ca="1" si="408"/>
        <v>0</v>
      </c>
      <c r="BE944" s="56">
        <f t="shared" ca="1" si="408"/>
        <v>0</v>
      </c>
      <c r="BF944" s="56">
        <f t="shared" ca="1" si="408"/>
        <v>0</v>
      </c>
      <c r="BG944" s="56">
        <f t="shared" ca="1" si="408"/>
        <v>0</v>
      </c>
      <c r="BI944" s="1"/>
    </row>
    <row r="945" spans="1:61" s="4" customFormat="1" x14ac:dyDescent="0.2">
      <c r="A945" s="4" t="s">
        <v>1383</v>
      </c>
      <c r="B945" s="4" t="s">
        <v>2493</v>
      </c>
      <c r="C945" s="4" t="s">
        <v>1681</v>
      </c>
      <c r="E945" s="66"/>
      <c r="F945" s="67"/>
      <c r="G945" s="50" t="s">
        <v>1682</v>
      </c>
      <c r="H945" s="50" t="s">
        <v>1682</v>
      </c>
      <c r="I945" s="51"/>
      <c r="J945" s="52">
        <v>14</v>
      </c>
      <c r="K945" s="52"/>
      <c r="L945" s="53"/>
      <c r="M945" s="54" t="str">
        <f t="shared" si="405"/>
        <v>-</v>
      </c>
      <c r="N945" s="52">
        <f t="shared" si="401"/>
        <v>0</v>
      </c>
      <c r="O945" s="55">
        <f t="shared" ca="1" si="386"/>
        <v>28</v>
      </c>
      <c r="P945" s="55" t="str">
        <f t="shared" ca="1" si="387"/>
        <v>2019.7</v>
      </c>
      <c r="Q945" s="56">
        <f t="shared" si="388"/>
        <v>0</v>
      </c>
      <c r="R945" s="52" t="str">
        <f t="shared" si="389"/>
        <v/>
      </c>
      <c r="S945" s="52"/>
      <c r="T945" s="52" t="str">
        <f t="shared" si="397"/>
        <v>OV</v>
      </c>
      <c r="U945" s="57" t="s">
        <v>130</v>
      </c>
      <c r="V945" s="58">
        <f t="shared" ca="1" si="390"/>
        <v>0</v>
      </c>
      <c r="W945" s="64" t="s">
        <v>2495</v>
      </c>
      <c r="X945" s="60"/>
      <c r="Y945" s="61"/>
      <c r="Z945" s="56">
        <f t="shared" ca="1" si="406"/>
        <v>0</v>
      </c>
      <c r="AA945" s="56">
        <f t="shared" ca="1" si="406"/>
        <v>0</v>
      </c>
      <c r="AB945" s="56">
        <f t="shared" ca="1" si="406"/>
        <v>0</v>
      </c>
      <c r="AC945" s="56">
        <f t="shared" ca="1" si="406"/>
        <v>0</v>
      </c>
      <c r="AD945" s="56">
        <f t="shared" ca="1" si="406"/>
        <v>0</v>
      </c>
      <c r="AE945" s="56">
        <f t="shared" ca="1" si="406"/>
        <v>0</v>
      </c>
      <c r="AF945" s="56">
        <f t="shared" ca="1" si="406"/>
        <v>0</v>
      </c>
      <c r="AG945" s="56">
        <f t="shared" ca="1" si="406"/>
        <v>0</v>
      </c>
      <c r="AH945" s="56">
        <f t="shared" ca="1" si="406"/>
        <v>0</v>
      </c>
      <c r="AI945" s="56">
        <f t="shared" ca="1" si="406"/>
        <v>0</v>
      </c>
      <c r="AJ945" s="56">
        <f t="shared" ca="1" si="407"/>
        <v>0</v>
      </c>
      <c r="AK945" s="56">
        <f t="shared" ca="1" si="407"/>
        <v>0</v>
      </c>
      <c r="AL945" s="56">
        <f t="shared" ca="1" si="407"/>
        <v>0</v>
      </c>
      <c r="AM945" s="56">
        <f t="shared" ca="1" si="407"/>
        <v>0</v>
      </c>
      <c r="AN945" s="56">
        <f t="shared" ca="1" si="407"/>
        <v>0</v>
      </c>
      <c r="AO945" s="56">
        <f t="shared" ca="1" si="407"/>
        <v>0</v>
      </c>
      <c r="AP945" s="56">
        <f t="shared" ca="1" si="407"/>
        <v>0</v>
      </c>
      <c r="AQ945" s="56">
        <f t="shared" ca="1" si="407"/>
        <v>0</v>
      </c>
      <c r="AR945" s="56">
        <f t="shared" ca="1" si="407"/>
        <v>0</v>
      </c>
      <c r="AS945" s="56">
        <f t="shared" ca="1" si="407"/>
        <v>0</v>
      </c>
      <c r="AT945" s="56">
        <f t="shared" ca="1" si="408"/>
        <v>0</v>
      </c>
      <c r="AU945" s="56">
        <f t="shared" ca="1" si="408"/>
        <v>0</v>
      </c>
      <c r="AV945" s="56">
        <f t="shared" ca="1" si="408"/>
        <v>0</v>
      </c>
      <c r="AW945" s="56">
        <f t="shared" ca="1" si="408"/>
        <v>0</v>
      </c>
      <c r="AX945" s="56">
        <f t="shared" ca="1" si="408"/>
        <v>0</v>
      </c>
      <c r="AY945" s="56">
        <f t="shared" ca="1" si="408"/>
        <v>0</v>
      </c>
      <c r="AZ945" s="56">
        <f t="shared" ca="1" si="408"/>
        <v>0</v>
      </c>
      <c r="BA945" s="56">
        <f t="shared" ca="1" si="408"/>
        <v>0</v>
      </c>
      <c r="BB945" s="56">
        <f t="shared" ca="1" si="408"/>
        <v>0</v>
      </c>
      <c r="BC945" s="56">
        <f t="shared" ca="1" si="408"/>
        <v>0</v>
      </c>
      <c r="BD945" s="56">
        <f t="shared" ca="1" si="408"/>
        <v>0</v>
      </c>
      <c r="BE945" s="56">
        <f t="shared" ca="1" si="408"/>
        <v>0</v>
      </c>
      <c r="BF945" s="56">
        <f t="shared" ca="1" si="408"/>
        <v>0</v>
      </c>
      <c r="BG945" s="56">
        <f t="shared" ca="1" si="408"/>
        <v>0</v>
      </c>
      <c r="BI945" s="1"/>
    </row>
    <row r="946" spans="1:61" s="4" customFormat="1" x14ac:dyDescent="0.2">
      <c r="B946" s="4" t="s">
        <v>2496</v>
      </c>
      <c r="C946" s="4" t="s">
        <v>1681</v>
      </c>
      <c r="E946" s="66"/>
      <c r="F946" s="67"/>
      <c r="G946" s="50" t="s">
        <v>1682</v>
      </c>
      <c r="H946" s="50" t="s">
        <v>1682</v>
      </c>
      <c r="I946" s="51"/>
      <c r="J946" s="52">
        <v>14</v>
      </c>
      <c r="K946" s="52"/>
      <c r="L946" s="53"/>
      <c r="M946" s="54" t="str">
        <f t="shared" si="405"/>
        <v>-</v>
      </c>
      <c r="N946" s="52">
        <f t="shared" si="401"/>
        <v>0</v>
      </c>
      <c r="O946" s="55">
        <f t="shared" ca="1" si="386"/>
        <v>28</v>
      </c>
      <c r="P946" s="55" t="str">
        <f t="shared" ca="1" si="387"/>
        <v>2019.7</v>
      </c>
      <c r="Q946" s="56">
        <f t="shared" si="388"/>
        <v>0</v>
      </c>
      <c r="R946" s="52" t="str">
        <f t="shared" si="389"/>
        <v/>
      </c>
      <c r="S946" s="52"/>
      <c r="T946" s="52" t="str">
        <f t="shared" si="397"/>
        <v>OV</v>
      </c>
      <c r="U946" s="57" t="s">
        <v>130</v>
      </c>
      <c r="V946" s="58">
        <f t="shared" ca="1" si="390"/>
        <v>0</v>
      </c>
      <c r="W946" s="64"/>
      <c r="X946" s="60"/>
      <c r="Y946" s="61"/>
      <c r="Z946" s="56">
        <f t="shared" ca="1" si="406"/>
        <v>0</v>
      </c>
      <c r="AA946" s="56">
        <f t="shared" ca="1" si="406"/>
        <v>0</v>
      </c>
      <c r="AB946" s="56">
        <f t="shared" ca="1" si="406"/>
        <v>0</v>
      </c>
      <c r="AC946" s="56">
        <f t="shared" ca="1" si="406"/>
        <v>0</v>
      </c>
      <c r="AD946" s="56">
        <f t="shared" ca="1" si="406"/>
        <v>0</v>
      </c>
      <c r="AE946" s="56">
        <f t="shared" ca="1" si="406"/>
        <v>0</v>
      </c>
      <c r="AF946" s="56">
        <f t="shared" ca="1" si="406"/>
        <v>0</v>
      </c>
      <c r="AG946" s="56">
        <f t="shared" ca="1" si="406"/>
        <v>0</v>
      </c>
      <c r="AH946" s="56">
        <f t="shared" ca="1" si="406"/>
        <v>0</v>
      </c>
      <c r="AI946" s="56">
        <f t="shared" ca="1" si="406"/>
        <v>0</v>
      </c>
      <c r="AJ946" s="56">
        <f t="shared" ca="1" si="407"/>
        <v>0</v>
      </c>
      <c r="AK946" s="56">
        <f t="shared" ca="1" si="407"/>
        <v>0</v>
      </c>
      <c r="AL946" s="56">
        <f t="shared" ca="1" si="407"/>
        <v>0</v>
      </c>
      <c r="AM946" s="56">
        <f t="shared" ca="1" si="407"/>
        <v>0</v>
      </c>
      <c r="AN946" s="56">
        <f t="shared" ca="1" si="407"/>
        <v>0</v>
      </c>
      <c r="AO946" s="56">
        <f t="shared" ca="1" si="407"/>
        <v>0</v>
      </c>
      <c r="AP946" s="56">
        <f t="shared" ca="1" si="407"/>
        <v>0</v>
      </c>
      <c r="AQ946" s="56">
        <f t="shared" ca="1" si="407"/>
        <v>0</v>
      </c>
      <c r="AR946" s="56">
        <f t="shared" ca="1" si="407"/>
        <v>0</v>
      </c>
      <c r="AS946" s="56">
        <f t="shared" ca="1" si="407"/>
        <v>0</v>
      </c>
      <c r="AT946" s="56">
        <f t="shared" ca="1" si="408"/>
        <v>0</v>
      </c>
      <c r="AU946" s="56">
        <f t="shared" ca="1" si="408"/>
        <v>0</v>
      </c>
      <c r="AV946" s="56">
        <f t="shared" ca="1" si="408"/>
        <v>0</v>
      </c>
      <c r="AW946" s="56">
        <f t="shared" ca="1" si="408"/>
        <v>0</v>
      </c>
      <c r="AX946" s="56">
        <f t="shared" ca="1" si="408"/>
        <v>0</v>
      </c>
      <c r="AY946" s="56">
        <f t="shared" ca="1" si="408"/>
        <v>0</v>
      </c>
      <c r="AZ946" s="56">
        <f t="shared" ca="1" si="408"/>
        <v>0</v>
      </c>
      <c r="BA946" s="56">
        <f t="shared" ca="1" si="408"/>
        <v>0</v>
      </c>
      <c r="BB946" s="56">
        <f t="shared" ca="1" si="408"/>
        <v>0</v>
      </c>
      <c r="BC946" s="56">
        <f t="shared" ca="1" si="408"/>
        <v>0</v>
      </c>
      <c r="BD946" s="56">
        <f t="shared" ca="1" si="408"/>
        <v>0</v>
      </c>
      <c r="BE946" s="56">
        <f t="shared" ca="1" si="408"/>
        <v>0</v>
      </c>
      <c r="BF946" s="56">
        <f t="shared" ca="1" si="408"/>
        <v>0</v>
      </c>
      <c r="BG946" s="56">
        <f t="shared" ca="1" si="408"/>
        <v>0</v>
      </c>
      <c r="BI946" s="1"/>
    </row>
    <row r="947" spans="1:61" s="4" customFormat="1" x14ac:dyDescent="0.2">
      <c r="B947" s="4" t="s">
        <v>2497</v>
      </c>
      <c r="C947" s="4" t="s">
        <v>1681</v>
      </c>
      <c r="E947" s="66"/>
      <c r="F947" s="67"/>
      <c r="G947" s="50" t="s">
        <v>1682</v>
      </c>
      <c r="H947" s="50" t="s">
        <v>1682</v>
      </c>
      <c r="I947" s="51"/>
      <c r="J947" s="52">
        <v>14</v>
      </c>
      <c r="K947" s="52"/>
      <c r="L947" s="53"/>
      <c r="M947" s="54" t="str">
        <f t="shared" si="405"/>
        <v>-</v>
      </c>
      <c r="N947" s="52">
        <f t="shared" si="401"/>
        <v>0</v>
      </c>
      <c r="O947" s="55">
        <f t="shared" ca="1" si="386"/>
        <v>28</v>
      </c>
      <c r="P947" s="55" t="str">
        <f t="shared" ca="1" si="387"/>
        <v>2019.7</v>
      </c>
      <c r="Q947" s="56">
        <f t="shared" si="388"/>
        <v>0</v>
      </c>
      <c r="R947" s="52" t="str">
        <f t="shared" si="389"/>
        <v/>
      </c>
      <c r="S947" s="52"/>
      <c r="T947" s="52" t="str">
        <f t="shared" si="397"/>
        <v>OV</v>
      </c>
      <c r="U947" s="57" t="s">
        <v>130</v>
      </c>
      <c r="V947" s="58">
        <f t="shared" ca="1" si="390"/>
        <v>0</v>
      </c>
      <c r="W947" s="64"/>
      <c r="X947" s="60"/>
      <c r="Y947" s="61"/>
      <c r="Z947" s="56">
        <f t="shared" ca="1" si="406"/>
        <v>0</v>
      </c>
      <c r="AA947" s="56">
        <f t="shared" ca="1" si="406"/>
        <v>0</v>
      </c>
      <c r="AB947" s="56">
        <f t="shared" ca="1" si="406"/>
        <v>0</v>
      </c>
      <c r="AC947" s="56">
        <f t="shared" ca="1" si="406"/>
        <v>0</v>
      </c>
      <c r="AD947" s="56">
        <f t="shared" ca="1" si="406"/>
        <v>0</v>
      </c>
      <c r="AE947" s="56">
        <f t="shared" ca="1" si="406"/>
        <v>0</v>
      </c>
      <c r="AF947" s="56">
        <f t="shared" ca="1" si="406"/>
        <v>0</v>
      </c>
      <c r="AG947" s="56">
        <f t="shared" ca="1" si="406"/>
        <v>0</v>
      </c>
      <c r="AH947" s="56">
        <f t="shared" ca="1" si="406"/>
        <v>0</v>
      </c>
      <c r="AI947" s="56">
        <f t="shared" ca="1" si="406"/>
        <v>0</v>
      </c>
      <c r="AJ947" s="56">
        <f t="shared" ca="1" si="407"/>
        <v>0</v>
      </c>
      <c r="AK947" s="56">
        <f t="shared" ca="1" si="407"/>
        <v>0</v>
      </c>
      <c r="AL947" s="56">
        <f t="shared" ca="1" si="407"/>
        <v>0</v>
      </c>
      <c r="AM947" s="56">
        <f t="shared" ca="1" si="407"/>
        <v>0</v>
      </c>
      <c r="AN947" s="56">
        <f t="shared" ca="1" si="407"/>
        <v>0</v>
      </c>
      <c r="AO947" s="56">
        <f t="shared" ca="1" si="407"/>
        <v>0</v>
      </c>
      <c r="AP947" s="56">
        <f t="shared" ca="1" si="407"/>
        <v>0</v>
      </c>
      <c r="AQ947" s="56">
        <f t="shared" ca="1" si="407"/>
        <v>0</v>
      </c>
      <c r="AR947" s="56">
        <f t="shared" ca="1" si="407"/>
        <v>0</v>
      </c>
      <c r="AS947" s="56">
        <f t="shared" ca="1" si="407"/>
        <v>0</v>
      </c>
      <c r="AT947" s="56">
        <f t="shared" ca="1" si="408"/>
        <v>0</v>
      </c>
      <c r="AU947" s="56">
        <f t="shared" ca="1" si="408"/>
        <v>0</v>
      </c>
      <c r="AV947" s="56">
        <f t="shared" ca="1" si="408"/>
        <v>0</v>
      </c>
      <c r="AW947" s="56">
        <f t="shared" ca="1" si="408"/>
        <v>0</v>
      </c>
      <c r="AX947" s="56">
        <f t="shared" ca="1" si="408"/>
        <v>0</v>
      </c>
      <c r="AY947" s="56">
        <f t="shared" ca="1" si="408"/>
        <v>0</v>
      </c>
      <c r="AZ947" s="56">
        <f t="shared" ca="1" si="408"/>
        <v>0</v>
      </c>
      <c r="BA947" s="56">
        <f t="shared" ca="1" si="408"/>
        <v>0</v>
      </c>
      <c r="BB947" s="56">
        <f t="shared" ca="1" si="408"/>
        <v>0</v>
      </c>
      <c r="BC947" s="56">
        <f t="shared" ca="1" si="408"/>
        <v>0</v>
      </c>
      <c r="BD947" s="56">
        <f t="shared" ca="1" si="408"/>
        <v>0</v>
      </c>
      <c r="BE947" s="56">
        <f t="shared" ca="1" si="408"/>
        <v>0</v>
      </c>
      <c r="BF947" s="56">
        <f t="shared" ca="1" si="408"/>
        <v>0</v>
      </c>
      <c r="BG947" s="56">
        <f t="shared" ca="1" si="408"/>
        <v>0</v>
      </c>
      <c r="BI947" s="1"/>
    </row>
    <row r="948" spans="1:61" s="4" customFormat="1" x14ac:dyDescent="0.2">
      <c r="A948" s="4" t="s">
        <v>292</v>
      </c>
      <c r="B948" s="4" t="s">
        <v>4072</v>
      </c>
      <c r="C948" s="4" t="s">
        <v>1684</v>
      </c>
      <c r="E948" s="66"/>
      <c r="F948" s="67" t="s">
        <v>295</v>
      </c>
      <c r="G948" s="50" t="s">
        <v>1682</v>
      </c>
      <c r="H948" s="50" t="s">
        <v>1682</v>
      </c>
      <c r="I948" s="51"/>
      <c r="J948" s="52">
        <v>30</v>
      </c>
      <c r="K948" s="52"/>
      <c r="L948" s="53">
        <v>43592</v>
      </c>
      <c r="M948" s="54">
        <f t="shared" si="405"/>
        <v>2</v>
      </c>
      <c r="N948" s="52">
        <f t="shared" si="401"/>
        <v>19</v>
      </c>
      <c r="O948" s="55">
        <f t="shared" ca="1" si="386"/>
        <v>28</v>
      </c>
      <c r="P948" s="55" t="str">
        <f t="shared" ca="1" si="387"/>
        <v>2019.7</v>
      </c>
      <c r="Q948" s="56">
        <f t="shared" si="388"/>
        <v>5610</v>
      </c>
      <c r="R948" s="52">
        <f t="shared" ca="1" si="389"/>
        <v>64</v>
      </c>
      <c r="S948" s="52"/>
      <c r="T948" s="52" t="str">
        <f t="shared" ca="1" si="397"/>
        <v>OV</v>
      </c>
      <c r="U948" s="57" t="s">
        <v>178</v>
      </c>
      <c r="V948" s="58">
        <f t="shared" ca="1" si="390"/>
        <v>0</v>
      </c>
      <c r="W948" s="59"/>
      <c r="X948" s="60"/>
      <c r="Y948" s="61">
        <v>5610</v>
      </c>
      <c r="Z948" s="56">
        <f t="shared" ca="1" si="406"/>
        <v>0</v>
      </c>
      <c r="AA948" s="56">
        <f t="shared" ca="1" si="406"/>
        <v>0</v>
      </c>
      <c r="AB948" s="56">
        <f t="shared" ca="1" si="406"/>
        <v>0</v>
      </c>
      <c r="AC948" s="56">
        <f t="shared" ca="1" si="406"/>
        <v>0</v>
      </c>
      <c r="AD948" s="56">
        <f t="shared" ca="1" si="406"/>
        <v>0</v>
      </c>
      <c r="AE948" s="56">
        <f t="shared" ca="1" si="406"/>
        <v>0</v>
      </c>
      <c r="AF948" s="56">
        <f t="shared" ca="1" si="406"/>
        <v>0</v>
      </c>
      <c r="AG948" s="56">
        <f t="shared" ca="1" si="406"/>
        <v>0</v>
      </c>
      <c r="AH948" s="56">
        <f t="shared" ca="1" si="406"/>
        <v>0</v>
      </c>
      <c r="AI948" s="56">
        <f t="shared" ca="1" si="406"/>
        <v>5610</v>
      </c>
      <c r="AJ948" s="56">
        <f t="shared" ca="1" si="407"/>
        <v>0</v>
      </c>
      <c r="AK948" s="56">
        <f t="shared" ca="1" si="407"/>
        <v>0</v>
      </c>
      <c r="AL948" s="56">
        <f t="shared" ca="1" si="407"/>
        <v>0</v>
      </c>
      <c r="AM948" s="56">
        <f t="shared" ca="1" si="407"/>
        <v>0</v>
      </c>
      <c r="AN948" s="56">
        <f t="shared" ca="1" si="407"/>
        <v>0</v>
      </c>
      <c r="AO948" s="56">
        <f t="shared" ca="1" si="407"/>
        <v>0</v>
      </c>
      <c r="AP948" s="56">
        <f t="shared" ca="1" si="407"/>
        <v>0</v>
      </c>
      <c r="AQ948" s="56">
        <f t="shared" ca="1" si="407"/>
        <v>0</v>
      </c>
      <c r="AR948" s="56">
        <f t="shared" ca="1" si="407"/>
        <v>0</v>
      </c>
      <c r="AS948" s="56">
        <f t="shared" ca="1" si="407"/>
        <v>0</v>
      </c>
      <c r="AT948" s="56">
        <f t="shared" ca="1" si="408"/>
        <v>0</v>
      </c>
      <c r="AU948" s="56">
        <f t="shared" ca="1" si="408"/>
        <v>0</v>
      </c>
      <c r="AV948" s="56">
        <f t="shared" ca="1" si="408"/>
        <v>0</v>
      </c>
      <c r="AW948" s="56">
        <f t="shared" ca="1" si="408"/>
        <v>0</v>
      </c>
      <c r="AX948" s="56">
        <f t="shared" ca="1" si="408"/>
        <v>0</v>
      </c>
      <c r="AY948" s="56">
        <f t="shared" ca="1" si="408"/>
        <v>0</v>
      </c>
      <c r="AZ948" s="56">
        <f t="shared" ca="1" si="408"/>
        <v>0</v>
      </c>
      <c r="BA948" s="56">
        <f t="shared" ca="1" si="408"/>
        <v>0</v>
      </c>
      <c r="BB948" s="56">
        <f t="shared" ca="1" si="408"/>
        <v>0</v>
      </c>
      <c r="BC948" s="56">
        <f t="shared" ca="1" si="408"/>
        <v>0</v>
      </c>
      <c r="BD948" s="56">
        <f t="shared" ca="1" si="408"/>
        <v>0</v>
      </c>
      <c r="BE948" s="56">
        <f t="shared" ca="1" si="408"/>
        <v>0</v>
      </c>
      <c r="BF948" s="56">
        <f t="shared" ca="1" si="408"/>
        <v>0</v>
      </c>
      <c r="BG948" s="56">
        <f t="shared" ca="1" si="408"/>
        <v>0</v>
      </c>
    </row>
    <row r="949" spans="1:61" s="4" customFormat="1" x14ac:dyDescent="0.2">
      <c r="A949" s="4" t="s">
        <v>292</v>
      </c>
      <c r="B949" s="4" t="s">
        <v>4072</v>
      </c>
      <c r="C949" s="4" t="s">
        <v>1684</v>
      </c>
      <c r="E949" s="66"/>
      <c r="F949" s="67"/>
      <c r="G949" s="50" t="s">
        <v>1682</v>
      </c>
      <c r="H949" s="50" t="s">
        <v>1682</v>
      </c>
      <c r="I949" s="51"/>
      <c r="J949" s="52">
        <v>30</v>
      </c>
      <c r="K949" s="52"/>
      <c r="L949" s="53"/>
      <c r="M949" s="54" t="str">
        <f t="shared" si="405"/>
        <v>-</v>
      </c>
      <c r="N949" s="52">
        <f t="shared" si="401"/>
        <v>0</v>
      </c>
      <c r="O949" s="55">
        <f t="shared" ca="1" si="386"/>
        <v>28</v>
      </c>
      <c r="P949" s="55" t="str">
        <f t="shared" ca="1" si="387"/>
        <v>2019.7</v>
      </c>
      <c r="Q949" s="56">
        <f t="shared" si="388"/>
        <v>0</v>
      </c>
      <c r="R949" s="52" t="str">
        <f t="shared" si="389"/>
        <v/>
      </c>
      <c r="S949" s="52"/>
      <c r="T949" s="52" t="str">
        <f t="shared" si="397"/>
        <v>OV</v>
      </c>
      <c r="U949" s="57" t="s">
        <v>178</v>
      </c>
      <c r="V949" s="58">
        <f t="shared" ca="1" si="390"/>
        <v>0</v>
      </c>
      <c r="W949" s="59"/>
      <c r="X949" s="60"/>
      <c r="Y949" s="61"/>
      <c r="Z949" s="56">
        <f t="shared" ca="1" si="406"/>
        <v>0</v>
      </c>
      <c r="AA949" s="56">
        <f t="shared" ca="1" si="406"/>
        <v>0</v>
      </c>
      <c r="AB949" s="56">
        <f t="shared" ca="1" si="406"/>
        <v>0</v>
      </c>
      <c r="AC949" s="56">
        <f t="shared" ca="1" si="406"/>
        <v>0</v>
      </c>
      <c r="AD949" s="56">
        <f t="shared" ca="1" si="406"/>
        <v>0</v>
      </c>
      <c r="AE949" s="56">
        <f t="shared" ca="1" si="406"/>
        <v>0</v>
      </c>
      <c r="AF949" s="56">
        <f t="shared" ca="1" si="406"/>
        <v>0</v>
      </c>
      <c r="AG949" s="56">
        <f t="shared" ca="1" si="406"/>
        <v>0</v>
      </c>
      <c r="AH949" s="56">
        <f t="shared" ca="1" si="406"/>
        <v>0</v>
      </c>
      <c r="AI949" s="56">
        <f t="shared" ca="1" si="406"/>
        <v>0</v>
      </c>
      <c r="AJ949" s="56">
        <f t="shared" ca="1" si="407"/>
        <v>0</v>
      </c>
      <c r="AK949" s="56">
        <f t="shared" ca="1" si="407"/>
        <v>0</v>
      </c>
      <c r="AL949" s="56">
        <f t="shared" ca="1" si="407"/>
        <v>0</v>
      </c>
      <c r="AM949" s="56">
        <f t="shared" ca="1" si="407"/>
        <v>0</v>
      </c>
      <c r="AN949" s="56">
        <f t="shared" ca="1" si="407"/>
        <v>0</v>
      </c>
      <c r="AO949" s="56">
        <f t="shared" ca="1" si="407"/>
        <v>0</v>
      </c>
      <c r="AP949" s="56">
        <f t="shared" ca="1" si="407"/>
        <v>0</v>
      </c>
      <c r="AQ949" s="56">
        <f t="shared" ca="1" si="407"/>
        <v>0</v>
      </c>
      <c r="AR949" s="56">
        <f t="shared" ca="1" si="407"/>
        <v>0</v>
      </c>
      <c r="AS949" s="56">
        <f t="shared" ca="1" si="407"/>
        <v>0</v>
      </c>
      <c r="AT949" s="56">
        <f t="shared" ca="1" si="408"/>
        <v>0</v>
      </c>
      <c r="AU949" s="56">
        <f t="shared" ca="1" si="408"/>
        <v>0</v>
      </c>
      <c r="AV949" s="56">
        <f t="shared" ca="1" si="408"/>
        <v>0</v>
      </c>
      <c r="AW949" s="56">
        <f t="shared" ca="1" si="408"/>
        <v>0</v>
      </c>
      <c r="AX949" s="56">
        <f t="shared" ca="1" si="408"/>
        <v>0</v>
      </c>
      <c r="AY949" s="56">
        <f t="shared" ca="1" si="408"/>
        <v>0</v>
      </c>
      <c r="AZ949" s="56">
        <f t="shared" ca="1" si="408"/>
        <v>0</v>
      </c>
      <c r="BA949" s="56">
        <f t="shared" ca="1" si="408"/>
        <v>0</v>
      </c>
      <c r="BB949" s="56">
        <f t="shared" ca="1" si="408"/>
        <v>0</v>
      </c>
      <c r="BC949" s="56">
        <f t="shared" ca="1" si="408"/>
        <v>0</v>
      </c>
      <c r="BD949" s="56">
        <f t="shared" ca="1" si="408"/>
        <v>0</v>
      </c>
      <c r="BE949" s="56">
        <f t="shared" ca="1" si="408"/>
        <v>0</v>
      </c>
      <c r="BF949" s="56">
        <f t="shared" ca="1" si="408"/>
        <v>0</v>
      </c>
      <c r="BG949" s="56">
        <f t="shared" ca="1" si="408"/>
        <v>0</v>
      </c>
    </row>
    <row r="950" spans="1:61" s="4" customFormat="1" x14ac:dyDescent="0.2">
      <c r="A950" s="4" t="s">
        <v>2499</v>
      </c>
      <c r="B950" s="4" t="s">
        <v>4083</v>
      </c>
      <c r="C950" s="4" t="s">
        <v>1684</v>
      </c>
      <c r="E950" s="66"/>
      <c r="F950" s="67"/>
      <c r="G950" s="50" t="s">
        <v>1682</v>
      </c>
      <c r="H950" s="50" t="s">
        <v>1682</v>
      </c>
      <c r="I950" s="51"/>
      <c r="J950" s="52">
        <v>30</v>
      </c>
      <c r="K950" s="52"/>
      <c r="L950" s="53"/>
      <c r="M950" s="54" t="str">
        <f t="shared" si="405"/>
        <v>-</v>
      </c>
      <c r="N950" s="52">
        <f t="shared" si="401"/>
        <v>0</v>
      </c>
      <c r="O950" s="55">
        <f t="shared" ca="1" si="386"/>
        <v>28</v>
      </c>
      <c r="P950" s="55" t="str">
        <f t="shared" ca="1" si="387"/>
        <v>2019.7</v>
      </c>
      <c r="Q950" s="56">
        <f t="shared" si="388"/>
        <v>0</v>
      </c>
      <c r="R950" s="52" t="str">
        <f t="shared" si="389"/>
        <v/>
      </c>
      <c r="S950" s="52"/>
      <c r="T950" s="52" t="str">
        <f t="shared" si="397"/>
        <v>OV</v>
      </c>
      <c r="U950" s="57" t="s">
        <v>178</v>
      </c>
      <c r="V950" s="58">
        <f t="shared" ca="1" si="390"/>
        <v>0</v>
      </c>
      <c r="W950" s="59"/>
      <c r="X950" s="60"/>
      <c r="Y950" s="61"/>
      <c r="Z950" s="56">
        <f t="shared" ca="1" si="406"/>
        <v>0</v>
      </c>
      <c r="AA950" s="56">
        <f t="shared" ca="1" si="406"/>
        <v>0</v>
      </c>
      <c r="AB950" s="56">
        <f t="shared" ca="1" si="406"/>
        <v>0</v>
      </c>
      <c r="AC950" s="56">
        <f t="shared" ca="1" si="406"/>
        <v>0</v>
      </c>
      <c r="AD950" s="56">
        <f t="shared" ca="1" si="406"/>
        <v>0</v>
      </c>
      <c r="AE950" s="56">
        <f t="shared" ca="1" si="406"/>
        <v>0</v>
      </c>
      <c r="AF950" s="56">
        <f t="shared" ca="1" si="406"/>
        <v>0</v>
      </c>
      <c r="AG950" s="56">
        <f t="shared" ca="1" si="406"/>
        <v>0</v>
      </c>
      <c r="AH950" s="56">
        <f t="shared" ca="1" si="406"/>
        <v>0</v>
      </c>
      <c r="AI950" s="56">
        <f t="shared" ca="1" si="406"/>
        <v>0</v>
      </c>
      <c r="AJ950" s="56">
        <f t="shared" ca="1" si="407"/>
        <v>0</v>
      </c>
      <c r="AK950" s="56">
        <f t="shared" ca="1" si="407"/>
        <v>0</v>
      </c>
      <c r="AL950" s="56">
        <f t="shared" ca="1" si="407"/>
        <v>0</v>
      </c>
      <c r="AM950" s="56">
        <f t="shared" ca="1" si="407"/>
        <v>0</v>
      </c>
      <c r="AN950" s="56">
        <f t="shared" ca="1" si="407"/>
        <v>0</v>
      </c>
      <c r="AO950" s="56">
        <f t="shared" ca="1" si="407"/>
        <v>0</v>
      </c>
      <c r="AP950" s="56">
        <f t="shared" ca="1" si="407"/>
        <v>0</v>
      </c>
      <c r="AQ950" s="56">
        <f t="shared" ca="1" si="407"/>
        <v>0</v>
      </c>
      <c r="AR950" s="56">
        <f t="shared" ca="1" si="407"/>
        <v>0</v>
      </c>
      <c r="AS950" s="56">
        <f t="shared" ca="1" si="407"/>
        <v>0</v>
      </c>
      <c r="AT950" s="56">
        <f t="shared" ca="1" si="408"/>
        <v>0</v>
      </c>
      <c r="AU950" s="56">
        <f t="shared" ca="1" si="408"/>
        <v>0</v>
      </c>
      <c r="AV950" s="56">
        <f t="shared" ca="1" si="408"/>
        <v>0</v>
      </c>
      <c r="AW950" s="56">
        <f t="shared" ca="1" si="408"/>
        <v>0</v>
      </c>
      <c r="AX950" s="56">
        <f t="shared" ca="1" si="408"/>
        <v>0</v>
      </c>
      <c r="AY950" s="56">
        <f t="shared" ca="1" si="408"/>
        <v>0</v>
      </c>
      <c r="AZ950" s="56">
        <f t="shared" ca="1" si="408"/>
        <v>0</v>
      </c>
      <c r="BA950" s="56">
        <f t="shared" ca="1" si="408"/>
        <v>0</v>
      </c>
      <c r="BB950" s="56">
        <f t="shared" ca="1" si="408"/>
        <v>0</v>
      </c>
      <c r="BC950" s="56">
        <f t="shared" ca="1" si="408"/>
        <v>0</v>
      </c>
      <c r="BD950" s="56">
        <f t="shared" ca="1" si="408"/>
        <v>0</v>
      </c>
      <c r="BE950" s="56">
        <f t="shared" ca="1" si="408"/>
        <v>0</v>
      </c>
      <c r="BF950" s="56">
        <f t="shared" ca="1" si="408"/>
        <v>0</v>
      </c>
      <c r="BG950" s="56">
        <f t="shared" ca="1" si="408"/>
        <v>0</v>
      </c>
    </row>
    <row r="951" spans="1:61" s="4" customFormat="1" x14ac:dyDescent="0.2">
      <c r="A951" s="4" t="s">
        <v>2500</v>
      </c>
      <c r="B951" s="4" t="s">
        <v>2501</v>
      </c>
      <c r="C951" s="4" t="s">
        <v>1688</v>
      </c>
      <c r="D951" s="109" t="s">
        <v>2502</v>
      </c>
      <c r="E951" s="66"/>
      <c r="F951" s="67"/>
      <c r="G951" s="50" t="s">
        <v>1682</v>
      </c>
      <c r="H951" s="50" t="s">
        <v>1682</v>
      </c>
      <c r="I951" s="51"/>
      <c r="J951" s="52">
        <v>14</v>
      </c>
      <c r="K951" s="52"/>
      <c r="L951" s="53"/>
      <c r="M951" s="54" t="str">
        <f t="shared" si="405"/>
        <v>-</v>
      </c>
      <c r="N951" s="52">
        <f t="shared" si="401"/>
        <v>0</v>
      </c>
      <c r="O951" s="55">
        <f t="shared" ca="1" si="386"/>
        <v>28</v>
      </c>
      <c r="P951" s="55" t="str">
        <f t="shared" ca="1" si="387"/>
        <v>2019.7</v>
      </c>
      <c r="Q951" s="56">
        <f t="shared" si="388"/>
        <v>0</v>
      </c>
      <c r="R951" s="52" t="str">
        <f t="shared" si="389"/>
        <v/>
      </c>
      <c r="S951" s="52"/>
      <c r="T951" s="52" t="str">
        <f t="shared" si="397"/>
        <v>OV</v>
      </c>
      <c r="U951" s="57" t="s">
        <v>130</v>
      </c>
      <c r="V951" s="58">
        <f t="shared" ca="1" si="390"/>
        <v>0</v>
      </c>
      <c r="W951" s="64" t="s">
        <v>2503</v>
      </c>
      <c r="X951" s="60"/>
      <c r="Y951" s="61"/>
      <c r="Z951" s="56">
        <f t="shared" ca="1" si="406"/>
        <v>0</v>
      </c>
      <c r="AA951" s="56">
        <f t="shared" ca="1" si="406"/>
        <v>0</v>
      </c>
      <c r="AB951" s="56">
        <f t="shared" ca="1" si="406"/>
        <v>0</v>
      </c>
      <c r="AC951" s="56">
        <f t="shared" ca="1" si="406"/>
        <v>0</v>
      </c>
      <c r="AD951" s="56">
        <f t="shared" ca="1" si="406"/>
        <v>0</v>
      </c>
      <c r="AE951" s="56">
        <f t="shared" ca="1" si="406"/>
        <v>0</v>
      </c>
      <c r="AF951" s="56">
        <f t="shared" ca="1" si="406"/>
        <v>0</v>
      </c>
      <c r="AG951" s="56">
        <f t="shared" ca="1" si="406"/>
        <v>0</v>
      </c>
      <c r="AH951" s="56">
        <f t="shared" ca="1" si="406"/>
        <v>0</v>
      </c>
      <c r="AI951" s="56">
        <f t="shared" ca="1" si="406"/>
        <v>0</v>
      </c>
      <c r="AJ951" s="56">
        <f t="shared" ca="1" si="407"/>
        <v>0</v>
      </c>
      <c r="AK951" s="56">
        <f t="shared" ca="1" si="407"/>
        <v>0</v>
      </c>
      <c r="AL951" s="56">
        <f t="shared" ca="1" si="407"/>
        <v>0</v>
      </c>
      <c r="AM951" s="56">
        <f t="shared" ca="1" si="407"/>
        <v>0</v>
      </c>
      <c r="AN951" s="56">
        <f t="shared" ca="1" si="407"/>
        <v>0</v>
      </c>
      <c r="AO951" s="56">
        <f t="shared" ca="1" si="407"/>
        <v>0</v>
      </c>
      <c r="AP951" s="56">
        <f t="shared" ca="1" si="407"/>
        <v>0</v>
      </c>
      <c r="AQ951" s="56">
        <f t="shared" ca="1" si="407"/>
        <v>0</v>
      </c>
      <c r="AR951" s="56">
        <f t="shared" ca="1" si="407"/>
        <v>0</v>
      </c>
      <c r="AS951" s="56">
        <f t="shared" ca="1" si="407"/>
        <v>0</v>
      </c>
      <c r="AT951" s="56">
        <f t="shared" ca="1" si="408"/>
        <v>0</v>
      </c>
      <c r="AU951" s="56">
        <f t="shared" ca="1" si="408"/>
        <v>0</v>
      </c>
      <c r="AV951" s="56">
        <f t="shared" ca="1" si="408"/>
        <v>0</v>
      </c>
      <c r="AW951" s="56">
        <f t="shared" ca="1" si="408"/>
        <v>0</v>
      </c>
      <c r="AX951" s="56">
        <f t="shared" ca="1" si="408"/>
        <v>0</v>
      </c>
      <c r="AY951" s="56">
        <f t="shared" ca="1" si="408"/>
        <v>0</v>
      </c>
      <c r="AZ951" s="56">
        <f t="shared" ca="1" si="408"/>
        <v>0</v>
      </c>
      <c r="BA951" s="56">
        <f t="shared" ca="1" si="408"/>
        <v>0</v>
      </c>
      <c r="BB951" s="56">
        <f t="shared" ca="1" si="408"/>
        <v>0</v>
      </c>
      <c r="BC951" s="56">
        <f t="shared" ca="1" si="408"/>
        <v>0</v>
      </c>
      <c r="BD951" s="56">
        <f t="shared" ca="1" si="408"/>
        <v>0</v>
      </c>
      <c r="BE951" s="56">
        <f t="shared" ca="1" si="408"/>
        <v>0</v>
      </c>
      <c r="BF951" s="56">
        <f t="shared" ca="1" si="408"/>
        <v>0</v>
      </c>
      <c r="BG951" s="56">
        <f t="shared" ca="1" si="408"/>
        <v>0</v>
      </c>
    </row>
    <row r="952" spans="1:61" s="4" customFormat="1" x14ac:dyDescent="0.2">
      <c r="A952" s="4" t="s">
        <v>1501</v>
      </c>
      <c r="B952" s="4" t="s">
        <v>2504</v>
      </c>
      <c r="C952" s="4" t="s">
        <v>1733</v>
      </c>
      <c r="E952" s="102"/>
      <c r="F952" s="86" t="s">
        <v>1507</v>
      </c>
      <c r="G952" s="50" t="s">
        <v>1682</v>
      </c>
      <c r="H952" s="50" t="s">
        <v>1682</v>
      </c>
      <c r="I952" s="110"/>
      <c r="J952" s="52">
        <v>14</v>
      </c>
      <c r="K952" s="52"/>
      <c r="L952" s="53">
        <v>43599</v>
      </c>
      <c r="M952" s="54">
        <f t="shared" si="405"/>
        <v>2</v>
      </c>
      <c r="N952" s="52">
        <f t="shared" si="401"/>
        <v>20</v>
      </c>
      <c r="O952" s="55">
        <f t="shared" ca="1" si="386"/>
        <v>28</v>
      </c>
      <c r="P952" s="55" t="str">
        <f t="shared" ca="1" si="387"/>
        <v>2019.7</v>
      </c>
      <c r="Q952" s="56">
        <f t="shared" si="388"/>
        <v>895.58926487747954</v>
      </c>
      <c r="R952" s="52">
        <f t="shared" ca="1" si="389"/>
        <v>57</v>
      </c>
      <c r="S952" s="52"/>
      <c r="T952" s="52" t="str">
        <f t="shared" ca="1" si="397"/>
        <v>OV</v>
      </c>
      <c r="U952" s="57" t="s">
        <v>130</v>
      </c>
      <c r="V952" s="58">
        <f t="shared" ca="1" si="390"/>
        <v>0</v>
      </c>
      <c r="W952" s="64" t="s">
        <v>2505</v>
      </c>
      <c r="X952" s="60">
        <v>717.6</v>
      </c>
      <c r="Y952" s="61">
        <v>3837.6</v>
      </c>
      <c r="Z952" s="56">
        <f t="shared" ref="Z952:AI961" ca="1" si="409">IF($O952-WEEKNUM(Z$1815)=0,$Y952,0)</f>
        <v>0</v>
      </c>
      <c r="AA952" s="56">
        <f t="shared" ca="1" si="409"/>
        <v>0</v>
      </c>
      <c r="AB952" s="56">
        <f t="shared" ca="1" si="409"/>
        <v>0</v>
      </c>
      <c r="AC952" s="56">
        <f t="shared" ca="1" si="409"/>
        <v>0</v>
      </c>
      <c r="AD952" s="56">
        <f t="shared" ca="1" si="409"/>
        <v>0</v>
      </c>
      <c r="AE952" s="56">
        <f t="shared" ca="1" si="409"/>
        <v>0</v>
      </c>
      <c r="AF952" s="56">
        <f t="shared" ca="1" si="409"/>
        <v>0</v>
      </c>
      <c r="AG952" s="56">
        <f t="shared" ca="1" si="409"/>
        <v>0</v>
      </c>
      <c r="AH952" s="56">
        <f t="shared" ca="1" si="409"/>
        <v>0</v>
      </c>
      <c r="AI952" s="56">
        <f t="shared" ca="1" si="409"/>
        <v>3837.6</v>
      </c>
      <c r="AJ952" s="56">
        <f t="shared" ref="AJ952:AS961" ca="1" si="410">IF($O952-WEEKNUM(AJ$1815)=0,$Y952,0)</f>
        <v>0</v>
      </c>
      <c r="AK952" s="56">
        <f t="shared" ca="1" si="410"/>
        <v>0</v>
      </c>
      <c r="AL952" s="56">
        <f t="shared" ca="1" si="410"/>
        <v>0</v>
      </c>
      <c r="AM952" s="56">
        <f t="shared" ca="1" si="410"/>
        <v>0</v>
      </c>
      <c r="AN952" s="56">
        <f t="shared" ca="1" si="410"/>
        <v>0</v>
      </c>
      <c r="AO952" s="56">
        <f t="shared" ca="1" si="410"/>
        <v>0</v>
      </c>
      <c r="AP952" s="56">
        <f t="shared" ca="1" si="410"/>
        <v>0</v>
      </c>
      <c r="AQ952" s="56">
        <f t="shared" ca="1" si="410"/>
        <v>0</v>
      </c>
      <c r="AR952" s="56">
        <f t="shared" ca="1" si="410"/>
        <v>0</v>
      </c>
      <c r="AS952" s="56">
        <f t="shared" ca="1" si="410"/>
        <v>0</v>
      </c>
      <c r="AT952" s="56">
        <f t="shared" ref="AT952:BG961" ca="1" si="411">IF($O952-WEEKNUM(AT$1815)=0,$Y952,0)</f>
        <v>0</v>
      </c>
      <c r="AU952" s="56">
        <f t="shared" ca="1" si="411"/>
        <v>0</v>
      </c>
      <c r="AV952" s="56">
        <f t="shared" ca="1" si="411"/>
        <v>0</v>
      </c>
      <c r="AW952" s="56">
        <f t="shared" ca="1" si="411"/>
        <v>0</v>
      </c>
      <c r="AX952" s="56">
        <f t="shared" ca="1" si="411"/>
        <v>0</v>
      </c>
      <c r="AY952" s="56">
        <f t="shared" ca="1" si="411"/>
        <v>0</v>
      </c>
      <c r="AZ952" s="56">
        <f t="shared" ca="1" si="411"/>
        <v>0</v>
      </c>
      <c r="BA952" s="56">
        <f t="shared" ca="1" si="411"/>
        <v>0</v>
      </c>
      <c r="BB952" s="56">
        <f t="shared" ca="1" si="411"/>
        <v>0</v>
      </c>
      <c r="BC952" s="56">
        <f t="shared" ca="1" si="411"/>
        <v>0</v>
      </c>
      <c r="BD952" s="56">
        <f t="shared" ca="1" si="411"/>
        <v>0</v>
      </c>
      <c r="BE952" s="56">
        <f t="shared" ca="1" si="411"/>
        <v>0</v>
      </c>
      <c r="BF952" s="56">
        <f t="shared" ca="1" si="411"/>
        <v>0</v>
      </c>
      <c r="BG952" s="56">
        <f t="shared" ca="1" si="411"/>
        <v>0</v>
      </c>
    </row>
    <row r="953" spans="1:61" s="4" customFormat="1" x14ac:dyDescent="0.2">
      <c r="A953" s="4" t="s">
        <v>1501</v>
      </c>
      <c r="B953" s="4" t="s">
        <v>2504</v>
      </c>
      <c r="C953" s="4" t="s">
        <v>1733</v>
      </c>
      <c r="E953" s="102"/>
      <c r="F953" s="86" t="s">
        <v>1504</v>
      </c>
      <c r="G953" s="50" t="s">
        <v>1682</v>
      </c>
      <c r="H953" s="50" t="s">
        <v>1682</v>
      </c>
      <c r="I953" s="110"/>
      <c r="J953" s="52">
        <v>14</v>
      </c>
      <c r="K953" s="52"/>
      <c r="L953" s="53">
        <v>43585</v>
      </c>
      <c r="M953" s="54">
        <f t="shared" si="405"/>
        <v>2</v>
      </c>
      <c r="N953" s="52">
        <f t="shared" si="401"/>
        <v>18</v>
      </c>
      <c r="O953" s="55">
        <f t="shared" ca="1" si="386"/>
        <v>28</v>
      </c>
      <c r="P953" s="55" t="str">
        <f t="shared" ca="1" si="387"/>
        <v>2019.7</v>
      </c>
      <c r="Q953" s="56">
        <f t="shared" si="388"/>
        <v>1033.372228704784</v>
      </c>
      <c r="R953" s="52">
        <f t="shared" ca="1" si="389"/>
        <v>71</v>
      </c>
      <c r="S953" s="52"/>
      <c r="T953" s="52" t="str">
        <f t="shared" ca="1" si="397"/>
        <v>OV</v>
      </c>
      <c r="U953" s="57" t="s">
        <v>130</v>
      </c>
      <c r="V953" s="58">
        <f t="shared" ca="1" si="390"/>
        <v>0</v>
      </c>
      <c r="W953" s="64" t="s">
        <v>2505</v>
      </c>
      <c r="X953" s="60">
        <v>828</v>
      </c>
      <c r="Y953" s="61">
        <v>4428</v>
      </c>
      <c r="Z953" s="56">
        <f t="shared" ca="1" si="409"/>
        <v>0</v>
      </c>
      <c r="AA953" s="56">
        <f t="shared" ca="1" si="409"/>
        <v>0</v>
      </c>
      <c r="AB953" s="56">
        <f t="shared" ca="1" si="409"/>
        <v>0</v>
      </c>
      <c r="AC953" s="56">
        <f t="shared" ca="1" si="409"/>
        <v>0</v>
      </c>
      <c r="AD953" s="56">
        <f t="shared" ca="1" si="409"/>
        <v>0</v>
      </c>
      <c r="AE953" s="56">
        <f t="shared" ca="1" si="409"/>
        <v>0</v>
      </c>
      <c r="AF953" s="56">
        <f t="shared" ca="1" si="409"/>
        <v>0</v>
      </c>
      <c r="AG953" s="56">
        <f t="shared" ca="1" si="409"/>
        <v>0</v>
      </c>
      <c r="AH953" s="56">
        <f t="shared" ca="1" si="409"/>
        <v>0</v>
      </c>
      <c r="AI953" s="56">
        <f t="shared" ca="1" si="409"/>
        <v>4428</v>
      </c>
      <c r="AJ953" s="56">
        <f t="shared" ca="1" si="410"/>
        <v>0</v>
      </c>
      <c r="AK953" s="56">
        <f t="shared" ca="1" si="410"/>
        <v>0</v>
      </c>
      <c r="AL953" s="56">
        <f t="shared" ca="1" si="410"/>
        <v>0</v>
      </c>
      <c r="AM953" s="56">
        <f t="shared" ca="1" si="410"/>
        <v>0</v>
      </c>
      <c r="AN953" s="56">
        <f t="shared" ca="1" si="410"/>
        <v>0</v>
      </c>
      <c r="AO953" s="56">
        <f t="shared" ca="1" si="410"/>
        <v>0</v>
      </c>
      <c r="AP953" s="56">
        <f t="shared" ca="1" si="410"/>
        <v>0</v>
      </c>
      <c r="AQ953" s="56">
        <f t="shared" ca="1" si="410"/>
        <v>0</v>
      </c>
      <c r="AR953" s="56">
        <f t="shared" ca="1" si="410"/>
        <v>0</v>
      </c>
      <c r="AS953" s="56">
        <f t="shared" ca="1" si="410"/>
        <v>0</v>
      </c>
      <c r="AT953" s="56">
        <f t="shared" ca="1" si="411"/>
        <v>0</v>
      </c>
      <c r="AU953" s="56">
        <f t="shared" ca="1" si="411"/>
        <v>0</v>
      </c>
      <c r="AV953" s="56">
        <f t="shared" ca="1" si="411"/>
        <v>0</v>
      </c>
      <c r="AW953" s="56">
        <f t="shared" ca="1" si="411"/>
        <v>0</v>
      </c>
      <c r="AX953" s="56">
        <f t="shared" ca="1" si="411"/>
        <v>0</v>
      </c>
      <c r="AY953" s="56">
        <f t="shared" ca="1" si="411"/>
        <v>0</v>
      </c>
      <c r="AZ953" s="56">
        <f t="shared" ca="1" si="411"/>
        <v>0</v>
      </c>
      <c r="BA953" s="56">
        <f t="shared" ca="1" si="411"/>
        <v>0</v>
      </c>
      <c r="BB953" s="56">
        <f t="shared" ca="1" si="411"/>
        <v>0</v>
      </c>
      <c r="BC953" s="56">
        <f t="shared" ca="1" si="411"/>
        <v>0</v>
      </c>
      <c r="BD953" s="56">
        <f t="shared" ca="1" si="411"/>
        <v>0</v>
      </c>
      <c r="BE953" s="56">
        <f t="shared" ca="1" si="411"/>
        <v>0</v>
      </c>
      <c r="BF953" s="56">
        <f t="shared" ca="1" si="411"/>
        <v>0</v>
      </c>
      <c r="BG953" s="56">
        <f t="shared" ca="1" si="411"/>
        <v>0</v>
      </c>
    </row>
    <row r="954" spans="1:61" s="4" customFormat="1" x14ac:dyDescent="0.2">
      <c r="B954" s="4" t="s">
        <v>2506</v>
      </c>
      <c r="C954" s="4" t="s">
        <v>1681</v>
      </c>
      <c r="E954" s="102"/>
      <c r="F954" s="103"/>
      <c r="G954" s="50" t="s">
        <v>1682</v>
      </c>
      <c r="H954" s="50" t="s">
        <v>1682</v>
      </c>
      <c r="I954" s="51"/>
      <c r="J954" s="52">
        <v>14</v>
      </c>
      <c r="K954" s="52"/>
      <c r="L954" s="53"/>
      <c r="M954" s="54" t="str">
        <f t="shared" si="405"/>
        <v>-</v>
      </c>
      <c r="N954" s="52">
        <f>WEEKNUM(L954)</f>
        <v>0</v>
      </c>
      <c r="O954" s="55">
        <f t="shared" ca="1" si="386"/>
        <v>28</v>
      </c>
      <c r="P954" s="55" t="str">
        <f t="shared" ca="1" si="387"/>
        <v>2019.7</v>
      </c>
      <c r="Q954" s="56">
        <f t="shared" si="388"/>
        <v>0</v>
      </c>
      <c r="R954" s="52" t="str">
        <f t="shared" si="389"/>
        <v/>
      </c>
      <c r="S954" s="52"/>
      <c r="T954" s="52" t="str">
        <f t="shared" si="397"/>
        <v>OV</v>
      </c>
      <c r="U954" s="57" t="s">
        <v>130</v>
      </c>
      <c r="V954" s="58">
        <f t="shared" ca="1" si="390"/>
        <v>0</v>
      </c>
      <c r="W954" s="59"/>
      <c r="X954" s="60"/>
      <c r="Y954" s="61"/>
      <c r="Z954" s="56">
        <f t="shared" ca="1" si="409"/>
        <v>0</v>
      </c>
      <c r="AA954" s="56">
        <f t="shared" ca="1" si="409"/>
        <v>0</v>
      </c>
      <c r="AB954" s="56">
        <f t="shared" ca="1" si="409"/>
        <v>0</v>
      </c>
      <c r="AC954" s="56">
        <f t="shared" ca="1" si="409"/>
        <v>0</v>
      </c>
      <c r="AD954" s="56">
        <f t="shared" ca="1" si="409"/>
        <v>0</v>
      </c>
      <c r="AE954" s="56">
        <f t="shared" ca="1" si="409"/>
        <v>0</v>
      </c>
      <c r="AF954" s="56">
        <f t="shared" ca="1" si="409"/>
        <v>0</v>
      </c>
      <c r="AG954" s="56">
        <f t="shared" ca="1" si="409"/>
        <v>0</v>
      </c>
      <c r="AH954" s="56">
        <f t="shared" ca="1" si="409"/>
        <v>0</v>
      </c>
      <c r="AI954" s="56">
        <f t="shared" ca="1" si="409"/>
        <v>0</v>
      </c>
      <c r="AJ954" s="56">
        <f t="shared" ca="1" si="410"/>
        <v>0</v>
      </c>
      <c r="AK954" s="56">
        <f t="shared" ca="1" si="410"/>
        <v>0</v>
      </c>
      <c r="AL954" s="56">
        <f t="shared" ca="1" si="410"/>
        <v>0</v>
      </c>
      <c r="AM954" s="56">
        <f t="shared" ca="1" si="410"/>
        <v>0</v>
      </c>
      <c r="AN954" s="56">
        <f t="shared" ca="1" si="410"/>
        <v>0</v>
      </c>
      <c r="AO954" s="56">
        <f t="shared" ca="1" si="410"/>
        <v>0</v>
      </c>
      <c r="AP954" s="56">
        <f t="shared" ca="1" si="410"/>
        <v>0</v>
      </c>
      <c r="AQ954" s="56">
        <f t="shared" ca="1" si="410"/>
        <v>0</v>
      </c>
      <c r="AR954" s="56">
        <f t="shared" ca="1" si="410"/>
        <v>0</v>
      </c>
      <c r="AS954" s="56">
        <f t="shared" ca="1" si="410"/>
        <v>0</v>
      </c>
      <c r="AT954" s="56">
        <f t="shared" ca="1" si="411"/>
        <v>0</v>
      </c>
      <c r="AU954" s="56">
        <f t="shared" ca="1" si="411"/>
        <v>0</v>
      </c>
      <c r="AV954" s="56">
        <f t="shared" ca="1" si="411"/>
        <v>0</v>
      </c>
      <c r="AW954" s="56">
        <f t="shared" ca="1" si="411"/>
        <v>0</v>
      </c>
      <c r="AX954" s="56">
        <f t="shared" ca="1" si="411"/>
        <v>0</v>
      </c>
      <c r="AY954" s="56">
        <f t="shared" ca="1" si="411"/>
        <v>0</v>
      </c>
      <c r="AZ954" s="56">
        <f t="shared" ca="1" si="411"/>
        <v>0</v>
      </c>
      <c r="BA954" s="56">
        <f t="shared" ca="1" si="411"/>
        <v>0</v>
      </c>
      <c r="BB954" s="56">
        <f t="shared" ca="1" si="411"/>
        <v>0</v>
      </c>
      <c r="BC954" s="56">
        <f t="shared" ca="1" si="411"/>
        <v>0</v>
      </c>
      <c r="BD954" s="56">
        <f t="shared" ca="1" si="411"/>
        <v>0</v>
      </c>
      <c r="BE954" s="56">
        <f t="shared" ca="1" si="411"/>
        <v>0</v>
      </c>
      <c r="BF954" s="56">
        <f t="shared" ca="1" si="411"/>
        <v>0</v>
      </c>
      <c r="BG954" s="56">
        <f t="shared" ca="1" si="411"/>
        <v>0</v>
      </c>
    </row>
    <row r="955" spans="1:61" s="4" customFormat="1" x14ac:dyDescent="0.2">
      <c r="A955" s="4" t="s">
        <v>2507</v>
      </c>
      <c r="B955" s="4" t="s">
        <v>2508</v>
      </c>
      <c r="C955" s="4" t="s">
        <v>1681</v>
      </c>
      <c r="E955" s="93"/>
      <c r="F955" s="86"/>
      <c r="G955" s="50" t="s">
        <v>1682</v>
      </c>
      <c r="H955" s="50" t="s">
        <v>1682</v>
      </c>
      <c r="I955" s="51"/>
      <c r="J955" s="52">
        <v>30</v>
      </c>
      <c r="K955" s="52"/>
      <c r="L955" s="53"/>
      <c r="M955" s="54" t="str">
        <f t="shared" si="405"/>
        <v>-</v>
      </c>
      <c r="N955" s="52">
        <f t="shared" si="401"/>
        <v>0</v>
      </c>
      <c r="O955" s="55">
        <f t="shared" ca="1" si="386"/>
        <v>28</v>
      </c>
      <c r="P955" s="55" t="str">
        <f t="shared" ca="1" si="387"/>
        <v>2019.7</v>
      </c>
      <c r="Q955" s="56">
        <f t="shared" si="388"/>
        <v>0</v>
      </c>
      <c r="R955" s="52" t="str">
        <f t="shared" si="389"/>
        <v/>
      </c>
      <c r="S955" s="52"/>
      <c r="T955" s="52" t="str">
        <f t="shared" si="397"/>
        <v>OV</v>
      </c>
      <c r="U955" s="57" t="s">
        <v>130</v>
      </c>
      <c r="V955" s="58">
        <f t="shared" ca="1" si="390"/>
        <v>0</v>
      </c>
      <c r="W955" s="64" t="s">
        <v>2509</v>
      </c>
      <c r="X955" s="60"/>
      <c r="Y955" s="61"/>
      <c r="Z955" s="56">
        <f t="shared" ca="1" si="409"/>
        <v>0</v>
      </c>
      <c r="AA955" s="56">
        <f t="shared" ca="1" si="409"/>
        <v>0</v>
      </c>
      <c r="AB955" s="56">
        <f t="shared" ca="1" si="409"/>
        <v>0</v>
      </c>
      <c r="AC955" s="56">
        <f t="shared" ca="1" si="409"/>
        <v>0</v>
      </c>
      <c r="AD955" s="56">
        <f t="shared" ca="1" si="409"/>
        <v>0</v>
      </c>
      <c r="AE955" s="56">
        <f t="shared" ca="1" si="409"/>
        <v>0</v>
      </c>
      <c r="AF955" s="56">
        <f t="shared" ca="1" si="409"/>
        <v>0</v>
      </c>
      <c r="AG955" s="56">
        <f t="shared" ca="1" si="409"/>
        <v>0</v>
      </c>
      <c r="AH955" s="56">
        <f t="shared" ca="1" si="409"/>
        <v>0</v>
      </c>
      <c r="AI955" s="56">
        <f t="shared" ca="1" si="409"/>
        <v>0</v>
      </c>
      <c r="AJ955" s="56">
        <f t="shared" ca="1" si="410"/>
        <v>0</v>
      </c>
      <c r="AK955" s="56">
        <f t="shared" ca="1" si="410"/>
        <v>0</v>
      </c>
      <c r="AL955" s="56">
        <f t="shared" ca="1" si="410"/>
        <v>0</v>
      </c>
      <c r="AM955" s="56">
        <f t="shared" ca="1" si="410"/>
        <v>0</v>
      </c>
      <c r="AN955" s="56">
        <f t="shared" ca="1" si="410"/>
        <v>0</v>
      </c>
      <c r="AO955" s="56">
        <f t="shared" ca="1" si="410"/>
        <v>0</v>
      </c>
      <c r="AP955" s="56">
        <f t="shared" ca="1" si="410"/>
        <v>0</v>
      </c>
      <c r="AQ955" s="56">
        <f t="shared" ca="1" si="410"/>
        <v>0</v>
      </c>
      <c r="AR955" s="56">
        <f t="shared" ca="1" si="410"/>
        <v>0</v>
      </c>
      <c r="AS955" s="56">
        <f t="shared" ca="1" si="410"/>
        <v>0</v>
      </c>
      <c r="AT955" s="56">
        <f t="shared" ca="1" si="411"/>
        <v>0</v>
      </c>
      <c r="AU955" s="56">
        <f t="shared" ca="1" si="411"/>
        <v>0</v>
      </c>
      <c r="AV955" s="56">
        <f t="shared" ca="1" si="411"/>
        <v>0</v>
      </c>
      <c r="AW955" s="56">
        <f t="shared" ca="1" si="411"/>
        <v>0</v>
      </c>
      <c r="AX955" s="56">
        <f t="shared" ca="1" si="411"/>
        <v>0</v>
      </c>
      <c r="AY955" s="56">
        <f t="shared" ca="1" si="411"/>
        <v>0</v>
      </c>
      <c r="AZ955" s="56">
        <f t="shared" ca="1" si="411"/>
        <v>0</v>
      </c>
      <c r="BA955" s="56">
        <f t="shared" ca="1" si="411"/>
        <v>0</v>
      </c>
      <c r="BB955" s="56">
        <f t="shared" ca="1" si="411"/>
        <v>0</v>
      </c>
      <c r="BC955" s="56">
        <f t="shared" ca="1" si="411"/>
        <v>0</v>
      </c>
      <c r="BD955" s="56">
        <f t="shared" ca="1" si="411"/>
        <v>0</v>
      </c>
      <c r="BE955" s="56">
        <f t="shared" ca="1" si="411"/>
        <v>0</v>
      </c>
      <c r="BF955" s="56">
        <f t="shared" ca="1" si="411"/>
        <v>0</v>
      </c>
      <c r="BG955" s="56">
        <f t="shared" ca="1" si="411"/>
        <v>0</v>
      </c>
    </row>
    <row r="956" spans="1:61" s="4" customFormat="1" x14ac:dyDescent="0.2">
      <c r="B956" s="4" t="s">
        <v>2510</v>
      </c>
      <c r="C956" s="4" t="s">
        <v>1681</v>
      </c>
      <c r="E956" s="93"/>
      <c r="F956" s="86"/>
      <c r="G956" s="50" t="s">
        <v>1682</v>
      </c>
      <c r="H956" s="50" t="s">
        <v>1682</v>
      </c>
      <c r="I956" s="51"/>
      <c r="J956" s="52">
        <v>30</v>
      </c>
      <c r="K956" s="52"/>
      <c r="L956" s="53"/>
      <c r="M956" s="54" t="str">
        <f t="shared" si="405"/>
        <v>-</v>
      </c>
      <c r="N956" s="52">
        <f t="shared" si="401"/>
        <v>0</v>
      </c>
      <c r="O956" s="55">
        <f t="shared" ca="1" si="386"/>
        <v>28</v>
      </c>
      <c r="P956" s="55" t="str">
        <f t="shared" ca="1" si="387"/>
        <v>2019.7</v>
      </c>
      <c r="Q956" s="56">
        <f t="shared" si="388"/>
        <v>0</v>
      </c>
      <c r="R956" s="52" t="str">
        <f t="shared" si="389"/>
        <v/>
      </c>
      <c r="S956" s="52"/>
      <c r="T956" s="52" t="str">
        <f t="shared" si="397"/>
        <v>OV</v>
      </c>
      <c r="U956" s="57" t="s">
        <v>130</v>
      </c>
      <c r="V956" s="58">
        <f t="shared" ca="1" si="390"/>
        <v>0</v>
      </c>
      <c r="W956" s="64" t="s">
        <v>2511</v>
      </c>
      <c r="X956" s="60"/>
      <c r="Y956" s="61"/>
      <c r="Z956" s="56">
        <f t="shared" ca="1" si="409"/>
        <v>0</v>
      </c>
      <c r="AA956" s="56">
        <f t="shared" ca="1" si="409"/>
        <v>0</v>
      </c>
      <c r="AB956" s="56">
        <f t="shared" ca="1" si="409"/>
        <v>0</v>
      </c>
      <c r="AC956" s="56">
        <f t="shared" ca="1" si="409"/>
        <v>0</v>
      </c>
      <c r="AD956" s="56">
        <f t="shared" ca="1" si="409"/>
        <v>0</v>
      </c>
      <c r="AE956" s="56">
        <f t="shared" ca="1" si="409"/>
        <v>0</v>
      </c>
      <c r="AF956" s="56">
        <f t="shared" ca="1" si="409"/>
        <v>0</v>
      </c>
      <c r="AG956" s="56">
        <f t="shared" ca="1" si="409"/>
        <v>0</v>
      </c>
      <c r="AH956" s="56">
        <f t="shared" ca="1" si="409"/>
        <v>0</v>
      </c>
      <c r="AI956" s="56">
        <f t="shared" ca="1" si="409"/>
        <v>0</v>
      </c>
      <c r="AJ956" s="56">
        <f t="shared" ca="1" si="410"/>
        <v>0</v>
      </c>
      <c r="AK956" s="56">
        <f t="shared" ca="1" si="410"/>
        <v>0</v>
      </c>
      <c r="AL956" s="56">
        <f t="shared" ca="1" si="410"/>
        <v>0</v>
      </c>
      <c r="AM956" s="56">
        <f t="shared" ca="1" si="410"/>
        <v>0</v>
      </c>
      <c r="AN956" s="56">
        <f t="shared" ca="1" si="410"/>
        <v>0</v>
      </c>
      <c r="AO956" s="56">
        <f t="shared" ca="1" si="410"/>
        <v>0</v>
      </c>
      <c r="AP956" s="56">
        <f t="shared" ca="1" si="410"/>
        <v>0</v>
      </c>
      <c r="AQ956" s="56">
        <f t="shared" ca="1" si="410"/>
        <v>0</v>
      </c>
      <c r="AR956" s="56">
        <f t="shared" ca="1" si="410"/>
        <v>0</v>
      </c>
      <c r="AS956" s="56">
        <f t="shared" ca="1" si="410"/>
        <v>0</v>
      </c>
      <c r="AT956" s="56">
        <f t="shared" ca="1" si="411"/>
        <v>0</v>
      </c>
      <c r="AU956" s="56">
        <f t="shared" ca="1" si="411"/>
        <v>0</v>
      </c>
      <c r="AV956" s="56">
        <f t="shared" ca="1" si="411"/>
        <v>0</v>
      </c>
      <c r="AW956" s="56">
        <f t="shared" ca="1" si="411"/>
        <v>0</v>
      </c>
      <c r="AX956" s="56">
        <f t="shared" ca="1" si="411"/>
        <v>0</v>
      </c>
      <c r="AY956" s="56">
        <f t="shared" ca="1" si="411"/>
        <v>0</v>
      </c>
      <c r="AZ956" s="56">
        <f t="shared" ca="1" si="411"/>
        <v>0</v>
      </c>
      <c r="BA956" s="56">
        <f t="shared" ca="1" si="411"/>
        <v>0</v>
      </c>
      <c r="BB956" s="56">
        <f t="shared" ca="1" si="411"/>
        <v>0</v>
      </c>
      <c r="BC956" s="56">
        <f t="shared" ca="1" si="411"/>
        <v>0</v>
      </c>
      <c r="BD956" s="56">
        <f t="shared" ca="1" si="411"/>
        <v>0</v>
      </c>
      <c r="BE956" s="56">
        <f t="shared" ca="1" si="411"/>
        <v>0</v>
      </c>
      <c r="BF956" s="56">
        <f t="shared" ca="1" si="411"/>
        <v>0</v>
      </c>
      <c r="BG956" s="56">
        <f t="shared" ca="1" si="411"/>
        <v>0</v>
      </c>
    </row>
    <row r="957" spans="1:61" s="4" customFormat="1" x14ac:dyDescent="0.2">
      <c r="A957" s="4" t="s">
        <v>2512</v>
      </c>
      <c r="B957" s="4" t="s">
        <v>2513</v>
      </c>
      <c r="C957" s="4" t="s">
        <v>2513</v>
      </c>
      <c r="E957" s="66"/>
      <c r="F957" s="79"/>
      <c r="G957" s="50" t="s">
        <v>1678</v>
      </c>
      <c r="H957" s="50" t="s">
        <v>1669</v>
      </c>
      <c r="I957" s="51"/>
      <c r="J957" s="52">
        <v>20</v>
      </c>
      <c r="K957" s="52"/>
      <c r="L957" s="53"/>
      <c r="M957" s="54" t="str">
        <f t="shared" si="405"/>
        <v>-</v>
      </c>
      <c r="N957" s="52">
        <f t="shared" si="401"/>
        <v>0</v>
      </c>
      <c r="O957" s="55">
        <f t="shared" ca="1" si="386"/>
        <v>28</v>
      </c>
      <c r="P957" s="55" t="str">
        <f t="shared" ca="1" si="387"/>
        <v>2019.7</v>
      </c>
      <c r="Q957" s="56">
        <f t="shared" si="388"/>
        <v>0</v>
      </c>
      <c r="R957" s="52" t="str">
        <f t="shared" si="389"/>
        <v/>
      </c>
      <c r="S957" s="52"/>
      <c r="T957" s="52" t="str">
        <f t="shared" si="397"/>
        <v>OV</v>
      </c>
      <c r="U957" s="57" t="s">
        <v>178</v>
      </c>
      <c r="V957" s="58">
        <f t="shared" ca="1" si="390"/>
        <v>0</v>
      </c>
      <c r="W957" s="59"/>
      <c r="X957" s="60"/>
      <c r="Y957" s="61"/>
      <c r="Z957" s="56">
        <f t="shared" ca="1" si="409"/>
        <v>0</v>
      </c>
      <c r="AA957" s="56">
        <f t="shared" ca="1" si="409"/>
        <v>0</v>
      </c>
      <c r="AB957" s="56">
        <f t="shared" ca="1" si="409"/>
        <v>0</v>
      </c>
      <c r="AC957" s="56">
        <f t="shared" ca="1" si="409"/>
        <v>0</v>
      </c>
      <c r="AD957" s="56">
        <f t="shared" ca="1" si="409"/>
        <v>0</v>
      </c>
      <c r="AE957" s="56">
        <f t="shared" ca="1" si="409"/>
        <v>0</v>
      </c>
      <c r="AF957" s="56">
        <f t="shared" ca="1" si="409"/>
        <v>0</v>
      </c>
      <c r="AG957" s="56">
        <f t="shared" ca="1" si="409"/>
        <v>0</v>
      </c>
      <c r="AH957" s="56">
        <f t="shared" ca="1" si="409"/>
        <v>0</v>
      </c>
      <c r="AI957" s="56">
        <f t="shared" ca="1" si="409"/>
        <v>0</v>
      </c>
      <c r="AJ957" s="56">
        <f t="shared" ca="1" si="410"/>
        <v>0</v>
      </c>
      <c r="AK957" s="56">
        <f t="shared" ca="1" si="410"/>
        <v>0</v>
      </c>
      <c r="AL957" s="56">
        <f t="shared" ca="1" si="410"/>
        <v>0</v>
      </c>
      <c r="AM957" s="56">
        <f t="shared" ca="1" si="410"/>
        <v>0</v>
      </c>
      <c r="AN957" s="56">
        <f t="shared" ca="1" si="410"/>
        <v>0</v>
      </c>
      <c r="AO957" s="56">
        <f t="shared" ca="1" si="410"/>
        <v>0</v>
      </c>
      <c r="AP957" s="56">
        <f t="shared" ca="1" si="410"/>
        <v>0</v>
      </c>
      <c r="AQ957" s="56">
        <f t="shared" ca="1" si="410"/>
        <v>0</v>
      </c>
      <c r="AR957" s="56">
        <f t="shared" ca="1" si="410"/>
        <v>0</v>
      </c>
      <c r="AS957" s="56">
        <f t="shared" ca="1" si="410"/>
        <v>0</v>
      </c>
      <c r="AT957" s="56">
        <f t="shared" ca="1" si="411"/>
        <v>0</v>
      </c>
      <c r="AU957" s="56">
        <f t="shared" ca="1" si="411"/>
        <v>0</v>
      </c>
      <c r="AV957" s="56">
        <f t="shared" ca="1" si="411"/>
        <v>0</v>
      </c>
      <c r="AW957" s="56">
        <f t="shared" ca="1" si="411"/>
        <v>0</v>
      </c>
      <c r="AX957" s="56">
        <f t="shared" ca="1" si="411"/>
        <v>0</v>
      </c>
      <c r="AY957" s="56">
        <f t="shared" ca="1" si="411"/>
        <v>0</v>
      </c>
      <c r="AZ957" s="56">
        <f t="shared" ca="1" si="411"/>
        <v>0</v>
      </c>
      <c r="BA957" s="56">
        <f t="shared" ca="1" si="411"/>
        <v>0</v>
      </c>
      <c r="BB957" s="56">
        <f t="shared" ca="1" si="411"/>
        <v>0</v>
      </c>
      <c r="BC957" s="56">
        <f t="shared" ca="1" si="411"/>
        <v>0</v>
      </c>
      <c r="BD957" s="56">
        <f t="shared" ca="1" si="411"/>
        <v>0</v>
      </c>
      <c r="BE957" s="56">
        <f t="shared" ca="1" si="411"/>
        <v>0</v>
      </c>
      <c r="BF957" s="56">
        <f t="shared" ca="1" si="411"/>
        <v>0</v>
      </c>
      <c r="BG957" s="56">
        <f t="shared" ca="1" si="411"/>
        <v>0</v>
      </c>
      <c r="BH957" s="1"/>
      <c r="BI957" s="1"/>
    </row>
    <row r="958" spans="1:61" s="4" customFormat="1" x14ac:dyDescent="0.2">
      <c r="A958" s="4" t="s">
        <v>2512</v>
      </c>
      <c r="B958" s="4" t="s">
        <v>2513</v>
      </c>
      <c r="C958" s="4" t="s">
        <v>2513</v>
      </c>
      <c r="E958" s="66"/>
      <c r="F958" s="79"/>
      <c r="G958" s="50" t="s">
        <v>1678</v>
      </c>
      <c r="H958" s="50" t="s">
        <v>1669</v>
      </c>
      <c r="I958" s="51"/>
      <c r="J958" s="52">
        <v>20</v>
      </c>
      <c r="K958" s="52"/>
      <c r="L958" s="53"/>
      <c r="M958" s="54" t="str">
        <f t="shared" si="405"/>
        <v>-</v>
      </c>
      <c r="N958" s="52">
        <f t="shared" si="401"/>
        <v>0</v>
      </c>
      <c r="O958" s="55">
        <f t="shared" ca="1" si="386"/>
        <v>28</v>
      </c>
      <c r="P958" s="55" t="str">
        <f t="shared" ca="1" si="387"/>
        <v>2019.7</v>
      </c>
      <c r="Q958" s="56">
        <f t="shared" si="388"/>
        <v>0</v>
      </c>
      <c r="R958" s="52" t="str">
        <f t="shared" si="389"/>
        <v/>
      </c>
      <c r="S958" s="52"/>
      <c r="T958" s="52" t="str">
        <f t="shared" si="397"/>
        <v>OV</v>
      </c>
      <c r="U958" s="57" t="s">
        <v>178</v>
      </c>
      <c r="V958" s="58">
        <f t="shared" ca="1" si="390"/>
        <v>0</v>
      </c>
      <c r="W958" s="59"/>
      <c r="X958" s="60"/>
      <c r="Y958" s="61"/>
      <c r="Z958" s="56">
        <f t="shared" ca="1" si="409"/>
        <v>0</v>
      </c>
      <c r="AA958" s="56">
        <f t="shared" ca="1" si="409"/>
        <v>0</v>
      </c>
      <c r="AB958" s="56">
        <f t="shared" ca="1" si="409"/>
        <v>0</v>
      </c>
      <c r="AC958" s="56">
        <f t="shared" ca="1" si="409"/>
        <v>0</v>
      </c>
      <c r="AD958" s="56">
        <f t="shared" ca="1" si="409"/>
        <v>0</v>
      </c>
      <c r="AE958" s="56">
        <f t="shared" ca="1" si="409"/>
        <v>0</v>
      </c>
      <c r="AF958" s="56">
        <f t="shared" ca="1" si="409"/>
        <v>0</v>
      </c>
      <c r="AG958" s="56">
        <f t="shared" ca="1" si="409"/>
        <v>0</v>
      </c>
      <c r="AH958" s="56">
        <f t="shared" ca="1" si="409"/>
        <v>0</v>
      </c>
      <c r="AI958" s="56">
        <f t="shared" ca="1" si="409"/>
        <v>0</v>
      </c>
      <c r="AJ958" s="56">
        <f t="shared" ca="1" si="410"/>
        <v>0</v>
      </c>
      <c r="AK958" s="56">
        <f t="shared" ca="1" si="410"/>
        <v>0</v>
      </c>
      <c r="AL958" s="56">
        <f t="shared" ca="1" si="410"/>
        <v>0</v>
      </c>
      <c r="AM958" s="56">
        <f t="shared" ca="1" si="410"/>
        <v>0</v>
      </c>
      <c r="AN958" s="56">
        <f t="shared" ca="1" si="410"/>
        <v>0</v>
      </c>
      <c r="AO958" s="56">
        <f t="shared" ca="1" si="410"/>
        <v>0</v>
      </c>
      <c r="AP958" s="56">
        <f t="shared" ca="1" si="410"/>
        <v>0</v>
      </c>
      <c r="AQ958" s="56">
        <f t="shared" ca="1" si="410"/>
        <v>0</v>
      </c>
      <c r="AR958" s="56">
        <f t="shared" ca="1" si="410"/>
        <v>0</v>
      </c>
      <c r="AS958" s="56">
        <f t="shared" ca="1" si="410"/>
        <v>0</v>
      </c>
      <c r="AT958" s="56">
        <f t="shared" ca="1" si="411"/>
        <v>0</v>
      </c>
      <c r="AU958" s="56">
        <f t="shared" ca="1" si="411"/>
        <v>0</v>
      </c>
      <c r="AV958" s="56">
        <f t="shared" ca="1" si="411"/>
        <v>0</v>
      </c>
      <c r="AW958" s="56">
        <f t="shared" ca="1" si="411"/>
        <v>0</v>
      </c>
      <c r="AX958" s="56">
        <f t="shared" ca="1" si="411"/>
        <v>0</v>
      </c>
      <c r="AY958" s="56">
        <f t="shared" ca="1" si="411"/>
        <v>0</v>
      </c>
      <c r="AZ958" s="56">
        <f t="shared" ca="1" si="411"/>
        <v>0</v>
      </c>
      <c r="BA958" s="56">
        <f t="shared" ca="1" si="411"/>
        <v>0</v>
      </c>
      <c r="BB958" s="56">
        <f t="shared" ca="1" si="411"/>
        <v>0</v>
      </c>
      <c r="BC958" s="56">
        <f t="shared" ca="1" si="411"/>
        <v>0</v>
      </c>
      <c r="BD958" s="56">
        <f t="shared" ca="1" si="411"/>
        <v>0</v>
      </c>
      <c r="BE958" s="56">
        <f t="shared" ca="1" si="411"/>
        <v>0</v>
      </c>
      <c r="BF958" s="56">
        <f t="shared" ca="1" si="411"/>
        <v>0</v>
      </c>
      <c r="BG958" s="56">
        <f t="shared" ca="1" si="411"/>
        <v>0</v>
      </c>
      <c r="BH958" s="1"/>
      <c r="BI958" s="1"/>
    </row>
    <row r="959" spans="1:61" s="4" customFormat="1" x14ac:dyDescent="0.2">
      <c r="A959" s="4" t="s">
        <v>2512</v>
      </c>
      <c r="B959" s="4" t="s">
        <v>2513</v>
      </c>
      <c r="C959" s="4" t="s">
        <v>2513</v>
      </c>
      <c r="E959" s="66"/>
      <c r="F959" s="79"/>
      <c r="G959" s="50" t="s">
        <v>1678</v>
      </c>
      <c r="H959" s="50" t="s">
        <v>1669</v>
      </c>
      <c r="I959" s="51"/>
      <c r="J959" s="52">
        <v>20</v>
      </c>
      <c r="K959" s="52"/>
      <c r="L959" s="53"/>
      <c r="M959" s="54" t="str">
        <f t="shared" si="405"/>
        <v>-</v>
      </c>
      <c r="N959" s="52">
        <f t="shared" si="401"/>
        <v>0</v>
      </c>
      <c r="O959" s="55">
        <f t="shared" ca="1" si="386"/>
        <v>28</v>
      </c>
      <c r="P959" s="55" t="str">
        <f t="shared" ca="1" si="387"/>
        <v>2019.7</v>
      </c>
      <c r="Q959" s="56">
        <f t="shared" si="388"/>
        <v>0</v>
      </c>
      <c r="R959" s="52" t="str">
        <f t="shared" si="389"/>
        <v/>
      </c>
      <c r="S959" s="52"/>
      <c r="T959" s="52" t="str">
        <f t="shared" si="397"/>
        <v>OV</v>
      </c>
      <c r="U959" s="57" t="s">
        <v>178</v>
      </c>
      <c r="V959" s="58">
        <f t="shared" ca="1" si="390"/>
        <v>0</v>
      </c>
      <c r="W959" s="59"/>
      <c r="X959" s="60"/>
      <c r="Y959" s="61"/>
      <c r="Z959" s="56">
        <f t="shared" ca="1" si="409"/>
        <v>0</v>
      </c>
      <c r="AA959" s="56">
        <f t="shared" ca="1" si="409"/>
        <v>0</v>
      </c>
      <c r="AB959" s="56">
        <f t="shared" ca="1" si="409"/>
        <v>0</v>
      </c>
      <c r="AC959" s="56">
        <f t="shared" ca="1" si="409"/>
        <v>0</v>
      </c>
      <c r="AD959" s="56">
        <f t="shared" ca="1" si="409"/>
        <v>0</v>
      </c>
      <c r="AE959" s="56">
        <f t="shared" ca="1" si="409"/>
        <v>0</v>
      </c>
      <c r="AF959" s="56">
        <f t="shared" ca="1" si="409"/>
        <v>0</v>
      </c>
      <c r="AG959" s="56">
        <f t="shared" ca="1" si="409"/>
        <v>0</v>
      </c>
      <c r="AH959" s="56">
        <f t="shared" ca="1" si="409"/>
        <v>0</v>
      </c>
      <c r="AI959" s="56">
        <f t="shared" ca="1" si="409"/>
        <v>0</v>
      </c>
      <c r="AJ959" s="56">
        <f t="shared" ca="1" si="410"/>
        <v>0</v>
      </c>
      <c r="AK959" s="56">
        <f t="shared" ca="1" si="410"/>
        <v>0</v>
      </c>
      <c r="AL959" s="56">
        <f t="shared" ca="1" si="410"/>
        <v>0</v>
      </c>
      <c r="AM959" s="56">
        <f t="shared" ca="1" si="410"/>
        <v>0</v>
      </c>
      <c r="AN959" s="56">
        <f t="shared" ca="1" si="410"/>
        <v>0</v>
      </c>
      <c r="AO959" s="56">
        <f t="shared" ca="1" si="410"/>
        <v>0</v>
      </c>
      <c r="AP959" s="56">
        <f t="shared" ca="1" si="410"/>
        <v>0</v>
      </c>
      <c r="AQ959" s="56">
        <f t="shared" ca="1" si="410"/>
        <v>0</v>
      </c>
      <c r="AR959" s="56">
        <f t="shared" ca="1" si="410"/>
        <v>0</v>
      </c>
      <c r="AS959" s="56">
        <f t="shared" ca="1" si="410"/>
        <v>0</v>
      </c>
      <c r="AT959" s="56">
        <f t="shared" ca="1" si="411"/>
        <v>0</v>
      </c>
      <c r="AU959" s="56">
        <f t="shared" ca="1" si="411"/>
        <v>0</v>
      </c>
      <c r="AV959" s="56">
        <f t="shared" ca="1" si="411"/>
        <v>0</v>
      </c>
      <c r="AW959" s="56">
        <f t="shared" ca="1" si="411"/>
        <v>0</v>
      </c>
      <c r="AX959" s="56">
        <f t="shared" ca="1" si="411"/>
        <v>0</v>
      </c>
      <c r="AY959" s="56">
        <f t="shared" ca="1" si="411"/>
        <v>0</v>
      </c>
      <c r="AZ959" s="56">
        <f t="shared" ca="1" si="411"/>
        <v>0</v>
      </c>
      <c r="BA959" s="56">
        <f t="shared" ca="1" si="411"/>
        <v>0</v>
      </c>
      <c r="BB959" s="56">
        <f t="shared" ca="1" si="411"/>
        <v>0</v>
      </c>
      <c r="BC959" s="56">
        <f t="shared" ca="1" si="411"/>
        <v>0</v>
      </c>
      <c r="BD959" s="56">
        <f t="shared" ca="1" si="411"/>
        <v>0</v>
      </c>
      <c r="BE959" s="56">
        <f t="shared" ca="1" si="411"/>
        <v>0</v>
      </c>
      <c r="BF959" s="56">
        <f t="shared" ca="1" si="411"/>
        <v>0</v>
      </c>
      <c r="BG959" s="56">
        <f t="shared" ca="1" si="411"/>
        <v>0</v>
      </c>
      <c r="BH959" s="1"/>
      <c r="BI959" s="1"/>
    </row>
    <row r="960" spans="1:61" s="4" customFormat="1" x14ac:dyDescent="0.2">
      <c r="A960" s="4" t="s">
        <v>2512</v>
      </c>
      <c r="B960" s="4" t="s">
        <v>2513</v>
      </c>
      <c r="C960" s="4" t="s">
        <v>2513</v>
      </c>
      <c r="E960" s="66"/>
      <c r="F960" s="79" t="s">
        <v>2514</v>
      </c>
      <c r="G960" s="50" t="s">
        <v>1678</v>
      </c>
      <c r="H960" s="50" t="s">
        <v>1669</v>
      </c>
      <c r="I960" s="51"/>
      <c r="J960" s="52">
        <v>20</v>
      </c>
      <c r="K960" s="52"/>
      <c r="L960" s="53"/>
      <c r="M960" s="54" t="str">
        <f t="shared" si="405"/>
        <v>-</v>
      </c>
      <c r="N960" s="52">
        <f t="shared" si="401"/>
        <v>0</v>
      </c>
      <c r="O960" s="55">
        <f t="shared" ca="1" si="386"/>
        <v>28</v>
      </c>
      <c r="P960" s="55" t="str">
        <f t="shared" ca="1" si="387"/>
        <v>2019.7</v>
      </c>
      <c r="Q960" s="56">
        <f t="shared" si="388"/>
        <v>0</v>
      </c>
      <c r="R960" s="52" t="str">
        <f t="shared" si="389"/>
        <v/>
      </c>
      <c r="S960" s="52"/>
      <c r="T960" s="52" t="str">
        <f t="shared" si="397"/>
        <v>OV</v>
      </c>
      <c r="U960" s="57" t="s">
        <v>178</v>
      </c>
      <c r="V960" s="58">
        <f t="shared" ca="1" si="390"/>
        <v>0</v>
      </c>
      <c r="W960" s="59"/>
      <c r="X960" s="60"/>
      <c r="Y960" s="61"/>
      <c r="Z960" s="56">
        <f t="shared" ca="1" si="409"/>
        <v>0</v>
      </c>
      <c r="AA960" s="56">
        <f t="shared" ca="1" si="409"/>
        <v>0</v>
      </c>
      <c r="AB960" s="56">
        <f t="shared" ca="1" si="409"/>
        <v>0</v>
      </c>
      <c r="AC960" s="56">
        <f t="shared" ca="1" si="409"/>
        <v>0</v>
      </c>
      <c r="AD960" s="56">
        <f t="shared" ca="1" si="409"/>
        <v>0</v>
      </c>
      <c r="AE960" s="56">
        <f t="shared" ca="1" si="409"/>
        <v>0</v>
      </c>
      <c r="AF960" s="56">
        <f t="shared" ca="1" si="409"/>
        <v>0</v>
      </c>
      <c r="AG960" s="56">
        <f t="shared" ca="1" si="409"/>
        <v>0</v>
      </c>
      <c r="AH960" s="56">
        <f t="shared" ca="1" si="409"/>
        <v>0</v>
      </c>
      <c r="AI960" s="56">
        <f t="shared" ca="1" si="409"/>
        <v>0</v>
      </c>
      <c r="AJ960" s="56">
        <f t="shared" ca="1" si="410"/>
        <v>0</v>
      </c>
      <c r="AK960" s="56">
        <f t="shared" ca="1" si="410"/>
        <v>0</v>
      </c>
      <c r="AL960" s="56">
        <f t="shared" ca="1" si="410"/>
        <v>0</v>
      </c>
      <c r="AM960" s="56">
        <f t="shared" ca="1" si="410"/>
        <v>0</v>
      </c>
      <c r="AN960" s="56">
        <f t="shared" ca="1" si="410"/>
        <v>0</v>
      </c>
      <c r="AO960" s="56">
        <f t="shared" ca="1" si="410"/>
        <v>0</v>
      </c>
      <c r="AP960" s="56">
        <f t="shared" ca="1" si="410"/>
        <v>0</v>
      </c>
      <c r="AQ960" s="56">
        <f t="shared" ca="1" si="410"/>
        <v>0</v>
      </c>
      <c r="AR960" s="56">
        <f t="shared" ca="1" si="410"/>
        <v>0</v>
      </c>
      <c r="AS960" s="56">
        <f t="shared" ca="1" si="410"/>
        <v>0</v>
      </c>
      <c r="AT960" s="56">
        <f t="shared" ca="1" si="411"/>
        <v>0</v>
      </c>
      <c r="AU960" s="56">
        <f t="shared" ca="1" si="411"/>
        <v>0</v>
      </c>
      <c r="AV960" s="56">
        <f t="shared" ca="1" si="411"/>
        <v>0</v>
      </c>
      <c r="AW960" s="56">
        <f t="shared" ca="1" si="411"/>
        <v>0</v>
      </c>
      <c r="AX960" s="56">
        <f t="shared" ca="1" si="411"/>
        <v>0</v>
      </c>
      <c r="AY960" s="56">
        <f t="shared" ca="1" si="411"/>
        <v>0</v>
      </c>
      <c r="AZ960" s="56">
        <f t="shared" ca="1" si="411"/>
        <v>0</v>
      </c>
      <c r="BA960" s="56">
        <f t="shared" ca="1" si="411"/>
        <v>0</v>
      </c>
      <c r="BB960" s="56">
        <f t="shared" ca="1" si="411"/>
        <v>0</v>
      </c>
      <c r="BC960" s="56">
        <f t="shared" ca="1" si="411"/>
        <v>0</v>
      </c>
      <c r="BD960" s="56">
        <f t="shared" ca="1" si="411"/>
        <v>0</v>
      </c>
      <c r="BE960" s="56">
        <f t="shared" ca="1" si="411"/>
        <v>0</v>
      </c>
      <c r="BF960" s="56">
        <f t="shared" ca="1" si="411"/>
        <v>0</v>
      </c>
      <c r="BG960" s="56">
        <f t="shared" ca="1" si="411"/>
        <v>0</v>
      </c>
      <c r="BH960" s="1"/>
      <c r="BI960" s="1"/>
    </row>
    <row r="961" spans="1:61" s="4" customFormat="1" x14ac:dyDescent="0.2">
      <c r="A961" s="4" t="s">
        <v>2512</v>
      </c>
      <c r="B961" s="4" t="s">
        <v>2513</v>
      </c>
      <c r="C961" s="4" t="s">
        <v>2513</v>
      </c>
      <c r="E961" s="66"/>
      <c r="F961" s="79" t="s">
        <v>2514</v>
      </c>
      <c r="G961" s="50" t="s">
        <v>1678</v>
      </c>
      <c r="H961" s="50" t="s">
        <v>1669</v>
      </c>
      <c r="I961" s="51"/>
      <c r="J961" s="52">
        <v>20</v>
      </c>
      <c r="K961" s="52"/>
      <c r="L961" s="53"/>
      <c r="M961" s="54" t="str">
        <f t="shared" si="405"/>
        <v>-</v>
      </c>
      <c r="N961" s="52">
        <f t="shared" si="401"/>
        <v>0</v>
      </c>
      <c r="O961" s="55">
        <f t="shared" ca="1" si="386"/>
        <v>28</v>
      </c>
      <c r="P961" s="55" t="str">
        <f t="shared" ca="1" si="387"/>
        <v>2019.7</v>
      </c>
      <c r="Q961" s="56">
        <f t="shared" si="388"/>
        <v>0</v>
      </c>
      <c r="R961" s="52" t="str">
        <f t="shared" si="389"/>
        <v/>
      </c>
      <c r="S961" s="52"/>
      <c r="T961" s="52" t="str">
        <f t="shared" si="397"/>
        <v>OV</v>
      </c>
      <c r="U961" s="57" t="s">
        <v>178</v>
      </c>
      <c r="V961" s="58">
        <f t="shared" ca="1" si="390"/>
        <v>0</v>
      </c>
      <c r="W961" s="59"/>
      <c r="X961" s="60"/>
      <c r="Y961" s="61"/>
      <c r="Z961" s="56">
        <f t="shared" ca="1" si="409"/>
        <v>0</v>
      </c>
      <c r="AA961" s="56">
        <f t="shared" ca="1" si="409"/>
        <v>0</v>
      </c>
      <c r="AB961" s="56">
        <f t="shared" ca="1" si="409"/>
        <v>0</v>
      </c>
      <c r="AC961" s="56">
        <f t="shared" ca="1" si="409"/>
        <v>0</v>
      </c>
      <c r="AD961" s="56">
        <f t="shared" ca="1" si="409"/>
        <v>0</v>
      </c>
      <c r="AE961" s="56">
        <f t="shared" ca="1" si="409"/>
        <v>0</v>
      </c>
      <c r="AF961" s="56">
        <f t="shared" ca="1" si="409"/>
        <v>0</v>
      </c>
      <c r="AG961" s="56">
        <f t="shared" ca="1" si="409"/>
        <v>0</v>
      </c>
      <c r="AH961" s="56">
        <f t="shared" ca="1" si="409"/>
        <v>0</v>
      </c>
      <c r="AI961" s="56">
        <f t="shared" ca="1" si="409"/>
        <v>0</v>
      </c>
      <c r="AJ961" s="56">
        <f t="shared" ca="1" si="410"/>
        <v>0</v>
      </c>
      <c r="AK961" s="56">
        <f t="shared" ca="1" si="410"/>
        <v>0</v>
      </c>
      <c r="AL961" s="56">
        <f t="shared" ca="1" si="410"/>
        <v>0</v>
      </c>
      <c r="AM961" s="56">
        <f t="shared" ca="1" si="410"/>
        <v>0</v>
      </c>
      <c r="AN961" s="56">
        <f t="shared" ca="1" si="410"/>
        <v>0</v>
      </c>
      <c r="AO961" s="56">
        <f t="shared" ca="1" si="410"/>
        <v>0</v>
      </c>
      <c r="AP961" s="56">
        <f t="shared" ca="1" si="410"/>
        <v>0</v>
      </c>
      <c r="AQ961" s="56">
        <f t="shared" ca="1" si="410"/>
        <v>0</v>
      </c>
      <c r="AR961" s="56">
        <f t="shared" ca="1" si="410"/>
        <v>0</v>
      </c>
      <c r="AS961" s="56">
        <f t="shared" ca="1" si="410"/>
        <v>0</v>
      </c>
      <c r="AT961" s="56">
        <f t="shared" ca="1" si="411"/>
        <v>0</v>
      </c>
      <c r="AU961" s="56">
        <f t="shared" ca="1" si="411"/>
        <v>0</v>
      </c>
      <c r="AV961" s="56">
        <f t="shared" ca="1" si="411"/>
        <v>0</v>
      </c>
      <c r="AW961" s="56">
        <f t="shared" ca="1" si="411"/>
        <v>0</v>
      </c>
      <c r="AX961" s="56">
        <f t="shared" ca="1" si="411"/>
        <v>0</v>
      </c>
      <c r="AY961" s="56">
        <f t="shared" ca="1" si="411"/>
        <v>0</v>
      </c>
      <c r="AZ961" s="56">
        <f t="shared" ca="1" si="411"/>
        <v>0</v>
      </c>
      <c r="BA961" s="56">
        <f t="shared" ca="1" si="411"/>
        <v>0</v>
      </c>
      <c r="BB961" s="56">
        <f t="shared" ca="1" si="411"/>
        <v>0</v>
      </c>
      <c r="BC961" s="56">
        <f t="shared" ca="1" si="411"/>
        <v>0</v>
      </c>
      <c r="BD961" s="56">
        <f t="shared" ca="1" si="411"/>
        <v>0</v>
      </c>
      <c r="BE961" s="56">
        <f t="shared" ca="1" si="411"/>
        <v>0</v>
      </c>
      <c r="BF961" s="56">
        <f t="shared" ca="1" si="411"/>
        <v>0</v>
      </c>
      <c r="BG961" s="56">
        <f t="shared" ca="1" si="411"/>
        <v>0</v>
      </c>
      <c r="BH961" s="1"/>
      <c r="BI961" s="1"/>
    </row>
    <row r="962" spans="1:61" s="4" customFormat="1" x14ac:dyDescent="0.2">
      <c r="A962" s="4" t="s">
        <v>2512</v>
      </c>
      <c r="B962" s="4" t="s">
        <v>2513</v>
      </c>
      <c r="C962" s="4" t="s">
        <v>2513</v>
      </c>
      <c r="E962" s="66"/>
      <c r="F962" s="79" t="s">
        <v>2514</v>
      </c>
      <c r="G962" s="50" t="s">
        <v>1678</v>
      </c>
      <c r="H962" s="50" t="s">
        <v>1669</v>
      </c>
      <c r="I962" s="51"/>
      <c r="J962" s="52">
        <v>20</v>
      </c>
      <c r="K962" s="52"/>
      <c r="L962" s="53"/>
      <c r="M962" s="54" t="str">
        <f t="shared" si="405"/>
        <v>-</v>
      </c>
      <c r="N962" s="52">
        <f t="shared" si="401"/>
        <v>0</v>
      </c>
      <c r="O962" s="55">
        <f t="shared" ref="O962:O1025" ca="1" si="412">WEEKNUM(IF((L962)&lt;$A$1825,$A$1825,(L962)))</f>
        <v>28</v>
      </c>
      <c r="P962" s="55" t="str">
        <f t="shared" ref="P962:P1025" ca="1" si="413">YEAR(IF((L962)&lt;$A$1825,$A$1825,(L962)))&amp;"."&amp;MONTH(IF((L962)&lt;$A$1825,$A$1825,(L962)))</f>
        <v>2019.7</v>
      </c>
      <c r="Q962" s="56">
        <f t="shared" ref="Q962:Q1025" si="414">IF(U962="PLN",Y962/$A$1826,Y962)</f>
        <v>0</v>
      </c>
      <c r="R962" s="52" t="str">
        <f t="shared" ref="R962:R1025" si="415">IF(L962=0,"",IFERROR(_xlfn.DAYS($A$1825,L962),""))</f>
        <v/>
      </c>
      <c r="S962" s="52"/>
      <c r="T962" s="52" t="str">
        <f t="shared" si="397"/>
        <v>OV</v>
      </c>
      <c r="U962" s="57" t="s">
        <v>178</v>
      </c>
      <c r="V962" s="58">
        <f t="shared" ca="1" si="390"/>
        <v>0</v>
      </c>
      <c r="W962" s="59"/>
      <c r="X962" s="60"/>
      <c r="Y962" s="61"/>
      <c r="Z962" s="56">
        <f t="shared" ref="Z962:AI971" ca="1" si="416">IF($O962-WEEKNUM(Z$1815)=0,$Y962,0)</f>
        <v>0</v>
      </c>
      <c r="AA962" s="56">
        <f t="shared" ca="1" si="416"/>
        <v>0</v>
      </c>
      <c r="AB962" s="56">
        <f t="shared" ca="1" si="416"/>
        <v>0</v>
      </c>
      <c r="AC962" s="56">
        <f t="shared" ca="1" si="416"/>
        <v>0</v>
      </c>
      <c r="AD962" s="56">
        <f t="shared" ca="1" si="416"/>
        <v>0</v>
      </c>
      <c r="AE962" s="56">
        <f t="shared" ca="1" si="416"/>
        <v>0</v>
      </c>
      <c r="AF962" s="56">
        <f t="shared" ca="1" si="416"/>
        <v>0</v>
      </c>
      <c r="AG962" s="56">
        <f t="shared" ca="1" si="416"/>
        <v>0</v>
      </c>
      <c r="AH962" s="56">
        <f t="shared" ca="1" si="416"/>
        <v>0</v>
      </c>
      <c r="AI962" s="56">
        <f t="shared" ca="1" si="416"/>
        <v>0</v>
      </c>
      <c r="AJ962" s="56">
        <f t="shared" ref="AJ962:AS971" ca="1" si="417">IF($O962-WEEKNUM(AJ$1815)=0,$Y962,0)</f>
        <v>0</v>
      </c>
      <c r="AK962" s="56">
        <f t="shared" ca="1" si="417"/>
        <v>0</v>
      </c>
      <c r="AL962" s="56">
        <f t="shared" ca="1" si="417"/>
        <v>0</v>
      </c>
      <c r="AM962" s="56">
        <f t="shared" ca="1" si="417"/>
        <v>0</v>
      </c>
      <c r="AN962" s="56">
        <f t="shared" ca="1" si="417"/>
        <v>0</v>
      </c>
      <c r="AO962" s="56">
        <f t="shared" ca="1" si="417"/>
        <v>0</v>
      </c>
      <c r="AP962" s="56">
        <f t="shared" ca="1" si="417"/>
        <v>0</v>
      </c>
      <c r="AQ962" s="56">
        <f t="shared" ca="1" si="417"/>
        <v>0</v>
      </c>
      <c r="AR962" s="56">
        <f t="shared" ca="1" si="417"/>
        <v>0</v>
      </c>
      <c r="AS962" s="56">
        <f t="shared" ca="1" si="417"/>
        <v>0</v>
      </c>
      <c r="AT962" s="56">
        <f t="shared" ref="AT962:BG971" ca="1" si="418">IF($O962-WEEKNUM(AT$1815)=0,$Y962,0)</f>
        <v>0</v>
      </c>
      <c r="AU962" s="56">
        <f t="shared" ca="1" si="418"/>
        <v>0</v>
      </c>
      <c r="AV962" s="56">
        <f t="shared" ca="1" si="418"/>
        <v>0</v>
      </c>
      <c r="AW962" s="56">
        <f t="shared" ca="1" si="418"/>
        <v>0</v>
      </c>
      <c r="AX962" s="56">
        <f t="shared" ca="1" si="418"/>
        <v>0</v>
      </c>
      <c r="AY962" s="56">
        <f t="shared" ca="1" si="418"/>
        <v>0</v>
      </c>
      <c r="AZ962" s="56">
        <f t="shared" ca="1" si="418"/>
        <v>0</v>
      </c>
      <c r="BA962" s="56">
        <f t="shared" ca="1" si="418"/>
        <v>0</v>
      </c>
      <c r="BB962" s="56">
        <f t="shared" ca="1" si="418"/>
        <v>0</v>
      </c>
      <c r="BC962" s="56">
        <f t="shared" ca="1" si="418"/>
        <v>0</v>
      </c>
      <c r="BD962" s="56">
        <f t="shared" ca="1" si="418"/>
        <v>0</v>
      </c>
      <c r="BE962" s="56">
        <f t="shared" ca="1" si="418"/>
        <v>0</v>
      </c>
      <c r="BF962" s="56">
        <f t="shared" ca="1" si="418"/>
        <v>0</v>
      </c>
      <c r="BG962" s="56">
        <f t="shared" ca="1" si="418"/>
        <v>0</v>
      </c>
      <c r="BH962" s="1"/>
      <c r="BI962" s="1"/>
    </row>
    <row r="963" spans="1:61" s="4" customFormat="1" x14ac:dyDescent="0.2">
      <c r="A963" s="4" t="s">
        <v>873</v>
      </c>
      <c r="B963" s="4" t="s">
        <v>2515</v>
      </c>
      <c r="C963" s="4" t="s">
        <v>2516</v>
      </c>
      <c r="E963" s="66"/>
      <c r="F963" s="79" t="s">
        <v>1678</v>
      </c>
      <c r="G963" s="50" t="s">
        <v>1678</v>
      </c>
      <c r="H963" s="50" t="s">
        <v>2517</v>
      </c>
      <c r="I963" s="51"/>
      <c r="J963" s="52">
        <v>25</v>
      </c>
      <c r="K963" s="52"/>
      <c r="L963" s="53"/>
      <c r="M963" s="54" t="str">
        <f t="shared" si="405"/>
        <v>-</v>
      </c>
      <c r="N963" s="52">
        <f t="shared" si="401"/>
        <v>0</v>
      </c>
      <c r="O963" s="55">
        <f t="shared" ca="1" si="412"/>
        <v>28</v>
      </c>
      <c r="P963" s="55" t="str">
        <f t="shared" ca="1" si="413"/>
        <v>2019.7</v>
      </c>
      <c r="Q963" s="56">
        <f t="shared" si="414"/>
        <v>0</v>
      </c>
      <c r="R963" s="52" t="str">
        <f t="shared" si="415"/>
        <v/>
      </c>
      <c r="S963" s="52"/>
      <c r="T963" s="52" t="str">
        <f t="shared" si="397"/>
        <v>OV</v>
      </c>
      <c r="U963" s="57" t="s">
        <v>130</v>
      </c>
      <c r="V963" s="58">
        <f t="shared" ca="1" si="390"/>
        <v>0</v>
      </c>
      <c r="W963" s="59"/>
      <c r="X963" s="60"/>
      <c r="Y963" s="78"/>
      <c r="Z963" s="56">
        <f t="shared" ca="1" si="416"/>
        <v>0</v>
      </c>
      <c r="AA963" s="56">
        <f t="shared" ca="1" si="416"/>
        <v>0</v>
      </c>
      <c r="AB963" s="56">
        <f t="shared" ca="1" si="416"/>
        <v>0</v>
      </c>
      <c r="AC963" s="56">
        <f t="shared" ca="1" si="416"/>
        <v>0</v>
      </c>
      <c r="AD963" s="56">
        <f t="shared" ca="1" si="416"/>
        <v>0</v>
      </c>
      <c r="AE963" s="56">
        <f t="shared" ca="1" si="416"/>
        <v>0</v>
      </c>
      <c r="AF963" s="56">
        <f t="shared" ca="1" si="416"/>
        <v>0</v>
      </c>
      <c r="AG963" s="56">
        <f t="shared" ca="1" si="416"/>
        <v>0</v>
      </c>
      <c r="AH963" s="56">
        <f t="shared" ca="1" si="416"/>
        <v>0</v>
      </c>
      <c r="AI963" s="56">
        <f t="shared" ca="1" si="416"/>
        <v>0</v>
      </c>
      <c r="AJ963" s="56">
        <f t="shared" ca="1" si="417"/>
        <v>0</v>
      </c>
      <c r="AK963" s="56">
        <f t="shared" ca="1" si="417"/>
        <v>0</v>
      </c>
      <c r="AL963" s="56">
        <f t="shared" ca="1" si="417"/>
        <v>0</v>
      </c>
      <c r="AM963" s="56">
        <f t="shared" ca="1" si="417"/>
        <v>0</v>
      </c>
      <c r="AN963" s="56">
        <f t="shared" ca="1" si="417"/>
        <v>0</v>
      </c>
      <c r="AO963" s="56">
        <f t="shared" ca="1" si="417"/>
        <v>0</v>
      </c>
      <c r="AP963" s="56">
        <f t="shared" ca="1" si="417"/>
        <v>0</v>
      </c>
      <c r="AQ963" s="56">
        <f t="shared" ca="1" si="417"/>
        <v>0</v>
      </c>
      <c r="AR963" s="56">
        <f t="shared" ca="1" si="417"/>
        <v>0</v>
      </c>
      <c r="AS963" s="56">
        <f t="shared" ca="1" si="417"/>
        <v>0</v>
      </c>
      <c r="AT963" s="56">
        <f t="shared" ca="1" si="418"/>
        <v>0</v>
      </c>
      <c r="AU963" s="56">
        <f t="shared" ca="1" si="418"/>
        <v>0</v>
      </c>
      <c r="AV963" s="56">
        <f t="shared" ca="1" si="418"/>
        <v>0</v>
      </c>
      <c r="AW963" s="56">
        <f t="shared" ca="1" si="418"/>
        <v>0</v>
      </c>
      <c r="AX963" s="56">
        <f t="shared" ca="1" si="418"/>
        <v>0</v>
      </c>
      <c r="AY963" s="56">
        <f t="shared" ca="1" si="418"/>
        <v>0</v>
      </c>
      <c r="AZ963" s="56">
        <f t="shared" ca="1" si="418"/>
        <v>0</v>
      </c>
      <c r="BA963" s="56">
        <f t="shared" ca="1" si="418"/>
        <v>0</v>
      </c>
      <c r="BB963" s="56">
        <f t="shared" ca="1" si="418"/>
        <v>0</v>
      </c>
      <c r="BC963" s="56">
        <f t="shared" ca="1" si="418"/>
        <v>0</v>
      </c>
      <c r="BD963" s="56">
        <f t="shared" ca="1" si="418"/>
        <v>0</v>
      </c>
      <c r="BE963" s="56">
        <f t="shared" ca="1" si="418"/>
        <v>0</v>
      </c>
      <c r="BF963" s="56">
        <f t="shared" ca="1" si="418"/>
        <v>0</v>
      </c>
      <c r="BG963" s="56">
        <f t="shared" ca="1" si="418"/>
        <v>0</v>
      </c>
      <c r="BH963" s="1"/>
      <c r="BI963" s="1"/>
    </row>
    <row r="964" spans="1:61" s="4" customFormat="1" x14ac:dyDescent="0.2">
      <c r="A964" s="4" t="s">
        <v>873</v>
      </c>
      <c r="B964" s="4" t="s">
        <v>2515</v>
      </c>
      <c r="C964" s="4" t="s">
        <v>2516</v>
      </c>
      <c r="E964" s="66"/>
      <c r="F964" s="79"/>
      <c r="G964" s="50" t="s">
        <v>1682</v>
      </c>
      <c r="H964" s="50" t="s">
        <v>2517</v>
      </c>
      <c r="I964" s="51"/>
      <c r="J964" s="52">
        <v>25</v>
      </c>
      <c r="K964" s="52"/>
      <c r="L964" s="53"/>
      <c r="M964" s="54" t="str">
        <f t="shared" si="405"/>
        <v>-</v>
      </c>
      <c r="N964" s="52">
        <f t="shared" si="401"/>
        <v>0</v>
      </c>
      <c r="O964" s="55">
        <f t="shared" ca="1" si="412"/>
        <v>28</v>
      </c>
      <c r="P964" s="55" t="str">
        <f t="shared" ca="1" si="413"/>
        <v>2019.7</v>
      </c>
      <c r="Q964" s="56">
        <f t="shared" si="414"/>
        <v>0</v>
      </c>
      <c r="R964" s="52" t="str">
        <f t="shared" si="415"/>
        <v/>
      </c>
      <c r="S964" s="52"/>
      <c r="T964" s="52" t="str">
        <f t="shared" si="397"/>
        <v>OV</v>
      </c>
      <c r="U964" s="57" t="s">
        <v>130</v>
      </c>
      <c r="V964" s="58">
        <f t="shared" ref="V964:V1029" ca="1" si="419">SUM(Y964:BH964)-Y964*2</f>
        <v>0</v>
      </c>
      <c r="W964" s="59"/>
      <c r="X964" s="60"/>
      <c r="Y964" s="78"/>
      <c r="Z964" s="56">
        <f t="shared" ca="1" si="416"/>
        <v>0</v>
      </c>
      <c r="AA964" s="56">
        <f t="shared" ca="1" si="416"/>
        <v>0</v>
      </c>
      <c r="AB964" s="56">
        <f t="shared" ca="1" si="416"/>
        <v>0</v>
      </c>
      <c r="AC964" s="56">
        <f t="shared" ca="1" si="416"/>
        <v>0</v>
      </c>
      <c r="AD964" s="56">
        <f t="shared" ca="1" si="416"/>
        <v>0</v>
      </c>
      <c r="AE964" s="56">
        <f t="shared" ca="1" si="416"/>
        <v>0</v>
      </c>
      <c r="AF964" s="56">
        <f t="shared" ca="1" si="416"/>
        <v>0</v>
      </c>
      <c r="AG964" s="56">
        <f t="shared" ca="1" si="416"/>
        <v>0</v>
      </c>
      <c r="AH964" s="56">
        <f t="shared" ca="1" si="416"/>
        <v>0</v>
      </c>
      <c r="AI964" s="56">
        <f t="shared" ca="1" si="416"/>
        <v>0</v>
      </c>
      <c r="AJ964" s="56">
        <f t="shared" ca="1" si="417"/>
        <v>0</v>
      </c>
      <c r="AK964" s="56">
        <f t="shared" ca="1" si="417"/>
        <v>0</v>
      </c>
      <c r="AL964" s="56">
        <f t="shared" ca="1" si="417"/>
        <v>0</v>
      </c>
      <c r="AM964" s="56">
        <f t="shared" ca="1" si="417"/>
        <v>0</v>
      </c>
      <c r="AN964" s="56">
        <f t="shared" ca="1" si="417"/>
        <v>0</v>
      </c>
      <c r="AO964" s="56">
        <f t="shared" ca="1" si="417"/>
        <v>0</v>
      </c>
      <c r="AP964" s="56">
        <f t="shared" ca="1" si="417"/>
        <v>0</v>
      </c>
      <c r="AQ964" s="56">
        <f t="shared" ca="1" si="417"/>
        <v>0</v>
      </c>
      <c r="AR964" s="56">
        <f t="shared" ca="1" si="417"/>
        <v>0</v>
      </c>
      <c r="AS964" s="56">
        <f t="shared" ca="1" si="417"/>
        <v>0</v>
      </c>
      <c r="AT964" s="56">
        <f t="shared" ca="1" si="418"/>
        <v>0</v>
      </c>
      <c r="AU964" s="56">
        <f t="shared" ca="1" si="418"/>
        <v>0</v>
      </c>
      <c r="AV964" s="56">
        <f t="shared" ca="1" si="418"/>
        <v>0</v>
      </c>
      <c r="AW964" s="56">
        <f t="shared" ca="1" si="418"/>
        <v>0</v>
      </c>
      <c r="AX964" s="56">
        <f t="shared" ca="1" si="418"/>
        <v>0</v>
      </c>
      <c r="AY964" s="56">
        <f t="shared" ca="1" si="418"/>
        <v>0</v>
      </c>
      <c r="AZ964" s="56">
        <f t="shared" ca="1" si="418"/>
        <v>0</v>
      </c>
      <c r="BA964" s="56">
        <f t="shared" ca="1" si="418"/>
        <v>0</v>
      </c>
      <c r="BB964" s="56">
        <f t="shared" ca="1" si="418"/>
        <v>0</v>
      </c>
      <c r="BC964" s="56">
        <f t="shared" ca="1" si="418"/>
        <v>0</v>
      </c>
      <c r="BD964" s="56">
        <f t="shared" ca="1" si="418"/>
        <v>0</v>
      </c>
      <c r="BE964" s="56">
        <f t="shared" ca="1" si="418"/>
        <v>0</v>
      </c>
      <c r="BF964" s="56">
        <f t="shared" ca="1" si="418"/>
        <v>0</v>
      </c>
      <c r="BG964" s="56">
        <f t="shared" ca="1" si="418"/>
        <v>0</v>
      </c>
      <c r="BH964" s="1"/>
      <c r="BI964" s="1"/>
    </row>
    <row r="965" spans="1:61" s="4" customFormat="1" x14ac:dyDescent="0.2">
      <c r="A965" s="4" t="s">
        <v>873</v>
      </c>
      <c r="B965" s="4" t="s">
        <v>2515</v>
      </c>
      <c r="C965" s="4" t="s">
        <v>2516</v>
      </c>
      <c r="E965" s="66"/>
      <c r="F965" s="79" t="s">
        <v>2518</v>
      </c>
      <c r="G965" s="50" t="s">
        <v>1682</v>
      </c>
      <c r="H965" s="50" t="s">
        <v>2517</v>
      </c>
      <c r="I965" s="51"/>
      <c r="J965" s="52">
        <v>25</v>
      </c>
      <c r="K965" s="52"/>
      <c r="L965" s="53"/>
      <c r="M965" s="54" t="str">
        <f t="shared" si="405"/>
        <v>-</v>
      </c>
      <c r="N965" s="52">
        <f t="shared" si="401"/>
        <v>0</v>
      </c>
      <c r="O965" s="55">
        <f t="shared" ca="1" si="412"/>
        <v>28</v>
      </c>
      <c r="P965" s="55" t="str">
        <f t="shared" ca="1" si="413"/>
        <v>2019.7</v>
      </c>
      <c r="Q965" s="56">
        <f t="shared" si="414"/>
        <v>0</v>
      </c>
      <c r="R965" s="52" t="str">
        <f t="shared" si="415"/>
        <v/>
      </c>
      <c r="S965" s="52"/>
      <c r="T965" s="52" t="str">
        <f t="shared" si="397"/>
        <v>OV</v>
      </c>
      <c r="U965" s="57" t="s">
        <v>130</v>
      </c>
      <c r="V965" s="58">
        <f t="shared" ca="1" si="419"/>
        <v>0</v>
      </c>
      <c r="W965" s="59"/>
      <c r="X965" s="60"/>
      <c r="Y965" s="78"/>
      <c r="Z965" s="56">
        <f t="shared" ca="1" si="416"/>
        <v>0</v>
      </c>
      <c r="AA965" s="56">
        <f t="shared" ca="1" si="416"/>
        <v>0</v>
      </c>
      <c r="AB965" s="56">
        <f t="shared" ca="1" si="416"/>
        <v>0</v>
      </c>
      <c r="AC965" s="56">
        <f t="shared" ca="1" si="416"/>
        <v>0</v>
      </c>
      <c r="AD965" s="56">
        <f t="shared" ca="1" si="416"/>
        <v>0</v>
      </c>
      <c r="AE965" s="56">
        <f t="shared" ca="1" si="416"/>
        <v>0</v>
      </c>
      <c r="AF965" s="56">
        <f t="shared" ca="1" si="416"/>
        <v>0</v>
      </c>
      <c r="AG965" s="56">
        <f t="shared" ca="1" si="416"/>
        <v>0</v>
      </c>
      <c r="AH965" s="56">
        <f t="shared" ca="1" si="416"/>
        <v>0</v>
      </c>
      <c r="AI965" s="56">
        <f t="shared" ca="1" si="416"/>
        <v>0</v>
      </c>
      <c r="AJ965" s="56">
        <f t="shared" ca="1" si="417"/>
        <v>0</v>
      </c>
      <c r="AK965" s="56">
        <f t="shared" ca="1" si="417"/>
        <v>0</v>
      </c>
      <c r="AL965" s="56">
        <f t="shared" ca="1" si="417"/>
        <v>0</v>
      </c>
      <c r="AM965" s="56">
        <f t="shared" ca="1" si="417"/>
        <v>0</v>
      </c>
      <c r="AN965" s="56">
        <f t="shared" ca="1" si="417"/>
        <v>0</v>
      </c>
      <c r="AO965" s="56">
        <f t="shared" ca="1" si="417"/>
        <v>0</v>
      </c>
      <c r="AP965" s="56">
        <f t="shared" ca="1" si="417"/>
        <v>0</v>
      </c>
      <c r="AQ965" s="56">
        <f t="shared" ca="1" si="417"/>
        <v>0</v>
      </c>
      <c r="AR965" s="56">
        <f t="shared" ca="1" si="417"/>
        <v>0</v>
      </c>
      <c r="AS965" s="56">
        <f t="shared" ca="1" si="417"/>
        <v>0</v>
      </c>
      <c r="AT965" s="56">
        <f t="shared" ca="1" si="418"/>
        <v>0</v>
      </c>
      <c r="AU965" s="56">
        <f t="shared" ca="1" si="418"/>
        <v>0</v>
      </c>
      <c r="AV965" s="56">
        <f t="shared" ca="1" si="418"/>
        <v>0</v>
      </c>
      <c r="AW965" s="56">
        <f t="shared" ca="1" si="418"/>
        <v>0</v>
      </c>
      <c r="AX965" s="56">
        <f t="shared" ca="1" si="418"/>
        <v>0</v>
      </c>
      <c r="AY965" s="56">
        <f t="shared" ca="1" si="418"/>
        <v>0</v>
      </c>
      <c r="AZ965" s="56">
        <f t="shared" ca="1" si="418"/>
        <v>0</v>
      </c>
      <c r="BA965" s="56">
        <f t="shared" ca="1" si="418"/>
        <v>0</v>
      </c>
      <c r="BB965" s="56">
        <f t="shared" ca="1" si="418"/>
        <v>0</v>
      </c>
      <c r="BC965" s="56">
        <f t="shared" ca="1" si="418"/>
        <v>0</v>
      </c>
      <c r="BD965" s="56">
        <f t="shared" ca="1" si="418"/>
        <v>0</v>
      </c>
      <c r="BE965" s="56">
        <f t="shared" ca="1" si="418"/>
        <v>0</v>
      </c>
      <c r="BF965" s="56">
        <f t="shared" ca="1" si="418"/>
        <v>0</v>
      </c>
      <c r="BG965" s="56">
        <f t="shared" ca="1" si="418"/>
        <v>0</v>
      </c>
      <c r="BH965" s="1"/>
      <c r="BI965" s="1"/>
    </row>
    <row r="966" spans="1:61" s="4" customFormat="1" x14ac:dyDescent="0.2">
      <c r="A966" s="4" t="s">
        <v>873</v>
      </c>
      <c r="B966" s="4" t="s">
        <v>2515</v>
      </c>
      <c r="C966" s="4" t="s">
        <v>2516</v>
      </c>
      <c r="E966" s="66"/>
      <c r="F966" s="79" t="s">
        <v>1678</v>
      </c>
      <c r="G966" s="50" t="s">
        <v>1678</v>
      </c>
      <c r="H966" s="50" t="s">
        <v>2517</v>
      </c>
      <c r="I966" s="51"/>
      <c r="J966" s="52">
        <v>25</v>
      </c>
      <c r="K966" s="52"/>
      <c r="L966" s="53"/>
      <c r="M966" s="54" t="str">
        <f t="shared" si="405"/>
        <v>-</v>
      </c>
      <c r="N966" s="52">
        <f t="shared" si="401"/>
        <v>0</v>
      </c>
      <c r="O966" s="55">
        <f t="shared" ca="1" si="412"/>
        <v>28</v>
      </c>
      <c r="P966" s="55" t="str">
        <f t="shared" ca="1" si="413"/>
        <v>2019.7</v>
      </c>
      <c r="Q966" s="56">
        <f t="shared" si="414"/>
        <v>0</v>
      </c>
      <c r="R966" s="52" t="str">
        <f t="shared" si="415"/>
        <v/>
      </c>
      <c r="S966" s="52"/>
      <c r="T966" s="52" t="str">
        <f t="shared" si="397"/>
        <v>OV</v>
      </c>
      <c r="U966" s="57" t="s">
        <v>130</v>
      </c>
      <c r="V966" s="58">
        <f t="shared" ca="1" si="419"/>
        <v>0</v>
      </c>
      <c r="W966" s="59"/>
      <c r="X966" s="60"/>
      <c r="Y966" s="78"/>
      <c r="Z966" s="56">
        <f t="shared" ca="1" si="416"/>
        <v>0</v>
      </c>
      <c r="AA966" s="56">
        <f t="shared" ca="1" si="416"/>
        <v>0</v>
      </c>
      <c r="AB966" s="56">
        <f t="shared" ca="1" si="416"/>
        <v>0</v>
      </c>
      <c r="AC966" s="56">
        <f t="shared" ca="1" si="416"/>
        <v>0</v>
      </c>
      <c r="AD966" s="56">
        <f t="shared" ca="1" si="416"/>
        <v>0</v>
      </c>
      <c r="AE966" s="56">
        <f t="shared" ca="1" si="416"/>
        <v>0</v>
      </c>
      <c r="AF966" s="56">
        <f t="shared" ca="1" si="416"/>
        <v>0</v>
      </c>
      <c r="AG966" s="56">
        <f t="shared" ca="1" si="416"/>
        <v>0</v>
      </c>
      <c r="AH966" s="56">
        <f t="shared" ca="1" si="416"/>
        <v>0</v>
      </c>
      <c r="AI966" s="56">
        <f t="shared" ca="1" si="416"/>
        <v>0</v>
      </c>
      <c r="AJ966" s="56">
        <f t="shared" ca="1" si="417"/>
        <v>0</v>
      </c>
      <c r="AK966" s="56">
        <f t="shared" ca="1" si="417"/>
        <v>0</v>
      </c>
      <c r="AL966" s="56">
        <f t="shared" ca="1" si="417"/>
        <v>0</v>
      </c>
      <c r="AM966" s="56">
        <f t="shared" ca="1" si="417"/>
        <v>0</v>
      </c>
      <c r="AN966" s="56">
        <f t="shared" ca="1" si="417"/>
        <v>0</v>
      </c>
      <c r="AO966" s="56">
        <f t="shared" ca="1" si="417"/>
        <v>0</v>
      </c>
      <c r="AP966" s="56">
        <f t="shared" ca="1" si="417"/>
        <v>0</v>
      </c>
      <c r="AQ966" s="56">
        <f t="shared" ca="1" si="417"/>
        <v>0</v>
      </c>
      <c r="AR966" s="56">
        <f t="shared" ca="1" si="417"/>
        <v>0</v>
      </c>
      <c r="AS966" s="56">
        <f t="shared" ca="1" si="417"/>
        <v>0</v>
      </c>
      <c r="AT966" s="56">
        <f t="shared" ca="1" si="418"/>
        <v>0</v>
      </c>
      <c r="AU966" s="56">
        <f t="shared" ca="1" si="418"/>
        <v>0</v>
      </c>
      <c r="AV966" s="56">
        <f t="shared" ca="1" si="418"/>
        <v>0</v>
      </c>
      <c r="AW966" s="56">
        <f t="shared" ca="1" si="418"/>
        <v>0</v>
      </c>
      <c r="AX966" s="56">
        <f t="shared" ca="1" si="418"/>
        <v>0</v>
      </c>
      <c r="AY966" s="56">
        <f t="shared" ca="1" si="418"/>
        <v>0</v>
      </c>
      <c r="AZ966" s="56">
        <f t="shared" ca="1" si="418"/>
        <v>0</v>
      </c>
      <c r="BA966" s="56">
        <f t="shared" ca="1" si="418"/>
        <v>0</v>
      </c>
      <c r="BB966" s="56">
        <f t="shared" ca="1" si="418"/>
        <v>0</v>
      </c>
      <c r="BC966" s="56">
        <f t="shared" ca="1" si="418"/>
        <v>0</v>
      </c>
      <c r="BD966" s="56">
        <f t="shared" ca="1" si="418"/>
        <v>0</v>
      </c>
      <c r="BE966" s="56">
        <f t="shared" ca="1" si="418"/>
        <v>0</v>
      </c>
      <c r="BF966" s="56">
        <f t="shared" ca="1" si="418"/>
        <v>0</v>
      </c>
      <c r="BG966" s="56">
        <f t="shared" ca="1" si="418"/>
        <v>0</v>
      </c>
      <c r="BH966" s="1"/>
      <c r="BI966" s="1"/>
    </row>
    <row r="967" spans="1:61" s="4" customFormat="1" x14ac:dyDescent="0.2">
      <c r="A967" s="3"/>
      <c r="B967" s="3" t="s">
        <v>2519</v>
      </c>
      <c r="C967" s="3" t="s">
        <v>1681</v>
      </c>
      <c r="D967" s="3"/>
      <c r="E967" s="83"/>
      <c r="F967" s="67"/>
      <c r="G967" s="50" t="s">
        <v>1682</v>
      </c>
      <c r="H967" s="50" t="s">
        <v>1682</v>
      </c>
      <c r="I967" s="71"/>
      <c r="J967" s="72">
        <v>5</v>
      </c>
      <c r="K967" s="72"/>
      <c r="L967" s="53"/>
      <c r="M967" s="54" t="str">
        <f t="shared" si="405"/>
        <v>-</v>
      </c>
      <c r="N967" s="52">
        <f t="shared" si="401"/>
        <v>0</v>
      </c>
      <c r="O967" s="55">
        <f t="shared" ca="1" si="412"/>
        <v>28</v>
      </c>
      <c r="P967" s="55" t="str">
        <f t="shared" ca="1" si="413"/>
        <v>2019.7</v>
      </c>
      <c r="Q967" s="56">
        <f t="shared" si="414"/>
        <v>0</v>
      </c>
      <c r="R967" s="52" t="str">
        <f t="shared" si="415"/>
        <v/>
      </c>
      <c r="S967" s="52"/>
      <c r="T967" s="52" t="str">
        <f t="shared" si="397"/>
        <v>OV</v>
      </c>
      <c r="U967" s="57" t="s">
        <v>130</v>
      </c>
      <c r="V967" s="58">
        <f t="shared" ca="1" si="419"/>
        <v>0</v>
      </c>
      <c r="W967" s="59"/>
      <c r="X967" s="60"/>
      <c r="Y967" s="74"/>
      <c r="Z967" s="56">
        <f t="shared" ca="1" si="416"/>
        <v>0</v>
      </c>
      <c r="AA967" s="56">
        <f t="shared" ca="1" si="416"/>
        <v>0</v>
      </c>
      <c r="AB967" s="56">
        <f t="shared" ca="1" si="416"/>
        <v>0</v>
      </c>
      <c r="AC967" s="56">
        <f t="shared" ca="1" si="416"/>
        <v>0</v>
      </c>
      <c r="AD967" s="56">
        <f t="shared" ca="1" si="416"/>
        <v>0</v>
      </c>
      <c r="AE967" s="56">
        <f t="shared" ca="1" si="416"/>
        <v>0</v>
      </c>
      <c r="AF967" s="56">
        <f t="shared" ca="1" si="416"/>
        <v>0</v>
      </c>
      <c r="AG967" s="56">
        <f t="shared" ca="1" si="416"/>
        <v>0</v>
      </c>
      <c r="AH967" s="56">
        <f t="shared" ca="1" si="416"/>
        <v>0</v>
      </c>
      <c r="AI967" s="56">
        <f t="shared" ca="1" si="416"/>
        <v>0</v>
      </c>
      <c r="AJ967" s="56">
        <f t="shared" ca="1" si="417"/>
        <v>0</v>
      </c>
      <c r="AK967" s="56">
        <f t="shared" ca="1" si="417"/>
        <v>0</v>
      </c>
      <c r="AL967" s="56">
        <f t="shared" ca="1" si="417"/>
        <v>0</v>
      </c>
      <c r="AM967" s="56">
        <f t="shared" ca="1" si="417"/>
        <v>0</v>
      </c>
      <c r="AN967" s="56">
        <f t="shared" ca="1" si="417"/>
        <v>0</v>
      </c>
      <c r="AO967" s="56">
        <f t="shared" ca="1" si="417"/>
        <v>0</v>
      </c>
      <c r="AP967" s="56">
        <f t="shared" ca="1" si="417"/>
        <v>0</v>
      </c>
      <c r="AQ967" s="56">
        <f t="shared" ca="1" si="417"/>
        <v>0</v>
      </c>
      <c r="AR967" s="56">
        <f t="shared" ca="1" si="417"/>
        <v>0</v>
      </c>
      <c r="AS967" s="56">
        <f t="shared" ca="1" si="417"/>
        <v>0</v>
      </c>
      <c r="AT967" s="56">
        <f t="shared" ca="1" si="418"/>
        <v>0</v>
      </c>
      <c r="AU967" s="56">
        <f t="shared" ca="1" si="418"/>
        <v>0</v>
      </c>
      <c r="AV967" s="56">
        <f t="shared" ca="1" si="418"/>
        <v>0</v>
      </c>
      <c r="AW967" s="56">
        <f t="shared" ca="1" si="418"/>
        <v>0</v>
      </c>
      <c r="AX967" s="56">
        <f t="shared" ca="1" si="418"/>
        <v>0</v>
      </c>
      <c r="AY967" s="56">
        <f t="shared" ca="1" si="418"/>
        <v>0</v>
      </c>
      <c r="AZ967" s="56">
        <f t="shared" ca="1" si="418"/>
        <v>0</v>
      </c>
      <c r="BA967" s="56">
        <f t="shared" ca="1" si="418"/>
        <v>0</v>
      </c>
      <c r="BB967" s="56">
        <f t="shared" ca="1" si="418"/>
        <v>0</v>
      </c>
      <c r="BC967" s="56">
        <f t="shared" ca="1" si="418"/>
        <v>0</v>
      </c>
      <c r="BD967" s="56">
        <f t="shared" ca="1" si="418"/>
        <v>0</v>
      </c>
      <c r="BE967" s="56">
        <f t="shared" ca="1" si="418"/>
        <v>0</v>
      </c>
      <c r="BF967" s="56">
        <f t="shared" ca="1" si="418"/>
        <v>0</v>
      </c>
      <c r="BG967" s="56">
        <f t="shared" ca="1" si="418"/>
        <v>0</v>
      </c>
    </row>
    <row r="968" spans="1:61" s="4" customFormat="1" x14ac:dyDescent="0.2">
      <c r="A968" s="3" t="s">
        <v>2520</v>
      </c>
      <c r="B968" s="3" t="s">
        <v>2521</v>
      </c>
      <c r="C968" s="3" t="s">
        <v>1684</v>
      </c>
      <c r="D968" s="3"/>
      <c r="E968" s="83"/>
      <c r="F968" s="67"/>
      <c r="G968" s="50" t="s">
        <v>1682</v>
      </c>
      <c r="H968" s="50" t="s">
        <v>1682</v>
      </c>
      <c r="I968" s="71"/>
      <c r="J968" s="72">
        <v>5</v>
      </c>
      <c r="K968" s="72"/>
      <c r="L968" s="80"/>
      <c r="M968" s="54" t="str">
        <f t="shared" si="405"/>
        <v>-</v>
      </c>
      <c r="N968" s="52">
        <f>WEEKNUM(L968)</f>
        <v>0</v>
      </c>
      <c r="O968" s="55">
        <f t="shared" ca="1" si="412"/>
        <v>28</v>
      </c>
      <c r="P968" s="55" t="str">
        <f t="shared" ca="1" si="413"/>
        <v>2019.7</v>
      </c>
      <c r="Q968" s="56">
        <f t="shared" si="414"/>
        <v>0</v>
      </c>
      <c r="R968" s="52" t="str">
        <f t="shared" si="415"/>
        <v/>
      </c>
      <c r="S968" s="52"/>
      <c r="T968" s="52" t="str">
        <f t="shared" si="397"/>
        <v>OV</v>
      </c>
      <c r="U968" s="57" t="s">
        <v>130</v>
      </c>
      <c r="V968" s="58">
        <f t="shared" ca="1" si="419"/>
        <v>0</v>
      </c>
      <c r="W968" s="59"/>
      <c r="X968" s="60"/>
      <c r="Y968" s="74"/>
      <c r="Z968" s="56">
        <f t="shared" ca="1" si="416"/>
        <v>0</v>
      </c>
      <c r="AA968" s="56">
        <f t="shared" ca="1" si="416"/>
        <v>0</v>
      </c>
      <c r="AB968" s="56">
        <f t="shared" ca="1" si="416"/>
        <v>0</v>
      </c>
      <c r="AC968" s="56">
        <f t="shared" ca="1" si="416"/>
        <v>0</v>
      </c>
      <c r="AD968" s="56">
        <f t="shared" ca="1" si="416"/>
        <v>0</v>
      </c>
      <c r="AE968" s="56">
        <f t="shared" ca="1" si="416"/>
        <v>0</v>
      </c>
      <c r="AF968" s="56">
        <f t="shared" ca="1" si="416"/>
        <v>0</v>
      </c>
      <c r="AG968" s="56">
        <f t="shared" ca="1" si="416"/>
        <v>0</v>
      </c>
      <c r="AH968" s="56">
        <f t="shared" ca="1" si="416"/>
        <v>0</v>
      </c>
      <c r="AI968" s="56">
        <f t="shared" ca="1" si="416"/>
        <v>0</v>
      </c>
      <c r="AJ968" s="56">
        <f t="shared" ca="1" si="417"/>
        <v>0</v>
      </c>
      <c r="AK968" s="56">
        <f t="shared" ca="1" si="417"/>
        <v>0</v>
      </c>
      <c r="AL968" s="56">
        <f t="shared" ca="1" si="417"/>
        <v>0</v>
      </c>
      <c r="AM968" s="56">
        <f t="shared" ca="1" si="417"/>
        <v>0</v>
      </c>
      <c r="AN968" s="56">
        <f t="shared" ca="1" si="417"/>
        <v>0</v>
      </c>
      <c r="AO968" s="56">
        <f t="shared" ca="1" si="417"/>
        <v>0</v>
      </c>
      <c r="AP968" s="56">
        <f t="shared" ca="1" si="417"/>
        <v>0</v>
      </c>
      <c r="AQ968" s="56">
        <f t="shared" ca="1" si="417"/>
        <v>0</v>
      </c>
      <c r="AR968" s="56">
        <f t="shared" ca="1" si="417"/>
        <v>0</v>
      </c>
      <c r="AS968" s="56">
        <f t="shared" ca="1" si="417"/>
        <v>0</v>
      </c>
      <c r="AT968" s="56">
        <f t="shared" ca="1" si="418"/>
        <v>0</v>
      </c>
      <c r="AU968" s="56">
        <f t="shared" ca="1" si="418"/>
        <v>0</v>
      </c>
      <c r="AV968" s="56">
        <f t="shared" ca="1" si="418"/>
        <v>0</v>
      </c>
      <c r="AW968" s="56">
        <f t="shared" ca="1" si="418"/>
        <v>0</v>
      </c>
      <c r="AX968" s="56">
        <f t="shared" ca="1" si="418"/>
        <v>0</v>
      </c>
      <c r="AY968" s="56">
        <f t="shared" ca="1" si="418"/>
        <v>0</v>
      </c>
      <c r="AZ968" s="56">
        <f t="shared" ca="1" si="418"/>
        <v>0</v>
      </c>
      <c r="BA968" s="56">
        <f t="shared" ca="1" si="418"/>
        <v>0</v>
      </c>
      <c r="BB968" s="56">
        <f t="shared" ca="1" si="418"/>
        <v>0</v>
      </c>
      <c r="BC968" s="56">
        <f t="shared" ca="1" si="418"/>
        <v>0</v>
      </c>
      <c r="BD968" s="56">
        <f t="shared" ca="1" si="418"/>
        <v>0</v>
      </c>
      <c r="BE968" s="56">
        <f t="shared" ca="1" si="418"/>
        <v>0</v>
      </c>
      <c r="BF968" s="56">
        <f t="shared" ca="1" si="418"/>
        <v>0</v>
      </c>
      <c r="BG968" s="56">
        <f t="shared" ca="1" si="418"/>
        <v>0</v>
      </c>
    </row>
    <row r="969" spans="1:61" s="4" customFormat="1" x14ac:dyDescent="0.2">
      <c r="A969" s="3" t="s">
        <v>2522</v>
      </c>
      <c r="B969" s="3" t="s">
        <v>4084</v>
      </c>
      <c r="C969" s="3" t="s">
        <v>1684</v>
      </c>
      <c r="D969" s="3"/>
      <c r="E969" s="83"/>
      <c r="F969" s="67"/>
      <c r="G969" s="50" t="s">
        <v>1682</v>
      </c>
      <c r="H969" s="50" t="s">
        <v>1682</v>
      </c>
      <c r="I969" s="71"/>
      <c r="J969" s="72">
        <v>5</v>
      </c>
      <c r="K969" s="72"/>
      <c r="L969" s="53"/>
      <c r="M969" s="54" t="str">
        <f>IF(L969="","-",WEEKDAY(L969,2))</f>
        <v>-</v>
      </c>
      <c r="N969" s="52">
        <f>WEEKNUM(L969)</f>
        <v>0</v>
      </c>
      <c r="O969" s="55">
        <f t="shared" ca="1" si="412"/>
        <v>28</v>
      </c>
      <c r="P969" s="55" t="str">
        <f t="shared" ca="1" si="413"/>
        <v>2019.7</v>
      </c>
      <c r="Q969" s="56">
        <f t="shared" si="414"/>
        <v>0</v>
      </c>
      <c r="R969" s="52" t="str">
        <f t="shared" si="415"/>
        <v/>
      </c>
      <c r="S969" s="52"/>
      <c r="T969" s="52" t="str">
        <f t="shared" si="397"/>
        <v>OV</v>
      </c>
      <c r="U969" s="57" t="s">
        <v>178</v>
      </c>
      <c r="V969" s="58">
        <f t="shared" ca="1" si="419"/>
        <v>0</v>
      </c>
      <c r="W969" s="59"/>
      <c r="X969" s="60"/>
      <c r="Y969" s="74"/>
      <c r="Z969" s="56">
        <f t="shared" ca="1" si="416"/>
        <v>0</v>
      </c>
      <c r="AA969" s="56">
        <f t="shared" ca="1" si="416"/>
        <v>0</v>
      </c>
      <c r="AB969" s="56">
        <f t="shared" ca="1" si="416"/>
        <v>0</v>
      </c>
      <c r="AC969" s="56">
        <f t="shared" ca="1" si="416"/>
        <v>0</v>
      </c>
      <c r="AD969" s="56">
        <f t="shared" ca="1" si="416"/>
        <v>0</v>
      </c>
      <c r="AE969" s="56">
        <f t="shared" ca="1" si="416"/>
        <v>0</v>
      </c>
      <c r="AF969" s="56">
        <f t="shared" ca="1" si="416"/>
        <v>0</v>
      </c>
      <c r="AG969" s="56">
        <f t="shared" ca="1" si="416"/>
        <v>0</v>
      </c>
      <c r="AH969" s="56">
        <f t="shared" ca="1" si="416"/>
        <v>0</v>
      </c>
      <c r="AI969" s="56">
        <f t="shared" ca="1" si="416"/>
        <v>0</v>
      </c>
      <c r="AJ969" s="56">
        <f t="shared" ca="1" si="417"/>
        <v>0</v>
      </c>
      <c r="AK969" s="56">
        <f t="shared" ca="1" si="417"/>
        <v>0</v>
      </c>
      <c r="AL969" s="56">
        <f t="shared" ca="1" si="417"/>
        <v>0</v>
      </c>
      <c r="AM969" s="56">
        <f t="shared" ca="1" si="417"/>
        <v>0</v>
      </c>
      <c r="AN969" s="56">
        <f t="shared" ca="1" si="417"/>
        <v>0</v>
      </c>
      <c r="AO969" s="56">
        <f t="shared" ca="1" si="417"/>
        <v>0</v>
      </c>
      <c r="AP969" s="56">
        <f t="shared" ca="1" si="417"/>
        <v>0</v>
      </c>
      <c r="AQ969" s="56">
        <f t="shared" ca="1" si="417"/>
        <v>0</v>
      </c>
      <c r="AR969" s="56">
        <f t="shared" ca="1" si="417"/>
        <v>0</v>
      </c>
      <c r="AS969" s="56">
        <f t="shared" ca="1" si="417"/>
        <v>0</v>
      </c>
      <c r="AT969" s="56">
        <f t="shared" ca="1" si="418"/>
        <v>0</v>
      </c>
      <c r="AU969" s="56">
        <f t="shared" ca="1" si="418"/>
        <v>0</v>
      </c>
      <c r="AV969" s="56">
        <f t="shared" ca="1" si="418"/>
        <v>0</v>
      </c>
      <c r="AW969" s="56">
        <f t="shared" ca="1" si="418"/>
        <v>0</v>
      </c>
      <c r="AX969" s="56">
        <f t="shared" ca="1" si="418"/>
        <v>0</v>
      </c>
      <c r="AY969" s="56">
        <f t="shared" ca="1" si="418"/>
        <v>0</v>
      </c>
      <c r="AZ969" s="56">
        <f t="shared" ca="1" si="418"/>
        <v>0</v>
      </c>
      <c r="BA969" s="56">
        <f t="shared" ca="1" si="418"/>
        <v>0</v>
      </c>
      <c r="BB969" s="56">
        <f t="shared" ca="1" si="418"/>
        <v>0</v>
      </c>
      <c r="BC969" s="56">
        <f t="shared" ca="1" si="418"/>
        <v>0</v>
      </c>
      <c r="BD969" s="56">
        <f t="shared" ca="1" si="418"/>
        <v>0</v>
      </c>
      <c r="BE969" s="56">
        <f t="shared" ca="1" si="418"/>
        <v>0</v>
      </c>
      <c r="BF969" s="56">
        <f t="shared" ca="1" si="418"/>
        <v>0</v>
      </c>
      <c r="BG969" s="56">
        <f t="shared" ca="1" si="418"/>
        <v>0</v>
      </c>
    </row>
    <row r="970" spans="1:61" s="4" customFormat="1" x14ac:dyDescent="0.2">
      <c r="A970" s="3" t="s">
        <v>2523</v>
      </c>
      <c r="B970" s="3" t="s">
        <v>2524</v>
      </c>
      <c r="C970" s="3" t="s">
        <v>1681</v>
      </c>
      <c r="D970" s="3"/>
      <c r="E970" s="83"/>
      <c r="F970" s="67"/>
      <c r="G970" s="50" t="s">
        <v>1682</v>
      </c>
      <c r="H970" s="50" t="s">
        <v>1682</v>
      </c>
      <c r="I970" s="71"/>
      <c r="J970" s="72">
        <v>14</v>
      </c>
      <c r="K970" s="72"/>
      <c r="L970" s="80"/>
      <c r="M970" s="54" t="str">
        <f t="shared" si="405"/>
        <v>-</v>
      </c>
      <c r="N970" s="52">
        <f t="shared" si="401"/>
        <v>0</v>
      </c>
      <c r="O970" s="55">
        <f t="shared" ca="1" si="412"/>
        <v>28</v>
      </c>
      <c r="P970" s="55" t="str">
        <f t="shared" ca="1" si="413"/>
        <v>2019.7</v>
      </c>
      <c r="Q970" s="56">
        <f t="shared" si="414"/>
        <v>0</v>
      </c>
      <c r="R970" s="52" t="str">
        <f t="shared" si="415"/>
        <v/>
      </c>
      <c r="S970" s="52"/>
      <c r="T970" s="52" t="str">
        <f t="shared" si="397"/>
        <v>OV</v>
      </c>
      <c r="U970" s="57" t="s">
        <v>130</v>
      </c>
      <c r="V970" s="58">
        <f t="shared" ca="1" si="419"/>
        <v>0</v>
      </c>
      <c r="W970" s="64" t="s">
        <v>2525</v>
      </c>
      <c r="X970" s="60"/>
      <c r="Y970" s="74"/>
      <c r="Z970" s="56">
        <f t="shared" ca="1" si="416"/>
        <v>0</v>
      </c>
      <c r="AA970" s="56">
        <f t="shared" ca="1" si="416"/>
        <v>0</v>
      </c>
      <c r="AB970" s="56">
        <f t="shared" ca="1" si="416"/>
        <v>0</v>
      </c>
      <c r="AC970" s="56">
        <f t="shared" ca="1" si="416"/>
        <v>0</v>
      </c>
      <c r="AD970" s="56">
        <f t="shared" ca="1" si="416"/>
        <v>0</v>
      </c>
      <c r="AE970" s="56">
        <f t="shared" ca="1" si="416"/>
        <v>0</v>
      </c>
      <c r="AF970" s="56">
        <f t="shared" ca="1" si="416"/>
        <v>0</v>
      </c>
      <c r="AG970" s="56">
        <f t="shared" ca="1" si="416"/>
        <v>0</v>
      </c>
      <c r="AH970" s="56">
        <f t="shared" ca="1" si="416"/>
        <v>0</v>
      </c>
      <c r="AI970" s="56">
        <f t="shared" ca="1" si="416"/>
        <v>0</v>
      </c>
      <c r="AJ970" s="56">
        <f t="shared" ca="1" si="417"/>
        <v>0</v>
      </c>
      <c r="AK970" s="56">
        <f t="shared" ca="1" si="417"/>
        <v>0</v>
      </c>
      <c r="AL970" s="56">
        <f t="shared" ca="1" si="417"/>
        <v>0</v>
      </c>
      <c r="AM970" s="56">
        <f t="shared" ca="1" si="417"/>
        <v>0</v>
      </c>
      <c r="AN970" s="56">
        <f t="shared" ca="1" si="417"/>
        <v>0</v>
      </c>
      <c r="AO970" s="56">
        <f t="shared" ca="1" si="417"/>
        <v>0</v>
      </c>
      <c r="AP970" s="56">
        <f t="shared" ca="1" si="417"/>
        <v>0</v>
      </c>
      <c r="AQ970" s="56">
        <f t="shared" ca="1" si="417"/>
        <v>0</v>
      </c>
      <c r="AR970" s="56">
        <f t="shared" ca="1" si="417"/>
        <v>0</v>
      </c>
      <c r="AS970" s="56">
        <f t="shared" ca="1" si="417"/>
        <v>0</v>
      </c>
      <c r="AT970" s="56">
        <f t="shared" ca="1" si="418"/>
        <v>0</v>
      </c>
      <c r="AU970" s="56">
        <f t="shared" ca="1" si="418"/>
        <v>0</v>
      </c>
      <c r="AV970" s="56">
        <f t="shared" ca="1" si="418"/>
        <v>0</v>
      </c>
      <c r="AW970" s="56">
        <f t="shared" ca="1" si="418"/>
        <v>0</v>
      </c>
      <c r="AX970" s="56">
        <f t="shared" ca="1" si="418"/>
        <v>0</v>
      </c>
      <c r="AY970" s="56">
        <f t="shared" ca="1" si="418"/>
        <v>0</v>
      </c>
      <c r="AZ970" s="56">
        <f t="shared" ca="1" si="418"/>
        <v>0</v>
      </c>
      <c r="BA970" s="56">
        <f t="shared" ca="1" si="418"/>
        <v>0</v>
      </c>
      <c r="BB970" s="56">
        <f t="shared" ca="1" si="418"/>
        <v>0</v>
      </c>
      <c r="BC970" s="56">
        <f t="shared" ca="1" si="418"/>
        <v>0</v>
      </c>
      <c r="BD970" s="56">
        <f t="shared" ca="1" si="418"/>
        <v>0</v>
      </c>
      <c r="BE970" s="56">
        <f t="shared" ca="1" si="418"/>
        <v>0</v>
      </c>
      <c r="BF970" s="56">
        <f t="shared" ca="1" si="418"/>
        <v>0</v>
      </c>
      <c r="BG970" s="56">
        <f t="shared" ca="1" si="418"/>
        <v>0</v>
      </c>
    </row>
    <row r="971" spans="1:61" s="4" customFormat="1" x14ac:dyDescent="0.2">
      <c r="A971" s="3" t="s">
        <v>2523</v>
      </c>
      <c r="B971" s="3" t="s">
        <v>2524</v>
      </c>
      <c r="C971" s="3" t="s">
        <v>1681</v>
      </c>
      <c r="D971" s="3"/>
      <c r="E971" s="83"/>
      <c r="F971" s="67"/>
      <c r="G971" s="50" t="s">
        <v>1682</v>
      </c>
      <c r="H971" s="50" t="s">
        <v>1682</v>
      </c>
      <c r="I971" s="71"/>
      <c r="J971" s="72">
        <v>14</v>
      </c>
      <c r="K971" s="72"/>
      <c r="L971" s="80"/>
      <c r="M971" s="54" t="str">
        <f t="shared" si="405"/>
        <v>-</v>
      </c>
      <c r="N971" s="52">
        <f t="shared" si="401"/>
        <v>0</v>
      </c>
      <c r="O971" s="55">
        <f t="shared" ca="1" si="412"/>
        <v>28</v>
      </c>
      <c r="P971" s="55" t="str">
        <f t="shared" ca="1" si="413"/>
        <v>2019.7</v>
      </c>
      <c r="Q971" s="56">
        <f t="shared" si="414"/>
        <v>0</v>
      </c>
      <c r="R971" s="52" t="str">
        <f t="shared" si="415"/>
        <v/>
      </c>
      <c r="S971" s="52"/>
      <c r="T971" s="52" t="str">
        <f t="shared" si="397"/>
        <v>OV</v>
      </c>
      <c r="U971" s="57" t="s">
        <v>130</v>
      </c>
      <c r="V971" s="58">
        <f t="shared" ca="1" si="419"/>
        <v>0</v>
      </c>
      <c r="W971" s="64" t="s">
        <v>2525</v>
      </c>
      <c r="X971" s="60"/>
      <c r="Y971" s="74"/>
      <c r="Z971" s="56">
        <f t="shared" ca="1" si="416"/>
        <v>0</v>
      </c>
      <c r="AA971" s="56">
        <f t="shared" ca="1" si="416"/>
        <v>0</v>
      </c>
      <c r="AB971" s="56">
        <f t="shared" ca="1" si="416"/>
        <v>0</v>
      </c>
      <c r="AC971" s="56">
        <f t="shared" ca="1" si="416"/>
        <v>0</v>
      </c>
      <c r="AD971" s="56">
        <f t="shared" ca="1" si="416"/>
        <v>0</v>
      </c>
      <c r="AE971" s="56">
        <f t="shared" ca="1" si="416"/>
        <v>0</v>
      </c>
      <c r="AF971" s="56">
        <f t="shared" ca="1" si="416"/>
        <v>0</v>
      </c>
      <c r="AG971" s="56">
        <f t="shared" ca="1" si="416"/>
        <v>0</v>
      </c>
      <c r="AH971" s="56">
        <f t="shared" ca="1" si="416"/>
        <v>0</v>
      </c>
      <c r="AI971" s="56">
        <f t="shared" ca="1" si="416"/>
        <v>0</v>
      </c>
      <c r="AJ971" s="56">
        <f t="shared" ca="1" si="417"/>
        <v>0</v>
      </c>
      <c r="AK971" s="56">
        <f t="shared" ca="1" si="417"/>
        <v>0</v>
      </c>
      <c r="AL971" s="56">
        <f t="shared" ca="1" si="417"/>
        <v>0</v>
      </c>
      <c r="AM971" s="56">
        <f t="shared" ca="1" si="417"/>
        <v>0</v>
      </c>
      <c r="AN971" s="56">
        <f t="shared" ca="1" si="417"/>
        <v>0</v>
      </c>
      <c r="AO971" s="56">
        <f t="shared" ca="1" si="417"/>
        <v>0</v>
      </c>
      <c r="AP971" s="56">
        <f t="shared" ca="1" si="417"/>
        <v>0</v>
      </c>
      <c r="AQ971" s="56">
        <f t="shared" ca="1" si="417"/>
        <v>0</v>
      </c>
      <c r="AR971" s="56">
        <f t="shared" ca="1" si="417"/>
        <v>0</v>
      </c>
      <c r="AS971" s="56">
        <f t="shared" ca="1" si="417"/>
        <v>0</v>
      </c>
      <c r="AT971" s="56">
        <f t="shared" ca="1" si="418"/>
        <v>0</v>
      </c>
      <c r="AU971" s="56">
        <f t="shared" ca="1" si="418"/>
        <v>0</v>
      </c>
      <c r="AV971" s="56">
        <f t="shared" ca="1" si="418"/>
        <v>0</v>
      </c>
      <c r="AW971" s="56">
        <f t="shared" ca="1" si="418"/>
        <v>0</v>
      </c>
      <c r="AX971" s="56">
        <f t="shared" ca="1" si="418"/>
        <v>0</v>
      </c>
      <c r="AY971" s="56">
        <f t="shared" ca="1" si="418"/>
        <v>0</v>
      </c>
      <c r="AZ971" s="56">
        <f t="shared" ca="1" si="418"/>
        <v>0</v>
      </c>
      <c r="BA971" s="56">
        <f t="shared" ca="1" si="418"/>
        <v>0</v>
      </c>
      <c r="BB971" s="56">
        <f t="shared" ca="1" si="418"/>
        <v>0</v>
      </c>
      <c r="BC971" s="56">
        <f t="shared" ca="1" si="418"/>
        <v>0</v>
      </c>
      <c r="BD971" s="56">
        <f t="shared" ca="1" si="418"/>
        <v>0</v>
      </c>
      <c r="BE971" s="56">
        <f t="shared" ca="1" si="418"/>
        <v>0</v>
      </c>
      <c r="BF971" s="56">
        <f t="shared" ca="1" si="418"/>
        <v>0</v>
      </c>
      <c r="BG971" s="56">
        <f t="shared" ca="1" si="418"/>
        <v>0</v>
      </c>
    </row>
    <row r="972" spans="1:61" s="4" customFormat="1" x14ac:dyDescent="0.2">
      <c r="A972" s="4" t="s">
        <v>2526</v>
      </c>
      <c r="B972" s="3" t="s">
        <v>4073</v>
      </c>
      <c r="C972" s="3" t="s">
        <v>1684</v>
      </c>
      <c r="D972" s="3"/>
      <c r="E972" s="83"/>
      <c r="F972" s="67"/>
      <c r="G972" s="50" t="s">
        <v>1682</v>
      </c>
      <c r="H972" s="50" t="s">
        <v>1682</v>
      </c>
      <c r="I972" s="71"/>
      <c r="J972" s="72">
        <v>30</v>
      </c>
      <c r="K972" s="72"/>
      <c r="L972" s="80"/>
      <c r="M972" s="54" t="str">
        <f t="shared" si="405"/>
        <v>-</v>
      </c>
      <c r="N972" s="52">
        <f t="shared" si="401"/>
        <v>0</v>
      </c>
      <c r="O972" s="55">
        <f t="shared" ca="1" si="412"/>
        <v>28</v>
      </c>
      <c r="P972" s="55" t="str">
        <f t="shared" ca="1" si="413"/>
        <v>2019.7</v>
      </c>
      <c r="Q972" s="56">
        <f t="shared" si="414"/>
        <v>0</v>
      </c>
      <c r="R972" s="52" t="str">
        <f t="shared" si="415"/>
        <v/>
      </c>
      <c r="S972" s="52"/>
      <c r="T972" s="52" t="str">
        <f t="shared" si="397"/>
        <v>OV</v>
      </c>
      <c r="U972" s="57" t="s">
        <v>178</v>
      </c>
      <c r="V972" s="58">
        <f t="shared" ca="1" si="419"/>
        <v>0</v>
      </c>
      <c r="W972" s="59"/>
      <c r="X972" s="60"/>
      <c r="Y972" s="74"/>
      <c r="Z972" s="56">
        <f t="shared" ref="Z972:AI981" ca="1" si="420">IF($O972-WEEKNUM(Z$1815)=0,$Y972,0)</f>
        <v>0</v>
      </c>
      <c r="AA972" s="56">
        <f t="shared" ca="1" si="420"/>
        <v>0</v>
      </c>
      <c r="AB972" s="56">
        <f t="shared" ca="1" si="420"/>
        <v>0</v>
      </c>
      <c r="AC972" s="56">
        <f t="shared" ca="1" si="420"/>
        <v>0</v>
      </c>
      <c r="AD972" s="56">
        <f t="shared" ca="1" si="420"/>
        <v>0</v>
      </c>
      <c r="AE972" s="56">
        <f t="shared" ca="1" si="420"/>
        <v>0</v>
      </c>
      <c r="AF972" s="56">
        <f t="shared" ca="1" si="420"/>
        <v>0</v>
      </c>
      <c r="AG972" s="56">
        <f t="shared" ca="1" si="420"/>
        <v>0</v>
      </c>
      <c r="AH972" s="56">
        <f t="shared" ca="1" si="420"/>
        <v>0</v>
      </c>
      <c r="AI972" s="56">
        <f t="shared" ca="1" si="420"/>
        <v>0</v>
      </c>
      <c r="AJ972" s="56">
        <f t="shared" ref="AJ972:AS981" ca="1" si="421">IF($O972-WEEKNUM(AJ$1815)=0,$Y972,0)</f>
        <v>0</v>
      </c>
      <c r="AK972" s="56">
        <f t="shared" ca="1" si="421"/>
        <v>0</v>
      </c>
      <c r="AL972" s="56">
        <f t="shared" ca="1" si="421"/>
        <v>0</v>
      </c>
      <c r="AM972" s="56">
        <f t="shared" ca="1" si="421"/>
        <v>0</v>
      </c>
      <c r="AN972" s="56">
        <f t="shared" ca="1" si="421"/>
        <v>0</v>
      </c>
      <c r="AO972" s="56">
        <f t="shared" ca="1" si="421"/>
        <v>0</v>
      </c>
      <c r="AP972" s="56">
        <f t="shared" ca="1" si="421"/>
        <v>0</v>
      </c>
      <c r="AQ972" s="56">
        <f t="shared" ca="1" si="421"/>
        <v>0</v>
      </c>
      <c r="AR972" s="56">
        <f t="shared" ca="1" si="421"/>
        <v>0</v>
      </c>
      <c r="AS972" s="56">
        <f t="shared" ca="1" si="421"/>
        <v>0</v>
      </c>
      <c r="AT972" s="56">
        <f t="shared" ref="AT972:BG981" ca="1" si="422">IF($O972-WEEKNUM(AT$1815)=0,$Y972,0)</f>
        <v>0</v>
      </c>
      <c r="AU972" s="56">
        <f t="shared" ca="1" si="422"/>
        <v>0</v>
      </c>
      <c r="AV972" s="56">
        <f t="shared" ca="1" si="422"/>
        <v>0</v>
      </c>
      <c r="AW972" s="56">
        <f t="shared" ca="1" si="422"/>
        <v>0</v>
      </c>
      <c r="AX972" s="56">
        <f t="shared" ca="1" si="422"/>
        <v>0</v>
      </c>
      <c r="AY972" s="56">
        <f t="shared" ca="1" si="422"/>
        <v>0</v>
      </c>
      <c r="AZ972" s="56">
        <f t="shared" ca="1" si="422"/>
        <v>0</v>
      </c>
      <c r="BA972" s="56">
        <f t="shared" ca="1" si="422"/>
        <v>0</v>
      </c>
      <c r="BB972" s="56">
        <f t="shared" ca="1" si="422"/>
        <v>0</v>
      </c>
      <c r="BC972" s="56">
        <f t="shared" ca="1" si="422"/>
        <v>0</v>
      </c>
      <c r="BD972" s="56">
        <f t="shared" ca="1" si="422"/>
        <v>0</v>
      </c>
      <c r="BE972" s="56">
        <f t="shared" ca="1" si="422"/>
        <v>0</v>
      </c>
      <c r="BF972" s="56">
        <f t="shared" ca="1" si="422"/>
        <v>0</v>
      </c>
      <c r="BG972" s="56">
        <f t="shared" ca="1" si="422"/>
        <v>0</v>
      </c>
    </row>
    <row r="973" spans="1:61" s="4" customFormat="1" x14ac:dyDescent="0.2">
      <c r="A973" s="4" t="s">
        <v>2527</v>
      </c>
      <c r="B973" s="3" t="s">
        <v>2528</v>
      </c>
      <c r="C973" s="3" t="s">
        <v>1681</v>
      </c>
      <c r="D973" s="3"/>
      <c r="E973" s="83"/>
      <c r="F973" s="67"/>
      <c r="G973" s="50" t="s">
        <v>1682</v>
      </c>
      <c r="H973" s="50" t="s">
        <v>1682</v>
      </c>
      <c r="I973" s="71"/>
      <c r="J973" s="72">
        <v>14</v>
      </c>
      <c r="K973" s="72"/>
      <c r="L973" s="80"/>
      <c r="M973" s="54" t="str">
        <f t="shared" si="405"/>
        <v>-</v>
      </c>
      <c r="N973" s="52">
        <f t="shared" si="401"/>
        <v>0</v>
      </c>
      <c r="O973" s="55">
        <f t="shared" ca="1" si="412"/>
        <v>28</v>
      </c>
      <c r="P973" s="55" t="str">
        <f t="shared" ca="1" si="413"/>
        <v>2019.7</v>
      </c>
      <c r="Q973" s="56">
        <f t="shared" si="414"/>
        <v>0</v>
      </c>
      <c r="R973" s="52" t="str">
        <f t="shared" si="415"/>
        <v/>
      </c>
      <c r="S973" s="52"/>
      <c r="T973" s="52" t="str">
        <f t="shared" si="397"/>
        <v>OV</v>
      </c>
      <c r="U973" s="57" t="s">
        <v>178</v>
      </c>
      <c r="V973" s="58">
        <f t="shared" ca="1" si="419"/>
        <v>0</v>
      </c>
      <c r="W973" s="59"/>
      <c r="X973" s="60"/>
      <c r="Y973" s="74"/>
      <c r="Z973" s="56">
        <f t="shared" ca="1" si="420"/>
        <v>0</v>
      </c>
      <c r="AA973" s="56">
        <f t="shared" ca="1" si="420"/>
        <v>0</v>
      </c>
      <c r="AB973" s="56">
        <f t="shared" ca="1" si="420"/>
        <v>0</v>
      </c>
      <c r="AC973" s="56">
        <f t="shared" ca="1" si="420"/>
        <v>0</v>
      </c>
      <c r="AD973" s="56">
        <f t="shared" ca="1" si="420"/>
        <v>0</v>
      </c>
      <c r="AE973" s="56">
        <f t="shared" ca="1" si="420"/>
        <v>0</v>
      </c>
      <c r="AF973" s="56">
        <f t="shared" ca="1" si="420"/>
        <v>0</v>
      </c>
      <c r="AG973" s="56">
        <f t="shared" ca="1" si="420"/>
        <v>0</v>
      </c>
      <c r="AH973" s="56">
        <f t="shared" ca="1" si="420"/>
        <v>0</v>
      </c>
      <c r="AI973" s="56">
        <f t="shared" ca="1" si="420"/>
        <v>0</v>
      </c>
      <c r="AJ973" s="56">
        <f t="shared" ca="1" si="421"/>
        <v>0</v>
      </c>
      <c r="AK973" s="56">
        <f t="shared" ca="1" si="421"/>
        <v>0</v>
      </c>
      <c r="AL973" s="56">
        <f t="shared" ca="1" si="421"/>
        <v>0</v>
      </c>
      <c r="AM973" s="56">
        <f t="shared" ca="1" si="421"/>
        <v>0</v>
      </c>
      <c r="AN973" s="56">
        <f t="shared" ca="1" si="421"/>
        <v>0</v>
      </c>
      <c r="AO973" s="56">
        <f t="shared" ca="1" si="421"/>
        <v>0</v>
      </c>
      <c r="AP973" s="56">
        <f t="shared" ca="1" si="421"/>
        <v>0</v>
      </c>
      <c r="AQ973" s="56">
        <f t="shared" ca="1" si="421"/>
        <v>0</v>
      </c>
      <c r="AR973" s="56">
        <f t="shared" ca="1" si="421"/>
        <v>0</v>
      </c>
      <c r="AS973" s="56">
        <f t="shared" ca="1" si="421"/>
        <v>0</v>
      </c>
      <c r="AT973" s="56">
        <f t="shared" ca="1" si="422"/>
        <v>0</v>
      </c>
      <c r="AU973" s="56">
        <f t="shared" ca="1" si="422"/>
        <v>0</v>
      </c>
      <c r="AV973" s="56">
        <f t="shared" ca="1" si="422"/>
        <v>0</v>
      </c>
      <c r="AW973" s="56">
        <f t="shared" ca="1" si="422"/>
        <v>0</v>
      </c>
      <c r="AX973" s="56">
        <f t="shared" ca="1" si="422"/>
        <v>0</v>
      </c>
      <c r="AY973" s="56">
        <f t="shared" ca="1" si="422"/>
        <v>0</v>
      </c>
      <c r="AZ973" s="56">
        <f t="shared" ca="1" si="422"/>
        <v>0</v>
      </c>
      <c r="BA973" s="56">
        <f t="shared" ca="1" si="422"/>
        <v>0</v>
      </c>
      <c r="BB973" s="56">
        <f t="shared" ca="1" si="422"/>
        <v>0</v>
      </c>
      <c r="BC973" s="56">
        <f t="shared" ca="1" si="422"/>
        <v>0</v>
      </c>
      <c r="BD973" s="56">
        <f t="shared" ca="1" si="422"/>
        <v>0</v>
      </c>
      <c r="BE973" s="56">
        <f t="shared" ca="1" si="422"/>
        <v>0</v>
      </c>
      <c r="BF973" s="56">
        <f t="shared" ca="1" si="422"/>
        <v>0</v>
      </c>
      <c r="BG973" s="56">
        <f t="shared" ca="1" si="422"/>
        <v>0</v>
      </c>
    </row>
    <row r="974" spans="1:61" s="4" customFormat="1" x14ac:dyDescent="0.2">
      <c r="A974" s="4" t="s">
        <v>2529</v>
      </c>
      <c r="B974" s="3" t="s">
        <v>2530</v>
      </c>
      <c r="C974" s="3" t="s">
        <v>1681</v>
      </c>
      <c r="D974" s="3"/>
      <c r="E974" s="83"/>
      <c r="F974" s="67"/>
      <c r="G974" s="50" t="s">
        <v>1682</v>
      </c>
      <c r="H974" s="50" t="s">
        <v>1682</v>
      </c>
      <c r="I974" s="71"/>
      <c r="J974" s="72">
        <v>21</v>
      </c>
      <c r="K974" s="72"/>
      <c r="L974" s="80"/>
      <c r="M974" s="54" t="str">
        <f t="shared" si="405"/>
        <v>-</v>
      </c>
      <c r="N974" s="52">
        <f t="shared" si="401"/>
        <v>0</v>
      </c>
      <c r="O974" s="55">
        <f t="shared" ca="1" si="412"/>
        <v>28</v>
      </c>
      <c r="P974" s="55" t="str">
        <f t="shared" ca="1" si="413"/>
        <v>2019.7</v>
      </c>
      <c r="Q974" s="56">
        <f t="shared" si="414"/>
        <v>0</v>
      </c>
      <c r="R974" s="52" t="str">
        <f t="shared" si="415"/>
        <v/>
      </c>
      <c r="S974" s="52"/>
      <c r="T974" s="52" t="str">
        <f t="shared" si="397"/>
        <v>OV</v>
      </c>
      <c r="U974" s="57" t="s">
        <v>130</v>
      </c>
      <c r="V974" s="58">
        <f t="shared" ca="1" si="419"/>
        <v>0</v>
      </c>
      <c r="W974" s="64" t="s">
        <v>2531</v>
      </c>
      <c r="X974" s="60"/>
      <c r="Y974" s="74"/>
      <c r="Z974" s="56">
        <f t="shared" ca="1" si="420"/>
        <v>0</v>
      </c>
      <c r="AA974" s="56">
        <f t="shared" ca="1" si="420"/>
        <v>0</v>
      </c>
      <c r="AB974" s="56">
        <f t="shared" ca="1" si="420"/>
        <v>0</v>
      </c>
      <c r="AC974" s="56">
        <f t="shared" ca="1" si="420"/>
        <v>0</v>
      </c>
      <c r="AD974" s="56">
        <f t="shared" ca="1" si="420"/>
        <v>0</v>
      </c>
      <c r="AE974" s="56">
        <f t="shared" ca="1" si="420"/>
        <v>0</v>
      </c>
      <c r="AF974" s="56">
        <f t="shared" ca="1" si="420"/>
        <v>0</v>
      </c>
      <c r="AG974" s="56">
        <f t="shared" ca="1" si="420"/>
        <v>0</v>
      </c>
      <c r="AH974" s="56">
        <f t="shared" ca="1" si="420"/>
        <v>0</v>
      </c>
      <c r="AI974" s="56">
        <f t="shared" ca="1" si="420"/>
        <v>0</v>
      </c>
      <c r="AJ974" s="56">
        <f t="shared" ca="1" si="421"/>
        <v>0</v>
      </c>
      <c r="AK974" s="56">
        <f t="shared" ca="1" si="421"/>
        <v>0</v>
      </c>
      <c r="AL974" s="56">
        <f t="shared" ca="1" si="421"/>
        <v>0</v>
      </c>
      <c r="AM974" s="56">
        <f t="shared" ca="1" si="421"/>
        <v>0</v>
      </c>
      <c r="AN974" s="56">
        <f t="shared" ca="1" si="421"/>
        <v>0</v>
      </c>
      <c r="AO974" s="56">
        <f t="shared" ca="1" si="421"/>
        <v>0</v>
      </c>
      <c r="AP974" s="56">
        <f t="shared" ca="1" si="421"/>
        <v>0</v>
      </c>
      <c r="AQ974" s="56">
        <f t="shared" ca="1" si="421"/>
        <v>0</v>
      </c>
      <c r="AR974" s="56">
        <f t="shared" ca="1" si="421"/>
        <v>0</v>
      </c>
      <c r="AS974" s="56">
        <f t="shared" ca="1" si="421"/>
        <v>0</v>
      </c>
      <c r="AT974" s="56">
        <f t="shared" ca="1" si="422"/>
        <v>0</v>
      </c>
      <c r="AU974" s="56">
        <f t="shared" ca="1" si="422"/>
        <v>0</v>
      </c>
      <c r="AV974" s="56">
        <f t="shared" ca="1" si="422"/>
        <v>0</v>
      </c>
      <c r="AW974" s="56">
        <f t="shared" ca="1" si="422"/>
        <v>0</v>
      </c>
      <c r="AX974" s="56">
        <f t="shared" ca="1" si="422"/>
        <v>0</v>
      </c>
      <c r="AY974" s="56">
        <f t="shared" ca="1" si="422"/>
        <v>0</v>
      </c>
      <c r="AZ974" s="56">
        <f t="shared" ca="1" si="422"/>
        <v>0</v>
      </c>
      <c r="BA974" s="56">
        <f t="shared" ca="1" si="422"/>
        <v>0</v>
      </c>
      <c r="BB974" s="56">
        <f t="shared" ca="1" si="422"/>
        <v>0</v>
      </c>
      <c r="BC974" s="56">
        <f t="shared" ca="1" si="422"/>
        <v>0</v>
      </c>
      <c r="BD974" s="56">
        <f t="shared" ca="1" si="422"/>
        <v>0</v>
      </c>
      <c r="BE974" s="56">
        <f t="shared" ca="1" si="422"/>
        <v>0</v>
      </c>
      <c r="BF974" s="56">
        <f t="shared" ca="1" si="422"/>
        <v>0</v>
      </c>
      <c r="BG974" s="56">
        <f t="shared" ca="1" si="422"/>
        <v>0</v>
      </c>
    </row>
    <row r="975" spans="1:61" s="4" customFormat="1" x14ac:dyDescent="0.2">
      <c r="A975" s="3" t="s">
        <v>312</v>
      </c>
      <c r="B975" s="3" t="s">
        <v>4049</v>
      </c>
      <c r="C975" s="3" t="s">
        <v>1684</v>
      </c>
      <c r="D975" s="3"/>
      <c r="E975" s="83"/>
      <c r="F975" s="70" t="s">
        <v>334</v>
      </c>
      <c r="G975" s="50" t="s">
        <v>1682</v>
      </c>
      <c r="H975" s="50" t="s">
        <v>1682</v>
      </c>
      <c r="I975" s="71"/>
      <c r="J975" s="72">
        <v>30</v>
      </c>
      <c r="K975" s="72"/>
      <c r="L975" s="80">
        <v>43605</v>
      </c>
      <c r="M975" s="54">
        <f t="shared" si="405"/>
        <v>1</v>
      </c>
      <c r="N975" s="52">
        <f t="shared" si="401"/>
        <v>21</v>
      </c>
      <c r="O975" s="55">
        <f t="shared" ca="1" si="412"/>
        <v>28</v>
      </c>
      <c r="P975" s="55" t="str">
        <f t="shared" ca="1" si="413"/>
        <v>2019.7</v>
      </c>
      <c r="Q975" s="56">
        <f t="shared" si="414"/>
        <v>50</v>
      </c>
      <c r="R975" s="52">
        <f t="shared" ca="1" si="415"/>
        <v>51</v>
      </c>
      <c r="S975" s="52"/>
      <c r="T975" s="52" t="str">
        <f t="shared" ca="1" si="397"/>
        <v>OV</v>
      </c>
      <c r="U975" s="57" t="s">
        <v>178</v>
      </c>
      <c r="V975" s="58">
        <f t="shared" ca="1" si="419"/>
        <v>0</v>
      </c>
      <c r="W975" s="59"/>
      <c r="X975" s="60"/>
      <c r="Y975" s="74">
        <v>50</v>
      </c>
      <c r="Z975" s="56">
        <f t="shared" ca="1" si="420"/>
        <v>0</v>
      </c>
      <c r="AA975" s="56">
        <f t="shared" ca="1" si="420"/>
        <v>0</v>
      </c>
      <c r="AB975" s="56">
        <f t="shared" ca="1" si="420"/>
        <v>0</v>
      </c>
      <c r="AC975" s="56">
        <f t="shared" ca="1" si="420"/>
        <v>0</v>
      </c>
      <c r="AD975" s="56">
        <f t="shared" ca="1" si="420"/>
        <v>0</v>
      </c>
      <c r="AE975" s="56">
        <f t="shared" ca="1" si="420"/>
        <v>0</v>
      </c>
      <c r="AF975" s="56">
        <f t="shared" ca="1" si="420"/>
        <v>0</v>
      </c>
      <c r="AG975" s="56">
        <f t="shared" ca="1" si="420"/>
        <v>0</v>
      </c>
      <c r="AH975" s="56">
        <f t="shared" ca="1" si="420"/>
        <v>0</v>
      </c>
      <c r="AI975" s="56">
        <f t="shared" ca="1" si="420"/>
        <v>50</v>
      </c>
      <c r="AJ975" s="56">
        <f t="shared" ca="1" si="421"/>
        <v>0</v>
      </c>
      <c r="AK975" s="56">
        <f t="shared" ca="1" si="421"/>
        <v>0</v>
      </c>
      <c r="AL975" s="56">
        <f t="shared" ca="1" si="421"/>
        <v>0</v>
      </c>
      <c r="AM975" s="56">
        <f t="shared" ca="1" si="421"/>
        <v>0</v>
      </c>
      <c r="AN975" s="56">
        <f t="shared" ca="1" si="421"/>
        <v>0</v>
      </c>
      <c r="AO975" s="56">
        <f t="shared" ca="1" si="421"/>
        <v>0</v>
      </c>
      <c r="AP975" s="56">
        <f t="shared" ca="1" si="421"/>
        <v>0</v>
      </c>
      <c r="AQ975" s="56">
        <f t="shared" ca="1" si="421"/>
        <v>0</v>
      </c>
      <c r="AR975" s="56">
        <f t="shared" ca="1" si="421"/>
        <v>0</v>
      </c>
      <c r="AS975" s="56">
        <f t="shared" ca="1" si="421"/>
        <v>0</v>
      </c>
      <c r="AT975" s="56">
        <f t="shared" ca="1" si="422"/>
        <v>0</v>
      </c>
      <c r="AU975" s="56">
        <f t="shared" ca="1" si="422"/>
        <v>0</v>
      </c>
      <c r="AV975" s="56">
        <f t="shared" ca="1" si="422"/>
        <v>0</v>
      </c>
      <c r="AW975" s="56">
        <f t="shared" ca="1" si="422"/>
        <v>0</v>
      </c>
      <c r="AX975" s="56">
        <f t="shared" ca="1" si="422"/>
        <v>0</v>
      </c>
      <c r="AY975" s="56">
        <f t="shared" ca="1" si="422"/>
        <v>0</v>
      </c>
      <c r="AZ975" s="56">
        <f t="shared" ca="1" si="422"/>
        <v>0</v>
      </c>
      <c r="BA975" s="56">
        <f t="shared" ca="1" si="422"/>
        <v>0</v>
      </c>
      <c r="BB975" s="56">
        <f t="shared" ca="1" si="422"/>
        <v>0</v>
      </c>
      <c r="BC975" s="56">
        <f t="shared" ca="1" si="422"/>
        <v>0</v>
      </c>
      <c r="BD975" s="56">
        <f t="shared" ca="1" si="422"/>
        <v>0</v>
      </c>
      <c r="BE975" s="56">
        <f t="shared" ca="1" si="422"/>
        <v>0</v>
      </c>
      <c r="BF975" s="56">
        <f t="shared" ca="1" si="422"/>
        <v>0</v>
      </c>
      <c r="BG975" s="56">
        <f t="shared" ca="1" si="422"/>
        <v>0</v>
      </c>
    </row>
    <row r="976" spans="1:61" s="4" customFormat="1" x14ac:dyDescent="0.2">
      <c r="A976" s="3" t="s">
        <v>399</v>
      </c>
      <c r="B976" s="3" t="s">
        <v>4049</v>
      </c>
      <c r="C976" s="3" t="s">
        <v>1684</v>
      </c>
      <c r="D976" s="3"/>
      <c r="E976" s="83"/>
      <c r="F976" s="70" t="s">
        <v>316</v>
      </c>
      <c r="G976" s="50" t="s">
        <v>1682</v>
      </c>
      <c r="H976" s="50" t="s">
        <v>1682</v>
      </c>
      <c r="I976" s="71"/>
      <c r="J976" s="72">
        <v>30</v>
      </c>
      <c r="K976" s="72"/>
      <c r="L976" s="80">
        <v>43601</v>
      </c>
      <c r="M976" s="54">
        <f t="shared" si="405"/>
        <v>4</v>
      </c>
      <c r="N976" s="52">
        <f t="shared" si="401"/>
        <v>20</v>
      </c>
      <c r="O976" s="55">
        <f t="shared" ca="1" si="412"/>
        <v>28</v>
      </c>
      <c r="P976" s="55" t="str">
        <f t="shared" ca="1" si="413"/>
        <v>2019.7</v>
      </c>
      <c r="Q976" s="56">
        <f t="shared" si="414"/>
        <v>25.44</v>
      </c>
      <c r="R976" s="52">
        <f t="shared" ca="1" si="415"/>
        <v>55</v>
      </c>
      <c r="S976" s="52"/>
      <c r="T976" s="52" t="str">
        <f t="shared" ca="1" si="397"/>
        <v>OV</v>
      </c>
      <c r="U976" s="57" t="s">
        <v>178</v>
      </c>
      <c r="V976" s="58">
        <f t="shared" ca="1" si="419"/>
        <v>0</v>
      </c>
      <c r="W976" s="64"/>
      <c r="X976" s="60"/>
      <c r="Y976" s="74">
        <v>25.44</v>
      </c>
      <c r="Z976" s="56">
        <f t="shared" ca="1" si="420"/>
        <v>0</v>
      </c>
      <c r="AA976" s="56">
        <f t="shared" ca="1" si="420"/>
        <v>0</v>
      </c>
      <c r="AB976" s="56">
        <f t="shared" ca="1" si="420"/>
        <v>0</v>
      </c>
      <c r="AC976" s="56">
        <f t="shared" ca="1" si="420"/>
        <v>0</v>
      </c>
      <c r="AD976" s="56">
        <f t="shared" ca="1" si="420"/>
        <v>0</v>
      </c>
      <c r="AE976" s="56">
        <f t="shared" ca="1" si="420"/>
        <v>0</v>
      </c>
      <c r="AF976" s="56">
        <f t="shared" ca="1" si="420"/>
        <v>0</v>
      </c>
      <c r="AG976" s="56">
        <f t="shared" ca="1" si="420"/>
        <v>0</v>
      </c>
      <c r="AH976" s="56">
        <f t="shared" ca="1" si="420"/>
        <v>0</v>
      </c>
      <c r="AI976" s="56">
        <f t="shared" ca="1" si="420"/>
        <v>25.44</v>
      </c>
      <c r="AJ976" s="56">
        <f t="shared" ca="1" si="421"/>
        <v>0</v>
      </c>
      <c r="AK976" s="56">
        <f t="shared" ca="1" si="421"/>
        <v>0</v>
      </c>
      <c r="AL976" s="56">
        <f t="shared" ca="1" si="421"/>
        <v>0</v>
      </c>
      <c r="AM976" s="56">
        <f t="shared" ca="1" si="421"/>
        <v>0</v>
      </c>
      <c r="AN976" s="56">
        <f t="shared" ca="1" si="421"/>
        <v>0</v>
      </c>
      <c r="AO976" s="56">
        <f t="shared" ca="1" si="421"/>
        <v>0</v>
      </c>
      <c r="AP976" s="56">
        <f t="shared" ca="1" si="421"/>
        <v>0</v>
      </c>
      <c r="AQ976" s="56">
        <f t="shared" ca="1" si="421"/>
        <v>0</v>
      </c>
      <c r="AR976" s="56">
        <f t="shared" ca="1" si="421"/>
        <v>0</v>
      </c>
      <c r="AS976" s="56">
        <f t="shared" ca="1" si="421"/>
        <v>0</v>
      </c>
      <c r="AT976" s="56">
        <f t="shared" ca="1" si="422"/>
        <v>0</v>
      </c>
      <c r="AU976" s="56">
        <f t="shared" ca="1" si="422"/>
        <v>0</v>
      </c>
      <c r="AV976" s="56">
        <f t="shared" ca="1" si="422"/>
        <v>0</v>
      </c>
      <c r="AW976" s="56">
        <f t="shared" ca="1" si="422"/>
        <v>0</v>
      </c>
      <c r="AX976" s="56">
        <f t="shared" ca="1" si="422"/>
        <v>0</v>
      </c>
      <c r="AY976" s="56">
        <f t="shared" ca="1" si="422"/>
        <v>0</v>
      </c>
      <c r="AZ976" s="56">
        <f t="shared" ca="1" si="422"/>
        <v>0</v>
      </c>
      <c r="BA976" s="56">
        <f t="shared" ca="1" si="422"/>
        <v>0</v>
      </c>
      <c r="BB976" s="56">
        <f t="shared" ca="1" si="422"/>
        <v>0</v>
      </c>
      <c r="BC976" s="56">
        <f t="shared" ca="1" si="422"/>
        <v>0</v>
      </c>
      <c r="BD976" s="56">
        <f t="shared" ca="1" si="422"/>
        <v>0</v>
      </c>
      <c r="BE976" s="56">
        <f t="shared" ca="1" si="422"/>
        <v>0</v>
      </c>
      <c r="BF976" s="56">
        <f t="shared" ca="1" si="422"/>
        <v>0</v>
      </c>
      <c r="BG976" s="56">
        <f t="shared" ca="1" si="422"/>
        <v>0</v>
      </c>
    </row>
    <row r="977" spans="1:59" s="4" customFormat="1" x14ac:dyDescent="0.2">
      <c r="A977" s="3" t="s">
        <v>399</v>
      </c>
      <c r="B977" s="3" t="s">
        <v>4049</v>
      </c>
      <c r="C977" s="3" t="s">
        <v>1684</v>
      </c>
      <c r="D977" s="3"/>
      <c r="E977" s="83"/>
      <c r="F977" s="70"/>
      <c r="G977" s="50" t="s">
        <v>1682</v>
      </c>
      <c r="H977" s="50" t="s">
        <v>1682</v>
      </c>
      <c r="I977" s="71"/>
      <c r="J977" s="72">
        <v>30</v>
      </c>
      <c r="K977" s="72"/>
      <c r="L977" s="80"/>
      <c r="M977" s="54" t="str">
        <f t="shared" si="405"/>
        <v>-</v>
      </c>
      <c r="N977" s="52">
        <f t="shared" si="401"/>
        <v>0</v>
      </c>
      <c r="O977" s="55">
        <f t="shared" ca="1" si="412"/>
        <v>28</v>
      </c>
      <c r="P977" s="55" t="str">
        <f t="shared" ca="1" si="413"/>
        <v>2019.7</v>
      </c>
      <c r="Q977" s="56">
        <f t="shared" si="414"/>
        <v>0</v>
      </c>
      <c r="R977" s="52" t="str">
        <f t="shared" si="415"/>
        <v/>
      </c>
      <c r="S977" s="52"/>
      <c r="T977" s="52" t="str">
        <f t="shared" si="397"/>
        <v>OV</v>
      </c>
      <c r="U977" s="57" t="s">
        <v>178</v>
      </c>
      <c r="V977" s="58">
        <f t="shared" ca="1" si="419"/>
        <v>0</v>
      </c>
      <c r="W977" s="64"/>
      <c r="X977" s="60"/>
      <c r="Y977" s="74"/>
      <c r="Z977" s="56">
        <f t="shared" ca="1" si="420"/>
        <v>0</v>
      </c>
      <c r="AA977" s="56">
        <f t="shared" ca="1" si="420"/>
        <v>0</v>
      </c>
      <c r="AB977" s="56">
        <f t="shared" ca="1" si="420"/>
        <v>0</v>
      </c>
      <c r="AC977" s="56">
        <f t="shared" ca="1" si="420"/>
        <v>0</v>
      </c>
      <c r="AD977" s="56">
        <f t="shared" ca="1" si="420"/>
        <v>0</v>
      </c>
      <c r="AE977" s="56">
        <f t="shared" ca="1" si="420"/>
        <v>0</v>
      </c>
      <c r="AF977" s="56">
        <f t="shared" ca="1" si="420"/>
        <v>0</v>
      </c>
      <c r="AG977" s="56">
        <f t="shared" ca="1" si="420"/>
        <v>0</v>
      </c>
      <c r="AH977" s="56">
        <f t="shared" ca="1" si="420"/>
        <v>0</v>
      </c>
      <c r="AI977" s="56">
        <f t="shared" ca="1" si="420"/>
        <v>0</v>
      </c>
      <c r="AJ977" s="56">
        <f t="shared" ca="1" si="421"/>
        <v>0</v>
      </c>
      <c r="AK977" s="56">
        <f t="shared" ca="1" si="421"/>
        <v>0</v>
      </c>
      <c r="AL977" s="56">
        <f t="shared" ca="1" si="421"/>
        <v>0</v>
      </c>
      <c r="AM977" s="56">
        <f t="shared" ca="1" si="421"/>
        <v>0</v>
      </c>
      <c r="AN977" s="56">
        <f t="shared" ca="1" si="421"/>
        <v>0</v>
      </c>
      <c r="AO977" s="56">
        <f t="shared" ca="1" si="421"/>
        <v>0</v>
      </c>
      <c r="AP977" s="56">
        <f t="shared" ca="1" si="421"/>
        <v>0</v>
      </c>
      <c r="AQ977" s="56">
        <f t="shared" ca="1" si="421"/>
        <v>0</v>
      </c>
      <c r="AR977" s="56">
        <f t="shared" ca="1" si="421"/>
        <v>0</v>
      </c>
      <c r="AS977" s="56">
        <f t="shared" ca="1" si="421"/>
        <v>0</v>
      </c>
      <c r="AT977" s="56">
        <f t="shared" ca="1" si="422"/>
        <v>0</v>
      </c>
      <c r="AU977" s="56">
        <f t="shared" ca="1" si="422"/>
        <v>0</v>
      </c>
      <c r="AV977" s="56">
        <f t="shared" ca="1" si="422"/>
        <v>0</v>
      </c>
      <c r="AW977" s="56">
        <f t="shared" ca="1" si="422"/>
        <v>0</v>
      </c>
      <c r="AX977" s="56">
        <f t="shared" ca="1" si="422"/>
        <v>0</v>
      </c>
      <c r="AY977" s="56">
        <f t="shared" ca="1" si="422"/>
        <v>0</v>
      </c>
      <c r="AZ977" s="56">
        <f t="shared" ca="1" si="422"/>
        <v>0</v>
      </c>
      <c r="BA977" s="56">
        <f t="shared" ca="1" si="422"/>
        <v>0</v>
      </c>
      <c r="BB977" s="56">
        <f t="shared" ca="1" si="422"/>
        <v>0</v>
      </c>
      <c r="BC977" s="56">
        <f t="shared" ca="1" si="422"/>
        <v>0</v>
      </c>
      <c r="BD977" s="56">
        <f t="shared" ca="1" si="422"/>
        <v>0</v>
      </c>
      <c r="BE977" s="56">
        <f t="shared" ca="1" si="422"/>
        <v>0</v>
      </c>
      <c r="BF977" s="56">
        <f t="shared" ca="1" si="422"/>
        <v>0</v>
      </c>
      <c r="BG977" s="56">
        <f t="shared" ca="1" si="422"/>
        <v>0</v>
      </c>
    </row>
    <row r="978" spans="1:59" s="4" customFormat="1" x14ac:dyDescent="0.2">
      <c r="A978" s="3" t="s">
        <v>399</v>
      </c>
      <c r="B978" s="3" t="s">
        <v>4050</v>
      </c>
      <c r="C978" s="3" t="s">
        <v>1684</v>
      </c>
      <c r="D978" s="3"/>
      <c r="E978" s="83"/>
      <c r="F978" s="70" t="s">
        <v>415</v>
      </c>
      <c r="G978" s="50" t="s">
        <v>1682</v>
      </c>
      <c r="H978" s="50" t="s">
        <v>1682</v>
      </c>
      <c r="I978" s="71"/>
      <c r="J978" s="72">
        <v>30</v>
      </c>
      <c r="K978" s="72"/>
      <c r="L978" s="80">
        <v>43607</v>
      </c>
      <c r="M978" s="54">
        <f t="shared" si="405"/>
        <v>3</v>
      </c>
      <c r="N978" s="52">
        <f t="shared" si="401"/>
        <v>21</v>
      </c>
      <c r="O978" s="55">
        <f t="shared" ca="1" si="412"/>
        <v>28</v>
      </c>
      <c r="P978" s="55" t="str">
        <f t="shared" ca="1" si="413"/>
        <v>2019.7</v>
      </c>
      <c r="Q978" s="56">
        <f t="shared" si="414"/>
        <v>5568.8424737456244</v>
      </c>
      <c r="R978" s="52">
        <f t="shared" ca="1" si="415"/>
        <v>49</v>
      </c>
      <c r="S978" s="52"/>
      <c r="T978" s="52" t="str">
        <f t="shared" ref="T978:T1041" ca="1" si="423">IFERROR(IF(R978&gt;0,"OV",""),0)</f>
        <v>OV</v>
      </c>
      <c r="U978" s="57" t="s">
        <v>130</v>
      </c>
      <c r="V978" s="58">
        <f t="shared" ca="1" si="419"/>
        <v>0</v>
      </c>
      <c r="W978" s="64" t="s">
        <v>2534</v>
      </c>
      <c r="X978" s="60">
        <v>4462.09</v>
      </c>
      <c r="Y978" s="74">
        <v>23862.49</v>
      </c>
      <c r="Z978" s="56">
        <f t="shared" ca="1" si="420"/>
        <v>0</v>
      </c>
      <c r="AA978" s="56">
        <f t="shared" ca="1" si="420"/>
        <v>0</v>
      </c>
      <c r="AB978" s="56">
        <f t="shared" ca="1" si="420"/>
        <v>0</v>
      </c>
      <c r="AC978" s="56">
        <f t="shared" ca="1" si="420"/>
        <v>0</v>
      </c>
      <c r="AD978" s="56">
        <f t="shared" ca="1" si="420"/>
        <v>0</v>
      </c>
      <c r="AE978" s="56">
        <f t="shared" ca="1" si="420"/>
        <v>0</v>
      </c>
      <c r="AF978" s="56">
        <f t="shared" ca="1" si="420"/>
        <v>0</v>
      </c>
      <c r="AG978" s="56">
        <f t="shared" ca="1" si="420"/>
        <v>0</v>
      </c>
      <c r="AH978" s="56">
        <f t="shared" ca="1" si="420"/>
        <v>0</v>
      </c>
      <c r="AI978" s="56">
        <f t="shared" ca="1" si="420"/>
        <v>23862.49</v>
      </c>
      <c r="AJ978" s="56">
        <f t="shared" ca="1" si="421"/>
        <v>0</v>
      </c>
      <c r="AK978" s="56">
        <f t="shared" ca="1" si="421"/>
        <v>0</v>
      </c>
      <c r="AL978" s="56">
        <f t="shared" ca="1" si="421"/>
        <v>0</v>
      </c>
      <c r="AM978" s="56">
        <f t="shared" ca="1" si="421"/>
        <v>0</v>
      </c>
      <c r="AN978" s="56">
        <f t="shared" ca="1" si="421"/>
        <v>0</v>
      </c>
      <c r="AO978" s="56">
        <f t="shared" ca="1" si="421"/>
        <v>0</v>
      </c>
      <c r="AP978" s="56">
        <f t="shared" ca="1" si="421"/>
        <v>0</v>
      </c>
      <c r="AQ978" s="56">
        <f t="shared" ca="1" si="421"/>
        <v>0</v>
      </c>
      <c r="AR978" s="56">
        <f t="shared" ca="1" si="421"/>
        <v>0</v>
      </c>
      <c r="AS978" s="56">
        <f t="shared" ca="1" si="421"/>
        <v>0</v>
      </c>
      <c r="AT978" s="56">
        <f t="shared" ca="1" si="422"/>
        <v>0</v>
      </c>
      <c r="AU978" s="56">
        <f t="shared" ca="1" si="422"/>
        <v>0</v>
      </c>
      <c r="AV978" s="56">
        <f t="shared" ca="1" si="422"/>
        <v>0</v>
      </c>
      <c r="AW978" s="56">
        <f t="shared" ca="1" si="422"/>
        <v>0</v>
      </c>
      <c r="AX978" s="56">
        <f t="shared" ca="1" si="422"/>
        <v>0</v>
      </c>
      <c r="AY978" s="56">
        <f t="shared" ca="1" si="422"/>
        <v>0</v>
      </c>
      <c r="AZ978" s="56">
        <f t="shared" ca="1" si="422"/>
        <v>0</v>
      </c>
      <c r="BA978" s="56">
        <f t="shared" ca="1" si="422"/>
        <v>0</v>
      </c>
      <c r="BB978" s="56">
        <f t="shared" ca="1" si="422"/>
        <v>0</v>
      </c>
      <c r="BC978" s="56">
        <f t="shared" ca="1" si="422"/>
        <v>0</v>
      </c>
      <c r="BD978" s="56">
        <f t="shared" ca="1" si="422"/>
        <v>0</v>
      </c>
      <c r="BE978" s="56">
        <f t="shared" ca="1" si="422"/>
        <v>0</v>
      </c>
      <c r="BF978" s="56">
        <f t="shared" ca="1" si="422"/>
        <v>0</v>
      </c>
      <c r="BG978" s="56">
        <f t="shared" ca="1" si="422"/>
        <v>0</v>
      </c>
    </row>
    <row r="979" spans="1:59" s="4" customFormat="1" x14ac:dyDescent="0.2">
      <c r="A979" s="3" t="s">
        <v>399</v>
      </c>
      <c r="B979" s="3" t="s">
        <v>4050</v>
      </c>
      <c r="C979" s="3" t="s">
        <v>1684</v>
      </c>
      <c r="D979" s="3"/>
      <c r="E979" s="83"/>
      <c r="F979" s="70" t="s">
        <v>2535</v>
      </c>
      <c r="G979" s="50" t="s">
        <v>1682</v>
      </c>
      <c r="H979" s="50" t="s">
        <v>1682</v>
      </c>
      <c r="I979" s="71"/>
      <c r="J979" s="72">
        <v>30</v>
      </c>
      <c r="K979" s="72"/>
      <c r="L979" s="80">
        <v>43607</v>
      </c>
      <c r="M979" s="54">
        <f t="shared" si="405"/>
        <v>3</v>
      </c>
      <c r="N979" s="52">
        <f t="shared" si="401"/>
        <v>21</v>
      </c>
      <c r="O979" s="55">
        <f t="shared" ca="1" si="412"/>
        <v>28</v>
      </c>
      <c r="P979" s="55" t="str">
        <f t="shared" ca="1" si="413"/>
        <v>2019.7</v>
      </c>
      <c r="Q979" s="56">
        <f t="shared" si="414"/>
        <v>170.50641773628936</v>
      </c>
      <c r="R979" s="52">
        <f t="shared" ca="1" si="415"/>
        <v>49</v>
      </c>
      <c r="S979" s="52"/>
      <c r="T979" s="52" t="str">
        <f t="shared" ca="1" si="423"/>
        <v>OV</v>
      </c>
      <c r="U979" s="57" t="s">
        <v>130</v>
      </c>
      <c r="V979" s="58">
        <f t="shared" ca="1" si="419"/>
        <v>0</v>
      </c>
      <c r="W979" s="64" t="s">
        <v>2534</v>
      </c>
      <c r="X979" s="60">
        <v>136.62</v>
      </c>
      <c r="Y979" s="74">
        <v>730.62</v>
      </c>
      <c r="Z979" s="56">
        <f t="shared" ca="1" si="420"/>
        <v>0</v>
      </c>
      <c r="AA979" s="56">
        <f t="shared" ca="1" si="420"/>
        <v>0</v>
      </c>
      <c r="AB979" s="56">
        <f t="shared" ca="1" si="420"/>
        <v>0</v>
      </c>
      <c r="AC979" s="56">
        <f t="shared" ca="1" si="420"/>
        <v>0</v>
      </c>
      <c r="AD979" s="56">
        <f t="shared" ca="1" si="420"/>
        <v>0</v>
      </c>
      <c r="AE979" s="56">
        <f t="shared" ca="1" si="420"/>
        <v>0</v>
      </c>
      <c r="AF979" s="56">
        <f t="shared" ca="1" si="420"/>
        <v>0</v>
      </c>
      <c r="AG979" s="56">
        <f t="shared" ca="1" si="420"/>
        <v>0</v>
      </c>
      <c r="AH979" s="56">
        <f t="shared" ca="1" si="420"/>
        <v>0</v>
      </c>
      <c r="AI979" s="56">
        <f t="shared" ca="1" si="420"/>
        <v>730.62</v>
      </c>
      <c r="AJ979" s="56">
        <f t="shared" ca="1" si="421"/>
        <v>0</v>
      </c>
      <c r="AK979" s="56">
        <f t="shared" ca="1" si="421"/>
        <v>0</v>
      </c>
      <c r="AL979" s="56">
        <f t="shared" ca="1" si="421"/>
        <v>0</v>
      </c>
      <c r="AM979" s="56">
        <f t="shared" ca="1" si="421"/>
        <v>0</v>
      </c>
      <c r="AN979" s="56">
        <f t="shared" ca="1" si="421"/>
        <v>0</v>
      </c>
      <c r="AO979" s="56">
        <f t="shared" ca="1" si="421"/>
        <v>0</v>
      </c>
      <c r="AP979" s="56">
        <f t="shared" ca="1" si="421"/>
        <v>0</v>
      </c>
      <c r="AQ979" s="56">
        <f t="shared" ca="1" si="421"/>
        <v>0</v>
      </c>
      <c r="AR979" s="56">
        <f t="shared" ca="1" si="421"/>
        <v>0</v>
      </c>
      <c r="AS979" s="56">
        <f t="shared" ca="1" si="421"/>
        <v>0</v>
      </c>
      <c r="AT979" s="56">
        <f t="shared" ca="1" si="422"/>
        <v>0</v>
      </c>
      <c r="AU979" s="56">
        <f t="shared" ca="1" si="422"/>
        <v>0</v>
      </c>
      <c r="AV979" s="56">
        <f t="shared" ca="1" si="422"/>
        <v>0</v>
      </c>
      <c r="AW979" s="56">
        <f t="shared" ca="1" si="422"/>
        <v>0</v>
      </c>
      <c r="AX979" s="56">
        <f t="shared" ca="1" si="422"/>
        <v>0</v>
      </c>
      <c r="AY979" s="56">
        <f t="shared" ca="1" si="422"/>
        <v>0</v>
      </c>
      <c r="AZ979" s="56">
        <f t="shared" ca="1" si="422"/>
        <v>0</v>
      </c>
      <c r="BA979" s="56">
        <f t="shared" ca="1" si="422"/>
        <v>0</v>
      </c>
      <c r="BB979" s="56">
        <f t="shared" ca="1" si="422"/>
        <v>0</v>
      </c>
      <c r="BC979" s="56">
        <f t="shared" ca="1" si="422"/>
        <v>0</v>
      </c>
      <c r="BD979" s="56">
        <f t="shared" ca="1" si="422"/>
        <v>0</v>
      </c>
      <c r="BE979" s="56">
        <f t="shared" ca="1" si="422"/>
        <v>0</v>
      </c>
      <c r="BF979" s="56">
        <f t="shared" ca="1" si="422"/>
        <v>0</v>
      </c>
      <c r="BG979" s="56">
        <f t="shared" ca="1" si="422"/>
        <v>0</v>
      </c>
    </row>
    <row r="980" spans="1:59" s="4" customFormat="1" x14ac:dyDescent="0.2">
      <c r="A980" s="3" t="s">
        <v>399</v>
      </c>
      <c r="B980" s="3" t="s">
        <v>4050</v>
      </c>
      <c r="C980" s="3" t="s">
        <v>1684</v>
      </c>
      <c r="D980" s="3"/>
      <c r="E980" s="83"/>
      <c r="F980" s="70"/>
      <c r="G980" s="50" t="s">
        <v>1682</v>
      </c>
      <c r="H980" s="50" t="s">
        <v>1682</v>
      </c>
      <c r="I980" s="71"/>
      <c r="J980" s="72">
        <v>30</v>
      </c>
      <c r="K980" s="72"/>
      <c r="L980" s="80"/>
      <c r="M980" s="54" t="str">
        <f t="shared" si="405"/>
        <v>-</v>
      </c>
      <c r="N980" s="52">
        <f t="shared" si="401"/>
        <v>0</v>
      </c>
      <c r="O980" s="55">
        <f t="shared" ca="1" si="412"/>
        <v>28</v>
      </c>
      <c r="P980" s="55" t="str">
        <f t="shared" ca="1" si="413"/>
        <v>2019.7</v>
      </c>
      <c r="Q980" s="56">
        <f t="shared" si="414"/>
        <v>0</v>
      </c>
      <c r="R980" s="52" t="str">
        <f t="shared" si="415"/>
        <v/>
      </c>
      <c r="S980" s="52"/>
      <c r="T980" s="52" t="str">
        <f t="shared" si="423"/>
        <v>OV</v>
      </c>
      <c r="U980" s="57" t="s">
        <v>130</v>
      </c>
      <c r="V980" s="58">
        <f t="shared" ca="1" si="419"/>
        <v>0</v>
      </c>
      <c r="W980" s="64" t="s">
        <v>2534</v>
      </c>
      <c r="X980" s="60"/>
      <c r="Y980" s="74"/>
      <c r="Z980" s="56">
        <f t="shared" ca="1" si="420"/>
        <v>0</v>
      </c>
      <c r="AA980" s="56">
        <f t="shared" ca="1" si="420"/>
        <v>0</v>
      </c>
      <c r="AB980" s="56">
        <f t="shared" ca="1" si="420"/>
        <v>0</v>
      </c>
      <c r="AC980" s="56">
        <f t="shared" ca="1" si="420"/>
        <v>0</v>
      </c>
      <c r="AD980" s="56">
        <f t="shared" ca="1" si="420"/>
        <v>0</v>
      </c>
      <c r="AE980" s="56">
        <f t="shared" ca="1" si="420"/>
        <v>0</v>
      </c>
      <c r="AF980" s="56">
        <f t="shared" ca="1" si="420"/>
        <v>0</v>
      </c>
      <c r="AG980" s="56">
        <f t="shared" ca="1" si="420"/>
        <v>0</v>
      </c>
      <c r="AH980" s="56">
        <f t="shared" ca="1" si="420"/>
        <v>0</v>
      </c>
      <c r="AI980" s="56">
        <f t="shared" ca="1" si="420"/>
        <v>0</v>
      </c>
      <c r="AJ980" s="56">
        <f t="shared" ca="1" si="421"/>
        <v>0</v>
      </c>
      <c r="AK980" s="56">
        <f t="shared" ca="1" si="421"/>
        <v>0</v>
      </c>
      <c r="AL980" s="56">
        <f t="shared" ca="1" si="421"/>
        <v>0</v>
      </c>
      <c r="AM980" s="56">
        <f t="shared" ca="1" si="421"/>
        <v>0</v>
      </c>
      <c r="AN980" s="56">
        <f t="shared" ca="1" si="421"/>
        <v>0</v>
      </c>
      <c r="AO980" s="56">
        <f t="shared" ca="1" si="421"/>
        <v>0</v>
      </c>
      <c r="AP980" s="56">
        <f t="shared" ca="1" si="421"/>
        <v>0</v>
      </c>
      <c r="AQ980" s="56">
        <f t="shared" ca="1" si="421"/>
        <v>0</v>
      </c>
      <c r="AR980" s="56">
        <f t="shared" ca="1" si="421"/>
        <v>0</v>
      </c>
      <c r="AS980" s="56">
        <f t="shared" ca="1" si="421"/>
        <v>0</v>
      </c>
      <c r="AT980" s="56">
        <f t="shared" ca="1" si="422"/>
        <v>0</v>
      </c>
      <c r="AU980" s="56">
        <f t="shared" ca="1" si="422"/>
        <v>0</v>
      </c>
      <c r="AV980" s="56">
        <f t="shared" ca="1" si="422"/>
        <v>0</v>
      </c>
      <c r="AW980" s="56">
        <f t="shared" ca="1" si="422"/>
        <v>0</v>
      </c>
      <c r="AX980" s="56">
        <f t="shared" ca="1" si="422"/>
        <v>0</v>
      </c>
      <c r="AY980" s="56">
        <f t="shared" ca="1" si="422"/>
        <v>0</v>
      </c>
      <c r="AZ980" s="56">
        <f t="shared" ca="1" si="422"/>
        <v>0</v>
      </c>
      <c r="BA980" s="56">
        <f t="shared" ca="1" si="422"/>
        <v>0</v>
      </c>
      <c r="BB980" s="56">
        <f t="shared" ca="1" si="422"/>
        <v>0</v>
      </c>
      <c r="BC980" s="56">
        <f t="shared" ca="1" si="422"/>
        <v>0</v>
      </c>
      <c r="BD980" s="56">
        <f t="shared" ca="1" si="422"/>
        <v>0</v>
      </c>
      <c r="BE980" s="56">
        <f t="shared" ca="1" si="422"/>
        <v>0</v>
      </c>
      <c r="BF980" s="56">
        <f t="shared" ca="1" si="422"/>
        <v>0</v>
      </c>
      <c r="BG980" s="56">
        <f t="shared" ca="1" si="422"/>
        <v>0</v>
      </c>
    </row>
    <row r="981" spans="1:59" s="4" customFormat="1" x14ac:dyDescent="0.2">
      <c r="A981" s="3" t="s">
        <v>399</v>
      </c>
      <c r="B981" s="3" t="s">
        <v>4050</v>
      </c>
      <c r="C981" s="3" t="s">
        <v>1684</v>
      </c>
      <c r="D981" s="3"/>
      <c r="E981" s="83"/>
      <c r="F981" s="70" t="s">
        <v>410</v>
      </c>
      <c r="G981" s="50" t="s">
        <v>1682</v>
      </c>
      <c r="H981" s="50" t="s">
        <v>1682</v>
      </c>
      <c r="I981" s="71"/>
      <c r="J981" s="72">
        <v>30</v>
      </c>
      <c r="K981" s="72"/>
      <c r="L981" s="53">
        <v>43581</v>
      </c>
      <c r="M981" s="54">
        <f t="shared" si="405"/>
        <v>5</v>
      </c>
      <c r="N981" s="52">
        <f t="shared" si="401"/>
        <v>17</v>
      </c>
      <c r="O981" s="55">
        <f t="shared" ca="1" si="412"/>
        <v>28</v>
      </c>
      <c r="P981" s="55" t="str">
        <f t="shared" ca="1" si="413"/>
        <v>2019.7</v>
      </c>
      <c r="Q981" s="56">
        <f t="shared" si="414"/>
        <v>2675.7736289381564</v>
      </c>
      <c r="R981" s="52">
        <f t="shared" ca="1" si="415"/>
        <v>75</v>
      </c>
      <c r="S981" s="52"/>
      <c r="T981" s="52" t="str">
        <f t="shared" ca="1" si="423"/>
        <v>OV</v>
      </c>
      <c r="U981" s="57" t="s">
        <v>130</v>
      </c>
      <c r="V981" s="58">
        <f t="shared" ca="1" si="419"/>
        <v>0</v>
      </c>
      <c r="W981" s="64" t="s">
        <v>2534</v>
      </c>
      <c r="X981" s="60">
        <v>2143.9899999999998</v>
      </c>
      <c r="Y981" s="74">
        <v>11465.69</v>
      </c>
      <c r="Z981" s="56">
        <f t="shared" ca="1" si="420"/>
        <v>0</v>
      </c>
      <c r="AA981" s="56">
        <f t="shared" ca="1" si="420"/>
        <v>0</v>
      </c>
      <c r="AB981" s="56">
        <f t="shared" ca="1" si="420"/>
        <v>0</v>
      </c>
      <c r="AC981" s="56">
        <f t="shared" ca="1" si="420"/>
        <v>0</v>
      </c>
      <c r="AD981" s="56">
        <f t="shared" ca="1" si="420"/>
        <v>0</v>
      </c>
      <c r="AE981" s="56">
        <f t="shared" ca="1" si="420"/>
        <v>0</v>
      </c>
      <c r="AF981" s="56">
        <f t="shared" ca="1" si="420"/>
        <v>0</v>
      </c>
      <c r="AG981" s="56">
        <f t="shared" ca="1" si="420"/>
        <v>0</v>
      </c>
      <c r="AH981" s="56">
        <f t="shared" ca="1" si="420"/>
        <v>0</v>
      </c>
      <c r="AI981" s="56">
        <f t="shared" ca="1" si="420"/>
        <v>11465.69</v>
      </c>
      <c r="AJ981" s="56">
        <f t="shared" ca="1" si="421"/>
        <v>0</v>
      </c>
      <c r="AK981" s="56">
        <f t="shared" ca="1" si="421"/>
        <v>0</v>
      </c>
      <c r="AL981" s="56">
        <f t="shared" ca="1" si="421"/>
        <v>0</v>
      </c>
      <c r="AM981" s="56">
        <f t="shared" ca="1" si="421"/>
        <v>0</v>
      </c>
      <c r="AN981" s="56">
        <f t="shared" ca="1" si="421"/>
        <v>0</v>
      </c>
      <c r="AO981" s="56">
        <f t="shared" ca="1" si="421"/>
        <v>0</v>
      </c>
      <c r="AP981" s="56">
        <f t="shared" ca="1" si="421"/>
        <v>0</v>
      </c>
      <c r="AQ981" s="56">
        <f t="shared" ca="1" si="421"/>
        <v>0</v>
      </c>
      <c r="AR981" s="56">
        <f t="shared" ca="1" si="421"/>
        <v>0</v>
      </c>
      <c r="AS981" s="56">
        <f t="shared" ca="1" si="421"/>
        <v>0</v>
      </c>
      <c r="AT981" s="56">
        <f t="shared" ca="1" si="422"/>
        <v>0</v>
      </c>
      <c r="AU981" s="56">
        <f t="shared" ca="1" si="422"/>
        <v>0</v>
      </c>
      <c r="AV981" s="56">
        <f t="shared" ca="1" si="422"/>
        <v>0</v>
      </c>
      <c r="AW981" s="56">
        <f t="shared" ca="1" si="422"/>
        <v>0</v>
      </c>
      <c r="AX981" s="56">
        <f t="shared" ca="1" si="422"/>
        <v>0</v>
      </c>
      <c r="AY981" s="56">
        <f t="shared" ca="1" si="422"/>
        <v>0</v>
      </c>
      <c r="AZ981" s="56">
        <f t="shared" ca="1" si="422"/>
        <v>0</v>
      </c>
      <c r="BA981" s="56">
        <f t="shared" ca="1" si="422"/>
        <v>0</v>
      </c>
      <c r="BB981" s="56">
        <f t="shared" ca="1" si="422"/>
        <v>0</v>
      </c>
      <c r="BC981" s="56">
        <f t="shared" ca="1" si="422"/>
        <v>0</v>
      </c>
      <c r="BD981" s="56">
        <f t="shared" ca="1" si="422"/>
        <v>0</v>
      </c>
      <c r="BE981" s="56">
        <f t="shared" ca="1" si="422"/>
        <v>0</v>
      </c>
      <c r="BF981" s="56">
        <f t="shared" ca="1" si="422"/>
        <v>0</v>
      </c>
      <c r="BG981" s="56">
        <f t="shared" ca="1" si="422"/>
        <v>0</v>
      </c>
    </row>
    <row r="982" spans="1:59" s="4" customFormat="1" x14ac:dyDescent="0.2">
      <c r="A982" s="3" t="s">
        <v>399</v>
      </c>
      <c r="B982" s="3" t="s">
        <v>4050</v>
      </c>
      <c r="C982" s="3" t="s">
        <v>1684</v>
      </c>
      <c r="D982" s="3"/>
      <c r="E982" s="83"/>
      <c r="F982" s="70" t="s">
        <v>407</v>
      </c>
      <c r="G982" s="50" t="s">
        <v>1682</v>
      </c>
      <c r="H982" s="50" t="s">
        <v>1682</v>
      </c>
      <c r="I982" s="71"/>
      <c r="J982" s="72">
        <v>30</v>
      </c>
      <c r="K982" s="72"/>
      <c r="L982" s="53">
        <v>43581</v>
      </c>
      <c r="M982" s="54">
        <f t="shared" si="405"/>
        <v>5</v>
      </c>
      <c r="N982" s="52">
        <f t="shared" si="401"/>
        <v>17</v>
      </c>
      <c r="O982" s="55">
        <f t="shared" ca="1" si="412"/>
        <v>28</v>
      </c>
      <c r="P982" s="55" t="str">
        <f t="shared" ca="1" si="413"/>
        <v>2019.7</v>
      </c>
      <c r="Q982" s="56">
        <f t="shared" si="414"/>
        <v>143.52392065344225</v>
      </c>
      <c r="R982" s="52">
        <f t="shared" ca="1" si="415"/>
        <v>75</v>
      </c>
      <c r="S982" s="52"/>
      <c r="T982" s="52" t="str">
        <f t="shared" ca="1" si="423"/>
        <v>OV</v>
      </c>
      <c r="U982" s="57" t="s">
        <v>130</v>
      </c>
      <c r="V982" s="58">
        <f t="shared" ca="1" si="419"/>
        <v>0</v>
      </c>
      <c r="W982" s="64" t="s">
        <v>2534</v>
      </c>
      <c r="X982" s="60">
        <v>115</v>
      </c>
      <c r="Y982" s="74">
        <v>615</v>
      </c>
      <c r="Z982" s="56">
        <f t="shared" ref="Z982:AI991" ca="1" si="424">IF($O982-WEEKNUM(Z$1815)=0,$Y982,0)</f>
        <v>0</v>
      </c>
      <c r="AA982" s="56">
        <f t="shared" ca="1" si="424"/>
        <v>0</v>
      </c>
      <c r="AB982" s="56">
        <f t="shared" ca="1" si="424"/>
        <v>0</v>
      </c>
      <c r="AC982" s="56">
        <f t="shared" ca="1" si="424"/>
        <v>0</v>
      </c>
      <c r="AD982" s="56">
        <f t="shared" ca="1" si="424"/>
        <v>0</v>
      </c>
      <c r="AE982" s="56">
        <f t="shared" ca="1" si="424"/>
        <v>0</v>
      </c>
      <c r="AF982" s="56">
        <f t="shared" ca="1" si="424"/>
        <v>0</v>
      </c>
      <c r="AG982" s="56">
        <f t="shared" ca="1" si="424"/>
        <v>0</v>
      </c>
      <c r="AH982" s="56">
        <f t="shared" ca="1" si="424"/>
        <v>0</v>
      </c>
      <c r="AI982" s="56">
        <f t="shared" ca="1" si="424"/>
        <v>615</v>
      </c>
      <c r="AJ982" s="56">
        <f t="shared" ref="AJ982:AS991" ca="1" si="425">IF($O982-WEEKNUM(AJ$1815)=0,$Y982,0)</f>
        <v>0</v>
      </c>
      <c r="AK982" s="56">
        <f t="shared" ca="1" si="425"/>
        <v>0</v>
      </c>
      <c r="AL982" s="56">
        <f t="shared" ca="1" si="425"/>
        <v>0</v>
      </c>
      <c r="AM982" s="56">
        <f t="shared" ca="1" si="425"/>
        <v>0</v>
      </c>
      <c r="AN982" s="56">
        <f t="shared" ca="1" si="425"/>
        <v>0</v>
      </c>
      <c r="AO982" s="56">
        <f t="shared" ca="1" si="425"/>
        <v>0</v>
      </c>
      <c r="AP982" s="56">
        <f t="shared" ca="1" si="425"/>
        <v>0</v>
      </c>
      <c r="AQ982" s="56">
        <f t="shared" ca="1" si="425"/>
        <v>0</v>
      </c>
      <c r="AR982" s="56">
        <f t="shared" ca="1" si="425"/>
        <v>0</v>
      </c>
      <c r="AS982" s="56">
        <f t="shared" ca="1" si="425"/>
        <v>0</v>
      </c>
      <c r="AT982" s="56">
        <f t="shared" ref="AT982:BG991" ca="1" si="426">IF($O982-WEEKNUM(AT$1815)=0,$Y982,0)</f>
        <v>0</v>
      </c>
      <c r="AU982" s="56">
        <f t="shared" ca="1" si="426"/>
        <v>0</v>
      </c>
      <c r="AV982" s="56">
        <f t="shared" ca="1" si="426"/>
        <v>0</v>
      </c>
      <c r="AW982" s="56">
        <f t="shared" ca="1" si="426"/>
        <v>0</v>
      </c>
      <c r="AX982" s="56">
        <f t="shared" ca="1" si="426"/>
        <v>0</v>
      </c>
      <c r="AY982" s="56">
        <f t="shared" ca="1" si="426"/>
        <v>0</v>
      </c>
      <c r="AZ982" s="56">
        <f t="shared" ca="1" si="426"/>
        <v>0</v>
      </c>
      <c r="BA982" s="56">
        <f t="shared" ca="1" si="426"/>
        <v>0</v>
      </c>
      <c r="BB982" s="56">
        <f t="shared" ca="1" si="426"/>
        <v>0</v>
      </c>
      <c r="BC982" s="56">
        <f t="shared" ca="1" si="426"/>
        <v>0</v>
      </c>
      <c r="BD982" s="56">
        <f t="shared" ca="1" si="426"/>
        <v>0</v>
      </c>
      <c r="BE982" s="56">
        <f t="shared" ca="1" si="426"/>
        <v>0</v>
      </c>
      <c r="BF982" s="56">
        <f t="shared" ca="1" si="426"/>
        <v>0</v>
      </c>
      <c r="BG982" s="56">
        <f t="shared" ca="1" si="426"/>
        <v>0</v>
      </c>
    </row>
    <row r="983" spans="1:59" s="4" customFormat="1" x14ac:dyDescent="0.2">
      <c r="A983" s="3" t="s">
        <v>399</v>
      </c>
      <c r="B983" s="3" t="s">
        <v>4050</v>
      </c>
      <c r="C983" s="3" t="s">
        <v>1684</v>
      </c>
      <c r="D983" s="3"/>
      <c r="E983" s="83"/>
      <c r="F983" s="70" t="s">
        <v>404</v>
      </c>
      <c r="G983" s="50" t="s">
        <v>1682</v>
      </c>
      <c r="H983" s="50" t="s">
        <v>1682</v>
      </c>
      <c r="I983" s="71"/>
      <c r="J983" s="72">
        <v>30</v>
      </c>
      <c r="K983" s="72"/>
      <c r="L983" s="53">
        <v>43581</v>
      </c>
      <c r="M983" s="54">
        <f t="shared" si="405"/>
        <v>5</v>
      </c>
      <c r="N983" s="52">
        <f t="shared" si="401"/>
        <v>17</v>
      </c>
      <c r="O983" s="55">
        <f t="shared" ca="1" si="412"/>
        <v>28</v>
      </c>
      <c r="P983" s="55" t="str">
        <f t="shared" ca="1" si="413"/>
        <v>2019.7</v>
      </c>
      <c r="Q983" s="56">
        <f t="shared" si="414"/>
        <v>82.669778296382731</v>
      </c>
      <c r="R983" s="52">
        <f t="shared" ca="1" si="415"/>
        <v>75</v>
      </c>
      <c r="S983" s="52"/>
      <c r="T983" s="52" t="str">
        <f t="shared" ca="1" si="423"/>
        <v>OV</v>
      </c>
      <c r="U983" s="57" t="s">
        <v>130</v>
      </c>
      <c r="V983" s="58">
        <f t="shared" ca="1" si="419"/>
        <v>0</v>
      </c>
      <c r="W983" s="64" t="s">
        <v>2534</v>
      </c>
      <c r="X983" s="60">
        <v>66.239999999999995</v>
      </c>
      <c r="Y983" s="74">
        <v>354.24</v>
      </c>
      <c r="Z983" s="56">
        <f t="shared" ca="1" si="424"/>
        <v>0</v>
      </c>
      <c r="AA983" s="56">
        <f t="shared" ca="1" si="424"/>
        <v>0</v>
      </c>
      <c r="AB983" s="56">
        <f t="shared" ca="1" si="424"/>
        <v>0</v>
      </c>
      <c r="AC983" s="56">
        <f t="shared" ca="1" si="424"/>
        <v>0</v>
      </c>
      <c r="AD983" s="56">
        <f t="shared" ca="1" si="424"/>
        <v>0</v>
      </c>
      <c r="AE983" s="56">
        <f t="shared" ca="1" si="424"/>
        <v>0</v>
      </c>
      <c r="AF983" s="56">
        <f t="shared" ca="1" si="424"/>
        <v>0</v>
      </c>
      <c r="AG983" s="56">
        <f t="shared" ca="1" si="424"/>
        <v>0</v>
      </c>
      <c r="AH983" s="56">
        <f t="shared" ca="1" si="424"/>
        <v>0</v>
      </c>
      <c r="AI983" s="56">
        <f t="shared" ca="1" si="424"/>
        <v>354.24</v>
      </c>
      <c r="AJ983" s="56">
        <f t="shared" ca="1" si="425"/>
        <v>0</v>
      </c>
      <c r="AK983" s="56">
        <f t="shared" ca="1" si="425"/>
        <v>0</v>
      </c>
      <c r="AL983" s="56">
        <f t="shared" ca="1" si="425"/>
        <v>0</v>
      </c>
      <c r="AM983" s="56">
        <f t="shared" ca="1" si="425"/>
        <v>0</v>
      </c>
      <c r="AN983" s="56">
        <f t="shared" ca="1" si="425"/>
        <v>0</v>
      </c>
      <c r="AO983" s="56">
        <f t="shared" ca="1" si="425"/>
        <v>0</v>
      </c>
      <c r="AP983" s="56">
        <f t="shared" ca="1" si="425"/>
        <v>0</v>
      </c>
      <c r="AQ983" s="56">
        <f t="shared" ca="1" si="425"/>
        <v>0</v>
      </c>
      <c r="AR983" s="56">
        <f t="shared" ca="1" si="425"/>
        <v>0</v>
      </c>
      <c r="AS983" s="56">
        <f t="shared" ca="1" si="425"/>
        <v>0</v>
      </c>
      <c r="AT983" s="56">
        <f t="shared" ca="1" si="426"/>
        <v>0</v>
      </c>
      <c r="AU983" s="56">
        <f t="shared" ca="1" si="426"/>
        <v>0</v>
      </c>
      <c r="AV983" s="56">
        <f t="shared" ca="1" si="426"/>
        <v>0</v>
      </c>
      <c r="AW983" s="56">
        <f t="shared" ca="1" si="426"/>
        <v>0</v>
      </c>
      <c r="AX983" s="56">
        <f t="shared" ca="1" si="426"/>
        <v>0</v>
      </c>
      <c r="AY983" s="56">
        <f t="shared" ca="1" si="426"/>
        <v>0</v>
      </c>
      <c r="AZ983" s="56">
        <f t="shared" ca="1" si="426"/>
        <v>0</v>
      </c>
      <c r="BA983" s="56">
        <f t="shared" ca="1" si="426"/>
        <v>0</v>
      </c>
      <c r="BB983" s="56">
        <f t="shared" ca="1" si="426"/>
        <v>0</v>
      </c>
      <c r="BC983" s="56">
        <f t="shared" ca="1" si="426"/>
        <v>0</v>
      </c>
      <c r="BD983" s="56">
        <f t="shared" ca="1" si="426"/>
        <v>0</v>
      </c>
      <c r="BE983" s="56">
        <f t="shared" ca="1" si="426"/>
        <v>0</v>
      </c>
      <c r="BF983" s="56">
        <f t="shared" ca="1" si="426"/>
        <v>0</v>
      </c>
      <c r="BG983" s="56">
        <f t="shared" ca="1" si="426"/>
        <v>0</v>
      </c>
    </row>
    <row r="984" spans="1:59" s="4" customFormat="1" x14ac:dyDescent="0.2">
      <c r="A984" s="3" t="s">
        <v>399</v>
      </c>
      <c r="B984" s="3" t="s">
        <v>4050</v>
      </c>
      <c r="C984" s="3" t="s">
        <v>1684</v>
      </c>
      <c r="D984" s="3"/>
      <c r="E984" s="83"/>
      <c r="F984" s="70"/>
      <c r="G984" s="50" t="s">
        <v>1682</v>
      </c>
      <c r="H984" s="50" t="s">
        <v>1682</v>
      </c>
      <c r="I984" s="71"/>
      <c r="J984" s="72">
        <v>30</v>
      </c>
      <c r="K984" s="72"/>
      <c r="L984" s="53"/>
      <c r="M984" s="54" t="str">
        <f t="shared" si="405"/>
        <v>-</v>
      </c>
      <c r="N984" s="52">
        <f t="shared" si="401"/>
        <v>0</v>
      </c>
      <c r="O984" s="55">
        <f t="shared" ca="1" si="412"/>
        <v>28</v>
      </c>
      <c r="P984" s="55" t="str">
        <f t="shared" ca="1" si="413"/>
        <v>2019.7</v>
      </c>
      <c r="Q984" s="56">
        <f t="shared" si="414"/>
        <v>0</v>
      </c>
      <c r="R984" s="52" t="str">
        <f t="shared" si="415"/>
        <v/>
      </c>
      <c r="S984" s="52"/>
      <c r="T984" s="52" t="str">
        <f t="shared" si="423"/>
        <v>OV</v>
      </c>
      <c r="U984" s="57" t="s">
        <v>130</v>
      </c>
      <c r="V984" s="58">
        <f t="shared" ca="1" si="419"/>
        <v>0</v>
      </c>
      <c r="W984" s="64" t="s">
        <v>2534</v>
      </c>
      <c r="X984" s="60"/>
      <c r="Y984" s="74"/>
      <c r="Z984" s="56">
        <f t="shared" ca="1" si="424"/>
        <v>0</v>
      </c>
      <c r="AA984" s="56">
        <f t="shared" ca="1" si="424"/>
        <v>0</v>
      </c>
      <c r="AB984" s="56">
        <f t="shared" ca="1" si="424"/>
        <v>0</v>
      </c>
      <c r="AC984" s="56">
        <f t="shared" ca="1" si="424"/>
        <v>0</v>
      </c>
      <c r="AD984" s="56">
        <f t="shared" ca="1" si="424"/>
        <v>0</v>
      </c>
      <c r="AE984" s="56">
        <f t="shared" ca="1" si="424"/>
        <v>0</v>
      </c>
      <c r="AF984" s="56">
        <f t="shared" ca="1" si="424"/>
        <v>0</v>
      </c>
      <c r="AG984" s="56">
        <f t="shared" ca="1" si="424"/>
        <v>0</v>
      </c>
      <c r="AH984" s="56">
        <f t="shared" ca="1" si="424"/>
        <v>0</v>
      </c>
      <c r="AI984" s="56">
        <f t="shared" ca="1" si="424"/>
        <v>0</v>
      </c>
      <c r="AJ984" s="56">
        <f t="shared" ca="1" si="425"/>
        <v>0</v>
      </c>
      <c r="AK984" s="56">
        <f t="shared" ca="1" si="425"/>
        <v>0</v>
      </c>
      <c r="AL984" s="56">
        <f t="shared" ca="1" si="425"/>
        <v>0</v>
      </c>
      <c r="AM984" s="56">
        <f t="shared" ca="1" si="425"/>
        <v>0</v>
      </c>
      <c r="AN984" s="56">
        <f t="shared" ca="1" si="425"/>
        <v>0</v>
      </c>
      <c r="AO984" s="56">
        <f t="shared" ca="1" si="425"/>
        <v>0</v>
      </c>
      <c r="AP984" s="56">
        <f t="shared" ca="1" si="425"/>
        <v>0</v>
      </c>
      <c r="AQ984" s="56">
        <f t="shared" ca="1" si="425"/>
        <v>0</v>
      </c>
      <c r="AR984" s="56">
        <f t="shared" ca="1" si="425"/>
        <v>0</v>
      </c>
      <c r="AS984" s="56">
        <f t="shared" ca="1" si="425"/>
        <v>0</v>
      </c>
      <c r="AT984" s="56">
        <f t="shared" ca="1" si="426"/>
        <v>0</v>
      </c>
      <c r="AU984" s="56">
        <f t="shared" ca="1" si="426"/>
        <v>0</v>
      </c>
      <c r="AV984" s="56">
        <f t="shared" ca="1" si="426"/>
        <v>0</v>
      </c>
      <c r="AW984" s="56">
        <f t="shared" ca="1" si="426"/>
        <v>0</v>
      </c>
      <c r="AX984" s="56">
        <f t="shared" ca="1" si="426"/>
        <v>0</v>
      </c>
      <c r="AY984" s="56">
        <f t="shared" ca="1" si="426"/>
        <v>0</v>
      </c>
      <c r="AZ984" s="56">
        <f t="shared" ca="1" si="426"/>
        <v>0</v>
      </c>
      <c r="BA984" s="56">
        <f t="shared" ca="1" si="426"/>
        <v>0</v>
      </c>
      <c r="BB984" s="56">
        <f t="shared" ca="1" si="426"/>
        <v>0</v>
      </c>
      <c r="BC984" s="56">
        <f t="shared" ca="1" si="426"/>
        <v>0</v>
      </c>
      <c r="BD984" s="56">
        <f t="shared" ca="1" si="426"/>
        <v>0</v>
      </c>
      <c r="BE984" s="56">
        <f t="shared" ca="1" si="426"/>
        <v>0</v>
      </c>
      <c r="BF984" s="56">
        <f t="shared" ca="1" si="426"/>
        <v>0</v>
      </c>
      <c r="BG984" s="56">
        <f t="shared" ca="1" si="426"/>
        <v>0</v>
      </c>
    </row>
    <row r="985" spans="1:59" s="4" customFormat="1" x14ac:dyDescent="0.2">
      <c r="A985" s="3" t="s">
        <v>399</v>
      </c>
      <c r="B985" s="3" t="s">
        <v>4050</v>
      </c>
      <c r="C985" s="3" t="s">
        <v>1684</v>
      </c>
      <c r="D985" s="3"/>
      <c r="E985" s="83"/>
      <c r="F985" s="70"/>
      <c r="G985" s="50" t="s">
        <v>1682</v>
      </c>
      <c r="H985" s="50" t="s">
        <v>1682</v>
      </c>
      <c r="I985" s="71"/>
      <c r="J985" s="72">
        <v>30</v>
      </c>
      <c r="K985" s="72"/>
      <c r="L985" s="53"/>
      <c r="M985" s="54" t="str">
        <f t="shared" si="405"/>
        <v>-</v>
      </c>
      <c r="N985" s="52">
        <f t="shared" si="401"/>
        <v>0</v>
      </c>
      <c r="O985" s="55">
        <f t="shared" ca="1" si="412"/>
        <v>28</v>
      </c>
      <c r="P985" s="55" t="str">
        <f t="shared" ca="1" si="413"/>
        <v>2019.7</v>
      </c>
      <c r="Q985" s="56">
        <f t="shared" si="414"/>
        <v>0</v>
      </c>
      <c r="R985" s="52" t="str">
        <f t="shared" si="415"/>
        <v/>
      </c>
      <c r="S985" s="52"/>
      <c r="T985" s="52" t="str">
        <f t="shared" si="423"/>
        <v>OV</v>
      </c>
      <c r="U985" s="57" t="s">
        <v>130</v>
      </c>
      <c r="V985" s="58">
        <f t="shared" ca="1" si="419"/>
        <v>0</v>
      </c>
      <c r="W985" s="64" t="s">
        <v>2534</v>
      </c>
      <c r="X985" s="60"/>
      <c r="Y985" s="74"/>
      <c r="Z985" s="56">
        <f t="shared" ca="1" si="424"/>
        <v>0</v>
      </c>
      <c r="AA985" s="56">
        <f t="shared" ca="1" si="424"/>
        <v>0</v>
      </c>
      <c r="AB985" s="56">
        <f t="shared" ca="1" si="424"/>
        <v>0</v>
      </c>
      <c r="AC985" s="56">
        <f t="shared" ca="1" si="424"/>
        <v>0</v>
      </c>
      <c r="AD985" s="56">
        <f t="shared" ca="1" si="424"/>
        <v>0</v>
      </c>
      <c r="AE985" s="56">
        <f t="shared" ca="1" si="424"/>
        <v>0</v>
      </c>
      <c r="AF985" s="56">
        <f t="shared" ca="1" si="424"/>
        <v>0</v>
      </c>
      <c r="AG985" s="56">
        <f t="shared" ca="1" si="424"/>
        <v>0</v>
      </c>
      <c r="AH985" s="56">
        <f t="shared" ca="1" si="424"/>
        <v>0</v>
      </c>
      <c r="AI985" s="56">
        <f t="shared" ca="1" si="424"/>
        <v>0</v>
      </c>
      <c r="AJ985" s="56">
        <f t="shared" ca="1" si="425"/>
        <v>0</v>
      </c>
      <c r="AK985" s="56">
        <f t="shared" ca="1" si="425"/>
        <v>0</v>
      </c>
      <c r="AL985" s="56">
        <f t="shared" ca="1" si="425"/>
        <v>0</v>
      </c>
      <c r="AM985" s="56">
        <f t="shared" ca="1" si="425"/>
        <v>0</v>
      </c>
      <c r="AN985" s="56">
        <f t="shared" ca="1" si="425"/>
        <v>0</v>
      </c>
      <c r="AO985" s="56">
        <f t="shared" ca="1" si="425"/>
        <v>0</v>
      </c>
      <c r="AP985" s="56">
        <f t="shared" ca="1" si="425"/>
        <v>0</v>
      </c>
      <c r="AQ985" s="56">
        <f t="shared" ca="1" si="425"/>
        <v>0</v>
      </c>
      <c r="AR985" s="56">
        <f t="shared" ca="1" si="425"/>
        <v>0</v>
      </c>
      <c r="AS985" s="56">
        <f t="shared" ca="1" si="425"/>
        <v>0</v>
      </c>
      <c r="AT985" s="56">
        <f t="shared" ca="1" si="426"/>
        <v>0</v>
      </c>
      <c r="AU985" s="56">
        <f t="shared" ca="1" si="426"/>
        <v>0</v>
      </c>
      <c r="AV985" s="56">
        <f t="shared" ca="1" si="426"/>
        <v>0</v>
      </c>
      <c r="AW985" s="56">
        <f t="shared" ca="1" si="426"/>
        <v>0</v>
      </c>
      <c r="AX985" s="56">
        <f t="shared" ca="1" si="426"/>
        <v>0</v>
      </c>
      <c r="AY985" s="56">
        <f t="shared" ca="1" si="426"/>
        <v>0</v>
      </c>
      <c r="AZ985" s="56">
        <f t="shared" ca="1" si="426"/>
        <v>0</v>
      </c>
      <c r="BA985" s="56">
        <f t="shared" ca="1" si="426"/>
        <v>0</v>
      </c>
      <c r="BB985" s="56">
        <f t="shared" ca="1" si="426"/>
        <v>0</v>
      </c>
      <c r="BC985" s="56">
        <f t="shared" ca="1" si="426"/>
        <v>0</v>
      </c>
      <c r="BD985" s="56">
        <f t="shared" ca="1" si="426"/>
        <v>0</v>
      </c>
      <c r="BE985" s="56">
        <f t="shared" ca="1" si="426"/>
        <v>0</v>
      </c>
      <c r="BF985" s="56">
        <f t="shared" ca="1" si="426"/>
        <v>0</v>
      </c>
      <c r="BG985" s="56">
        <f t="shared" ca="1" si="426"/>
        <v>0</v>
      </c>
    </row>
    <row r="986" spans="1:59" s="4" customFormat="1" x14ac:dyDescent="0.2">
      <c r="A986" s="3" t="s">
        <v>399</v>
      </c>
      <c r="B986" s="3" t="s">
        <v>4050</v>
      </c>
      <c r="C986" s="3" t="s">
        <v>1684</v>
      </c>
      <c r="D986" s="3"/>
      <c r="E986" s="83"/>
      <c r="F986" s="70"/>
      <c r="G986" s="50" t="s">
        <v>1682</v>
      </c>
      <c r="H986" s="50" t="s">
        <v>1682</v>
      </c>
      <c r="I986" s="71"/>
      <c r="J986" s="72">
        <v>30</v>
      </c>
      <c r="K986" s="72"/>
      <c r="L986" s="53"/>
      <c r="M986" s="54" t="str">
        <f t="shared" si="405"/>
        <v>-</v>
      </c>
      <c r="N986" s="52">
        <f t="shared" si="401"/>
        <v>0</v>
      </c>
      <c r="O986" s="55">
        <f t="shared" ca="1" si="412"/>
        <v>28</v>
      </c>
      <c r="P986" s="55" t="str">
        <f t="shared" ca="1" si="413"/>
        <v>2019.7</v>
      </c>
      <c r="Q986" s="56">
        <f t="shared" si="414"/>
        <v>0</v>
      </c>
      <c r="R986" s="52" t="str">
        <f t="shared" si="415"/>
        <v/>
      </c>
      <c r="S986" s="52"/>
      <c r="T986" s="52" t="str">
        <f t="shared" si="423"/>
        <v>OV</v>
      </c>
      <c r="U986" s="57" t="s">
        <v>130</v>
      </c>
      <c r="V986" s="58">
        <f t="shared" ca="1" si="419"/>
        <v>0</v>
      </c>
      <c r="W986" s="64" t="s">
        <v>2534</v>
      </c>
      <c r="X986" s="60"/>
      <c r="Y986" s="74"/>
      <c r="Z986" s="56">
        <f t="shared" ca="1" si="424"/>
        <v>0</v>
      </c>
      <c r="AA986" s="56">
        <f t="shared" ca="1" si="424"/>
        <v>0</v>
      </c>
      <c r="AB986" s="56">
        <f t="shared" ca="1" si="424"/>
        <v>0</v>
      </c>
      <c r="AC986" s="56">
        <f t="shared" ca="1" si="424"/>
        <v>0</v>
      </c>
      <c r="AD986" s="56">
        <f t="shared" ca="1" si="424"/>
        <v>0</v>
      </c>
      <c r="AE986" s="56">
        <f t="shared" ca="1" si="424"/>
        <v>0</v>
      </c>
      <c r="AF986" s="56">
        <f t="shared" ca="1" si="424"/>
        <v>0</v>
      </c>
      <c r="AG986" s="56">
        <f t="shared" ca="1" si="424"/>
        <v>0</v>
      </c>
      <c r="AH986" s="56">
        <f t="shared" ca="1" si="424"/>
        <v>0</v>
      </c>
      <c r="AI986" s="56">
        <f t="shared" ca="1" si="424"/>
        <v>0</v>
      </c>
      <c r="AJ986" s="56">
        <f t="shared" ca="1" si="425"/>
        <v>0</v>
      </c>
      <c r="AK986" s="56">
        <f t="shared" ca="1" si="425"/>
        <v>0</v>
      </c>
      <c r="AL986" s="56">
        <f t="shared" ca="1" si="425"/>
        <v>0</v>
      </c>
      <c r="AM986" s="56">
        <f t="shared" ca="1" si="425"/>
        <v>0</v>
      </c>
      <c r="AN986" s="56">
        <f t="shared" ca="1" si="425"/>
        <v>0</v>
      </c>
      <c r="AO986" s="56">
        <f t="shared" ca="1" si="425"/>
        <v>0</v>
      </c>
      <c r="AP986" s="56">
        <f t="shared" ca="1" si="425"/>
        <v>0</v>
      </c>
      <c r="AQ986" s="56">
        <f t="shared" ca="1" si="425"/>
        <v>0</v>
      </c>
      <c r="AR986" s="56">
        <f t="shared" ca="1" si="425"/>
        <v>0</v>
      </c>
      <c r="AS986" s="56">
        <f t="shared" ca="1" si="425"/>
        <v>0</v>
      </c>
      <c r="AT986" s="56">
        <f t="shared" ca="1" si="426"/>
        <v>0</v>
      </c>
      <c r="AU986" s="56">
        <f t="shared" ca="1" si="426"/>
        <v>0</v>
      </c>
      <c r="AV986" s="56">
        <f t="shared" ca="1" si="426"/>
        <v>0</v>
      </c>
      <c r="AW986" s="56">
        <f t="shared" ca="1" si="426"/>
        <v>0</v>
      </c>
      <c r="AX986" s="56">
        <f t="shared" ca="1" si="426"/>
        <v>0</v>
      </c>
      <c r="AY986" s="56">
        <f t="shared" ca="1" si="426"/>
        <v>0</v>
      </c>
      <c r="AZ986" s="56">
        <f t="shared" ca="1" si="426"/>
        <v>0</v>
      </c>
      <c r="BA986" s="56">
        <f t="shared" ca="1" si="426"/>
        <v>0</v>
      </c>
      <c r="BB986" s="56">
        <f t="shared" ca="1" si="426"/>
        <v>0</v>
      </c>
      <c r="BC986" s="56">
        <f t="shared" ca="1" si="426"/>
        <v>0</v>
      </c>
      <c r="BD986" s="56">
        <f t="shared" ca="1" si="426"/>
        <v>0</v>
      </c>
      <c r="BE986" s="56">
        <f t="shared" ca="1" si="426"/>
        <v>0</v>
      </c>
      <c r="BF986" s="56">
        <f t="shared" ca="1" si="426"/>
        <v>0</v>
      </c>
      <c r="BG986" s="56">
        <f t="shared" ca="1" si="426"/>
        <v>0</v>
      </c>
    </row>
    <row r="987" spans="1:59" s="4" customFormat="1" x14ac:dyDescent="0.2">
      <c r="A987" s="4" t="s">
        <v>1226</v>
      </c>
      <c r="B987" s="4" t="s">
        <v>4085</v>
      </c>
      <c r="C987" s="4" t="s">
        <v>1684</v>
      </c>
      <c r="E987" s="66"/>
      <c r="F987" s="67" t="s">
        <v>1241</v>
      </c>
      <c r="G987" s="50" t="s">
        <v>1682</v>
      </c>
      <c r="H987" s="50" t="s">
        <v>1682</v>
      </c>
      <c r="I987" s="51"/>
      <c r="J987" s="52">
        <v>30</v>
      </c>
      <c r="K987" s="52"/>
      <c r="L987" s="53">
        <v>43593</v>
      </c>
      <c r="M987" s="54">
        <f t="shared" si="405"/>
        <v>3</v>
      </c>
      <c r="N987" s="52">
        <f t="shared" si="401"/>
        <v>19</v>
      </c>
      <c r="O987" s="55">
        <f t="shared" ca="1" si="412"/>
        <v>28</v>
      </c>
      <c r="P987" s="55" t="str">
        <f t="shared" ca="1" si="413"/>
        <v>2019.7</v>
      </c>
      <c r="Q987" s="56">
        <f t="shared" si="414"/>
        <v>1402.7397899649941</v>
      </c>
      <c r="R987" s="52">
        <f t="shared" ca="1" si="415"/>
        <v>63</v>
      </c>
      <c r="S987" s="52"/>
      <c r="T987" s="52" t="str">
        <f t="shared" ca="1" si="423"/>
        <v>OV</v>
      </c>
      <c r="U987" s="57" t="s">
        <v>130</v>
      </c>
      <c r="V987" s="58">
        <f t="shared" ca="1" si="419"/>
        <v>0</v>
      </c>
      <c r="W987" s="64" t="s">
        <v>2537</v>
      </c>
      <c r="X987" s="60">
        <v>1123.96</v>
      </c>
      <c r="Y987" s="61">
        <v>6010.74</v>
      </c>
      <c r="Z987" s="56">
        <f t="shared" ca="1" si="424"/>
        <v>0</v>
      </c>
      <c r="AA987" s="56">
        <f t="shared" ca="1" si="424"/>
        <v>0</v>
      </c>
      <c r="AB987" s="56">
        <f t="shared" ca="1" si="424"/>
        <v>0</v>
      </c>
      <c r="AC987" s="56">
        <f t="shared" ca="1" si="424"/>
        <v>0</v>
      </c>
      <c r="AD987" s="56">
        <f t="shared" ca="1" si="424"/>
        <v>0</v>
      </c>
      <c r="AE987" s="56">
        <f t="shared" ca="1" si="424"/>
        <v>0</v>
      </c>
      <c r="AF987" s="56">
        <f t="shared" ca="1" si="424"/>
        <v>0</v>
      </c>
      <c r="AG987" s="56">
        <f t="shared" ca="1" si="424"/>
        <v>0</v>
      </c>
      <c r="AH987" s="56">
        <f t="shared" ca="1" si="424"/>
        <v>0</v>
      </c>
      <c r="AI987" s="56">
        <f t="shared" ca="1" si="424"/>
        <v>6010.74</v>
      </c>
      <c r="AJ987" s="56">
        <f t="shared" ca="1" si="425"/>
        <v>0</v>
      </c>
      <c r="AK987" s="56">
        <f t="shared" ca="1" si="425"/>
        <v>0</v>
      </c>
      <c r="AL987" s="56">
        <f t="shared" ca="1" si="425"/>
        <v>0</v>
      </c>
      <c r="AM987" s="56">
        <f t="shared" ca="1" si="425"/>
        <v>0</v>
      </c>
      <c r="AN987" s="56">
        <f t="shared" ca="1" si="425"/>
        <v>0</v>
      </c>
      <c r="AO987" s="56">
        <f t="shared" ca="1" si="425"/>
        <v>0</v>
      </c>
      <c r="AP987" s="56">
        <f t="shared" ca="1" si="425"/>
        <v>0</v>
      </c>
      <c r="AQ987" s="56">
        <f t="shared" ca="1" si="425"/>
        <v>0</v>
      </c>
      <c r="AR987" s="56">
        <f t="shared" ca="1" si="425"/>
        <v>0</v>
      </c>
      <c r="AS987" s="56">
        <f t="shared" ca="1" si="425"/>
        <v>0</v>
      </c>
      <c r="AT987" s="56">
        <f t="shared" ca="1" si="426"/>
        <v>0</v>
      </c>
      <c r="AU987" s="56">
        <f t="shared" ca="1" si="426"/>
        <v>0</v>
      </c>
      <c r="AV987" s="56">
        <f t="shared" ca="1" si="426"/>
        <v>0</v>
      </c>
      <c r="AW987" s="56">
        <f t="shared" ca="1" si="426"/>
        <v>0</v>
      </c>
      <c r="AX987" s="56">
        <f t="shared" ca="1" si="426"/>
        <v>0</v>
      </c>
      <c r="AY987" s="56">
        <f t="shared" ca="1" si="426"/>
        <v>0</v>
      </c>
      <c r="AZ987" s="56">
        <f t="shared" ca="1" si="426"/>
        <v>0</v>
      </c>
      <c r="BA987" s="56">
        <f t="shared" ca="1" si="426"/>
        <v>0</v>
      </c>
      <c r="BB987" s="56">
        <f t="shared" ca="1" si="426"/>
        <v>0</v>
      </c>
      <c r="BC987" s="56">
        <f t="shared" ca="1" si="426"/>
        <v>0</v>
      </c>
      <c r="BD987" s="56">
        <f t="shared" ca="1" si="426"/>
        <v>0</v>
      </c>
      <c r="BE987" s="56">
        <f t="shared" ca="1" si="426"/>
        <v>0</v>
      </c>
      <c r="BF987" s="56">
        <f t="shared" ca="1" si="426"/>
        <v>0</v>
      </c>
      <c r="BG987" s="56">
        <f t="shared" ca="1" si="426"/>
        <v>0</v>
      </c>
    </row>
    <row r="988" spans="1:59" s="4" customFormat="1" x14ac:dyDescent="0.2">
      <c r="A988" s="4" t="s">
        <v>1226</v>
      </c>
      <c r="B988" s="4" t="s">
        <v>4085</v>
      </c>
      <c r="C988" s="4" t="s">
        <v>1684</v>
      </c>
      <c r="E988" s="66"/>
      <c r="F988" s="67" t="s">
        <v>1231</v>
      </c>
      <c r="G988" s="50" t="s">
        <v>1682</v>
      </c>
      <c r="H988" s="50" t="s">
        <v>1682</v>
      </c>
      <c r="I988" s="51"/>
      <c r="J988" s="52">
        <v>30</v>
      </c>
      <c r="K988" s="52"/>
      <c r="L988" s="53">
        <v>43579</v>
      </c>
      <c r="M988" s="54">
        <f t="shared" si="405"/>
        <v>3</v>
      </c>
      <c r="N988" s="52">
        <f t="shared" ref="N988:N1061" si="427">WEEKNUM(L988)</f>
        <v>17</v>
      </c>
      <c r="O988" s="55">
        <f t="shared" ca="1" si="412"/>
        <v>28</v>
      </c>
      <c r="P988" s="55" t="str">
        <f t="shared" ca="1" si="413"/>
        <v>2019.7</v>
      </c>
      <c r="Q988" s="56">
        <f t="shared" si="414"/>
        <v>1407.9579929988331</v>
      </c>
      <c r="R988" s="52">
        <f t="shared" ca="1" si="415"/>
        <v>77</v>
      </c>
      <c r="S988" s="52"/>
      <c r="T988" s="52" t="str">
        <f t="shared" ca="1" si="423"/>
        <v>OV</v>
      </c>
      <c r="U988" s="57" t="s">
        <v>130</v>
      </c>
      <c r="V988" s="58">
        <f t="shared" ca="1" si="419"/>
        <v>0</v>
      </c>
      <c r="W988" s="64" t="s">
        <v>2537</v>
      </c>
      <c r="X988" s="60">
        <v>1128.1400000000001</v>
      </c>
      <c r="Y988" s="61">
        <v>6033.1</v>
      </c>
      <c r="Z988" s="56">
        <f t="shared" ca="1" si="424"/>
        <v>0</v>
      </c>
      <c r="AA988" s="56">
        <f t="shared" ca="1" si="424"/>
        <v>0</v>
      </c>
      <c r="AB988" s="56">
        <f t="shared" ca="1" si="424"/>
        <v>0</v>
      </c>
      <c r="AC988" s="56">
        <f t="shared" ca="1" si="424"/>
        <v>0</v>
      </c>
      <c r="AD988" s="56">
        <f t="shared" ca="1" si="424"/>
        <v>0</v>
      </c>
      <c r="AE988" s="56">
        <f t="shared" ca="1" si="424"/>
        <v>0</v>
      </c>
      <c r="AF988" s="56">
        <f t="shared" ca="1" si="424"/>
        <v>0</v>
      </c>
      <c r="AG988" s="56">
        <f t="shared" ca="1" si="424"/>
        <v>0</v>
      </c>
      <c r="AH988" s="56">
        <f t="shared" ca="1" si="424"/>
        <v>0</v>
      </c>
      <c r="AI988" s="56">
        <f t="shared" ca="1" si="424"/>
        <v>6033.1</v>
      </c>
      <c r="AJ988" s="56">
        <f t="shared" ca="1" si="425"/>
        <v>0</v>
      </c>
      <c r="AK988" s="56">
        <f t="shared" ca="1" si="425"/>
        <v>0</v>
      </c>
      <c r="AL988" s="56">
        <f t="shared" ca="1" si="425"/>
        <v>0</v>
      </c>
      <c r="AM988" s="56">
        <f t="shared" ca="1" si="425"/>
        <v>0</v>
      </c>
      <c r="AN988" s="56">
        <f t="shared" ca="1" si="425"/>
        <v>0</v>
      </c>
      <c r="AO988" s="56">
        <f t="shared" ca="1" si="425"/>
        <v>0</v>
      </c>
      <c r="AP988" s="56">
        <f t="shared" ca="1" si="425"/>
        <v>0</v>
      </c>
      <c r="AQ988" s="56">
        <f t="shared" ca="1" si="425"/>
        <v>0</v>
      </c>
      <c r="AR988" s="56">
        <f t="shared" ca="1" si="425"/>
        <v>0</v>
      </c>
      <c r="AS988" s="56">
        <f t="shared" ca="1" si="425"/>
        <v>0</v>
      </c>
      <c r="AT988" s="56">
        <f t="shared" ca="1" si="426"/>
        <v>0</v>
      </c>
      <c r="AU988" s="56">
        <f t="shared" ca="1" si="426"/>
        <v>0</v>
      </c>
      <c r="AV988" s="56">
        <f t="shared" ca="1" si="426"/>
        <v>0</v>
      </c>
      <c r="AW988" s="56">
        <f t="shared" ca="1" si="426"/>
        <v>0</v>
      </c>
      <c r="AX988" s="56">
        <f t="shared" ca="1" si="426"/>
        <v>0</v>
      </c>
      <c r="AY988" s="56">
        <f t="shared" ca="1" si="426"/>
        <v>0</v>
      </c>
      <c r="AZ988" s="56">
        <f t="shared" ca="1" si="426"/>
        <v>0</v>
      </c>
      <c r="BA988" s="56">
        <f t="shared" ca="1" si="426"/>
        <v>0</v>
      </c>
      <c r="BB988" s="56">
        <f t="shared" ca="1" si="426"/>
        <v>0</v>
      </c>
      <c r="BC988" s="56">
        <f t="shared" ca="1" si="426"/>
        <v>0</v>
      </c>
      <c r="BD988" s="56">
        <f t="shared" ca="1" si="426"/>
        <v>0</v>
      </c>
      <c r="BE988" s="56">
        <f t="shared" ca="1" si="426"/>
        <v>0</v>
      </c>
      <c r="BF988" s="56">
        <f t="shared" ca="1" si="426"/>
        <v>0</v>
      </c>
      <c r="BG988" s="56">
        <f t="shared" ca="1" si="426"/>
        <v>0</v>
      </c>
    </row>
    <row r="989" spans="1:59" s="4" customFormat="1" x14ac:dyDescent="0.2">
      <c r="A989" s="4" t="s">
        <v>1226</v>
      </c>
      <c r="B989" s="4" t="s">
        <v>4085</v>
      </c>
      <c r="C989" s="4" t="s">
        <v>1684</v>
      </c>
      <c r="E989" s="66"/>
      <c r="F989" s="67" t="s">
        <v>1233</v>
      </c>
      <c r="G989" s="50" t="s">
        <v>1682</v>
      </c>
      <c r="H989" s="50" t="s">
        <v>1682</v>
      </c>
      <c r="I989" s="51"/>
      <c r="J989" s="52">
        <v>30</v>
      </c>
      <c r="K989" s="52"/>
      <c r="L989" s="53">
        <v>43580</v>
      </c>
      <c r="M989" s="54">
        <f t="shared" si="405"/>
        <v>4</v>
      </c>
      <c r="N989" s="52">
        <f>WEEKNUM(L989)</f>
        <v>17</v>
      </c>
      <c r="O989" s="55">
        <f t="shared" ca="1" si="412"/>
        <v>28</v>
      </c>
      <c r="P989" s="55" t="str">
        <f t="shared" ca="1" si="413"/>
        <v>2019.7</v>
      </c>
      <c r="Q989" s="56">
        <f t="shared" si="414"/>
        <v>1447.6196032672112</v>
      </c>
      <c r="R989" s="52">
        <f t="shared" ca="1" si="415"/>
        <v>76</v>
      </c>
      <c r="S989" s="52"/>
      <c r="T989" s="52" t="str">
        <f t="shared" ca="1" si="423"/>
        <v>OV</v>
      </c>
      <c r="U989" s="57" t="s">
        <v>130</v>
      </c>
      <c r="V989" s="58">
        <f t="shared" ca="1" si="419"/>
        <v>0</v>
      </c>
      <c r="W989" s="64" t="s">
        <v>2537</v>
      </c>
      <c r="X989" s="60">
        <v>1159.92</v>
      </c>
      <c r="Y989" s="61">
        <v>6203.05</v>
      </c>
      <c r="Z989" s="56">
        <f t="shared" ca="1" si="424"/>
        <v>0</v>
      </c>
      <c r="AA989" s="56">
        <f t="shared" ca="1" si="424"/>
        <v>0</v>
      </c>
      <c r="AB989" s="56">
        <f t="shared" ca="1" si="424"/>
        <v>0</v>
      </c>
      <c r="AC989" s="56">
        <f t="shared" ca="1" si="424"/>
        <v>0</v>
      </c>
      <c r="AD989" s="56">
        <f t="shared" ca="1" si="424"/>
        <v>0</v>
      </c>
      <c r="AE989" s="56">
        <f t="shared" ca="1" si="424"/>
        <v>0</v>
      </c>
      <c r="AF989" s="56">
        <f t="shared" ca="1" si="424"/>
        <v>0</v>
      </c>
      <c r="AG989" s="56">
        <f t="shared" ca="1" si="424"/>
        <v>0</v>
      </c>
      <c r="AH989" s="56">
        <f t="shared" ca="1" si="424"/>
        <v>0</v>
      </c>
      <c r="AI989" s="56">
        <f t="shared" ca="1" si="424"/>
        <v>6203.05</v>
      </c>
      <c r="AJ989" s="56">
        <f t="shared" ca="1" si="425"/>
        <v>0</v>
      </c>
      <c r="AK989" s="56">
        <f t="shared" ca="1" si="425"/>
        <v>0</v>
      </c>
      <c r="AL989" s="56">
        <f t="shared" ca="1" si="425"/>
        <v>0</v>
      </c>
      <c r="AM989" s="56">
        <f t="shared" ca="1" si="425"/>
        <v>0</v>
      </c>
      <c r="AN989" s="56">
        <f t="shared" ca="1" si="425"/>
        <v>0</v>
      </c>
      <c r="AO989" s="56">
        <f t="shared" ca="1" si="425"/>
        <v>0</v>
      </c>
      <c r="AP989" s="56">
        <f t="shared" ca="1" si="425"/>
        <v>0</v>
      </c>
      <c r="AQ989" s="56">
        <f t="shared" ca="1" si="425"/>
        <v>0</v>
      </c>
      <c r="AR989" s="56">
        <f t="shared" ca="1" si="425"/>
        <v>0</v>
      </c>
      <c r="AS989" s="56">
        <f t="shared" ca="1" si="425"/>
        <v>0</v>
      </c>
      <c r="AT989" s="56">
        <f t="shared" ca="1" si="426"/>
        <v>0</v>
      </c>
      <c r="AU989" s="56">
        <f t="shared" ca="1" si="426"/>
        <v>0</v>
      </c>
      <c r="AV989" s="56">
        <f t="shared" ca="1" si="426"/>
        <v>0</v>
      </c>
      <c r="AW989" s="56">
        <f t="shared" ca="1" si="426"/>
        <v>0</v>
      </c>
      <c r="AX989" s="56">
        <f t="shared" ca="1" si="426"/>
        <v>0</v>
      </c>
      <c r="AY989" s="56">
        <f t="shared" ca="1" si="426"/>
        <v>0</v>
      </c>
      <c r="AZ989" s="56">
        <f t="shared" ca="1" si="426"/>
        <v>0</v>
      </c>
      <c r="BA989" s="56">
        <f t="shared" ca="1" si="426"/>
        <v>0</v>
      </c>
      <c r="BB989" s="56">
        <f t="shared" ca="1" si="426"/>
        <v>0</v>
      </c>
      <c r="BC989" s="56">
        <f t="shared" ca="1" si="426"/>
        <v>0</v>
      </c>
      <c r="BD989" s="56">
        <f t="shared" ca="1" si="426"/>
        <v>0</v>
      </c>
      <c r="BE989" s="56">
        <f t="shared" ca="1" si="426"/>
        <v>0</v>
      </c>
      <c r="BF989" s="56">
        <f t="shared" ca="1" si="426"/>
        <v>0</v>
      </c>
      <c r="BG989" s="56">
        <f t="shared" ca="1" si="426"/>
        <v>0</v>
      </c>
    </row>
    <row r="990" spans="1:59" s="4" customFormat="1" x14ac:dyDescent="0.2">
      <c r="A990" s="4" t="s">
        <v>1226</v>
      </c>
      <c r="B990" s="4" t="s">
        <v>4085</v>
      </c>
      <c r="C990" s="4" t="s">
        <v>1684</v>
      </c>
      <c r="E990" s="66"/>
      <c r="F990" s="67" t="s">
        <v>1249</v>
      </c>
      <c r="G990" s="50" t="s">
        <v>1682</v>
      </c>
      <c r="H990" s="50" t="s">
        <v>1682</v>
      </c>
      <c r="I990" s="51"/>
      <c r="J990" s="52">
        <v>30</v>
      </c>
      <c r="K990" s="52"/>
      <c r="L990" s="53">
        <v>43614</v>
      </c>
      <c r="M990" s="54">
        <f t="shared" si="405"/>
        <v>3</v>
      </c>
      <c r="N990" s="52">
        <f t="shared" ref="N990:N997" si="428">WEEKNUM(L990)</f>
        <v>22</v>
      </c>
      <c r="O990" s="55">
        <f t="shared" ca="1" si="412"/>
        <v>28</v>
      </c>
      <c r="P990" s="55" t="str">
        <f t="shared" ca="1" si="413"/>
        <v>2019.7</v>
      </c>
      <c r="Q990" s="56">
        <f t="shared" si="414"/>
        <v>1410.049008168028</v>
      </c>
      <c r="R990" s="52">
        <f t="shared" ca="1" si="415"/>
        <v>42</v>
      </c>
      <c r="S990" s="52"/>
      <c r="T990" s="52" t="str">
        <f t="shared" ca="1" si="423"/>
        <v>OV</v>
      </c>
      <c r="U990" s="57" t="s">
        <v>130</v>
      </c>
      <c r="V990" s="58">
        <f t="shared" ca="1" si="419"/>
        <v>0</v>
      </c>
      <c r="W990" s="64" t="s">
        <v>2537</v>
      </c>
      <c r="X990" s="60">
        <v>1129.82</v>
      </c>
      <c r="Y990" s="61">
        <v>6042.06</v>
      </c>
      <c r="Z990" s="56">
        <f t="shared" ca="1" si="424"/>
        <v>0</v>
      </c>
      <c r="AA990" s="56">
        <f t="shared" ca="1" si="424"/>
        <v>0</v>
      </c>
      <c r="AB990" s="56">
        <f t="shared" ca="1" si="424"/>
        <v>0</v>
      </c>
      <c r="AC990" s="56">
        <f t="shared" ca="1" si="424"/>
        <v>0</v>
      </c>
      <c r="AD990" s="56">
        <f t="shared" ca="1" si="424"/>
        <v>0</v>
      </c>
      <c r="AE990" s="56">
        <f t="shared" ca="1" si="424"/>
        <v>0</v>
      </c>
      <c r="AF990" s="56">
        <f t="shared" ca="1" si="424"/>
        <v>0</v>
      </c>
      <c r="AG990" s="56">
        <f t="shared" ca="1" si="424"/>
        <v>0</v>
      </c>
      <c r="AH990" s="56">
        <f t="shared" ca="1" si="424"/>
        <v>0</v>
      </c>
      <c r="AI990" s="56">
        <f t="shared" ca="1" si="424"/>
        <v>6042.06</v>
      </c>
      <c r="AJ990" s="56">
        <f t="shared" ca="1" si="425"/>
        <v>0</v>
      </c>
      <c r="AK990" s="56">
        <f t="shared" ca="1" si="425"/>
        <v>0</v>
      </c>
      <c r="AL990" s="56">
        <f t="shared" ca="1" si="425"/>
        <v>0</v>
      </c>
      <c r="AM990" s="56">
        <f t="shared" ca="1" si="425"/>
        <v>0</v>
      </c>
      <c r="AN990" s="56">
        <f t="shared" ca="1" si="425"/>
        <v>0</v>
      </c>
      <c r="AO990" s="56">
        <f t="shared" ca="1" si="425"/>
        <v>0</v>
      </c>
      <c r="AP990" s="56">
        <f t="shared" ca="1" si="425"/>
        <v>0</v>
      </c>
      <c r="AQ990" s="56">
        <f t="shared" ca="1" si="425"/>
        <v>0</v>
      </c>
      <c r="AR990" s="56">
        <f t="shared" ca="1" si="425"/>
        <v>0</v>
      </c>
      <c r="AS990" s="56">
        <f t="shared" ca="1" si="425"/>
        <v>0</v>
      </c>
      <c r="AT990" s="56">
        <f t="shared" ca="1" si="426"/>
        <v>0</v>
      </c>
      <c r="AU990" s="56">
        <f t="shared" ca="1" si="426"/>
        <v>0</v>
      </c>
      <c r="AV990" s="56">
        <f t="shared" ca="1" si="426"/>
        <v>0</v>
      </c>
      <c r="AW990" s="56">
        <f t="shared" ca="1" si="426"/>
        <v>0</v>
      </c>
      <c r="AX990" s="56">
        <f t="shared" ca="1" si="426"/>
        <v>0</v>
      </c>
      <c r="AY990" s="56">
        <f t="shared" ca="1" si="426"/>
        <v>0</v>
      </c>
      <c r="AZ990" s="56">
        <f t="shared" ca="1" si="426"/>
        <v>0</v>
      </c>
      <c r="BA990" s="56">
        <f t="shared" ca="1" si="426"/>
        <v>0</v>
      </c>
      <c r="BB990" s="56">
        <f t="shared" ca="1" si="426"/>
        <v>0</v>
      </c>
      <c r="BC990" s="56">
        <f t="shared" ca="1" si="426"/>
        <v>0</v>
      </c>
      <c r="BD990" s="56">
        <f t="shared" ca="1" si="426"/>
        <v>0</v>
      </c>
      <c r="BE990" s="56">
        <f t="shared" ca="1" si="426"/>
        <v>0</v>
      </c>
      <c r="BF990" s="56">
        <f t="shared" ca="1" si="426"/>
        <v>0</v>
      </c>
      <c r="BG990" s="56">
        <f t="shared" ca="1" si="426"/>
        <v>0</v>
      </c>
    </row>
    <row r="991" spans="1:59" s="4" customFormat="1" x14ac:dyDescent="0.2">
      <c r="A991" s="4" t="s">
        <v>1226</v>
      </c>
      <c r="B991" s="4" t="s">
        <v>4085</v>
      </c>
      <c r="C991" s="4" t="s">
        <v>1684</v>
      </c>
      <c r="E991" s="66"/>
      <c r="F991" s="67" t="s">
        <v>1243</v>
      </c>
      <c r="G991" s="50" t="s">
        <v>1682</v>
      </c>
      <c r="H991" s="50" t="s">
        <v>1682</v>
      </c>
      <c r="I991" s="51"/>
      <c r="J991" s="52">
        <v>30</v>
      </c>
      <c r="K991" s="52"/>
      <c r="L991" s="53">
        <v>43595</v>
      </c>
      <c r="M991" s="54">
        <f t="shared" si="405"/>
        <v>5</v>
      </c>
      <c r="N991" s="52">
        <f t="shared" si="428"/>
        <v>19</v>
      </c>
      <c r="O991" s="55">
        <f t="shared" ca="1" si="412"/>
        <v>28</v>
      </c>
      <c r="P991" s="55" t="str">
        <f t="shared" ca="1" si="413"/>
        <v>2019.7</v>
      </c>
      <c r="Q991" s="56">
        <f t="shared" si="414"/>
        <v>1448.6651108518085</v>
      </c>
      <c r="R991" s="52">
        <f t="shared" ca="1" si="415"/>
        <v>61</v>
      </c>
      <c r="S991" s="52"/>
      <c r="T991" s="52" t="str">
        <f t="shared" ca="1" si="423"/>
        <v>OV</v>
      </c>
      <c r="U991" s="57" t="s">
        <v>130</v>
      </c>
      <c r="V991" s="58">
        <f t="shared" ca="1" si="419"/>
        <v>0</v>
      </c>
      <c r="W991" s="64" t="s">
        <v>2537</v>
      </c>
      <c r="X991" s="60">
        <v>1160.76</v>
      </c>
      <c r="Y991" s="61">
        <v>6207.53</v>
      </c>
      <c r="Z991" s="56">
        <f t="shared" ca="1" si="424"/>
        <v>0</v>
      </c>
      <c r="AA991" s="56">
        <f t="shared" ca="1" si="424"/>
        <v>0</v>
      </c>
      <c r="AB991" s="56">
        <f t="shared" ca="1" si="424"/>
        <v>0</v>
      </c>
      <c r="AC991" s="56">
        <f t="shared" ca="1" si="424"/>
        <v>0</v>
      </c>
      <c r="AD991" s="56">
        <f t="shared" ca="1" si="424"/>
        <v>0</v>
      </c>
      <c r="AE991" s="56">
        <f t="shared" ca="1" si="424"/>
        <v>0</v>
      </c>
      <c r="AF991" s="56">
        <f t="shared" ca="1" si="424"/>
        <v>0</v>
      </c>
      <c r="AG991" s="56">
        <f t="shared" ca="1" si="424"/>
        <v>0</v>
      </c>
      <c r="AH991" s="56">
        <f t="shared" ca="1" si="424"/>
        <v>0</v>
      </c>
      <c r="AI991" s="56">
        <f t="shared" ca="1" si="424"/>
        <v>6207.53</v>
      </c>
      <c r="AJ991" s="56">
        <f t="shared" ca="1" si="425"/>
        <v>0</v>
      </c>
      <c r="AK991" s="56">
        <f t="shared" ca="1" si="425"/>
        <v>0</v>
      </c>
      <c r="AL991" s="56">
        <f t="shared" ca="1" si="425"/>
        <v>0</v>
      </c>
      <c r="AM991" s="56">
        <f t="shared" ca="1" si="425"/>
        <v>0</v>
      </c>
      <c r="AN991" s="56">
        <f t="shared" ca="1" si="425"/>
        <v>0</v>
      </c>
      <c r="AO991" s="56">
        <f t="shared" ca="1" si="425"/>
        <v>0</v>
      </c>
      <c r="AP991" s="56">
        <f t="shared" ca="1" si="425"/>
        <v>0</v>
      </c>
      <c r="AQ991" s="56">
        <f t="shared" ca="1" si="425"/>
        <v>0</v>
      </c>
      <c r="AR991" s="56">
        <f t="shared" ca="1" si="425"/>
        <v>0</v>
      </c>
      <c r="AS991" s="56">
        <f t="shared" ca="1" si="425"/>
        <v>0</v>
      </c>
      <c r="AT991" s="56">
        <f t="shared" ca="1" si="426"/>
        <v>0</v>
      </c>
      <c r="AU991" s="56">
        <f t="shared" ca="1" si="426"/>
        <v>0</v>
      </c>
      <c r="AV991" s="56">
        <f t="shared" ca="1" si="426"/>
        <v>0</v>
      </c>
      <c r="AW991" s="56">
        <f t="shared" ca="1" si="426"/>
        <v>0</v>
      </c>
      <c r="AX991" s="56">
        <f t="shared" ca="1" si="426"/>
        <v>0</v>
      </c>
      <c r="AY991" s="56">
        <f t="shared" ca="1" si="426"/>
        <v>0</v>
      </c>
      <c r="AZ991" s="56">
        <f t="shared" ca="1" si="426"/>
        <v>0</v>
      </c>
      <c r="BA991" s="56">
        <f t="shared" ca="1" si="426"/>
        <v>0</v>
      </c>
      <c r="BB991" s="56">
        <f t="shared" ca="1" si="426"/>
        <v>0</v>
      </c>
      <c r="BC991" s="56">
        <f t="shared" ca="1" si="426"/>
        <v>0</v>
      </c>
      <c r="BD991" s="56">
        <f t="shared" ca="1" si="426"/>
        <v>0</v>
      </c>
      <c r="BE991" s="56">
        <f t="shared" ca="1" si="426"/>
        <v>0</v>
      </c>
      <c r="BF991" s="56">
        <f t="shared" ca="1" si="426"/>
        <v>0</v>
      </c>
      <c r="BG991" s="56">
        <f t="shared" ca="1" si="426"/>
        <v>0</v>
      </c>
    </row>
    <row r="992" spans="1:59" s="4" customFormat="1" x14ac:dyDescent="0.2">
      <c r="A992" s="4" t="s">
        <v>1226</v>
      </c>
      <c r="B992" s="4" t="s">
        <v>4085</v>
      </c>
      <c r="C992" s="4" t="s">
        <v>1684</v>
      </c>
      <c r="E992" s="66"/>
      <c r="F992" s="67" t="s">
        <v>1245</v>
      </c>
      <c r="G992" s="50" t="s">
        <v>1682</v>
      </c>
      <c r="H992" s="50" t="s">
        <v>1682</v>
      </c>
      <c r="I992" s="51"/>
      <c r="J992" s="52">
        <v>30</v>
      </c>
      <c r="K992" s="52"/>
      <c r="L992" s="53">
        <v>43595</v>
      </c>
      <c r="M992" s="54">
        <f t="shared" si="405"/>
        <v>5</v>
      </c>
      <c r="N992" s="52">
        <f t="shared" si="428"/>
        <v>19</v>
      </c>
      <c r="O992" s="55">
        <f t="shared" ca="1" si="412"/>
        <v>28</v>
      </c>
      <c r="P992" s="55" t="str">
        <f t="shared" ca="1" si="413"/>
        <v>2019.7</v>
      </c>
      <c r="Q992" s="56">
        <f t="shared" si="414"/>
        <v>1442.401400233372</v>
      </c>
      <c r="R992" s="52">
        <f t="shared" ca="1" si="415"/>
        <v>61</v>
      </c>
      <c r="S992" s="52"/>
      <c r="T992" s="52" t="str">
        <f t="shared" ca="1" si="423"/>
        <v>OV</v>
      </c>
      <c r="U992" s="57" t="s">
        <v>130</v>
      </c>
      <c r="V992" s="58">
        <f t="shared" ca="1" si="419"/>
        <v>0</v>
      </c>
      <c r="W992" s="64" t="s">
        <v>2537</v>
      </c>
      <c r="X992" s="60">
        <v>1155.74</v>
      </c>
      <c r="Y992" s="61">
        <v>6180.69</v>
      </c>
      <c r="Z992" s="56">
        <f t="shared" ref="Z992:AI1001" ca="1" si="429">IF($O992-WEEKNUM(Z$1815)=0,$Y992,0)</f>
        <v>0</v>
      </c>
      <c r="AA992" s="56">
        <f t="shared" ca="1" si="429"/>
        <v>0</v>
      </c>
      <c r="AB992" s="56">
        <f t="shared" ca="1" si="429"/>
        <v>0</v>
      </c>
      <c r="AC992" s="56">
        <f t="shared" ca="1" si="429"/>
        <v>0</v>
      </c>
      <c r="AD992" s="56">
        <f t="shared" ca="1" si="429"/>
        <v>0</v>
      </c>
      <c r="AE992" s="56">
        <f t="shared" ca="1" si="429"/>
        <v>0</v>
      </c>
      <c r="AF992" s="56">
        <f t="shared" ca="1" si="429"/>
        <v>0</v>
      </c>
      <c r="AG992" s="56">
        <f t="shared" ca="1" si="429"/>
        <v>0</v>
      </c>
      <c r="AH992" s="56">
        <f t="shared" ca="1" si="429"/>
        <v>0</v>
      </c>
      <c r="AI992" s="56">
        <f t="shared" ca="1" si="429"/>
        <v>6180.69</v>
      </c>
      <c r="AJ992" s="56">
        <f t="shared" ref="AJ992:AS1001" ca="1" si="430">IF($O992-WEEKNUM(AJ$1815)=0,$Y992,0)</f>
        <v>0</v>
      </c>
      <c r="AK992" s="56">
        <f t="shared" ca="1" si="430"/>
        <v>0</v>
      </c>
      <c r="AL992" s="56">
        <f t="shared" ca="1" si="430"/>
        <v>0</v>
      </c>
      <c r="AM992" s="56">
        <f t="shared" ca="1" si="430"/>
        <v>0</v>
      </c>
      <c r="AN992" s="56">
        <f t="shared" ca="1" si="430"/>
        <v>0</v>
      </c>
      <c r="AO992" s="56">
        <f t="shared" ca="1" si="430"/>
        <v>0</v>
      </c>
      <c r="AP992" s="56">
        <f t="shared" ca="1" si="430"/>
        <v>0</v>
      </c>
      <c r="AQ992" s="56">
        <f t="shared" ca="1" si="430"/>
        <v>0</v>
      </c>
      <c r="AR992" s="56">
        <f t="shared" ca="1" si="430"/>
        <v>0</v>
      </c>
      <c r="AS992" s="56">
        <f t="shared" ca="1" si="430"/>
        <v>0</v>
      </c>
      <c r="AT992" s="56">
        <f t="shared" ref="AT992:BG1001" ca="1" si="431">IF($O992-WEEKNUM(AT$1815)=0,$Y992,0)</f>
        <v>0</v>
      </c>
      <c r="AU992" s="56">
        <f t="shared" ca="1" si="431"/>
        <v>0</v>
      </c>
      <c r="AV992" s="56">
        <f t="shared" ca="1" si="431"/>
        <v>0</v>
      </c>
      <c r="AW992" s="56">
        <f t="shared" ca="1" si="431"/>
        <v>0</v>
      </c>
      <c r="AX992" s="56">
        <f t="shared" ca="1" si="431"/>
        <v>0</v>
      </c>
      <c r="AY992" s="56">
        <f t="shared" ca="1" si="431"/>
        <v>0</v>
      </c>
      <c r="AZ992" s="56">
        <f t="shared" ca="1" si="431"/>
        <v>0</v>
      </c>
      <c r="BA992" s="56">
        <f t="shared" ca="1" si="431"/>
        <v>0</v>
      </c>
      <c r="BB992" s="56">
        <f t="shared" ca="1" si="431"/>
        <v>0</v>
      </c>
      <c r="BC992" s="56">
        <f t="shared" ca="1" si="431"/>
        <v>0</v>
      </c>
      <c r="BD992" s="56">
        <f t="shared" ca="1" si="431"/>
        <v>0</v>
      </c>
      <c r="BE992" s="56">
        <f t="shared" ca="1" si="431"/>
        <v>0</v>
      </c>
      <c r="BF992" s="56">
        <f t="shared" ca="1" si="431"/>
        <v>0</v>
      </c>
      <c r="BG992" s="56">
        <f t="shared" ca="1" si="431"/>
        <v>0</v>
      </c>
    </row>
    <row r="993" spans="1:59" s="4" customFormat="1" x14ac:dyDescent="0.2">
      <c r="A993" s="4" t="s">
        <v>1226</v>
      </c>
      <c r="B993" s="4" t="s">
        <v>4085</v>
      </c>
      <c r="C993" s="4" t="s">
        <v>1684</v>
      </c>
      <c r="E993" s="66"/>
      <c r="F993" s="67" t="s">
        <v>1247</v>
      </c>
      <c r="G993" s="50" t="s">
        <v>1682</v>
      </c>
      <c r="H993" s="50" t="s">
        <v>1682</v>
      </c>
      <c r="I993" s="51"/>
      <c r="J993" s="52">
        <v>30</v>
      </c>
      <c r="K993" s="52"/>
      <c r="L993" s="53">
        <v>43602</v>
      </c>
      <c r="M993" s="54">
        <f t="shared" si="405"/>
        <v>5</v>
      </c>
      <c r="N993" s="52">
        <f t="shared" si="428"/>
        <v>20</v>
      </c>
      <c r="O993" s="55">
        <f t="shared" ca="1" si="412"/>
        <v>28</v>
      </c>
      <c r="P993" s="55" t="str">
        <f t="shared" ca="1" si="413"/>
        <v>2019.7</v>
      </c>
      <c r="Q993" s="56">
        <f t="shared" si="414"/>
        <v>2876.4550758459745</v>
      </c>
      <c r="R993" s="52">
        <f t="shared" ca="1" si="415"/>
        <v>54</v>
      </c>
      <c r="S993" s="52"/>
      <c r="T993" s="52" t="str">
        <f t="shared" ca="1" si="423"/>
        <v>OV</v>
      </c>
      <c r="U993" s="57" t="s">
        <v>130</v>
      </c>
      <c r="V993" s="58">
        <f t="shared" ca="1" si="419"/>
        <v>0</v>
      </c>
      <c r="W993" s="64" t="s">
        <v>2537</v>
      </c>
      <c r="X993" s="60">
        <v>2304.79</v>
      </c>
      <c r="Y993" s="61">
        <v>12325.61</v>
      </c>
      <c r="Z993" s="56">
        <f t="shared" ca="1" si="429"/>
        <v>0</v>
      </c>
      <c r="AA993" s="56">
        <f t="shared" ca="1" si="429"/>
        <v>0</v>
      </c>
      <c r="AB993" s="56">
        <f t="shared" ca="1" si="429"/>
        <v>0</v>
      </c>
      <c r="AC993" s="56">
        <f t="shared" ca="1" si="429"/>
        <v>0</v>
      </c>
      <c r="AD993" s="56">
        <f t="shared" ca="1" si="429"/>
        <v>0</v>
      </c>
      <c r="AE993" s="56">
        <f t="shared" ca="1" si="429"/>
        <v>0</v>
      </c>
      <c r="AF993" s="56">
        <f t="shared" ca="1" si="429"/>
        <v>0</v>
      </c>
      <c r="AG993" s="56">
        <f t="shared" ca="1" si="429"/>
        <v>0</v>
      </c>
      <c r="AH993" s="56">
        <f t="shared" ca="1" si="429"/>
        <v>0</v>
      </c>
      <c r="AI993" s="56">
        <f t="shared" ca="1" si="429"/>
        <v>12325.61</v>
      </c>
      <c r="AJ993" s="56">
        <f t="shared" ca="1" si="430"/>
        <v>0</v>
      </c>
      <c r="AK993" s="56">
        <f t="shared" ca="1" si="430"/>
        <v>0</v>
      </c>
      <c r="AL993" s="56">
        <f t="shared" ca="1" si="430"/>
        <v>0</v>
      </c>
      <c r="AM993" s="56">
        <f t="shared" ca="1" si="430"/>
        <v>0</v>
      </c>
      <c r="AN993" s="56">
        <f t="shared" ca="1" si="430"/>
        <v>0</v>
      </c>
      <c r="AO993" s="56">
        <f t="shared" ca="1" si="430"/>
        <v>0</v>
      </c>
      <c r="AP993" s="56">
        <f t="shared" ca="1" si="430"/>
        <v>0</v>
      </c>
      <c r="AQ993" s="56">
        <f t="shared" ca="1" si="430"/>
        <v>0</v>
      </c>
      <c r="AR993" s="56">
        <f t="shared" ca="1" si="430"/>
        <v>0</v>
      </c>
      <c r="AS993" s="56">
        <f t="shared" ca="1" si="430"/>
        <v>0</v>
      </c>
      <c r="AT993" s="56">
        <f t="shared" ca="1" si="431"/>
        <v>0</v>
      </c>
      <c r="AU993" s="56">
        <f t="shared" ca="1" si="431"/>
        <v>0</v>
      </c>
      <c r="AV993" s="56">
        <f t="shared" ca="1" si="431"/>
        <v>0</v>
      </c>
      <c r="AW993" s="56">
        <f t="shared" ca="1" si="431"/>
        <v>0</v>
      </c>
      <c r="AX993" s="56">
        <f t="shared" ca="1" si="431"/>
        <v>0</v>
      </c>
      <c r="AY993" s="56">
        <f t="shared" ca="1" si="431"/>
        <v>0</v>
      </c>
      <c r="AZ993" s="56">
        <f t="shared" ca="1" si="431"/>
        <v>0</v>
      </c>
      <c r="BA993" s="56">
        <f t="shared" ca="1" si="431"/>
        <v>0</v>
      </c>
      <c r="BB993" s="56">
        <f t="shared" ca="1" si="431"/>
        <v>0</v>
      </c>
      <c r="BC993" s="56">
        <f t="shared" ca="1" si="431"/>
        <v>0</v>
      </c>
      <c r="BD993" s="56">
        <f t="shared" ca="1" si="431"/>
        <v>0</v>
      </c>
      <c r="BE993" s="56">
        <f t="shared" ca="1" si="431"/>
        <v>0</v>
      </c>
      <c r="BF993" s="56">
        <f t="shared" ca="1" si="431"/>
        <v>0</v>
      </c>
      <c r="BG993" s="56">
        <f t="shared" ca="1" si="431"/>
        <v>0</v>
      </c>
    </row>
    <row r="994" spans="1:59" s="4" customFormat="1" x14ac:dyDescent="0.2">
      <c r="A994" s="4" t="s">
        <v>1226</v>
      </c>
      <c r="B994" s="4" t="s">
        <v>4085</v>
      </c>
      <c r="C994" s="4" t="s">
        <v>1684</v>
      </c>
      <c r="E994" s="66"/>
      <c r="F994" s="67"/>
      <c r="G994" s="50" t="s">
        <v>1682</v>
      </c>
      <c r="H994" s="50" t="s">
        <v>1682</v>
      </c>
      <c r="I994" s="51"/>
      <c r="J994" s="52">
        <v>30</v>
      </c>
      <c r="K994" s="52"/>
      <c r="L994" s="53"/>
      <c r="M994" s="54" t="str">
        <f t="shared" si="405"/>
        <v>-</v>
      </c>
      <c r="N994" s="52">
        <f t="shared" si="428"/>
        <v>0</v>
      </c>
      <c r="O994" s="55">
        <f t="shared" ca="1" si="412"/>
        <v>28</v>
      </c>
      <c r="P994" s="55" t="str">
        <f t="shared" ca="1" si="413"/>
        <v>2019.7</v>
      </c>
      <c r="Q994" s="56">
        <f t="shared" si="414"/>
        <v>0</v>
      </c>
      <c r="R994" s="52" t="str">
        <f t="shared" si="415"/>
        <v/>
      </c>
      <c r="S994" s="52"/>
      <c r="T994" s="52" t="str">
        <f t="shared" si="423"/>
        <v>OV</v>
      </c>
      <c r="U994" s="57" t="s">
        <v>130</v>
      </c>
      <c r="V994" s="58">
        <f t="shared" ca="1" si="419"/>
        <v>0</v>
      </c>
      <c r="W994" s="64" t="s">
        <v>2537</v>
      </c>
      <c r="X994" s="60"/>
      <c r="Y994" s="61"/>
      <c r="Z994" s="56">
        <f t="shared" ca="1" si="429"/>
        <v>0</v>
      </c>
      <c r="AA994" s="56">
        <f t="shared" ca="1" si="429"/>
        <v>0</v>
      </c>
      <c r="AB994" s="56">
        <f t="shared" ca="1" si="429"/>
        <v>0</v>
      </c>
      <c r="AC994" s="56">
        <f t="shared" ca="1" si="429"/>
        <v>0</v>
      </c>
      <c r="AD994" s="56">
        <f t="shared" ca="1" si="429"/>
        <v>0</v>
      </c>
      <c r="AE994" s="56">
        <f t="shared" ca="1" si="429"/>
        <v>0</v>
      </c>
      <c r="AF994" s="56">
        <f t="shared" ca="1" si="429"/>
        <v>0</v>
      </c>
      <c r="AG994" s="56">
        <f t="shared" ca="1" si="429"/>
        <v>0</v>
      </c>
      <c r="AH994" s="56">
        <f t="shared" ca="1" si="429"/>
        <v>0</v>
      </c>
      <c r="AI994" s="56">
        <f t="shared" ca="1" si="429"/>
        <v>0</v>
      </c>
      <c r="AJ994" s="56">
        <f t="shared" ca="1" si="430"/>
        <v>0</v>
      </c>
      <c r="AK994" s="56">
        <f t="shared" ca="1" si="430"/>
        <v>0</v>
      </c>
      <c r="AL994" s="56">
        <f t="shared" ca="1" si="430"/>
        <v>0</v>
      </c>
      <c r="AM994" s="56">
        <f t="shared" ca="1" si="430"/>
        <v>0</v>
      </c>
      <c r="AN994" s="56">
        <f t="shared" ca="1" si="430"/>
        <v>0</v>
      </c>
      <c r="AO994" s="56">
        <f t="shared" ca="1" si="430"/>
        <v>0</v>
      </c>
      <c r="AP994" s="56">
        <f t="shared" ca="1" si="430"/>
        <v>0</v>
      </c>
      <c r="AQ994" s="56">
        <f t="shared" ca="1" si="430"/>
        <v>0</v>
      </c>
      <c r="AR994" s="56">
        <f t="shared" ca="1" si="430"/>
        <v>0</v>
      </c>
      <c r="AS994" s="56">
        <f t="shared" ca="1" si="430"/>
        <v>0</v>
      </c>
      <c r="AT994" s="56">
        <f t="shared" ca="1" si="431"/>
        <v>0</v>
      </c>
      <c r="AU994" s="56">
        <f t="shared" ca="1" si="431"/>
        <v>0</v>
      </c>
      <c r="AV994" s="56">
        <f t="shared" ca="1" si="431"/>
        <v>0</v>
      </c>
      <c r="AW994" s="56">
        <f t="shared" ca="1" si="431"/>
        <v>0</v>
      </c>
      <c r="AX994" s="56">
        <f t="shared" ca="1" si="431"/>
        <v>0</v>
      </c>
      <c r="AY994" s="56">
        <f t="shared" ca="1" si="431"/>
        <v>0</v>
      </c>
      <c r="AZ994" s="56">
        <f t="shared" ca="1" si="431"/>
        <v>0</v>
      </c>
      <c r="BA994" s="56">
        <f t="shared" ca="1" si="431"/>
        <v>0</v>
      </c>
      <c r="BB994" s="56">
        <f t="shared" ca="1" si="431"/>
        <v>0</v>
      </c>
      <c r="BC994" s="56">
        <f t="shared" ca="1" si="431"/>
        <v>0</v>
      </c>
      <c r="BD994" s="56">
        <f t="shared" ca="1" si="431"/>
        <v>0</v>
      </c>
      <c r="BE994" s="56">
        <f t="shared" ca="1" si="431"/>
        <v>0</v>
      </c>
      <c r="BF994" s="56">
        <f t="shared" ca="1" si="431"/>
        <v>0</v>
      </c>
      <c r="BG994" s="56">
        <f t="shared" ca="1" si="431"/>
        <v>0</v>
      </c>
    </row>
    <row r="995" spans="1:59" s="4" customFormat="1" x14ac:dyDescent="0.2">
      <c r="A995" s="4" t="s">
        <v>1226</v>
      </c>
      <c r="B995" s="4" t="s">
        <v>4085</v>
      </c>
      <c r="C995" s="4" t="s">
        <v>1684</v>
      </c>
      <c r="E995" s="66"/>
      <c r="F995" s="67" t="s">
        <v>1235</v>
      </c>
      <c r="G995" s="50" t="s">
        <v>1682</v>
      </c>
      <c r="H995" s="50" t="s">
        <v>1682</v>
      </c>
      <c r="I995" s="51"/>
      <c r="J995" s="52">
        <v>30</v>
      </c>
      <c r="K995" s="52"/>
      <c r="L995" s="53">
        <v>43588</v>
      </c>
      <c r="M995" s="54">
        <f t="shared" si="405"/>
        <v>5</v>
      </c>
      <c r="N995" s="52">
        <f t="shared" si="428"/>
        <v>18</v>
      </c>
      <c r="O995" s="55">
        <f t="shared" ca="1" si="412"/>
        <v>28</v>
      </c>
      <c r="P995" s="55" t="str">
        <f t="shared" ca="1" si="413"/>
        <v>2019.7</v>
      </c>
      <c r="Q995" s="56">
        <f t="shared" si="414"/>
        <v>1451.7969661610268</v>
      </c>
      <c r="R995" s="52">
        <f t="shared" ca="1" si="415"/>
        <v>68</v>
      </c>
      <c r="S995" s="52"/>
      <c r="T995" s="52" t="str">
        <f t="shared" ca="1" si="423"/>
        <v>OV</v>
      </c>
      <c r="U995" s="57" t="s">
        <v>130</v>
      </c>
      <c r="V995" s="58">
        <f t="shared" ca="1" si="419"/>
        <v>0</v>
      </c>
      <c r="W995" s="64" t="s">
        <v>2537</v>
      </c>
      <c r="X995" s="60">
        <v>1163.27</v>
      </c>
      <c r="Y995" s="61">
        <v>6220.95</v>
      </c>
      <c r="Z995" s="56">
        <f t="shared" ca="1" si="429"/>
        <v>0</v>
      </c>
      <c r="AA995" s="56">
        <f t="shared" ca="1" si="429"/>
        <v>0</v>
      </c>
      <c r="AB995" s="56">
        <f t="shared" ca="1" si="429"/>
        <v>0</v>
      </c>
      <c r="AC995" s="56">
        <f t="shared" ca="1" si="429"/>
        <v>0</v>
      </c>
      <c r="AD995" s="56">
        <f t="shared" ca="1" si="429"/>
        <v>0</v>
      </c>
      <c r="AE995" s="56">
        <f t="shared" ca="1" si="429"/>
        <v>0</v>
      </c>
      <c r="AF995" s="56">
        <f t="shared" ca="1" si="429"/>
        <v>0</v>
      </c>
      <c r="AG995" s="56">
        <f t="shared" ca="1" si="429"/>
        <v>0</v>
      </c>
      <c r="AH995" s="56">
        <f t="shared" ca="1" si="429"/>
        <v>0</v>
      </c>
      <c r="AI995" s="56">
        <f t="shared" ca="1" si="429"/>
        <v>6220.95</v>
      </c>
      <c r="AJ995" s="56">
        <f t="shared" ca="1" si="430"/>
        <v>0</v>
      </c>
      <c r="AK995" s="56">
        <f t="shared" ca="1" si="430"/>
        <v>0</v>
      </c>
      <c r="AL995" s="56">
        <f t="shared" ca="1" si="430"/>
        <v>0</v>
      </c>
      <c r="AM995" s="56">
        <f t="shared" ca="1" si="430"/>
        <v>0</v>
      </c>
      <c r="AN995" s="56">
        <f t="shared" ca="1" si="430"/>
        <v>0</v>
      </c>
      <c r="AO995" s="56">
        <f t="shared" ca="1" si="430"/>
        <v>0</v>
      </c>
      <c r="AP995" s="56">
        <f t="shared" ca="1" si="430"/>
        <v>0</v>
      </c>
      <c r="AQ995" s="56">
        <f t="shared" ca="1" si="430"/>
        <v>0</v>
      </c>
      <c r="AR995" s="56">
        <f t="shared" ca="1" si="430"/>
        <v>0</v>
      </c>
      <c r="AS995" s="56">
        <f t="shared" ca="1" si="430"/>
        <v>0</v>
      </c>
      <c r="AT995" s="56">
        <f t="shared" ca="1" si="431"/>
        <v>0</v>
      </c>
      <c r="AU995" s="56">
        <f t="shared" ca="1" si="431"/>
        <v>0</v>
      </c>
      <c r="AV995" s="56">
        <f t="shared" ca="1" si="431"/>
        <v>0</v>
      </c>
      <c r="AW995" s="56">
        <f t="shared" ca="1" si="431"/>
        <v>0</v>
      </c>
      <c r="AX995" s="56">
        <f t="shared" ca="1" si="431"/>
        <v>0</v>
      </c>
      <c r="AY995" s="56">
        <f t="shared" ca="1" si="431"/>
        <v>0</v>
      </c>
      <c r="AZ995" s="56">
        <f t="shared" ca="1" si="431"/>
        <v>0</v>
      </c>
      <c r="BA995" s="56">
        <f t="shared" ca="1" si="431"/>
        <v>0</v>
      </c>
      <c r="BB995" s="56">
        <f t="shared" ca="1" si="431"/>
        <v>0</v>
      </c>
      <c r="BC995" s="56">
        <f t="shared" ca="1" si="431"/>
        <v>0</v>
      </c>
      <c r="BD995" s="56">
        <f t="shared" ca="1" si="431"/>
        <v>0</v>
      </c>
      <c r="BE995" s="56">
        <f t="shared" ca="1" si="431"/>
        <v>0</v>
      </c>
      <c r="BF995" s="56">
        <f t="shared" ca="1" si="431"/>
        <v>0</v>
      </c>
      <c r="BG995" s="56">
        <f t="shared" ca="1" si="431"/>
        <v>0</v>
      </c>
    </row>
    <row r="996" spans="1:59" s="4" customFormat="1" x14ac:dyDescent="0.2">
      <c r="A996" s="4" t="s">
        <v>1226</v>
      </c>
      <c r="B996" s="4" t="s">
        <v>4085</v>
      </c>
      <c r="C996" s="4" t="s">
        <v>1684</v>
      </c>
      <c r="E996" s="66"/>
      <c r="F996" s="67"/>
      <c r="G996" s="50" t="s">
        <v>1682</v>
      </c>
      <c r="H996" s="50" t="s">
        <v>1682</v>
      </c>
      <c r="I996" s="51"/>
      <c r="J996" s="52">
        <v>30</v>
      </c>
      <c r="K996" s="52"/>
      <c r="L996" s="53"/>
      <c r="M996" s="54" t="str">
        <f t="shared" si="405"/>
        <v>-</v>
      </c>
      <c r="N996" s="52">
        <f t="shared" si="428"/>
        <v>0</v>
      </c>
      <c r="O996" s="55">
        <f t="shared" ca="1" si="412"/>
        <v>28</v>
      </c>
      <c r="P996" s="55" t="str">
        <f t="shared" ca="1" si="413"/>
        <v>2019.7</v>
      </c>
      <c r="Q996" s="56">
        <f t="shared" si="414"/>
        <v>0</v>
      </c>
      <c r="R996" s="52" t="str">
        <f t="shared" si="415"/>
        <v/>
      </c>
      <c r="S996" s="52"/>
      <c r="T996" s="52" t="str">
        <f t="shared" si="423"/>
        <v>OV</v>
      </c>
      <c r="U996" s="57" t="s">
        <v>130</v>
      </c>
      <c r="V996" s="58">
        <f t="shared" ca="1" si="419"/>
        <v>0</v>
      </c>
      <c r="W996" s="64" t="s">
        <v>2537</v>
      </c>
      <c r="X996" s="60"/>
      <c r="Y996" s="61"/>
      <c r="Z996" s="56">
        <f t="shared" ca="1" si="429"/>
        <v>0</v>
      </c>
      <c r="AA996" s="56">
        <f t="shared" ca="1" si="429"/>
        <v>0</v>
      </c>
      <c r="AB996" s="56">
        <f t="shared" ca="1" si="429"/>
        <v>0</v>
      </c>
      <c r="AC996" s="56">
        <f t="shared" ca="1" si="429"/>
        <v>0</v>
      </c>
      <c r="AD996" s="56">
        <f t="shared" ca="1" si="429"/>
        <v>0</v>
      </c>
      <c r="AE996" s="56">
        <f t="shared" ca="1" si="429"/>
        <v>0</v>
      </c>
      <c r="AF996" s="56">
        <f t="shared" ca="1" si="429"/>
        <v>0</v>
      </c>
      <c r="AG996" s="56">
        <f t="shared" ca="1" si="429"/>
        <v>0</v>
      </c>
      <c r="AH996" s="56">
        <f t="shared" ca="1" si="429"/>
        <v>0</v>
      </c>
      <c r="AI996" s="56">
        <f t="shared" ca="1" si="429"/>
        <v>0</v>
      </c>
      <c r="AJ996" s="56">
        <f t="shared" ca="1" si="430"/>
        <v>0</v>
      </c>
      <c r="AK996" s="56">
        <f t="shared" ca="1" si="430"/>
        <v>0</v>
      </c>
      <c r="AL996" s="56">
        <f t="shared" ca="1" si="430"/>
        <v>0</v>
      </c>
      <c r="AM996" s="56">
        <f t="shared" ca="1" si="430"/>
        <v>0</v>
      </c>
      <c r="AN996" s="56">
        <f t="shared" ca="1" si="430"/>
        <v>0</v>
      </c>
      <c r="AO996" s="56">
        <f t="shared" ca="1" si="430"/>
        <v>0</v>
      </c>
      <c r="AP996" s="56">
        <f t="shared" ca="1" si="430"/>
        <v>0</v>
      </c>
      <c r="AQ996" s="56">
        <f t="shared" ca="1" si="430"/>
        <v>0</v>
      </c>
      <c r="AR996" s="56">
        <f t="shared" ca="1" si="430"/>
        <v>0</v>
      </c>
      <c r="AS996" s="56">
        <f t="shared" ca="1" si="430"/>
        <v>0</v>
      </c>
      <c r="AT996" s="56">
        <f t="shared" ca="1" si="431"/>
        <v>0</v>
      </c>
      <c r="AU996" s="56">
        <f t="shared" ca="1" si="431"/>
        <v>0</v>
      </c>
      <c r="AV996" s="56">
        <f t="shared" ca="1" si="431"/>
        <v>0</v>
      </c>
      <c r="AW996" s="56">
        <f t="shared" ca="1" si="431"/>
        <v>0</v>
      </c>
      <c r="AX996" s="56">
        <f t="shared" ca="1" si="431"/>
        <v>0</v>
      </c>
      <c r="AY996" s="56">
        <f t="shared" ca="1" si="431"/>
        <v>0</v>
      </c>
      <c r="AZ996" s="56">
        <f t="shared" ca="1" si="431"/>
        <v>0</v>
      </c>
      <c r="BA996" s="56">
        <f t="shared" ca="1" si="431"/>
        <v>0</v>
      </c>
      <c r="BB996" s="56">
        <f t="shared" ca="1" si="431"/>
        <v>0</v>
      </c>
      <c r="BC996" s="56">
        <f t="shared" ca="1" si="431"/>
        <v>0</v>
      </c>
      <c r="BD996" s="56">
        <f t="shared" ca="1" si="431"/>
        <v>0</v>
      </c>
      <c r="BE996" s="56">
        <f t="shared" ca="1" si="431"/>
        <v>0</v>
      </c>
      <c r="BF996" s="56">
        <f t="shared" ca="1" si="431"/>
        <v>0</v>
      </c>
      <c r="BG996" s="56">
        <f t="shared" ca="1" si="431"/>
        <v>0</v>
      </c>
    </row>
    <row r="997" spans="1:59" s="4" customFormat="1" x14ac:dyDescent="0.2">
      <c r="A997" s="4" t="s">
        <v>1226</v>
      </c>
      <c r="B997" s="4" t="s">
        <v>4085</v>
      </c>
      <c r="C997" s="4" t="s">
        <v>1684</v>
      </c>
      <c r="E997" s="66"/>
      <c r="F997" s="67" t="s">
        <v>1237</v>
      </c>
      <c r="G997" s="50" t="s">
        <v>1682</v>
      </c>
      <c r="H997" s="50" t="s">
        <v>1682</v>
      </c>
      <c r="I997" s="51"/>
      <c r="J997" s="52">
        <v>30</v>
      </c>
      <c r="K997" s="52"/>
      <c r="L997" s="53">
        <v>43581</v>
      </c>
      <c r="M997" s="54">
        <f t="shared" si="405"/>
        <v>5</v>
      </c>
      <c r="N997" s="52">
        <f t="shared" si="428"/>
        <v>17</v>
      </c>
      <c r="O997" s="55">
        <f t="shared" ca="1" si="412"/>
        <v>28</v>
      </c>
      <c r="P997" s="55" t="str">
        <f t="shared" ca="1" si="413"/>
        <v>2019.7</v>
      </c>
      <c r="Q997" s="56">
        <f t="shared" si="414"/>
        <v>1444.487747957993</v>
      </c>
      <c r="R997" s="52">
        <f t="shared" ca="1" si="415"/>
        <v>75</v>
      </c>
      <c r="S997" s="52"/>
      <c r="T997" s="52" t="str">
        <f t="shared" ca="1" si="423"/>
        <v>OV</v>
      </c>
      <c r="U997" s="57" t="s">
        <v>130</v>
      </c>
      <c r="V997" s="58">
        <f t="shared" ca="1" si="419"/>
        <v>0</v>
      </c>
      <c r="W997" s="64" t="s">
        <v>2537</v>
      </c>
      <c r="X997" s="60">
        <v>1157.4100000000001</v>
      </c>
      <c r="Y997" s="61">
        <v>6189.63</v>
      </c>
      <c r="Z997" s="56">
        <f t="shared" ca="1" si="429"/>
        <v>0</v>
      </c>
      <c r="AA997" s="56">
        <f t="shared" ca="1" si="429"/>
        <v>0</v>
      </c>
      <c r="AB997" s="56">
        <f t="shared" ca="1" si="429"/>
        <v>0</v>
      </c>
      <c r="AC997" s="56">
        <f t="shared" ca="1" si="429"/>
        <v>0</v>
      </c>
      <c r="AD997" s="56">
        <f t="shared" ca="1" si="429"/>
        <v>0</v>
      </c>
      <c r="AE997" s="56">
        <f t="shared" ca="1" si="429"/>
        <v>0</v>
      </c>
      <c r="AF997" s="56">
        <f t="shared" ca="1" si="429"/>
        <v>0</v>
      </c>
      <c r="AG997" s="56">
        <f t="shared" ca="1" si="429"/>
        <v>0</v>
      </c>
      <c r="AH997" s="56">
        <f t="shared" ca="1" si="429"/>
        <v>0</v>
      </c>
      <c r="AI997" s="56">
        <f t="shared" ca="1" si="429"/>
        <v>6189.63</v>
      </c>
      <c r="AJ997" s="56">
        <f t="shared" ca="1" si="430"/>
        <v>0</v>
      </c>
      <c r="AK997" s="56">
        <f t="shared" ca="1" si="430"/>
        <v>0</v>
      </c>
      <c r="AL997" s="56">
        <f t="shared" ca="1" si="430"/>
        <v>0</v>
      </c>
      <c r="AM997" s="56">
        <f t="shared" ca="1" si="430"/>
        <v>0</v>
      </c>
      <c r="AN997" s="56">
        <f t="shared" ca="1" si="430"/>
        <v>0</v>
      </c>
      <c r="AO997" s="56">
        <f t="shared" ca="1" si="430"/>
        <v>0</v>
      </c>
      <c r="AP997" s="56">
        <f t="shared" ca="1" si="430"/>
        <v>0</v>
      </c>
      <c r="AQ997" s="56">
        <f t="shared" ca="1" si="430"/>
        <v>0</v>
      </c>
      <c r="AR997" s="56">
        <f t="shared" ca="1" si="430"/>
        <v>0</v>
      </c>
      <c r="AS997" s="56">
        <f t="shared" ca="1" si="430"/>
        <v>0</v>
      </c>
      <c r="AT997" s="56">
        <f t="shared" ca="1" si="431"/>
        <v>0</v>
      </c>
      <c r="AU997" s="56">
        <f t="shared" ca="1" si="431"/>
        <v>0</v>
      </c>
      <c r="AV997" s="56">
        <f t="shared" ca="1" si="431"/>
        <v>0</v>
      </c>
      <c r="AW997" s="56">
        <f t="shared" ca="1" si="431"/>
        <v>0</v>
      </c>
      <c r="AX997" s="56">
        <f t="shared" ca="1" si="431"/>
        <v>0</v>
      </c>
      <c r="AY997" s="56">
        <f t="shared" ca="1" si="431"/>
        <v>0</v>
      </c>
      <c r="AZ997" s="56">
        <f t="shared" ca="1" si="431"/>
        <v>0</v>
      </c>
      <c r="BA997" s="56">
        <f t="shared" ca="1" si="431"/>
        <v>0</v>
      </c>
      <c r="BB997" s="56">
        <f t="shared" ca="1" si="431"/>
        <v>0</v>
      </c>
      <c r="BC997" s="56">
        <f t="shared" ca="1" si="431"/>
        <v>0</v>
      </c>
      <c r="BD997" s="56">
        <f t="shared" ca="1" si="431"/>
        <v>0</v>
      </c>
      <c r="BE997" s="56">
        <f t="shared" ca="1" si="431"/>
        <v>0</v>
      </c>
      <c r="BF997" s="56">
        <f t="shared" ca="1" si="431"/>
        <v>0</v>
      </c>
      <c r="BG997" s="56">
        <f t="shared" ca="1" si="431"/>
        <v>0</v>
      </c>
    </row>
    <row r="998" spans="1:59" s="4" customFormat="1" x14ac:dyDescent="0.2">
      <c r="A998" s="4" t="s">
        <v>1226</v>
      </c>
      <c r="B998" s="4" t="s">
        <v>4085</v>
      </c>
      <c r="C998" s="4" t="s">
        <v>1684</v>
      </c>
      <c r="E998" s="66"/>
      <c r="F998" s="67" t="s">
        <v>1239</v>
      </c>
      <c r="G998" s="50" t="s">
        <v>1682</v>
      </c>
      <c r="H998" s="50" t="s">
        <v>1682</v>
      </c>
      <c r="I998" s="51"/>
      <c r="J998" s="52">
        <v>30</v>
      </c>
      <c r="K998" s="52"/>
      <c r="L998" s="53">
        <v>43581</v>
      </c>
      <c r="M998" s="54">
        <f t="shared" si="405"/>
        <v>5</v>
      </c>
      <c r="N998" s="52">
        <f>WEEKNUM(L998)</f>
        <v>17</v>
      </c>
      <c r="O998" s="55">
        <f t="shared" ca="1" si="412"/>
        <v>28</v>
      </c>
      <c r="P998" s="55" t="str">
        <f t="shared" ca="1" si="413"/>
        <v>2019.7</v>
      </c>
      <c r="Q998" s="56">
        <f t="shared" si="414"/>
        <v>1409.0035005834304</v>
      </c>
      <c r="R998" s="52">
        <f t="shared" ca="1" si="415"/>
        <v>75</v>
      </c>
      <c r="S998" s="52"/>
      <c r="T998" s="52" t="str">
        <f t="shared" ca="1" si="423"/>
        <v>OV</v>
      </c>
      <c r="U998" s="57" t="s">
        <v>130</v>
      </c>
      <c r="V998" s="58">
        <f t="shared" ca="1" si="419"/>
        <v>0</v>
      </c>
      <c r="W998" s="64" t="s">
        <v>2537</v>
      </c>
      <c r="X998" s="60">
        <v>1128.98</v>
      </c>
      <c r="Y998" s="61">
        <v>6037.58</v>
      </c>
      <c r="Z998" s="56">
        <f t="shared" ca="1" si="429"/>
        <v>0</v>
      </c>
      <c r="AA998" s="56">
        <f t="shared" ca="1" si="429"/>
        <v>0</v>
      </c>
      <c r="AB998" s="56">
        <f t="shared" ca="1" si="429"/>
        <v>0</v>
      </c>
      <c r="AC998" s="56">
        <f t="shared" ca="1" si="429"/>
        <v>0</v>
      </c>
      <c r="AD998" s="56">
        <f t="shared" ca="1" si="429"/>
        <v>0</v>
      </c>
      <c r="AE998" s="56">
        <f t="shared" ca="1" si="429"/>
        <v>0</v>
      </c>
      <c r="AF998" s="56">
        <f t="shared" ca="1" si="429"/>
        <v>0</v>
      </c>
      <c r="AG998" s="56">
        <f t="shared" ca="1" si="429"/>
        <v>0</v>
      </c>
      <c r="AH998" s="56">
        <f t="shared" ca="1" si="429"/>
        <v>0</v>
      </c>
      <c r="AI998" s="56">
        <f t="shared" ca="1" si="429"/>
        <v>6037.58</v>
      </c>
      <c r="AJ998" s="56">
        <f t="shared" ca="1" si="430"/>
        <v>0</v>
      </c>
      <c r="AK998" s="56">
        <f t="shared" ca="1" si="430"/>
        <v>0</v>
      </c>
      <c r="AL998" s="56">
        <f t="shared" ca="1" si="430"/>
        <v>0</v>
      </c>
      <c r="AM998" s="56">
        <f t="shared" ca="1" si="430"/>
        <v>0</v>
      </c>
      <c r="AN998" s="56">
        <f t="shared" ca="1" si="430"/>
        <v>0</v>
      </c>
      <c r="AO998" s="56">
        <f t="shared" ca="1" si="430"/>
        <v>0</v>
      </c>
      <c r="AP998" s="56">
        <f t="shared" ca="1" si="430"/>
        <v>0</v>
      </c>
      <c r="AQ998" s="56">
        <f t="shared" ca="1" si="430"/>
        <v>0</v>
      </c>
      <c r="AR998" s="56">
        <f t="shared" ca="1" si="430"/>
        <v>0</v>
      </c>
      <c r="AS998" s="56">
        <f t="shared" ca="1" si="430"/>
        <v>0</v>
      </c>
      <c r="AT998" s="56">
        <f t="shared" ca="1" si="431"/>
        <v>0</v>
      </c>
      <c r="AU998" s="56">
        <f t="shared" ca="1" si="431"/>
        <v>0</v>
      </c>
      <c r="AV998" s="56">
        <f t="shared" ca="1" si="431"/>
        <v>0</v>
      </c>
      <c r="AW998" s="56">
        <f t="shared" ca="1" si="431"/>
        <v>0</v>
      </c>
      <c r="AX998" s="56">
        <f t="shared" ca="1" si="431"/>
        <v>0</v>
      </c>
      <c r="AY998" s="56">
        <f t="shared" ca="1" si="431"/>
        <v>0</v>
      </c>
      <c r="AZ998" s="56">
        <f t="shared" ca="1" si="431"/>
        <v>0</v>
      </c>
      <c r="BA998" s="56">
        <f t="shared" ca="1" si="431"/>
        <v>0</v>
      </c>
      <c r="BB998" s="56">
        <f t="shared" ca="1" si="431"/>
        <v>0</v>
      </c>
      <c r="BC998" s="56">
        <f t="shared" ca="1" si="431"/>
        <v>0</v>
      </c>
      <c r="BD998" s="56">
        <f t="shared" ca="1" si="431"/>
        <v>0</v>
      </c>
      <c r="BE998" s="56">
        <f t="shared" ca="1" si="431"/>
        <v>0</v>
      </c>
      <c r="BF998" s="56">
        <f t="shared" ca="1" si="431"/>
        <v>0</v>
      </c>
      <c r="BG998" s="56">
        <f t="shared" ca="1" si="431"/>
        <v>0</v>
      </c>
    </row>
    <row r="999" spans="1:59" s="4" customFormat="1" x14ac:dyDescent="0.2">
      <c r="A999" s="4" t="s">
        <v>1226</v>
      </c>
      <c r="B999" s="4" t="s">
        <v>4085</v>
      </c>
      <c r="C999" s="4" t="s">
        <v>1684</v>
      </c>
      <c r="E999" s="66"/>
      <c r="F999" s="67"/>
      <c r="G999" s="50" t="s">
        <v>1682</v>
      </c>
      <c r="H999" s="50" t="s">
        <v>1682</v>
      </c>
      <c r="I999" s="51"/>
      <c r="J999" s="52">
        <v>30</v>
      </c>
      <c r="K999" s="52"/>
      <c r="L999" s="53"/>
      <c r="M999" s="54" t="str">
        <f t="shared" si="405"/>
        <v>-</v>
      </c>
      <c r="N999" s="52">
        <f>WEEKNUM(L999)</f>
        <v>0</v>
      </c>
      <c r="O999" s="55">
        <f t="shared" ca="1" si="412"/>
        <v>28</v>
      </c>
      <c r="P999" s="55" t="str">
        <f t="shared" ca="1" si="413"/>
        <v>2019.7</v>
      </c>
      <c r="Q999" s="56">
        <f t="shared" si="414"/>
        <v>0</v>
      </c>
      <c r="R999" s="52" t="str">
        <f t="shared" si="415"/>
        <v/>
      </c>
      <c r="S999" s="52"/>
      <c r="T999" s="52" t="str">
        <f t="shared" si="423"/>
        <v>OV</v>
      </c>
      <c r="U999" s="57" t="s">
        <v>130</v>
      </c>
      <c r="V999" s="58">
        <f t="shared" ca="1" si="419"/>
        <v>0</v>
      </c>
      <c r="W999" s="64" t="s">
        <v>2537</v>
      </c>
      <c r="X999" s="60"/>
      <c r="Y999" s="61"/>
      <c r="Z999" s="56">
        <f t="shared" ca="1" si="429"/>
        <v>0</v>
      </c>
      <c r="AA999" s="56">
        <f t="shared" ca="1" si="429"/>
        <v>0</v>
      </c>
      <c r="AB999" s="56">
        <f t="shared" ca="1" si="429"/>
        <v>0</v>
      </c>
      <c r="AC999" s="56">
        <f t="shared" ca="1" si="429"/>
        <v>0</v>
      </c>
      <c r="AD999" s="56">
        <f t="shared" ca="1" si="429"/>
        <v>0</v>
      </c>
      <c r="AE999" s="56">
        <f t="shared" ca="1" si="429"/>
        <v>0</v>
      </c>
      <c r="AF999" s="56">
        <f t="shared" ca="1" si="429"/>
        <v>0</v>
      </c>
      <c r="AG999" s="56">
        <f t="shared" ca="1" si="429"/>
        <v>0</v>
      </c>
      <c r="AH999" s="56">
        <f t="shared" ca="1" si="429"/>
        <v>0</v>
      </c>
      <c r="AI999" s="56">
        <f t="shared" ca="1" si="429"/>
        <v>0</v>
      </c>
      <c r="AJ999" s="56">
        <f t="shared" ca="1" si="430"/>
        <v>0</v>
      </c>
      <c r="AK999" s="56">
        <f t="shared" ca="1" si="430"/>
        <v>0</v>
      </c>
      <c r="AL999" s="56">
        <f t="shared" ca="1" si="430"/>
        <v>0</v>
      </c>
      <c r="AM999" s="56">
        <f t="shared" ca="1" si="430"/>
        <v>0</v>
      </c>
      <c r="AN999" s="56">
        <f t="shared" ca="1" si="430"/>
        <v>0</v>
      </c>
      <c r="AO999" s="56">
        <f t="shared" ca="1" si="430"/>
        <v>0</v>
      </c>
      <c r="AP999" s="56">
        <f t="shared" ca="1" si="430"/>
        <v>0</v>
      </c>
      <c r="AQ999" s="56">
        <f t="shared" ca="1" si="430"/>
        <v>0</v>
      </c>
      <c r="AR999" s="56">
        <f t="shared" ca="1" si="430"/>
        <v>0</v>
      </c>
      <c r="AS999" s="56">
        <f t="shared" ca="1" si="430"/>
        <v>0</v>
      </c>
      <c r="AT999" s="56">
        <f t="shared" ca="1" si="431"/>
        <v>0</v>
      </c>
      <c r="AU999" s="56">
        <f t="shared" ca="1" si="431"/>
        <v>0</v>
      </c>
      <c r="AV999" s="56">
        <f t="shared" ca="1" si="431"/>
        <v>0</v>
      </c>
      <c r="AW999" s="56">
        <f t="shared" ca="1" si="431"/>
        <v>0</v>
      </c>
      <c r="AX999" s="56">
        <f t="shared" ca="1" si="431"/>
        <v>0</v>
      </c>
      <c r="AY999" s="56">
        <f t="shared" ca="1" si="431"/>
        <v>0</v>
      </c>
      <c r="AZ999" s="56">
        <f t="shared" ca="1" si="431"/>
        <v>0</v>
      </c>
      <c r="BA999" s="56">
        <f t="shared" ca="1" si="431"/>
        <v>0</v>
      </c>
      <c r="BB999" s="56">
        <f t="shared" ca="1" si="431"/>
        <v>0</v>
      </c>
      <c r="BC999" s="56">
        <f t="shared" ca="1" si="431"/>
        <v>0</v>
      </c>
      <c r="BD999" s="56">
        <f t="shared" ca="1" si="431"/>
        <v>0</v>
      </c>
      <c r="BE999" s="56">
        <f t="shared" ca="1" si="431"/>
        <v>0</v>
      </c>
      <c r="BF999" s="56">
        <f t="shared" ca="1" si="431"/>
        <v>0</v>
      </c>
      <c r="BG999" s="56">
        <f t="shared" ca="1" si="431"/>
        <v>0</v>
      </c>
    </row>
    <row r="1000" spans="1:59" s="4" customFormat="1" x14ac:dyDescent="0.2">
      <c r="A1000" s="4" t="s">
        <v>1226</v>
      </c>
      <c r="B1000" s="4" t="s">
        <v>4085</v>
      </c>
      <c r="C1000" s="4" t="s">
        <v>1684</v>
      </c>
      <c r="E1000" s="66"/>
      <c r="F1000" s="67"/>
      <c r="G1000" s="50" t="s">
        <v>1682</v>
      </c>
      <c r="H1000" s="50" t="s">
        <v>1682</v>
      </c>
      <c r="I1000" s="51"/>
      <c r="J1000" s="52">
        <v>30</v>
      </c>
      <c r="K1000" s="52"/>
      <c r="L1000" s="53"/>
      <c r="M1000" s="54" t="str">
        <f t="shared" si="405"/>
        <v>-</v>
      </c>
      <c r="N1000" s="52">
        <f>WEEKNUM(L1000)</f>
        <v>0</v>
      </c>
      <c r="O1000" s="55">
        <f t="shared" ca="1" si="412"/>
        <v>28</v>
      </c>
      <c r="P1000" s="55" t="str">
        <f t="shared" ca="1" si="413"/>
        <v>2019.7</v>
      </c>
      <c r="Q1000" s="56">
        <f t="shared" si="414"/>
        <v>0</v>
      </c>
      <c r="R1000" s="52" t="str">
        <f t="shared" si="415"/>
        <v/>
      </c>
      <c r="S1000" s="52"/>
      <c r="T1000" s="52" t="str">
        <f t="shared" si="423"/>
        <v>OV</v>
      </c>
      <c r="U1000" s="57" t="s">
        <v>130</v>
      </c>
      <c r="V1000" s="58">
        <f t="shared" ca="1" si="419"/>
        <v>0</v>
      </c>
      <c r="W1000" s="64" t="s">
        <v>2537</v>
      </c>
      <c r="X1000" s="60"/>
      <c r="Y1000" s="61"/>
      <c r="Z1000" s="56">
        <f t="shared" ca="1" si="429"/>
        <v>0</v>
      </c>
      <c r="AA1000" s="56">
        <f t="shared" ca="1" si="429"/>
        <v>0</v>
      </c>
      <c r="AB1000" s="56">
        <f t="shared" ca="1" si="429"/>
        <v>0</v>
      </c>
      <c r="AC1000" s="56">
        <f t="shared" ca="1" si="429"/>
        <v>0</v>
      </c>
      <c r="AD1000" s="56">
        <f t="shared" ca="1" si="429"/>
        <v>0</v>
      </c>
      <c r="AE1000" s="56">
        <f t="shared" ca="1" si="429"/>
        <v>0</v>
      </c>
      <c r="AF1000" s="56">
        <f t="shared" ca="1" si="429"/>
        <v>0</v>
      </c>
      <c r="AG1000" s="56">
        <f t="shared" ca="1" si="429"/>
        <v>0</v>
      </c>
      <c r="AH1000" s="56">
        <f t="shared" ca="1" si="429"/>
        <v>0</v>
      </c>
      <c r="AI1000" s="56">
        <f t="shared" ca="1" si="429"/>
        <v>0</v>
      </c>
      <c r="AJ1000" s="56">
        <f t="shared" ca="1" si="430"/>
        <v>0</v>
      </c>
      <c r="AK1000" s="56">
        <f t="shared" ca="1" si="430"/>
        <v>0</v>
      </c>
      <c r="AL1000" s="56">
        <f t="shared" ca="1" si="430"/>
        <v>0</v>
      </c>
      <c r="AM1000" s="56">
        <f t="shared" ca="1" si="430"/>
        <v>0</v>
      </c>
      <c r="AN1000" s="56">
        <f t="shared" ca="1" si="430"/>
        <v>0</v>
      </c>
      <c r="AO1000" s="56">
        <f t="shared" ca="1" si="430"/>
        <v>0</v>
      </c>
      <c r="AP1000" s="56">
        <f t="shared" ca="1" si="430"/>
        <v>0</v>
      </c>
      <c r="AQ1000" s="56">
        <f t="shared" ca="1" si="430"/>
        <v>0</v>
      </c>
      <c r="AR1000" s="56">
        <f t="shared" ca="1" si="430"/>
        <v>0</v>
      </c>
      <c r="AS1000" s="56">
        <f t="shared" ca="1" si="430"/>
        <v>0</v>
      </c>
      <c r="AT1000" s="56">
        <f t="shared" ca="1" si="431"/>
        <v>0</v>
      </c>
      <c r="AU1000" s="56">
        <f t="shared" ca="1" si="431"/>
        <v>0</v>
      </c>
      <c r="AV1000" s="56">
        <f t="shared" ca="1" si="431"/>
        <v>0</v>
      </c>
      <c r="AW1000" s="56">
        <f t="shared" ca="1" si="431"/>
        <v>0</v>
      </c>
      <c r="AX1000" s="56">
        <f t="shared" ca="1" si="431"/>
        <v>0</v>
      </c>
      <c r="AY1000" s="56">
        <f t="shared" ca="1" si="431"/>
        <v>0</v>
      </c>
      <c r="AZ1000" s="56">
        <f t="shared" ca="1" si="431"/>
        <v>0</v>
      </c>
      <c r="BA1000" s="56">
        <f t="shared" ca="1" si="431"/>
        <v>0</v>
      </c>
      <c r="BB1000" s="56">
        <f t="shared" ca="1" si="431"/>
        <v>0</v>
      </c>
      <c r="BC1000" s="56">
        <f t="shared" ca="1" si="431"/>
        <v>0</v>
      </c>
      <c r="BD1000" s="56">
        <f t="shared" ca="1" si="431"/>
        <v>0</v>
      </c>
      <c r="BE1000" s="56">
        <f t="shared" ca="1" si="431"/>
        <v>0</v>
      </c>
      <c r="BF1000" s="56">
        <f t="shared" ca="1" si="431"/>
        <v>0</v>
      </c>
      <c r="BG1000" s="56">
        <f t="shared" ca="1" si="431"/>
        <v>0</v>
      </c>
    </row>
    <row r="1001" spans="1:59" s="4" customFormat="1" x14ac:dyDescent="0.2">
      <c r="A1001" s="4" t="s">
        <v>678</v>
      </c>
      <c r="B1001" s="4" t="s">
        <v>2538</v>
      </c>
      <c r="C1001" s="4" t="s">
        <v>1783</v>
      </c>
      <c r="E1001" s="102"/>
      <c r="F1001" s="86" t="s">
        <v>681</v>
      </c>
      <c r="G1001" s="50" t="s">
        <v>1682</v>
      </c>
      <c r="H1001" s="50" t="s">
        <v>1682</v>
      </c>
      <c r="I1001" s="51"/>
      <c r="J1001" s="52">
        <v>30</v>
      </c>
      <c r="K1001" s="52"/>
      <c r="L1001" s="53">
        <v>43587</v>
      </c>
      <c r="M1001" s="54">
        <f t="shared" si="405"/>
        <v>4</v>
      </c>
      <c r="N1001" s="52">
        <f t="shared" si="427"/>
        <v>18</v>
      </c>
      <c r="O1001" s="55">
        <f t="shared" ca="1" si="412"/>
        <v>28</v>
      </c>
      <c r="P1001" s="55" t="str">
        <f t="shared" ca="1" si="413"/>
        <v>2019.7</v>
      </c>
      <c r="Q1001" s="56">
        <f t="shared" si="414"/>
        <v>3745.9743290548422</v>
      </c>
      <c r="R1001" s="52">
        <f t="shared" ca="1" si="415"/>
        <v>69</v>
      </c>
      <c r="S1001" s="81"/>
      <c r="T1001" s="52" t="str">
        <f t="shared" ca="1" si="423"/>
        <v>OV</v>
      </c>
      <c r="U1001" s="57" t="s">
        <v>130</v>
      </c>
      <c r="V1001" s="58">
        <f t="shared" ca="1" si="419"/>
        <v>0</v>
      </c>
      <c r="W1001" s="64" t="s">
        <v>2539</v>
      </c>
      <c r="X1001" s="60">
        <v>3001.5</v>
      </c>
      <c r="Y1001" s="61">
        <v>16051.5</v>
      </c>
      <c r="Z1001" s="56">
        <f t="shared" ca="1" si="429"/>
        <v>0</v>
      </c>
      <c r="AA1001" s="56">
        <f t="shared" ca="1" si="429"/>
        <v>0</v>
      </c>
      <c r="AB1001" s="56">
        <f t="shared" ca="1" si="429"/>
        <v>0</v>
      </c>
      <c r="AC1001" s="56">
        <f t="shared" ca="1" si="429"/>
        <v>0</v>
      </c>
      <c r="AD1001" s="56">
        <f t="shared" ca="1" si="429"/>
        <v>0</v>
      </c>
      <c r="AE1001" s="56">
        <f t="shared" ca="1" si="429"/>
        <v>0</v>
      </c>
      <c r="AF1001" s="56">
        <f t="shared" ca="1" si="429"/>
        <v>0</v>
      </c>
      <c r="AG1001" s="56">
        <f t="shared" ca="1" si="429"/>
        <v>0</v>
      </c>
      <c r="AH1001" s="56">
        <f t="shared" ca="1" si="429"/>
        <v>0</v>
      </c>
      <c r="AI1001" s="56">
        <f t="shared" ca="1" si="429"/>
        <v>16051.5</v>
      </c>
      <c r="AJ1001" s="56">
        <f t="shared" ca="1" si="430"/>
        <v>0</v>
      </c>
      <c r="AK1001" s="56">
        <f t="shared" ca="1" si="430"/>
        <v>0</v>
      </c>
      <c r="AL1001" s="56">
        <f t="shared" ca="1" si="430"/>
        <v>0</v>
      </c>
      <c r="AM1001" s="56">
        <f t="shared" ca="1" si="430"/>
        <v>0</v>
      </c>
      <c r="AN1001" s="56">
        <f t="shared" ca="1" si="430"/>
        <v>0</v>
      </c>
      <c r="AO1001" s="56">
        <f t="shared" ca="1" si="430"/>
        <v>0</v>
      </c>
      <c r="AP1001" s="56">
        <f t="shared" ca="1" si="430"/>
        <v>0</v>
      </c>
      <c r="AQ1001" s="56">
        <f t="shared" ca="1" si="430"/>
        <v>0</v>
      </c>
      <c r="AR1001" s="56">
        <f t="shared" ca="1" si="430"/>
        <v>0</v>
      </c>
      <c r="AS1001" s="56">
        <f t="shared" ca="1" si="430"/>
        <v>0</v>
      </c>
      <c r="AT1001" s="56">
        <f t="shared" ca="1" si="431"/>
        <v>0</v>
      </c>
      <c r="AU1001" s="56">
        <f t="shared" ca="1" si="431"/>
        <v>0</v>
      </c>
      <c r="AV1001" s="56">
        <f t="shared" ca="1" si="431"/>
        <v>0</v>
      </c>
      <c r="AW1001" s="56">
        <f t="shared" ca="1" si="431"/>
        <v>0</v>
      </c>
      <c r="AX1001" s="56">
        <f t="shared" ca="1" si="431"/>
        <v>0</v>
      </c>
      <c r="AY1001" s="56">
        <f t="shared" ca="1" si="431"/>
        <v>0</v>
      </c>
      <c r="AZ1001" s="56">
        <f t="shared" ca="1" si="431"/>
        <v>0</v>
      </c>
      <c r="BA1001" s="56">
        <f t="shared" ca="1" si="431"/>
        <v>0</v>
      </c>
      <c r="BB1001" s="56">
        <f t="shared" ca="1" si="431"/>
        <v>0</v>
      </c>
      <c r="BC1001" s="56">
        <f t="shared" ca="1" si="431"/>
        <v>0</v>
      </c>
      <c r="BD1001" s="56">
        <f t="shared" ca="1" si="431"/>
        <v>0</v>
      </c>
      <c r="BE1001" s="56">
        <f t="shared" ca="1" si="431"/>
        <v>0</v>
      </c>
      <c r="BF1001" s="56">
        <f t="shared" ca="1" si="431"/>
        <v>0</v>
      </c>
      <c r="BG1001" s="56">
        <f t="shared" ca="1" si="431"/>
        <v>0</v>
      </c>
    </row>
    <row r="1002" spans="1:59" s="4" customFormat="1" x14ac:dyDescent="0.2">
      <c r="A1002" s="4" t="s">
        <v>678</v>
      </c>
      <c r="B1002" s="4" t="s">
        <v>2538</v>
      </c>
      <c r="C1002" s="4" t="s">
        <v>1783</v>
      </c>
      <c r="E1002" s="102"/>
      <c r="F1002" s="86"/>
      <c r="G1002" s="50" t="s">
        <v>1682</v>
      </c>
      <c r="H1002" s="50" t="s">
        <v>1682</v>
      </c>
      <c r="I1002" s="51"/>
      <c r="J1002" s="52">
        <v>30</v>
      </c>
      <c r="K1002" s="52"/>
      <c r="L1002" s="53"/>
      <c r="M1002" s="54" t="str">
        <f t="shared" si="405"/>
        <v>-</v>
      </c>
      <c r="N1002" s="52">
        <f t="shared" si="427"/>
        <v>0</v>
      </c>
      <c r="O1002" s="55">
        <f t="shared" ca="1" si="412"/>
        <v>28</v>
      </c>
      <c r="P1002" s="55" t="str">
        <f t="shared" ca="1" si="413"/>
        <v>2019.7</v>
      </c>
      <c r="Q1002" s="56">
        <f t="shared" si="414"/>
        <v>0</v>
      </c>
      <c r="R1002" s="52" t="str">
        <f t="shared" si="415"/>
        <v/>
      </c>
      <c r="S1002" s="81"/>
      <c r="T1002" s="52" t="str">
        <f t="shared" si="423"/>
        <v>OV</v>
      </c>
      <c r="U1002" s="57" t="s">
        <v>130</v>
      </c>
      <c r="V1002" s="58">
        <f t="shared" ca="1" si="419"/>
        <v>0</v>
      </c>
      <c r="W1002" s="64" t="s">
        <v>2539</v>
      </c>
      <c r="X1002" s="60"/>
      <c r="Y1002" s="61"/>
      <c r="Z1002" s="56">
        <f t="shared" ref="Z1002:AI1011" ca="1" si="432">IF($O1002-WEEKNUM(Z$1815)=0,$Y1002,0)</f>
        <v>0</v>
      </c>
      <c r="AA1002" s="56">
        <f t="shared" ca="1" si="432"/>
        <v>0</v>
      </c>
      <c r="AB1002" s="56">
        <f t="shared" ca="1" si="432"/>
        <v>0</v>
      </c>
      <c r="AC1002" s="56">
        <f t="shared" ca="1" si="432"/>
        <v>0</v>
      </c>
      <c r="AD1002" s="56">
        <f t="shared" ca="1" si="432"/>
        <v>0</v>
      </c>
      <c r="AE1002" s="56">
        <f t="shared" ca="1" si="432"/>
        <v>0</v>
      </c>
      <c r="AF1002" s="56">
        <f t="shared" ca="1" si="432"/>
        <v>0</v>
      </c>
      <c r="AG1002" s="56">
        <f t="shared" ca="1" si="432"/>
        <v>0</v>
      </c>
      <c r="AH1002" s="56">
        <f t="shared" ca="1" si="432"/>
        <v>0</v>
      </c>
      <c r="AI1002" s="56">
        <f t="shared" ca="1" si="432"/>
        <v>0</v>
      </c>
      <c r="AJ1002" s="56">
        <f t="shared" ref="AJ1002:AS1011" ca="1" si="433">IF($O1002-WEEKNUM(AJ$1815)=0,$Y1002,0)</f>
        <v>0</v>
      </c>
      <c r="AK1002" s="56">
        <f t="shared" ca="1" si="433"/>
        <v>0</v>
      </c>
      <c r="AL1002" s="56">
        <f t="shared" ca="1" si="433"/>
        <v>0</v>
      </c>
      <c r="AM1002" s="56">
        <f t="shared" ca="1" si="433"/>
        <v>0</v>
      </c>
      <c r="AN1002" s="56">
        <f t="shared" ca="1" si="433"/>
        <v>0</v>
      </c>
      <c r="AO1002" s="56">
        <f t="shared" ca="1" si="433"/>
        <v>0</v>
      </c>
      <c r="AP1002" s="56">
        <f t="shared" ca="1" si="433"/>
        <v>0</v>
      </c>
      <c r="AQ1002" s="56">
        <f t="shared" ca="1" si="433"/>
        <v>0</v>
      </c>
      <c r="AR1002" s="56">
        <f t="shared" ca="1" si="433"/>
        <v>0</v>
      </c>
      <c r="AS1002" s="56">
        <f t="shared" ca="1" si="433"/>
        <v>0</v>
      </c>
      <c r="AT1002" s="56">
        <f t="shared" ref="AT1002:BG1011" ca="1" si="434">IF($O1002-WEEKNUM(AT$1815)=0,$Y1002,0)</f>
        <v>0</v>
      </c>
      <c r="AU1002" s="56">
        <f t="shared" ca="1" si="434"/>
        <v>0</v>
      </c>
      <c r="AV1002" s="56">
        <f t="shared" ca="1" si="434"/>
        <v>0</v>
      </c>
      <c r="AW1002" s="56">
        <f t="shared" ca="1" si="434"/>
        <v>0</v>
      </c>
      <c r="AX1002" s="56">
        <f t="shared" ca="1" si="434"/>
        <v>0</v>
      </c>
      <c r="AY1002" s="56">
        <f t="shared" ca="1" si="434"/>
        <v>0</v>
      </c>
      <c r="AZ1002" s="56">
        <f t="shared" ca="1" si="434"/>
        <v>0</v>
      </c>
      <c r="BA1002" s="56">
        <f t="shared" ca="1" si="434"/>
        <v>0</v>
      </c>
      <c r="BB1002" s="56">
        <f t="shared" ca="1" si="434"/>
        <v>0</v>
      </c>
      <c r="BC1002" s="56">
        <f t="shared" ca="1" si="434"/>
        <v>0</v>
      </c>
      <c r="BD1002" s="56">
        <f t="shared" ca="1" si="434"/>
        <v>0</v>
      </c>
      <c r="BE1002" s="56">
        <f t="shared" ca="1" si="434"/>
        <v>0</v>
      </c>
      <c r="BF1002" s="56">
        <f t="shared" ca="1" si="434"/>
        <v>0</v>
      </c>
      <c r="BG1002" s="56">
        <f t="shared" ca="1" si="434"/>
        <v>0</v>
      </c>
    </row>
    <row r="1003" spans="1:59" s="4" customFormat="1" x14ac:dyDescent="0.2">
      <c r="A1003" s="4" t="s">
        <v>678</v>
      </c>
      <c r="B1003" s="4" t="s">
        <v>2538</v>
      </c>
      <c r="C1003" s="4" t="s">
        <v>1783</v>
      </c>
      <c r="E1003" s="102"/>
      <c r="F1003" s="86"/>
      <c r="G1003" s="50" t="s">
        <v>1682</v>
      </c>
      <c r="H1003" s="50" t="s">
        <v>1682</v>
      </c>
      <c r="I1003" s="51"/>
      <c r="J1003" s="52">
        <v>30</v>
      </c>
      <c r="K1003" s="52"/>
      <c r="L1003" s="53"/>
      <c r="M1003" s="54" t="str">
        <f t="shared" si="405"/>
        <v>-</v>
      </c>
      <c r="N1003" s="52">
        <f t="shared" si="427"/>
        <v>0</v>
      </c>
      <c r="O1003" s="55">
        <f t="shared" ca="1" si="412"/>
        <v>28</v>
      </c>
      <c r="P1003" s="55" t="str">
        <f t="shared" ca="1" si="413"/>
        <v>2019.7</v>
      </c>
      <c r="Q1003" s="56">
        <f t="shared" si="414"/>
        <v>0</v>
      </c>
      <c r="R1003" s="52" t="str">
        <f t="shared" si="415"/>
        <v/>
      </c>
      <c r="S1003" s="81"/>
      <c r="T1003" s="52" t="str">
        <f t="shared" si="423"/>
        <v>OV</v>
      </c>
      <c r="U1003" s="57" t="s">
        <v>130</v>
      </c>
      <c r="V1003" s="58">
        <f t="shared" ca="1" si="419"/>
        <v>0</v>
      </c>
      <c r="W1003" s="64" t="s">
        <v>2539</v>
      </c>
      <c r="X1003" s="60"/>
      <c r="Y1003" s="61"/>
      <c r="Z1003" s="56">
        <f t="shared" ca="1" si="432"/>
        <v>0</v>
      </c>
      <c r="AA1003" s="56">
        <f t="shared" ca="1" si="432"/>
        <v>0</v>
      </c>
      <c r="AB1003" s="56">
        <f t="shared" ca="1" si="432"/>
        <v>0</v>
      </c>
      <c r="AC1003" s="56">
        <f t="shared" ca="1" si="432"/>
        <v>0</v>
      </c>
      <c r="AD1003" s="56">
        <f t="shared" ca="1" si="432"/>
        <v>0</v>
      </c>
      <c r="AE1003" s="56">
        <f t="shared" ca="1" si="432"/>
        <v>0</v>
      </c>
      <c r="AF1003" s="56">
        <f t="shared" ca="1" si="432"/>
        <v>0</v>
      </c>
      <c r="AG1003" s="56">
        <f t="shared" ca="1" si="432"/>
        <v>0</v>
      </c>
      <c r="AH1003" s="56">
        <f t="shared" ca="1" si="432"/>
        <v>0</v>
      </c>
      <c r="AI1003" s="56">
        <f t="shared" ca="1" si="432"/>
        <v>0</v>
      </c>
      <c r="AJ1003" s="56">
        <f t="shared" ca="1" si="433"/>
        <v>0</v>
      </c>
      <c r="AK1003" s="56">
        <f t="shared" ca="1" si="433"/>
        <v>0</v>
      </c>
      <c r="AL1003" s="56">
        <f t="shared" ca="1" si="433"/>
        <v>0</v>
      </c>
      <c r="AM1003" s="56">
        <f t="shared" ca="1" si="433"/>
        <v>0</v>
      </c>
      <c r="AN1003" s="56">
        <f t="shared" ca="1" si="433"/>
        <v>0</v>
      </c>
      <c r="AO1003" s="56">
        <f t="shared" ca="1" si="433"/>
        <v>0</v>
      </c>
      <c r="AP1003" s="56">
        <f t="shared" ca="1" si="433"/>
        <v>0</v>
      </c>
      <c r="AQ1003" s="56">
        <f t="shared" ca="1" si="433"/>
        <v>0</v>
      </c>
      <c r="AR1003" s="56">
        <f t="shared" ca="1" si="433"/>
        <v>0</v>
      </c>
      <c r="AS1003" s="56">
        <f t="shared" ca="1" si="433"/>
        <v>0</v>
      </c>
      <c r="AT1003" s="56">
        <f t="shared" ca="1" si="434"/>
        <v>0</v>
      </c>
      <c r="AU1003" s="56">
        <f t="shared" ca="1" si="434"/>
        <v>0</v>
      </c>
      <c r="AV1003" s="56">
        <f t="shared" ca="1" si="434"/>
        <v>0</v>
      </c>
      <c r="AW1003" s="56">
        <f t="shared" ca="1" si="434"/>
        <v>0</v>
      </c>
      <c r="AX1003" s="56">
        <f t="shared" ca="1" si="434"/>
        <v>0</v>
      </c>
      <c r="AY1003" s="56">
        <f t="shared" ca="1" si="434"/>
        <v>0</v>
      </c>
      <c r="AZ1003" s="56">
        <f t="shared" ca="1" si="434"/>
        <v>0</v>
      </c>
      <c r="BA1003" s="56">
        <f t="shared" ca="1" si="434"/>
        <v>0</v>
      </c>
      <c r="BB1003" s="56">
        <f t="shared" ca="1" si="434"/>
        <v>0</v>
      </c>
      <c r="BC1003" s="56">
        <f t="shared" ca="1" si="434"/>
        <v>0</v>
      </c>
      <c r="BD1003" s="56">
        <f t="shared" ca="1" si="434"/>
        <v>0</v>
      </c>
      <c r="BE1003" s="56">
        <f t="shared" ca="1" si="434"/>
        <v>0</v>
      </c>
      <c r="BF1003" s="56">
        <f t="shared" ca="1" si="434"/>
        <v>0</v>
      </c>
      <c r="BG1003" s="56">
        <f t="shared" ca="1" si="434"/>
        <v>0</v>
      </c>
    </row>
    <row r="1004" spans="1:59" s="4" customFormat="1" x14ac:dyDescent="0.2">
      <c r="A1004" s="4" t="s">
        <v>678</v>
      </c>
      <c r="B1004" s="4" t="s">
        <v>2538</v>
      </c>
      <c r="C1004" s="4" t="s">
        <v>1783</v>
      </c>
      <c r="E1004" s="102"/>
      <c r="F1004" s="86"/>
      <c r="G1004" s="50" t="s">
        <v>1682</v>
      </c>
      <c r="H1004" s="50" t="s">
        <v>1682</v>
      </c>
      <c r="I1004" s="51"/>
      <c r="J1004" s="52">
        <v>30</v>
      </c>
      <c r="K1004" s="52"/>
      <c r="L1004" s="53"/>
      <c r="M1004" s="54" t="str">
        <f t="shared" si="405"/>
        <v>-</v>
      </c>
      <c r="N1004" s="52">
        <f t="shared" si="427"/>
        <v>0</v>
      </c>
      <c r="O1004" s="55">
        <f t="shared" ca="1" si="412"/>
        <v>28</v>
      </c>
      <c r="P1004" s="55" t="str">
        <f t="shared" ca="1" si="413"/>
        <v>2019.7</v>
      </c>
      <c r="Q1004" s="56">
        <f t="shared" si="414"/>
        <v>0</v>
      </c>
      <c r="R1004" s="52" t="str">
        <f t="shared" si="415"/>
        <v/>
      </c>
      <c r="S1004" s="81"/>
      <c r="T1004" s="52" t="str">
        <f t="shared" si="423"/>
        <v>OV</v>
      </c>
      <c r="U1004" s="57" t="s">
        <v>130</v>
      </c>
      <c r="V1004" s="58">
        <f t="shared" ca="1" si="419"/>
        <v>0</v>
      </c>
      <c r="W1004" s="64" t="s">
        <v>2539</v>
      </c>
      <c r="X1004" s="60"/>
      <c r="Y1004" s="61"/>
      <c r="Z1004" s="56">
        <f t="shared" ca="1" si="432"/>
        <v>0</v>
      </c>
      <c r="AA1004" s="56">
        <f t="shared" ca="1" si="432"/>
        <v>0</v>
      </c>
      <c r="AB1004" s="56">
        <f t="shared" ca="1" si="432"/>
        <v>0</v>
      </c>
      <c r="AC1004" s="56">
        <f t="shared" ca="1" si="432"/>
        <v>0</v>
      </c>
      <c r="AD1004" s="56">
        <f t="shared" ca="1" si="432"/>
        <v>0</v>
      </c>
      <c r="AE1004" s="56">
        <f t="shared" ca="1" si="432"/>
        <v>0</v>
      </c>
      <c r="AF1004" s="56">
        <f t="shared" ca="1" si="432"/>
        <v>0</v>
      </c>
      <c r="AG1004" s="56">
        <f t="shared" ca="1" si="432"/>
        <v>0</v>
      </c>
      <c r="AH1004" s="56">
        <f t="shared" ca="1" si="432"/>
        <v>0</v>
      </c>
      <c r="AI1004" s="56">
        <f t="shared" ca="1" si="432"/>
        <v>0</v>
      </c>
      <c r="AJ1004" s="56">
        <f t="shared" ca="1" si="433"/>
        <v>0</v>
      </c>
      <c r="AK1004" s="56">
        <f t="shared" ca="1" si="433"/>
        <v>0</v>
      </c>
      <c r="AL1004" s="56">
        <f t="shared" ca="1" si="433"/>
        <v>0</v>
      </c>
      <c r="AM1004" s="56">
        <f t="shared" ca="1" si="433"/>
        <v>0</v>
      </c>
      <c r="AN1004" s="56">
        <f t="shared" ca="1" si="433"/>
        <v>0</v>
      </c>
      <c r="AO1004" s="56">
        <f t="shared" ca="1" si="433"/>
        <v>0</v>
      </c>
      <c r="AP1004" s="56">
        <f t="shared" ca="1" si="433"/>
        <v>0</v>
      </c>
      <c r="AQ1004" s="56">
        <f t="shared" ca="1" si="433"/>
        <v>0</v>
      </c>
      <c r="AR1004" s="56">
        <f t="shared" ca="1" si="433"/>
        <v>0</v>
      </c>
      <c r="AS1004" s="56">
        <f t="shared" ca="1" si="433"/>
        <v>0</v>
      </c>
      <c r="AT1004" s="56">
        <f t="shared" ca="1" si="434"/>
        <v>0</v>
      </c>
      <c r="AU1004" s="56">
        <f t="shared" ca="1" si="434"/>
        <v>0</v>
      </c>
      <c r="AV1004" s="56">
        <f t="shared" ca="1" si="434"/>
        <v>0</v>
      </c>
      <c r="AW1004" s="56">
        <f t="shared" ca="1" si="434"/>
        <v>0</v>
      </c>
      <c r="AX1004" s="56">
        <f t="shared" ca="1" si="434"/>
        <v>0</v>
      </c>
      <c r="AY1004" s="56">
        <f t="shared" ca="1" si="434"/>
        <v>0</v>
      </c>
      <c r="AZ1004" s="56">
        <f t="shared" ca="1" si="434"/>
        <v>0</v>
      </c>
      <c r="BA1004" s="56">
        <f t="shared" ca="1" si="434"/>
        <v>0</v>
      </c>
      <c r="BB1004" s="56">
        <f t="shared" ca="1" si="434"/>
        <v>0</v>
      </c>
      <c r="BC1004" s="56">
        <f t="shared" ca="1" si="434"/>
        <v>0</v>
      </c>
      <c r="BD1004" s="56">
        <f t="shared" ca="1" si="434"/>
        <v>0</v>
      </c>
      <c r="BE1004" s="56">
        <f t="shared" ca="1" si="434"/>
        <v>0</v>
      </c>
      <c r="BF1004" s="56">
        <f t="shared" ca="1" si="434"/>
        <v>0</v>
      </c>
      <c r="BG1004" s="56">
        <f t="shared" ca="1" si="434"/>
        <v>0</v>
      </c>
    </row>
    <row r="1005" spans="1:59" s="4" customFormat="1" x14ac:dyDescent="0.2">
      <c r="A1005" s="4" t="s">
        <v>678</v>
      </c>
      <c r="B1005" s="4" t="s">
        <v>2538</v>
      </c>
      <c r="C1005" s="4" t="s">
        <v>1783</v>
      </c>
      <c r="E1005" s="102"/>
      <c r="F1005" s="86"/>
      <c r="G1005" s="50" t="s">
        <v>1682</v>
      </c>
      <c r="H1005" s="50" t="s">
        <v>1682</v>
      </c>
      <c r="I1005" s="51"/>
      <c r="J1005" s="52">
        <v>30</v>
      </c>
      <c r="K1005" s="52"/>
      <c r="L1005" s="53"/>
      <c r="M1005" s="54" t="str">
        <f t="shared" si="405"/>
        <v>-</v>
      </c>
      <c r="N1005" s="52">
        <f t="shared" si="427"/>
        <v>0</v>
      </c>
      <c r="O1005" s="55">
        <f t="shared" ca="1" si="412"/>
        <v>28</v>
      </c>
      <c r="P1005" s="55" t="str">
        <f t="shared" ca="1" si="413"/>
        <v>2019.7</v>
      </c>
      <c r="Q1005" s="56">
        <f t="shared" si="414"/>
        <v>0</v>
      </c>
      <c r="R1005" s="52" t="str">
        <f t="shared" si="415"/>
        <v/>
      </c>
      <c r="S1005" s="81"/>
      <c r="T1005" s="52" t="str">
        <f t="shared" si="423"/>
        <v>OV</v>
      </c>
      <c r="U1005" s="57" t="s">
        <v>130</v>
      </c>
      <c r="V1005" s="58">
        <f t="shared" ca="1" si="419"/>
        <v>0</v>
      </c>
      <c r="W1005" s="64" t="s">
        <v>2539</v>
      </c>
      <c r="X1005" s="60"/>
      <c r="Y1005" s="61"/>
      <c r="Z1005" s="56">
        <f t="shared" ca="1" si="432"/>
        <v>0</v>
      </c>
      <c r="AA1005" s="56">
        <f t="shared" ca="1" si="432"/>
        <v>0</v>
      </c>
      <c r="AB1005" s="56">
        <f t="shared" ca="1" si="432"/>
        <v>0</v>
      </c>
      <c r="AC1005" s="56">
        <f t="shared" ca="1" si="432"/>
        <v>0</v>
      </c>
      <c r="AD1005" s="56">
        <f t="shared" ca="1" si="432"/>
        <v>0</v>
      </c>
      <c r="AE1005" s="56">
        <f t="shared" ca="1" si="432"/>
        <v>0</v>
      </c>
      <c r="AF1005" s="56">
        <f t="shared" ca="1" si="432"/>
        <v>0</v>
      </c>
      <c r="AG1005" s="56">
        <f t="shared" ca="1" si="432"/>
        <v>0</v>
      </c>
      <c r="AH1005" s="56">
        <f t="shared" ca="1" si="432"/>
        <v>0</v>
      </c>
      <c r="AI1005" s="56">
        <f t="shared" ca="1" si="432"/>
        <v>0</v>
      </c>
      <c r="AJ1005" s="56">
        <f t="shared" ca="1" si="433"/>
        <v>0</v>
      </c>
      <c r="AK1005" s="56">
        <f t="shared" ca="1" si="433"/>
        <v>0</v>
      </c>
      <c r="AL1005" s="56">
        <f t="shared" ca="1" si="433"/>
        <v>0</v>
      </c>
      <c r="AM1005" s="56">
        <f t="shared" ca="1" si="433"/>
        <v>0</v>
      </c>
      <c r="AN1005" s="56">
        <f t="shared" ca="1" si="433"/>
        <v>0</v>
      </c>
      <c r="AO1005" s="56">
        <f t="shared" ca="1" si="433"/>
        <v>0</v>
      </c>
      <c r="AP1005" s="56">
        <f t="shared" ca="1" si="433"/>
        <v>0</v>
      </c>
      <c r="AQ1005" s="56">
        <f t="shared" ca="1" si="433"/>
        <v>0</v>
      </c>
      <c r="AR1005" s="56">
        <f t="shared" ca="1" si="433"/>
        <v>0</v>
      </c>
      <c r="AS1005" s="56">
        <f t="shared" ca="1" si="433"/>
        <v>0</v>
      </c>
      <c r="AT1005" s="56">
        <f t="shared" ca="1" si="434"/>
        <v>0</v>
      </c>
      <c r="AU1005" s="56">
        <f t="shared" ca="1" si="434"/>
        <v>0</v>
      </c>
      <c r="AV1005" s="56">
        <f t="shared" ca="1" si="434"/>
        <v>0</v>
      </c>
      <c r="AW1005" s="56">
        <f t="shared" ca="1" si="434"/>
        <v>0</v>
      </c>
      <c r="AX1005" s="56">
        <f t="shared" ca="1" si="434"/>
        <v>0</v>
      </c>
      <c r="AY1005" s="56">
        <f t="shared" ca="1" si="434"/>
        <v>0</v>
      </c>
      <c r="AZ1005" s="56">
        <f t="shared" ca="1" si="434"/>
        <v>0</v>
      </c>
      <c r="BA1005" s="56">
        <f t="shared" ca="1" si="434"/>
        <v>0</v>
      </c>
      <c r="BB1005" s="56">
        <f t="shared" ca="1" si="434"/>
        <v>0</v>
      </c>
      <c r="BC1005" s="56">
        <f t="shared" ca="1" si="434"/>
        <v>0</v>
      </c>
      <c r="BD1005" s="56">
        <f t="shared" ca="1" si="434"/>
        <v>0</v>
      </c>
      <c r="BE1005" s="56">
        <f t="shared" ca="1" si="434"/>
        <v>0</v>
      </c>
      <c r="BF1005" s="56">
        <f t="shared" ca="1" si="434"/>
        <v>0</v>
      </c>
      <c r="BG1005" s="56">
        <f t="shared" ca="1" si="434"/>
        <v>0</v>
      </c>
    </row>
    <row r="1006" spans="1:59" s="4" customFormat="1" x14ac:dyDescent="0.2">
      <c r="A1006" s="4" t="s">
        <v>1272</v>
      </c>
      <c r="B1006" s="4" t="s">
        <v>2540</v>
      </c>
      <c r="C1006" s="4" t="s">
        <v>1688</v>
      </c>
      <c r="E1006" s="93"/>
      <c r="F1006" s="86" t="s">
        <v>1275</v>
      </c>
      <c r="G1006" s="50" t="s">
        <v>1682</v>
      </c>
      <c r="H1006" s="50" t="s">
        <v>1682</v>
      </c>
      <c r="I1006" s="51"/>
      <c r="J1006" s="52">
        <v>7</v>
      </c>
      <c r="K1006" s="52"/>
      <c r="L1006" s="53">
        <v>43577</v>
      </c>
      <c r="M1006" s="54">
        <f t="shared" si="405"/>
        <v>1</v>
      </c>
      <c r="N1006" s="52">
        <f t="shared" si="427"/>
        <v>17</v>
      </c>
      <c r="O1006" s="55">
        <f t="shared" ca="1" si="412"/>
        <v>28</v>
      </c>
      <c r="P1006" s="55" t="str">
        <f t="shared" ca="1" si="413"/>
        <v>2019.7</v>
      </c>
      <c r="Q1006" s="56">
        <f t="shared" si="414"/>
        <v>475.59159859976666</v>
      </c>
      <c r="R1006" s="52">
        <f t="shared" ca="1" si="415"/>
        <v>79</v>
      </c>
      <c r="S1006" s="81"/>
      <c r="T1006" s="52" t="str">
        <f t="shared" ca="1" si="423"/>
        <v>OV</v>
      </c>
      <c r="U1006" s="57" t="s">
        <v>130</v>
      </c>
      <c r="V1006" s="58">
        <f t="shared" ca="1" si="419"/>
        <v>0</v>
      </c>
      <c r="W1006" s="64" t="s">
        <v>2541</v>
      </c>
      <c r="X1006" s="60">
        <v>381.08</v>
      </c>
      <c r="Y1006" s="61">
        <v>2037.91</v>
      </c>
      <c r="Z1006" s="56">
        <f t="shared" ca="1" si="432"/>
        <v>0</v>
      </c>
      <c r="AA1006" s="56">
        <f t="shared" ca="1" si="432"/>
        <v>0</v>
      </c>
      <c r="AB1006" s="56">
        <f t="shared" ca="1" si="432"/>
        <v>0</v>
      </c>
      <c r="AC1006" s="56">
        <f t="shared" ca="1" si="432"/>
        <v>0</v>
      </c>
      <c r="AD1006" s="56">
        <f t="shared" ca="1" si="432"/>
        <v>0</v>
      </c>
      <c r="AE1006" s="56">
        <f t="shared" ca="1" si="432"/>
        <v>0</v>
      </c>
      <c r="AF1006" s="56">
        <f t="shared" ca="1" si="432"/>
        <v>0</v>
      </c>
      <c r="AG1006" s="56">
        <f t="shared" ca="1" si="432"/>
        <v>0</v>
      </c>
      <c r="AH1006" s="56">
        <f t="shared" ca="1" si="432"/>
        <v>0</v>
      </c>
      <c r="AI1006" s="56">
        <f t="shared" ca="1" si="432"/>
        <v>2037.91</v>
      </c>
      <c r="AJ1006" s="56">
        <f t="shared" ca="1" si="433"/>
        <v>0</v>
      </c>
      <c r="AK1006" s="56">
        <f t="shared" ca="1" si="433"/>
        <v>0</v>
      </c>
      <c r="AL1006" s="56">
        <f t="shared" ca="1" si="433"/>
        <v>0</v>
      </c>
      <c r="AM1006" s="56">
        <f t="shared" ca="1" si="433"/>
        <v>0</v>
      </c>
      <c r="AN1006" s="56">
        <f t="shared" ca="1" si="433"/>
        <v>0</v>
      </c>
      <c r="AO1006" s="56">
        <f t="shared" ca="1" si="433"/>
        <v>0</v>
      </c>
      <c r="AP1006" s="56">
        <f t="shared" ca="1" si="433"/>
        <v>0</v>
      </c>
      <c r="AQ1006" s="56">
        <f t="shared" ca="1" si="433"/>
        <v>0</v>
      </c>
      <c r="AR1006" s="56">
        <f t="shared" ca="1" si="433"/>
        <v>0</v>
      </c>
      <c r="AS1006" s="56">
        <f t="shared" ca="1" si="433"/>
        <v>0</v>
      </c>
      <c r="AT1006" s="56">
        <f t="shared" ca="1" si="434"/>
        <v>0</v>
      </c>
      <c r="AU1006" s="56">
        <f t="shared" ca="1" si="434"/>
        <v>0</v>
      </c>
      <c r="AV1006" s="56">
        <f t="shared" ca="1" si="434"/>
        <v>0</v>
      </c>
      <c r="AW1006" s="56">
        <f t="shared" ca="1" si="434"/>
        <v>0</v>
      </c>
      <c r="AX1006" s="56">
        <f t="shared" ca="1" si="434"/>
        <v>0</v>
      </c>
      <c r="AY1006" s="56">
        <f t="shared" ca="1" si="434"/>
        <v>0</v>
      </c>
      <c r="AZ1006" s="56">
        <f t="shared" ca="1" si="434"/>
        <v>0</v>
      </c>
      <c r="BA1006" s="56">
        <f t="shared" ca="1" si="434"/>
        <v>0</v>
      </c>
      <c r="BB1006" s="56">
        <f t="shared" ca="1" si="434"/>
        <v>0</v>
      </c>
      <c r="BC1006" s="56">
        <f t="shared" ca="1" si="434"/>
        <v>0</v>
      </c>
      <c r="BD1006" s="56">
        <f t="shared" ca="1" si="434"/>
        <v>0</v>
      </c>
      <c r="BE1006" s="56">
        <f t="shared" ca="1" si="434"/>
        <v>0</v>
      </c>
      <c r="BF1006" s="56">
        <f t="shared" ca="1" si="434"/>
        <v>0</v>
      </c>
      <c r="BG1006" s="56">
        <f t="shared" ca="1" si="434"/>
        <v>0</v>
      </c>
    </row>
    <row r="1007" spans="1:59" s="4" customFormat="1" x14ac:dyDescent="0.2">
      <c r="A1007" s="4" t="s">
        <v>1272</v>
      </c>
      <c r="B1007" s="4" t="s">
        <v>2540</v>
      </c>
      <c r="C1007" s="4" t="s">
        <v>1688</v>
      </c>
      <c r="E1007" s="93"/>
      <c r="F1007" s="86" t="s">
        <v>1278</v>
      </c>
      <c r="G1007" s="50" t="s">
        <v>1682</v>
      </c>
      <c r="H1007" s="50" t="s">
        <v>1682</v>
      </c>
      <c r="I1007" s="51"/>
      <c r="J1007" s="52">
        <v>7</v>
      </c>
      <c r="K1007" s="52"/>
      <c r="L1007" s="53">
        <v>43584</v>
      </c>
      <c r="M1007" s="54">
        <f t="shared" si="405"/>
        <v>1</v>
      </c>
      <c r="N1007" s="52">
        <f t="shared" si="427"/>
        <v>18</v>
      </c>
      <c r="O1007" s="55">
        <f t="shared" ca="1" si="412"/>
        <v>28</v>
      </c>
      <c r="P1007" s="55" t="str">
        <f t="shared" ca="1" si="413"/>
        <v>2019.7</v>
      </c>
      <c r="Q1007" s="56">
        <f t="shared" si="414"/>
        <v>381.36756126021004</v>
      </c>
      <c r="R1007" s="52">
        <f t="shared" ca="1" si="415"/>
        <v>72</v>
      </c>
      <c r="S1007" s="81"/>
      <c r="T1007" s="52" t="str">
        <f t="shared" ca="1" si="423"/>
        <v>OV</v>
      </c>
      <c r="U1007" s="57" t="s">
        <v>130</v>
      </c>
      <c r="V1007" s="58">
        <f t="shared" ca="1" si="419"/>
        <v>0</v>
      </c>
      <c r="W1007" s="64" t="s">
        <v>2541</v>
      </c>
      <c r="X1007" s="60">
        <v>305.58</v>
      </c>
      <c r="Y1007" s="61">
        <v>1634.16</v>
      </c>
      <c r="Z1007" s="56">
        <f t="shared" ca="1" si="432"/>
        <v>0</v>
      </c>
      <c r="AA1007" s="56">
        <f t="shared" ca="1" si="432"/>
        <v>0</v>
      </c>
      <c r="AB1007" s="56">
        <f t="shared" ca="1" si="432"/>
        <v>0</v>
      </c>
      <c r="AC1007" s="56">
        <f t="shared" ca="1" si="432"/>
        <v>0</v>
      </c>
      <c r="AD1007" s="56">
        <f t="shared" ca="1" si="432"/>
        <v>0</v>
      </c>
      <c r="AE1007" s="56">
        <f t="shared" ca="1" si="432"/>
        <v>0</v>
      </c>
      <c r="AF1007" s="56">
        <f t="shared" ca="1" si="432"/>
        <v>0</v>
      </c>
      <c r="AG1007" s="56">
        <f t="shared" ca="1" si="432"/>
        <v>0</v>
      </c>
      <c r="AH1007" s="56">
        <f t="shared" ca="1" si="432"/>
        <v>0</v>
      </c>
      <c r="AI1007" s="56">
        <f t="shared" ca="1" si="432"/>
        <v>1634.16</v>
      </c>
      <c r="AJ1007" s="56">
        <f t="shared" ca="1" si="433"/>
        <v>0</v>
      </c>
      <c r="AK1007" s="56">
        <f t="shared" ca="1" si="433"/>
        <v>0</v>
      </c>
      <c r="AL1007" s="56">
        <f t="shared" ca="1" si="433"/>
        <v>0</v>
      </c>
      <c r="AM1007" s="56">
        <f t="shared" ca="1" si="433"/>
        <v>0</v>
      </c>
      <c r="AN1007" s="56">
        <f t="shared" ca="1" si="433"/>
        <v>0</v>
      </c>
      <c r="AO1007" s="56">
        <f t="shared" ca="1" si="433"/>
        <v>0</v>
      </c>
      <c r="AP1007" s="56">
        <f t="shared" ca="1" si="433"/>
        <v>0</v>
      </c>
      <c r="AQ1007" s="56">
        <f t="shared" ca="1" si="433"/>
        <v>0</v>
      </c>
      <c r="AR1007" s="56">
        <f t="shared" ca="1" si="433"/>
        <v>0</v>
      </c>
      <c r="AS1007" s="56">
        <f t="shared" ca="1" si="433"/>
        <v>0</v>
      </c>
      <c r="AT1007" s="56">
        <f t="shared" ca="1" si="434"/>
        <v>0</v>
      </c>
      <c r="AU1007" s="56">
        <f t="shared" ca="1" si="434"/>
        <v>0</v>
      </c>
      <c r="AV1007" s="56">
        <f t="shared" ca="1" si="434"/>
        <v>0</v>
      </c>
      <c r="AW1007" s="56">
        <f t="shared" ca="1" si="434"/>
        <v>0</v>
      </c>
      <c r="AX1007" s="56">
        <f t="shared" ca="1" si="434"/>
        <v>0</v>
      </c>
      <c r="AY1007" s="56">
        <f t="shared" ca="1" si="434"/>
        <v>0</v>
      </c>
      <c r="AZ1007" s="56">
        <f t="shared" ca="1" si="434"/>
        <v>0</v>
      </c>
      <c r="BA1007" s="56">
        <f t="shared" ca="1" si="434"/>
        <v>0</v>
      </c>
      <c r="BB1007" s="56">
        <f t="shared" ca="1" si="434"/>
        <v>0</v>
      </c>
      <c r="BC1007" s="56">
        <f t="shared" ca="1" si="434"/>
        <v>0</v>
      </c>
      <c r="BD1007" s="56">
        <f t="shared" ca="1" si="434"/>
        <v>0</v>
      </c>
      <c r="BE1007" s="56">
        <f t="shared" ca="1" si="434"/>
        <v>0</v>
      </c>
      <c r="BF1007" s="56">
        <f t="shared" ca="1" si="434"/>
        <v>0</v>
      </c>
      <c r="BG1007" s="56">
        <f t="shared" ca="1" si="434"/>
        <v>0</v>
      </c>
    </row>
    <row r="1008" spans="1:59" s="4" customFormat="1" x14ac:dyDescent="0.2">
      <c r="A1008" s="4" t="s">
        <v>1272</v>
      </c>
      <c r="B1008" s="4" t="s">
        <v>2540</v>
      </c>
      <c r="C1008" s="4" t="s">
        <v>1688</v>
      </c>
      <c r="E1008" s="93"/>
      <c r="F1008" s="86" t="s">
        <v>1280</v>
      </c>
      <c r="G1008" s="50" t="s">
        <v>1682</v>
      </c>
      <c r="H1008" s="50" t="s">
        <v>1682</v>
      </c>
      <c r="I1008" s="51"/>
      <c r="J1008" s="52">
        <v>7</v>
      </c>
      <c r="K1008" s="52"/>
      <c r="L1008" s="53">
        <v>43581</v>
      </c>
      <c r="M1008" s="54">
        <f t="shared" si="405"/>
        <v>5</v>
      </c>
      <c r="N1008" s="52">
        <f t="shared" si="427"/>
        <v>17</v>
      </c>
      <c r="O1008" s="55">
        <f t="shared" ca="1" si="412"/>
        <v>28</v>
      </c>
      <c r="P1008" s="55" t="str">
        <f t="shared" ca="1" si="413"/>
        <v>2019.7</v>
      </c>
      <c r="Q1008" s="56">
        <f t="shared" si="414"/>
        <v>702.67677946324375</v>
      </c>
      <c r="R1008" s="52">
        <f t="shared" ca="1" si="415"/>
        <v>75</v>
      </c>
      <c r="S1008" s="81"/>
      <c r="T1008" s="52" t="str">
        <f t="shared" ca="1" si="423"/>
        <v>OV</v>
      </c>
      <c r="U1008" s="57" t="s">
        <v>130</v>
      </c>
      <c r="V1008" s="58">
        <f t="shared" ca="1" si="419"/>
        <v>0</v>
      </c>
      <c r="W1008" s="64" t="s">
        <v>2541</v>
      </c>
      <c r="X1008" s="60"/>
      <c r="Y1008" s="61">
        <v>3010.97</v>
      </c>
      <c r="Z1008" s="56">
        <f t="shared" ca="1" si="432"/>
        <v>0</v>
      </c>
      <c r="AA1008" s="56">
        <f t="shared" ca="1" si="432"/>
        <v>0</v>
      </c>
      <c r="AB1008" s="56">
        <f t="shared" ca="1" si="432"/>
        <v>0</v>
      </c>
      <c r="AC1008" s="56">
        <f t="shared" ca="1" si="432"/>
        <v>0</v>
      </c>
      <c r="AD1008" s="56">
        <f t="shared" ca="1" si="432"/>
        <v>0</v>
      </c>
      <c r="AE1008" s="56">
        <f t="shared" ca="1" si="432"/>
        <v>0</v>
      </c>
      <c r="AF1008" s="56">
        <f t="shared" ca="1" si="432"/>
        <v>0</v>
      </c>
      <c r="AG1008" s="56">
        <f t="shared" ca="1" si="432"/>
        <v>0</v>
      </c>
      <c r="AH1008" s="56">
        <f t="shared" ca="1" si="432"/>
        <v>0</v>
      </c>
      <c r="AI1008" s="56">
        <f t="shared" ca="1" si="432"/>
        <v>3010.97</v>
      </c>
      <c r="AJ1008" s="56">
        <f t="shared" ca="1" si="433"/>
        <v>0</v>
      </c>
      <c r="AK1008" s="56">
        <f t="shared" ca="1" si="433"/>
        <v>0</v>
      </c>
      <c r="AL1008" s="56">
        <f t="shared" ca="1" si="433"/>
        <v>0</v>
      </c>
      <c r="AM1008" s="56">
        <f t="shared" ca="1" si="433"/>
        <v>0</v>
      </c>
      <c r="AN1008" s="56">
        <f t="shared" ca="1" si="433"/>
        <v>0</v>
      </c>
      <c r="AO1008" s="56">
        <f t="shared" ca="1" si="433"/>
        <v>0</v>
      </c>
      <c r="AP1008" s="56">
        <f t="shared" ca="1" si="433"/>
        <v>0</v>
      </c>
      <c r="AQ1008" s="56">
        <f t="shared" ca="1" si="433"/>
        <v>0</v>
      </c>
      <c r="AR1008" s="56">
        <f t="shared" ca="1" si="433"/>
        <v>0</v>
      </c>
      <c r="AS1008" s="56">
        <f t="shared" ca="1" si="433"/>
        <v>0</v>
      </c>
      <c r="AT1008" s="56">
        <f t="shared" ca="1" si="434"/>
        <v>0</v>
      </c>
      <c r="AU1008" s="56">
        <f t="shared" ca="1" si="434"/>
        <v>0</v>
      </c>
      <c r="AV1008" s="56">
        <f t="shared" ca="1" si="434"/>
        <v>0</v>
      </c>
      <c r="AW1008" s="56">
        <f t="shared" ca="1" si="434"/>
        <v>0</v>
      </c>
      <c r="AX1008" s="56">
        <f t="shared" ca="1" si="434"/>
        <v>0</v>
      </c>
      <c r="AY1008" s="56">
        <f t="shared" ca="1" si="434"/>
        <v>0</v>
      </c>
      <c r="AZ1008" s="56">
        <f t="shared" ca="1" si="434"/>
        <v>0</v>
      </c>
      <c r="BA1008" s="56">
        <f t="shared" ca="1" si="434"/>
        <v>0</v>
      </c>
      <c r="BB1008" s="56">
        <f t="shared" ca="1" si="434"/>
        <v>0</v>
      </c>
      <c r="BC1008" s="56">
        <f t="shared" ca="1" si="434"/>
        <v>0</v>
      </c>
      <c r="BD1008" s="56">
        <f t="shared" ca="1" si="434"/>
        <v>0</v>
      </c>
      <c r="BE1008" s="56">
        <f t="shared" ca="1" si="434"/>
        <v>0</v>
      </c>
      <c r="BF1008" s="56">
        <f t="shared" ca="1" si="434"/>
        <v>0</v>
      </c>
      <c r="BG1008" s="56">
        <f t="shared" ca="1" si="434"/>
        <v>0</v>
      </c>
    </row>
    <row r="1009" spans="1:59" s="4" customFormat="1" x14ac:dyDescent="0.2">
      <c r="A1009" s="4" t="s">
        <v>1272</v>
      </c>
      <c r="B1009" s="4" t="s">
        <v>2540</v>
      </c>
      <c r="C1009" s="4" t="s">
        <v>1688</v>
      </c>
      <c r="E1009" s="93"/>
      <c r="F1009" s="86" t="s">
        <v>1285</v>
      </c>
      <c r="G1009" s="50" t="s">
        <v>1682</v>
      </c>
      <c r="H1009" s="50" t="s">
        <v>1682</v>
      </c>
      <c r="I1009" s="51"/>
      <c r="J1009" s="52">
        <v>7</v>
      </c>
      <c r="K1009" s="52"/>
      <c r="L1009" s="53">
        <v>43578</v>
      </c>
      <c r="M1009" s="54">
        <f t="shared" si="405"/>
        <v>2</v>
      </c>
      <c r="N1009" s="52">
        <f t="shared" si="427"/>
        <v>17</v>
      </c>
      <c r="O1009" s="55">
        <f t="shared" ca="1" si="412"/>
        <v>28</v>
      </c>
      <c r="P1009" s="55" t="str">
        <f t="shared" ca="1" si="413"/>
        <v>2019.7</v>
      </c>
      <c r="Q1009" s="56">
        <f t="shared" si="414"/>
        <v>895.5495915985997</v>
      </c>
      <c r="R1009" s="52">
        <f t="shared" ca="1" si="415"/>
        <v>78</v>
      </c>
      <c r="S1009" s="81"/>
      <c r="T1009" s="52" t="str">
        <f t="shared" ca="1" si="423"/>
        <v>OV</v>
      </c>
      <c r="U1009" s="57" t="s">
        <v>130</v>
      </c>
      <c r="V1009" s="58">
        <f t="shared" ca="1" si="419"/>
        <v>0</v>
      </c>
      <c r="W1009" s="64" t="s">
        <v>2541</v>
      </c>
      <c r="X1009" s="60">
        <v>717.55</v>
      </c>
      <c r="Y1009" s="61">
        <v>3837.43</v>
      </c>
      <c r="Z1009" s="56">
        <f t="shared" ca="1" si="432"/>
        <v>0</v>
      </c>
      <c r="AA1009" s="56">
        <f t="shared" ca="1" si="432"/>
        <v>0</v>
      </c>
      <c r="AB1009" s="56">
        <f t="shared" ca="1" si="432"/>
        <v>0</v>
      </c>
      <c r="AC1009" s="56">
        <f t="shared" ca="1" si="432"/>
        <v>0</v>
      </c>
      <c r="AD1009" s="56">
        <f t="shared" ca="1" si="432"/>
        <v>0</v>
      </c>
      <c r="AE1009" s="56">
        <f t="shared" ca="1" si="432"/>
        <v>0</v>
      </c>
      <c r="AF1009" s="56">
        <f t="shared" ca="1" si="432"/>
        <v>0</v>
      </c>
      <c r="AG1009" s="56">
        <f t="shared" ca="1" si="432"/>
        <v>0</v>
      </c>
      <c r="AH1009" s="56">
        <f t="shared" ca="1" si="432"/>
        <v>0</v>
      </c>
      <c r="AI1009" s="56">
        <f t="shared" ca="1" si="432"/>
        <v>3837.43</v>
      </c>
      <c r="AJ1009" s="56">
        <f t="shared" ca="1" si="433"/>
        <v>0</v>
      </c>
      <c r="AK1009" s="56">
        <f t="shared" ca="1" si="433"/>
        <v>0</v>
      </c>
      <c r="AL1009" s="56">
        <f t="shared" ca="1" si="433"/>
        <v>0</v>
      </c>
      <c r="AM1009" s="56">
        <f t="shared" ca="1" si="433"/>
        <v>0</v>
      </c>
      <c r="AN1009" s="56">
        <f t="shared" ca="1" si="433"/>
        <v>0</v>
      </c>
      <c r="AO1009" s="56">
        <f t="shared" ca="1" si="433"/>
        <v>0</v>
      </c>
      <c r="AP1009" s="56">
        <f t="shared" ca="1" si="433"/>
        <v>0</v>
      </c>
      <c r="AQ1009" s="56">
        <f t="shared" ca="1" si="433"/>
        <v>0</v>
      </c>
      <c r="AR1009" s="56">
        <f t="shared" ca="1" si="433"/>
        <v>0</v>
      </c>
      <c r="AS1009" s="56">
        <f t="shared" ca="1" si="433"/>
        <v>0</v>
      </c>
      <c r="AT1009" s="56">
        <f t="shared" ca="1" si="434"/>
        <v>0</v>
      </c>
      <c r="AU1009" s="56">
        <f t="shared" ca="1" si="434"/>
        <v>0</v>
      </c>
      <c r="AV1009" s="56">
        <f t="shared" ca="1" si="434"/>
        <v>0</v>
      </c>
      <c r="AW1009" s="56">
        <f t="shared" ca="1" si="434"/>
        <v>0</v>
      </c>
      <c r="AX1009" s="56">
        <f t="shared" ca="1" si="434"/>
        <v>0</v>
      </c>
      <c r="AY1009" s="56">
        <f t="shared" ca="1" si="434"/>
        <v>0</v>
      </c>
      <c r="AZ1009" s="56">
        <f t="shared" ca="1" si="434"/>
        <v>0</v>
      </c>
      <c r="BA1009" s="56">
        <f t="shared" ca="1" si="434"/>
        <v>0</v>
      </c>
      <c r="BB1009" s="56">
        <f t="shared" ca="1" si="434"/>
        <v>0</v>
      </c>
      <c r="BC1009" s="56">
        <f t="shared" ca="1" si="434"/>
        <v>0</v>
      </c>
      <c r="BD1009" s="56">
        <f t="shared" ca="1" si="434"/>
        <v>0</v>
      </c>
      <c r="BE1009" s="56">
        <f t="shared" ca="1" si="434"/>
        <v>0</v>
      </c>
      <c r="BF1009" s="56">
        <f t="shared" ca="1" si="434"/>
        <v>0</v>
      </c>
      <c r="BG1009" s="56">
        <f t="shared" ca="1" si="434"/>
        <v>0</v>
      </c>
    </row>
    <row r="1010" spans="1:59" s="4" customFormat="1" x14ac:dyDescent="0.2">
      <c r="A1010" s="4" t="s">
        <v>1272</v>
      </c>
      <c r="B1010" s="4" t="s">
        <v>2540</v>
      </c>
      <c r="C1010" s="4" t="s">
        <v>1688</v>
      </c>
      <c r="E1010" s="93"/>
      <c r="F1010" s="86" t="s">
        <v>1287</v>
      </c>
      <c r="G1010" s="50" t="s">
        <v>1682</v>
      </c>
      <c r="H1010" s="50" t="s">
        <v>1682</v>
      </c>
      <c r="I1010" s="51"/>
      <c r="J1010" s="52">
        <v>7</v>
      </c>
      <c r="K1010" s="52"/>
      <c r="L1010" s="53">
        <v>43598</v>
      </c>
      <c r="M1010" s="54">
        <f t="shared" si="405"/>
        <v>1</v>
      </c>
      <c r="N1010" s="52">
        <f t="shared" si="427"/>
        <v>20</v>
      </c>
      <c r="O1010" s="55">
        <f t="shared" ca="1" si="412"/>
        <v>28</v>
      </c>
      <c r="P1010" s="55" t="str">
        <f t="shared" ca="1" si="413"/>
        <v>2019.7</v>
      </c>
      <c r="Q1010" s="56">
        <f t="shared" si="414"/>
        <v>502.88681446907816</v>
      </c>
      <c r="R1010" s="52">
        <f t="shared" ca="1" si="415"/>
        <v>58</v>
      </c>
      <c r="S1010" s="81"/>
      <c r="T1010" s="52" t="str">
        <f t="shared" ca="1" si="423"/>
        <v>OV</v>
      </c>
      <c r="U1010" s="57" t="s">
        <v>130</v>
      </c>
      <c r="V1010" s="58">
        <f t="shared" ref="V1010:V1011" ca="1" si="435">SUM(Y1010:BH1010)-Y1010*2</f>
        <v>0</v>
      </c>
      <c r="W1010" s="64" t="s">
        <v>2541</v>
      </c>
      <c r="X1010" s="60">
        <v>402.94</v>
      </c>
      <c r="Y1010" s="61">
        <v>2154.87</v>
      </c>
      <c r="Z1010" s="56">
        <f t="shared" ca="1" si="432"/>
        <v>0</v>
      </c>
      <c r="AA1010" s="56">
        <f t="shared" ca="1" si="432"/>
        <v>0</v>
      </c>
      <c r="AB1010" s="56">
        <f t="shared" ca="1" si="432"/>
        <v>0</v>
      </c>
      <c r="AC1010" s="56">
        <f t="shared" ca="1" si="432"/>
        <v>0</v>
      </c>
      <c r="AD1010" s="56">
        <f t="shared" ca="1" si="432"/>
        <v>0</v>
      </c>
      <c r="AE1010" s="56">
        <f t="shared" ca="1" si="432"/>
        <v>0</v>
      </c>
      <c r="AF1010" s="56">
        <f t="shared" ca="1" si="432"/>
        <v>0</v>
      </c>
      <c r="AG1010" s="56">
        <f t="shared" ca="1" si="432"/>
        <v>0</v>
      </c>
      <c r="AH1010" s="56">
        <f t="shared" ca="1" si="432"/>
        <v>0</v>
      </c>
      <c r="AI1010" s="56">
        <f t="shared" ca="1" si="432"/>
        <v>2154.87</v>
      </c>
      <c r="AJ1010" s="56">
        <f t="shared" ca="1" si="433"/>
        <v>0</v>
      </c>
      <c r="AK1010" s="56">
        <f t="shared" ca="1" si="433"/>
        <v>0</v>
      </c>
      <c r="AL1010" s="56">
        <f t="shared" ca="1" si="433"/>
        <v>0</v>
      </c>
      <c r="AM1010" s="56">
        <f t="shared" ca="1" si="433"/>
        <v>0</v>
      </c>
      <c r="AN1010" s="56">
        <f t="shared" ca="1" si="433"/>
        <v>0</v>
      </c>
      <c r="AO1010" s="56">
        <f t="shared" ca="1" si="433"/>
        <v>0</v>
      </c>
      <c r="AP1010" s="56">
        <f t="shared" ca="1" si="433"/>
        <v>0</v>
      </c>
      <c r="AQ1010" s="56">
        <f t="shared" ca="1" si="433"/>
        <v>0</v>
      </c>
      <c r="AR1010" s="56">
        <f t="shared" ca="1" si="433"/>
        <v>0</v>
      </c>
      <c r="AS1010" s="56">
        <f t="shared" ca="1" si="433"/>
        <v>0</v>
      </c>
      <c r="AT1010" s="56">
        <f t="shared" ca="1" si="434"/>
        <v>0</v>
      </c>
      <c r="AU1010" s="56">
        <f t="shared" ca="1" si="434"/>
        <v>0</v>
      </c>
      <c r="AV1010" s="56">
        <f t="shared" ca="1" si="434"/>
        <v>0</v>
      </c>
      <c r="AW1010" s="56">
        <f t="shared" ca="1" si="434"/>
        <v>0</v>
      </c>
      <c r="AX1010" s="56">
        <f t="shared" ca="1" si="434"/>
        <v>0</v>
      </c>
      <c r="AY1010" s="56">
        <f t="shared" ca="1" si="434"/>
        <v>0</v>
      </c>
      <c r="AZ1010" s="56">
        <f t="shared" ca="1" si="434"/>
        <v>0</v>
      </c>
      <c r="BA1010" s="56">
        <f t="shared" ca="1" si="434"/>
        <v>0</v>
      </c>
      <c r="BB1010" s="56">
        <f t="shared" ca="1" si="434"/>
        <v>0</v>
      </c>
      <c r="BC1010" s="56">
        <f t="shared" ca="1" si="434"/>
        <v>0</v>
      </c>
      <c r="BD1010" s="56">
        <f t="shared" ca="1" si="434"/>
        <v>0</v>
      </c>
      <c r="BE1010" s="56">
        <f t="shared" ca="1" si="434"/>
        <v>0</v>
      </c>
      <c r="BF1010" s="56">
        <f t="shared" ca="1" si="434"/>
        <v>0</v>
      </c>
      <c r="BG1010" s="56">
        <f t="shared" ca="1" si="434"/>
        <v>0</v>
      </c>
    </row>
    <row r="1011" spans="1:59" s="4" customFormat="1" x14ac:dyDescent="0.2">
      <c r="A1011" s="4" t="s">
        <v>1272</v>
      </c>
      <c r="B1011" s="4" t="s">
        <v>2540</v>
      </c>
      <c r="C1011" s="4" t="s">
        <v>1688</v>
      </c>
      <c r="E1011" s="93"/>
      <c r="F1011" s="86" t="s">
        <v>1289</v>
      </c>
      <c r="G1011" s="50" t="s">
        <v>1682</v>
      </c>
      <c r="H1011" s="50" t="s">
        <v>1682</v>
      </c>
      <c r="I1011" s="51"/>
      <c r="J1011" s="52">
        <v>7</v>
      </c>
      <c r="K1011" s="52"/>
      <c r="L1011" s="53">
        <v>43599</v>
      </c>
      <c r="M1011" s="54">
        <f t="shared" si="405"/>
        <v>2</v>
      </c>
      <c r="N1011" s="52">
        <f t="shared" si="427"/>
        <v>20</v>
      </c>
      <c r="O1011" s="55">
        <f t="shared" ca="1" si="412"/>
        <v>28</v>
      </c>
      <c r="P1011" s="55" t="str">
        <f t="shared" ca="1" si="413"/>
        <v>2019.7</v>
      </c>
      <c r="Q1011" s="56">
        <f t="shared" si="414"/>
        <v>259.13885647607935</v>
      </c>
      <c r="R1011" s="52">
        <f t="shared" ca="1" si="415"/>
        <v>57</v>
      </c>
      <c r="S1011" s="81"/>
      <c r="T1011" s="52" t="str">
        <f t="shared" ca="1" si="423"/>
        <v>OV</v>
      </c>
      <c r="U1011" s="57" t="s">
        <v>130</v>
      </c>
      <c r="V1011" s="58">
        <f t="shared" ca="1" si="435"/>
        <v>0</v>
      </c>
      <c r="W1011" s="64" t="s">
        <v>2541</v>
      </c>
      <c r="X1011" s="60">
        <v>207.64</v>
      </c>
      <c r="Y1011" s="61">
        <v>1110.4100000000001</v>
      </c>
      <c r="Z1011" s="56">
        <f t="shared" ca="1" si="432"/>
        <v>0</v>
      </c>
      <c r="AA1011" s="56">
        <f t="shared" ca="1" si="432"/>
        <v>0</v>
      </c>
      <c r="AB1011" s="56">
        <f t="shared" ca="1" si="432"/>
        <v>0</v>
      </c>
      <c r="AC1011" s="56">
        <f t="shared" ca="1" si="432"/>
        <v>0</v>
      </c>
      <c r="AD1011" s="56">
        <f t="shared" ca="1" si="432"/>
        <v>0</v>
      </c>
      <c r="AE1011" s="56">
        <f t="shared" ca="1" si="432"/>
        <v>0</v>
      </c>
      <c r="AF1011" s="56">
        <f t="shared" ca="1" si="432"/>
        <v>0</v>
      </c>
      <c r="AG1011" s="56">
        <f t="shared" ca="1" si="432"/>
        <v>0</v>
      </c>
      <c r="AH1011" s="56">
        <f t="shared" ca="1" si="432"/>
        <v>0</v>
      </c>
      <c r="AI1011" s="56">
        <f t="shared" ca="1" si="432"/>
        <v>1110.4100000000001</v>
      </c>
      <c r="AJ1011" s="56">
        <f t="shared" ca="1" si="433"/>
        <v>0</v>
      </c>
      <c r="AK1011" s="56">
        <f t="shared" ca="1" si="433"/>
        <v>0</v>
      </c>
      <c r="AL1011" s="56">
        <f t="shared" ca="1" si="433"/>
        <v>0</v>
      </c>
      <c r="AM1011" s="56">
        <f t="shared" ca="1" si="433"/>
        <v>0</v>
      </c>
      <c r="AN1011" s="56">
        <f t="shared" ca="1" si="433"/>
        <v>0</v>
      </c>
      <c r="AO1011" s="56">
        <f t="shared" ca="1" si="433"/>
        <v>0</v>
      </c>
      <c r="AP1011" s="56">
        <f t="shared" ca="1" si="433"/>
        <v>0</v>
      </c>
      <c r="AQ1011" s="56">
        <f t="shared" ca="1" si="433"/>
        <v>0</v>
      </c>
      <c r="AR1011" s="56">
        <f t="shared" ca="1" si="433"/>
        <v>0</v>
      </c>
      <c r="AS1011" s="56">
        <f t="shared" ca="1" si="433"/>
        <v>0</v>
      </c>
      <c r="AT1011" s="56">
        <f t="shared" ca="1" si="434"/>
        <v>0</v>
      </c>
      <c r="AU1011" s="56">
        <f t="shared" ca="1" si="434"/>
        <v>0</v>
      </c>
      <c r="AV1011" s="56">
        <f t="shared" ca="1" si="434"/>
        <v>0</v>
      </c>
      <c r="AW1011" s="56">
        <f t="shared" ca="1" si="434"/>
        <v>0</v>
      </c>
      <c r="AX1011" s="56">
        <f t="shared" ca="1" si="434"/>
        <v>0</v>
      </c>
      <c r="AY1011" s="56">
        <f t="shared" ca="1" si="434"/>
        <v>0</v>
      </c>
      <c r="AZ1011" s="56">
        <f t="shared" ca="1" si="434"/>
        <v>0</v>
      </c>
      <c r="BA1011" s="56">
        <f t="shared" ca="1" si="434"/>
        <v>0</v>
      </c>
      <c r="BB1011" s="56">
        <f t="shared" ca="1" si="434"/>
        <v>0</v>
      </c>
      <c r="BC1011" s="56">
        <f t="shared" ca="1" si="434"/>
        <v>0</v>
      </c>
      <c r="BD1011" s="56">
        <f t="shared" ca="1" si="434"/>
        <v>0</v>
      </c>
      <c r="BE1011" s="56">
        <f t="shared" ca="1" si="434"/>
        <v>0</v>
      </c>
      <c r="BF1011" s="56">
        <f t="shared" ca="1" si="434"/>
        <v>0</v>
      </c>
      <c r="BG1011" s="56">
        <f t="shared" ca="1" si="434"/>
        <v>0</v>
      </c>
    </row>
    <row r="1012" spans="1:59" s="4" customFormat="1" x14ac:dyDescent="0.2">
      <c r="A1012" s="4" t="s">
        <v>511</v>
      </c>
      <c r="B1012" s="4" t="s">
        <v>4051</v>
      </c>
      <c r="C1012" s="4" t="s">
        <v>1684</v>
      </c>
      <c r="E1012" s="93"/>
      <c r="F1012" s="86" t="s">
        <v>528</v>
      </c>
      <c r="G1012" s="50" t="s">
        <v>1682</v>
      </c>
      <c r="H1012" s="50" t="s">
        <v>1682</v>
      </c>
      <c r="I1012" s="51"/>
      <c r="J1012" s="52">
        <v>30</v>
      </c>
      <c r="K1012" s="52"/>
      <c r="L1012" s="53">
        <v>43616</v>
      </c>
      <c r="M1012" s="54">
        <f t="shared" si="405"/>
        <v>5</v>
      </c>
      <c r="N1012" s="52">
        <f t="shared" si="427"/>
        <v>22</v>
      </c>
      <c r="O1012" s="55">
        <f t="shared" ca="1" si="412"/>
        <v>28</v>
      </c>
      <c r="P1012" s="55" t="str">
        <f t="shared" ca="1" si="413"/>
        <v>2019.7</v>
      </c>
      <c r="Q1012" s="56">
        <f t="shared" si="414"/>
        <v>2831.4399066511082</v>
      </c>
      <c r="R1012" s="52">
        <f t="shared" ca="1" si="415"/>
        <v>40</v>
      </c>
      <c r="S1012" s="81"/>
      <c r="T1012" s="52" t="str">
        <f t="shared" ca="1" si="423"/>
        <v>OV</v>
      </c>
      <c r="U1012" s="57" t="s">
        <v>130</v>
      </c>
      <c r="V1012" s="58">
        <f t="shared" ca="1" si="419"/>
        <v>0</v>
      </c>
      <c r="W1012" s="64" t="s">
        <v>2543</v>
      </c>
      <c r="X1012" s="60">
        <v>2268.7199999999998</v>
      </c>
      <c r="Y1012" s="61">
        <v>12132.72</v>
      </c>
      <c r="Z1012" s="56">
        <f t="shared" ref="Z1012:AI1021" ca="1" si="436">IF($O1012-WEEKNUM(Z$1815)=0,$Y1012,0)</f>
        <v>0</v>
      </c>
      <c r="AA1012" s="56">
        <f t="shared" ca="1" si="436"/>
        <v>0</v>
      </c>
      <c r="AB1012" s="56">
        <f t="shared" ca="1" si="436"/>
        <v>0</v>
      </c>
      <c r="AC1012" s="56">
        <f t="shared" ca="1" si="436"/>
        <v>0</v>
      </c>
      <c r="AD1012" s="56">
        <f t="shared" ca="1" si="436"/>
        <v>0</v>
      </c>
      <c r="AE1012" s="56">
        <f t="shared" ca="1" si="436"/>
        <v>0</v>
      </c>
      <c r="AF1012" s="56">
        <f t="shared" ca="1" si="436"/>
        <v>0</v>
      </c>
      <c r="AG1012" s="56">
        <f t="shared" ca="1" si="436"/>
        <v>0</v>
      </c>
      <c r="AH1012" s="56">
        <f t="shared" ca="1" si="436"/>
        <v>0</v>
      </c>
      <c r="AI1012" s="56">
        <f t="shared" ca="1" si="436"/>
        <v>12132.72</v>
      </c>
      <c r="AJ1012" s="56">
        <f t="shared" ref="AJ1012:AS1021" ca="1" si="437">IF($O1012-WEEKNUM(AJ$1815)=0,$Y1012,0)</f>
        <v>0</v>
      </c>
      <c r="AK1012" s="56">
        <f t="shared" ca="1" si="437"/>
        <v>0</v>
      </c>
      <c r="AL1012" s="56">
        <f t="shared" ca="1" si="437"/>
        <v>0</v>
      </c>
      <c r="AM1012" s="56">
        <f t="shared" ca="1" si="437"/>
        <v>0</v>
      </c>
      <c r="AN1012" s="56">
        <f t="shared" ca="1" si="437"/>
        <v>0</v>
      </c>
      <c r="AO1012" s="56">
        <f t="shared" ca="1" si="437"/>
        <v>0</v>
      </c>
      <c r="AP1012" s="56">
        <f t="shared" ca="1" si="437"/>
        <v>0</v>
      </c>
      <c r="AQ1012" s="56">
        <f t="shared" ca="1" si="437"/>
        <v>0</v>
      </c>
      <c r="AR1012" s="56">
        <f t="shared" ca="1" si="437"/>
        <v>0</v>
      </c>
      <c r="AS1012" s="56">
        <f t="shared" ca="1" si="437"/>
        <v>0</v>
      </c>
      <c r="AT1012" s="56">
        <f t="shared" ref="AT1012:BG1021" ca="1" si="438">IF($O1012-WEEKNUM(AT$1815)=0,$Y1012,0)</f>
        <v>0</v>
      </c>
      <c r="AU1012" s="56">
        <f t="shared" ca="1" si="438"/>
        <v>0</v>
      </c>
      <c r="AV1012" s="56">
        <f t="shared" ca="1" si="438"/>
        <v>0</v>
      </c>
      <c r="AW1012" s="56">
        <f t="shared" ca="1" si="438"/>
        <v>0</v>
      </c>
      <c r="AX1012" s="56">
        <f t="shared" ca="1" si="438"/>
        <v>0</v>
      </c>
      <c r="AY1012" s="56">
        <f t="shared" ca="1" si="438"/>
        <v>0</v>
      </c>
      <c r="AZ1012" s="56">
        <f t="shared" ca="1" si="438"/>
        <v>0</v>
      </c>
      <c r="BA1012" s="56">
        <f t="shared" ca="1" si="438"/>
        <v>0</v>
      </c>
      <c r="BB1012" s="56">
        <f t="shared" ca="1" si="438"/>
        <v>0</v>
      </c>
      <c r="BC1012" s="56">
        <f t="shared" ca="1" si="438"/>
        <v>0</v>
      </c>
      <c r="BD1012" s="56">
        <f t="shared" ca="1" si="438"/>
        <v>0</v>
      </c>
      <c r="BE1012" s="56">
        <f t="shared" ca="1" si="438"/>
        <v>0</v>
      </c>
      <c r="BF1012" s="56">
        <f t="shared" ca="1" si="438"/>
        <v>0</v>
      </c>
      <c r="BG1012" s="56">
        <f t="shared" ca="1" si="438"/>
        <v>0</v>
      </c>
    </row>
    <row r="1013" spans="1:59" s="4" customFormat="1" x14ac:dyDescent="0.2">
      <c r="A1013" s="4" t="s">
        <v>511</v>
      </c>
      <c r="B1013" s="4" t="s">
        <v>4051</v>
      </c>
      <c r="C1013" s="4" t="s">
        <v>1684</v>
      </c>
      <c r="E1013" s="93"/>
      <c r="F1013" s="86"/>
      <c r="G1013" s="50" t="s">
        <v>1682</v>
      </c>
      <c r="H1013" s="50" t="s">
        <v>1682</v>
      </c>
      <c r="I1013" s="51"/>
      <c r="J1013" s="52">
        <v>30</v>
      </c>
      <c r="K1013" s="52"/>
      <c r="L1013" s="53"/>
      <c r="M1013" s="54" t="str">
        <f t="shared" ref="M1013:M1076" si="439">IF(L1013="","-",WEEKDAY(L1013,2))</f>
        <v>-</v>
      </c>
      <c r="N1013" s="52">
        <f t="shared" si="427"/>
        <v>0</v>
      </c>
      <c r="O1013" s="55">
        <f t="shared" ca="1" si="412"/>
        <v>28</v>
      </c>
      <c r="P1013" s="55" t="str">
        <f t="shared" ca="1" si="413"/>
        <v>2019.7</v>
      </c>
      <c r="Q1013" s="56">
        <f t="shared" si="414"/>
        <v>0</v>
      </c>
      <c r="R1013" s="52" t="str">
        <f t="shared" si="415"/>
        <v/>
      </c>
      <c r="S1013" s="81"/>
      <c r="T1013" s="52" t="str">
        <f t="shared" si="423"/>
        <v>OV</v>
      </c>
      <c r="U1013" s="57" t="s">
        <v>130</v>
      </c>
      <c r="V1013" s="58">
        <f t="shared" ca="1" si="419"/>
        <v>0</v>
      </c>
      <c r="W1013" s="64" t="s">
        <v>2543</v>
      </c>
      <c r="X1013" s="60"/>
      <c r="Y1013" s="61"/>
      <c r="Z1013" s="56">
        <f t="shared" ca="1" si="436"/>
        <v>0</v>
      </c>
      <c r="AA1013" s="56">
        <f t="shared" ca="1" si="436"/>
        <v>0</v>
      </c>
      <c r="AB1013" s="56">
        <f t="shared" ca="1" si="436"/>
        <v>0</v>
      </c>
      <c r="AC1013" s="56">
        <f t="shared" ca="1" si="436"/>
        <v>0</v>
      </c>
      <c r="AD1013" s="56">
        <f t="shared" ca="1" si="436"/>
        <v>0</v>
      </c>
      <c r="AE1013" s="56">
        <f t="shared" ca="1" si="436"/>
        <v>0</v>
      </c>
      <c r="AF1013" s="56">
        <f t="shared" ca="1" si="436"/>
        <v>0</v>
      </c>
      <c r="AG1013" s="56">
        <f t="shared" ca="1" si="436"/>
        <v>0</v>
      </c>
      <c r="AH1013" s="56">
        <f t="shared" ca="1" si="436"/>
        <v>0</v>
      </c>
      <c r="AI1013" s="56">
        <f t="shared" ca="1" si="436"/>
        <v>0</v>
      </c>
      <c r="AJ1013" s="56">
        <f t="shared" ca="1" si="437"/>
        <v>0</v>
      </c>
      <c r="AK1013" s="56">
        <f t="shared" ca="1" si="437"/>
        <v>0</v>
      </c>
      <c r="AL1013" s="56">
        <f t="shared" ca="1" si="437"/>
        <v>0</v>
      </c>
      <c r="AM1013" s="56">
        <f t="shared" ca="1" si="437"/>
        <v>0</v>
      </c>
      <c r="AN1013" s="56">
        <f t="shared" ca="1" si="437"/>
        <v>0</v>
      </c>
      <c r="AO1013" s="56">
        <f t="shared" ca="1" si="437"/>
        <v>0</v>
      </c>
      <c r="AP1013" s="56">
        <f t="shared" ca="1" si="437"/>
        <v>0</v>
      </c>
      <c r="AQ1013" s="56">
        <f t="shared" ca="1" si="437"/>
        <v>0</v>
      </c>
      <c r="AR1013" s="56">
        <f t="shared" ca="1" si="437"/>
        <v>0</v>
      </c>
      <c r="AS1013" s="56">
        <f t="shared" ca="1" si="437"/>
        <v>0</v>
      </c>
      <c r="AT1013" s="56">
        <f t="shared" ca="1" si="438"/>
        <v>0</v>
      </c>
      <c r="AU1013" s="56">
        <f t="shared" ca="1" si="438"/>
        <v>0</v>
      </c>
      <c r="AV1013" s="56">
        <f t="shared" ca="1" si="438"/>
        <v>0</v>
      </c>
      <c r="AW1013" s="56">
        <f t="shared" ca="1" si="438"/>
        <v>0</v>
      </c>
      <c r="AX1013" s="56">
        <f t="shared" ca="1" si="438"/>
        <v>0</v>
      </c>
      <c r="AY1013" s="56">
        <f t="shared" ca="1" si="438"/>
        <v>0</v>
      </c>
      <c r="AZ1013" s="56">
        <f t="shared" ca="1" si="438"/>
        <v>0</v>
      </c>
      <c r="BA1013" s="56">
        <f t="shared" ca="1" si="438"/>
        <v>0</v>
      </c>
      <c r="BB1013" s="56">
        <f t="shared" ca="1" si="438"/>
        <v>0</v>
      </c>
      <c r="BC1013" s="56">
        <f t="shared" ca="1" si="438"/>
        <v>0</v>
      </c>
      <c r="BD1013" s="56">
        <f t="shared" ca="1" si="438"/>
        <v>0</v>
      </c>
      <c r="BE1013" s="56">
        <f t="shared" ca="1" si="438"/>
        <v>0</v>
      </c>
      <c r="BF1013" s="56">
        <f t="shared" ca="1" si="438"/>
        <v>0</v>
      </c>
      <c r="BG1013" s="56">
        <f t="shared" ca="1" si="438"/>
        <v>0</v>
      </c>
    </row>
    <row r="1014" spans="1:59" s="4" customFormat="1" x14ac:dyDescent="0.2">
      <c r="A1014" s="4" t="s">
        <v>511</v>
      </c>
      <c r="B1014" s="4" t="s">
        <v>4051</v>
      </c>
      <c r="C1014" s="4" t="s">
        <v>1684</v>
      </c>
      <c r="E1014" s="93"/>
      <c r="F1014" s="86" t="s">
        <v>522</v>
      </c>
      <c r="G1014" s="50" t="s">
        <v>1682</v>
      </c>
      <c r="H1014" s="50" t="s">
        <v>1682</v>
      </c>
      <c r="I1014" s="51"/>
      <c r="J1014" s="52">
        <v>30</v>
      </c>
      <c r="K1014" s="52"/>
      <c r="L1014" s="53">
        <v>43591</v>
      </c>
      <c r="M1014" s="54">
        <f t="shared" si="439"/>
        <v>1</v>
      </c>
      <c r="N1014" s="52">
        <f t="shared" si="427"/>
        <v>19</v>
      </c>
      <c r="O1014" s="55">
        <f t="shared" ca="1" si="412"/>
        <v>28</v>
      </c>
      <c r="P1014" s="55" t="str">
        <f t="shared" ca="1" si="413"/>
        <v>2019.7</v>
      </c>
      <c r="Q1014" s="56">
        <f t="shared" si="414"/>
        <v>258.343057176196</v>
      </c>
      <c r="R1014" s="52">
        <f t="shared" ca="1" si="415"/>
        <v>65</v>
      </c>
      <c r="S1014" s="81"/>
      <c r="T1014" s="52" t="str">
        <f t="shared" ca="1" si="423"/>
        <v>OV</v>
      </c>
      <c r="U1014" s="57" t="s">
        <v>130</v>
      </c>
      <c r="V1014" s="58">
        <f t="shared" ca="1" si="419"/>
        <v>0</v>
      </c>
      <c r="W1014" s="64" t="s">
        <v>2543</v>
      </c>
      <c r="X1014" s="60">
        <v>207</v>
      </c>
      <c r="Y1014" s="61">
        <v>1107</v>
      </c>
      <c r="Z1014" s="56">
        <f t="shared" ca="1" si="436"/>
        <v>0</v>
      </c>
      <c r="AA1014" s="56">
        <f t="shared" ca="1" si="436"/>
        <v>0</v>
      </c>
      <c r="AB1014" s="56">
        <f t="shared" ca="1" si="436"/>
        <v>0</v>
      </c>
      <c r="AC1014" s="56">
        <f t="shared" ca="1" si="436"/>
        <v>0</v>
      </c>
      <c r="AD1014" s="56">
        <f t="shared" ca="1" si="436"/>
        <v>0</v>
      </c>
      <c r="AE1014" s="56">
        <f t="shared" ca="1" si="436"/>
        <v>0</v>
      </c>
      <c r="AF1014" s="56">
        <f t="shared" ca="1" si="436"/>
        <v>0</v>
      </c>
      <c r="AG1014" s="56">
        <f t="shared" ca="1" si="436"/>
        <v>0</v>
      </c>
      <c r="AH1014" s="56">
        <f t="shared" ca="1" si="436"/>
        <v>0</v>
      </c>
      <c r="AI1014" s="56">
        <f t="shared" ca="1" si="436"/>
        <v>1107</v>
      </c>
      <c r="AJ1014" s="56">
        <f t="shared" ca="1" si="437"/>
        <v>0</v>
      </c>
      <c r="AK1014" s="56">
        <f t="shared" ca="1" si="437"/>
        <v>0</v>
      </c>
      <c r="AL1014" s="56">
        <f t="shared" ca="1" si="437"/>
        <v>0</v>
      </c>
      <c r="AM1014" s="56">
        <f t="shared" ca="1" si="437"/>
        <v>0</v>
      </c>
      <c r="AN1014" s="56">
        <f t="shared" ca="1" si="437"/>
        <v>0</v>
      </c>
      <c r="AO1014" s="56">
        <f t="shared" ca="1" si="437"/>
        <v>0</v>
      </c>
      <c r="AP1014" s="56">
        <f t="shared" ca="1" si="437"/>
        <v>0</v>
      </c>
      <c r="AQ1014" s="56">
        <f t="shared" ca="1" si="437"/>
        <v>0</v>
      </c>
      <c r="AR1014" s="56">
        <f t="shared" ca="1" si="437"/>
        <v>0</v>
      </c>
      <c r="AS1014" s="56">
        <f t="shared" ca="1" si="437"/>
        <v>0</v>
      </c>
      <c r="AT1014" s="56">
        <f t="shared" ca="1" si="438"/>
        <v>0</v>
      </c>
      <c r="AU1014" s="56">
        <f t="shared" ca="1" si="438"/>
        <v>0</v>
      </c>
      <c r="AV1014" s="56">
        <f t="shared" ca="1" si="438"/>
        <v>0</v>
      </c>
      <c r="AW1014" s="56">
        <f t="shared" ca="1" si="438"/>
        <v>0</v>
      </c>
      <c r="AX1014" s="56">
        <f t="shared" ca="1" si="438"/>
        <v>0</v>
      </c>
      <c r="AY1014" s="56">
        <f t="shared" ca="1" si="438"/>
        <v>0</v>
      </c>
      <c r="AZ1014" s="56">
        <f t="shared" ca="1" si="438"/>
        <v>0</v>
      </c>
      <c r="BA1014" s="56">
        <f t="shared" ca="1" si="438"/>
        <v>0</v>
      </c>
      <c r="BB1014" s="56">
        <f t="shared" ca="1" si="438"/>
        <v>0</v>
      </c>
      <c r="BC1014" s="56">
        <f t="shared" ca="1" si="438"/>
        <v>0</v>
      </c>
      <c r="BD1014" s="56">
        <f t="shared" ca="1" si="438"/>
        <v>0</v>
      </c>
      <c r="BE1014" s="56">
        <f t="shared" ca="1" si="438"/>
        <v>0</v>
      </c>
      <c r="BF1014" s="56">
        <f t="shared" ca="1" si="438"/>
        <v>0</v>
      </c>
      <c r="BG1014" s="56">
        <f t="shared" ca="1" si="438"/>
        <v>0</v>
      </c>
    </row>
    <row r="1015" spans="1:59" s="4" customFormat="1" x14ac:dyDescent="0.2">
      <c r="A1015" s="4" t="s">
        <v>511</v>
      </c>
      <c r="B1015" s="4" t="s">
        <v>4051</v>
      </c>
      <c r="C1015" s="4" t="s">
        <v>1684</v>
      </c>
      <c r="E1015" s="93"/>
      <c r="F1015" s="86" t="s">
        <v>518</v>
      </c>
      <c r="G1015" s="50" t="s">
        <v>1682</v>
      </c>
      <c r="H1015" s="50" t="s">
        <v>1682</v>
      </c>
      <c r="I1015" s="51"/>
      <c r="J1015" s="52">
        <v>30</v>
      </c>
      <c r="K1015" s="52"/>
      <c r="L1015" s="53">
        <v>43588</v>
      </c>
      <c r="M1015" s="54">
        <f t="shared" si="439"/>
        <v>5</v>
      </c>
      <c r="N1015" s="52">
        <f>WEEKNUM(L1015)</f>
        <v>18</v>
      </c>
      <c r="O1015" s="55">
        <f t="shared" ca="1" si="412"/>
        <v>28</v>
      </c>
      <c r="P1015" s="55" t="str">
        <f t="shared" ca="1" si="413"/>
        <v>2019.7</v>
      </c>
      <c r="Q1015" s="56">
        <f t="shared" si="414"/>
        <v>2831.4399066511082</v>
      </c>
      <c r="R1015" s="52">
        <f t="shared" ca="1" si="415"/>
        <v>68</v>
      </c>
      <c r="S1015" s="81"/>
      <c r="T1015" s="52" t="str">
        <f t="shared" ca="1" si="423"/>
        <v>OV</v>
      </c>
      <c r="U1015" s="57" t="s">
        <v>130</v>
      </c>
      <c r="V1015" s="58">
        <f t="shared" ca="1" si="419"/>
        <v>0</v>
      </c>
      <c r="W1015" s="64" t="s">
        <v>2543</v>
      </c>
      <c r="X1015" s="60">
        <v>2268.7199999999998</v>
      </c>
      <c r="Y1015" s="61">
        <v>12132.72</v>
      </c>
      <c r="Z1015" s="56">
        <f t="shared" ca="1" si="436"/>
        <v>0</v>
      </c>
      <c r="AA1015" s="56">
        <f t="shared" ca="1" si="436"/>
        <v>0</v>
      </c>
      <c r="AB1015" s="56">
        <f t="shared" ca="1" si="436"/>
        <v>0</v>
      </c>
      <c r="AC1015" s="56">
        <f t="shared" ca="1" si="436"/>
        <v>0</v>
      </c>
      <c r="AD1015" s="56">
        <f t="shared" ca="1" si="436"/>
        <v>0</v>
      </c>
      <c r="AE1015" s="56">
        <f t="shared" ca="1" si="436"/>
        <v>0</v>
      </c>
      <c r="AF1015" s="56">
        <f t="shared" ca="1" si="436"/>
        <v>0</v>
      </c>
      <c r="AG1015" s="56">
        <f t="shared" ca="1" si="436"/>
        <v>0</v>
      </c>
      <c r="AH1015" s="56">
        <f t="shared" ca="1" si="436"/>
        <v>0</v>
      </c>
      <c r="AI1015" s="56">
        <f t="shared" ca="1" si="436"/>
        <v>12132.72</v>
      </c>
      <c r="AJ1015" s="56">
        <f t="shared" ca="1" si="437"/>
        <v>0</v>
      </c>
      <c r="AK1015" s="56">
        <f t="shared" ca="1" si="437"/>
        <v>0</v>
      </c>
      <c r="AL1015" s="56">
        <f t="shared" ca="1" si="437"/>
        <v>0</v>
      </c>
      <c r="AM1015" s="56">
        <f t="shared" ca="1" si="437"/>
        <v>0</v>
      </c>
      <c r="AN1015" s="56">
        <f t="shared" ca="1" si="437"/>
        <v>0</v>
      </c>
      <c r="AO1015" s="56">
        <f t="shared" ca="1" si="437"/>
        <v>0</v>
      </c>
      <c r="AP1015" s="56">
        <f t="shared" ca="1" si="437"/>
        <v>0</v>
      </c>
      <c r="AQ1015" s="56">
        <f t="shared" ca="1" si="437"/>
        <v>0</v>
      </c>
      <c r="AR1015" s="56">
        <f t="shared" ca="1" si="437"/>
        <v>0</v>
      </c>
      <c r="AS1015" s="56">
        <f t="shared" ca="1" si="437"/>
        <v>0</v>
      </c>
      <c r="AT1015" s="56">
        <f t="shared" ca="1" si="438"/>
        <v>0</v>
      </c>
      <c r="AU1015" s="56">
        <f t="shared" ca="1" si="438"/>
        <v>0</v>
      </c>
      <c r="AV1015" s="56">
        <f t="shared" ca="1" si="438"/>
        <v>0</v>
      </c>
      <c r="AW1015" s="56">
        <f t="shared" ca="1" si="438"/>
        <v>0</v>
      </c>
      <c r="AX1015" s="56">
        <f t="shared" ca="1" si="438"/>
        <v>0</v>
      </c>
      <c r="AY1015" s="56">
        <f t="shared" ca="1" si="438"/>
        <v>0</v>
      </c>
      <c r="AZ1015" s="56">
        <f t="shared" ca="1" si="438"/>
        <v>0</v>
      </c>
      <c r="BA1015" s="56">
        <f t="shared" ca="1" si="438"/>
        <v>0</v>
      </c>
      <c r="BB1015" s="56">
        <f t="shared" ca="1" si="438"/>
        <v>0</v>
      </c>
      <c r="BC1015" s="56">
        <f t="shared" ca="1" si="438"/>
        <v>0</v>
      </c>
      <c r="BD1015" s="56">
        <f t="shared" ca="1" si="438"/>
        <v>0</v>
      </c>
      <c r="BE1015" s="56">
        <f t="shared" ca="1" si="438"/>
        <v>0</v>
      </c>
      <c r="BF1015" s="56">
        <f t="shared" ca="1" si="438"/>
        <v>0</v>
      </c>
      <c r="BG1015" s="56">
        <f t="shared" ca="1" si="438"/>
        <v>0</v>
      </c>
    </row>
    <row r="1016" spans="1:59" s="4" customFormat="1" x14ac:dyDescent="0.2">
      <c r="A1016" s="4" t="s">
        <v>511</v>
      </c>
      <c r="B1016" s="4" t="s">
        <v>4051</v>
      </c>
      <c r="C1016" s="4" t="s">
        <v>1684</v>
      </c>
      <c r="E1016" s="93"/>
      <c r="F1016" s="86" t="s">
        <v>520</v>
      </c>
      <c r="G1016" s="50" t="s">
        <v>1682</v>
      </c>
      <c r="H1016" s="50" t="s">
        <v>1682</v>
      </c>
      <c r="I1016" s="51"/>
      <c r="J1016" s="52">
        <v>30</v>
      </c>
      <c r="K1016" s="52"/>
      <c r="L1016" s="53">
        <v>43588</v>
      </c>
      <c r="M1016" s="54">
        <f t="shared" si="439"/>
        <v>5</v>
      </c>
      <c r="N1016" s="52">
        <f>WEEKNUM(L1016)</f>
        <v>18</v>
      </c>
      <c r="O1016" s="55">
        <f t="shared" ca="1" si="412"/>
        <v>28</v>
      </c>
      <c r="P1016" s="55" t="str">
        <f t="shared" ca="1" si="413"/>
        <v>2019.7</v>
      </c>
      <c r="Q1016" s="56">
        <f t="shared" si="414"/>
        <v>1377.8296382730455</v>
      </c>
      <c r="R1016" s="52">
        <f t="shared" ca="1" si="415"/>
        <v>68</v>
      </c>
      <c r="S1016" s="81"/>
      <c r="T1016" s="52" t="str">
        <f t="shared" ca="1" si="423"/>
        <v>OV</v>
      </c>
      <c r="U1016" s="57" t="s">
        <v>130</v>
      </c>
      <c r="V1016" s="58">
        <f t="shared" ca="1" si="419"/>
        <v>0</v>
      </c>
      <c r="W1016" s="64" t="s">
        <v>2543</v>
      </c>
      <c r="X1016" s="60">
        <v>1104</v>
      </c>
      <c r="Y1016" s="61">
        <v>5904</v>
      </c>
      <c r="Z1016" s="56">
        <f t="shared" ca="1" si="436"/>
        <v>0</v>
      </c>
      <c r="AA1016" s="56">
        <f t="shared" ca="1" si="436"/>
        <v>0</v>
      </c>
      <c r="AB1016" s="56">
        <f t="shared" ca="1" si="436"/>
        <v>0</v>
      </c>
      <c r="AC1016" s="56">
        <f t="shared" ca="1" si="436"/>
        <v>0</v>
      </c>
      <c r="AD1016" s="56">
        <f t="shared" ca="1" si="436"/>
        <v>0</v>
      </c>
      <c r="AE1016" s="56">
        <f t="shared" ca="1" si="436"/>
        <v>0</v>
      </c>
      <c r="AF1016" s="56">
        <f t="shared" ca="1" si="436"/>
        <v>0</v>
      </c>
      <c r="AG1016" s="56">
        <f t="shared" ca="1" si="436"/>
        <v>0</v>
      </c>
      <c r="AH1016" s="56">
        <f t="shared" ca="1" si="436"/>
        <v>0</v>
      </c>
      <c r="AI1016" s="56">
        <f t="shared" ca="1" si="436"/>
        <v>5904</v>
      </c>
      <c r="AJ1016" s="56">
        <f t="shared" ca="1" si="437"/>
        <v>0</v>
      </c>
      <c r="AK1016" s="56">
        <f t="shared" ca="1" si="437"/>
        <v>0</v>
      </c>
      <c r="AL1016" s="56">
        <f t="shared" ca="1" si="437"/>
        <v>0</v>
      </c>
      <c r="AM1016" s="56">
        <f t="shared" ca="1" si="437"/>
        <v>0</v>
      </c>
      <c r="AN1016" s="56">
        <f t="shared" ca="1" si="437"/>
        <v>0</v>
      </c>
      <c r="AO1016" s="56">
        <f t="shared" ca="1" si="437"/>
        <v>0</v>
      </c>
      <c r="AP1016" s="56">
        <f t="shared" ca="1" si="437"/>
        <v>0</v>
      </c>
      <c r="AQ1016" s="56">
        <f t="shared" ca="1" si="437"/>
        <v>0</v>
      </c>
      <c r="AR1016" s="56">
        <f t="shared" ca="1" si="437"/>
        <v>0</v>
      </c>
      <c r="AS1016" s="56">
        <f t="shared" ca="1" si="437"/>
        <v>0</v>
      </c>
      <c r="AT1016" s="56">
        <f t="shared" ca="1" si="438"/>
        <v>0</v>
      </c>
      <c r="AU1016" s="56">
        <f t="shared" ca="1" si="438"/>
        <v>0</v>
      </c>
      <c r="AV1016" s="56">
        <f t="shared" ca="1" si="438"/>
        <v>0</v>
      </c>
      <c r="AW1016" s="56">
        <f t="shared" ca="1" si="438"/>
        <v>0</v>
      </c>
      <c r="AX1016" s="56">
        <f t="shared" ca="1" si="438"/>
        <v>0</v>
      </c>
      <c r="AY1016" s="56">
        <f t="shared" ca="1" si="438"/>
        <v>0</v>
      </c>
      <c r="AZ1016" s="56">
        <f t="shared" ca="1" si="438"/>
        <v>0</v>
      </c>
      <c r="BA1016" s="56">
        <f t="shared" ca="1" si="438"/>
        <v>0</v>
      </c>
      <c r="BB1016" s="56">
        <f t="shared" ca="1" si="438"/>
        <v>0</v>
      </c>
      <c r="BC1016" s="56">
        <f t="shared" ca="1" si="438"/>
        <v>0</v>
      </c>
      <c r="BD1016" s="56">
        <f t="shared" ca="1" si="438"/>
        <v>0</v>
      </c>
      <c r="BE1016" s="56">
        <f t="shared" ca="1" si="438"/>
        <v>0</v>
      </c>
      <c r="BF1016" s="56">
        <f t="shared" ca="1" si="438"/>
        <v>0</v>
      </c>
      <c r="BG1016" s="56">
        <f t="shared" ca="1" si="438"/>
        <v>0</v>
      </c>
    </row>
    <row r="1017" spans="1:59" s="4" customFormat="1" x14ac:dyDescent="0.2">
      <c r="A1017" s="4" t="s">
        <v>511</v>
      </c>
      <c r="B1017" s="4" t="s">
        <v>4051</v>
      </c>
      <c r="C1017" s="4" t="s">
        <v>1684</v>
      </c>
      <c r="E1017" s="93"/>
      <c r="F1017" s="86" t="s">
        <v>516</v>
      </c>
      <c r="G1017" s="50" t="s">
        <v>1682</v>
      </c>
      <c r="H1017" s="50" t="s">
        <v>1682</v>
      </c>
      <c r="I1017" s="51"/>
      <c r="J1017" s="52">
        <v>30</v>
      </c>
      <c r="K1017" s="52"/>
      <c r="L1017" s="53">
        <v>43587</v>
      </c>
      <c r="M1017" s="54">
        <f t="shared" si="439"/>
        <v>4</v>
      </c>
      <c r="N1017" s="52">
        <f>WEEKNUM(L1017)</f>
        <v>18</v>
      </c>
      <c r="O1017" s="55">
        <f t="shared" ca="1" si="412"/>
        <v>28</v>
      </c>
      <c r="P1017" s="55" t="str">
        <f t="shared" ca="1" si="413"/>
        <v>2019.7</v>
      </c>
      <c r="Q1017" s="56">
        <f t="shared" si="414"/>
        <v>723.36056009334879</v>
      </c>
      <c r="R1017" s="52">
        <f t="shared" ca="1" si="415"/>
        <v>69</v>
      </c>
      <c r="S1017" s="81"/>
      <c r="T1017" s="52" t="str">
        <f t="shared" ca="1" si="423"/>
        <v>OV</v>
      </c>
      <c r="U1017" s="57" t="s">
        <v>130</v>
      </c>
      <c r="V1017" s="58">
        <f t="shared" ca="1" si="419"/>
        <v>0</v>
      </c>
      <c r="W1017" s="64" t="s">
        <v>2543</v>
      </c>
      <c r="X1017" s="60">
        <v>579.6</v>
      </c>
      <c r="Y1017" s="61">
        <v>3099.6</v>
      </c>
      <c r="Z1017" s="56">
        <f t="shared" ca="1" si="436"/>
        <v>0</v>
      </c>
      <c r="AA1017" s="56">
        <f t="shared" ca="1" si="436"/>
        <v>0</v>
      </c>
      <c r="AB1017" s="56">
        <f t="shared" ca="1" si="436"/>
        <v>0</v>
      </c>
      <c r="AC1017" s="56">
        <f t="shared" ca="1" si="436"/>
        <v>0</v>
      </c>
      <c r="AD1017" s="56">
        <f t="shared" ca="1" si="436"/>
        <v>0</v>
      </c>
      <c r="AE1017" s="56">
        <f t="shared" ca="1" si="436"/>
        <v>0</v>
      </c>
      <c r="AF1017" s="56">
        <f t="shared" ca="1" si="436"/>
        <v>0</v>
      </c>
      <c r="AG1017" s="56">
        <f t="shared" ca="1" si="436"/>
        <v>0</v>
      </c>
      <c r="AH1017" s="56">
        <f t="shared" ca="1" si="436"/>
        <v>0</v>
      </c>
      <c r="AI1017" s="56">
        <f t="shared" ca="1" si="436"/>
        <v>3099.6</v>
      </c>
      <c r="AJ1017" s="56">
        <f t="shared" ca="1" si="437"/>
        <v>0</v>
      </c>
      <c r="AK1017" s="56">
        <f t="shared" ca="1" si="437"/>
        <v>0</v>
      </c>
      <c r="AL1017" s="56">
        <f t="shared" ca="1" si="437"/>
        <v>0</v>
      </c>
      <c r="AM1017" s="56">
        <f t="shared" ca="1" si="437"/>
        <v>0</v>
      </c>
      <c r="AN1017" s="56">
        <f t="shared" ca="1" si="437"/>
        <v>0</v>
      </c>
      <c r="AO1017" s="56">
        <f t="shared" ca="1" si="437"/>
        <v>0</v>
      </c>
      <c r="AP1017" s="56">
        <f t="shared" ca="1" si="437"/>
        <v>0</v>
      </c>
      <c r="AQ1017" s="56">
        <f t="shared" ca="1" si="437"/>
        <v>0</v>
      </c>
      <c r="AR1017" s="56">
        <f t="shared" ca="1" si="437"/>
        <v>0</v>
      </c>
      <c r="AS1017" s="56">
        <f t="shared" ca="1" si="437"/>
        <v>0</v>
      </c>
      <c r="AT1017" s="56">
        <f t="shared" ca="1" si="438"/>
        <v>0</v>
      </c>
      <c r="AU1017" s="56">
        <f t="shared" ca="1" si="438"/>
        <v>0</v>
      </c>
      <c r="AV1017" s="56">
        <f t="shared" ca="1" si="438"/>
        <v>0</v>
      </c>
      <c r="AW1017" s="56">
        <f t="shared" ca="1" si="438"/>
        <v>0</v>
      </c>
      <c r="AX1017" s="56">
        <f t="shared" ca="1" si="438"/>
        <v>0</v>
      </c>
      <c r="AY1017" s="56">
        <f t="shared" ca="1" si="438"/>
        <v>0</v>
      </c>
      <c r="AZ1017" s="56">
        <f t="shared" ca="1" si="438"/>
        <v>0</v>
      </c>
      <c r="BA1017" s="56">
        <f t="shared" ca="1" si="438"/>
        <v>0</v>
      </c>
      <c r="BB1017" s="56">
        <f t="shared" ca="1" si="438"/>
        <v>0</v>
      </c>
      <c r="BC1017" s="56">
        <f t="shared" ca="1" si="438"/>
        <v>0</v>
      </c>
      <c r="BD1017" s="56">
        <f t="shared" ca="1" si="438"/>
        <v>0</v>
      </c>
      <c r="BE1017" s="56">
        <f t="shared" ca="1" si="438"/>
        <v>0</v>
      </c>
      <c r="BF1017" s="56">
        <f t="shared" ca="1" si="438"/>
        <v>0</v>
      </c>
      <c r="BG1017" s="56">
        <f t="shared" ca="1" si="438"/>
        <v>0</v>
      </c>
    </row>
    <row r="1018" spans="1:59" s="4" customFormat="1" x14ac:dyDescent="0.2">
      <c r="A1018" s="4" t="s">
        <v>511</v>
      </c>
      <c r="B1018" s="4" t="s">
        <v>4051</v>
      </c>
      <c r="C1018" s="4" t="s">
        <v>1684</v>
      </c>
      <c r="E1018" s="93"/>
      <c r="F1018" s="86" t="s">
        <v>514</v>
      </c>
      <c r="G1018" s="50" t="s">
        <v>1682</v>
      </c>
      <c r="H1018" s="50" t="s">
        <v>1682</v>
      </c>
      <c r="I1018" s="51"/>
      <c r="J1018" s="52">
        <v>30</v>
      </c>
      <c r="K1018" s="52"/>
      <c r="L1018" s="53">
        <v>43587</v>
      </c>
      <c r="M1018" s="54">
        <f t="shared" si="439"/>
        <v>4</v>
      </c>
      <c r="N1018" s="52">
        <f t="shared" si="427"/>
        <v>18</v>
      </c>
      <c r="O1018" s="55">
        <f t="shared" ca="1" si="412"/>
        <v>28</v>
      </c>
      <c r="P1018" s="55" t="str">
        <f t="shared" ca="1" si="413"/>
        <v>2019.7</v>
      </c>
      <c r="Q1018" s="56">
        <f t="shared" si="414"/>
        <v>133.47724620770128</v>
      </c>
      <c r="R1018" s="52">
        <f t="shared" ca="1" si="415"/>
        <v>69</v>
      </c>
      <c r="S1018" s="81"/>
      <c r="T1018" s="52" t="str">
        <f t="shared" ca="1" si="423"/>
        <v>OV</v>
      </c>
      <c r="U1018" s="57" t="s">
        <v>130</v>
      </c>
      <c r="V1018" s="58">
        <f t="shared" ca="1" si="419"/>
        <v>0</v>
      </c>
      <c r="W1018" s="64" t="s">
        <v>2543</v>
      </c>
      <c r="X1018" s="60">
        <v>106.95</v>
      </c>
      <c r="Y1018" s="61">
        <v>571.95000000000005</v>
      </c>
      <c r="Z1018" s="56">
        <f t="shared" ca="1" si="436"/>
        <v>0</v>
      </c>
      <c r="AA1018" s="56">
        <f t="shared" ca="1" si="436"/>
        <v>0</v>
      </c>
      <c r="AB1018" s="56">
        <f t="shared" ca="1" si="436"/>
        <v>0</v>
      </c>
      <c r="AC1018" s="56">
        <f t="shared" ca="1" si="436"/>
        <v>0</v>
      </c>
      <c r="AD1018" s="56">
        <f t="shared" ca="1" si="436"/>
        <v>0</v>
      </c>
      <c r="AE1018" s="56">
        <f t="shared" ca="1" si="436"/>
        <v>0</v>
      </c>
      <c r="AF1018" s="56">
        <f t="shared" ca="1" si="436"/>
        <v>0</v>
      </c>
      <c r="AG1018" s="56">
        <f t="shared" ca="1" si="436"/>
        <v>0</v>
      </c>
      <c r="AH1018" s="56">
        <f t="shared" ca="1" si="436"/>
        <v>0</v>
      </c>
      <c r="AI1018" s="56">
        <f t="shared" ca="1" si="436"/>
        <v>571.95000000000005</v>
      </c>
      <c r="AJ1018" s="56">
        <f t="shared" ca="1" si="437"/>
        <v>0</v>
      </c>
      <c r="AK1018" s="56">
        <f t="shared" ca="1" si="437"/>
        <v>0</v>
      </c>
      <c r="AL1018" s="56">
        <f t="shared" ca="1" si="437"/>
        <v>0</v>
      </c>
      <c r="AM1018" s="56">
        <f t="shared" ca="1" si="437"/>
        <v>0</v>
      </c>
      <c r="AN1018" s="56">
        <f t="shared" ca="1" si="437"/>
        <v>0</v>
      </c>
      <c r="AO1018" s="56">
        <f t="shared" ca="1" si="437"/>
        <v>0</v>
      </c>
      <c r="AP1018" s="56">
        <f t="shared" ca="1" si="437"/>
        <v>0</v>
      </c>
      <c r="AQ1018" s="56">
        <f t="shared" ca="1" si="437"/>
        <v>0</v>
      </c>
      <c r="AR1018" s="56">
        <f t="shared" ca="1" si="437"/>
        <v>0</v>
      </c>
      <c r="AS1018" s="56">
        <f t="shared" ca="1" si="437"/>
        <v>0</v>
      </c>
      <c r="AT1018" s="56">
        <f t="shared" ca="1" si="438"/>
        <v>0</v>
      </c>
      <c r="AU1018" s="56">
        <f t="shared" ca="1" si="438"/>
        <v>0</v>
      </c>
      <c r="AV1018" s="56">
        <f t="shared" ca="1" si="438"/>
        <v>0</v>
      </c>
      <c r="AW1018" s="56">
        <f t="shared" ca="1" si="438"/>
        <v>0</v>
      </c>
      <c r="AX1018" s="56">
        <f t="shared" ca="1" si="438"/>
        <v>0</v>
      </c>
      <c r="AY1018" s="56">
        <f t="shared" ca="1" si="438"/>
        <v>0</v>
      </c>
      <c r="AZ1018" s="56">
        <f t="shared" ca="1" si="438"/>
        <v>0</v>
      </c>
      <c r="BA1018" s="56">
        <f t="shared" ca="1" si="438"/>
        <v>0</v>
      </c>
      <c r="BB1018" s="56">
        <f t="shared" ca="1" si="438"/>
        <v>0</v>
      </c>
      <c r="BC1018" s="56">
        <f t="shared" ca="1" si="438"/>
        <v>0</v>
      </c>
      <c r="BD1018" s="56">
        <f t="shared" ca="1" si="438"/>
        <v>0</v>
      </c>
      <c r="BE1018" s="56">
        <f t="shared" ca="1" si="438"/>
        <v>0</v>
      </c>
      <c r="BF1018" s="56">
        <f t="shared" ca="1" si="438"/>
        <v>0</v>
      </c>
      <c r="BG1018" s="56">
        <f t="shared" ca="1" si="438"/>
        <v>0</v>
      </c>
    </row>
    <row r="1019" spans="1:59" s="4" customFormat="1" x14ac:dyDescent="0.2">
      <c r="A1019" s="4" t="s">
        <v>511</v>
      </c>
      <c r="B1019" s="4" t="s">
        <v>4051</v>
      </c>
      <c r="C1019" s="4" t="s">
        <v>1684</v>
      </c>
      <c r="E1019" s="93"/>
      <c r="F1019" s="86" t="s">
        <v>526</v>
      </c>
      <c r="G1019" s="50" t="s">
        <v>1682</v>
      </c>
      <c r="H1019" s="50" t="s">
        <v>1682</v>
      </c>
      <c r="I1019" s="51"/>
      <c r="J1019" s="52">
        <v>30</v>
      </c>
      <c r="K1019" s="52"/>
      <c r="L1019" s="53">
        <v>43601</v>
      </c>
      <c r="M1019" s="54">
        <f t="shared" si="439"/>
        <v>4</v>
      </c>
      <c r="N1019" s="52">
        <f t="shared" si="427"/>
        <v>20</v>
      </c>
      <c r="O1019" s="55">
        <f t="shared" ca="1" si="412"/>
        <v>28</v>
      </c>
      <c r="P1019" s="55" t="str">
        <f t="shared" ca="1" si="413"/>
        <v>2019.7</v>
      </c>
      <c r="Q1019" s="56">
        <f t="shared" si="414"/>
        <v>2831.4399066511082</v>
      </c>
      <c r="R1019" s="52">
        <f t="shared" ca="1" si="415"/>
        <v>55</v>
      </c>
      <c r="S1019" s="81"/>
      <c r="T1019" s="52" t="str">
        <f t="shared" ca="1" si="423"/>
        <v>OV</v>
      </c>
      <c r="U1019" s="57" t="s">
        <v>130</v>
      </c>
      <c r="V1019" s="58">
        <f t="shared" ca="1" si="419"/>
        <v>0</v>
      </c>
      <c r="W1019" s="64" t="s">
        <v>2543</v>
      </c>
      <c r="X1019" s="60">
        <v>2268.7199999999998</v>
      </c>
      <c r="Y1019" s="61">
        <v>12132.72</v>
      </c>
      <c r="Z1019" s="56">
        <f t="shared" ca="1" si="436"/>
        <v>0</v>
      </c>
      <c r="AA1019" s="56">
        <f t="shared" ca="1" si="436"/>
        <v>0</v>
      </c>
      <c r="AB1019" s="56">
        <f t="shared" ca="1" si="436"/>
        <v>0</v>
      </c>
      <c r="AC1019" s="56">
        <f t="shared" ca="1" si="436"/>
        <v>0</v>
      </c>
      <c r="AD1019" s="56">
        <f t="shared" ca="1" si="436"/>
        <v>0</v>
      </c>
      <c r="AE1019" s="56">
        <f t="shared" ca="1" si="436"/>
        <v>0</v>
      </c>
      <c r="AF1019" s="56">
        <f t="shared" ca="1" si="436"/>
        <v>0</v>
      </c>
      <c r="AG1019" s="56">
        <f t="shared" ca="1" si="436"/>
        <v>0</v>
      </c>
      <c r="AH1019" s="56">
        <f t="shared" ca="1" si="436"/>
        <v>0</v>
      </c>
      <c r="AI1019" s="56">
        <f t="shared" ca="1" si="436"/>
        <v>12132.72</v>
      </c>
      <c r="AJ1019" s="56">
        <f t="shared" ca="1" si="437"/>
        <v>0</v>
      </c>
      <c r="AK1019" s="56">
        <f t="shared" ca="1" si="437"/>
        <v>0</v>
      </c>
      <c r="AL1019" s="56">
        <f t="shared" ca="1" si="437"/>
        <v>0</v>
      </c>
      <c r="AM1019" s="56">
        <f t="shared" ca="1" si="437"/>
        <v>0</v>
      </c>
      <c r="AN1019" s="56">
        <f t="shared" ca="1" si="437"/>
        <v>0</v>
      </c>
      <c r="AO1019" s="56">
        <f t="shared" ca="1" si="437"/>
        <v>0</v>
      </c>
      <c r="AP1019" s="56">
        <f t="shared" ca="1" si="437"/>
        <v>0</v>
      </c>
      <c r="AQ1019" s="56">
        <f t="shared" ca="1" si="437"/>
        <v>0</v>
      </c>
      <c r="AR1019" s="56">
        <f t="shared" ca="1" si="437"/>
        <v>0</v>
      </c>
      <c r="AS1019" s="56">
        <f t="shared" ca="1" si="437"/>
        <v>0</v>
      </c>
      <c r="AT1019" s="56">
        <f t="shared" ca="1" si="438"/>
        <v>0</v>
      </c>
      <c r="AU1019" s="56">
        <f t="shared" ca="1" si="438"/>
        <v>0</v>
      </c>
      <c r="AV1019" s="56">
        <f t="shared" ca="1" si="438"/>
        <v>0</v>
      </c>
      <c r="AW1019" s="56">
        <f t="shared" ca="1" si="438"/>
        <v>0</v>
      </c>
      <c r="AX1019" s="56">
        <f t="shared" ca="1" si="438"/>
        <v>0</v>
      </c>
      <c r="AY1019" s="56">
        <f t="shared" ca="1" si="438"/>
        <v>0</v>
      </c>
      <c r="AZ1019" s="56">
        <f t="shared" ca="1" si="438"/>
        <v>0</v>
      </c>
      <c r="BA1019" s="56">
        <f t="shared" ca="1" si="438"/>
        <v>0</v>
      </c>
      <c r="BB1019" s="56">
        <f t="shared" ca="1" si="438"/>
        <v>0</v>
      </c>
      <c r="BC1019" s="56">
        <f t="shared" ca="1" si="438"/>
        <v>0</v>
      </c>
      <c r="BD1019" s="56">
        <f t="shared" ca="1" si="438"/>
        <v>0</v>
      </c>
      <c r="BE1019" s="56">
        <f t="shared" ca="1" si="438"/>
        <v>0</v>
      </c>
      <c r="BF1019" s="56">
        <f t="shared" ca="1" si="438"/>
        <v>0</v>
      </c>
      <c r="BG1019" s="56">
        <f t="shared" ca="1" si="438"/>
        <v>0</v>
      </c>
    </row>
    <row r="1020" spans="1:59" s="4" customFormat="1" x14ac:dyDescent="0.2">
      <c r="A1020" s="4" t="s">
        <v>511</v>
      </c>
      <c r="B1020" s="4" t="s">
        <v>4051</v>
      </c>
      <c r="C1020" s="4" t="s">
        <v>1684</v>
      </c>
      <c r="E1020" s="93"/>
      <c r="F1020" s="86" t="s">
        <v>524</v>
      </c>
      <c r="G1020" s="50" t="s">
        <v>1682</v>
      </c>
      <c r="H1020" s="50" t="s">
        <v>1682</v>
      </c>
      <c r="I1020" s="51"/>
      <c r="J1020" s="52">
        <v>30</v>
      </c>
      <c r="K1020" s="52"/>
      <c r="L1020" s="53">
        <v>43602</v>
      </c>
      <c r="M1020" s="54">
        <f t="shared" si="439"/>
        <v>5</v>
      </c>
      <c r="N1020" s="52">
        <f>WEEKNUM(L1020)</f>
        <v>20</v>
      </c>
      <c r="O1020" s="55">
        <f t="shared" ca="1" si="412"/>
        <v>28</v>
      </c>
      <c r="P1020" s="55" t="str">
        <f t="shared" ca="1" si="413"/>
        <v>2019.7</v>
      </c>
      <c r="Q1020" s="56">
        <f t="shared" si="414"/>
        <v>1395.0525087514586</v>
      </c>
      <c r="R1020" s="52">
        <f t="shared" ca="1" si="415"/>
        <v>54</v>
      </c>
      <c r="S1020" s="81"/>
      <c r="T1020" s="52" t="str">
        <f t="shared" ca="1" si="423"/>
        <v>OV</v>
      </c>
      <c r="U1020" s="57" t="s">
        <v>130</v>
      </c>
      <c r="V1020" s="58">
        <f t="shared" ca="1" si="419"/>
        <v>0</v>
      </c>
      <c r="W1020" s="64" t="s">
        <v>2543</v>
      </c>
      <c r="X1020" s="60">
        <v>1117.8</v>
      </c>
      <c r="Y1020" s="61">
        <v>5977.8</v>
      </c>
      <c r="Z1020" s="56">
        <f t="shared" ca="1" si="436"/>
        <v>0</v>
      </c>
      <c r="AA1020" s="56">
        <f t="shared" ca="1" si="436"/>
        <v>0</v>
      </c>
      <c r="AB1020" s="56">
        <f t="shared" ca="1" si="436"/>
        <v>0</v>
      </c>
      <c r="AC1020" s="56">
        <f t="shared" ca="1" si="436"/>
        <v>0</v>
      </c>
      <c r="AD1020" s="56">
        <f t="shared" ca="1" si="436"/>
        <v>0</v>
      </c>
      <c r="AE1020" s="56">
        <f t="shared" ca="1" si="436"/>
        <v>0</v>
      </c>
      <c r="AF1020" s="56">
        <f t="shared" ca="1" si="436"/>
        <v>0</v>
      </c>
      <c r="AG1020" s="56">
        <f t="shared" ca="1" si="436"/>
        <v>0</v>
      </c>
      <c r="AH1020" s="56">
        <f t="shared" ca="1" si="436"/>
        <v>0</v>
      </c>
      <c r="AI1020" s="56">
        <f t="shared" ca="1" si="436"/>
        <v>5977.8</v>
      </c>
      <c r="AJ1020" s="56">
        <f t="shared" ca="1" si="437"/>
        <v>0</v>
      </c>
      <c r="AK1020" s="56">
        <f t="shared" ca="1" si="437"/>
        <v>0</v>
      </c>
      <c r="AL1020" s="56">
        <f t="shared" ca="1" si="437"/>
        <v>0</v>
      </c>
      <c r="AM1020" s="56">
        <f t="shared" ca="1" si="437"/>
        <v>0</v>
      </c>
      <c r="AN1020" s="56">
        <f t="shared" ca="1" si="437"/>
        <v>0</v>
      </c>
      <c r="AO1020" s="56">
        <f t="shared" ca="1" si="437"/>
        <v>0</v>
      </c>
      <c r="AP1020" s="56">
        <f t="shared" ca="1" si="437"/>
        <v>0</v>
      </c>
      <c r="AQ1020" s="56">
        <f t="shared" ca="1" si="437"/>
        <v>0</v>
      </c>
      <c r="AR1020" s="56">
        <f t="shared" ca="1" si="437"/>
        <v>0</v>
      </c>
      <c r="AS1020" s="56">
        <f t="shared" ca="1" si="437"/>
        <v>0</v>
      </c>
      <c r="AT1020" s="56">
        <f t="shared" ca="1" si="438"/>
        <v>0</v>
      </c>
      <c r="AU1020" s="56">
        <f t="shared" ca="1" si="438"/>
        <v>0</v>
      </c>
      <c r="AV1020" s="56">
        <f t="shared" ca="1" si="438"/>
        <v>0</v>
      </c>
      <c r="AW1020" s="56">
        <f t="shared" ca="1" si="438"/>
        <v>0</v>
      </c>
      <c r="AX1020" s="56">
        <f t="shared" ca="1" si="438"/>
        <v>0</v>
      </c>
      <c r="AY1020" s="56">
        <f t="shared" ca="1" si="438"/>
        <v>0</v>
      </c>
      <c r="AZ1020" s="56">
        <f t="shared" ca="1" si="438"/>
        <v>0</v>
      </c>
      <c r="BA1020" s="56">
        <f t="shared" ca="1" si="438"/>
        <v>0</v>
      </c>
      <c r="BB1020" s="56">
        <f t="shared" ca="1" si="438"/>
        <v>0</v>
      </c>
      <c r="BC1020" s="56">
        <f t="shared" ca="1" si="438"/>
        <v>0</v>
      </c>
      <c r="BD1020" s="56">
        <f t="shared" ca="1" si="438"/>
        <v>0</v>
      </c>
      <c r="BE1020" s="56">
        <f t="shared" ca="1" si="438"/>
        <v>0</v>
      </c>
      <c r="BF1020" s="56">
        <f t="shared" ca="1" si="438"/>
        <v>0</v>
      </c>
      <c r="BG1020" s="56">
        <f t="shared" ca="1" si="438"/>
        <v>0</v>
      </c>
    </row>
    <row r="1021" spans="1:59" s="4" customFormat="1" x14ac:dyDescent="0.2">
      <c r="A1021" s="4" t="s">
        <v>511</v>
      </c>
      <c r="B1021" s="4" t="s">
        <v>4051</v>
      </c>
      <c r="C1021" s="4" t="s">
        <v>1684</v>
      </c>
      <c r="E1021" s="93"/>
      <c r="F1021" s="86"/>
      <c r="G1021" s="50" t="s">
        <v>1682</v>
      </c>
      <c r="H1021" s="50" t="s">
        <v>1682</v>
      </c>
      <c r="I1021" s="51"/>
      <c r="J1021" s="52">
        <v>30</v>
      </c>
      <c r="K1021" s="52"/>
      <c r="L1021" s="53"/>
      <c r="M1021" s="54" t="str">
        <f t="shared" si="439"/>
        <v>-</v>
      </c>
      <c r="N1021" s="52">
        <f>WEEKNUM(L1021)</f>
        <v>0</v>
      </c>
      <c r="O1021" s="55">
        <f t="shared" ca="1" si="412"/>
        <v>28</v>
      </c>
      <c r="P1021" s="55" t="str">
        <f t="shared" ca="1" si="413"/>
        <v>2019.7</v>
      </c>
      <c r="Q1021" s="56">
        <f t="shared" si="414"/>
        <v>0</v>
      </c>
      <c r="R1021" s="52" t="str">
        <f t="shared" si="415"/>
        <v/>
      </c>
      <c r="S1021" s="81"/>
      <c r="T1021" s="52" t="str">
        <f t="shared" si="423"/>
        <v>OV</v>
      </c>
      <c r="U1021" s="57" t="s">
        <v>130</v>
      </c>
      <c r="V1021" s="58">
        <f t="shared" ca="1" si="419"/>
        <v>0</v>
      </c>
      <c r="W1021" s="64" t="s">
        <v>2543</v>
      </c>
      <c r="X1021" s="60"/>
      <c r="Y1021" s="61"/>
      <c r="Z1021" s="56">
        <f t="shared" ca="1" si="436"/>
        <v>0</v>
      </c>
      <c r="AA1021" s="56">
        <f t="shared" ca="1" si="436"/>
        <v>0</v>
      </c>
      <c r="AB1021" s="56">
        <f t="shared" ca="1" si="436"/>
        <v>0</v>
      </c>
      <c r="AC1021" s="56">
        <f t="shared" ca="1" si="436"/>
        <v>0</v>
      </c>
      <c r="AD1021" s="56">
        <f t="shared" ca="1" si="436"/>
        <v>0</v>
      </c>
      <c r="AE1021" s="56">
        <f t="shared" ca="1" si="436"/>
        <v>0</v>
      </c>
      <c r="AF1021" s="56">
        <f t="shared" ca="1" si="436"/>
        <v>0</v>
      </c>
      <c r="AG1021" s="56">
        <f t="shared" ca="1" si="436"/>
        <v>0</v>
      </c>
      <c r="AH1021" s="56">
        <f t="shared" ca="1" si="436"/>
        <v>0</v>
      </c>
      <c r="AI1021" s="56">
        <f t="shared" ca="1" si="436"/>
        <v>0</v>
      </c>
      <c r="AJ1021" s="56">
        <f t="shared" ca="1" si="437"/>
        <v>0</v>
      </c>
      <c r="AK1021" s="56">
        <f t="shared" ca="1" si="437"/>
        <v>0</v>
      </c>
      <c r="AL1021" s="56">
        <f t="shared" ca="1" si="437"/>
        <v>0</v>
      </c>
      <c r="AM1021" s="56">
        <f t="shared" ca="1" si="437"/>
        <v>0</v>
      </c>
      <c r="AN1021" s="56">
        <f t="shared" ca="1" si="437"/>
        <v>0</v>
      </c>
      <c r="AO1021" s="56">
        <f t="shared" ca="1" si="437"/>
        <v>0</v>
      </c>
      <c r="AP1021" s="56">
        <f t="shared" ca="1" si="437"/>
        <v>0</v>
      </c>
      <c r="AQ1021" s="56">
        <f t="shared" ca="1" si="437"/>
        <v>0</v>
      </c>
      <c r="AR1021" s="56">
        <f t="shared" ca="1" si="437"/>
        <v>0</v>
      </c>
      <c r="AS1021" s="56">
        <f t="shared" ca="1" si="437"/>
        <v>0</v>
      </c>
      <c r="AT1021" s="56">
        <f t="shared" ca="1" si="438"/>
        <v>0</v>
      </c>
      <c r="AU1021" s="56">
        <f t="shared" ca="1" si="438"/>
        <v>0</v>
      </c>
      <c r="AV1021" s="56">
        <f t="shared" ca="1" si="438"/>
        <v>0</v>
      </c>
      <c r="AW1021" s="56">
        <f t="shared" ca="1" si="438"/>
        <v>0</v>
      </c>
      <c r="AX1021" s="56">
        <f t="shared" ca="1" si="438"/>
        <v>0</v>
      </c>
      <c r="AY1021" s="56">
        <f t="shared" ca="1" si="438"/>
        <v>0</v>
      </c>
      <c r="AZ1021" s="56">
        <f t="shared" ca="1" si="438"/>
        <v>0</v>
      </c>
      <c r="BA1021" s="56">
        <f t="shared" ca="1" si="438"/>
        <v>0</v>
      </c>
      <c r="BB1021" s="56">
        <f t="shared" ca="1" si="438"/>
        <v>0</v>
      </c>
      <c r="BC1021" s="56">
        <f t="shared" ca="1" si="438"/>
        <v>0</v>
      </c>
      <c r="BD1021" s="56">
        <f t="shared" ca="1" si="438"/>
        <v>0</v>
      </c>
      <c r="BE1021" s="56">
        <f t="shared" ca="1" si="438"/>
        <v>0</v>
      </c>
      <c r="BF1021" s="56">
        <f t="shared" ca="1" si="438"/>
        <v>0</v>
      </c>
      <c r="BG1021" s="56">
        <f t="shared" ca="1" si="438"/>
        <v>0</v>
      </c>
    </row>
    <row r="1022" spans="1:59" s="4" customFormat="1" x14ac:dyDescent="0.2">
      <c r="A1022" s="4" t="s">
        <v>511</v>
      </c>
      <c r="B1022" s="4" t="s">
        <v>4051</v>
      </c>
      <c r="C1022" s="4" t="s">
        <v>1684</v>
      </c>
      <c r="E1022" s="93"/>
      <c r="F1022" s="86"/>
      <c r="G1022" s="50" t="s">
        <v>1682</v>
      </c>
      <c r="H1022" s="50" t="s">
        <v>1682</v>
      </c>
      <c r="I1022" s="51"/>
      <c r="J1022" s="52">
        <v>30</v>
      </c>
      <c r="K1022" s="52"/>
      <c r="L1022" s="53"/>
      <c r="M1022" s="54" t="str">
        <f t="shared" si="439"/>
        <v>-</v>
      </c>
      <c r="N1022" s="52">
        <f t="shared" si="427"/>
        <v>0</v>
      </c>
      <c r="O1022" s="55">
        <f t="shared" ca="1" si="412"/>
        <v>28</v>
      </c>
      <c r="P1022" s="55" t="str">
        <f t="shared" ca="1" si="413"/>
        <v>2019.7</v>
      </c>
      <c r="Q1022" s="56">
        <f t="shared" si="414"/>
        <v>0</v>
      </c>
      <c r="R1022" s="52" t="str">
        <f t="shared" si="415"/>
        <v/>
      </c>
      <c r="S1022" s="81"/>
      <c r="T1022" s="52" t="str">
        <f t="shared" si="423"/>
        <v>OV</v>
      </c>
      <c r="U1022" s="57" t="s">
        <v>130</v>
      </c>
      <c r="V1022" s="58">
        <f t="shared" ca="1" si="419"/>
        <v>0</v>
      </c>
      <c r="W1022" s="64" t="s">
        <v>2543</v>
      </c>
      <c r="X1022" s="60"/>
      <c r="Y1022" s="61"/>
      <c r="Z1022" s="56">
        <f t="shared" ref="Z1022:AI1031" ca="1" si="440">IF($O1022-WEEKNUM(Z$1815)=0,$Y1022,0)</f>
        <v>0</v>
      </c>
      <c r="AA1022" s="56">
        <f t="shared" ca="1" si="440"/>
        <v>0</v>
      </c>
      <c r="AB1022" s="56">
        <f t="shared" ca="1" si="440"/>
        <v>0</v>
      </c>
      <c r="AC1022" s="56">
        <f t="shared" ca="1" si="440"/>
        <v>0</v>
      </c>
      <c r="AD1022" s="56">
        <f t="shared" ca="1" si="440"/>
        <v>0</v>
      </c>
      <c r="AE1022" s="56">
        <f t="shared" ca="1" si="440"/>
        <v>0</v>
      </c>
      <c r="AF1022" s="56">
        <f t="shared" ca="1" si="440"/>
        <v>0</v>
      </c>
      <c r="AG1022" s="56">
        <f t="shared" ca="1" si="440"/>
        <v>0</v>
      </c>
      <c r="AH1022" s="56">
        <f t="shared" ca="1" si="440"/>
        <v>0</v>
      </c>
      <c r="AI1022" s="56">
        <f t="shared" ca="1" si="440"/>
        <v>0</v>
      </c>
      <c r="AJ1022" s="56">
        <f t="shared" ref="AJ1022:AS1031" ca="1" si="441">IF($O1022-WEEKNUM(AJ$1815)=0,$Y1022,0)</f>
        <v>0</v>
      </c>
      <c r="AK1022" s="56">
        <f t="shared" ca="1" si="441"/>
        <v>0</v>
      </c>
      <c r="AL1022" s="56">
        <f t="shared" ca="1" si="441"/>
        <v>0</v>
      </c>
      <c r="AM1022" s="56">
        <f t="shared" ca="1" si="441"/>
        <v>0</v>
      </c>
      <c r="AN1022" s="56">
        <f t="shared" ca="1" si="441"/>
        <v>0</v>
      </c>
      <c r="AO1022" s="56">
        <f t="shared" ca="1" si="441"/>
        <v>0</v>
      </c>
      <c r="AP1022" s="56">
        <f t="shared" ca="1" si="441"/>
        <v>0</v>
      </c>
      <c r="AQ1022" s="56">
        <f t="shared" ca="1" si="441"/>
        <v>0</v>
      </c>
      <c r="AR1022" s="56">
        <f t="shared" ca="1" si="441"/>
        <v>0</v>
      </c>
      <c r="AS1022" s="56">
        <f t="shared" ca="1" si="441"/>
        <v>0</v>
      </c>
      <c r="AT1022" s="56">
        <f t="shared" ref="AT1022:BG1031" ca="1" si="442">IF($O1022-WEEKNUM(AT$1815)=0,$Y1022,0)</f>
        <v>0</v>
      </c>
      <c r="AU1022" s="56">
        <f t="shared" ca="1" si="442"/>
        <v>0</v>
      </c>
      <c r="AV1022" s="56">
        <f t="shared" ca="1" si="442"/>
        <v>0</v>
      </c>
      <c r="AW1022" s="56">
        <f t="shared" ca="1" si="442"/>
        <v>0</v>
      </c>
      <c r="AX1022" s="56">
        <f t="shared" ca="1" si="442"/>
        <v>0</v>
      </c>
      <c r="AY1022" s="56">
        <f t="shared" ca="1" si="442"/>
        <v>0</v>
      </c>
      <c r="AZ1022" s="56">
        <f t="shared" ca="1" si="442"/>
        <v>0</v>
      </c>
      <c r="BA1022" s="56">
        <f t="shared" ca="1" si="442"/>
        <v>0</v>
      </c>
      <c r="BB1022" s="56">
        <f t="shared" ca="1" si="442"/>
        <v>0</v>
      </c>
      <c r="BC1022" s="56">
        <f t="shared" ca="1" si="442"/>
        <v>0</v>
      </c>
      <c r="BD1022" s="56">
        <f t="shared" ca="1" si="442"/>
        <v>0</v>
      </c>
      <c r="BE1022" s="56">
        <f t="shared" ca="1" si="442"/>
        <v>0</v>
      </c>
      <c r="BF1022" s="56">
        <f t="shared" ca="1" si="442"/>
        <v>0</v>
      </c>
      <c r="BG1022" s="56">
        <f t="shared" ca="1" si="442"/>
        <v>0</v>
      </c>
    </row>
    <row r="1023" spans="1:59" s="4" customFormat="1" x14ac:dyDescent="0.2">
      <c r="A1023" s="4" t="s">
        <v>511</v>
      </c>
      <c r="B1023" s="4" t="s">
        <v>4051</v>
      </c>
      <c r="C1023" s="4" t="s">
        <v>1684</v>
      </c>
      <c r="E1023" s="93"/>
      <c r="F1023" s="86"/>
      <c r="G1023" s="50" t="s">
        <v>1682</v>
      </c>
      <c r="H1023" s="50" t="s">
        <v>1682</v>
      </c>
      <c r="I1023" s="51"/>
      <c r="J1023" s="52">
        <v>30</v>
      </c>
      <c r="K1023" s="52"/>
      <c r="L1023" s="53"/>
      <c r="M1023" s="54" t="str">
        <f t="shared" si="439"/>
        <v>-</v>
      </c>
      <c r="N1023" s="52">
        <f>WEEKNUM(L1023)</f>
        <v>0</v>
      </c>
      <c r="O1023" s="55">
        <f t="shared" ca="1" si="412"/>
        <v>28</v>
      </c>
      <c r="P1023" s="55" t="str">
        <f t="shared" ca="1" si="413"/>
        <v>2019.7</v>
      </c>
      <c r="Q1023" s="56">
        <f t="shared" si="414"/>
        <v>0</v>
      </c>
      <c r="R1023" s="52" t="str">
        <f t="shared" si="415"/>
        <v/>
      </c>
      <c r="S1023" s="81"/>
      <c r="T1023" s="52" t="str">
        <f t="shared" si="423"/>
        <v>OV</v>
      </c>
      <c r="U1023" s="57" t="s">
        <v>130</v>
      </c>
      <c r="V1023" s="58">
        <f t="shared" ca="1" si="419"/>
        <v>0</v>
      </c>
      <c r="W1023" s="64" t="s">
        <v>2543</v>
      </c>
      <c r="X1023" s="60"/>
      <c r="Y1023" s="61"/>
      <c r="Z1023" s="56">
        <f t="shared" ca="1" si="440"/>
        <v>0</v>
      </c>
      <c r="AA1023" s="56">
        <f t="shared" ca="1" si="440"/>
        <v>0</v>
      </c>
      <c r="AB1023" s="56">
        <f t="shared" ca="1" si="440"/>
        <v>0</v>
      </c>
      <c r="AC1023" s="56">
        <f t="shared" ca="1" si="440"/>
        <v>0</v>
      </c>
      <c r="AD1023" s="56">
        <f t="shared" ca="1" si="440"/>
        <v>0</v>
      </c>
      <c r="AE1023" s="56">
        <f t="shared" ca="1" si="440"/>
        <v>0</v>
      </c>
      <c r="AF1023" s="56">
        <f t="shared" ca="1" si="440"/>
        <v>0</v>
      </c>
      <c r="AG1023" s="56">
        <f t="shared" ca="1" si="440"/>
        <v>0</v>
      </c>
      <c r="AH1023" s="56">
        <f t="shared" ca="1" si="440"/>
        <v>0</v>
      </c>
      <c r="AI1023" s="56">
        <f t="shared" ca="1" si="440"/>
        <v>0</v>
      </c>
      <c r="AJ1023" s="56">
        <f t="shared" ca="1" si="441"/>
        <v>0</v>
      </c>
      <c r="AK1023" s="56">
        <f t="shared" ca="1" si="441"/>
        <v>0</v>
      </c>
      <c r="AL1023" s="56">
        <f t="shared" ca="1" si="441"/>
        <v>0</v>
      </c>
      <c r="AM1023" s="56">
        <f t="shared" ca="1" si="441"/>
        <v>0</v>
      </c>
      <c r="AN1023" s="56">
        <f t="shared" ca="1" si="441"/>
        <v>0</v>
      </c>
      <c r="AO1023" s="56">
        <f t="shared" ca="1" si="441"/>
        <v>0</v>
      </c>
      <c r="AP1023" s="56">
        <f t="shared" ca="1" si="441"/>
        <v>0</v>
      </c>
      <c r="AQ1023" s="56">
        <f t="shared" ca="1" si="441"/>
        <v>0</v>
      </c>
      <c r="AR1023" s="56">
        <f t="shared" ca="1" si="441"/>
        <v>0</v>
      </c>
      <c r="AS1023" s="56">
        <f t="shared" ca="1" si="441"/>
        <v>0</v>
      </c>
      <c r="AT1023" s="56">
        <f t="shared" ca="1" si="442"/>
        <v>0</v>
      </c>
      <c r="AU1023" s="56">
        <f t="shared" ca="1" si="442"/>
        <v>0</v>
      </c>
      <c r="AV1023" s="56">
        <f t="shared" ca="1" si="442"/>
        <v>0</v>
      </c>
      <c r="AW1023" s="56">
        <f t="shared" ca="1" si="442"/>
        <v>0</v>
      </c>
      <c r="AX1023" s="56">
        <f t="shared" ca="1" si="442"/>
        <v>0</v>
      </c>
      <c r="AY1023" s="56">
        <f t="shared" ca="1" si="442"/>
        <v>0</v>
      </c>
      <c r="AZ1023" s="56">
        <f t="shared" ca="1" si="442"/>
        <v>0</v>
      </c>
      <c r="BA1023" s="56">
        <f t="shared" ca="1" si="442"/>
        <v>0</v>
      </c>
      <c r="BB1023" s="56">
        <f t="shared" ca="1" si="442"/>
        <v>0</v>
      </c>
      <c r="BC1023" s="56">
        <f t="shared" ca="1" si="442"/>
        <v>0</v>
      </c>
      <c r="BD1023" s="56">
        <f t="shared" ca="1" si="442"/>
        <v>0</v>
      </c>
      <c r="BE1023" s="56">
        <f t="shared" ca="1" si="442"/>
        <v>0</v>
      </c>
      <c r="BF1023" s="56">
        <f t="shared" ca="1" si="442"/>
        <v>0</v>
      </c>
      <c r="BG1023" s="56">
        <f t="shared" ca="1" si="442"/>
        <v>0</v>
      </c>
    </row>
    <row r="1024" spans="1:59" s="4" customFormat="1" x14ac:dyDescent="0.2">
      <c r="A1024" s="4" t="s">
        <v>511</v>
      </c>
      <c r="B1024" s="4" t="s">
        <v>4051</v>
      </c>
      <c r="C1024" s="4" t="s">
        <v>1684</v>
      </c>
      <c r="E1024" s="93"/>
      <c r="F1024" s="86"/>
      <c r="G1024" s="50" t="s">
        <v>1682</v>
      </c>
      <c r="H1024" s="50" t="s">
        <v>1682</v>
      </c>
      <c r="I1024" s="51"/>
      <c r="J1024" s="52">
        <v>30</v>
      </c>
      <c r="K1024" s="52"/>
      <c r="L1024" s="53"/>
      <c r="M1024" s="54" t="str">
        <f t="shared" si="439"/>
        <v>-</v>
      </c>
      <c r="N1024" s="52">
        <f>WEEKNUM(L1024)</f>
        <v>0</v>
      </c>
      <c r="O1024" s="55">
        <f t="shared" ca="1" si="412"/>
        <v>28</v>
      </c>
      <c r="P1024" s="55" t="str">
        <f t="shared" ca="1" si="413"/>
        <v>2019.7</v>
      </c>
      <c r="Q1024" s="56">
        <f t="shared" si="414"/>
        <v>0</v>
      </c>
      <c r="R1024" s="52" t="str">
        <f t="shared" si="415"/>
        <v/>
      </c>
      <c r="S1024" s="81"/>
      <c r="T1024" s="52" t="str">
        <f t="shared" si="423"/>
        <v>OV</v>
      </c>
      <c r="U1024" s="57" t="s">
        <v>130</v>
      </c>
      <c r="V1024" s="58">
        <f t="shared" ca="1" si="419"/>
        <v>0</v>
      </c>
      <c r="W1024" s="64" t="s">
        <v>2543</v>
      </c>
      <c r="X1024" s="60"/>
      <c r="Y1024" s="61"/>
      <c r="Z1024" s="56">
        <f t="shared" ca="1" si="440"/>
        <v>0</v>
      </c>
      <c r="AA1024" s="56">
        <f t="shared" ca="1" si="440"/>
        <v>0</v>
      </c>
      <c r="AB1024" s="56">
        <f t="shared" ca="1" si="440"/>
        <v>0</v>
      </c>
      <c r="AC1024" s="56">
        <f t="shared" ca="1" si="440"/>
        <v>0</v>
      </c>
      <c r="AD1024" s="56">
        <f t="shared" ca="1" si="440"/>
        <v>0</v>
      </c>
      <c r="AE1024" s="56">
        <f t="shared" ca="1" si="440"/>
        <v>0</v>
      </c>
      <c r="AF1024" s="56">
        <f t="shared" ca="1" si="440"/>
        <v>0</v>
      </c>
      <c r="AG1024" s="56">
        <f t="shared" ca="1" si="440"/>
        <v>0</v>
      </c>
      <c r="AH1024" s="56">
        <f t="shared" ca="1" si="440"/>
        <v>0</v>
      </c>
      <c r="AI1024" s="56">
        <f t="shared" ca="1" si="440"/>
        <v>0</v>
      </c>
      <c r="AJ1024" s="56">
        <f t="shared" ca="1" si="441"/>
        <v>0</v>
      </c>
      <c r="AK1024" s="56">
        <f t="shared" ca="1" si="441"/>
        <v>0</v>
      </c>
      <c r="AL1024" s="56">
        <f t="shared" ca="1" si="441"/>
        <v>0</v>
      </c>
      <c r="AM1024" s="56">
        <f t="shared" ca="1" si="441"/>
        <v>0</v>
      </c>
      <c r="AN1024" s="56">
        <f t="shared" ca="1" si="441"/>
        <v>0</v>
      </c>
      <c r="AO1024" s="56">
        <f t="shared" ca="1" si="441"/>
        <v>0</v>
      </c>
      <c r="AP1024" s="56">
        <f t="shared" ca="1" si="441"/>
        <v>0</v>
      </c>
      <c r="AQ1024" s="56">
        <f t="shared" ca="1" si="441"/>
        <v>0</v>
      </c>
      <c r="AR1024" s="56">
        <f t="shared" ca="1" si="441"/>
        <v>0</v>
      </c>
      <c r="AS1024" s="56">
        <f t="shared" ca="1" si="441"/>
        <v>0</v>
      </c>
      <c r="AT1024" s="56">
        <f t="shared" ca="1" si="442"/>
        <v>0</v>
      </c>
      <c r="AU1024" s="56">
        <f t="shared" ca="1" si="442"/>
        <v>0</v>
      </c>
      <c r="AV1024" s="56">
        <f t="shared" ca="1" si="442"/>
        <v>0</v>
      </c>
      <c r="AW1024" s="56">
        <f t="shared" ca="1" si="442"/>
        <v>0</v>
      </c>
      <c r="AX1024" s="56">
        <f t="shared" ca="1" si="442"/>
        <v>0</v>
      </c>
      <c r="AY1024" s="56">
        <f t="shared" ca="1" si="442"/>
        <v>0</v>
      </c>
      <c r="AZ1024" s="56">
        <f t="shared" ca="1" si="442"/>
        <v>0</v>
      </c>
      <c r="BA1024" s="56">
        <f t="shared" ca="1" si="442"/>
        <v>0</v>
      </c>
      <c r="BB1024" s="56">
        <f t="shared" ca="1" si="442"/>
        <v>0</v>
      </c>
      <c r="BC1024" s="56">
        <f t="shared" ca="1" si="442"/>
        <v>0</v>
      </c>
      <c r="BD1024" s="56">
        <f t="shared" ca="1" si="442"/>
        <v>0</v>
      </c>
      <c r="BE1024" s="56">
        <f t="shared" ca="1" si="442"/>
        <v>0</v>
      </c>
      <c r="BF1024" s="56">
        <f t="shared" ca="1" si="442"/>
        <v>0</v>
      </c>
      <c r="BG1024" s="56">
        <f t="shared" ca="1" si="442"/>
        <v>0</v>
      </c>
    </row>
    <row r="1025" spans="1:59" s="4" customFormat="1" x14ac:dyDescent="0.2">
      <c r="A1025" s="4" t="s">
        <v>511</v>
      </c>
      <c r="B1025" s="4" t="s">
        <v>4051</v>
      </c>
      <c r="C1025" s="4" t="s">
        <v>1684</v>
      </c>
      <c r="E1025" s="93"/>
      <c r="F1025" s="86"/>
      <c r="G1025" s="50" t="s">
        <v>1682</v>
      </c>
      <c r="H1025" s="50" t="s">
        <v>1682</v>
      </c>
      <c r="I1025" s="51"/>
      <c r="J1025" s="52">
        <v>30</v>
      </c>
      <c r="K1025" s="52"/>
      <c r="L1025" s="53"/>
      <c r="M1025" s="54" t="str">
        <f t="shared" si="439"/>
        <v>-</v>
      </c>
      <c r="N1025" s="52">
        <f>WEEKNUM(L1025)</f>
        <v>0</v>
      </c>
      <c r="O1025" s="55">
        <f t="shared" ca="1" si="412"/>
        <v>28</v>
      </c>
      <c r="P1025" s="55" t="str">
        <f t="shared" ca="1" si="413"/>
        <v>2019.7</v>
      </c>
      <c r="Q1025" s="56">
        <f t="shared" si="414"/>
        <v>0</v>
      </c>
      <c r="R1025" s="52" t="str">
        <f t="shared" si="415"/>
        <v/>
      </c>
      <c r="S1025" s="81"/>
      <c r="T1025" s="52" t="str">
        <f t="shared" si="423"/>
        <v>OV</v>
      </c>
      <c r="U1025" s="57" t="s">
        <v>130</v>
      </c>
      <c r="V1025" s="58">
        <f t="shared" ca="1" si="419"/>
        <v>0</v>
      </c>
      <c r="W1025" s="64" t="s">
        <v>2543</v>
      </c>
      <c r="X1025" s="60"/>
      <c r="Y1025" s="61"/>
      <c r="Z1025" s="56">
        <f t="shared" ca="1" si="440"/>
        <v>0</v>
      </c>
      <c r="AA1025" s="56">
        <f t="shared" ca="1" si="440"/>
        <v>0</v>
      </c>
      <c r="AB1025" s="56">
        <f t="shared" ca="1" si="440"/>
        <v>0</v>
      </c>
      <c r="AC1025" s="56">
        <f t="shared" ca="1" si="440"/>
        <v>0</v>
      </c>
      <c r="AD1025" s="56">
        <f t="shared" ca="1" si="440"/>
        <v>0</v>
      </c>
      <c r="AE1025" s="56">
        <f t="shared" ca="1" si="440"/>
        <v>0</v>
      </c>
      <c r="AF1025" s="56">
        <f t="shared" ca="1" si="440"/>
        <v>0</v>
      </c>
      <c r="AG1025" s="56">
        <f t="shared" ca="1" si="440"/>
        <v>0</v>
      </c>
      <c r="AH1025" s="56">
        <f t="shared" ca="1" si="440"/>
        <v>0</v>
      </c>
      <c r="AI1025" s="56">
        <f t="shared" ca="1" si="440"/>
        <v>0</v>
      </c>
      <c r="AJ1025" s="56">
        <f t="shared" ca="1" si="441"/>
        <v>0</v>
      </c>
      <c r="AK1025" s="56">
        <f t="shared" ca="1" si="441"/>
        <v>0</v>
      </c>
      <c r="AL1025" s="56">
        <f t="shared" ca="1" si="441"/>
        <v>0</v>
      </c>
      <c r="AM1025" s="56">
        <f t="shared" ca="1" si="441"/>
        <v>0</v>
      </c>
      <c r="AN1025" s="56">
        <f t="shared" ca="1" si="441"/>
        <v>0</v>
      </c>
      <c r="AO1025" s="56">
        <f t="shared" ca="1" si="441"/>
        <v>0</v>
      </c>
      <c r="AP1025" s="56">
        <f t="shared" ca="1" si="441"/>
        <v>0</v>
      </c>
      <c r="AQ1025" s="56">
        <f t="shared" ca="1" si="441"/>
        <v>0</v>
      </c>
      <c r="AR1025" s="56">
        <f t="shared" ca="1" si="441"/>
        <v>0</v>
      </c>
      <c r="AS1025" s="56">
        <f t="shared" ca="1" si="441"/>
        <v>0</v>
      </c>
      <c r="AT1025" s="56">
        <f t="shared" ca="1" si="442"/>
        <v>0</v>
      </c>
      <c r="AU1025" s="56">
        <f t="shared" ca="1" si="442"/>
        <v>0</v>
      </c>
      <c r="AV1025" s="56">
        <f t="shared" ca="1" si="442"/>
        <v>0</v>
      </c>
      <c r="AW1025" s="56">
        <f t="shared" ca="1" si="442"/>
        <v>0</v>
      </c>
      <c r="AX1025" s="56">
        <f t="shared" ca="1" si="442"/>
        <v>0</v>
      </c>
      <c r="AY1025" s="56">
        <f t="shared" ca="1" si="442"/>
        <v>0</v>
      </c>
      <c r="AZ1025" s="56">
        <f t="shared" ca="1" si="442"/>
        <v>0</v>
      </c>
      <c r="BA1025" s="56">
        <f t="shared" ca="1" si="442"/>
        <v>0</v>
      </c>
      <c r="BB1025" s="56">
        <f t="shared" ca="1" si="442"/>
        <v>0</v>
      </c>
      <c r="BC1025" s="56">
        <f t="shared" ca="1" si="442"/>
        <v>0</v>
      </c>
      <c r="BD1025" s="56">
        <f t="shared" ca="1" si="442"/>
        <v>0</v>
      </c>
      <c r="BE1025" s="56">
        <f t="shared" ca="1" si="442"/>
        <v>0</v>
      </c>
      <c r="BF1025" s="56">
        <f t="shared" ca="1" si="442"/>
        <v>0</v>
      </c>
      <c r="BG1025" s="56">
        <f t="shared" ca="1" si="442"/>
        <v>0</v>
      </c>
    </row>
    <row r="1026" spans="1:59" s="4" customFormat="1" x14ac:dyDescent="0.2">
      <c r="A1026" s="4" t="s">
        <v>296</v>
      </c>
      <c r="B1026" s="4" t="s">
        <v>4026</v>
      </c>
      <c r="C1026" s="4" t="s">
        <v>1684</v>
      </c>
      <c r="E1026" s="66"/>
      <c r="F1026" s="67"/>
      <c r="G1026" s="50" t="s">
        <v>1682</v>
      </c>
      <c r="H1026" s="50" t="s">
        <v>1682</v>
      </c>
      <c r="I1026" s="51"/>
      <c r="J1026" s="52">
        <v>30</v>
      </c>
      <c r="K1026" s="52"/>
      <c r="L1026" s="53"/>
      <c r="M1026" s="54" t="str">
        <f t="shared" si="439"/>
        <v>-</v>
      </c>
      <c r="N1026" s="52">
        <f t="shared" si="427"/>
        <v>0</v>
      </c>
      <c r="O1026" s="55">
        <f t="shared" ref="O1026:O1089" ca="1" si="443">WEEKNUM(IF((L1026)&lt;$A$1825,$A$1825,(L1026)))</f>
        <v>28</v>
      </c>
      <c r="P1026" s="55" t="str">
        <f t="shared" ref="P1026:P1089" ca="1" si="444">YEAR(IF((L1026)&lt;$A$1825,$A$1825,(L1026)))&amp;"."&amp;MONTH(IF((L1026)&lt;$A$1825,$A$1825,(L1026)))</f>
        <v>2019.7</v>
      </c>
      <c r="Q1026" s="56">
        <f t="shared" ref="Q1026:Q1089" si="445">IF(U1026="PLN",Y1026/$A$1826,Y1026)</f>
        <v>0</v>
      </c>
      <c r="R1026" s="52" t="str">
        <f t="shared" ref="R1026:R1089" si="446">IF(L1026=0,"",IFERROR(_xlfn.DAYS($A$1825,L1026),""))</f>
        <v/>
      </c>
      <c r="S1026" s="81"/>
      <c r="T1026" s="52" t="str">
        <f t="shared" si="423"/>
        <v>OV</v>
      </c>
      <c r="U1026" s="57" t="s">
        <v>178</v>
      </c>
      <c r="V1026" s="58">
        <f t="shared" ca="1" si="419"/>
        <v>0</v>
      </c>
      <c r="W1026" s="59"/>
      <c r="X1026" s="60"/>
      <c r="Y1026" s="61"/>
      <c r="Z1026" s="56">
        <f t="shared" ca="1" si="440"/>
        <v>0</v>
      </c>
      <c r="AA1026" s="56">
        <f t="shared" ca="1" si="440"/>
        <v>0</v>
      </c>
      <c r="AB1026" s="56">
        <f t="shared" ca="1" si="440"/>
        <v>0</v>
      </c>
      <c r="AC1026" s="56">
        <f t="shared" ca="1" si="440"/>
        <v>0</v>
      </c>
      <c r="AD1026" s="56">
        <f t="shared" ca="1" si="440"/>
        <v>0</v>
      </c>
      <c r="AE1026" s="56">
        <f t="shared" ca="1" si="440"/>
        <v>0</v>
      </c>
      <c r="AF1026" s="56">
        <f t="shared" ca="1" si="440"/>
        <v>0</v>
      </c>
      <c r="AG1026" s="56">
        <f t="shared" ca="1" si="440"/>
        <v>0</v>
      </c>
      <c r="AH1026" s="56">
        <f t="shared" ca="1" si="440"/>
        <v>0</v>
      </c>
      <c r="AI1026" s="56">
        <f t="shared" ca="1" si="440"/>
        <v>0</v>
      </c>
      <c r="AJ1026" s="56">
        <f t="shared" ca="1" si="441"/>
        <v>0</v>
      </c>
      <c r="AK1026" s="56">
        <f t="shared" ca="1" si="441"/>
        <v>0</v>
      </c>
      <c r="AL1026" s="56">
        <f t="shared" ca="1" si="441"/>
        <v>0</v>
      </c>
      <c r="AM1026" s="56">
        <f t="shared" ca="1" si="441"/>
        <v>0</v>
      </c>
      <c r="AN1026" s="56">
        <f t="shared" ca="1" si="441"/>
        <v>0</v>
      </c>
      <c r="AO1026" s="56">
        <f t="shared" ca="1" si="441"/>
        <v>0</v>
      </c>
      <c r="AP1026" s="56">
        <f t="shared" ca="1" si="441"/>
        <v>0</v>
      </c>
      <c r="AQ1026" s="56">
        <f t="shared" ca="1" si="441"/>
        <v>0</v>
      </c>
      <c r="AR1026" s="56">
        <f t="shared" ca="1" si="441"/>
        <v>0</v>
      </c>
      <c r="AS1026" s="56">
        <f t="shared" ca="1" si="441"/>
        <v>0</v>
      </c>
      <c r="AT1026" s="56">
        <f t="shared" ca="1" si="442"/>
        <v>0</v>
      </c>
      <c r="AU1026" s="56">
        <f t="shared" ca="1" si="442"/>
        <v>0</v>
      </c>
      <c r="AV1026" s="56">
        <f t="shared" ca="1" si="442"/>
        <v>0</v>
      </c>
      <c r="AW1026" s="56">
        <f t="shared" ca="1" si="442"/>
        <v>0</v>
      </c>
      <c r="AX1026" s="56">
        <f t="shared" ca="1" si="442"/>
        <v>0</v>
      </c>
      <c r="AY1026" s="56">
        <f t="shared" ca="1" si="442"/>
        <v>0</v>
      </c>
      <c r="AZ1026" s="56">
        <f t="shared" ca="1" si="442"/>
        <v>0</v>
      </c>
      <c r="BA1026" s="56">
        <f t="shared" ca="1" si="442"/>
        <v>0</v>
      </c>
      <c r="BB1026" s="56">
        <f t="shared" ca="1" si="442"/>
        <v>0</v>
      </c>
      <c r="BC1026" s="56">
        <f t="shared" ca="1" si="442"/>
        <v>0</v>
      </c>
      <c r="BD1026" s="56">
        <f t="shared" ca="1" si="442"/>
        <v>0</v>
      </c>
      <c r="BE1026" s="56">
        <f t="shared" ca="1" si="442"/>
        <v>0</v>
      </c>
      <c r="BF1026" s="56">
        <f t="shared" ca="1" si="442"/>
        <v>0</v>
      </c>
      <c r="BG1026" s="56">
        <f t="shared" ca="1" si="442"/>
        <v>0</v>
      </c>
    </row>
    <row r="1027" spans="1:59" s="4" customFormat="1" x14ac:dyDescent="0.2">
      <c r="A1027" s="4" t="s">
        <v>296</v>
      </c>
      <c r="B1027" s="4" t="s">
        <v>4026</v>
      </c>
      <c r="C1027" s="4" t="s">
        <v>1684</v>
      </c>
      <c r="E1027" s="66"/>
      <c r="F1027" s="67"/>
      <c r="G1027" s="50" t="s">
        <v>1682</v>
      </c>
      <c r="H1027" s="50" t="s">
        <v>1682</v>
      </c>
      <c r="I1027" s="51"/>
      <c r="J1027" s="52">
        <v>30</v>
      </c>
      <c r="K1027" s="52"/>
      <c r="L1027" s="53"/>
      <c r="M1027" s="54" t="str">
        <f t="shared" si="439"/>
        <v>-</v>
      </c>
      <c r="N1027" s="52">
        <f t="shared" si="427"/>
        <v>0</v>
      </c>
      <c r="O1027" s="55">
        <f t="shared" ca="1" si="443"/>
        <v>28</v>
      </c>
      <c r="P1027" s="55" t="str">
        <f t="shared" ca="1" si="444"/>
        <v>2019.7</v>
      </c>
      <c r="Q1027" s="56">
        <f t="shared" si="445"/>
        <v>0</v>
      </c>
      <c r="R1027" s="52" t="str">
        <f t="shared" si="446"/>
        <v/>
      </c>
      <c r="S1027" s="81"/>
      <c r="T1027" s="52" t="str">
        <f t="shared" si="423"/>
        <v>OV</v>
      </c>
      <c r="U1027" s="57" t="s">
        <v>178</v>
      </c>
      <c r="V1027" s="58">
        <f t="shared" ca="1" si="419"/>
        <v>0</v>
      </c>
      <c r="W1027" s="59"/>
      <c r="X1027" s="60"/>
      <c r="Y1027" s="61"/>
      <c r="Z1027" s="56">
        <f t="shared" ca="1" si="440"/>
        <v>0</v>
      </c>
      <c r="AA1027" s="56">
        <f t="shared" ca="1" si="440"/>
        <v>0</v>
      </c>
      <c r="AB1027" s="56">
        <f t="shared" ca="1" si="440"/>
        <v>0</v>
      </c>
      <c r="AC1027" s="56">
        <f t="shared" ca="1" si="440"/>
        <v>0</v>
      </c>
      <c r="AD1027" s="56">
        <f t="shared" ca="1" si="440"/>
        <v>0</v>
      </c>
      <c r="AE1027" s="56">
        <f t="shared" ca="1" si="440"/>
        <v>0</v>
      </c>
      <c r="AF1027" s="56">
        <f t="shared" ca="1" si="440"/>
        <v>0</v>
      </c>
      <c r="AG1027" s="56">
        <f t="shared" ca="1" si="440"/>
        <v>0</v>
      </c>
      <c r="AH1027" s="56">
        <f t="shared" ca="1" si="440"/>
        <v>0</v>
      </c>
      <c r="AI1027" s="56">
        <f t="shared" ca="1" si="440"/>
        <v>0</v>
      </c>
      <c r="AJ1027" s="56">
        <f t="shared" ca="1" si="441"/>
        <v>0</v>
      </c>
      <c r="AK1027" s="56">
        <f t="shared" ca="1" si="441"/>
        <v>0</v>
      </c>
      <c r="AL1027" s="56">
        <f t="shared" ca="1" si="441"/>
        <v>0</v>
      </c>
      <c r="AM1027" s="56">
        <f t="shared" ca="1" si="441"/>
        <v>0</v>
      </c>
      <c r="AN1027" s="56">
        <f t="shared" ca="1" si="441"/>
        <v>0</v>
      </c>
      <c r="AO1027" s="56">
        <f t="shared" ca="1" si="441"/>
        <v>0</v>
      </c>
      <c r="AP1027" s="56">
        <f t="shared" ca="1" si="441"/>
        <v>0</v>
      </c>
      <c r="AQ1027" s="56">
        <f t="shared" ca="1" si="441"/>
        <v>0</v>
      </c>
      <c r="AR1027" s="56">
        <f t="shared" ca="1" si="441"/>
        <v>0</v>
      </c>
      <c r="AS1027" s="56">
        <f t="shared" ca="1" si="441"/>
        <v>0</v>
      </c>
      <c r="AT1027" s="56">
        <f t="shared" ca="1" si="442"/>
        <v>0</v>
      </c>
      <c r="AU1027" s="56">
        <f t="shared" ca="1" si="442"/>
        <v>0</v>
      </c>
      <c r="AV1027" s="56">
        <f t="shared" ca="1" si="442"/>
        <v>0</v>
      </c>
      <c r="AW1027" s="56">
        <f t="shared" ca="1" si="442"/>
        <v>0</v>
      </c>
      <c r="AX1027" s="56">
        <f t="shared" ca="1" si="442"/>
        <v>0</v>
      </c>
      <c r="AY1027" s="56">
        <f t="shared" ca="1" si="442"/>
        <v>0</v>
      </c>
      <c r="AZ1027" s="56">
        <f t="shared" ca="1" si="442"/>
        <v>0</v>
      </c>
      <c r="BA1027" s="56">
        <f t="shared" ca="1" si="442"/>
        <v>0</v>
      </c>
      <c r="BB1027" s="56">
        <f t="shared" ca="1" si="442"/>
        <v>0</v>
      </c>
      <c r="BC1027" s="56">
        <f t="shared" ca="1" si="442"/>
        <v>0</v>
      </c>
      <c r="BD1027" s="56">
        <f t="shared" ca="1" si="442"/>
        <v>0</v>
      </c>
      <c r="BE1027" s="56">
        <f t="shared" ca="1" si="442"/>
        <v>0</v>
      </c>
      <c r="BF1027" s="56">
        <f t="shared" ca="1" si="442"/>
        <v>0</v>
      </c>
      <c r="BG1027" s="56">
        <f t="shared" ca="1" si="442"/>
        <v>0</v>
      </c>
    </row>
    <row r="1028" spans="1:59" s="4" customFormat="1" x14ac:dyDescent="0.2">
      <c r="A1028" s="4" t="s">
        <v>296</v>
      </c>
      <c r="B1028" s="4" t="s">
        <v>4026</v>
      </c>
      <c r="C1028" s="4" t="s">
        <v>1684</v>
      </c>
      <c r="E1028" s="66"/>
      <c r="F1028" s="67"/>
      <c r="G1028" s="50" t="s">
        <v>1682</v>
      </c>
      <c r="H1028" s="50" t="s">
        <v>1682</v>
      </c>
      <c r="I1028" s="51"/>
      <c r="J1028" s="52">
        <v>30</v>
      </c>
      <c r="K1028" s="52"/>
      <c r="L1028" s="53"/>
      <c r="M1028" s="54" t="str">
        <f t="shared" si="439"/>
        <v>-</v>
      </c>
      <c r="N1028" s="52">
        <f t="shared" si="427"/>
        <v>0</v>
      </c>
      <c r="O1028" s="55">
        <f t="shared" ca="1" si="443"/>
        <v>28</v>
      </c>
      <c r="P1028" s="55" t="str">
        <f t="shared" ca="1" si="444"/>
        <v>2019.7</v>
      </c>
      <c r="Q1028" s="56">
        <f t="shared" si="445"/>
        <v>0</v>
      </c>
      <c r="R1028" s="52" t="str">
        <f t="shared" si="446"/>
        <v/>
      </c>
      <c r="S1028" s="81"/>
      <c r="T1028" s="52" t="str">
        <f t="shared" si="423"/>
        <v>OV</v>
      </c>
      <c r="U1028" s="57" t="s">
        <v>178</v>
      </c>
      <c r="V1028" s="58">
        <f t="shared" ca="1" si="419"/>
        <v>0</v>
      </c>
      <c r="W1028" s="59"/>
      <c r="X1028" s="60"/>
      <c r="Y1028" s="61"/>
      <c r="Z1028" s="56">
        <f t="shared" ca="1" si="440"/>
        <v>0</v>
      </c>
      <c r="AA1028" s="56">
        <f t="shared" ca="1" si="440"/>
        <v>0</v>
      </c>
      <c r="AB1028" s="56">
        <f t="shared" ca="1" si="440"/>
        <v>0</v>
      </c>
      <c r="AC1028" s="56">
        <f t="shared" ca="1" si="440"/>
        <v>0</v>
      </c>
      <c r="AD1028" s="56">
        <f t="shared" ca="1" si="440"/>
        <v>0</v>
      </c>
      <c r="AE1028" s="56">
        <f t="shared" ca="1" si="440"/>
        <v>0</v>
      </c>
      <c r="AF1028" s="56">
        <f t="shared" ca="1" si="440"/>
        <v>0</v>
      </c>
      <c r="AG1028" s="56">
        <f t="shared" ca="1" si="440"/>
        <v>0</v>
      </c>
      <c r="AH1028" s="56">
        <f t="shared" ca="1" si="440"/>
        <v>0</v>
      </c>
      <c r="AI1028" s="56">
        <f t="shared" ca="1" si="440"/>
        <v>0</v>
      </c>
      <c r="AJ1028" s="56">
        <f t="shared" ca="1" si="441"/>
        <v>0</v>
      </c>
      <c r="AK1028" s="56">
        <f t="shared" ca="1" si="441"/>
        <v>0</v>
      </c>
      <c r="AL1028" s="56">
        <f t="shared" ca="1" si="441"/>
        <v>0</v>
      </c>
      <c r="AM1028" s="56">
        <f t="shared" ca="1" si="441"/>
        <v>0</v>
      </c>
      <c r="AN1028" s="56">
        <f t="shared" ca="1" si="441"/>
        <v>0</v>
      </c>
      <c r="AO1028" s="56">
        <f t="shared" ca="1" si="441"/>
        <v>0</v>
      </c>
      <c r="AP1028" s="56">
        <f t="shared" ca="1" si="441"/>
        <v>0</v>
      </c>
      <c r="AQ1028" s="56">
        <f t="shared" ca="1" si="441"/>
        <v>0</v>
      </c>
      <c r="AR1028" s="56">
        <f t="shared" ca="1" si="441"/>
        <v>0</v>
      </c>
      <c r="AS1028" s="56">
        <f t="shared" ca="1" si="441"/>
        <v>0</v>
      </c>
      <c r="AT1028" s="56">
        <f t="shared" ca="1" si="442"/>
        <v>0</v>
      </c>
      <c r="AU1028" s="56">
        <f t="shared" ca="1" si="442"/>
        <v>0</v>
      </c>
      <c r="AV1028" s="56">
        <f t="shared" ca="1" si="442"/>
        <v>0</v>
      </c>
      <c r="AW1028" s="56">
        <f t="shared" ca="1" si="442"/>
        <v>0</v>
      </c>
      <c r="AX1028" s="56">
        <f t="shared" ca="1" si="442"/>
        <v>0</v>
      </c>
      <c r="AY1028" s="56">
        <f t="shared" ca="1" si="442"/>
        <v>0</v>
      </c>
      <c r="AZ1028" s="56">
        <f t="shared" ca="1" si="442"/>
        <v>0</v>
      </c>
      <c r="BA1028" s="56">
        <f t="shared" ca="1" si="442"/>
        <v>0</v>
      </c>
      <c r="BB1028" s="56">
        <f t="shared" ca="1" si="442"/>
        <v>0</v>
      </c>
      <c r="BC1028" s="56">
        <f t="shared" ca="1" si="442"/>
        <v>0</v>
      </c>
      <c r="BD1028" s="56">
        <f t="shared" ca="1" si="442"/>
        <v>0</v>
      </c>
      <c r="BE1028" s="56">
        <f t="shared" ca="1" si="442"/>
        <v>0</v>
      </c>
      <c r="BF1028" s="56">
        <f t="shared" ca="1" si="442"/>
        <v>0</v>
      </c>
      <c r="BG1028" s="56">
        <f t="shared" ca="1" si="442"/>
        <v>0</v>
      </c>
    </row>
    <row r="1029" spans="1:59" s="4" customFormat="1" x14ac:dyDescent="0.2">
      <c r="A1029" s="4" t="s">
        <v>296</v>
      </c>
      <c r="B1029" s="4" t="s">
        <v>4026</v>
      </c>
      <c r="C1029" s="4" t="s">
        <v>1684</v>
      </c>
      <c r="E1029" s="66"/>
      <c r="F1029" s="67"/>
      <c r="G1029" s="50" t="s">
        <v>1682</v>
      </c>
      <c r="H1029" s="50" t="s">
        <v>1682</v>
      </c>
      <c r="I1029" s="51"/>
      <c r="J1029" s="52">
        <v>30</v>
      </c>
      <c r="K1029" s="52"/>
      <c r="L1029" s="53"/>
      <c r="M1029" s="54" t="str">
        <f t="shared" si="439"/>
        <v>-</v>
      </c>
      <c r="N1029" s="52">
        <f t="shared" si="427"/>
        <v>0</v>
      </c>
      <c r="O1029" s="55">
        <f t="shared" ca="1" si="443"/>
        <v>28</v>
      </c>
      <c r="P1029" s="55" t="str">
        <f t="shared" ca="1" si="444"/>
        <v>2019.7</v>
      </c>
      <c r="Q1029" s="56">
        <f t="shared" si="445"/>
        <v>0</v>
      </c>
      <c r="R1029" s="52" t="str">
        <f t="shared" si="446"/>
        <v/>
      </c>
      <c r="S1029" s="81"/>
      <c r="T1029" s="52" t="str">
        <f t="shared" si="423"/>
        <v>OV</v>
      </c>
      <c r="U1029" s="57" t="s">
        <v>178</v>
      </c>
      <c r="V1029" s="58">
        <f t="shared" ca="1" si="419"/>
        <v>0</v>
      </c>
      <c r="W1029" s="59"/>
      <c r="X1029" s="60"/>
      <c r="Y1029" s="61"/>
      <c r="Z1029" s="56">
        <f t="shared" ca="1" si="440"/>
        <v>0</v>
      </c>
      <c r="AA1029" s="56">
        <f t="shared" ca="1" si="440"/>
        <v>0</v>
      </c>
      <c r="AB1029" s="56">
        <f t="shared" ca="1" si="440"/>
        <v>0</v>
      </c>
      <c r="AC1029" s="56">
        <f t="shared" ca="1" si="440"/>
        <v>0</v>
      </c>
      <c r="AD1029" s="56">
        <f t="shared" ca="1" si="440"/>
        <v>0</v>
      </c>
      <c r="AE1029" s="56">
        <f t="shared" ca="1" si="440"/>
        <v>0</v>
      </c>
      <c r="AF1029" s="56">
        <f t="shared" ca="1" si="440"/>
        <v>0</v>
      </c>
      <c r="AG1029" s="56">
        <f t="shared" ca="1" si="440"/>
        <v>0</v>
      </c>
      <c r="AH1029" s="56">
        <f t="shared" ca="1" si="440"/>
        <v>0</v>
      </c>
      <c r="AI1029" s="56">
        <f t="shared" ca="1" si="440"/>
        <v>0</v>
      </c>
      <c r="AJ1029" s="56">
        <f t="shared" ca="1" si="441"/>
        <v>0</v>
      </c>
      <c r="AK1029" s="56">
        <f t="shared" ca="1" si="441"/>
        <v>0</v>
      </c>
      <c r="AL1029" s="56">
        <f t="shared" ca="1" si="441"/>
        <v>0</v>
      </c>
      <c r="AM1029" s="56">
        <f t="shared" ca="1" si="441"/>
        <v>0</v>
      </c>
      <c r="AN1029" s="56">
        <f t="shared" ca="1" si="441"/>
        <v>0</v>
      </c>
      <c r="AO1029" s="56">
        <f t="shared" ca="1" si="441"/>
        <v>0</v>
      </c>
      <c r="AP1029" s="56">
        <f t="shared" ca="1" si="441"/>
        <v>0</v>
      </c>
      <c r="AQ1029" s="56">
        <f t="shared" ca="1" si="441"/>
        <v>0</v>
      </c>
      <c r="AR1029" s="56">
        <f t="shared" ca="1" si="441"/>
        <v>0</v>
      </c>
      <c r="AS1029" s="56">
        <f t="shared" ca="1" si="441"/>
        <v>0</v>
      </c>
      <c r="AT1029" s="56">
        <f t="shared" ca="1" si="442"/>
        <v>0</v>
      </c>
      <c r="AU1029" s="56">
        <f t="shared" ca="1" si="442"/>
        <v>0</v>
      </c>
      <c r="AV1029" s="56">
        <f t="shared" ca="1" si="442"/>
        <v>0</v>
      </c>
      <c r="AW1029" s="56">
        <f t="shared" ca="1" si="442"/>
        <v>0</v>
      </c>
      <c r="AX1029" s="56">
        <f t="shared" ca="1" si="442"/>
        <v>0</v>
      </c>
      <c r="AY1029" s="56">
        <f t="shared" ca="1" si="442"/>
        <v>0</v>
      </c>
      <c r="AZ1029" s="56">
        <f t="shared" ca="1" si="442"/>
        <v>0</v>
      </c>
      <c r="BA1029" s="56">
        <f t="shared" ca="1" si="442"/>
        <v>0</v>
      </c>
      <c r="BB1029" s="56">
        <f t="shared" ca="1" si="442"/>
        <v>0</v>
      </c>
      <c r="BC1029" s="56">
        <f t="shared" ca="1" si="442"/>
        <v>0</v>
      </c>
      <c r="BD1029" s="56">
        <f t="shared" ca="1" si="442"/>
        <v>0</v>
      </c>
      <c r="BE1029" s="56">
        <f t="shared" ca="1" si="442"/>
        <v>0</v>
      </c>
      <c r="BF1029" s="56">
        <f t="shared" ca="1" si="442"/>
        <v>0</v>
      </c>
      <c r="BG1029" s="56">
        <f t="shared" ca="1" si="442"/>
        <v>0</v>
      </c>
    </row>
    <row r="1030" spans="1:59" s="4" customFormat="1" x14ac:dyDescent="0.2">
      <c r="A1030" s="4" t="s">
        <v>296</v>
      </c>
      <c r="B1030" s="4" t="s">
        <v>4026</v>
      </c>
      <c r="C1030" s="4" t="s">
        <v>1684</v>
      </c>
      <c r="E1030" s="66"/>
      <c r="F1030" s="67"/>
      <c r="G1030" s="50" t="s">
        <v>1682</v>
      </c>
      <c r="H1030" s="50" t="s">
        <v>1682</v>
      </c>
      <c r="I1030" s="51"/>
      <c r="J1030" s="52">
        <v>30</v>
      </c>
      <c r="K1030" s="52"/>
      <c r="L1030" s="53"/>
      <c r="M1030" s="54" t="str">
        <f t="shared" si="439"/>
        <v>-</v>
      </c>
      <c r="N1030" s="52">
        <f t="shared" si="427"/>
        <v>0</v>
      </c>
      <c r="O1030" s="55">
        <f t="shared" ca="1" si="443"/>
        <v>28</v>
      </c>
      <c r="P1030" s="55" t="str">
        <f t="shared" ca="1" si="444"/>
        <v>2019.7</v>
      </c>
      <c r="Q1030" s="56">
        <f t="shared" si="445"/>
        <v>0</v>
      </c>
      <c r="R1030" s="52" t="str">
        <f t="shared" si="446"/>
        <v/>
      </c>
      <c r="S1030" s="81"/>
      <c r="T1030" s="52" t="str">
        <f t="shared" si="423"/>
        <v>OV</v>
      </c>
      <c r="U1030" s="57" t="s">
        <v>178</v>
      </c>
      <c r="V1030" s="58">
        <f t="shared" ref="V1030:V1093" ca="1" si="447">SUM(Y1030:BH1030)-Y1030*2</f>
        <v>0</v>
      </c>
      <c r="W1030" s="59"/>
      <c r="X1030" s="60"/>
      <c r="Y1030" s="61"/>
      <c r="Z1030" s="56">
        <f t="shared" ca="1" si="440"/>
        <v>0</v>
      </c>
      <c r="AA1030" s="56">
        <f t="shared" ca="1" si="440"/>
        <v>0</v>
      </c>
      <c r="AB1030" s="56">
        <f t="shared" ca="1" si="440"/>
        <v>0</v>
      </c>
      <c r="AC1030" s="56">
        <f t="shared" ca="1" si="440"/>
        <v>0</v>
      </c>
      <c r="AD1030" s="56">
        <f t="shared" ca="1" si="440"/>
        <v>0</v>
      </c>
      <c r="AE1030" s="56">
        <f t="shared" ca="1" si="440"/>
        <v>0</v>
      </c>
      <c r="AF1030" s="56">
        <f t="shared" ca="1" si="440"/>
        <v>0</v>
      </c>
      <c r="AG1030" s="56">
        <f t="shared" ca="1" si="440"/>
        <v>0</v>
      </c>
      <c r="AH1030" s="56">
        <f t="shared" ca="1" si="440"/>
        <v>0</v>
      </c>
      <c r="AI1030" s="56">
        <f t="shared" ca="1" si="440"/>
        <v>0</v>
      </c>
      <c r="AJ1030" s="56">
        <f t="shared" ca="1" si="441"/>
        <v>0</v>
      </c>
      <c r="AK1030" s="56">
        <f t="shared" ca="1" si="441"/>
        <v>0</v>
      </c>
      <c r="AL1030" s="56">
        <f t="shared" ca="1" si="441"/>
        <v>0</v>
      </c>
      <c r="AM1030" s="56">
        <f t="shared" ca="1" si="441"/>
        <v>0</v>
      </c>
      <c r="AN1030" s="56">
        <f t="shared" ca="1" si="441"/>
        <v>0</v>
      </c>
      <c r="AO1030" s="56">
        <f t="shared" ca="1" si="441"/>
        <v>0</v>
      </c>
      <c r="AP1030" s="56">
        <f t="shared" ca="1" si="441"/>
        <v>0</v>
      </c>
      <c r="AQ1030" s="56">
        <f t="shared" ca="1" si="441"/>
        <v>0</v>
      </c>
      <c r="AR1030" s="56">
        <f t="shared" ca="1" si="441"/>
        <v>0</v>
      </c>
      <c r="AS1030" s="56">
        <f t="shared" ca="1" si="441"/>
        <v>0</v>
      </c>
      <c r="AT1030" s="56">
        <f t="shared" ca="1" si="442"/>
        <v>0</v>
      </c>
      <c r="AU1030" s="56">
        <f t="shared" ca="1" si="442"/>
        <v>0</v>
      </c>
      <c r="AV1030" s="56">
        <f t="shared" ca="1" si="442"/>
        <v>0</v>
      </c>
      <c r="AW1030" s="56">
        <f t="shared" ca="1" si="442"/>
        <v>0</v>
      </c>
      <c r="AX1030" s="56">
        <f t="shared" ca="1" si="442"/>
        <v>0</v>
      </c>
      <c r="AY1030" s="56">
        <f t="shared" ca="1" si="442"/>
        <v>0</v>
      </c>
      <c r="AZ1030" s="56">
        <f t="shared" ca="1" si="442"/>
        <v>0</v>
      </c>
      <c r="BA1030" s="56">
        <f t="shared" ca="1" si="442"/>
        <v>0</v>
      </c>
      <c r="BB1030" s="56">
        <f t="shared" ca="1" si="442"/>
        <v>0</v>
      </c>
      <c r="BC1030" s="56">
        <f t="shared" ca="1" si="442"/>
        <v>0</v>
      </c>
      <c r="BD1030" s="56">
        <f t="shared" ca="1" si="442"/>
        <v>0</v>
      </c>
      <c r="BE1030" s="56">
        <f t="shared" ca="1" si="442"/>
        <v>0</v>
      </c>
      <c r="BF1030" s="56">
        <f t="shared" ca="1" si="442"/>
        <v>0</v>
      </c>
      <c r="BG1030" s="56">
        <f t="shared" ca="1" si="442"/>
        <v>0</v>
      </c>
    </row>
    <row r="1031" spans="1:59" s="4" customFormat="1" x14ac:dyDescent="0.2">
      <c r="A1031" s="4" t="s">
        <v>296</v>
      </c>
      <c r="B1031" s="4" t="s">
        <v>4026</v>
      </c>
      <c r="C1031" s="4" t="s">
        <v>1684</v>
      </c>
      <c r="E1031" s="66"/>
      <c r="F1031" s="67"/>
      <c r="G1031" s="50" t="s">
        <v>1682</v>
      </c>
      <c r="H1031" s="50" t="s">
        <v>1682</v>
      </c>
      <c r="I1031" s="51"/>
      <c r="J1031" s="52">
        <v>30</v>
      </c>
      <c r="K1031" s="52"/>
      <c r="L1031" s="53"/>
      <c r="M1031" s="54" t="str">
        <f t="shared" si="439"/>
        <v>-</v>
      </c>
      <c r="N1031" s="52">
        <f t="shared" si="427"/>
        <v>0</v>
      </c>
      <c r="O1031" s="55">
        <f t="shared" ca="1" si="443"/>
        <v>28</v>
      </c>
      <c r="P1031" s="55" t="str">
        <f t="shared" ca="1" si="444"/>
        <v>2019.7</v>
      </c>
      <c r="Q1031" s="56">
        <f t="shared" si="445"/>
        <v>0</v>
      </c>
      <c r="R1031" s="52" t="str">
        <f t="shared" si="446"/>
        <v/>
      </c>
      <c r="S1031" s="81"/>
      <c r="T1031" s="52" t="str">
        <f t="shared" si="423"/>
        <v>OV</v>
      </c>
      <c r="U1031" s="57" t="s">
        <v>178</v>
      </c>
      <c r="V1031" s="58">
        <f t="shared" ca="1" si="447"/>
        <v>0</v>
      </c>
      <c r="W1031" s="59"/>
      <c r="X1031" s="60"/>
      <c r="Y1031" s="61"/>
      <c r="Z1031" s="56">
        <f t="shared" ca="1" si="440"/>
        <v>0</v>
      </c>
      <c r="AA1031" s="56">
        <f t="shared" ca="1" si="440"/>
        <v>0</v>
      </c>
      <c r="AB1031" s="56">
        <f t="shared" ca="1" si="440"/>
        <v>0</v>
      </c>
      <c r="AC1031" s="56">
        <f t="shared" ca="1" si="440"/>
        <v>0</v>
      </c>
      <c r="AD1031" s="56">
        <f t="shared" ca="1" si="440"/>
        <v>0</v>
      </c>
      <c r="AE1031" s="56">
        <f t="shared" ca="1" si="440"/>
        <v>0</v>
      </c>
      <c r="AF1031" s="56">
        <f t="shared" ca="1" si="440"/>
        <v>0</v>
      </c>
      <c r="AG1031" s="56">
        <f t="shared" ca="1" si="440"/>
        <v>0</v>
      </c>
      <c r="AH1031" s="56">
        <f t="shared" ca="1" si="440"/>
        <v>0</v>
      </c>
      <c r="AI1031" s="56">
        <f t="shared" ca="1" si="440"/>
        <v>0</v>
      </c>
      <c r="AJ1031" s="56">
        <f t="shared" ca="1" si="441"/>
        <v>0</v>
      </c>
      <c r="AK1031" s="56">
        <f t="shared" ca="1" si="441"/>
        <v>0</v>
      </c>
      <c r="AL1031" s="56">
        <f t="shared" ca="1" si="441"/>
        <v>0</v>
      </c>
      <c r="AM1031" s="56">
        <f t="shared" ca="1" si="441"/>
        <v>0</v>
      </c>
      <c r="AN1031" s="56">
        <f t="shared" ca="1" si="441"/>
        <v>0</v>
      </c>
      <c r="AO1031" s="56">
        <f t="shared" ca="1" si="441"/>
        <v>0</v>
      </c>
      <c r="AP1031" s="56">
        <f t="shared" ca="1" si="441"/>
        <v>0</v>
      </c>
      <c r="AQ1031" s="56">
        <f t="shared" ca="1" si="441"/>
        <v>0</v>
      </c>
      <c r="AR1031" s="56">
        <f t="shared" ca="1" si="441"/>
        <v>0</v>
      </c>
      <c r="AS1031" s="56">
        <f t="shared" ca="1" si="441"/>
        <v>0</v>
      </c>
      <c r="AT1031" s="56">
        <f t="shared" ca="1" si="442"/>
        <v>0</v>
      </c>
      <c r="AU1031" s="56">
        <f t="shared" ca="1" si="442"/>
        <v>0</v>
      </c>
      <c r="AV1031" s="56">
        <f t="shared" ca="1" si="442"/>
        <v>0</v>
      </c>
      <c r="AW1031" s="56">
        <f t="shared" ca="1" si="442"/>
        <v>0</v>
      </c>
      <c r="AX1031" s="56">
        <f t="shared" ca="1" si="442"/>
        <v>0</v>
      </c>
      <c r="AY1031" s="56">
        <f t="shared" ca="1" si="442"/>
        <v>0</v>
      </c>
      <c r="AZ1031" s="56">
        <f t="shared" ca="1" si="442"/>
        <v>0</v>
      </c>
      <c r="BA1031" s="56">
        <f t="shared" ca="1" si="442"/>
        <v>0</v>
      </c>
      <c r="BB1031" s="56">
        <f t="shared" ca="1" si="442"/>
        <v>0</v>
      </c>
      <c r="BC1031" s="56">
        <f t="shared" ca="1" si="442"/>
        <v>0</v>
      </c>
      <c r="BD1031" s="56">
        <f t="shared" ca="1" si="442"/>
        <v>0</v>
      </c>
      <c r="BE1031" s="56">
        <f t="shared" ca="1" si="442"/>
        <v>0</v>
      </c>
      <c r="BF1031" s="56">
        <f t="shared" ca="1" si="442"/>
        <v>0</v>
      </c>
      <c r="BG1031" s="56">
        <f t="shared" ca="1" si="442"/>
        <v>0</v>
      </c>
    </row>
    <row r="1032" spans="1:59" s="4" customFormat="1" x14ac:dyDescent="0.2">
      <c r="A1032" s="4" t="s">
        <v>296</v>
      </c>
      <c r="B1032" s="4" t="s">
        <v>4026</v>
      </c>
      <c r="C1032" s="4" t="s">
        <v>1684</v>
      </c>
      <c r="E1032" s="66"/>
      <c r="F1032" s="67"/>
      <c r="G1032" s="50" t="s">
        <v>1682</v>
      </c>
      <c r="H1032" s="50" t="s">
        <v>1682</v>
      </c>
      <c r="I1032" s="51"/>
      <c r="J1032" s="52">
        <v>30</v>
      </c>
      <c r="K1032" s="52"/>
      <c r="L1032" s="53"/>
      <c r="M1032" s="54" t="str">
        <f t="shared" si="439"/>
        <v>-</v>
      </c>
      <c r="N1032" s="52">
        <f t="shared" si="427"/>
        <v>0</v>
      </c>
      <c r="O1032" s="55">
        <f t="shared" ca="1" si="443"/>
        <v>28</v>
      </c>
      <c r="P1032" s="55" t="str">
        <f t="shared" ca="1" si="444"/>
        <v>2019.7</v>
      </c>
      <c r="Q1032" s="56">
        <f t="shared" si="445"/>
        <v>0</v>
      </c>
      <c r="R1032" s="52" t="str">
        <f t="shared" si="446"/>
        <v/>
      </c>
      <c r="S1032" s="81"/>
      <c r="T1032" s="52" t="str">
        <f t="shared" si="423"/>
        <v>OV</v>
      </c>
      <c r="U1032" s="57" t="s">
        <v>178</v>
      </c>
      <c r="V1032" s="58">
        <f t="shared" ca="1" si="447"/>
        <v>0</v>
      </c>
      <c r="W1032" s="59"/>
      <c r="X1032" s="60"/>
      <c r="Y1032" s="61"/>
      <c r="Z1032" s="56">
        <f t="shared" ref="Z1032:AI1041" ca="1" si="448">IF($O1032-WEEKNUM(Z$1815)=0,$Y1032,0)</f>
        <v>0</v>
      </c>
      <c r="AA1032" s="56">
        <f t="shared" ca="1" si="448"/>
        <v>0</v>
      </c>
      <c r="AB1032" s="56">
        <f t="shared" ca="1" si="448"/>
        <v>0</v>
      </c>
      <c r="AC1032" s="56">
        <f t="shared" ca="1" si="448"/>
        <v>0</v>
      </c>
      <c r="AD1032" s="56">
        <f t="shared" ca="1" si="448"/>
        <v>0</v>
      </c>
      <c r="AE1032" s="56">
        <f t="shared" ca="1" si="448"/>
        <v>0</v>
      </c>
      <c r="AF1032" s="56">
        <f t="shared" ca="1" si="448"/>
        <v>0</v>
      </c>
      <c r="AG1032" s="56">
        <f t="shared" ca="1" si="448"/>
        <v>0</v>
      </c>
      <c r="AH1032" s="56">
        <f t="shared" ca="1" si="448"/>
        <v>0</v>
      </c>
      <c r="AI1032" s="56">
        <f t="shared" ca="1" si="448"/>
        <v>0</v>
      </c>
      <c r="AJ1032" s="56">
        <f t="shared" ref="AJ1032:AS1041" ca="1" si="449">IF($O1032-WEEKNUM(AJ$1815)=0,$Y1032,0)</f>
        <v>0</v>
      </c>
      <c r="AK1032" s="56">
        <f t="shared" ca="1" si="449"/>
        <v>0</v>
      </c>
      <c r="AL1032" s="56">
        <f t="shared" ca="1" si="449"/>
        <v>0</v>
      </c>
      <c r="AM1032" s="56">
        <f t="shared" ca="1" si="449"/>
        <v>0</v>
      </c>
      <c r="AN1032" s="56">
        <f t="shared" ca="1" si="449"/>
        <v>0</v>
      </c>
      <c r="AO1032" s="56">
        <f t="shared" ca="1" si="449"/>
        <v>0</v>
      </c>
      <c r="AP1032" s="56">
        <f t="shared" ca="1" si="449"/>
        <v>0</v>
      </c>
      <c r="AQ1032" s="56">
        <f t="shared" ca="1" si="449"/>
        <v>0</v>
      </c>
      <c r="AR1032" s="56">
        <f t="shared" ca="1" si="449"/>
        <v>0</v>
      </c>
      <c r="AS1032" s="56">
        <f t="shared" ca="1" si="449"/>
        <v>0</v>
      </c>
      <c r="AT1032" s="56">
        <f t="shared" ref="AT1032:BG1041" ca="1" si="450">IF($O1032-WEEKNUM(AT$1815)=0,$Y1032,0)</f>
        <v>0</v>
      </c>
      <c r="AU1032" s="56">
        <f t="shared" ca="1" si="450"/>
        <v>0</v>
      </c>
      <c r="AV1032" s="56">
        <f t="shared" ca="1" si="450"/>
        <v>0</v>
      </c>
      <c r="AW1032" s="56">
        <f t="shared" ca="1" si="450"/>
        <v>0</v>
      </c>
      <c r="AX1032" s="56">
        <f t="shared" ca="1" si="450"/>
        <v>0</v>
      </c>
      <c r="AY1032" s="56">
        <f t="shared" ca="1" si="450"/>
        <v>0</v>
      </c>
      <c r="AZ1032" s="56">
        <f t="shared" ca="1" si="450"/>
        <v>0</v>
      </c>
      <c r="BA1032" s="56">
        <f t="shared" ca="1" si="450"/>
        <v>0</v>
      </c>
      <c r="BB1032" s="56">
        <f t="shared" ca="1" si="450"/>
        <v>0</v>
      </c>
      <c r="BC1032" s="56">
        <f t="shared" ca="1" si="450"/>
        <v>0</v>
      </c>
      <c r="BD1032" s="56">
        <f t="shared" ca="1" si="450"/>
        <v>0</v>
      </c>
      <c r="BE1032" s="56">
        <f t="shared" ca="1" si="450"/>
        <v>0</v>
      </c>
      <c r="BF1032" s="56">
        <f t="shared" ca="1" si="450"/>
        <v>0</v>
      </c>
      <c r="BG1032" s="56">
        <f t="shared" ca="1" si="450"/>
        <v>0</v>
      </c>
    </row>
    <row r="1033" spans="1:59" s="4" customFormat="1" x14ac:dyDescent="0.2">
      <c r="A1033" s="4" t="s">
        <v>296</v>
      </c>
      <c r="B1033" s="4" t="s">
        <v>4026</v>
      </c>
      <c r="C1033" s="4" t="s">
        <v>1684</v>
      </c>
      <c r="E1033" s="66"/>
      <c r="F1033" s="67"/>
      <c r="G1033" s="50" t="s">
        <v>1682</v>
      </c>
      <c r="H1033" s="50" t="s">
        <v>1682</v>
      </c>
      <c r="I1033" s="51"/>
      <c r="J1033" s="52">
        <v>30</v>
      </c>
      <c r="K1033" s="52"/>
      <c r="L1033" s="53"/>
      <c r="M1033" s="54" t="str">
        <f t="shared" si="439"/>
        <v>-</v>
      </c>
      <c r="N1033" s="52">
        <f t="shared" si="427"/>
        <v>0</v>
      </c>
      <c r="O1033" s="55">
        <f t="shared" ca="1" si="443"/>
        <v>28</v>
      </c>
      <c r="P1033" s="55" t="str">
        <f t="shared" ca="1" si="444"/>
        <v>2019.7</v>
      </c>
      <c r="Q1033" s="56">
        <f t="shared" si="445"/>
        <v>0</v>
      </c>
      <c r="R1033" s="52" t="str">
        <f t="shared" si="446"/>
        <v/>
      </c>
      <c r="S1033" s="81"/>
      <c r="T1033" s="52" t="str">
        <f t="shared" si="423"/>
        <v>OV</v>
      </c>
      <c r="U1033" s="57" t="s">
        <v>178</v>
      </c>
      <c r="V1033" s="58">
        <f t="shared" ca="1" si="447"/>
        <v>0</v>
      </c>
      <c r="W1033" s="59"/>
      <c r="X1033" s="60"/>
      <c r="Y1033" s="61"/>
      <c r="Z1033" s="56">
        <f t="shared" ca="1" si="448"/>
        <v>0</v>
      </c>
      <c r="AA1033" s="56">
        <f t="shared" ca="1" si="448"/>
        <v>0</v>
      </c>
      <c r="AB1033" s="56">
        <f t="shared" ca="1" si="448"/>
        <v>0</v>
      </c>
      <c r="AC1033" s="56">
        <f t="shared" ca="1" si="448"/>
        <v>0</v>
      </c>
      <c r="AD1033" s="56">
        <f t="shared" ca="1" si="448"/>
        <v>0</v>
      </c>
      <c r="AE1033" s="56">
        <f t="shared" ca="1" si="448"/>
        <v>0</v>
      </c>
      <c r="AF1033" s="56">
        <f t="shared" ca="1" si="448"/>
        <v>0</v>
      </c>
      <c r="AG1033" s="56">
        <f t="shared" ca="1" si="448"/>
        <v>0</v>
      </c>
      <c r="AH1033" s="56">
        <f t="shared" ca="1" si="448"/>
        <v>0</v>
      </c>
      <c r="AI1033" s="56">
        <f t="shared" ca="1" si="448"/>
        <v>0</v>
      </c>
      <c r="AJ1033" s="56">
        <f t="shared" ca="1" si="449"/>
        <v>0</v>
      </c>
      <c r="AK1033" s="56">
        <f t="shared" ca="1" si="449"/>
        <v>0</v>
      </c>
      <c r="AL1033" s="56">
        <f t="shared" ca="1" si="449"/>
        <v>0</v>
      </c>
      <c r="AM1033" s="56">
        <f t="shared" ca="1" si="449"/>
        <v>0</v>
      </c>
      <c r="AN1033" s="56">
        <f t="shared" ca="1" si="449"/>
        <v>0</v>
      </c>
      <c r="AO1033" s="56">
        <f t="shared" ca="1" si="449"/>
        <v>0</v>
      </c>
      <c r="AP1033" s="56">
        <f t="shared" ca="1" si="449"/>
        <v>0</v>
      </c>
      <c r="AQ1033" s="56">
        <f t="shared" ca="1" si="449"/>
        <v>0</v>
      </c>
      <c r="AR1033" s="56">
        <f t="shared" ca="1" si="449"/>
        <v>0</v>
      </c>
      <c r="AS1033" s="56">
        <f t="shared" ca="1" si="449"/>
        <v>0</v>
      </c>
      <c r="AT1033" s="56">
        <f t="shared" ca="1" si="450"/>
        <v>0</v>
      </c>
      <c r="AU1033" s="56">
        <f t="shared" ca="1" si="450"/>
        <v>0</v>
      </c>
      <c r="AV1033" s="56">
        <f t="shared" ca="1" si="450"/>
        <v>0</v>
      </c>
      <c r="AW1033" s="56">
        <f t="shared" ca="1" si="450"/>
        <v>0</v>
      </c>
      <c r="AX1033" s="56">
        <f t="shared" ca="1" si="450"/>
        <v>0</v>
      </c>
      <c r="AY1033" s="56">
        <f t="shared" ca="1" si="450"/>
        <v>0</v>
      </c>
      <c r="AZ1033" s="56">
        <f t="shared" ca="1" si="450"/>
        <v>0</v>
      </c>
      <c r="BA1033" s="56">
        <f t="shared" ca="1" si="450"/>
        <v>0</v>
      </c>
      <c r="BB1033" s="56">
        <f t="shared" ca="1" si="450"/>
        <v>0</v>
      </c>
      <c r="BC1033" s="56">
        <f t="shared" ca="1" si="450"/>
        <v>0</v>
      </c>
      <c r="BD1033" s="56">
        <f t="shared" ca="1" si="450"/>
        <v>0</v>
      </c>
      <c r="BE1033" s="56">
        <f t="shared" ca="1" si="450"/>
        <v>0</v>
      </c>
      <c r="BF1033" s="56">
        <f t="shared" ca="1" si="450"/>
        <v>0</v>
      </c>
      <c r="BG1033" s="56">
        <f t="shared" ca="1" si="450"/>
        <v>0</v>
      </c>
    </row>
    <row r="1034" spans="1:59" s="4" customFormat="1" x14ac:dyDescent="0.2">
      <c r="A1034" s="4" t="s">
        <v>296</v>
      </c>
      <c r="B1034" s="4" t="s">
        <v>4026</v>
      </c>
      <c r="C1034" s="4" t="s">
        <v>1684</v>
      </c>
      <c r="E1034" s="66"/>
      <c r="F1034" s="67"/>
      <c r="G1034" s="50" t="s">
        <v>1682</v>
      </c>
      <c r="H1034" s="50" t="s">
        <v>1682</v>
      </c>
      <c r="I1034" s="51"/>
      <c r="J1034" s="52">
        <v>30</v>
      </c>
      <c r="K1034" s="52"/>
      <c r="L1034" s="53"/>
      <c r="M1034" s="54" t="str">
        <f t="shared" si="439"/>
        <v>-</v>
      </c>
      <c r="N1034" s="52">
        <f t="shared" si="427"/>
        <v>0</v>
      </c>
      <c r="O1034" s="55">
        <f t="shared" ca="1" si="443"/>
        <v>28</v>
      </c>
      <c r="P1034" s="55" t="str">
        <f t="shared" ca="1" si="444"/>
        <v>2019.7</v>
      </c>
      <c r="Q1034" s="56">
        <f t="shared" si="445"/>
        <v>0</v>
      </c>
      <c r="R1034" s="52" t="str">
        <f t="shared" si="446"/>
        <v/>
      </c>
      <c r="S1034" s="81"/>
      <c r="T1034" s="52" t="str">
        <f t="shared" si="423"/>
        <v>OV</v>
      </c>
      <c r="U1034" s="57" t="s">
        <v>178</v>
      </c>
      <c r="V1034" s="58">
        <f t="shared" ca="1" si="447"/>
        <v>0</v>
      </c>
      <c r="W1034" s="59"/>
      <c r="X1034" s="60"/>
      <c r="Y1034" s="61"/>
      <c r="Z1034" s="56">
        <f t="shared" ca="1" si="448"/>
        <v>0</v>
      </c>
      <c r="AA1034" s="56">
        <f t="shared" ca="1" si="448"/>
        <v>0</v>
      </c>
      <c r="AB1034" s="56">
        <f t="shared" ca="1" si="448"/>
        <v>0</v>
      </c>
      <c r="AC1034" s="56">
        <f t="shared" ca="1" si="448"/>
        <v>0</v>
      </c>
      <c r="AD1034" s="56">
        <f t="shared" ca="1" si="448"/>
        <v>0</v>
      </c>
      <c r="AE1034" s="56">
        <f t="shared" ca="1" si="448"/>
        <v>0</v>
      </c>
      <c r="AF1034" s="56">
        <f t="shared" ca="1" si="448"/>
        <v>0</v>
      </c>
      <c r="AG1034" s="56">
        <f t="shared" ca="1" si="448"/>
        <v>0</v>
      </c>
      <c r="AH1034" s="56">
        <f t="shared" ca="1" si="448"/>
        <v>0</v>
      </c>
      <c r="AI1034" s="56">
        <f t="shared" ca="1" si="448"/>
        <v>0</v>
      </c>
      <c r="AJ1034" s="56">
        <f t="shared" ca="1" si="449"/>
        <v>0</v>
      </c>
      <c r="AK1034" s="56">
        <f t="shared" ca="1" si="449"/>
        <v>0</v>
      </c>
      <c r="AL1034" s="56">
        <f t="shared" ca="1" si="449"/>
        <v>0</v>
      </c>
      <c r="AM1034" s="56">
        <f t="shared" ca="1" si="449"/>
        <v>0</v>
      </c>
      <c r="AN1034" s="56">
        <f t="shared" ca="1" si="449"/>
        <v>0</v>
      </c>
      <c r="AO1034" s="56">
        <f t="shared" ca="1" si="449"/>
        <v>0</v>
      </c>
      <c r="AP1034" s="56">
        <f t="shared" ca="1" si="449"/>
        <v>0</v>
      </c>
      <c r="AQ1034" s="56">
        <f t="shared" ca="1" si="449"/>
        <v>0</v>
      </c>
      <c r="AR1034" s="56">
        <f t="shared" ca="1" si="449"/>
        <v>0</v>
      </c>
      <c r="AS1034" s="56">
        <f t="shared" ca="1" si="449"/>
        <v>0</v>
      </c>
      <c r="AT1034" s="56">
        <f t="shared" ca="1" si="450"/>
        <v>0</v>
      </c>
      <c r="AU1034" s="56">
        <f t="shared" ca="1" si="450"/>
        <v>0</v>
      </c>
      <c r="AV1034" s="56">
        <f t="shared" ca="1" si="450"/>
        <v>0</v>
      </c>
      <c r="AW1034" s="56">
        <f t="shared" ca="1" si="450"/>
        <v>0</v>
      </c>
      <c r="AX1034" s="56">
        <f t="shared" ca="1" si="450"/>
        <v>0</v>
      </c>
      <c r="AY1034" s="56">
        <f t="shared" ca="1" si="450"/>
        <v>0</v>
      </c>
      <c r="AZ1034" s="56">
        <f t="shared" ca="1" si="450"/>
        <v>0</v>
      </c>
      <c r="BA1034" s="56">
        <f t="shared" ca="1" si="450"/>
        <v>0</v>
      </c>
      <c r="BB1034" s="56">
        <f t="shared" ca="1" si="450"/>
        <v>0</v>
      </c>
      <c r="BC1034" s="56">
        <f t="shared" ca="1" si="450"/>
        <v>0</v>
      </c>
      <c r="BD1034" s="56">
        <f t="shared" ca="1" si="450"/>
        <v>0</v>
      </c>
      <c r="BE1034" s="56">
        <f t="shared" ca="1" si="450"/>
        <v>0</v>
      </c>
      <c r="BF1034" s="56">
        <f t="shared" ca="1" si="450"/>
        <v>0</v>
      </c>
      <c r="BG1034" s="56">
        <f t="shared" ca="1" si="450"/>
        <v>0</v>
      </c>
    </row>
    <row r="1035" spans="1:59" s="4" customFormat="1" x14ac:dyDescent="0.2">
      <c r="A1035" s="4" t="s">
        <v>296</v>
      </c>
      <c r="B1035" s="4" t="s">
        <v>4026</v>
      </c>
      <c r="C1035" s="4" t="s">
        <v>1684</v>
      </c>
      <c r="E1035" s="66"/>
      <c r="F1035" s="67"/>
      <c r="G1035" s="50" t="s">
        <v>1682</v>
      </c>
      <c r="H1035" s="50" t="s">
        <v>1682</v>
      </c>
      <c r="I1035" s="51"/>
      <c r="J1035" s="52">
        <v>30</v>
      </c>
      <c r="K1035" s="52"/>
      <c r="L1035" s="53"/>
      <c r="M1035" s="54" t="str">
        <f t="shared" si="439"/>
        <v>-</v>
      </c>
      <c r="N1035" s="52">
        <f t="shared" si="427"/>
        <v>0</v>
      </c>
      <c r="O1035" s="55">
        <f t="shared" ca="1" si="443"/>
        <v>28</v>
      </c>
      <c r="P1035" s="55" t="str">
        <f t="shared" ca="1" si="444"/>
        <v>2019.7</v>
      </c>
      <c r="Q1035" s="56">
        <f t="shared" si="445"/>
        <v>0</v>
      </c>
      <c r="R1035" s="52" t="str">
        <f t="shared" si="446"/>
        <v/>
      </c>
      <c r="S1035" s="81"/>
      <c r="T1035" s="52" t="str">
        <f t="shared" si="423"/>
        <v>OV</v>
      </c>
      <c r="U1035" s="57" t="s">
        <v>178</v>
      </c>
      <c r="V1035" s="58">
        <f t="shared" ca="1" si="447"/>
        <v>0</v>
      </c>
      <c r="W1035" s="59"/>
      <c r="X1035" s="60"/>
      <c r="Y1035" s="61"/>
      <c r="Z1035" s="56">
        <f t="shared" ca="1" si="448"/>
        <v>0</v>
      </c>
      <c r="AA1035" s="56">
        <f t="shared" ca="1" si="448"/>
        <v>0</v>
      </c>
      <c r="AB1035" s="56">
        <f t="shared" ca="1" si="448"/>
        <v>0</v>
      </c>
      <c r="AC1035" s="56">
        <f t="shared" ca="1" si="448"/>
        <v>0</v>
      </c>
      <c r="AD1035" s="56">
        <f t="shared" ca="1" si="448"/>
        <v>0</v>
      </c>
      <c r="AE1035" s="56">
        <f t="shared" ca="1" si="448"/>
        <v>0</v>
      </c>
      <c r="AF1035" s="56">
        <f t="shared" ca="1" si="448"/>
        <v>0</v>
      </c>
      <c r="AG1035" s="56">
        <f t="shared" ca="1" si="448"/>
        <v>0</v>
      </c>
      <c r="AH1035" s="56">
        <f t="shared" ca="1" si="448"/>
        <v>0</v>
      </c>
      <c r="AI1035" s="56">
        <f t="shared" ca="1" si="448"/>
        <v>0</v>
      </c>
      <c r="AJ1035" s="56">
        <f t="shared" ca="1" si="449"/>
        <v>0</v>
      </c>
      <c r="AK1035" s="56">
        <f t="shared" ca="1" si="449"/>
        <v>0</v>
      </c>
      <c r="AL1035" s="56">
        <f t="shared" ca="1" si="449"/>
        <v>0</v>
      </c>
      <c r="AM1035" s="56">
        <f t="shared" ca="1" si="449"/>
        <v>0</v>
      </c>
      <c r="AN1035" s="56">
        <f t="shared" ca="1" si="449"/>
        <v>0</v>
      </c>
      <c r="AO1035" s="56">
        <f t="shared" ca="1" si="449"/>
        <v>0</v>
      </c>
      <c r="AP1035" s="56">
        <f t="shared" ca="1" si="449"/>
        <v>0</v>
      </c>
      <c r="AQ1035" s="56">
        <f t="shared" ca="1" si="449"/>
        <v>0</v>
      </c>
      <c r="AR1035" s="56">
        <f t="shared" ca="1" si="449"/>
        <v>0</v>
      </c>
      <c r="AS1035" s="56">
        <f t="shared" ca="1" si="449"/>
        <v>0</v>
      </c>
      <c r="AT1035" s="56">
        <f t="shared" ca="1" si="450"/>
        <v>0</v>
      </c>
      <c r="AU1035" s="56">
        <f t="shared" ca="1" si="450"/>
        <v>0</v>
      </c>
      <c r="AV1035" s="56">
        <f t="shared" ca="1" si="450"/>
        <v>0</v>
      </c>
      <c r="AW1035" s="56">
        <f t="shared" ca="1" si="450"/>
        <v>0</v>
      </c>
      <c r="AX1035" s="56">
        <f t="shared" ca="1" si="450"/>
        <v>0</v>
      </c>
      <c r="AY1035" s="56">
        <f t="shared" ca="1" si="450"/>
        <v>0</v>
      </c>
      <c r="AZ1035" s="56">
        <f t="shared" ca="1" si="450"/>
        <v>0</v>
      </c>
      <c r="BA1035" s="56">
        <f t="shared" ca="1" si="450"/>
        <v>0</v>
      </c>
      <c r="BB1035" s="56">
        <f t="shared" ca="1" si="450"/>
        <v>0</v>
      </c>
      <c r="BC1035" s="56">
        <f t="shared" ca="1" si="450"/>
        <v>0</v>
      </c>
      <c r="BD1035" s="56">
        <f t="shared" ca="1" si="450"/>
        <v>0</v>
      </c>
      <c r="BE1035" s="56">
        <f t="shared" ca="1" si="450"/>
        <v>0</v>
      </c>
      <c r="BF1035" s="56">
        <f t="shared" ca="1" si="450"/>
        <v>0</v>
      </c>
      <c r="BG1035" s="56">
        <f t="shared" ca="1" si="450"/>
        <v>0</v>
      </c>
    </row>
    <row r="1036" spans="1:59" s="4" customFormat="1" x14ac:dyDescent="0.2">
      <c r="A1036" s="4" t="s">
        <v>296</v>
      </c>
      <c r="B1036" s="4" t="s">
        <v>4026</v>
      </c>
      <c r="C1036" s="4" t="s">
        <v>1684</v>
      </c>
      <c r="E1036" s="66"/>
      <c r="F1036" s="67"/>
      <c r="G1036" s="50" t="s">
        <v>1682</v>
      </c>
      <c r="H1036" s="50" t="s">
        <v>1682</v>
      </c>
      <c r="I1036" s="51"/>
      <c r="J1036" s="52">
        <v>30</v>
      </c>
      <c r="K1036" s="52"/>
      <c r="L1036" s="53"/>
      <c r="M1036" s="54" t="str">
        <f t="shared" si="439"/>
        <v>-</v>
      </c>
      <c r="N1036" s="52">
        <f t="shared" si="427"/>
        <v>0</v>
      </c>
      <c r="O1036" s="55">
        <f t="shared" ca="1" si="443"/>
        <v>28</v>
      </c>
      <c r="P1036" s="55" t="str">
        <f t="shared" ca="1" si="444"/>
        <v>2019.7</v>
      </c>
      <c r="Q1036" s="56">
        <f t="shared" si="445"/>
        <v>0</v>
      </c>
      <c r="R1036" s="52" t="str">
        <f t="shared" si="446"/>
        <v/>
      </c>
      <c r="S1036" s="81"/>
      <c r="T1036" s="52" t="str">
        <f t="shared" si="423"/>
        <v>OV</v>
      </c>
      <c r="U1036" s="57" t="s">
        <v>178</v>
      </c>
      <c r="V1036" s="58">
        <f t="shared" ca="1" si="447"/>
        <v>0</v>
      </c>
      <c r="W1036" s="59"/>
      <c r="X1036" s="60"/>
      <c r="Y1036" s="61"/>
      <c r="Z1036" s="56">
        <f t="shared" ca="1" si="448"/>
        <v>0</v>
      </c>
      <c r="AA1036" s="56">
        <f t="shared" ca="1" si="448"/>
        <v>0</v>
      </c>
      <c r="AB1036" s="56">
        <f t="shared" ca="1" si="448"/>
        <v>0</v>
      </c>
      <c r="AC1036" s="56">
        <f t="shared" ca="1" si="448"/>
        <v>0</v>
      </c>
      <c r="AD1036" s="56">
        <f t="shared" ca="1" si="448"/>
        <v>0</v>
      </c>
      <c r="AE1036" s="56">
        <f t="shared" ca="1" si="448"/>
        <v>0</v>
      </c>
      <c r="AF1036" s="56">
        <f t="shared" ca="1" si="448"/>
        <v>0</v>
      </c>
      <c r="AG1036" s="56">
        <f t="shared" ca="1" si="448"/>
        <v>0</v>
      </c>
      <c r="AH1036" s="56">
        <f t="shared" ca="1" si="448"/>
        <v>0</v>
      </c>
      <c r="AI1036" s="56">
        <f t="shared" ca="1" si="448"/>
        <v>0</v>
      </c>
      <c r="AJ1036" s="56">
        <f t="shared" ca="1" si="449"/>
        <v>0</v>
      </c>
      <c r="AK1036" s="56">
        <f t="shared" ca="1" si="449"/>
        <v>0</v>
      </c>
      <c r="AL1036" s="56">
        <f t="shared" ca="1" si="449"/>
        <v>0</v>
      </c>
      <c r="AM1036" s="56">
        <f t="shared" ca="1" si="449"/>
        <v>0</v>
      </c>
      <c r="AN1036" s="56">
        <f t="shared" ca="1" si="449"/>
        <v>0</v>
      </c>
      <c r="AO1036" s="56">
        <f t="shared" ca="1" si="449"/>
        <v>0</v>
      </c>
      <c r="AP1036" s="56">
        <f t="shared" ca="1" si="449"/>
        <v>0</v>
      </c>
      <c r="AQ1036" s="56">
        <f t="shared" ca="1" si="449"/>
        <v>0</v>
      </c>
      <c r="AR1036" s="56">
        <f t="shared" ca="1" si="449"/>
        <v>0</v>
      </c>
      <c r="AS1036" s="56">
        <f t="shared" ca="1" si="449"/>
        <v>0</v>
      </c>
      <c r="AT1036" s="56">
        <f t="shared" ca="1" si="450"/>
        <v>0</v>
      </c>
      <c r="AU1036" s="56">
        <f t="shared" ca="1" si="450"/>
        <v>0</v>
      </c>
      <c r="AV1036" s="56">
        <f t="shared" ca="1" si="450"/>
        <v>0</v>
      </c>
      <c r="AW1036" s="56">
        <f t="shared" ca="1" si="450"/>
        <v>0</v>
      </c>
      <c r="AX1036" s="56">
        <f t="shared" ca="1" si="450"/>
        <v>0</v>
      </c>
      <c r="AY1036" s="56">
        <f t="shared" ca="1" si="450"/>
        <v>0</v>
      </c>
      <c r="AZ1036" s="56">
        <f t="shared" ca="1" si="450"/>
        <v>0</v>
      </c>
      <c r="BA1036" s="56">
        <f t="shared" ca="1" si="450"/>
        <v>0</v>
      </c>
      <c r="BB1036" s="56">
        <f t="shared" ca="1" si="450"/>
        <v>0</v>
      </c>
      <c r="BC1036" s="56">
        <f t="shared" ca="1" si="450"/>
        <v>0</v>
      </c>
      <c r="BD1036" s="56">
        <f t="shared" ca="1" si="450"/>
        <v>0</v>
      </c>
      <c r="BE1036" s="56">
        <f t="shared" ca="1" si="450"/>
        <v>0</v>
      </c>
      <c r="BF1036" s="56">
        <f t="shared" ca="1" si="450"/>
        <v>0</v>
      </c>
      <c r="BG1036" s="56">
        <f t="shared" ca="1" si="450"/>
        <v>0</v>
      </c>
    </row>
    <row r="1037" spans="1:59" s="4" customFormat="1" x14ac:dyDescent="0.2">
      <c r="A1037" s="4" t="s">
        <v>296</v>
      </c>
      <c r="B1037" s="4" t="s">
        <v>4026</v>
      </c>
      <c r="C1037" s="4" t="s">
        <v>1684</v>
      </c>
      <c r="E1037" s="66"/>
      <c r="F1037" s="67"/>
      <c r="G1037" s="50" t="s">
        <v>1682</v>
      </c>
      <c r="H1037" s="50" t="s">
        <v>1682</v>
      </c>
      <c r="I1037" s="51"/>
      <c r="J1037" s="52">
        <v>30</v>
      </c>
      <c r="K1037" s="52"/>
      <c r="L1037" s="53"/>
      <c r="M1037" s="54" t="str">
        <f t="shared" si="439"/>
        <v>-</v>
      </c>
      <c r="N1037" s="52">
        <f t="shared" si="427"/>
        <v>0</v>
      </c>
      <c r="O1037" s="55">
        <f t="shared" ca="1" si="443"/>
        <v>28</v>
      </c>
      <c r="P1037" s="55" t="str">
        <f t="shared" ca="1" si="444"/>
        <v>2019.7</v>
      </c>
      <c r="Q1037" s="56">
        <f t="shared" si="445"/>
        <v>0</v>
      </c>
      <c r="R1037" s="52" t="str">
        <f t="shared" si="446"/>
        <v/>
      </c>
      <c r="S1037" s="81"/>
      <c r="T1037" s="52" t="str">
        <f t="shared" si="423"/>
        <v>OV</v>
      </c>
      <c r="U1037" s="57" t="s">
        <v>178</v>
      </c>
      <c r="V1037" s="58">
        <f t="shared" ca="1" si="447"/>
        <v>0</v>
      </c>
      <c r="W1037" s="59"/>
      <c r="X1037" s="60"/>
      <c r="Y1037" s="61"/>
      <c r="Z1037" s="56">
        <f t="shared" ca="1" si="448"/>
        <v>0</v>
      </c>
      <c r="AA1037" s="56">
        <f t="shared" ca="1" si="448"/>
        <v>0</v>
      </c>
      <c r="AB1037" s="56">
        <f t="shared" ca="1" si="448"/>
        <v>0</v>
      </c>
      <c r="AC1037" s="56">
        <f t="shared" ca="1" si="448"/>
        <v>0</v>
      </c>
      <c r="AD1037" s="56">
        <f t="shared" ca="1" si="448"/>
        <v>0</v>
      </c>
      <c r="AE1037" s="56">
        <f t="shared" ca="1" si="448"/>
        <v>0</v>
      </c>
      <c r="AF1037" s="56">
        <f t="shared" ca="1" si="448"/>
        <v>0</v>
      </c>
      <c r="AG1037" s="56">
        <f t="shared" ca="1" si="448"/>
        <v>0</v>
      </c>
      <c r="AH1037" s="56">
        <f t="shared" ca="1" si="448"/>
        <v>0</v>
      </c>
      <c r="AI1037" s="56">
        <f t="shared" ca="1" si="448"/>
        <v>0</v>
      </c>
      <c r="AJ1037" s="56">
        <f t="shared" ca="1" si="449"/>
        <v>0</v>
      </c>
      <c r="AK1037" s="56">
        <f t="shared" ca="1" si="449"/>
        <v>0</v>
      </c>
      <c r="AL1037" s="56">
        <f t="shared" ca="1" si="449"/>
        <v>0</v>
      </c>
      <c r="AM1037" s="56">
        <f t="shared" ca="1" si="449"/>
        <v>0</v>
      </c>
      <c r="AN1037" s="56">
        <f t="shared" ca="1" si="449"/>
        <v>0</v>
      </c>
      <c r="AO1037" s="56">
        <f t="shared" ca="1" si="449"/>
        <v>0</v>
      </c>
      <c r="AP1037" s="56">
        <f t="shared" ca="1" si="449"/>
        <v>0</v>
      </c>
      <c r="AQ1037" s="56">
        <f t="shared" ca="1" si="449"/>
        <v>0</v>
      </c>
      <c r="AR1037" s="56">
        <f t="shared" ca="1" si="449"/>
        <v>0</v>
      </c>
      <c r="AS1037" s="56">
        <f t="shared" ca="1" si="449"/>
        <v>0</v>
      </c>
      <c r="AT1037" s="56">
        <f t="shared" ca="1" si="450"/>
        <v>0</v>
      </c>
      <c r="AU1037" s="56">
        <f t="shared" ca="1" si="450"/>
        <v>0</v>
      </c>
      <c r="AV1037" s="56">
        <f t="shared" ca="1" si="450"/>
        <v>0</v>
      </c>
      <c r="AW1037" s="56">
        <f t="shared" ca="1" si="450"/>
        <v>0</v>
      </c>
      <c r="AX1037" s="56">
        <f t="shared" ca="1" si="450"/>
        <v>0</v>
      </c>
      <c r="AY1037" s="56">
        <f t="shared" ca="1" si="450"/>
        <v>0</v>
      </c>
      <c r="AZ1037" s="56">
        <f t="shared" ca="1" si="450"/>
        <v>0</v>
      </c>
      <c r="BA1037" s="56">
        <f t="shared" ca="1" si="450"/>
        <v>0</v>
      </c>
      <c r="BB1037" s="56">
        <f t="shared" ca="1" si="450"/>
        <v>0</v>
      </c>
      <c r="BC1037" s="56">
        <f t="shared" ca="1" si="450"/>
        <v>0</v>
      </c>
      <c r="BD1037" s="56">
        <f t="shared" ca="1" si="450"/>
        <v>0</v>
      </c>
      <c r="BE1037" s="56">
        <f t="shared" ca="1" si="450"/>
        <v>0</v>
      </c>
      <c r="BF1037" s="56">
        <f t="shared" ca="1" si="450"/>
        <v>0</v>
      </c>
      <c r="BG1037" s="56">
        <f t="shared" ca="1" si="450"/>
        <v>0</v>
      </c>
    </row>
    <row r="1038" spans="1:59" s="4" customFormat="1" x14ac:dyDescent="0.2">
      <c r="A1038" s="4" t="s">
        <v>296</v>
      </c>
      <c r="B1038" s="4" t="s">
        <v>4026</v>
      </c>
      <c r="C1038" s="4" t="s">
        <v>1684</v>
      </c>
      <c r="E1038" s="66"/>
      <c r="F1038" s="67"/>
      <c r="G1038" s="50" t="s">
        <v>1682</v>
      </c>
      <c r="H1038" s="50" t="s">
        <v>1682</v>
      </c>
      <c r="I1038" s="51"/>
      <c r="J1038" s="52">
        <v>30</v>
      </c>
      <c r="K1038" s="52"/>
      <c r="L1038" s="53"/>
      <c r="M1038" s="54" t="str">
        <f t="shared" si="439"/>
        <v>-</v>
      </c>
      <c r="N1038" s="52">
        <f t="shared" si="427"/>
        <v>0</v>
      </c>
      <c r="O1038" s="55">
        <f t="shared" ca="1" si="443"/>
        <v>28</v>
      </c>
      <c r="P1038" s="55" t="str">
        <f t="shared" ca="1" si="444"/>
        <v>2019.7</v>
      </c>
      <c r="Q1038" s="56">
        <f t="shared" si="445"/>
        <v>0</v>
      </c>
      <c r="R1038" s="52" t="str">
        <f t="shared" si="446"/>
        <v/>
      </c>
      <c r="S1038" s="81"/>
      <c r="T1038" s="52" t="str">
        <f t="shared" si="423"/>
        <v>OV</v>
      </c>
      <c r="U1038" s="57" t="s">
        <v>178</v>
      </c>
      <c r="V1038" s="58">
        <f t="shared" ca="1" si="447"/>
        <v>0</v>
      </c>
      <c r="W1038" s="59"/>
      <c r="X1038" s="60"/>
      <c r="Y1038" s="61"/>
      <c r="Z1038" s="56">
        <f t="shared" ca="1" si="448"/>
        <v>0</v>
      </c>
      <c r="AA1038" s="56">
        <f t="shared" ca="1" si="448"/>
        <v>0</v>
      </c>
      <c r="AB1038" s="56">
        <f t="shared" ca="1" si="448"/>
        <v>0</v>
      </c>
      <c r="AC1038" s="56">
        <f t="shared" ca="1" si="448"/>
        <v>0</v>
      </c>
      <c r="AD1038" s="56">
        <f t="shared" ca="1" si="448"/>
        <v>0</v>
      </c>
      <c r="AE1038" s="56">
        <f t="shared" ca="1" si="448"/>
        <v>0</v>
      </c>
      <c r="AF1038" s="56">
        <f t="shared" ca="1" si="448"/>
        <v>0</v>
      </c>
      <c r="AG1038" s="56">
        <f t="shared" ca="1" si="448"/>
        <v>0</v>
      </c>
      <c r="AH1038" s="56">
        <f t="shared" ca="1" si="448"/>
        <v>0</v>
      </c>
      <c r="AI1038" s="56">
        <f t="shared" ca="1" si="448"/>
        <v>0</v>
      </c>
      <c r="AJ1038" s="56">
        <f t="shared" ca="1" si="449"/>
        <v>0</v>
      </c>
      <c r="AK1038" s="56">
        <f t="shared" ca="1" si="449"/>
        <v>0</v>
      </c>
      <c r="AL1038" s="56">
        <f t="shared" ca="1" si="449"/>
        <v>0</v>
      </c>
      <c r="AM1038" s="56">
        <f t="shared" ca="1" si="449"/>
        <v>0</v>
      </c>
      <c r="AN1038" s="56">
        <f t="shared" ca="1" si="449"/>
        <v>0</v>
      </c>
      <c r="AO1038" s="56">
        <f t="shared" ca="1" si="449"/>
        <v>0</v>
      </c>
      <c r="AP1038" s="56">
        <f t="shared" ca="1" si="449"/>
        <v>0</v>
      </c>
      <c r="AQ1038" s="56">
        <f t="shared" ca="1" si="449"/>
        <v>0</v>
      </c>
      <c r="AR1038" s="56">
        <f t="shared" ca="1" si="449"/>
        <v>0</v>
      </c>
      <c r="AS1038" s="56">
        <f t="shared" ca="1" si="449"/>
        <v>0</v>
      </c>
      <c r="AT1038" s="56">
        <f t="shared" ca="1" si="450"/>
        <v>0</v>
      </c>
      <c r="AU1038" s="56">
        <f t="shared" ca="1" si="450"/>
        <v>0</v>
      </c>
      <c r="AV1038" s="56">
        <f t="shared" ca="1" si="450"/>
        <v>0</v>
      </c>
      <c r="AW1038" s="56">
        <f t="shared" ca="1" si="450"/>
        <v>0</v>
      </c>
      <c r="AX1038" s="56">
        <f t="shared" ca="1" si="450"/>
        <v>0</v>
      </c>
      <c r="AY1038" s="56">
        <f t="shared" ca="1" si="450"/>
        <v>0</v>
      </c>
      <c r="AZ1038" s="56">
        <f t="shared" ca="1" si="450"/>
        <v>0</v>
      </c>
      <c r="BA1038" s="56">
        <f t="shared" ca="1" si="450"/>
        <v>0</v>
      </c>
      <c r="BB1038" s="56">
        <f t="shared" ca="1" si="450"/>
        <v>0</v>
      </c>
      <c r="BC1038" s="56">
        <f t="shared" ca="1" si="450"/>
        <v>0</v>
      </c>
      <c r="BD1038" s="56">
        <f t="shared" ca="1" si="450"/>
        <v>0</v>
      </c>
      <c r="BE1038" s="56">
        <f t="shared" ca="1" si="450"/>
        <v>0</v>
      </c>
      <c r="BF1038" s="56">
        <f t="shared" ca="1" si="450"/>
        <v>0</v>
      </c>
      <c r="BG1038" s="56">
        <f t="shared" ca="1" si="450"/>
        <v>0</v>
      </c>
    </row>
    <row r="1039" spans="1:59" s="4" customFormat="1" x14ac:dyDescent="0.2">
      <c r="A1039" s="4" t="s">
        <v>296</v>
      </c>
      <c r="B1039" s="4" t="s">
        <v>4026</v>
      </c>
      <c r="C1039" s="4" t="s">
        <v>1684</v>
      </c>
      <c r="E1039" s="66"/>
      <c r="F1039" s="67"/>
      <c r="G1039" s="50" t="s">
        <v>1682</v>
      </c>
      <c r="H1039" s="50" t="s">
        <v>1682</v>
      </c>
      <c r="I1039" s="51"/>
      <c r="J1039" s="52">
        <v>30</v>
      </c>
      <c r="K1039" s="52"/>
      <c r="L1039" s="53"/>
      <c r="M1039" s="54" t="str">
        <f t="shared" si="439"/>
        <v>-</v>
      </c>
      <c r="N1039" s="52">
        <f t="shared" si="427"/>
        <v>0</v>
      </c>
      <c r="O1039" s="55">
        <f t="shared" ca="1" si="443"/>
        <v>28</v>
      </c>
      <c r="P1039" s="55" t="str">
        <f t="shared" ca="1" si="444"/>
        <v>2019.7</v>
      </c>
      <c r="Q1039" s="56">
        <f t="shared" si="445"/>
        <v>0</v>
      </c>
      <c r="R1039" s="52" t="str">
        <f t="shared" si="446"/>
        <v/>
      </c>
      <c r="S1039" s="81"/>
      <c r="T1039" s="52" t="str">
        <f t="shared" si="423"/>
        <v>OV</v>
      </c>
      <c r="U1039" s="57" t="s">
        <v>178</v>
      </c>
      <c r="V1039" s="58">
        <f t="shared" ca="1" si="447"/>
        <v>0</v>
      </c>
      <c r="W1039" s="59"/>
      <c r="X1039" s="60"/>
      <c r="Y1039" s="61"/>
      <c r="Z1039" s="56">
        <f t="shared" ca="1" si="448"/>
        <v>0</v>
      </c>
      <c r="AA1039" s="56">
        <f t="shared" ca="1" si="448"/>
        <v>0</v>
      </c>
      <c r="AB1039" s="56">
        <f t="shared" ca="1" si="448"/>
        <v>0</v>
      </c>
      <c r="AC1039" s="56">
        <f t="shared" ca="1" si="448"/>
        <v>0</v>
      </c>
      <c r="AD1039" s="56">
        <f t="shared" ca="1" si="448"/>
        <v>0</v>
      </c>
      <c r="AE1039" s="56">
        <f t="shared" ca="1" si="448"/>
        <v>0</v>
      </c>
      <c r="AF1039" s="56">
        <f t="shared" ca="1" si="448"/>
        <v>0</v>
      </c>
      <c r="AG1039" s="56">
        <f t="shared" ca="1" si="448"/>
        <v>0</v>
      </c>
      <c r="AH1039" s="56">
        <f t="shared" ca="1" si="448"/>
        <v>0</v>
      </c>
      <c r="AI1039" s="56">
        <f t="shared" ca="1" si="448"/>
        <v>0</v>
      </c>
      <c r="AJ1039" s="56">
        <f t="shared" ca="1" si="449"/>
        <v>0</v>
      </c>
      <c r="AK1039" s="56">
        <f t="shared" ca="1" si="449"/>
        <v>0</v>
      </c>
      <c r="AL1039" s="56">
        <f t="shared" ca="1" si="449"/>
        <v>0</v>
      </c>
      <c r="AM1039" s="56">
        <f t="shared" ca="1" si="449"/>
        <v>0</v>
      </c>
      <c r="AN1039" s="56">
        <f t="shared" ca="1" si="449"/>
        <v>0</v>
      </c>
      <c r="AO1039" s="56">
        <f t="shared" ca="1" si="449"/>
        <v>0</v>
      </c>
      <c r="AP1039" s="56">
        <f t="shared" ca="1" si="449"/>
        <v>0</v>
      </c>
      <c r="AQ1039" s="56">
        <f t="shared" ca="1" si="449"/>
        <v>0</v>
      </c>
      <c r="AR1039" s="56">
        <f t="shared" ca="1" si="449"/>
        <v>0</v>
      </c>
      <c r="AS1039" s="56">
        <f t="shared" ca="1" si="449"/>
        <v>0</v>
      </c>
      <c r="AT1039" s="56">
        <f t="shared" ca="1" si="450"/>
        <v>0</v>
      </c>
      <c r="AU1039" s="56">
        <f t="shared" ca="1" si="450"/>
        <v>0</v>
      </c>
      <c r="AV1039" s="56">
        <f t="shared" ca="1" si="450"/>
        <v>0</v>
      </c>
      <c r="AW1039" s="56">
        <f t="shared" ca="1" si="450"/>
        <v>0</v>
      </c>
      <c r="AX1039" s="56">
        <f t="shared" ca="1" si="450"/>
        <v>0</v>
      </c>
      <c r="AY1039" s="56">
        <f t="shared" ca="1" si="450"/>
        <v>0</v>
      </c>
      <c r="AZ1039" s="56">
        <f t="shared" ca="1" si="450"/>
        <v>0</v>
      </c>
      <c r="BA1039" s="56">
        <f t="shared" ca="1" si="450"/>
        <v>0</v>
      </c>
      <c r="BB1039" s="56">
        <f t="shared" ca="1" si="450"/>
        <v>0</v>
      </c>
      <c r="BC1039" s="56">
        <f t="shared" ca="1" si="450"/>
        <v>0</v>
      </c>
      <c r="BD1039" s="56">
        <f t="shared" ca="1" si="450"/>
        <v>0</v>
      </c>
      <c r="BE1039" s="56">
        <f t="shared" ca="1" si="450"/>
        <v>0</v>
      </c>
      <c r="BF1039" s="56">
        <f t="shared" ca="1" si="450"/>
        <v>0</v>
      </c>
      <c r="BG1039" s="56">
        <f t="shared" ca="1" si="450"/>
        <v>0</v>
      </c>
    </row>
    <row r="1040" spans="1:59" s="4" customFormat="1" x14ac:dyDescent="0.2">
      <c r="A1040" s="4" t="s">
        <v>296</v>
      </c>
      <c r="B1040" s="4" t="s">
        <v>4026</v>
      </c>
      <c r="C1040" s="4" t="s">
        <v>1684</v>
      </c>
      <c r="E1040" s="66"/>
      <c r="F1040" s="67"/>
      <c r="G1040" s="50" t="s">
        <v>1682</v>
      </c>
      <c r="H1040" s="50" t="s">
        <v>1682</v>
      </c>
      <c r="I1040" s="51"/>
      <c r="J1040" s="52">
        <v>30</v>
      </c>
      <c r="K1040" s="52"/>
      <c r="L1040" s="53"/>
      <c r="M1040" s="54" t="str">
        <f t="shared" si="439"/>
        <v>-</v>
      </c>
      <c r="N1040" s="52">
        <f t="shared" si="427"/>
        <v>0</v>
      </c>
      <c r="O1040" s="55">
        <f t="shared" ca="1" si="443"/>
        <v>28</v>
      </c>
      <c r="P1040" s="55" t="str">
        <f t="shared" ca="1" si="444"/>
        <v>2019.7</v>
      </c>
      <c r="Q1040" s="56">
        <f t="shared" si="445"/>
        <v>0</v>
      </c>
      <c r="R1040" s="52" t="str">
        <f t="shared" si="446"/>
        <v/>
      </c>
      <c r="S1040" s="81"/>
      <c r="T1040" s="52" t="str">
        <f t="shared" si="423"/>
        <v>OV</v>
      </c>
      <c r="U1040" s="57" t="s">
        <v>178</v>
      </c>
      <c r="V1040" s="58">
        <f t="shared" ca="1" si="447"/>
        <v>0</v>
      </c>
      <c r="W1040" s="59"/>
      <c r="X1040" s="60"/>
      <c r="Y1040" s="61"/>
      <c r="Z1040" s="56">
        <f t="shared" ca="1" si="448"/>
        <v>0</v>
      </c>
      <c r="AA1040" s="56">
        <f t="shared" ca="1" si="448"/>
        <v>0</v>
      </c>
      <c r="AB1040" s="56">
        <f t="shared" ca="1" si="448"/>
        <v>0</v>
      </c>
      <c r="AC1040" s="56">
        <f t="shared" ca="1" si="448"/>
        <v>0</v>
      </c>
      <c r="AD1040" s="56">
        <f t="shared" ca="1" si="448"/>
        <v>0</v>
      </c>
      <c r="AE1040" s="56">
        <f t="shared" ca="1" si="448"/>
        <v>0</v>
      </c>
      <c r="AF1040" s="56">
        <f t="shared" ca="1" si="448"/>
        <v>0</v>
      </c>
      <c r="AG1040" s="56">
        <f t="shared" ca="1" si="448"/>
        <v>0</v>
      </c>
      <c r="AH1040" s="56">
        <f t="shared" ca="1" si="448"/>
        <v>0</v>
      </c>
      <c r="AI1040" s="56">
        <f t="shared" ca="1" si="448"/>
        <v>0</v>
      </c>
      <c r="AJ1040" s="56">
        <f t="shared" ca="1" si="449"/>
        <v>0</v>
      </c>
      <c r="AK1040" s="56">
        <f t="shared" ca="1" si="449"/>
        <v>0</v>
      </c>
      <c r="AL1040" s="56">
        <f t="shared" ca="1" si="449"/>
        <v>0</v>
      </c>
      <c r="AM1040" s="56">
        <f t="shared" ca="1" si="449"/>
        <v>0</v>
      </c>
      <c r="AN1040" s="56">
        <f t="shared" ca="1" si="449"/>
        <v>0</v>
      </c>
      <c r="AO1040" s="56">
        <f t="shared" ca="1" si="449"/>
        <v>0</v>
      </c>
      <c r="AP1040" s="56">
        <f t="shared" ca="1" si="449"/>
        <v>0</v>
      </c>
      <c r="AQ1040" s="56">
        <f t="shared" ca="1" si="449"/>
        <v>0</v>
      </c>
      <c r="AR1040" s="56">
        <f t="shared" ca="1" si="449"/>
        <v>0</v>
      </c>
      <c r="AS1040" s="56">
        <f t="shared" ca="1" si="449"/>
        <v>0</v>
      </c>
      <c r="AT1040" s="56">
        <f t="shared" ca="1" si="450"/>
        <v>0</v>
      </c>
      <c r="AU1040" s="56">
        <f t="shared" ca="1" si="450"/>
        <v>0</v>
      </c>
      <c r="AV1040" s="56">
        <f t="shared" ca="1" si="450"/>
        <v>0</v>
      </c>
      <c r="AW1040" s="56">
        <f t="shared" ca="1" si="450"/>
        <v>0</v>
      </c>
      <c r="AX1040" s="56">
        <f t="shared" ca="1" si="450"/>
        <v>0</v>
      </c>
      <c r="AY1040" s="56">
        <f t="shared" ca="1" si="450"/>
        <v>0</v>
      </c>
      <c r="AZ1040" s="56">
        <f t="shared" ca="1" si="450"/>
        <v>0</v>
      </c>
      <c r="BA1040" s="56">
        <f t="shared" ca="1" si="450"/>
        <v>0</v>
      </c>
      <c r="BB1040" s="56">
        <f t="shared" ca="1" si="450"/>
        <v>0</v>
      </c>
      <c r="BC1040" s="56">
        <f t="shared" ca="1" si="450"/>
        <v>0</v>
      </c>
      <c r="BD1040" s="56">
        <f t="shared" ca="1" si="450"/>
        <v>0</v>
      </c>
      <c r="BE1040" s="56">
        <f t="shared" ca="1" si="450"/>
        <v>0</v>
      </c>
      <c r="BF1040" s="56">
        <f t="shared" ca="1" si="450"/>
        <v>0</v>
      </c>
      <c r="BG1040" s="56">
        <f t="shared" ca="1" si="450"/>
        <v>0</v>
      </c>
    </row>
    <row r="1041" spans="1:61" s="4" customFormat="1" x14ac:dyDescent="0.2">
      <c r="A1041" s="4" t="s">
        <v>296</v>
      </c>
      <c r="B1041" s="4" t="s">
        <v>4026</v>
      </c>
      <c r="C1041" s="4" t="s">
        <v>1684</v>
      </c>
      <c r="E1041" s="66"/>
      <c r="F1041" s="67"/>
      <c r="G1041" s="50" t="s">
        <v>1682</v>
      </c>
      <c r="H1041" s="50" t="s">
        <v>1682</v>
      </c>
      <c r="I1041" s="51"/>
      <c r="J1041" s="52">
        <v>30</v>
      </c>
      <c r="K1041" s="52"/>
      <c r="L1041" s="53"/>
      <c r="M1041" s="54" t="str">
        <f t="shared" si="439"/>
        <v>-</v>
      </c>
      <c r="N1041" s="52">
        <f t="shared" si="427"/>
        <v>0</v>
      </c>
      <c r="O1041" s="55">
        <f t="shared" ca="1" si="443"/>
        <v>28</v>
      </c>
      <c r="P1041" s="55" t="str">
        <f t="shared" ca="1" si="444"/>
        <v>2019.7</v>
      </c>
      <c r="Q1041" s="56">
        <f t="shared" si="445"/>
        <v>0</v>
      </c>
      <c r="R1041" s="52" t="str">
        <f t="shared" si="446"/>
        <v/>
      </c>
      <c r="S1041" s="81"/>
      <c r="T1041" s="52" t="str">
        <f t="shared" si="423"/>
        <v>OV</v>
      </c>
      <c r="U1041" s="57" t="s">
        <v>178</v>
      </c>
      <c r="V1041" s="58">
        <f t="shared" ca="1" si="447"/>
        <v>0</v>
      </c>
      <c r="W1041" s="59"/>
      <c r="X1041" s="60"/>
      <c r="Y1041" s="61"/>
      <c r="Z1041" s="56">
        <f t="shared" ca="1" si="448"/>
        <v>0</v>
      </c>
      <c r="AA1041" s="56">
        <f t="shared" ca="1" si="448"/>
        <v>0</v>
      </c>
      <c r="AB1041" s="56">
        <f t="shared" ca="1" si="448"/>
        <v>0</v>
      </c>
      <c r="AC1041" s="56">
        <f t="shared" ca="1" si="448"/>
        <v>0</v>
      </c>
      <c r="AD1041" s="56">
        <f t="shared" ca="1" si="448"/>
        <v>0</v>
      </c>
      <c r="AE1041" s="56">
        <f t="shared" ca="1" si="448"/>
        <v>0</v>
      </c>
      <c r="AF1041" s="56">
        <f t="shared" ca="1" si="448"/>
        <v>0</v>
      </c>
      <c r="AG1041" s="56">
        <f t="shared" ca="1" si="448"/>
        <v>0</v>
      </c>
      <c r="AH1041" s="56">
        <f t="shared" ca="1" si="448"/>
        <v>0</v>
      </c>
      <c r="AI1041" s="56">
        <f t="shared" ca="1" si="448"/>
        <v>0</v>
      </c>
      <c r="AJ1041" s="56">
        <f t="shared" ca="1" si="449"/>
        <v>0</v>
      </c>
      <c r="AK1041" s="56">
        <f t="shared" ca="1" si="449"/>
        <v>0</v>
      </c>
      <c r="AL1041" s="56">
        <f t="shared" ca="1" si="449"/>
        <v>0</v>
      </c>
      <c r="AM1041" s="56">
        <f t="shared" ca="1" si="449"/>
        <v>0</v>
      </c>
      <c r="AN1041" s="56">
        <f t="shared" ca="1" si="449"/>
        <v>0</v>
      </c>
      <c r="AO1041" s="56">
        <f t="shared" ca="1" si="449"/>
        <v>0</v>
      </c>
      <c r="AP1041" s="56">
        <f t="shared" ca="1" si="449"/>
        <v>0</v>
      </c>
      <c r="AQ1041" s="56">
        <f t="shared" ca="1" si="449"/>
        <v>0</v>
      </c>
      <c r="AR1041" s="56">
        <f t="shared" ca="1" si="449"/>
        <v>0</v>
      </c>
      <c r="AS1041" s="56">
        <f t="shared" ca="1" si="449"/>
        <v>0</v>
      </c>
      <c r="AT1041" s="56">
        <f t="shared" ca="1" si="450"/>
        <v>0</v>
      </c>
      <c r="AU1041" s="56">
        <f t="shared" ca="1" si="450"/>
        <v>0</v>
      </c>
      <c r="AV1041" s="56">
        <f t="shared" ca="1" si="450"/>
        <v>0</v>
      </c>
      <c r="AW1041" s="56">
        <f t="shared" ca="1" si="450"/>
        <v>0</v>
      </c>
      <c r="AX1041" s="56">
        <f t="shared" ca="1" si="450"/>
        <v>0</v>
      </c>
      <c r="AY1041" s="56">
        <f t="shared" ca="1" si="450"/>
        <v>0</v>
      </c>
      <c r="AZ1041" s="56">
        <f t="shared" ca="1" si="450"/>
        <v>0</v>
      </c>
      <c r="BA1041" s="56">
        <f t="shared" ca="1" si="450"/>
        <v>0</v>
      </c>
      <c r="BB1041" s="56">
        <f t="shared" ca="1" si="450"/>
        <v>0</v>
      </c>
      <c r="BC1041" s="56">
        <f t="shared" ca="1" si="450"/>
        <v>0</v>
      </c>
      <c r="BD1041" s="56">
        <f t="shared" ca="1" si="450"/>
        <v>0</v>
      </c>
      <c r="BE1041" s="56">
        <f t="shared" ca="1" si="450"/>
        <v>0</v>
      </c>
      <c r="BF1041" s="56">
        <f t="shared" ca="1" si="450"/>
        <v>0</v>
      </c>
      <c r="BG1041" s="56">
        <f t="shared" ca="1" si="450"/>
        <v>0</v>
      </c>
    </row>
    <row r="1042" spans="1:61" s="4" customFormat="1" x14ac:dyDescent="0.2">
      <c r="A1042" s="4" t="s">
        <v>296</v>
      </c>
      <c r="B1042" s="4" t="s">
        <v>4026</v>
      </c>
      <c r="C1042" s="4" t="s">
        <v>1684</v>
      </c>
      <c r="E1042" s="66"/>
      <c r="F1042" s="67"/>
      <c r="G1042" s="50" t="s">
        <v>1682</v>
      </c>
      <c r="H1042" s="50" t="s">
        <v>1682</v>
      </c>
      <c r="I1042" s="51"/>
      <c r="J1042" s="52">
        <v>30</v>
      </c>
      <c r="K1042" s="52"/>
      <c r="L1042" s="53"/>
      <c r="M1042" s="54" t="str">
        <f t="shared" si="439"/>
        <v>-</v>
      </c>
      <c r="N1042" s="52">
        <f t="shared" si="427"/>
        <v>0</v>
      </c>
      <c r="O1042" s="55">
        <f t="shared" ca="1" si="443"/>
        <v>28</v>
      </c>
      <c r="P1042" s="55" t="str">
        <f t="shared" ca="1" si="444"/>
        <v>2019.7</v>
      </c>
      <c r="Q1042" s="56">
        <f t="shared" si="445"/>
        <v>0</v>
      </c>
      <c r="R1042" s="52" t="str">
        <f t="shared" si="446"/>
        <v/>
      </c>
      <c r="S1042" s="81"/>
      <c r="T1042" s="52" t="str">
        <f t="shared" ref="T1042:T1105" si="451">IFERROR(IF(R1042&gt;0,"OV",""),0)</f>
        <v>OV</v>
      </c>
      <c r="U1042" s="57" t="s">
        <v>178</v>
      </c>
      <c r="V1042" s="58">
        <f t="shared" ca="1" si="447"/>
        <v>0</v>
      </c>
      <c r="W1042" s="59"/>
      <c r="X1042" s="60"/>
      <c r="Y1042" s="61"/>
      <c r="Z1042" s="56">
        <f t="shared" ref="Z1042:AI1051" ca="1" si="452">IF($O1042-WEEKNUM(Z$1815)=0,$Y1042,0)</f>
        <v>0</v>
      </c>
      <c r="AA1042" s="56">
        <f t="shared" ca="1" si="452"/>
        <v>0</v>
      </c>
      <c r="AB1042" s="56">
        <f t="shared" ca="1" si="452"/>
        <v>0</v>
      </c>
      <c r="AC1042" s="56">
        <f t="shared" ca="1" si="452"/>
        <v>0</v>
      </c>
      <c r="AD1042" s="56">
        <f t="shared" ca="1" si="452"/>
        <v>0</v>
      </c>
      <c r="AE1042" s="56">
        <f t="shared" ca="1" si="452"/>
        <v>0</v>
      </c>
      <c r="AF1042" s="56">
        <f t="shared" ca="1" si="452"/>
        <v>0</v>
      </c>
      <c r="AG1042" s="56">
        <f t="shared" ca="1" si="452"/>
        <v>0</v>
      </c>
      <c r="AH1042" s="56">
        <f t="shared" ca="1" si="452"/>
        <v>0</v>
      </c>
      <c r="AI1042" s="56">
        <f t="shared" ca="1" si="452"/>
        <v>0</v>
      </c>
      <c r="AJ1042" s="56">
        <f t="shared" ref="AJ1042:AS1051" ca="1" si="453">IF($O1042-WEEKNUM(AJ$1815)=0,$Y1042,0)</f>
        <v>0</v>
      </c>
      <c r="AK1042" s="56">
        <f t="shared" ca="1" si="453"/>
        <v>0</v>
      </c>
      <c r="AL1042" s="56">
        <f t="shared" ca="1" si="453"/>
        <v>0</v>
      </c>
      <c r="AM1042" s="56">
        <f t="shared" ca="1" si="453"/>
        <v>0</v>
      </c>
      <c r="AN1042" s="56">
        <f t="shared" ca="1" si="453"/>
        <v>0</v>
      </c>
      <c r="AO1042" s="56">
        <f t="shared" ca="1" si="453"/>
        <v>0</v>
      </c>
      <c r="AP1042" s="56">
        <f t="shared" ca="1" si="453"/>
        <v>0</v>
      </c>
      <c r="AQ1042" s="56">
        <f t="shared" ca="1" si="453"/>
        <v>0</v>
      </c>
      <c r="AR1042" s="56">
        <f t="shared" ca="1" si="453"/>
        <v>0</v>
      </c>
      <c r="AS1042" s="56">
        <f t="shared" ca="1" si="453"/>
        <v>0</v>
      </c>
      <c r="AT1042" s="56">
        <f t="shared" ref="AT1042:BG1051" ca="1" si="454">IF($O1042-WEEKNUM(AT$1815)=0,$Y1042,0)</f>
        <v>0</v>
      </c>
      <c r="AU1042" s="56">
        <f t="shared" ca="1" si="454"/>
        <v>0</v>
      </c>
      <c r="AV1042" s="56">
        <f t="shared" ca="1" si="454"/>
        <v>0</v>
      </c>
      <c r="AW1042" s="56">
        <f t="shared" ca="1" si="454"/>
        <v>0</v>
      </c>
      <c r="AX1042" s="56">
        <f t="shared" ca="1" si="454"/>
        <v>0</v>
      </c>
      <c r="AY1042" s="56">
        <f t="shared" ca="1" si="454"/>
        <v>0</v>
      </c>
      <c r="AZ1042" s="56">
        <f t="shared" ca="1" si="454"/>
        <v>0</v>
      </c>
      <c r="BA1042" s="56">
        <f t="shared" ca="1" si="454"/>
        <v>0</v>
      </c>
      <c r="BB1042" s="56">
        <f t="shared" ca="1" si="454"/>
        <v>0</v>
      </c>
      <c r="BC1042" s="56">
        <f t="shared" ca="1" si="454"/>
        <v>0</v>
      </c>
      <c r="BD1042" s="56">
        <f t="shared" ca="1" si="454"/>
        <v>0</v>
      </c>
      <c r="BE1042" s="56">
        <f t="shared" ca="1" si="454"/>
        <v>0</v>
      </c>
      <c r="BF1042" s="56">
        <f t="shared" ca="1" si="454"/>
        <v>0</v>
      </c>
      <c r="BG1042" s="56">
        <f t="shared" ca="1" si="454"/>
        <v>0</v>
      </c>
    </row>
    <row r="1043" spans="1:61" s="4" customFormat="1" x14ac:dyDescent="0.2">
      <c r="A1043" s="4" t="s">
        <v>296</v>
      </c>
      <c r="B1043" s="4" t="s">
        <v>4026</v>
      </c>
      <c r="C1043" s="4" t="s">
        <v>1684</v>
      </c>
      <c r="E1043" s="66"/>
      <c r="F1043" s="67"/>
      <c r="G1043" s="50" t="s">
        <v>1682</v>
      </c>
      <c r="H1043" s="50" t="s">
        <v>1682</v>
      </c>
      <c r="I1043" s="51"/>
      <c r="J1043" s="52">
        <v>30</v>
      </c>
      <c r="K1043" s="52"/>
      <c r="L1043" s="53"/>
      <c r="M1043" s="54" t="str">
        <f t="shared" si="439"/>
        <v>-</v>
      </c>
      <c r="N1043" s="52">
        <f t="shared" si="427"/>
        <v>0</v>
      </c>
      <c r="O1043" s="55">
        <f t="shared" ca="1" si="443"/>
        <v>28</v>
      </c>
      <c r="P1043" s="55" t="str">
        <f t="shared" ca="1" si="444"/>
        <v>2019.7</v>
      </c>
      <c r="Q1043" s="56">
        <f t="shared" si="445"/>
        <v>0</v>
      </c>
      <c r="R1043" s="52" t="str">
        <f t="shared" si="446"/>
        <v/>
      </c>
      <c r="S1043" s="81"/>
      <c r="T1043" s="52" t="str">
        <f t="shared" si="451"/>
        <v>OV</v>
      </c>
      <c r="U1043" s="57" t="s">
        <v>178</v>
      </c>
      <c r="V1043" s="58">
        <f t="shared" ca="1" si="447"/>
        <v>0</v>
      </c>
      <c r="W1043" s="59"/>
      <c r="X1043" s="60"/>
      <c r="Y1043" s="61"/>
      <c r="Z1043" s="56">
        <f t="shared" ca="1" si="452"/>
        <v>0</v>
      </c>
      <c r="AA1043" s="56">
        <f t="shared" ca="1" si="452"/>
        <v>0</v>
      </c>
      <c r="AB1043" s="56">
        <f t="shared" ca="1" si="452"/>
        <v>0</v>
      </c>
      <c r="AC1043" s="56">
        <f t="shared" ca="1" si="452"/>
        <v>0</v>
      </c>
      <c r="AD1043" s="56">
        <f t="shared" ca="1" si="452"/>
        <v>0</v>
      </c>
      <c r="AE1043" s="56">
        <f t="shared" ca="1" si="452"/>
        <v>0</v>
      </c>
      <c r="AF1043" s="56">
        <f t="shared" ca="1" si="452"/>
        <v>0</v>
      </c>
      <c r="AG1043" s="56">
        <f t="shared" ca="1" si="452"/>
        <v>0</v>
      </c>
      <c r="AH1043" s="56">
        <f t="shared" ca="1" si="452"/>
        <v>0</v>
      </c>
      <c r="AI1043" s="56">
        <f t="shared" ca="1" si="452"/>
        <v>0</v>
      </c>
      <c r="AJ1043" s="56">
        <f t="shared" ca="1" si="453"/>
        <v>0</v>
      </c>
      <c r="AK1043" s="56">
        <f t="shared" ca="1" si="453"/>
        <v>0</v>
      </c>
      <c r="AL1043" s="56">
        <f t="shared" ca="1" si="453"/>
        <v>0</v>
      </c>
      <c r="AM1043" s="56">
        <f t="shared" ca="1" si="453"/>
        <v>0</v>
      </c>
      <c r="AN1043" s="56">
        <f t="shared" ca="1" si="453"/>
        <v>0</v>
      </c>
      <c r="AO1043" s="56">
        <f t="shared" ca="1" si="453"/>
        <v>0</v>
      </c>
      <c r="AP1043" s="56">
        <f t="shared" ca="1" si="453"/>
        <v>0</v>
      </c>
      <c r="AQ1043" s="56">
        <f t="shared" ca="1" si="453"/>
        <v>0</v>
      </c>
      <c r="AR1043" s="56">
        <f t="shared" ca="1" si="453"/>
        <v>0</v>
      </c>
      <c r="AS1043" s="56">
        <f t="shared" ca="1" si="453"/>
        <v>0</v>
      </c>
      <c r="AT1043" s="56">
        <f t="shared" ca="1" si="454"/>
        <v>0</v>
      </c>
      <c r="AU1043" s="56">
        <f t="shared" ca="1" si="454"/>
        <v>0</v>
      </c>
      <c r="AV1043" s="56">
        <f t="shared" ca="1" si="454"/>
        <v>0</v>
      </c>
      <c r="AW1043" s="56">
        <f t="shared" ca="1" si="454"/>
        <v>0</v>
      </c>
      <c r="AX1043" s="56">
        <f t="shared" ca="1" si="454"/>
        <v>0</v>
      </c>
      <c r="AY1043" s="56">
        <f t="shared" ca="1" si="454"/>
        <v>0</v>
      </c>
      <c r="AZ1043" s="56">
        <f t="shared" ca="1" si="454"/>
        <v>0</v>
      </c>
      <c r="BA1043" s="56">
        <f t="shared" ca="1" si="454"/>
        <v>0</v>
      </c>
      <c r="BB1043" s="56">
        <f t="shared" ca="1" si="454"/>
        <v>0</v>
      </c>
      <c r="BC1043" s="56">
        <f t="shared" ca="1" si="454"/>
        <v>0</v>
      </c>
      <c r="BD1043" s="56">
        <f t="shared" ca="1" si="454"/>
        <v>0</v>
      </c>
      <c r="BE1043" s="56">
        <f t="shared" ca="1" si="454"/>
        <v>0</v>
      </c>
      <c r="BF1043" s="56">
        <f t="shared" ca="1" si="454"/>
        <v>0</v>
      </c>
      <c r="BG1043" s="56">
        <f t="shared" ca="1" si="454"/>
        <v>0</v>
      </c>
    </row>
    <row r="1044" spans="1:61" s="4" customFormat="1" x14ac:dyDescent="0.2">
      <c r="A1044" s="4" t="s">
        <v>683</v>
      </c>
      <c r="B1044" s="4" t="s">
        <v>2671</v>
      </c>
      <c r="C1044" s="4" t="s">
        <v>1727</v>
      </c>
      <c r="E1044" s="102"/>
      <c r="F1044" s="86"/>
      <c r="G1044" s="50" t="s">
        <v>1682</v>
      </c>
      <c r="H1044" s="50" t="s">
        <v>1682</v>
      </c>
      <c r="I1044" s="51"/>
      <c r="J1044" s="52">
        <v>30</v>
      </c>
      <c r="K1044" s="52"/>
      <c r="L1044" s="53"/>
      <c r="M1044" s="54" t="str">
        <f t="shared" si="439"/>
        <v>-</v>
      </c>
      <c r="N1044" s="52">
        <f t="shared" si="427"/>
        <v>0</v>
      </c>
      <c r="O1044" s="55">
        <f t="shared" ca="1" si="443"/>
        <v>28</v>
      </c>
      <c r="P1044" s="55" t="str">
        <f t="shared" ca="1" si="444"/>
        <v>2019.7</v>
      </c>
      <c r="Q1044" s="56">
        <f t="shared" si="445"/>
        <v>0</v>
      </c>
      <c r="R1044" s="52" t="str">
        <f t="shared" si="446"/>
        <v/>
      </c>
      <c r="S1044" s="52"/>
      <c r="T1044" s="52" t="str">
        <f t="shared" si="451"/>
        <v>OV</v>
      </c>
      <c r="U1044" s="57" t="s">
        <v>130</v>
      </c>
      <c r="V1044" s="58">
        <f t="shared" ca="1" si="447"/>
        <v>0</v>
      </c>
      <c r="W1044" s="64" t="s">
        <v>2362</v>
      </c>
      <c r="X1044" s="60"/>
      <c r="Y1044" s="61"/>
      <c r="Z1044" s="56">
        <f t="shared" ca="1" si="452"/>
        <v>0</v>
      </c>
      <c r="AA1044" s="56">
        <f t="shared" ca="1" si="452"/>
        <v>0</v>
      </c>
      <c r="AB1044" s="56">
        <f t="shared" ca="1" si="452"/>
        <v>0</v>
      </c>
      <c r="AC1044" s="56">
        <f t="shared" ca="1" si="452"/>
        <v>0</v>
      </c>
      <c r="AD1044" s="56">
        <f t="shared" ca="1" si="452"/>
        <v>0</v>
      </c>
      <c r="AE1044" s="56">
        <f t="shared" ca="1" si="452"/>
        <v>0</v>
      </c>
      <c r="AF1044" s="56">
        <f t="shared" ca="1" si="452"/>
        <v>0</v>
      </c>
      <c r="AG1044" s="56">
        <f t="shared" ca="1" si="452"/>
        <v>0</v>
      </c>
      <c r="AH1044" s="56">
        <f t="shared" ca="1" si="452"/>
        <v>0</v>
      </c>
      <c r="AI1044" s="56">
        <f t="shared" ca="1" si="452"/>
        <v>0</v>
      </c>
      <c r="AJ1044" s="56">
        <f t="shared" ca="1" si="453"/>
        <v>0</v>
      </c>
      <c r="AK1044" s="56">
        <f t="shared" ca="1" si="453"/>
        <v>0</v>
      </c>
      <c r="AL1044" s="56">
        <f t="shared" ca="1" si="453"/>
        <v>0</v>
      </c>
      <c r="AM1044" s="56">
        <f t="shared" ca="1" si="453"/>
        <v>0</v>
      </c>
      <c r="AN1044" s="56">
        <f t="shared" ca="1" si="453"/>
        <v>0</v>
      </c>
      <c r="AO1044" s="56">
        <f t="shared" ca="1" si="453"/>
        <v>0</v>
      </c>
      <c r="AP1044" s="56">
        <f t="shared" ca="1" si="453"/>
        <v>0</v>
      </c>
      <c r="AQ1044" s="56">
        <f t="shared" ca="1" si="453"/>
        <v>0</v>
      </c>
      <c r="AR1044" s="56">
        <f t="shared" ca="1" si="453"/>
        <v>0</v>
      </c>
      <c r="AS1044" s="56">
        <f t="shared" ca="1" si="453"/>
        <v>0</v>
      </c>
      <c r="AT1044" s="56">
        <f t="shared" ca="1" si="454"/>
        <v>0</v>
      </c>
      <c r="AU1044" s="56">
        <f t="shared" ca="1" si="454"/>
        <v>0</v>
      </c>
      <c r="AV1044" s="56">
        <f t="shared" ca="1" si="454"/>
        <v>0</v>
      </c>
      <c r="AW1044" s="56">
        <f t="shared" ca="1" si="454"/>
        <v>0</v>
      </c>
      <c r="AX1044" s="56">
        <f t="shared" ca="1" si="454"/>
        <v>0</v>
      </c>
      <c r="AY1044" s="56">
        <f t="shared" ca="1" si="454"/>
        <v>0</v>
      </c>
      <c r="AZ1044" s="56">
        <f t="shared" ca="1" si="454"/>
        <v>0</v>
      </c>
      <c r="BA1044" s="56">
        <f t="shared" ca="1" si="454"/>
        <v>0</v>
      </c>
      <c r="BB1044" s="56">
        <f t="shared" ca="1" si="454"/>
        <v>0</v>
      </c>
      <c r="BC1044" s="56">
        <f t="shared" ca="1" si="454"/>
        <v>0</v>
      </c>
      <c r="BD1044" s="56">
        <f t="shared" ca="1" si="454"/>
        <v>0</v>
      </c>
      <c r="BE1044" s="56">
        <f t="shared" ca="1" si="454"/>
        <v>0</v>
      </c>
      <c r="BF1044" s="56">
        <f t="shared" ca="1" si="454"/>
        <v>0</v>
      </c>
      <c r="BG1044" s="56">
        <f t="shared" ca="1" si="454"/>
        <v>0</v>
      </c>
      <c r="BI1044" s="1"/>
    </row>
    <row r="1045" spans="1:61" s="4" customFormat="1" x14ac:dyDescent="0.2">
      <c r="A1045" s="4" t="s">
        <v>683</v>
      </c>
      <c r="B1045" s="4" t="s">
        <v>2671</v>
      </c>
      <c r="C1045" s="4" t="s">
        <v>1727</v>
      </c>
      <c r="E1045" s="102"/>
      <c r="F1045" s="86"/>
      <c r="G1045" s="50" t="s">
        <v>1682</v>
      </c>
      <c r="H1045" s="50" t="s">
        <v>1682</v>
      </c>
      <c r="I1045" s="51"/>
      <c r="J1045" s="52">
        <v>30</v>
      </c>
      <c r="K1045" s="52"/>
      <c r="L1045" s="53"/>
      <c r="M1045" s="54" t="str">
        <f t="shared" si="439"/>
        <v>-</v>
      </c>
      <c r="N1045" s="52">
        <f t="shared" si="427"/>
        <v>0</v>
      </c>
      <c r="O1045" s="55">
        <f t="shared" ca="1" si="443"/>
        <v>28</v>
      </c>
      <c r="P1045" s="55" t="str">
        <f t="shared" ca="1" si="444"/>
        <v>2019.7</v>
      </c>
      <c r="Q1045" s="56">
        <f t="shared" si="445"/>
        <v>0</v>
      </c>
      <c r="R1045" s="52" t="str">
        <f t="shared" si="446"/>
        <v/>
      </c>
      <c r="S1045" s="52"/>
      <c r="T1045" s="52" t="str">
        <f t="shared" si="451"/>
        <v>OV</v>
      </c>
      <c r="U1045" s="57" t="s">
        <v>130</v>
      </c>
      <c r="V1045" s="58">
        <f t="shared" ca="1" si="447"/>
        <v>0</v>
      </c>
      <c r="W1045" s="64" t="s">
        <v>2362</v>
      </c>
      <c r="X1045" s="60"/>
      <c r="Y1045" s="61"/>
      <c r="Z1045" s="56">
        <f t="shared" ca="1" si="452"/>
        <v>0</v>
      </c>
      <c r="AA1045" s="56">
        <f t="shared" ca="1" si="452"/>
        <v>0</v>
      </c>
      <c r="AB1045" s="56">
        <f t="shared" ca="1" si="452"/>
        <v>0</v>
      </c>
      <c r="AC1045" s="56">
        <f t="shared" ca="1" si="452"/>
        <v>0</v>
      </c>
      <c r="AD1045" s="56">
        <f t="shared" ca="1" si="452"/>
        <v>0</v>
      </c>
      <c r="AE1045" s="56">
        <f t="shared" ca="1" si="452"/>
        <v>0</v>
      </c>
      <c r="AF1045" s="56">
        <f t="shared" ca="1" si="452"/>
        <v>0</v>
      </c>
      <c r="AG1045" s="56">
        <f t="shared" ca="1" si="452"/>
        <v>0</v>
      </c>
      <c r="AH1045" s="56">
        <f t="shared" ca="1" si="452"/>
        <v>0</v>
      </c>
      <c r="AI1045" s="56">
        <f t="shared" ca="1" si="452"/>
        <v>0</v>
      </c>
      <c r="AJ1045" s="56">
        <f t="shared" ca="1" si="453"/>
        <v>0</v>
      </c>
      <c r="AK1045" s="56">
        <f t="shared" ca="1" si="453"/>
        <v>0</v>
      </c>
      <c r="AL1045" s="56">
        <f t="shared" ca="1" si="453"/>
        <v>0</v>
      </c>
      <c r="AM1045" s="56">
        <f t="shared" ca="1" si="453"/>
        <v>0</v>
      </c>
      <c r="AN1045" s="56">
        <f t="shared" ca="1" si="453"/>
        <v>0</v>
      </c>
      <c r="AO1045" s="56">
        <f t="shared" ca="1" si="453"/>
        <v>0</v>
      </c>
      <c r="AP1045" s="56">
        <f t="shared" ca="1" si="453"/>
        <v>0</v>
      </c>
      <c r="AQ1045" s="56">
        <f t="shared" ca="1" si="453"/>
        <v>0</v>
      </c>
      <c r="AR1045" s="56">
        <f t="shared" ca="1" si="453"/>
        <v>0</v>
      </c>
      <c r="AS1045" s="56">
        <f t="shared" ca="1" si="453"/>
        <v>0</v>
      </c>
      <c r="AT1045" s="56">
        <f t="shared" ca="1" si="454"/>
        <v>0</v>
      </c>
      <c r="AU1045" s="56">
        <f t="shared" ca="1" si="454"/>
        <v>0</v>
      </c>
      <c r="AV1045" s="56">
        <f t="shared" ca="1" si="454"/>
        <v>0</v>
      </c>
      <c r="AW1045" s="56">
        <f t="shared" ca="1" si="454"/>
        <v>0</v>
      </c>
      <c r="AX1045" s="56">
        <f t="shared" ca="1" si="454"/>
        <v>0</v>
      </c>
      <c r="AY1045" s="56">
        <f t="shared" ca="1" si="454"/>
        <v>0</v>
      </c>
      <c r="AZ1045" s="56">
        <f t="shared" ca="1" si="454"/>
        <v>0</v>
      </c>
      <c r="BA1045" s="56">
        <f t="shared" ca="1" si="454"/>
        <v>0</v>
      </c>
      <c r="BB1045" s="56">
        <f t="shared" ca="1" si="454"/>
        <v>0</v>
      </c>
      <c r="BC1045" s="56">
        <f t="shared" ca="1" si="454"/>
        <v>0</v>
      </c>
      <c r="BD1045" s="56">
        <f t="shared" ca="1" si="454"/>
        <v>0</v>
      </c>
      <c r="BE1045" s="56">
        <f t="shared" ca="1" si="454"/>
        <v>0</v>
      </c>
      <c r="BF1045" s="56">
        <f t="shared" ca="1" si="454"/>
        <v>0</v>
      </c>
      <c r="BG1045" s="56">
        <f t="shared" ca="1" si="454"/>
        <v>0</v>
      </c>
      <c r="BI1045" s="1"/>
    </row>
    <row r="1046" spans="1:61" s="4" customFormat="1" x14ac:dyDescent="0.2">
      <c r="A1046" s="4" t="s">
        <v>683</v>
      </c>
      <c r="B1046" s="4" t="s">
        <v>2671</v>
      </c>
      <c r="C1046" s="4" t="s">
        <v>1727</v>
      </c>
      <c r="E1046" s="102"/>
      <c r="F1046" s="86"/>
      <c r="G1046" s="50" t="s">
        <v>1682</v>
      </c>
      <c r="H1046" s="50" t="s">
        <v>1682</v>
      </c>
      <c r="I1046" s="51"/>
      <c r="J1046" s="52">
        <v>30</v>
      </c>
      <c r="K1046" s="52"/>
      <c r="L1046" s="53"/>
      <c r="M1046" s="54" t="str">
        <f t="shared" si="439"/>
        <v>-</v>
      </c>
      <c r="N1046" s="52">
        <f t="shared" si="427"/>
        <v>0</v>
      </c>
      <c r="O1046" s="55">
        <f t="shared" ca="1" si="443"/>
        <v>28</v>
      </c>
      <c r="P1046" s="55" t="str">
        <f t="shared" ca="1" si="444"/>
        <v>2019.7</v>
      </c>
      <c r="Q1046" s="56">
        <f t="shared" si="445"/>
        <v>0</v>
      </c>
      <c r="R1046" s="52" t="str">
        <f t="shared" si="446"/>
        <v/>
      </c>
      <c r="S1046" s="52"/>
      <c r="T1046" s="52" t="str">
        <f t="shared" si="451"/>
        <v>OV</v>
      </c>
      <c r="U1046" s="57" t="s">
        <v>130</v>
      </c>
      <c r="V1046" s="58">
        <f t="shared" ca="1" si="447"/>
        <v>0</v>
      </c>
      <c r="W1046" s="64" t="s">
        <v>2362</v>
      </c>
      <c r="X1046" s="60"/>
      <c r="Y1046" s="61"/>
      <c r="Z1046" s="56">
        <f t="shared" ca="1" si="452"/>
        <v>0</v>
      </c>
      <c r="AA1046" s="56">
        <f t="shared" ca="1" si="452"/>
        <v>0</v>
      </c>
      <c r="AB1046" s="56">
        <f t="shared" ca="1" si="452"/>
        <v>0</v>
      </c>
      <c r="AC1046" s="56">
        <f t="shared" ca="1" si="452"/>
        <v>0</v>
      </c>
      <c r="AD1046" s="56">
        <f t="shared" ca="1" si="452"/>
        <v>0</v>
      </c>
      <c r="AE1046" s="56">
        <f t="shared" ca="1" si="452"/>
        <v>0</v>
      </c>
      <c r="AF1046" s="56">
        <f t="shared" ca="1" si="452"/>
        <v>0</v>
      </c>
      <c r="AG1046" s="56">
        <f t="shared" ca="1" si="452"/>
        <v>0</v>
      </c>
      <c r="AH1046" s="56">
        <f t="shared" ca="1" si="452"/>
        <v>0</v>
      </c>
      <c r="AI1046" s="56">
        <f t="shared" ca="1" si="452"/>
        <v>0</v>
      </c>
      <c r="AJ1046" s="56">
        <f t="shared" ca="1" si="453"/>
        <v>0</v>
      </c>
      <c r="AK1046" s="56">
        <f t="shared" ca="1" si="453"/>
        <v>0</v>
      </c>
      <c r="AL1046" s="56">
        <f t="shared" ca="1" si="453"/>
        <v>0</v>
      </c>
      <c r="AM1046" s="56">
        <f t="shared" ca="1" si="453"/>
        <v>0</v>
      </c>
      <c r="AN1046" s="56">
        <f t="shared" ca="1" si="453"/>
        <v>0</v>
      </c>
      <c r="AO1046" s="56">
        <f t="shared" ca="1" si="453"/>
        <v>0</v>
      </c>
      <c r="AP1046" s="56">
        <f t="shared" ca="1" si="453"/>
        <v>0</v>
      </c>
      <c r="AQ1046" s="56">
        <f t="shared" ca="1" si="453"/>
        <v>0</v>
      </c>
      <c r="AR1046" s="56">
        <f t="shared" ca="1" si="453"/>
        <v>0</v>
      </c>
      <c r="AS1046" s="56">
        <f t="shared" ca="1" si="453"/>
        <v>0</v>
      </c>
      <c r="AT1046" s="56">
        <f t="shared" ca="1" si="454"/>
        <v>0</v>
      </c>
      <c r="AU1046" s="56">
        <f t="shared" ca="1" si="454"/>
        <v>0</v>
      </c>
      <c r="AV1046" s="56">
        <f t="shared" ca="1" si="454"/>
        <v>0</v>
      </c>
      <c r="AW1046" s="56">
        <f t="shared" ca="1" si="454"/>
        <v>0</v>
      </c>
      <c r="AX1046" s="56">
        <f t="shared" ca="1" si="454"/>
        <v>0</v>
      </c>
      <c r="AY1046" s="56">
        <f t="shared" ca="1" si="454"/>
        <v>0</v>
      </c>
      <c r="AZ1046" s="56">
        <f t="shared" ca="1" si="454"/>
        <v>0</v>
      </c>
      <c r="BA1046" s="56">
        <f t="shared" ca="1" si="454"/>
        <v>0</v>
      </c>
      <c r="BB1046" s="56">
        <f t="shared" ca="1" si="454"/>
        <v>0</v>
      </c>
      <c r="BC1046" s="56">
        <f t="shared" ca="1" si="454"/>
        <v>0</v>
      </c>
      <c r="BD1046" s="56">
        <f t="shared" ca="1" si="454"/>
        <v>0</v>
      </c>
      <c r="BE1046" s="56">
        <f t="shared" ca="1" si="454"/>
        <v>0</v>
      </c>
      <c r="BF1046" s="56">
        <f t="shared" ca="1" si="454"/>
        <v>0</v>
      </c>
      <c r="BG1046" s="56">
        <f t="shared" ca="1" si="454"/>
        <v>0</v>
      </c>
      <c r="BI1046" s="1"/>
    </row>
    <row r="1047" spans="1:61" s="4" customFormat="1" x14ac:dyDescent="0.2">
      <c r="A1047" s="4" t="s">
        <v>683</v>
      </c>
      <c r="B1047" s="4" t="s">
        <v>2671</v>
      </c>
      <c r="C1047" s="4" t="s">
        <v>1727</v>
      </c>
      <c r="E1047" s="102"/>
      <c r="F1047" s="86"/>
      <c r="G1047" s="50" t="s">
        <v>1682</v>
      </c>
      <c r="H1047" s="50" t="s">
        <v>1682</v>
      </c>
      <c r="I1047" s="51"/>
      <c r="J1047" s="52">
        <v>30</v>
      </c>
      <c r="K1047" s="52"/>
      <c r="L1047" s="53"/>
      <c r="M1047" s="54" t="str">
        <f t="shared" si="439"/>
        <v>-</v>
      </c>
      <c r="N1047" s="52">
        <f t="shared" si="427"/>
        <v>0</v>
      </c>
      <c r="O1047" s="55">
        <f t="shared" ca="1" si="443"/>
        <v>28</v>
      </c>
      <c r="P1047" s="55" t="str">
        <f t="shared" ca="1" si="444"/>
        <v>2019.7</v>
      </c>
      <c r="Q1047" s="56">
        <f t="shared" si="445"/>
        <v>0</v>
      </c>
      <c r="R1047" s="52" t="str">
        <f t="shared" si="446"/>
        <v/>
      </c>
      <c r="S1047" s="52"/>
      <c r="T1047" s="52" t="str">
        <f t="shared" si="451"/>
        <v>OV</v>
      </c>
      <c r="U1047" s="57" t="s">
        <v>130</v>
      </c>
      <c r="V1047" s="58">
        <f t="shared" ca="1" si="447"/>
        <v>0</v>
      </c>
      <c r="W1047" s="64" t="s">
        <v>2362</v>
      </c>
      <c r="X1047" s="60"/>
      <c r="Y1047" s="61"/>
      <c r="Z1047" s="56">
        <f t="shared" ca="1" si="452"/>
        <v>0</v>
      </c>
      <c r="AA1047" s="56">
        <f t="shared" ca="1" si="452"/>
        <v>0</v>
      </c>
      <c r="AB1047" s="56">
        <f t="shared" ca="1" si="452"/>
        <v>0</v>
      </c>
      <c r="AC1047" s="56">
        <f t="shared" ca="1" si="452"/>
        <v>0</v>
      </c>
      <c r="AD1047" s="56">
        <f t="shared" ca="1" si="452"/>
        <v>0</v>
      </c>
      <c r="AE1047" s="56">
        <f t="shared" ca="1" si="452"/>
        <v>0</v>
      </c>
      <c r="AF1047" s="56">
        <f t="shared" ca="1" si="452"/>
        <v>0</v>
      </c>
      <c r="AG1047" s="56">
        <f t="shared" ca="1" si="452"/>
        <v>0</v>
      </c>
      <c r="AH1047" s="56">
        <f t="shared" ca="1" si="452"/>
        <v>0</v>
      </c>
      <c r="AI1047" s="56">
        <f t="shared" ca="1" si="452"/>
        <v>0</v>
      </c>
      <c r="AJ1047" s="56">
        <f t="shared" ca="1" si="453"/>
        <v>0</v>
      </c>
      <c r="AK1047" s="56">
        <f t="shared" ca="1" si="453"/>
        <v>0</v>
      </c>
      <c r="AL1047" s="56">
        <f t="shared" ca="1" si="453"/>
        <v>0</v>
      </c>
      <c r="AM1047" s="56">
        <f t="shared" ca="1" si="453"/>
        <v>0</v>
      </c>
      <c r="AN1047" s="56">
        <f t="shared" ca="1" si="453"/>
        <v>0</v>
      </c>
      <c r="AO1047" s="56">
        <f t="shared" ca="1" si="453"/>
        <v>0</v>
      </c>
      <c r="AP1047" s="56">
        <f t="shared" ca="1" si="453"/>
        <v>0</v>
      </c>
      <c r="AQ1047" s="56">
        <f t="shared" ca="1" si="453"/>
        <v>0</v>
      </c>
      <c r="AR1047" s="56">
        <f t="shared" ca="1" si="453"/>
        <v>0</v>
      </c>
      <c r="AS1047" s="56">
        <f t="shared" ca="1" si="453"/>
        <v>0</v>
      </c>
      <c r="AT1047" s="56">
        <f t="shared" ca="1" si="454"/>
        <v>0</v>
      </c>
      <c r="AU1047" s="56">
        <f t="shared" ca="1" si="454"/>
        <v>0</v>
      </c>
      <c r="AV1047" s="56">
        <f t="shared" ca="1" si="454"/>
        <v>0</v>
      </c>
      <c r="AW1047" s="56">
        <f t="shared" ca="1" si="454"/>
        <v>0</v>
      </c>
      <c r="AX1047" s="56">
        <f t="shared" ca="1" si="454"/>
        <v>0</v>
      </c>
      <c r="AY1047" s="56">
        <f t="shared" ca="1" si="454"/>
        <v>0</v>
      </c>
      <c r="AZ1047" s="56">
        <f t="shared" ca="1" si="454"/>
        <v>0</v>
      </c>
      <c r="BA1047" s="56">
        <f t="shared" ca="1" si="454"/>
        <v>0</v>
      </c>
      <c r="BB1047" s="56">
        <f t="shared" ca="1" si="454"/>
        <v>0</v>
      </c>
      <c r="BC1047" s="56">
        <f t="shared" ca="1" si="454"/>
        <v>0</v>
      </c>
      <c r="BD1047" s="56">
        <f t="shared" ca="1" si="454"/>
        <v>0</v>
      </c>
      <c r="BE1047" s="56">
        <f t="shared" ca="1" si="454"/>
        <v>0</v>
      </c>
      <c r="BF1047" s="56">
        <f t="shared" ca="1" si="454"/>
        <v>0</v>
      </c>
      <c r="BG1047" s="56">
        <f t="shared" ca="1" si="454"/>
        <v>0</v>
      </c>
      <c r="BI1047" s="1"/>
    </row>
    <row r="1048" spans="1:61" s="4" customFormat="1" x14ac:dyDescent="0.2">
      <c r="A1048" s="4" t="s">
        <v>683</v>
      </c>
      <c r="B1048" s="4" t="s">
        <v>2671</v>
      </c>
      <c r="C1048" s="4" t="s">
        <v>1727</v>
      </c>
      <c r="E1048" s="102"/>
      <c r="F1048" s="86"/>
      <c r="G1048" s="50" t="s">
        <v>1682</v>
      </c>
      <c r="H1048" s="50" t="s">
        <v>1682</v>
      </c>
      <c r="I1048" s="51"/>
      <c r="J1048" s="52">
        <v>30</v>
      </c>
      <c r="K1048" s="52"/>
      <c r="L1048" s="53"/>
      <c r="M1048" s="54" t="str">
        <f t="shared" si="439"/>
        <v>-</v>
      </c>
      <c r="N1048" s="52">
        <f t="shared" si="427"/>
        <v>0</v>
      </c>
      <c r="O1048" s="55">
        <f t="shared" ca="1" si="443"/>
        <v>28</v>
      </c>
      <c r="P1048" s="55" t="str">
        <f t="shared" ca="1" si="444"/>
        <v>2019.7</v>
      </c>
      <c r="Q1048" s="56">
        <f t="shared" si="445"/>
        <v>0</v>
      </c>
      <c r="R1048" s="52" t="str">
        <f t="shared" si="446"/>
        <v/>
      </c>
      <c r="S1048" s="52"/>
      <c r="T1048" s="52" t="str">
        <f t="shared" si="451"/>
        <v>OV</v>
      </c>
      <c r="U1048" s="57" t="s">
        <v>130</v>
      </c>
      <c r="V1048" s="58">
        <f t="shared" ca="1" si="447"/>
        <v>0</v>
      </c>
      <c r="W1048" s="64" t="s">
        <v>2362</v>
      </c>
      <c r="X1048" s="60"/>
      <c r="Y1048" s="61"/>
      <c r="Z1048" s="56">
        <f t="shared" ca="1" si="452"/>
        <v>0</v>
      </c>
      <c r="AA1048" s="56">
        <f t="shared" ca="1" si="452"/>
        <v>0</v>
      </c>
      <c r="AB1048" s="56">
        <f t="shared" ca="1" si="452"/>
        <v>0</v>
      </c>
      <c r="AC1048" s="56">
        <f t="shared" ca="1" si="452"/>
        <v>0</v>
      </c>
      <c r="AD1048" s="56">
        <f t="shared" ca="1" si="452"/>
        <v>0</v>
      </c>
      <c r="AE1048" s="56">
        <f t="shared" ca="1" si="452"/>
        <v>0</v>
      </c>
      <c r="AF1048" s="56">
        <f t="shared" ca="1" si="452"/>
        <v>0</v>
      </c>
      <c r="AG1048" s="56">
        <f t="shared" ca="1" si="452"/>
        <v>0</v>
      </c>
      <c r="AH1048" s="56">
        <f t="shared" ca="1" si="452"/>
        <v>0</v>
      </c>
      <c r="AI1048" s="56">
        <f t="shared" ca="1" si="452"/>
        <v>0</v>
      </c>
      <c r="AJ1048" s="56">
        <f t="shared" ca="1" si="453"/>
        <v>0</v>
      </c>
      <c r="AK1048" s="56">
        <f t="shared" ca="1" si="453"/>
        <v>0</v>
      </c>
      <c r="AL1048" s="56">
        <f t="shared" ca="1" si="453"/>
        <v>0</v>
      </c>
      <c r="AM1048" s="56">
        <f t="shared" ca="1" si="453"/>
        <v>0</v>
      </c>
      <c r="AN1048" s="56">
        <f t="shared" ca="1" si="453"/>
        <v>0</v>
      </c>
      <c r="AO1048" s="56">
        <f t="shared" ca="1" si="453"/>
        <v>0</v>
      </c>
      <c r="AP1048" s="56">
        <f t="shared" ca="1" si="453"/>
        <v>0</v>
      </c>
      <c r="AQ1048" s="56">
        <f t="shared" ca="1" si="453"/>
        <v>0</v>
      </c>
      <c r="AR1048" s="56">
        <f t="shared" ca="1" si="453"/>
        <v>0</v>
      </c>
      <c r="AS1048" s="56">
        <f t="shared" ca="1" si="453"/>
        <v>0</v>
      </c>
      <c r="AT1048" s="56">
        <f t="shared" ca="1" si="454"/>
        <v>0</v>
      </c>
      <c r="AU1048" s="56">
        <f t="shared" ca="1" si="454"/>
        <v>0</v>
      </c>
      <c r="AV1048" s="56">
        <f t="shared" ca="1" si="454"/>
        <v>0</v>
      </c>
      <c r="AW1048" s="56">
        <f t="shared" ca="1" si="454"/>
        <v>0</v>
      </c>
      <c r="AX1048" s="56">
        <f t="shared" ca="1" si="454"/>
        <v>0</v>
      </c>
      <c r="AY1048" s="56">
        <f t="shared" ca="1" si="454"/>
        <v>0</v>
      </c>
      <c r="AZ1048" s="56">
        <f t="shared" ca="1" si="454"/>
        <v>0</v>
      </c>
      <c r="BA1048" s="56">
        <f t="shared" ca="1" si="454"/>
        <v>0</v>
      </c>
      <c r="BB1048" s="56">
        <f t="shared" ca="1" si="454"/>
        <v>0</v>
      </c>
      <c r="BC1048" s="56">
        <f t="shared" ca="1" si="454"/>
        <v>0</v>
      </c>
      <c r="BD1048" s="56">
        <f t="shared" ca="1" si="454"/>
        <v>0</v>
      </c>
      <c r="BE1048" s="56">
        <f t="shared" ca="1" si="454"/>
        <v>0</v>
      </c>
      <c r="BF1048" s="56">
        <f t="shared" ca="1" si="454"/>
        <v>0</v>
      </c>
      <c r="BG1048" s="56">
        <f t="shared" ca="1" si="454"/>
        <v>0</v>
      </c>
      <c r="BI1048" s="1"/>
    </row>
    <row r="1049" spans="1:61" s="4" customFormat="1" x14ac:dyDescent="0.2">
      <c r="B1049" s="4" t="s">
        <v>2544</v>
      </c>
      <c r="C1049" s="4" t="s">
        <v>1681</v>
      </c>
      <c r="E1049" s="102"/>
      <c r="F1049" s="86"/>
      <c r="G1049" s="50" t="s">
        <v>1682</v>
      </c>
      <c r="H1049" s="50" t="s">
        <v>1682</v>
      </c>
      <c r="I1049" s="51"/>
      <c r="J1049" s="52">
        <v>30</v>
      </c>
      <c r="K1049" s="52"/>
      <c r="L1049" s="53"/>
      <c r="M1049" s="54" t="str">
        <f t="shared" si="439"/>
        <v>-</v>
      </c>
      <c r="N1049" s="52">
        <f t="shared" si="427"/>
        <v>0</v>
      </c>
      <c r="O1049" s="55">
        <f t="shared" ca="1" si="443"/>
        <v>28</v>
      </c>
      <c r="P1049" s="55" t="str">
        <f t="shared" ca="1" si="444"/>
        <v>2019.7</v>
      </c>
      <c r="Q1049" s="56">
        <f t="shared" si="445"/>
        <v>0</v>
      </c>
      <c r="R1049" s="52" t="str">
        <f t="shared" si="446"/>
        <v/>
      </c>
      <c r="S1049" s="52"/>
      <c r="T1049" s="52" t="str">
        <f t="shared" si="451"/>
        <v>OV</v>
      </c>
      <c r="U1049" s="57" t="s">
        <v>130</v>
      </c>
      <c r="V1049" s="58">
        <f t="shared" ca="1" si="447"/>
        <v>0</v>
      </c>
      <c r="W1049" s="59"/>
      <c r="X1049" s="60"/>
      <c r="Y1049" s="61"/>
      <c r="Z1049" s="56">
        <f t="shared" ca="1" si="452"/>
        <v>0</v>
      </c>
      <c r="AA1049" s="56">
        <f t="shared" ca="1" si="452"/>
        <v>0</v>
      </c>
      <c r="AB1049" s="56">
        <f t="shared" ca="1" si="452"/>
        <v>0</v>
      </c>
      <c r="AC1049" s="56">
        <f t="shared" ca="1" si="452"/>
        <v>0</v>
      </c>
      <c r="AD1049" s="56">
        <f t="shared" ca="1" si="452"/>
        <v>0</v>
      </c>
      <c r="AE1049" s="56">
        <f t="shared" ca="1" si="452"/>
        <v>0</v>
      </c>
      <c r="AF1049" s="56">
        <f t="shared" ca="1" si="452"/>
        <v>0</v>
      </c>
      <c r="AG1049" s="56">
        <f t="shared" ca="1" si="452"/>
        <v>0</v>
      </c>
      <c r="AH1049" s="56">
        <f t="shared" ca="1" si="452"/>
        <v>0</v>
      </c>
      <c r="AI1049" s="56">
        <f t="shared" ca="1" si="452"/>
        <v>0</v>
      </c>
      <c r="AJ1049" s="56">
        <f t="shared" ca="1" si="453"/>
        <v>0</v>
      </c>
      <c r="AK1049" s="56">
        <f t="shared" ca="1" si="453"/>
        <v>0</v>
      </c>
      <c r="AL1049" s="56">
        <f t="shared" ca="1" si="453"/>
        <v>0</v>
      </c>
      <c r="AM1049" s="56">
        <f t="shared" ca="1" si="453"/>
        <v>0</v>
      </c>
      <c r="AN1049" s="56">
        <f t="shared" ca="1" si="453"/>
        <v>0</v>
      </c>
      <c r="AO1049" s="56">
        <f t="shared" ca="1" si="453"/>
        <v>0</v>
      </c>
      <c r="AP1049" s="56">
        <f t="shared" ca="1" si="453"/>
        <v>0</v>
      </c>
      <c r="AQ1049" s="56">
        <f t="shared" ca="1" si="453"/>
        <v>0</v>
      </c>
      <c r="AR1049" s="56">
        <f t="shared" ca="1" si="453"/>
        <v>0</v>
      </c>
      <c r="AS1049" s="56">
        <f t="shared" ca="1" si="453"/>
        <v>0</v>
      </c>
      <c r="AT1049" s="56">
        <f t="shared" ca="1" si="454"/>
        <v>0</v>
      </c>
      <c r="AU1049" s="56">
        <f t="shared" ca="1" si="454"/>
        <v>0</v>
      </c>
      <c r="AV1049" s="56">
        <f t="shared" ca="1" si="454"/>
        <v>0</v>
      </c>
      <c r="AW1049" s="56">
        <f t="shared" ca="1" si="454"/>
        <v>0</v>
      </c>
      <c r="AX1049" s="56">
        <f t="shared" ca="1" si="454"/>
        <v>0</v>
      </c>
      <c r="AY1049" s="56">
        <f t="shared" ca="1" si="454"/>
        <v>0</v>
      </c>
      <c r="AZ1049" s="56">
        <f t="shared" ca="1" si="454"/>
        <v>0</v>
      </c>
      <c r="BA1049" s="56">
        <f t="shared" ca="1" si="454"/>
        <v>0</v>
      </c>
      <c r="BB1049" s="56">
        <f t="shared" ca="1" si="454"/>
        <v>0</v>
      </c>
      <c r="BC1049" s="56">
        <f t="shared" ca="1" si="454"/>
        <v>0</v>
      </c>
      <c r="BD1049" s="56">
        <f t="shared" ca="1" si="454"/>
        <v>0</v>
      </c>
      <c r="BE1049" s="56">
        <f t="shared" ca="1" si="454"/>
        <v>0</v>
      </c>
      <c r="BF1049" s="56">
        <f t="shared" ca="1" si="454"/>
        <v>0</v>
      </c>
      <c r="BG1049" s="56">
        <f t="shared" ca="1" si="454"/>
        <v>0</v>
      </c>
      <c r="BI1049" s="1"/>
    </row>
    <row r="1050" spans="1:61" s="4" customFormat="1" x14ac:dyDescent="0.2">
      <c r="A1050" s="4" t="s">
        <v>2545</v>
      </c>
      <c r="B1050" s="4" t="s">
        <v>2546</v>
      </c>
      <c r="C1050" s="4" t="s">
        <v>1681</v>
      </c>
      <c r="E1050" s="102"/>
      <c r="F1050" s="86"/>
      <c r="G1050" s="50" t="s">
        <v>1682</v>
      </c>
      <c r="H1050" s="50" t="s">
        <v>1682</v>
      </c>
      <c r="I1050" s="51"/>
      <c r="J1050" s="52">
        <v>-1</v>
      </c>
      <c r="K1050" s="52"/>
      <c r="L1050" s="53"/>
      <c r="M1050" s="54" t="str">
        <f t="shared" si="439"/>
        <v>-</v>
      </c>
      <c r="N1050" s="52">
        <f t="shared" si="427"/>
        <v>0</v>
      </c>
      <c r="O1050" s="55">
        <f t="shared" ca="1" si="443"/>
        <v>28</v>
      </c>
      <c r="P1050" s="55" t="str">
        <f t="shared" ca="1" si="444"/>
        <v>2019.7</v>
      </c>
      <c r="Q1050" s="56">
        <f t="shared" si="445"/>
        <v>0</v>
      </c>
      <c r="R1050" s="52" t="str">
        <f t="shared" si="446"/>
        <v/>
      </c>
      <c r="S1050" s="52"/>
      <c r="T1050" s="52" t="str">
        <f t="shared" si="451"/>
        <v>OV</v>
      </c>
      <c r="U1050" s="57" t="s">
        <v>178</v>
      </c>
      <c r="V1050" s="58">
        <f t="shared" ca="1" si="447"/>
        <v>0</v>
      </c>
      <c r="W1050" s="59"/>
      <c r="X1050" s="60"/>
      <c r="Y1050" s="61"/>
      <c r="Z1050" s="56">
        <f t="shared" ca="1" si="452"/>
        <v>0</v>
      </c>
      <c r="AA1050" s="56">
        <f t="shared" ca="1" si="452"/>
        <v>0</v>
      </c>
      <c r="AB1050" s="56">
        <f t="shared" ca="1" si="452"/>
        <v>0</v>
      </c>
      <c r="AC1050" s="56">
        <f t="shared" ca="1" si="452"/>
        <v>0</v>
      </c>
      <c r="AD1050" s="56">
        <f t="shared" ca="1" si="452"/>
        <v>0</v>
      </c>
      <c r="AE1050" s="56">
        <f t="shared" ca="1" si="452"/>
        <v>0</v>
      </c>
      <c r="AF1050" s="56">
        <f t="shared" ca="1" si="452"/>
        <v>0</v>
      </c>
      <c r="AG1050" s="56">
        <f t="shared" ca="1" si="452"/>
        <v>0</v>
      </c>
      <c r="AH1050" s="56">
        <f t="shared" ca="1" si="452"/>
        <v>0</v>
      </c>
      <c r="AI1050" s="56">
        <f t="shared" ca="1" si="452"/>
        <v>0</v>
      </c>
      <c r="AJ1050" s="56">
        <f t="shared" ca="1" si="453"/>
        <v>0</v>
      </c>
      <c r="AK1050" s="56">
        <f t="shared" ca="1" si="453"/>
        <v>0</v>
      </c>
      <c r="AL1050" s="56">
        <f t="shared" ca="1" si="453"/>
        <v>0</v>
      </c>
      <c r="AM1050" s="56">
        <f t="shared" ca="1" si="453"/>
        <v>0</v>
      </c>
      <c r="AN1050" s="56">
        <f t="shared" ca="1" si="453"/>
        <v>0</v>
      </c>
      <c r="AO1050" s="56">
        <f t="shared" ca="1" si="453"/>
        <v>0</v>
      </c>
      <c r="AP1050" s="56">
        <f t="shared" ca="1" si="453"/>
        <v>0</v>
      </c>
      <c r="AQ1050" s="56">
        <f t="shared" ca="1" si="453"/>
        <v>0</v>
      </c>
      <c r="AR1050" s="56">
        <f t="shared" ca="1" si="453"/>
        <v>0</v>
      </c>
      <c r="AS1050" s="56">
        <f t="shared" ca="1" si="453"/>
        <v>0</v>
      </c>
      <c r="AT1050" s="56">
        <f t="shared" ca="1" si="454"/>
        <v>0</v>
      </c>
      <c r="AU1050" s="56">
        <f t="shared" ca="1" si="454"/>
        <v>0</v>
      </c>
      <c r="AV1050" s="56">
        <f t="shared" ca="1" si="454"/>
        <v>0</v>
      </c>
      <c r="AW1050" s="56">
        <f t="shared" ca="1" si="454"/>
        <v>0</v>
      </c>
      <c r="AX1050" s="56">
        <f t="shared" ca="1" si="454"/>
        <v>0</v>
      </c>
      <c r="AY1050" s="56">
        <f t="shared" ca="1" si="454"/>
        <v>0</v>
      </c>
      <c r="AZ1050" s="56">
        <f t="shared" ca="1" si="454"/>
        <v>0</v>
      </c>
      <c r="BA1050" s="56">
        <f t="shared" ca="1" si="454"/>
        <v>0</v>
      </c>
      <c r="BB1050" s="56">
        <f t="shared" ca="1" si="454"/>
        <v>0</v>
      </c>
      <c r="BC1050" s="56">
        <f t="shared" ca="1" si="454"/>
        <v>0</v>
      </c>
      <c r="BD1050" s="56">
        <f t="shared" ca="1" si="454"/>
        <v>0</v>
      </c>
      <c r="BE1050" s="56">
        <f t="shared" ca="1" si="454"/>
        <v>0</v>
      </c>
      <c r="BF1050" s="56">
        <f t="shared" ca="1" si="454"/>
        <v>0</v>
      </c>
      <c r="BG1050" s="56">
        <f t="shared" ca="1" si="454"/>
        <v>0</v>
      </c>
      <c r="BI1050" s="1"/>
    </row>
    <row r="1051" spans="1:61" s="4" customFormat="1" x14ac:dyDescent="0.2">
      <c r="A1051" s="4" t="s">
        <v>2547</v>
      </c>
      <c r="B1051" s="4" t="s">
        <v>2548</v>
      </c>
      <c r="C1051" s="4" t="s">
        <v>1681</v>
      </c>
      <c r="E1051" s="102"/>
      <c r="F1051" s="86"/>
      <c r="G1051" s="50" t="s">
        <v>1682</v>
      </c>
      <c r="H1051" s="50" t="s">
        <v>1682</v>
      </c>
      <c r="I1051" s="51"/>
      <c r="J1051" s="52">
        <v>0</v>
      </c>
      <c r="K1051" s="52"/>
      <c r="L1051" s="53"/>
      <c r="M1051" s="54" t="str">
        <f t="shared" si="439"/>
        <v>-</v>
      </c>
      <c r="N1051" s="52">
        <f t="shared" si="427"/>
        <v>0</v>
      </c>
      <c r="O1051" s="55">
        <f t="shared" ca="1" si="443"/>
        <v>28</v>
      </c>
      <c r="P1051" s="55" t="str">
        <f t="shared" ca="1" si="444"/>
        <v>2019.7</v>
      </c>
      <c r="Q1051" s="56">
        <f t="shared" si="445"/>
        <v>0</v>
      </c>
      <c r="R1051" s="52" t="str">
        <f t="shared" si="446"/>
        <v/>
      </c>
      <c r="S1051" s="52"/>
      <c r="T1051" s="52" t="str">
        <f t="shared" si="451"/>
        <v>OV</v>
      </c>
      <c r="U1051" s="57" t="s">
        <v>130</v>
      </c>
      <c r="V1051" s="58">
        <f t="shared" ca="1" si="447"/>
        <v>0</v>
      </c>
      <c r="W1051" s="64"/>
      <c r="X1051" s="60"/>
      <c r="Y1051" s="61"/>
      <c r="Z1051" s="56">
        <f t="shared" ca="1" si="452"/>
        <v>0</v>
      </c>
      <c r="AA1051" s="56">
        <f t="shared" ca="1" si="452"/>
        <v>0</v>
      </c>
      <c r="AB1051" s="56">
        <f t="shared" ca="1" si="452"/>
        <v>0</v>
      </c>
      <c r="AC1051" s="56">
        <f t="shared" ca="1" si="452"/>
        <v>0</v>
      </c>
      <c r="AD1051" s="56">
        <f t="shared" ca="1" si="452"/>
        <v>0</v>
      </c>
      <c r="AE1051" s="56">
        <f t="shared" ca="1" si="452"/>
        <v>0</v>
      </c>
      <c r="AF1051" s="56">
        <f t="shared" ca="1" si="452"/>
        <v>0</v>
      </c>
      <c r="AG1051" s="56">
        <f t="shared" ca="1" si="452"/>
        <v>0</v>
      </c>
      <c r="AH1051" s="56">
        <f t="shared" ca="1" si="452"/>
        <v>0</v>
      </c>
      <c r="AI1051" s="56">
        <f t="shared" ca="1" si="452"/>
        <v>0</v>
      </c>
      <c r="AJ1051" s="56">
        <f t="shared" ca="1" si="453"/>
        <v>0</v>
      </c>
      <c r="AK1051" s="56">
        <f t="shared" ca="1" si="453"/>
        <v>0</v>
      </c>
      <c r="AL1051" s="56">
        <f t="shared" ca="1" si="453"/>
        <v>0</v>
      </c>
      <c r="AM1051" s="56">
        <f t="shared" ca="1" si="453"/>
        <v>0</v>
      </c>
      <c r="AN1051" s="56">
        <f t="shared" ca="1" si="453"/>
        <v>0</v>
      </c>
      <c r="AO1051" s="56">
        <f t="shared" ca="1" si="453"/>
        <v>0</v>
      </c>
      <c r="AP1051" s="56">
        <f t="shared" ca="1" si="453"/>
        <v>0</v>
      </c>
      <c r="AQ1051" s="56">
        <f t="shared" ca="1" si="453"/>
        <v>0</v>
      </c>
      <c r="AR1051" s="56">
        <f t="shared" ca="1" si="453"/>
        <v>0</v>
      </c>
      <c r="AS1051" s="56">
        <f t="shared" ca="1" si="453"/>
        <v>0</v>
      </c>
      <c r="AT1051" s="56">
        <f t="shared" ca="1" si="454"/>
        <v>0</v>
      </c>
      <c r="AU1051" s="56">
        <f t="shared" ca="1" si="454"/>
        <v>0</v>
      </c>
      <c r="AV1051" s="56">
        <f t="shared" ca="1" si="454"/>
        <v>0</v>
      </c>
      <c r="AW1051" s="56">
        <f t="shared" ca="1" si="454"/>
        <v>0</v>
      </c>
      <c r="AX1051" s="56">
        <f t="shared" ca="1" si="454"/>
        <v>0</v>
      </c>
      <c r="AY1051" s="56">
        <f t="shared" ca="1" si="454"/>
        <v>0</v>
      </c>
      <c r="AZ1051" s="56">
        <f t="shared" ca="1" si="454"/>
        <v>0</v>
      </c>
      <c r="BA1051" s="56">
        <f t="shared" ca="1" si="454"/>
        <v>0</v>
      </c>
      <c r="BB1051" s="56">
        <f t="shared" ca="1" si="454"/>
        <v>0</v>
      </c>
      <c r="BC1051" s="56">
        <f t="shared" ca="1" si="454"/>
        <v>0</v>
      </c>
      <c r="BD1051" s="56">
        <f t="shared" ca="1" si="454"/>
        <v>0</v>
      </c>
      <c r="BE1051" s="56">
        <f t="shared" ca="1" si="454"/>
        <v>0</v>
      </c>
      <c r="BF1051" s="56">
        <f t="shared" ca="1" si="454"/>
        <v>0</v>
      </c>
      <c r="BG1051" s="56">
        <f t="shared" ca="1" si="454"/>
        <v>0</v>
      </c>
      <c r="BI1051" s="1"/>
    </row>
    <row r="1052" spans="1:61" s="4" customFormat="1" x14ac:dyDescent="0.2">
      <c r="A1052" s="4" t="s">
        <v>2549</v>
      </c>
      <c r="B1052" s="4" t="s">
        <v>2550</v>
      </c>
      <c r="C1052" s="4" t="s">
        <v>1688</v>
      </c>
      <c r="E1052" s="102"/>
      <c r="F1052" s="86"/>
      <c r="G1052" s="50" t="s">
        <v>1682</v>
      </c>
      <c r="H1052" s="50" t="s">
        <v>1682</v>
      </c>
      <c r="I1052" s="51"/>
      <c r="J1052" s="52">
        <v>14</v>
      </c>
      <c r="K1052" s="52"/>
      <c r="L1052" s="53"/>
      <c r="M1052" s="54" t="str">
        <f t="shared" si="439"/>
        <v>-</v>
      </c>
      <c r="N1052" s="52">
        <f t="shared" si="427"/>
        <v>0</v>
      </c>
      <c r="O1052" s="55">
        <f t="shared" ca="1" si="443"/>
        <v>28</v>
      </c>
      <c r="P1052" s="55" t="str">
        <f t="shared" ca="1" si="444"/>
        <v>2019.7</v>
      </c>
      <c r="Q1052" s="56">
        <f t="shared" si="445"/>
        <v>0</v>
      </c>
      <c r="R1052" s="52" t="str">
        <f t="shared" si="446"/>
        <v/>
      </c>
      <c r="S1052" s="52"/>
      <c r="T1052" s="52" t="str">
        <f t="shared" si="451"/>
        <v>OV</v>
      </c>
      <c r="U1052" s="57" t="s">
        <v>130</v>
      </c>
      <c r="V1052" s="58">
        <f t="shared" ca="1" si="447"/>
        <v>0</v>
      </c>
      <c r="W1052" s="64" t="s">
        <v>2551</v>
      </c>
      <c r="X1052" s="60"/>
      <c r="Y1052" s="61"/>
      <c r="Z1052" s="56">
        <f t="shared" ref="Z1052:AI1061" ca="1" si="455">IF($O1052-WEEKNUM(Z$1815)=0,$Y1052,0)</f>
        <v>0</v>
      </c>
      <c r="AA1052" s="56">
        <f t="shared" ca="1" si="455"/>
        <v>0</v>
      </c>
      <c r="AB1052" s="56">
        <f t="shared" ca="1" si="455"/>
        <v>0</v>
      </c>
      <c r="AC1052" s="56">
        <f t="shared" ca="1" si="455"/>
        <v>0</v>
      </c>
      <c r="AD1052" s="56">
        <f t="shared" ca="1" si="455"/>
        <v>0</v>
      </c>
      <c r="AE1052" s="56">
        <f t="shared" ca="1" si="455"/>
        <v>0</v>
      </c>
      <c r="AF1052" s="56">
        <f t="shared" ca="1" si="455"/>
        <v>0</v>
      </c>
      <c r="AG1052" s="56">
        <f t="shared" ca="1" si="455"/>
        <v>0</v>
      </c>
      <c r="AH1052" s="56">
        <f t="shared" ca="1" si="455"/>
        <v>0</v>
      </c>
      <c r="AI1052" s="56">
        <f t="shared" ca="1" si="455"/>
        <v>0</v>
      </c>
      <c r="AJ1052" s="56">
        <f t="shared" ref="AJ1052:AS1061" ca="1" si="456">IF($O1052-WEEKNUM(AJ$1815)=0,$Y1052,0)</f>
        <v>0</v>
      </c>
      <c r="AK1052" s="56">
        <f t="shared" ca="1" si="456"/>
        <v>0</v>
      </c>
      <c r="AL1052" s="56">
        <f t="shared" ca="1" si="456"/>
        <v>0</v>
      </c>
      <c r="AM1052" s="56">
        <f t="shared" ca="1" si="456"/>
        <v>0</v>
      </c>
      <c r="AN1052" s="56">
        <f t="shared" ca="1" si="456"/>
        <v>0</v>
      </c>
      <c r="AO1052" s="56">
        <f t="shared" ca="1" si="456"/>
        <v>0</v>
      </c>
      <c r="AP1052" s="56">
        <f t="shared" ca="1" si="456"/>
        <v>0</v>
      </c>
      <c r="AQ1052" s="56">
        <f t="shared" ca="1" si="456"/>
        <v>0</v>
      </c>
      <c r="AR1052" s="56">
        <f t="shared" ca="1" si="456"/>
        <v>0</v>
      </c>
      <c r="AS1052" s="56">
        <f t="shared" ca="1" si="456"/>
        <v>0</v>
      </c>
      <c r="AT1052" s="56">
        <f t="shared" ref="AT1052:BG1061" ca="1" si="457">IF($O1052-WEEKNUM(AT$1815)=0,$Y1052,0)</f>
        <v>0</v>
      </c>
      <c r="AU1052" s="56">
        <f t="shared" ca="1" si="457"/>
        <v>0</v>
      </c>
      <c r="AV1052" s="56">
        <f t="shared" ca="1" si="457"/>
        <v>0</v>
      </c>
      <c r="AW1052" s="56">
        <f t="shared" ca="1" si="457"/>
        <v>0</v>
      </c>
      <c r="AX1052" s="56">
        <f t="shared" ca="1" si="457"/>
        <v>0</v>
      </c>
      <c r="AY1052" s="56">
        <f t="shared" ca="1" si="457"/>
        <v>0</v>
      </c>
      <c r="AZ1052" s="56">
        <f t="shared" ca="1" si="457"/>
        <v>0</v>
      </c>
      <c r="BA1052" s="56">
        <f t="shared" ca="1" si="457"/>
        <v>0</v>
      </c>
      <c r="BB1052" s="56">
        <f t="shared" ca="1" si="457"/>
        <v>0</v>
      </c>
      <c r="BC1052" s="56">
        <f t="shared" ca="1" si="457"/>
        <v>0</v>
      </c>
      <c r="BD1052" s="56">
        <f t="shared" ca="1" si="457"/>
        <v>0</v>
      </c>
      <c r="BE1052" s="56">
        <f t="shared" ca="1" si="457"/>
        <v>0</v>
      </c>
      <c r="BF1052" s="56">
        <f t="shared" ca="1" si="457"/>
        <v>0</v>
      </c>
      <c r="BG1052" s="56">
        <f t="shared" ca="1" si="457"/>
        <v>0</v>
      </c>
      <c r="BI1052" s="1"/>
    </row>
    <row r="1053" spans="1:61" s="4" customFormat="1" x14ac:dyDescent="0.2">
      <c r="A1053" s="4" t="s">
        <v>2552</v>
      </c>
      <c r="B1053" s="4" t="s">
        <v>4052</v>
      </c>
      <c r="C1053" s="4" t="s">
        <v>1684</v>
      </c>
      <c r="E1053" s="102"/>
      <c r="F1053" s="86"/>
      <c r="G1053" s="50" t="s">
        <v>1682</v>
      </c>
      <c r="H1053" s="50" t="s">
        <v>1682</v>
      </c>
      <c r="I1053" s="51"/>
      <c r="J1053" s="52">
        <v>14</v>
      </c>
      <c r="K1053" s="52"/>
      <c r="L1053" s="53"/>
      <c r="M1053" s="54" t="str">
        <f t="shared" si="439"/>
        <v>-</v>
      </c>
      <c r="N1053" s="52">
        <f t="shared" si="427"/>
        <v>0</v>
      </c>
      <c r="O1053" s="55">
        <f t="shared" ca="1" si="443"/>
        <v>28</v>
      </c>
      <c r="P1053" s="55" t="str">
        <f t="shared" ca="1" si="444"/>
        <v>2019.7</v>
      </c>
      <c r="Q1053" s="56">
        <f t="shared" si="445"/>
        <v>0</v>
      </c>
      <c r="R1053" s="52" t="str">
        <f t="shared" si="446"/>
        <v/>
      </c>
      <c r="S1053" s="52"/>
      <c r="T1053" s="52" t="str">
        <f t="shared" si="451"/>
        <v>OV</v>
      </c>
      <c r="U1053" s="57" t="s">
        <v>130</v>
      </c>
      <c r="V1053" s="58">
        <f t="shared" ca="1" si="447"/>
        <v>0</v>
      </c>
      <c r="W1053" s="64" t="s">
        <v>2553</v>
      </c>
      <c r="X1053" s="60"/>
      <c r="Y1053" s="61"/>
      <c r="Z1053" s="56">
        <f t="shared" ca="1" si="455"/>
        <v>0</v>
      </c>
      <c r="AA1053" s="56">
        <f t="shared" ca="1" si="455"/>
        <v>0</v>
      </c>
      <c r="AB1053" s="56">
        <f t="shared" ca="1" si="455"/>
        <v>0</v>
      </c>
      <c r="AC1053" s="56">
        <f t="shared" ca="1" si="455"/>
        <v>0</v>
      </c>
      <c r="AD1053" s="56">
        <f t="shared" ca="1" si="455"/>
        <v>0</v>
      </c>
      <c r="AE1053" s="56">
        <f t="shared" ca="1" si="455"/>
        <v>0</v>
      </c>
      <c r="AF1053" s="56">
        <f t="shared" ca="1" si="455"/>
        <v>0</v>
      </c>
      <c r="AG1053" s="56">
        <f t="shared" ca="1" si="455"/>
        <v>0</v>
      </c>
      <c r="AH1053" s="56">
        <f t="shared" ca="1" si="455"/>
        <v>0</v>
      </c>
      <c r="AI1053" s="56">
        <f t="shared" ca="1" si="455"/>
        <v>0</v>
      </c>
      <c r="AJ1053" s="56">
        <f t="shared" ca="1" si="456"/>
        <v>0</v>
      </c>
      <c r="AK1053" s="56">
        <f t="shared" ca="1" si="456"/>
        <v>0</v>
      </c>
      <c r="AL1053" s="56">
        <f t="shared" ca="1" si="456"/>
        <v>0</v>
      </c>
      <c r="AM1053" s="56">
        <f t="shared" ca="1" si="456"/>
        <v>0</v>
      </c>
      <c r="AN1053" s="56">
        <f t="shared" ca="1" si="456"/>
        <v>0</v>
      </c>
      <c r="AO1053" s="56">
        <f t="shared" ca="1" si="456"/>
        <v>0</v>
      </c>
      <c r="AP1053" s="56">
        <f t="shared" ca="1" si="456"/>
        <v>0</v>
      </c>
      <c r="AQ1053" s="56">
        <f t="shared" ca="1" si="456"/>
        <v>0</v>
      </c>
      <c r="AR1053" s="56">
        <f t="shared" ca="1" si="456"/>
        <v>0</v>
      </c>
      <c r="AS1053" s="56">
        <f t="shared" ca="1" si="456"/>
        <v>0</v>
      </c>
      <c r="AT1053" s="56">
        <f t="shared" ca="1" si="457"/>
        <v>0</v>
      </c>
      <c r="AU1053" s="56">
        <f t="shared" ca="1" si="457"/>
        <v>0</v>
      </c>
      <c r="AV1053" s="56">
        <f t="shared" ca="1" si="457"/>
        <v>0</v>
      </c>
      <c r="AW1053" s="56">
        <f t="shared" ca="1" si="457"/>
        <v>0</v>
      </c>
      <c r="AX1053" s="56">
        <f t="shared" ca="1" si="457"/>
        <v>0</v>
      </c>
      <c r="AY1053" s="56">
        <f t="shared" ca="1" si="457"/>
        <v>0</v>
      </c>
      <c r="AZ1053" s="56">
        <f t="shared" ca="1" si="457"/>
        <v>0</v>
      </c>
      <c r="BA1053" s="56">
        <f t="shared" ca="1" si="457"/>
        <v>0</v>
      </c>
      <c r="BB1053" s="56">
        <f t="shared" ca="1" si="457"/>
        <v>0</v>
      </c>
      <c r="BC1053" s="56">
        <f t="shared" ca="1" si="457"/>
        <v>0</v>
      </c>
      <c r="BD1053" s="56">
        <f t="shared" ca="1" si="457"/>
        <v>0</v>
      </c>
      <c r="BE1053" s="56">
        <f t="shared" ca="1" si="457"/>
        <v>0</v>
      </c>
      <c r="BF1053" s="56">
        <f t="shared" ca="1" si="457"/>
        <v>0</v>
      </c>
      <c r="BG1053" s="56">
        <f t="shared" ca="1" si="457"/>
        <v>0</v>
      </c>
      <c r="BI1053" s="1"/>
    </row>
    <row r="1054" spans="1:61" s="4" customFormat="1" x14ac:dyDescent="0.2">
      <c r="A1054" s="4" t="s">
        <v>2554</v>
      </c>
      <c r="B1054" s="4" t="s">
        <v>2555</v>
      </c>
      <c r="C1054" s="4" t="s">
        <v>1681</v>
      </c>
      <c r="E1054" s="102"/>
      <c r="F1054" s="86"/>
      <c r="G1054" s="50" t="s">
        <v>1682</v>
      </c>
      <c r="H1054" s="50" t="s">
        <v>1682</v>
      </c>
      <c r="I1054" s="51"/>
      <c r="J1054" s="52">
        <v>0</v>
      </c>
      <c r="K1054" s="52"/>
      <c r="L1054" s="53"/>
      <c r="M1054" s="54" t="str">
        <f t="shared" si="439"/>
        <v>-</v>
      </c>
      <c r="N1054" s="52">
        <f t="shared" si="427"/>
        <v>0</v>
      </c>
      <c r="O1054" s="55">
        <f t="shared" ca="1" si="443"/>
        <v>28</v>
      </c>
      <c r="P1054" s="55" t="str">
        <f t="shared" ca="1" si="444"/>
        <v>2019.7</v>
      </c>
      <c r="Q1054" s="56">
        <f t="shared" si="445"/>
        <v>0</v>
      </c>
      <c r="R1054" s="52" t="str">
        <f t="shared" si="446"/>
        <v/>
      </c>
      <c r="S1054" s="52"/>
      <c r="T1054" s="52" t="str">
        <f t="shared" si="451"/>
        <v>OV</v>
      </c>
      <c r="U1054" s="57" t="s">
        <v>130</v>
      </c>
      <c r="V1054" s="58">
        <f t="shared" ca="1" si="447"/>
        <v>0</v>
      </c>
      <c r="W1054" s="64" t="s">
        <v>2556</v>
      </c>
      <c r="X1054" s="60"/>
      <c r="Y1054" s="61"/>
      <c r="Z1054" s="56">
        <f t="shared" ca="1" si="455"/>
        <v>0</v>
      </c>
      <c r="AA1054" s="56">
        <f t="shared" ca="1" si="455"/>
        <v>0</v>
      </c>
      <c r="AB1054" s="56">
        <f t="shared" ca="1" si="455"/>
        <v>0</v>
      </c>
      <c r="AC1054" s="56">
        <f t="shared" ca="1" si="455"/>
        <v>0</v>
      </c>
      <c r="AD1054" s="56">
        <f t="shared" ca="1" si="455"/>
        <v>0</v>
      </c>
      <c r="AE1054" s="56">
        <f t="shared" ca="1" si="455"/>
        <v>0</v>
      </c>
      <c r="AF1054" s="56">
        <f t="shared" ca="1" si="455"/>
        <v>0</v>
      </c>
      <c r="AG1054" s="56">
        <f t="shared" ca="1" si="455"/>
        <v>0</v>
      </c>
      <c r="AH1054" s="56">
        <f t="shared" ca="1" si="455"/>
        <v>0</v>
      </c>
      <c r="AI1054" s="56">
        <f t="shared" ca="1" si="455"/>
        <v>0</v>
      </c>
      <c r="AJ1054" s="56">
        <f t="shared" ca="1" si="456"/>
        <v>0</v>
      </c>
      <c r="AK1054" s="56">
        <f t="shared" ca="1" si="456"/>
        <v>0</v>
      </c>
      <c r="AL1054" s="56">
        <f t="shared" ca="1" si="456"/>
        <v>0</v>
      </c>
      <c r="AM1054" s="56">
        <f t="shared" ca="1" si="456"/>
        <v>0</v>
      </c>
      <c r="AN1054" s="56">
        <f t="shared" ca="1" si="456"/>
        <v>0</v>
      </c>
      <c r="AO1054" s="56">
        <f t="shared" ca="1" si="456"/>
        <v>0</v>
      </c>
      <c r="AP1054" s="56">
        <f t="shared" ca="1" si="456"/>
        <v>0</v>
      </c>
      <c r="AQ1054" s="56">
        <f t="shared" ca="1" si="456"/>
        <v>0</v>
      </c>
      <c r="AR1054" s="56">
        <f t="shared" ca="1" si="456"/>
        <v>0</v>
      </c>
      <c r="AS1054" s="56">
        <f t="shared" ca="1" si="456"/>
        <v>0</v>
      </c>
      <c r="AT1054" s="56">
        <f t="shared" ca="1" si="457"/>
        <v>0</v>
      </c>
      <c r="AU1054" s="56">
        <f t="shared" ca="1" si="457"/>
        <v>0</v>
      </c>
      <c r="AV1054" s="56">
        <f t="shared" ca="1" si="457"/>
        <v>0</v>
      </c>
      <c r="AW1054" s="56">
        <f t="shared" ca="1" si="457"/>
        <v>0</v>
      </c>
      <c r="AX1054" s="56">
        <f t="shared" ca="1" si="457"/>
        <v>0</v>
      </c>
      <c r="AY1054" s="56">
        <f t="shared" ca="1" si="457"/>
        <v>0</v>
      </c>
      <c r="AZ1054" s="56">
        <f t="shared" ca="1" si="457"/>
        <v>0</v>
      </c>
      <c r="BA1054" s="56">
        <f t="shared" ca="1" si="457"/>
        <v>0</v>
      </c>
      <c r="BB1054" s="56">
        <f t="shared" ca="1" si="457"/>
        <v>0</v>
      </c>
      <c r="BC1054" s="56">
        <f t="shared" ca="1" si="457"/>
        <v>0</v>
      </c>
      <c r="BD1054" s="56">
        <f t="shared" ca="1" si="457"/>
        <v>0</v>
      </c>
      <c r="BE1054" s="56">
        <f t="shared" ca="1" si="457"/>
        <v>0</v>
      </c>
      <c r="BF1054" s="56">
        <f t="shared" ca="1" si="457"/>
        <v>0</v>
      </c>
      <c r="BG1054" s="56">
        <f t="shared" ca="1" si="457"/>
        <v>0</v>
      </c>
      <c r="BI1054" s="1"/>
    </row>
    <row r="1055" spans="1:61" s="4" customFormat="1" x14ac:dyDescent="0.2">
      <c r="A1055" s="4" t="s">
        <v>2557</v>
      </c>
      <c r="B1055" s="4" t="s">
        <v>2558</v>
      </c>
      <c r="C1055" s="4" t="s">
        <v>1717</v>
      </c>
      <c r="E1055" s="102"/>
      <c r="F1055" s="86"/>
      <c r="G1055" s="50" t="s">
        <v>1682</v>
      </c>
      <c r="H1055" s="50" t="s">
        <v>1682</v>
      </c>
      <c r="I1055" s="51"/>
      <c r="J1055" s="52">
        <v>7</v>
      </c>
      <c r="K1055" s="52"/>
      <c r="L1055" s="53"/>
      <c r="M1055" s="54" t="str">
        <f t="shared" si="439"/>
        <v>-</v>
      </c>
      <c r="N1055" s="52">
        <f t="shared" si="427"/>
        <v>0</v>
      </c>
      <c r="O1055" s="55">
        <f t="shared" ca="1" si="443"/>
        <v>28</v>
      </c>
      <c r="P1055" s="55" t="str">
        <f t="shared" ca="1" si="444"/>
        <v>2019.7</v>
      </c>
      <c r="Q1055" s="56">
        <f t="shared" si="445"/>
        <v>0</v>
      </c>
      <c r="R1055" s="52" t="str">
        <f t="shared" si="446"/>
        <v/>
      </c>
      <c r="S1055" s="52"/>
      <c r="T1055" s="52" t="str">
        <f t="shared" si="451"/>
        <v>OV</v>
      </c>
      <c r="U1055" s="57" t="s">
        <v>130</v>
      </c>
      <c r="V1055" s="58">
        <f t="shared" ca="1" si="447"/>
        <v>0</v>
      </c>
      <c r="W1055" s="64" t="s">
        <v>2559</v>
      </c>
      <c r="X1055" s="60"/>
      <c r="Y1055" s="61"/>
      <c r="Z1055" s="56">
        <f t="shared" ca="1" si="455"/>
        <v>0</v>
      </c>
      <c r="AA1055" s="56">
        <f t="shared" ca="1" si="455"/>
        <v>0</v>
      </c>
      <c r="AB1055" s="56">
        <f t="shared" ca="1" si="455"/>
        <v>0</v>
      </c>
      <c r="AC1055" s="56">
        <f t="shared" ca="1" si="455"/>
        <v>0</v>
      </c>
      <c r="AD1055" s="56">
        <f t="shared" ca="1" si="455"/>
        <v>0</v>
      </c>
      <c r="AE1055" s="56">
        <f t="shared" ca="1" si="455"/>
        <v>0</v>
      </c>
      <c r="AF1055" s="56">
        <f t="shared" ca="1" si="455"/>
        <v>0</v>
      </c>
      <c r="AG1055" s="56">
        <f t="shared" ca="1" si="455"/>
        <v>0</v>
      </c>
      <c r="AH1055" s="56">
        <f t="shared" ca="1" si="455"/>
        <v>0</v>
      </c>
      <c r="AI1055" s="56">
        <f t="shared" ca="1" si="455"/>
        <v>0</v>
      </c>
      <c r="AJ1055" s="56">
        <f t="shared" ca="1" si="456"/>
        <v>0</v>
      </c>
      <c r="AK1055" s="56">
        <f t="shared" ca="1" si="456"/>
        <v>0</v>
      </c>
      <c r="AL1055" s="56">
        <f t="shared" ca="1" si="456"/>
        <v>0</v>
      </c>
      <c r="AM1055" s="56">
        <f t="shared" ca="1" si="456"/>
        <v>0</v>
      </c>
      <c r="AN1055" s="56">
        <f t="shared" ca="1" si="456"/>
        <v>0</v>
      </c>
      <c r="AO1055" s="56">
        <f t="shared" ca="1" si="456"/>
        <v>0</v>
      </c>
      <c r="AP1055" s="56">
        <f t="shared" ca="1" si="456"/>
        <v>0</v>
      </c>
      <c r="AQ1055" s="56">
        <f t="shared" ca="1" si="456"/>
        <v>0</v>
      </c>
      <c r="AR1055" s="56">
        <f t="shared" ca="1" si="456"/>
        <v>0</v>
      </c>
      <c r="AS1055" s="56">
        <f t="shared" ca="1" si="456"/>
        <v>0</v>
      </c>
      <c r="AT1055" s="56">
        <f t="shared" ca="1" si="457"/>
        <v>0</v>
      </c>
      <c r="AU1055" s="56">
        <f t="shared" ca="1" si="457"/>
        <v>0</v>
      </c>
      <c r="AV1055" s="56">
        <f t="shared" ca="1" si="457"/>
        <v>0</v>
      </c>
      <c r="AW1055" s="56">
        <f t="shared" ca="1" si="457"/>
        <v>0</v>
      </c>
      <c r="AX1055" s="56">
        <f t="shared" ca="1" si="457"/>
        <v>0</v>
      </c>
      <c r="AY1055" s="56">
        <f t="shared" ca="1" si="457"/>
        <v>0</v>
      </c>
      <c r="AZ1055" s="56">
        <f t="shared" ca="1" si="457"/>
        <v>0</v>
      </c>
      <c r="BA1055" s="56">
        <f t="shared" ca="1" si="457"/>
        <v>0</v>
      </c>
      <c r="BB1055" s="56">
        <f t="shared" ca="1" si="457"/>
        <v>0</v>
      </c>
      <c r="BC1055" s="56">
        <f t="shared" ca="1" si="457"/>
        <v>0</v>
      </c>
      <c r="BD1055" s="56">
        <f t="shared" ca="1" si="457"/>
        <v>0</v>
      </c>
      <c r="BE1055" s="56">
        <f t="shared" ca="1" si="457"/>
        <v>0</v>
      </c>
      <c r="BF1055" s="56">
        <f t="shared" ca="1" si="457"/>
        <v>0</v>
      </c>
      <c r="BG1055" s="56">
        <f t="shared" ca="1" si="457"/>
        <v>0</v>
      </c>
      <c r="BI1055" s="1"/>
    </row>
    <row r="1056" spans="1:61" s="4" customFormat="1" x14ac:dyDescent="0.2">
      <c r="A1056" s="4" t="s">
        <v>727</v>
      </c>
      <c r="B1056" s="4" t="s">
        <v>2560</v>
      </c>
      <c r="C1056" s="4" t="s">
        <v>1681</v>
      </c>
      <c r="E1056" s="93"/>
      <c r="F1056" s="115" t="s">
        <v>2561</v>
      </c>
      <c r="G1056" s="50" t="s">
        <v>1682</v>
      </c>
      <c r="H1056" s="50" t="s">
        <v>1682</v>
      </c>
      <c r="I1056" s="51"/>
      <c r="J1056" s="52">
        <v>14</v>
      </c>
      <c r="K1056" s="52"/>
      <c r="L1056" s="53">
        <v>43591</v>
      </c>
      <c r="M1056" s="54">
        <f t="shared" si="439"/>
        <v>1</v>
      </c>
      <c r="N1056" s="52">
        <f t="shared" si="427"/>
        <v>19</v>
      </c>
      <c r="O1056" s="55">
        <f t="shared" ca="1" si="443"/>
        <v>28</v>
      </c>
      <c r="P1056" s="55" t="str">
        <f t="shared" ca="1" si="444"/>
        <v>2019.7</v>
      </c>
      <c r="Q1056" s="56">
        <f t="shared" si="445"/>
        <v>2.8004667444574096</v>
      </c>
      <c r="R1056" s="52">
        <f t="shared" ca="1" si="446"/>
        <v>65</v>
      </c>
      <c r="S1056" s="52"/>
      <c r="T1056" s="52" t="str">
        <f t="shared" ca="1" si="451"/>
        <v>OV</v>
      </c>
      <c r="U1056" s="57" t="s">
        <v>130</v>
      </c>
      <c r="V1056" s="58">
        <f t="shared" ca="1" si="447"/>
        <v>0</v>
      </c>
      <c r="W1056" s="64" t="s">
        <v>2562</v>
      </c>
      <c r="X1056" s="60"/>
      <c r="Y1056" s="78">
        <v>12</v>
      </c>
      <c r="Z1056" s="56">
        <f t="shared" ca="1" si="455"/>
        <v>0</v>
      </c>
      <c r="AA1056" s="56">
        <f t="shared" ca="1" si="455"/>
        <v>0</v>
      </c>
      <c r="AB1056" s="56">
        <f t="shared" ca="1" si="455"/>
        <v>0</v>
      </c>
      <c r="AC1056" s="56">
        <f t="shared" ca="1" si="455"/>
        <v>0</v>
      </c>
      <c r="AD1056" s="56">
        <f t="shared" ca="1" si="455"/>
        <v>0</v>
      </c>
      <c r="AE1056" s="56">
        <f t="shared" ca="1" si="455"/>
        <v>0</v>
      </c>
      <c r="AF1056" s="56">
        <f t="shared" ca="1" si="455"/>
        <v>0</v>
      </c>
      <c r="AG1056" s="56">
        <f t="shared" ca="1" si="455"/>
        <v>0</v>
      </c>
      <c r="AH1056" s="56">
        <f t="shared" ca="1" si="455"/>
        <v>0</v>
      </c>
      <c r="AI1056" s="56">
        <f t="shared" ca="1" si="455"/>
        <v>12</v>
      </c>
      <c r="AJ1056" s="56">
        <f t="shared" ca="1" si="456"/>
        <v>0</v>
      </c>
      <c r="AK1056" s="56">
        <f t="shared" ca="1" si="456"/>
        <v>0</v>
      </c>
      <c r="AL1056" s="56">
        <f t="shared" ca="1" si="456"/>
        <v>0</v>
      </c>
      <c r="AM1056" s="56">
        <f t="shared" ca="1" si="456"/>
        <v>0</v>
      </c>
      <c r="AN1056" s="56">
        <f t="shared" ca="1" si="456"/>
        <v>0</v>
      </c>
      <c r="AO1056" s="56">
        <f t="shared" ca="1" si="456"/>
        <v>0</v>
      </c>
      <c r="AP1056" s="56">
        <f t="shared" ca="1" si="456"/>
        <v>0</v>
      </c>
      <c r="AQ1056" s="56">
        <f t="shared" ca="1" si="456"/>
        <v>0</v>
      </c>
      <c r="AR1056" s="56">
        <f t="shared" ca="1" si="456"/>
        <v>0</v>
      </c>
      <c r="AS1056" s="56">
        <f t="shared" ca="1" si="456"/>
        <v>0</v>
      </c>
      <c r="AT1056" s="56">
        <f t="shared" ca="1" si="457"/>
        <v>0</v>
      </c>
      <c r="AU1056" s="56">
        <f t="shared" ca="1" si="457"/>
        <v>0</v>
      </c>
      <c r="AV1056" s="56">
        <f t="shared" ca="1" si="457"/>
        <v>0</v>
      </c>
      <c r="AW1056" s="56">
        <f t="shared" ca="1" si="457"/>
        <v>0</v>
      </c>
      <c r="AX1056" s="56">
        <f t="shared" ca="1" si="457"/>
        <v>0</v>
      </c>
      <c r="AY1056" s="56">
        <f t="shared" ca="1" si="457"/>
        <v>0</v>
      </c>
      <c r="AZ1056" s="56">
        <f t="shared" ca="1" si="457"/>
        <v>0</v>
      </c>
      <c r="BA1056" s="56">
        <f t="shared" ca="1" si="457"/>
        <v>0</v>
      </c>
      <c r="BB1056" s="56">
        <f t="shared" ca="1" si="457"/>
        <v>0</v>
      </c>
      <c r="BC1056" s="56">
        <f t="shared" ca="1" si="457"/>
        <v>0</v>
      </c>
      <c r="BD1056" s="56">
        <f t="shared" ca="1" si="457"/>
        <v>0</v>
      </c>
      <c r="BE1056" s="56">
        <f t="shared" ca="1" si="457"/>
        <v>0</v>
      </c>
      <c r="BF1056" s="56">
        <f t="shared" ca="1" si="457"/>
        <v>0</v>
      </c>
      <c r="BG1056" s="56">
        <f t="shared" ca="1" si="457"/>
        <v>0</v>
      </c>
      <c r="BI1056" s="1"/>
    </row>
    <row r="1057" spans="1:62" s="4" customFormat="1" x14ac:dyDescent="0.2">
      <c r="B1057" s="4" t="s">
        <v>2563</v>
      </c>
      <c r="C1057" s="4" t="s">
        <v>1681</v>
      </c>
      <c r="E1057" s="102"/>
      <c r="F1057" s="86"/>
      <c r="G1057" s="50" t="s">
        <v>1682</v>
      </c>
      <c r="H1057" s="50" t="s">
        <v>1682</v>
      </c>
      <c r="I1057" s="51"/>
      <c r="J1057" s="52">
        <v>14</v>
      </c>
      <c r="K1057" s="52"/>
      <c r="L1057" s="53"/>
      <c r="M1057" s="54" t="str">
        <f t="shared" si="439"/>
        <v>-</v>
      </c>
      <c r="N1057" s="52">
        <f t="shared" si="427"/>
        <v>0</v>
      </c>
      <c r="O1057" s="55">
        <f t="shared" ca="1" si="443"/>
        <v>28</v>
      </c>
      <c r="P1057" s="55" t="str">
        <f t="shared" ca="1" si="444"/>
        <v>2019.7</v>
      </c>
      <c r="Q1057" s="56">
        <f t="shared" si="445"/>
        <v>0</v>
      </c>
      <c r="R1057" s="52" t="str">
        <f t="shared" si="446"/>
        <v/>
      </c>
      <c r="S1057" s="52"/>
      <c r="T1057" s="52" t="str">
        <f t="shared" si="451"/>
        <v>OV</v>
      </c>
      <c r="U1057" s="57" t="s">
        <v>130</v>
      </c>
      <c r="V1057" s="58">
        <f t="shared" ca="1" si="447"/>
        <v>0</v>
      </c>
      <c r="W1057" s="64" t="s">
        <v>2564</v>
      </c>
      <c r="X1057" s="60"/>
      <c r="Y1057" s="61"/>
      <c r="Z1057" s="56">
        <f t="shared" ca="1" si="455"/>
        <v>0</v>
      </c>
      <c r="AA1057" s="56">
        <f t="shared" ca="1" si="455"/>
        <v>0</v>
      </c>
      <c r="AB1057" s="56">
        <f t="shared" ca="1" si="455"/>
        <v>0</v>
      </c>
      <c r="AC1057" s="56">
        <f t="shared" ca="1" si="455"/>
        <v>0</v>
      </c>
      <c r="AD1057" s="56">
        <f t="shared" ca="1" si="455"/>
        <v>0</v>
      </c>
      <c r="AE1057" s="56">
        <f t="shared" ca="1" si="455"/>
        <v>0</v>
      </c>
      <c r="AF1057" s="56">
        <f t="shared" ca="1" si="455"/>
        <v>0</v>
      </c>
      <c r="AG1057" s="56">
        <f t="shared" ca="1" si="455"/>
        <v>0</v>
      </c>
      <c r="AH1057" s="56">
        <f t="shared" ca="1" si="455"/>
        <v>0</v>
      </c>
      <c r="AI1057" s="56">
        <f t="shared" ca="1" si="455"/>
        <v>0</v>
      </c>
      <c r="AJ1057" s="56">
        <f t="shared" ca="1" si="456"/>
        <v>0</v>
      </c>
      <c r="AK1057" s="56">
        <f t="shared" ca="1" si="456"/>
        <v>0</v>
      </c>
      <c r="AL1057" s="56">
        <f t="shared" ca="1" si="456"/>
        <v>0</v>
      </c>
      <c r="AM1057" s="56">
        <f t="shared" ca="1" si="456"/>
        <v>0</v>
      </c>
      <c r="AN1057" s="56">
        <f t="shared" ca="1" si="456"/>
        <v>0</v>
      </c>
      <c r="AO1057" s="56">
        <f t="shared" ca="1" si="456"/>
        <v>0</v>
      </c>
      <c r="AP1057" s="56">
        <f t="shared" ca="1" si="456"/>
        <v>0</v>
      </c>
      <c r="AQ1057" s="56">
        <f t="shared" ca="1" si="456"/>
        <v>0</v>
      </c>
      <c r="AR1057" s="56">
        <f t="shared" ca="1" si="456"/>
        <v>0</v>
      </c>
      <c r="AS1057" s="56">
        <f t="shared" ca="1" si="456"/>
        <v>0</v>
      </c>
      <c r="AT1057" s="56">
        <f t="shared" ca="1" si="457"/>
        <v>0</v>
      </c>
      <c r="AU1057" s="56">
        <f t="shared" ca="1" si="457"/>
        <v>0</v>
      </c>
      <c r="AV1057" s="56">
        <f t="shared" ca="1" si="457"/>
        <v>0</v>
      </c>
      <c r="AW1057" s="56">
        <f t="shared" ca="1" si="457"/>
        <v>0</v>
      </c>
      <c r="AX1057" s="56">
        <f t="shared" ca="1" si="457"/>
        <v>0</v>
      </c>
      <c r="AY1057" s="56">
        <f t="shared" ca="1" si="457"/>
        <v>0</v>
      </c>
      <c r="AZ1057" s="56">
        <f t="shared" ca="1" si="457"/>
        <v>0</v>
      </c>
      <c r="BA1057" s="56">
        <f t="shared" ca="1" si="457"/>
        <v>0</v>
      </c>
      <c r="BB1057" s="56">
        <f t="shared" ca="1" si="457"/>
        <v>0</v>
      </c>
      <c r="BC1057" s="56">
        <f t="shared" ca="1" si="457"/>
        <v>0</v>
      </c>
      <c r="BD1057" s="56">
        <f t="shared" ca="1" si="457"/>
        <v>0</v>
      </c>
      <c r="BE1057" s="56">
        <f t="shared" ca="1" si="457"/>
        <v>0</v>
      </c>
      <c r="BF1057" s="56">
        <f t="shared" ca="1" si="457"/>
        <v>0</v>
      </c>
      <c r="BG1057" s="56">
        <f t="shared" ca="1" si="457"/>
        <v>0</v>
      </c>
      <c r="BI1057" s="1"/>
    </row>
    <row r="1058" spans="1:62" s="4" customFormat="1" x14ac:dyDescent="0.2">
      <c r="B1058" s="4" t="s">
        <v>2565</v>
      </c>
      <c r="E1058" s="102"/>
      <c r="F1058" s="103"/>
      <c r="G1058" s="50" t="s">
        <v>1682</v>
      </c>
      <c r="H1058" s="50" t="s">
        <v>1682</v>
      </c>
      <c r="I1058" s="51"/>
      <c r="J1058" s="52"/>
      <c r="K1058" s="52"/>
      <c r="L1058" s="53"/>
      <c r="M1058" s="54" t="str">
        <f t="shared" si="439"/>
        <v>-</v>
      </c>
      <c r="N1058" s="52">
        <f t="shared" si="427"/>
        <v>0</v>
      </c>
      <c r="O1058" s="55">
        <f t="shared" ca="1" si="443"/>
        <v>28</v>
      </c>
      <c r="P1058" s="55" t="str">
        <f t="shared" ca="1" si="444"/>
        <v>2019.7</v>
      </c>
      <c r="Q1058" s="56">
        <f t="shared" si="445"/>
        <v>0</v>
      </c>
      <c r="R1058" s="52" t="str">
        <f t="shared" si="446"/>
        <v/>
      </c>
      <c r="S1058" s="52"/>
      <c r="T1058" s="52" t="str">
        <f t="shared" si="451"/>
        <v>OV</v>
      </c>
      <c r="U1058" s="57" t="s">
        <v>130</v>
      </c>
      <c r="V1058" s="58">
        <f t="shared" ca="1" si="447"/>
        <v>0</v>
      </c>
      <c r="W1058" s="59"/>
      <c r="X1058" s="60"/>
      <c r="Y1058" s="61"/>
      <c r="Z1058" s="56">
        <f t="shared" ca="1" si="455"/>
        <v>0</v>
      </c>
      <c r="AA1058" s="56">
        <f t="shared" ca="1" si="455"/>
        <v>0</v>
      </c>
      <c r="AB1058" s="56">
        <f t="shared" ca="1" si="455"/>
        <v>0</v>
      </c>
      <c r="AC1058" s="56">
        <f t="shared" ca="1" si="455"/>
        <v>0</v>
      </c>
      <c r="AD1058" s="56">
        <f t="shared" ca="1" si="455"/>
        <v>0</v>
      </c>
      <c r="AE1058" s="56">
        <f t="shared" ca="1" si="455"/>
        <v>0</v>
      </c>
      <c r="AF1058" s="56">
        <f t="shared" ca="1" si="455"/>
        <v>0</v>
      </c>
      <c r="AG1058" s="56">
        <f t="shared" ca="1" si="455"/>
        <v>0</v>
      </c>
      <c r="AH1058" s="56">
        <f t="shared" ca="1" si="455"/>
        <v>0</v>
      </c>
      <c r="AI1058" s="56">
        <f t="shared" ca="1" si="455"/>
        <v>0</v>
      </c>
      <c r="AJ1058" s="56">
        <f t="shared" ca="1" si="456"/>
        <v>0</v>
      </c>
      <c r="AK1058" s="56">
        <f t="shared" ca="1" si="456"/>
        <v>0</v>
      </c>
      <c r="AL1058" s="56">
        <f t="shared" ca="1" si="456"/>
        <v>0</v>
      </c>
      <c r="AM1058" s="56">
        <f t="shared" ca="1" si="456"/>
        <v>0</v>
      </c>
      <c r="AN1058" s="56">
        <f t="shared" ca="1" si="456"/>
        <v>0</v>
      </c>
      <c r="AO1058" s="56">
        <f t="shared" ca="1" si="456"/>
        <v>0</v>
      </c>
      <c r="AP1058" s="56">
        <f t="shared" ca="1" si="456"/>
        <v>0</v>
      </c>
      <c r="AQ1058" s="56">
        <f t="shared" ca="1" si="456"/>
        <v>0</v>
      </c>
      <c r="AR1058" s="56">
        <f t="shared" ca="1" si="456"/>
        <v>0</v>
      </c>
      <c r="AS1058" s="56">
        <f t="shared" ca="1" si="456"/>
        <v>0</v>
      </c>
      <c r="AT1058" s="56">
        <f t="shared" ca="1" si="457"/>
        <v>0</v>
      </c>
      <c r="AU1058" s="56">
        <f t="shared" ca="1" si="457"/>
        <v>0</v>
      </c>
      <c r="AV1058" s="56">
        <f t="shared" ca="1" si="457"/>
        <v>0</v>
      </c>
      <c r="AW1058" s="56">
        <f t="shared" ca="1" si="457"/>
        <v>0</v>
      </c>
      <c r="AX1058" s="56">
        <f t="shared" ca="1" si="457"/>
        <v>0</v>
      </c>
      <c r="AY1058" s="56">
        <f t="shared" ca="1" si="457"/>
        <v>0</v>
      </c>
      <c r="AZ1058" s="56">
        <f t="shared" ca="1" si="457"/>
        <v>0</v>
      </c>
      <c r="BA1058" s="56">
        <f t="shared" ca="1" si="457"/>
        <v>0</v>
      </c>
      <c r="BB1058" s="56">
        <f t="shared" ca="1" si="457"/>
        <v>0</v>
      </c>
      <c r="BC1058" s="56">
        <f t="shared" ca="1" si="457"/>
        <v>0</v>
      </c>
      <c r="BD1058" s="56">
        <f t="shared" ca="1" si="457"/>
        <v>0</v>
      </c>
      <c r="BE1058" s="56">
        <f t="shared" ca="1" si="457"/>
        <v>0</v>
      </c>
      <c r="BF1058" s="56">
        <f t="shared" ca="1" si="457"/>
        <v>0</v>
      </c>
      <c r="BG1058" s="56">
        <f t="shared" ca="1" si="457"/>
        <v>0</v>
      </c>
      <c r="BI1058" s="1"/>
    </row>
    <row r="1059" spans="1:62" x14ac:dyDescent="0.2">
      <c r="A1059" s="4" t="s">
        <v>2566</v>
      </c>
      <c r="B1059" s="4" t="s">
        <v>2567</v>
      </c>
      <c r="C1059" s="4" t="s">
        <v>1688</v>
      </c>
      <c r="D1059" s="4"/>
      <c r="E1059" s="102"/>
      <c r="F1059" s="86"/>
      <c r="G1059" s="50" t="s">
        <v>1682</v>
      </c>
      <c r="H1059" s="50" t="s">
        <v>1682</v>
      </c>
      <c r="I1059" s="51"/>
      <c r="J1059" s="52">
        <v>7</v>
      </c>
      <c r="K1059" s="52"/>
      <c r="L1059" s="53"/>
      <c r="M1059" s="54" t="str">
        <f t="shared" si="439"/>
        <v>-</v>
      </c>
      <c r="N1059" s="52">
        <f t="shared" si="427"/>
        <v>0</v>
      </c>
      <c r="O1059" s="55">
        <f t="shared" ca="1" si="443"/>
        <v>28</v>
      </c>
      <c r="P1059" s="55" t="str">
        <f t="shared" ca="1" si="444"/>
        <v>2019.7</v>
      </c>
      <c r="Q1059" s="56">
        <f t="shared" si="445"/>
        <v>0</v>
      </c>
      <c r="R1059" s="52" t="str">
        <f t="shared" si="446"/>
        <v/>
      </c>
      <c r="S1059" s="52"/>
      <c r="T1059" s="52" t="str">
        <f t="shared" si="451"/>
        <v>OV</v>
      </c>
      <c r="U1059" s="57" t="s">
        <v>130</v>
      </c>
      <c r="V1059" s="58">
        <f t="shared" ca="1" si="447"/>
        <v>0</v>
      </c>
      <c r="W1059" s="64" t="s">
        <v>2568</v>
      </c>
      <c r="X1059" s="60"/>
      <c r="Y1059" s="61"/>
      <c r="Z1059" s="56">
        <f t="shared" ca="1" si="455"/>
        <v>0</v>
      </c>
      <c r="AA1059" s="56">
        <f t="shared" ca="1" si="455"/>
        <v>0</v>
      </c>
      <c r="AB1059" s="56">
        <f t="shared" ca="1" si="455"/>
        <v>0</v>
      </c>
      <c r="AC1059" s="56">
        <f t="shared" ca="1" si="455"/>
        <v>0</v>
      </c>
      <c r="AD1059" s="56">
        <f t="shared" ca="1" si="455"/>
        <v>0</v>
      </c>
      <c r="AE1059" s="56">
        <f t="shared" ca="1" si="455"/>
        <v>0</v>
      </c>
      <c r="AF1059" s="56">
        <f t="shared" ca="1" si="455"/>
        <v>0</v>
      </c>
      <c r="AG1059" s="56">
        <f t="shared" ca="1" si="455"/>
        <v>0</v>
      </c>
      <c r="AH1059" s="56">
        <f t="shared" ca="1" si="455"/>
        <v>0</v>
      </c>
      <c r="AI1059" s="56">
        <f t="shared" ca="1" si="455"/>
        <v>0</v>
      </c>
      <c r="AJ1059" s="56">
        <f t="shared" ca="1" si="456"/>
        <v>0</v>
      </c>
      <c r="AK1059" s="56">
        <f t="shared" ca="1" si="456"/>
        <v>0</v>
      </c>
      <c r="AL1059" s="56">
        <f t="shared" ca="1" si="456"/>
        <v>0</v>
      </c>
      <c r="AM1059" s="56">
        <f t="shared" ca="1" si="456"/>
        <v>0</v>
      </c>
      <c r="AN1059" s="56">
        <f t="shared" ca="1" si="456"/>
        <v>0</v>
      </c>
      <c r="AO1059" s="56">
        <f t="shared" ca="1" si="456"/>
        <v>0</v>
      </c>
      <c r="AP1059" s="56">
        <f t="shared" ca="1" si="456"/>
        <v>0</v>
      </c>
      <c r="AQ1059" s="56">
        <f t="shared" ca="1" si="456"/>
        <v>0</v>
      </c>
      <c r="AR1059" s="56">
        <f t="shared" ca="1" si="456"/>
        <v>0</v>
      </c>
      <c r="AS1059" s="56">
        <f t="shared" ca="1" si="456"/>
        <v>0</v>
      </c>
      <c r="AT1059" s="56">
        <f t="shared" ca="1" si="457"/>
        <v>0</v>
      </c>
      <c r="AU1059" s="56">
        <f t="shared" ca="1" si="457"/>
        <v>0</v>
      </c>
      <c r="AV1059" s="56">
        <f t="shared" ca="1" si="457"/>
        <v>0</v>
      </c>
      <c r="AW1059" s="56">
        <f t="shared" ca="1" si="457"/>
        <v>0</v>
      </c>
      <c r="AX1059" s="56">
        <f t="shared" ca="1" si="457"/>
        <v>0</v>
      </c>
      <c r="AY1059" s="56">
        <f t="shared" ca="1" si="457"/>
        <v>0</v>
      </c>
      <c r="AZ1059" s="56">
        <f t="shared" ca="1" si="457"/>
        <v>0</v>
      </c>
      <c r="BA1059" s="56">
        <f t="shared" ca="1" si="457"/>
        <v>0</v>
      </c>
      <c r="BB1059" s="56">
        <f t="shared" ca="1" si="457"/>
        <v>0</v>
      </c>
      <c r="BC1059" s="56">
        <f t="shared" ca="1" si="457"/>
        <v>0</v>
      </c>
      <c r="BD1059" s="56">
        <f t="shared" ca="1" si="457"/>
        <v>0</v>
      </c>
      <c r="BE1059" s="56">
        <f t="shared" ca="1" si="457"/>
        <v>0</v>
      </c>
      <c r="BF1059" s="56">
        <f t="shared" ca="1" si="457"/>
        <v>0</v>
      </c>
      <c r="BG1059" s="56">
        <f t="shared" ca="1" si="457"/>
        <v>0</v>
      </c>
      <c r="BH1059" s="4"/>
      <c r="BJ1059" s="4"/>
    </row>
    <row r="1060" spans="1:62" x14ac:dyDescent="0.2">
      <c r="A1060" s="4" t="s">
        <v>2566</v>
      </c>
      <c r="B1060" s="4" t="s">
        <v>2567</v>
      </c>
      <c r="C1060" s="4" t="s">
        <v>1688</v>
      </c>
      <c r="D1060" s="4"/>
      <c r="E1060" s="102"/>
      <c r="F1060" s="86"/>
      <c r="G1060" s="50" t="s">
        <v>1682</v>
      </c>
      <c r="H1060" s="50" t="s">
        <v>1682</v>
      </c>
      <c r="I1060" s="51"/>
      <c r="J1060" s="52">
        <v>7</v>
      </c>
      <c r="K1060" s="52"/>
      <c r="L1060" s="53"/>
      <c r="M1060" s="54" t="str">
        <f t="shared" si="439"/>
        <v>-</v>
      </c>
      <c r="N1060" s="52">
        <f t="shared" si="427"/>
        <v>0</v>
      </c>
      <c r="O1060" s="55">
        <f t="shared" ca="1" si="443"/>
        <v>28</v>
      </c>
      <c r="P1060" s="55" t="str">
        <f t="shared" ca="1" si="444"/>
        <v>2019.7</v>
      </c>
      <c r="Q1060" s="56">
        <f t="shared" si="445"/>
        <v>0</v>
      </c>
      <c r="R1060" s="52" t="str">
        <f t="shared" si="446"/>
        <v/>
      </c>
      <c r="S1060" s="52"/>
      <c r="T1060" s="52" t="str">
        <f t="shared" si="451"/>
        <v>OV</v>
      </c>
      <c r="U1060" s="57" t="s">
        <v>130</v>
      </c>
      <c r="V1060" s="58">
        <f t="shared" ca="1" si="447"/>
        <v>0</v>
      </c>
      <c r="W1060" s="64" t="s">
        <v>2568</v>
      </c>
      <c r="X1060" s="60"/>
      <c r="Y1060" s="61"/>
      <c r="Z1060" s="56">
        <f t="shared" ca="1" si="455"/>
        <v>0</v>
      </c>
      <c r="AA1060" s="56">
        <f t="shared" ca="1" si="455"/>
        <v>0</v>
      </c>
      <c r="AB1060" s="56">
        <f t="shared" ca="1" si="455"/>
        <v>0</v>
      </c>
      <c r="AC1060" s="56">
        <f t="shared" ca="1" si="455"/>
        <v>0</v>
      </c>
      <c r="AD1060" s="56">
        <f t="shared" ca="1" si="455"/>
        <v>0</v>
      </c>
      <c r="AE1060" s="56">
        <f t="shared" ca="1" si="455"/>
        <v>0</v>
      </c>
      <c r="AF1060" s="56">
        <f t="shared" ca="1" si="455"/>
        <v>0</v>
      </c>
      <c r="AG1060" s="56">
        <f t="shared" ca="1" si="455"/>
        <v>0</v>
      </c>
      <c r="AH1060" s="56">
        <f t="shared" ca="1" si="455"/>
        <v>0</v>
      </c>
      <c r="AI1060" s="56">
        <f t="shared" ca="1" si="455"/>
        <v>0</v>
      </c>
      <c r="AJ1060" s="56">
        <f t="shared" ca="1" si="456"/>
        <v>0</v>
      </c>
      <c r="AK1060" s="56">
        <f t="shared" ca="1" si="456"/>
        <v>0</v>
      </c>
      <c r="AL1060" s="56">
        <f t="shared" ca="1" si="456"/>
        <v>0</v>
      </c>
      <c r="AM1060" s="56">
        <f t="shared" ca="1" si="456"/>
        <v>0</v>
      </c>
      <c r="AN1060" s="56">
        <f t="shared" ca="1" si="456"/>
        <v>0</v>
      </c>
      <c r="AO1060" s="56">
        <f t="shared" ca="1" si="456"/>
        <v>0</v>
      </c>
      <c r="AP1060" s="56">
        <f t="shared" ca="1" si="456"/>
        <v>0</v>
      </c>
      <c r="AQ1060" s="56">
        <f t="shared" ca="1" si="456"/>
        <v>0</v>
      </c>
      <c r="AR1060" s="56">
        <f t="shared" ca="1" si="456"/>
        <v>0</v>
      </c>
      <c r="AS1060" s="56">
        <f t="shared" ca="1" si="456"/>
        <v>0</v>
      </c>
      <c r="AT1060" s="56">
        <f t="shared" ca="1" si="457"/>
        <v>0</v>
      </c>
      <c r="AU1060" s="56">
        <f t="shared" ca="1" si="457"/>
        <v>0</v>
      </c>
      <c r="AV1060" s="56">
        <f t="shared" ca="1" si="457"/>
        <v>0</v>
      </c>
      <c r="AW1060" s="56">
        <f t="shared" ca="1" si="457"/>
        <v>0</v>
      </c>
      <c r="AX1060" s="56">
        <f t="shared" ca="1" si="457"/>
        <v>0</v>
      </c>
      <c r="AY1060" s="56">
        <f t="shared" ca="1" si="457"/>
        <v>0</v>
      </c>
      <c r="AZ1060" s="56">
        <f t="shared" ca="1" si="457"/>
        <v>0</v>
      </c>
      <c r="BA1060" s="56">
        <f t="shared" ca="1" si="457"/>
        <v>0</v>
      </c>
      <c r="BB1060" s="56">
        <f t="shared" ca="1" si="457"/>
        <v>0</v>
      </c>
      <c r="BC1060" s="56">
        <f t="shared" ca="1" si="457"/>
        <v>0</v>
      </c>
      <c r="BD1060" s="56">
        <f t="shared" ca="1" si="457"/>
        <v>0</v>
      </c>
      <c r="BE1060" s="56">
        <f t="shared" ca="1" si="457"/>
        <v>0</v>
      </c>
      <c r="BF1060" s="56">
        <f t="shared" ca="1" si="457"/>
        <v>0</v>
      </c>
      <c r="BG1060" s="56">
        <f t="shared" ca="1" si="457"/>
        <v>0</v>
      </c>
      <c r="BH1060" s="4"/>
      <c r="BJ1060" s="4"/>
    </row>
    <row r="1061" spans="1:62" x14ac:dyDescent="0.2">
      <c r="A1061" s="4" t="s">
        <v>2566</v>
      </c>
      <c r="B1061" s="4" t="s">
        <v>2567</v>
      </c>
      <c r="C1061" s="4" t="s">
        <v>1688</v>
      </c>
      <c r="D1061" s="4"/>
      <c r="E1061" s="102"/>
      <c r="F1061" s="86"/>
      <c r="G1061" s="50" t="s">
        <v>1682</v>
      </c>
      <c r="H1061" s="50" t="s">
        <v>1682</v>
      </c>
      <c r="I1061" s="51"/>
      <c r="J1061" s="52">
        <v>7</v>
      </c>
      <c r="K1061" s="52"/>
      <c r="L1061" s="53"/>
      <c r="M1061" s="54" t="str">
        <f t="shared" si="439"/>
        <v>-</v>
      </c>
      <c r="N1061" s="52">
        <f t="shared" si="427"/>
        <v>0</v>
      </c>
      <c r="O1061" s="55">
        <f t="shared" ca="1" si="443"/>
        <v>28</v>
      </c>
      <c r="P1061" s="55" t="str">
        <f t="shared" ca="1" si="444"/>
        <v>2019.7</v>
      </c>
      <c r="Q1061" s="56">
        <f t="shared" si="445"/>
        <v>0</v>
      </c>
      <c r="R1061" s="52" t="str">
        <f t="shared" si="446"/>
        <v/>
      </c>
      <c r="S1061" s="52"/>
      <c r="T1061" s="52" t="str">
        <f t="shared" si="451"/>
        <v>OV</v>
      </c>
      <c r="U1061" s="57" t="s">
        <v>130</v>
      </c>
      <c r="V1061" s="58">
        <f t="shared" ca="1" si="447"/>
        <v>0</v>
      </c>
      <c r="W1061" s="64" t="s">
        <v>2568</v>
      </c>
      <c r="X1061" s="60"/>
      <c r="Y1061" s="61"/>
      <c r="Z1061" s="56">
        <f t="shared" ca="1" si="455"/>
        <v>0</v>
      </c>
      <c r="AA1061" s="56">
        <f t="shared" ca="1" si="455"/>
        <v>0</v>
      </c>
      <c r="AB1061" s="56">
        <f t="shared" ca="1" si="455"/>
        <v>0</v>
      </c>
      <c r="AC1061" s="56">
        <f t="shared" ca="1" si="455"/>
        <v>0</v>
      </c>
      <c r="AD1061" s="56">
        <f t="shared" ca="1" si="455"/>
        <v>0</v>
      </c>
      <c r="AE1061" s="56">
        <f t="shared" ca="1" si="455"/>
        <v>0</v>
      </c>
      <c r="AF1061" s="56">
        <f t="shared" ca="1" si="455"/>
        <v>0</v>
      </c>
      <c r="AG1061" s="56">
        <f t="shared" ca="1" si="455"/>
        <v>0</v>
      </c>
      <c r="AH1061" s="56">
        <f t="shared" ca="1" si="455"/>
        <v>0</v>
      </c>
      <c r="AI1061" s="56">
        <f t="shared" ca="1" si="455"/>
        <v>0</v>
      </c>
      <c r="AJ1061" s="56">
        <f t="shared" ca="1" si="456"/>
        <v>0</v>
      </c>
      <c r="AK1061" s="56">
        <f t="shared" ca="1" si="456"/>
        <v>0</v>
      </c>
      <c r="AL1061" s="56">
        <f t="shared" ca="1" si="456"/>
        <v>0</v>
      </c>
      <c r="AM1061" s="56">
        <f t="shared" ca="1" si="456"/>
        <v>0</v>
      </c>
      <c r="AN1061" s="56">
        <f t="shared" ca="1" si="456"/>
        <v>0</v>
      </c>
      <c r="AO1061" s="56">
        <f t="shared" ca="1" si="456"/>
        <v>0</v>
      </c>
      <c r="AP1061" s="56">
        <f t="shared" ca="1" si="456"/>
        <v>0</v>
      </c>
      <c r="AQ1061" s="56">
        <f t="shared" ca="1" si="456"/>
        <v>0</v>
      </c>
      <c r="AR1061" s="56">
        <f t="shared" ca="1" si="456"/>
        <v>0</v>
      </c>
      <c r="AS1061" s="56">
        <f t="shared" ca="1" si="456"/>
        <v>0</v>
      </c>
      <c r="AT1061" s="56">
        <f t="shared" ca="1" si="457"/>
        <v>0</v>
      </c>
      <c r="AU1061" s="56">
        <f t="shared" ca="1" si="457"/>
        <v>0</v>
      </c>
      <c r="AV1061" s="56">
        <f t="shared" ca="1" si="457"/>
        <v>0</v>
      </c>
      <c r="AW1061" s="56">
        <f t="shared" ca="1" si="457"/>
        <v>0</v>
      </c>
      <c r="AX1061" s="56">
        <f t="shared" ca="1" si="457"/>
        <v>0</v>
      </c>
      <c r="AY1061" s="56">
        <f t="shared" ca="1" si="457"/>
        <v>0</v>
      </c>
      <c r="AZ1061" s="56">
        <f t="shared" ca="1" si="457"/>
        <v>0</v>
      </c>
      <c r="BA1061" s="56">
        <f t="shared" ca="1" si="457"/>
        <v>0</v>
      </c>
      <c r="BB1061" s="56">
        <f t="shared" ca="1" si="457"/>
        <v>0</v>
      </c>
      <c r="BC1061" s="56">
        <f t="shared" ca="1" si="457"/>
        <v>0</v>
      </c>
      <c r="BD1061" s="56">
        <f t="shared" ca="1" si="457"/>
        <v>0</v>
      </c>
      <c r="BE1061" s="56">
        <f t="shared" ca="1" si="457"/>
        <v>0</v>
      </c>
      <c r="BF1061" s="56">
        <f t="shared" ca="1" si="457"/>
        <v>0</v>
      </c>
      <c r="BG1061" s="56">
        <f t="shared" ca="1" si="457"/>
        <v>0</v>
      </c>
      <c r="BH1061" s="4"/>
      <c r="BJ1061" s="4"/>
    </row>
    <row r="1062" spans="1:62" x14ac:dyDescent="0.2">
      <c r="A1062" s="4"/>
      <c r="B1062" s="4" t="s">
        <v>2569</v>
      </c>
      <c r="C1062" s="4" t="s">
        <v>1681</v>
      </c>
      <c r="D1062" s="4"/>
      <c r="E1062" s="102"/>
      <c r="F1062" s="86"/>
      <c r="G1062" s="50" t="s">
        <v>1682</v>
      </c>
      <c r="H1062" s="50" t="s">
        <v>1682</v>
      </c>
      <c r="I1062" s="51"/>
      <c r="J1062" s="52">
        <v>7</v>
      </c>
      <c r="K1062" s="52"/>
      <c r="L1062" s="53"/>
      <c r="M1062" s="54" t="str">
        <f t="shared" si="439"/>
        <v>-</v>
      </c>
      <c r="N1062" s="52">
        <f t="shared" ref="N1062:N1125" si="458">WEEKNUM(L1062)</f>
        <v>0</v>
      </c>
      <c r="O1062" s="55">
        <f t="shared" ca="1" si="443"/>
        <v>28</v>
      </c>
      <c r="P1062" s="55" t="str">
        <f t="shared" ca="1" si="444"/>
        <v>2019.7</v>
      </c>
      <c r="Q1062" s="56">
        <f t="shared" si="445"/>
        <v>0</v>
      </c>
      <c r="R1062" s="52" t="str">
        <f t="shared" si="446"/>
        <v/>
      </c>
      <c r="S1062" s="52"/>
      <c r="T1062" s="52" t="str">
        <f t="shared" si="451"/>
        <v>OV</v>
      </c>
      <c r="U1062" s="57" t="s">
        <v>130</v>
      </c>
      <c r="V1062" s="58">
        <f t="shared" ca="1" si="447"/>
        <v>0</v>
      </c>
      <c r="W1062" s="64" t="s">
        <v>2568</v>
      </c>
      <c r="X1062" s="60"/>
      <c r="Y1062" s="61"/>
      <c r="Z1062" s="56">
        <f t="shared" ref="Z1062:AI1071" ca="1" si="459">IF($O1062-WEEKNUM(Z$1815)=0,$Y1062,0)</f>
        <v>0</v>
      </c>
      <c r="AA1062" s="56">
        <f t="shared" ca="1" si="459"/>
        <v>0</v>
      </c>
      <c r="AB1062" s="56">
        <f t="shared" ca="1" si="459"/>
        <v>0</v>
      </c>
      <c r="AC1062" s="56">
        <f t="shared" ca="1" si="459"/>
        <v>0</v>
      </c>
      <c r="AD1062" s="56">
        <f t="shared" ca="1" si="459"/>
        <v>0</v>
      </c>
      <c r="AE1062" s="56">
        <f t="shared" ca="1" si="459"/>
        <v>0</v>
      </c>
      <c r="AF1062" s="56">
        <f t="shared" ca="1" si="459"/>
        <v>0</v>
      </c>
      <c r="AG1062" s="56">
        <f t="shared" ca="1" si="459"/>
        <v>0</v>
      </c>
      <c r="AH1062" s="56">
        <f t="shared" ca="1" si="459"/>
        <v>0</v>
      </c>
      <c r="AI1062" s="56">
        <f t="shared" ca="1" si="459"/>
        <v>0</v>
      </c>
      <c r="AJ1062" s="56">
        <f t="shared" ref="AJ1062:AS1071" ca="1" si="460">IF($O1062-WEEKNUM(AJ$1815)=0,$Y1062,0)</f>
        <v>0</v>
      </c>
      <c r="AK1062" s="56">
        <f t="shared" ca="1" si="460"/>
        <v>0</v>
      </c>
      <c r="AL1062" s="56">
        <f t="shared" ca="1" si="460"/>
        <v>0</v>
      </c>
      <c r="AM1062" s="56">
        <f t="shared" ca="1" si="460"/>
        <v>0</v>
      </c>
      <c r="AN1062" s="56">
        <f t="shared" ca="1" si="460"/>
        <v>0</v>
      </c>
      <c r="AO1062" s="56">
        <f t="shared" ca="1" si="460"/>
        <v>0</v>
      </c>
      <c r="AP1062" s="56">
        <f t="shared" ca="1" si="460"/>
        <v>0</v>
      </c>
      <c r="AQ1062" s="56">
        <f t="shared" ca="1" si="460"/>
        <v>0</v>
      </c>
      <c r="AR1062" s="56">
        <f t="shared" ca="1" si="460"/>
        <v>0</v>
      </c>
      <c r="AS1062" s="56">
        <f t="shared" ca="1" si="460"/>
        <v>0</v>
      </c>
      <c r="AT1062" s="56">
        <f t="shared" ref="AT1062:BG1071" ca="1" si="461">IF($O1062-WEEKNUM(AT$1815)=0,$Y1062,0)</f>
        <v>0</v>
      </c>
      <c r="AU1062" s="56">
        <f t="shared" ca="1" si="461"/>
        <v>0</v>
      </c>
      <c r="AV1062" s="56">
        <f t="shared" ca="1" si="461"/>
        <v>0</v>
      </c>
      <c r="AW1062" s="56">
        <f t="shared" ca="1" si="461"/>
        <v>0</v>
      </c>
      <c r="AX1062" s="56">
        <f t="shared" ca="1" si="461"/>
        <v>0</v>
      </c>
      <c r="AY1062" s="56">
        <f t="shared" ca="1" si="461"/>
        <v>0</v>
      </c>
      <c r="AZ1062" s="56">
        <f t="shared" ca="1" si="461"/>
        <v>0</v>
      </c>
      <c r="BA1062" s="56">
        <f t="shared" ca="1" si="461"/>
        <v>0</v>
      </c>
      <c r="BB1062" s="56">
        <f t="shared" ca="1" si="461"/>
        <v>0</v>
      </c>
      <c r="BC1062" s="56">
        <f t="shared" ca="1" si="461"/>
        <v>0</v>
      </c>
      <c r="BD1062" s="56">
        <f t="shared" ca="1" si="461"/>
        <v>0</v>
      </c>
      <c r="BE1062" s="56">
        <f t="shared" ca="1" si="461"/>
        <v>0</v>
      </c>
      <c r="BF1062" s="56">
        <f t="shared" ca="1" si="461"/>
        <v>0</v>
      </c>
      <c r="BG1062" s="56">
        <f t="shared" ca="1" si="461"/>
        <v>0</v>
      </c>
      <c r="BH1062" s="4"/>
      <c r="BJ1062" s="4"/>
    </row>
    <row r="1063" spans="1:62" x14ac:dyDescent="0.2">
      <c r="A1063" s="4" t="s">
        <v>613</v>
      </c>
      <c r="B1063" s="4" t="s">
        <v>2570</v>
      </c>
      <c r="C1063" s="4" t="s">
        <v>1681</v>
      </c>
      <c r="D1063" s="4"/>
      <c r="E1063" s="62"/>
      <c r="F1063" s="63"/>
      <c r="G1063" s="50" t="s">
        <v>1682</v>
      </c>
      <c r="H1063" s="50" t="s">
        <v>1682</v>
      </c>
      <c r="I1063" s="51"/>
      <c r="J1063" s="52">
        <v>30</v>
      </c>
      <c r="K1063" s="52"/>
      <c r="L1063" s="53"/>
      <c r="M1063" s="54" t="str">
        <f t="shared" si="439"/>
        <v>-</v>
      </c>
      <c r="N1063" s="52">
        <f t="shared" si="458"/>
        <v>0</v>
      </c>
      <c r="O1063" s="55">
        <f t="shared" ca="1" si="443"/>
        <v>28</v>
      </c>
      <c r="P1063" s="55" t="str">
        <f t="shared" ca="1" si="444"/>
        <v>2019.7</v>
      </c>
      <c r="Q1063" s="56">
        <f t="shared" si="445"/>
        <v>0</v>
      </c>
      <c r="R1063" s="52" t="str">
        <f t="shared" si="446"/>
        <v/>
      </c>
      <c r="S1063" s="52"/>
      <c r="T1063" s="52" t="str">
        <f t="shared" si="451"/>
        <v>OV</v>
      </c>
      <c r="U1063" s="57" t="s">
        <v>130</v>
      </c>
      <c r="V1063" s="58">
        <f t="shared" ca="1" si="447"/>
        <v>0</v>
      </c>
      <c r="W1063" s="64" t="s">
        <v>2571</v>
      </c>
      <c r="X1063" s="60"/>
      <c r="Y1063" s="61"/>
      <c r="Z1063" s="56">
        <f t="shared" ca="1" si="459"/>
        <v>0</v>
      </c>
      <c r="AA1063" s="56">
        <f t="shared" ca="1" si="459"/>
        <v>0</v>
      </c>
      <c r="AB1063" s="56">
        <f t="shared" ca="1" si="459"/>
        <v>0</v>
      </c>
      <c r="AC1063" s="56">
        <f t="shared" ca="1" si="459"/>
        <v>0</v>
      </c>
      <c r="AD1063" s="56">
        <f t="shared" ca="1" si="459"/>
        <v>0</v>
      </c>
      <c r="AE1063" s="56">
        <f t="shared" ca="1" si="459"/>
        <v>0</v>
      </c>
      <c r="AF1063" s="56">
        <f t="shared" ca="1" si="459"/>
        <v>0</v>
      </c>
      <c r="AG1063" s="56">
        <f t="shared" ca="1" si="459"/>
        <v>0</v>
      </c>
      <c r="AH1063" s="56">
        <f t="shared" ca="1" si="459"/>
        <v>0</v>
      </c>
      <c r="AI1063" s="56">
        <f t="shared" ca="1" si="459"/>
        <v>0</v>
      </c>
      <c r="AJ1063" s="56">
        <f t="shared" ca="1" si="460"/>
        <v>0</v>
      </c>
      <c r="AK1063" s="56">
        <f t="shared" ca="1" si="460"/>
        <v>0</v>
      </c>
      <c r="AL1063" s="56">
        <f t="shared" ca="1" si="460"/>
        <v>0</v>
      </c>
      <c r="AM1063" s="56">
        <f t="shared" ca="1" si="460"/>
        <v>0</v>
      </c>
      <c r="AN1063" s="56">
        <f t="shared" ca="1" si="460"/>
        <v>0</v>
      </c>
      <c r="AO1063" s="56">
        <f t="shared" ca="1" si="460"/>
        <v>0</v>
      </c>
      <c r="AP1063" s="56">
        <f t="shared" ca="1" si="460"/>
        <v>0</v>
      </c>
      <c r="AQ1063" s="56">
        <f t="shared" ca="1" si="460"/>
        <v>0</v>
      </c>
      <c r="AR1063" s="56">
        <f t="shared" ca="1" si="460"/>
        <v>0</v>
      </c>
      <c r="AS1063" s="56">
        <f t="shared" ca="1" si="460"/>
        <v>0</v>
      </c>
      <c r="AT1063" s="56">
        <f t="shared" ca="1" si="461"/>
        <v>0</v>
      </c>
      <c r="AU1063" s="56">
        <f t="shared" ca="1" si="461"/>
        <v>0</v>
      </c>
      <c r="AV1063" s="56">
        <f t="shared" ca="1" si="461"/>
        <v>0</v>
      </c>
      <c r="AW1063" s="56">
        <f t="shared" ca="1" si="461"/>
        <v>0</v>
      </c>
      <c r="AX1063" s="56">
        <f t="shared" ca="1" si="461"/>
        <v>0</v>
      </c>
      <c r="AY1063" s="56">
        <f t="shared" ca="1" si="461"/>
        <v>0</v>
      </c>
      <c r="AZ1063" s="56">
        <f t="shared" ca="1" si="461"/>
        <v>0</v>
      </c>
      <c r="BA1063" s="56">
        <f t="shared" ca="1" si="461"/>
        <v>0</v>
      </c>
      <c r="BB1063" s="56">
        <f t="shared" ca="1" si="461"/>
        <v>0</v>
      </c>
      <c r="BC1063" s="56">
        <f t="shared" ca="1" si="461"/>
        <v>0</v>
      </c>
      <c r="BD1063" s="56">
        <f t="shared" ca="1" si="461"/>
        <v>0</v>
      </c>
      <c r="BE1063" s="56">
        <f t="shared" ca="1" si="461"/>
        <v>0</v>
      </c>
      <c r="BF1063" s="56">
        <f t="shared" ca="1" si="461"/>
        <v>0</v>
      </c>
      <c r="BG1063" s="56">
        <f t="shared" ca="1" si="461"/>
        <v>0</v>
      </c>
      <c r="BJ1063" s="4"/>
    </row>
    <row r="1064" spans="1:62" x14ac:dyDescent="0.2">
      <c r="A1064" s="4" t="s">
        <v>613</v>
      </c>
      <c r="B1064" s="4" t="s">
        <v>2570</v>
      </c>
      <c r="C1064" s="4" t="s">
        <v>1681</v>
      </c>
      <c r="D1064" s="4"/>
      <c r="E1064" s="62"/>
      <c r="F1064" s="63" t="s">
        <v>2572</v>
      </c>
      <c r="G1064" s="50" t="s">
        <v>1682</v>
      </c>
      <c r="H1064" s="50" t="s">
        <v>1682</v>
      </c>
      <c r="I1064" s="51"/>
      <c r="J1064" s="52">
        <v>30</v>
      </c>
      <c r="K1064" s="52"/>
      <c r="L1064" s="53">
        <v>43581</v>
      </c>
      <c r="M1064" s="54">
        <f t="shared" si="439"/>
        <v>5</v>
      </c>
      <c r="N1064" s="52">
        <f t="shared" si="458"/>
        <v>17</v>
      </c>
      <c r="O1064" s="55">
        <f t="shared" ca="1" si="443"/>
        <v>28</v>
      </c>
      <c r="P1064" s="55" t="str">
        <f t="shared" ca="1" si="444"/>
        <v>2019.7</v>
      </c>
      <c r="Q1064" s="56">
        <f t="shared" si="445"/>
        <v>1879.0105017502917</v>
      </c>
      <c r="R1064" s="52">
        <f t="shared" ca="1" si="446"/>
        <v>75</v>
      </c>
      <c r="S1064" s="52"/>
      <c r="T1064" s="52" t="str">
        <f t="shared" ca="1" si="451"/>
        <v>OV</v>
      </c>
      <c r="U1064" s="57" t="s">
        <v>130</v>
      </c>
      <c r="V1064" s="58">
        <f t="shared" ca="1" si="447"/>
        <v>0</v>
      </c>
      <c r="W1064" s="64" t="s">
        <v>2571</v>
      </c>
      <c r="X1064" s="60">
        <v>1505.58</v>
      </c>
      <c r="Y1064" s="61">
        <v>8051.56</v>
      </c>
      <c r="Z1064" s="56">
        <f t="shared" ca="1" si="459"/>
        <v>0</v>
      </c>
      <c r="AA1064" s="56">
        <f t="shared" ca="1" si="459"/>
        <v>0</v>
      </c>
      <c r="AB1064" s="56">
        <f t="shared" ca="1" si="459"/>
        <v>0</v>
      </c>
      <c r="AC1064" s="56">
        <f t="shared" ca="1" si="459"/>
        <v>0</v>
      </c>
      <c r="AD1064" s="56">
        <f t="shared" ca="1" si="459"/>
        <v>0</v>
      </c>
      <c r="AE1064" s="56">
        <f t="shared" ca="1" si="459"/>
        <v>0</v>
      </c>
      <c r="AF1064" s="56">
        <f t="shared" ca="1" si="459"/>
        <v>0</v>
      </c>
      <c r="AG1064" s="56">
        <f t="shared" ca="1" si="459"/>
        <v>0</v>
      </c>
      <c r="AH1064" s="56">
        <f t="shared" ca="1" si="459"/>
        <v>0</v>
      </c>
      <c r="AI1064" s="56">
        <f t="shared" ca="1" si="459"/>
        <v>8051.56</v>
      </c>
      <c r="AJ1064" s="56">
        <f t="shared" ca="1" si="460"/>
        <v>0</v>
      </c>
      <c r="AK1064" s="56">
        <f t="shared" ca="1" si="460"/>
        <v>0</v>
      </c>
      <c r="AL1064" s="56">
        <f t="shared" ca="1" si="460"/>
        <v>0</v>
      </c>
      <c r="AM1064" s="56">
        <f t="shared" ca="1" si="460"/>
        <v>0</v>
      </c>
      <c r="AN1064" s="56">
        <f t="shared" ca="1" si="460"/>
        <v>0</v>
      </c>
      <c r="AO1064" s="56">
        <f t="shared" ca="1" si="460"/>
        <v>0</v>
      </c>
      <c r="AP1064" s="56">
        <f t="shared" ca="1" si="460"/>
        <v>0</v>
      </c>
      <c r="AQ1064" s="56">
        <f t="shared" ca="1" si="460"/>
        <v>0</v>
      </c>
      <c r="AR1064" s="56">
        <f t="shared" ca="1" si="460"/>
        <v>0</v>
      </c>
      <c r="AS1064" s="56">
        <f t="shared" ca="1" si="460"/>
        <v>0</v>
      </c>
      <c r="AT1064" s="56">
        <f t="shared" ca="1" si="461"/>
        <v>0</v>
      </c>
      <c r="AU1064" s="56">
        <f t="shared" ca="1" si="461"/>
        <v>0</v>
      </c>
      <c r="AV1064" s="56">
        <f t="shared" ca="1" si="461"/>
        <v>0</v>
      </c>
      <c r="AW1064" s="56">
        <f t="shared" ca="1" si="461"/>
        <v>0</v>
      </c>
      <c r="AX1064" s="56">
        <f t="shared" ca="1" si="461"/>
        <v>0</v>
      </c>
      <c r="AY1064" s="56">
        <f t="shared" ca="1" si="461"/>
        <v>0</v>
      </c>
      <c r="AZ1064" s="56">
        <f t="shared" ca="1" si="461"/>
        <v>0</v>
      </c>
      <c r="BA1064" s="56">
        <f t="shared" ca="1" si="461"/>
        <v>0</v>
      </c>
      <c r="BB1064" s="56">
        <f t="shared" ca="1" si="461"/>
        <v>0</v>
      </c>
      <c r="BC1064" s="56">
        <f t="shared" ca="1" si="461"/>
        <v>0</v>
      </c>
      <c r="BD1064" s="56">
        <f t="shared" ca="1" si="461"/>
        <v>0</v>
      </c>
      <c r="BE1064" s="56">
        <f t="shared" ca="1" si="461"/>
        <v>0</v>
      </c>
      <c r="BF1064" s="56">
        <f t="shared" ca="1" si="461"/>
        <v>0</v>
      </c>
      <c r="BG1064" s="56">
        <f t="shared" ca="1" si="461"/>
        <v>0</v>
      </c>
      <c r="BJ1064" s="4"/>
    </row>
    <row r="1065" spans="1:62" x14ac:dyDescent="0.2">
      <c r="A1065" s="4" t="s">
        <v>613</v>
      </c>
      <c r="B1065" s="4" t="s">
        <v>2570</v>
      </c>
      <c r="C1065" s="4" t="s">
        <v>1681</v>
      </c>
      <c r="D1065" s="4"/>
      <c r="E1065" s="62"/>
      <c r="F1065" s="63" t="s">
        <v>2573</v>
      </c>
      <c r="G1065" s="50" t="s">
        <v>1682</v>
      </c>
      <c r="H1065" s="50" t="s">
        <v>1682</v>
      </c>
      <c r="I1065" s="51"/>
      <c r="J1065" s="52">
        <v>30</v>
      </c>
      <c r="K1065" s="52"/>
      <c r="L1065" s="53">
        <v>43581</v>
      </c>
      <c r="M1065" s="54">
        <f t="shared" si="439"/>
        <v>5</v>
      </c>
      <c r="N1065" s="52">
        <f t="shared" si="458"/>
        <v>17</v>
      </c>
      <c r="O1065" s="55">
        <f t="shared" ca="1" si="443"/>
        <v>28</v>
      </c>
      <c r="P1065" s="55" t="str">
        <f t="shared" ca="1" si="444"/>
        <v>2019.7</v>
      </c>
      <c r="Q1065" s="56">
        <f t="shared" si="445"/>
        <v>358.09334889148192</v>
      </c>
      <c r="R1065" s="52">
        <f t="shared" ca="1" si="446"/>
        <v>75</v>
      </c>
      <c r="S1065" s="52"/>
      <c r="T1065" s="52" t="str">
        <f t="shared" ca="1" si="451"/>
        <v>OV</v>
      </c>
      <c r="U1065" s="57" t="s">
        <v>130</v>
      </c>
      <c r="V1065" s="58">
        <f t="shared" ca="1" si="447"/>
        <v>0</v>
      </c>
      <c r="W1065" s="64" t="s">
        <v>2571</v>
      </c>
      <c r="X1065" s="60">
        <v>286.93</v>
      </c>
      <c r="Y1065" s="61">
        <v>1534.43</v>
      </c>
      <c r="Z1065" s="56">
        <f t="shared" ca="1" si="459"/>
        <v>0</v>
      </c>
      <c r="AA1065" s="56">
        <f t="shared" ca="1" si="459"/>
        <v>0</v>
      </c>
      <c r="AB1065" s="56">
        <f t="shared" ca="1" si="459"/>
        <v>0</v>
      </c>
      <c r="AC1065" s="56">
        <f t="shared" ca="1" si="459"/>
        <v>0</v>
      </c>
      <c r="AD1065" s="56">
        <f t="shared" ca="1" si="459"/>
        <v>0</v>
      </c>
      <c r="AE1065" s="56">
        <f t="shared" ca="1" si="459"/>
        <v>0</v>
      </c>
      <c r="AF1065" s="56">
        <f t="shared" ca="1" si="459"/>
        <v>0</v>
      </c>
      <c r="AG1065" s="56">
        <f t="shared" ca="1" si="459"/>
        <v>0</v>
      </c>
      <c r="AH1065" s="56">
        <f t="shared" ca="1" si="459"/>
        <v>0</v>
      </c>
      <c r="AI1065" s="56">
        <f t="shared" ca="1" si="459"/>
        <v>1534.43</v>
      </c>
      <c r="AJ1065" s="56">
        <f t="shared" ca="1" si="460"/>
        <v>0</v>
      </c>
      <c r="AK1065" s="56">
        <f t="shared" ca="1" si="460"/>
        <v>0</v>
      </c>
      <c r="AL1065" s="56">
        <f t="shared" ca="1" si="460"/>
        <v>0</v>
      </c>
      <c r="AM1065" s="56">
        <f t="shared" ca="1" si="460"/>
        <v>0</v>
      </c>
      <c r="AN1065" s="56">
        <f t="shared" ca="1" si="460"/>
        <v>0</v>
      </c>
      <c r="AO1065" s="56">
        <f t="shared" ca="1" si="460"/>
        <v>0</v>
      </c>
      <c r="AP1065" s="56">
        <f t="shared" ca="1" si="460"/>
        <v>0</v>
      </c>
      <c r="AQ1065" s="56">
        <f t="shared" ca="1" si="460"/>
        <v>0</v>
      </c>
      <c r="AR1065" s="56">
        <f t="shared" ca="1" si="460"/>
        <v>0</v>
      </c>
      <c r="AS1065" s="56">
        <f t="shared" ca="1" si="460"/>
        <v>0</v>
      </c>
      <c r="AT1065" s="56">
        <f t="shared" ca="1" si="461"/>
        <v>0</v>
      </c>
      <c r="AU1065" s="56">
        <f t="shared" ca="1" si="461"/>
        <v>0</v>
      </c>
      <c r="AV1065" s="56">
        <f t="shared" ca="1" si="461"/>
        <v>0</v>
      </c>
      <c r="AW1065" s="56">
        <f t="shared" ca="1" si="461"/>
        <v>0</v>
      </c>
      <c r="AX1065" s="56">
        <f t="shared" ca="1" si="461"/>
        <v>0</v>
      </c>
      <c r="AY1065" s="56">
        <f t="shared" ca="1" si="461"/>
        <v>0</v>
      </c>
      <c r="AZ1065" s="56">
        <f t="shared" ca="1" si="461"/>
        <v>0</v>
      </c>
      <c r="BA1065" s="56">
        <f t="shared" ca="1" si="461"/>
        <v>0</v>
      </c>
      <c r="BB1065" s="56">
        <f t="shared" ca="1" si="461"/>
        <v>0</v>
      </c>
      <c r="BC1065" s="56">
        <f t="shared" ca="1" si="461"/>
        <v>0</v>
      </c>
      <c r="BD1065" s="56">
        <f t="shared" ca="1" si="461"/>
        <v>0</v>
      </c>
      <c r="BE1065" s="56">
        <f t="shared" ca="1" si="461"/>
        <v>0</v>
      </c>
      <c r="BF1065" s="56">
        <f t="shared" ca="1" si="461"/>
        <v>0</v>
      </c>
      <c r="BG1065" s="56">
        <f t="shared" ca="1" si="461"/>
        <v>0</v>
      </c>
      <c r="BJ1065" s="4"/>
    </row>
    <row r="1066" spans="1:62" x14ac:dyDescent="0.2">
      <c r="A1066" s="4" t="s">
        <v>613</v>
      </c>
      <c r="B1066" s="4" t="s">
        <v>2570</v>
      </c>
      <c r="C1066" s="4" t="s">
        <v>1681</v>
      </c>
      <c r="D1066" s="4"/>
      <c r="E1066" s="62"/>
      <c r="F1066" s="63" t="s">
        <v>2574</v>
      </c>
      <c r="G1066" s="50" t="s">
        <v>1682</v>
      </c>
      <c r="H1066" s="50" t="s">
        <v>1682</v>
      </c>
      <c r="I1066" s="51"/>
      <c r="J1066" s="52">
        <v>30</v>
      </c>
      <c r="K1066" s="52"/>
      <c r="L1066" s="53">
        <v>43581</v>
      </c>
      <c r="M1066" s="54">
        <f t="shared" si="439"/>
        <v>5</v>
      </c>
      <c r="N1066" s="52">
        <f t="shared" si="458"/>
        <v>17</v>
      </c>
      <c r="O1066" s="55">
        <f t="shared" ca="1" si="443"/>
        <v>28</v>
      </c>
      <c r="P1066" s="55" t="str">
        <f t="shared" ca="1" si="444"/>
        <v>2019.7</v>
      </c>
      <c r="Q1066" s="56">
        <f t="shared" si="445"/>
        <v>1722.2870478413067</v>
      </c>
      <c r="R1066" s="52">
        <f t="shared" ca="1" si="446"/>
        <v>75</v>
      </c>
      <c r="S1066" s="52"/>
      <c r="T1066" s="52" t="str">
        <f t="shared" ca="1" si="451"/>
        <v>OV</v>
      </c>
      <c r="U1066" s="57" t="s">
        <v>130</v>
      </c>
      <c r="V1066" s="58">
        <f t="shared" ca="1" si="447"/>
        <v>0</v>
      </c>
      <c r="W1066" s="64" t="s">
        <v>2571</v>
      </c>
      <c r="X1066" s="60">
        <v>1380</v>
      </c>
      <c r="Y1066" s="61">
        <v>7380</v>
      </c>
      <c r="Z1066" s="56">
        <f t="shared" ca="1" si="459"/>
        <v>0</v>
      </c>
      <c r="AA1066" s="56">
        <f t="shared" ca="1" si="459"/>
        <v>0</v>
      </c>
      <c r="AB1066" s="56">
        <f t="shared" ca="1" si="459"/>
        <v>0</v>
      </c>
      <c r="AC1066" s="56">
        <f t="shared" ca="1" si="459"/>
        <v>0</v>
      </c>
      <c r="AD1066" s="56">
        <f t="shared" ca="1" si="459"/>
        <v>0</v>
      </c>
      <c r="AE1066" s="56">
        <f t="shared" ca="1" si="459"/>
        <v>0</v>
      </c>
      <c r="AF1066" s="56">
        <f t="shared" ca="1" si="459"/>
        <v>0</v>
      </c>
      <c r="AG1066" s="56">
        <f t="shared" ca="1" si="459"/>
        <v>0</v>
      </c>
      <c r="AH1066" s="56">
        <f t="shared" ca="1" si="459"/>
        <v>0</v>
      </c>
      <c r="AI1066" s="56">
        <f t="shared" ca="1" si="459"/>
        <v>7380</v>
      </c>
      <c r="AJ1066" s="56">
        <f t="shared" ca="1" si="460"/>
        <v>0</v>
      </c>
      <c r="AK1066" s="56">
        <f t="shared" ca="1" si="460"/>
        <v>0</v>
      </c>
      <c r="AL1066" s="56">
        <f t="shared" ca="1" si="460"/>
        <v>0</v>
      </c>
      <c r="AM1066" s="56">
        <f t="shared" ca="1" si="460"/>
        <v>0</v>
      </c>
      <c r="AN1066" s="56">
        <f t="shared" ca="1" si="460"/>
        <v>0</v>
      </c>
      <c r="AO1066" s="56">
        <f t="shared" ca="1" si="460"/>
        <v>0</v>
      </c>
      <c r="AP1066" s="56">
        <f t="shared" ca="1" si="460"/>
        <v>0</v>
      </c>
      <c r="AQ1066" s="56">
        <f t="shared" ca="1" si="460"/>
        <v>0</v>
      </c>
      <c r="AR1066" s="56">
        <f t="shared" ca="1" si="460"/>
        <v>0</v>
      </c>
      <c r="AS1066" s="56">
        <f t="shared" ca="1" si="460"/>
        <v>0</v>
      </c>
      <c r="AT1066" s="56">
        <f t="shared" ca="1" si="461"/>
        <v>0</v>
      </c>
      <c r="AU1066" s="56">
        <f t="shared" ca="1" si="461"/>
        <v>0</v>
      </c>
      <c r="AV1066" s="56">
        <f t="shared" ca="1" si="461"/>
        <v>0</v>
      </c>
      <c r="AW1066" s="56">
        <f t="shared" ca="1" si="461"/>
        <v>0</v>
      </c>
      <c r="AX1066" s="56">
        <f t="shared" ca="1" si="461"/>
        <v>0</v>
      </c>
      <c r="AY1066" s="56">
        <f t="shared" ca="1" si="461"/>
        <v>0</v>
      </c>
      <c r="AZ1066" s="56">
        <f t="shared" ca="1" si="461"/>
        <v>0</v>
      </c>
      <c r="BA1066" s="56">
        <f t="shared" ca="1" si="461"/>
        <v>0</v>
      </c>
      <c r="BB1066" s="56">
        <f t="shared" ca="1" si="461"/>
        <v>0</v>
      </c>
      <c r="BC1066" s="56">
        <f t="shared" ca="1" si="461"/>
        <v>0</v>
      </c>
      <c r="BD1066" s="56">
        <f t="shared" ca="1" si="461"/>
        <v>0</v>
      </c>
      <c r="BE1066" s="56">
        <f t="shared" ca="1" si="461"/>
        <v>0</v>
      </c>
      <c r="BF1066" s="56">
        <f t="shared" ca="1" si="461"/>
        <v>0</v>
      </c>
      <c r="BG1066" s="56">
        <f t="shared" ca="1" si="461"/>
        <v>0</v>
      </c>
      <c r="BJ1066" s="4"/>
    </row>
    <row r="1067" spans="1:62" x14ac:dyDescent="0.2">
      <c r="A1067" s="4" t="s">
        <v>613</v>
      </c>
      <c r="B1067" s="4" t="s">
        <v>2570</v>
      </c>
      <c r="C1067" s="4" t="s">
        <v>1681</v>
      </c>
      <c r="D1067" s="4"/>
      <c r="E1067" s="62"/>
      <c r="F1067" s="63" t="s">
        <v>2575</v>
      </c>
      <c r="G1067" s="50" t="s">
        <v>1682</v>
      </c>
      <c r="H1067" s="50" t="s">
        <v>1682</v>
      </c>
      <c r="I1067" s="51"/>
      <c r="J1067" s="52">
        <v>30</v>
      </c>
      <c r="K1067" s="52"/>
      <c r="L1067" s="53">
        <v>43581</v>
      </c>
      <c r="M1067" s="54">
        <f t="shared" si="439"/>
        <v>5</v>
      </c>
      <c r="N1067" s="52">
        <f t="shared" si="458"/>
        <v>17</v>
      </c>
      <c r="O1067" s="55">
        <f t="shared" ca="1" si="443"/>
        <v>28</v>
      </c>
      <c r="P1067" s="55" t="str">
        <f t="shared" ca="1" si="444"/>
        <v>2019.7</v>
      </c>
      <c r="Q1067" s="56">
        <f t="shared" si="445"/>
        <v>42.770128354725792</v>
      </c>
      <c r="R1067" s="52">
        <f t="shared" ca="1" si="446"/>
        <v>75</v>
      </c>
      <c r="S1067" s="52"/>
      <c r="T1067" s="52" t="str">
        <f t="shared" ca="1" si="451"/>
        <v>OV</v>
      </c>
      <c r="U1067" s="57" t="s">
        <v>130</v>
      </c>
      <c r="V1067" s="58">
        <f t="shared" ca="1" si="447"/>
        <v>0</v>
      </c>
      <c r="W1067" s="64" t="s">
        <v>2571</v>
      </c>
      <c r="X1067" s="60">
        <v>34.270000000000003</v>
      </c>
      <c r="Y1067" s="61">
        <v>183.27</v>
      </c>
      <c r="Z1067" s="56">
        <f t="shared" ca="1" si="459"/>
        <v>0</v>
      </c>
      <c r="AA1067" s="56">
        <f t="shared" ca="1" si="459"/>
        <v>0</v>
      </c>
      <c r="AB1067" s="56">
        <f t="shared" ca="1" si="459"/>
        <v>0</v>
      </c>
      <c r="AC1067" s="56">
        <f t="shared" ca="1" si="459"/>
        <v>0</v>
      </c>
      <c r="AD1067" s="56">
        <f t="shared" ca="1" si="459"/>
        <v>0</v>
      </c>
      <c r="AE1067" s="56">
        <f t="shared" ca="1" si="459"/>
        <v>0</v>
      </c>
      <c r="AF1067" s="56">
        <f t="shared" ca="1" si="459"/>
        <v>0</v>
      </c>
      <c r="AG1067" s="56">
        <f t="shared" ca="1" si="459"/>
        <v>0</v>
      </c>
      <c r="AH1067" s="56">
        <f t="shared" ca="1" si="459"/>
        <v>0</v>
      </c>
      <c r="AI1067" s="56">
        <f t="shared" ca="1" si="459"/>
        <v>183.27</v>
      </c>
      <c r="AJ1067" s="56">
        <f t="shared" ca="1" si="460"/>
        <v>0</v>
      </c>
      <c r="AK1067" s="56">
        <f t="shared" ca="1" si="460"/>
        <v>0</v>
      </c>
      <c r="AL1067" s="56">
        <f t="shared" ca="1" si="460"/>
        <v>0</v>
      </c>
      <c r="AM1067" s="56">
        <f t="shared" ca="1" si="460"/>
        <v>0</v>
      </c>
      <c r="AN1067" s="56">
        <f t="shared" ca="1" si="460"/>
        <v>0</v>
      </c>
      <c r="AO1067" s="56">
        <f t="shared" ca="1" si="460"/>
        <v>0</v>
      </c>
      <c r="AP1067" s="56">
        <f t="shared" ca="1" si="460"/>
        <v>0</v>
      </c>
      <c r="AQ1067" s="56">
        <f t="shared" ca="1" si="460"/>
        <v>0</v>
      </c>
      <c r="AR1067" s="56">
        <f t="shared" ca="1" si="460"/>
        <v>0</v>
      </c>
      <c r="AS1067" s="56">
        <f t="shared" ca="1" si="460"/>
        <v>0</v>
      </c>
      <c r="AT1067" s="56">
        <f t="shared" ca="1" si="461"/>
        <v>0</v>
      </c>
      <c r="AU1067" s="56">
        <f t="shared" ca="1" si="461"/>
        <v>0</v>
      </c>
      <c r="AV1067" s="56">
        <f t="shared" ca="1" si="461"/>
        <v>0</v>
      </c>
      <c r="AW1067" s="56">
        <f t="shared" ca="1" si="461"/>
        <v>0</v>
      </c>
      <c r="AX1067" s="56">
        <f t="shared" ca="1" si="461"/>
        <v>0</v>
      </c>
      <c r="AY1067" s="56">
        <f t="shared" ca="1" si="461"/>
        <v>0</v>
      </c>
      <c r="AZ1067" s="56">
        <f t="shared" ca="1" si="461"/>
        <v>0</v>
      </c>
      <c r="BA1067" s="56">
        <f t="shared" ca="1" si="461"/>
        <v>0</v>
      </c>
      <c r="BB1067" s="56">
        <f t="shared" ca="1" si="461"/>
        <v>0</v>
      </c>
      <c r="BC1067" s="56">
        <f t="shared" ca="1" si="461"/>
        <v>0</v>
      </c>
      <c r="BD1067" s="56">
        <f t="shared" ca="1" si="461"/>
        <v>0</v>
      </c>
      <c r="BE1067" s="56">
        <f t="shared" ca="1" si="461"/>
        <v>0</v>
      </c>
      <c r="BF1067" s="56">
        <f t="shared" ca="1" si="461"/>
        <v>0</v>
      </c>
      <c r="BG1067" s="56">
        <f t="shared" ca="1" si="461"/>
        <v>0</v>
      </c>
      <c r="BJ1067" s="4"/>
    </row>
    <row r="1068" spans="1:62" x14ac:dyDescent="0.2">
      <c r="A1068" s="4" t="s">
        <v>613</v>
      </c>
      <c r="B1068" s="4" t="s">
        <v>2570</v>
      </c>
      <c r="C1068" s="4" t="s">
        <v>1681</v>
      </c>
      <c r="D1068" s="4"/>
      <c r="E1068" s="62"/>
      <c r="F1068" s="63" t="s">
        <v>2576</v>
      </c>
      <c r="G1068" s="50" t="s">
        <v>1682</v>
      </c>
      <c r="H1068" s="50" t="s">
        <v>1682</v>
      </c>
      <c r="I1068" s="51"/>
      <c r="J1068" s="52">
        <v>30</v>
      </c>
      <c r="K1068" s="52"/>
      <c r="L1068" s="53">
        <v>43581</v>
      </c>
      <c r="M1068" s="54">
        <f t="shared" si="439"/>
        <v>5</v>
      </c>
      <c r="N1068" s="52">
        <f t="shared" si="458"/>
        <v>17</v>
      </c>
      <c r="O1068" s="55">
        <f t="shared" ca="1" si="443"/>
        <v>28</v>
      </c>
      <c r="P1068" s="55" t="str">
        <f t="shared" ca="1" si="444"/>
        <v>2019.7</v>
      </c>
      <c r="Q1068" s="56">
        <f t="shared" si="445"/>
        <v>195.3372228704784</v>
      </c>
      <c r="R1068" s="52">
        <f t="shared" ca="1" si="446"/>
        <v>75</v>
      </c>
      <c r="S1068" s="52"/>
      <c r="T1068" s="52" t="str">
        <f t="shared" ca="1" si="451"/>
        <v>OV</v>
      </c>
      <c r="U1068" s="57" t="s">
        <v>130</v>
      </c>
      <c r="V1068" s="58">
        <f t="shared" ca="1" si="447"/>
        <v>0</v>
      </c>
      <c r="W1068" s="64" t="s">
        <v>2571</v>
      </c>
      <c r="X1068" s="60">
        <v>156.52000000000001</v>
      </c>
      <c r="Y1068" s="61">
        <v>837.02</v>
      </c>
      <c r="Z1068" s="56">
        <f t="shared" ca="1" si="459"/>
        <v>0</v>
      </c>
      <c r="AA1068" s="56">
        <f t="shared" ca="1" si="459"/>
        <v>0</v>
      </c>
      <c r="AB1068" s="56">
        <f t="shared" ca="1" si="459"/>
        <v>0</v>
      </c>
      <c r="AC1068" s="56">
        <f t="shared" ca="1" si="459"/>
        <v>0</v>
      </c>
      <c r="AD1068" s="56">
        <f t="shared" ca="1" si="459"/>
        <v>0</v>
      </c>
      <c r="AE1068" s="56">
        <f t="shared" ca="1" si="459"/>
        <v>0</v>
      </c>
      <c r="AF1068" s="56">
        <f t="shared" ca="1" si="459"/>
        <v>0</v>
      </c>
      <c r="AG1068" s="56">
        <f t="shared" ca="1" si="459"/>
        <v>0</v>
      </c>
      <c r="AH1068" s="56">
        <f t="shared" ca="1" si="459"/>
        <v>0</v>
      </c>
      <c r="AI1068" s="56">
        <f t="shared" ca="1" si="459"/>
        <v>837.02</v>
      </c>
      <c r="AJ1068" s="56">
        <f t="shared" ca="1" si="460"/>
        <v>0</v>
      </c>
      <c r="AK1068" s="56">
        <f t="shared" ca="1" si="460"/>
        <v>0</v>
      </c>
      <c r="AL1068" s="56">
        <f t="shared" ca="1" si="460"/>
        <v>0</v>
      </c>
      <c r="AM1068" s="56">
        <f t="shared" ca="1" si="460"/>
        <v>0</v>
      </c>
      <c r="AN1068" s="56">
        <f t="shared" ca="1" si="460"/>
        <v>0</v>
      </c>
      <c r="AO1068" s="56">
        <f t="shared" ca="1" si="460"/>
        <v>0</v>
      </c>
      <c r="AP1068" s="56">
        <f t="shared" ca="1" si="460"/>
        <v>0</v>
      </c>
      <c r="AQ1068" s="56">
        <f t="shared" ca="1" si="460"/>
        <v>0</v>
      </c>
      <c r="AR1068" s="56">
        <f t="shared" ca="1" si="460"/>
        <v>0</v>
      </c>
      <c r="AS1068" s="56">
        <f t="shared" ca="1" si="460"/>
        <v>0</v>
      </c>
      <c r="AT1068" s="56">
        <f t="shared" ca="1" si="461"/>
        <v>0</v>
      </c>
      <c r="AU1068" s="56">
        <f t="shared" ca="1" si="461"/>
        <v>0</v>
      </c>
      <c r="AV1068" s="56">
        <f t="shared" ca="1" si="461"/>
        <v>0</v>
      </c>
      <c r="AW1068" s="56">
        <f t="shared" ca="1" si="461"/>
        <v>0</v>
      </c>
      <c r="AX1068" s="56">
        <f t="shared" ca="1" si="461"/>
        <v>0</v>
      </c>
      <c r="AY1068" s="56">
        <f t="shared" ca="1" si="461"/>
        <v>0</v>
      </c>
      <c r="AZ1068" s="56">
        <f t="shared" ca="1" si="461"/>
        <v>0</v>
      </c>
      <c r="BA1068" s="56">
        <f t="shared" ca="1" si="461"/>
        <v>0</v>
      </c>
      <c r="BB1068" s="56">
        <f t="shared" ca="1" si="461"/>
        <v>0</v>
      </c>
      <c r="BC1068" s="56">
        <f t="shared" ca="1" si="461"/>
        <v>0</v>
      </c>
      <c r="BD1068" s="56">
        <f t="shared" ca="1" si="461"/>
        <v>0</v>
      </c>
      <c r="BE1068" s="56">
        <f t="shared" ca="1" si="461"/>
        <v>0</v>
      </c>
      <c r="BF1068" s="56">
        <f t="shared" ca="1" si="461"/>
        <v>0</v>
      </c>
      <c r="BG1068" s="56">
        <f t="shared" ca="1" si="461"/>
        <v>0</v>
      </c>
      <c r="BJ1068" s="4"/>
    </row>
    <row r="1069" spans="1:62" x14ac:dyDescent="0.2">
      <c r="A1069" s="4" t="s">
        <v>613</v>
      </c>
      <c r="B1069" s="4" t="s">
        <v>2570</v>
      </c>
      <c r="C1069" s="4" t="s">
        <v>1681</v>
      </c>
      <c r="D1069" s="4"/>
      <c r="E1069" s="62"/>
      <c r="F1069" s="63" t="s">
        <v>2577</v>
      </c>
      <c r="G1069" s="50" t="s">
        <v>1682</v>
      </c>
      <c r="H1069" s="50" t="s">
        <v>1682</v>
      </c>
      <c r="I1069" s="51"/>
      <c r="J1069" s="52">
        <v>30</v>
      </c>
      <c r="K1069" s="52"/>
      <c r="L1069" s="53">
        <v>43581</v>
      </c>
      <c r="M1069" s="54">
        <f t="shared" si="439"/>
        <v>5</v>
      </c>
      <c r="N1069" s="52">
        <f t="shared" si="458"/>
        <v>17</v>
      </c>
      <c r="O1069" s="55">
        <f t="shared" ca="1" si="443"/>
        <v>28</v>
      </c>
      <c r="P1069" s="55" t="str">
        <f t="shared" ca="1" si="444"/>
        <v>2019.7</v>
      </c>
      <c r="Q1069" s="56">
        <f t="shared" si="445"/>
        <v>215.28588098016334</v>
      </c>
      <c r="R1069" s="52">
        <f t="shared" ca="1" si="446"/>
        <v>75</v>
      </c>
      <c r="S1069" s="52"/>
      <c r="T1069" s="52" t="str">
        <f t="shared" ca="1" si="451"/>
        <v>OV</v>
      </c>
      <c r="U1069" s="57" t="s">
        <v>130</v>
      </c>
      <c r="V1069" s="58">
        <f t="shared" ca="1" si="447"/>
        <v>0</v>
      </c>
      <c r="W1069" s="64" t="s">
        <v>2571</v>
      </c>
      <c r="X1069" s="60">
        <v>172.5</v>
      </c>
      <c r="Y1069" s="61">
        <v>922.5</v>
      </c>
      <c r="Z1069" s="56">
        <f t="shared" ca="1" si="459"/>
        <v>0</v>
      </c>
      <c r="AA1069" s="56">
        <f t="shared" ca="1" si="459"/>
        <v>0</v>
      </c>
      <c r="AB1069" s="56">
        <f t="shared" ca="1" si="459"/>
        <v>0</v>
      </c>
      <c r="AC1069" s="56">
        <f t="shared" ca="1" si="459"/>
        <v>0</v>
      </c>
      <c r="AD1069" s="56">
        <f t="shared" ca="1" si="459"/>
        <v>0</v>
      </c>
      <c r="AE1069" s="56">
        <f t="shared" ca="1" si="459"/>
        <v>0</v>
      </c>
      <c r="AF1069" s="56">
        <f t="shared" ca="1" si="459"/>
        <v>0</v>
      </c>
      <c r="AG1069" s="56">
        <f t="shared" ca="1" si="459"/>
        <v>0</v>
      </c>
      <c r="AH1069" s="56">
        <f t="shared" ca="1" si="459"/>
        <v>0</v>
      </c>
      <c r="AI1069" s="56">
        <f t="shared" ca="1" si="459"/>
        <v>922.5</v>
      </c>
      <c r="AJ1069" s="56">
        <f t="shared" ca="1" si="460"/>
        <v>0</v>
      </c>
      <c r="AK1069" s="56">
        <f t="shared" ca="1" si="460"/>
        <v>0</v>
      </c>
      <c r="AL1069" s="56">
        <f t="shared" ca="1" si="460"/>
        <v>0</v>
      </c>
      <c r="AM1069" s="56">
        <f t="shared" ca="1" si="460"/>
        <v>0</v>
      </c>
      <c r="AN1069" s="56">
        <f t="shared" ca="1" si="460"/>
        <v>0</v>
      </c>
      <c r="AO1069" s="56">
        <f t="shared" ca="1" si="460"/>
        <v>0</v>
      </c>
      <c r="AP1069" s="56">
        <f t="shared" ca="1" si="460"/>
        <v>0</v>
      </c>
      <c r="AQ1069" s="56">
        <f t="shared" ca="1" si="460"/>
        <v>0</v>
      </c>
      <c r="AR1069" s="56">
        <f t="shared" ca="1" si="460"/>
        <v>0</v>
      </c>
      <c r="AS1069" s="56">
        <f t="shared" ca="1" si="460"/>
        <v>0</v>
      </c>
      <c r="AT1069" s="56">
        <f t="shared" ca="1" si="461"/>
        <v>0</v>
      </c>
      <c r="AU1069" s="56">
        <f t="shared" ca="1" si="461"/>
        <v>0</v>
      </c>
      <c r="AV1069" s="56">
        <f t="shared" ca="1" si="461"/>
        <v>0</v>
      </c>
      <c r="AW1069" s="56">
        <f t="shared" ca="1" si="461"/>
        <v>0</v>
      </c>
      <c r="AX1069" s="56">
        <f t="shared" ca="1" si="461"/>
        <v>0</v>
      </c>
      <c r="AY1069" s="56">
        <f t="shared" ca="1" si="461"/>
        <v>0</v>
      </c>
      <c r="AZ1069" s="56">
        <f t="shared" ca="1" si="461"/>
        <v>0</v>
      </c>
      <c r="BA1069" s="56">
        <f t="shared" ca="1" si="461"/>
        <v>0</v>
      </c>
      <c r="BB1069" s="56">
        <f t="shared" ca="1" si="461"/>
        <v>0</v>
      </c>
      <c r="BC1069" s="56">
        <f t="shared" ca="1" si="461"/>
        <v>0</v>
      </c>
      <c r="BD1069" s="56">
        <f t="shared" ca="1" si="461"/>
        <v>0</v>
      </c>
      <c r="BE1069" s="56">
        <f t="shared" ca="1" si="461"/>
        <v>0</v>
      </c>
      <c r="BF1069" s="56">
        <f t="shared" ca="1" si="461"/>
        <v>0</v>
      </c>
      <c r="BG1069" s="56">
        <f t="shared" ca="1" si="461"/>
        <v>0</v>
      </c>
      <c r="BJ1069" s="4"/>
    </row>
    <row r="1070" spans="1:62" x14ac:dyDescent="0.2">
      <c r="A1070" s="4" t="s">
        <v>613</v>
      </c>
      <c r="B1070" s="4" t="s">
        <v>2570</v>
      </c>
      <c r="C1070" s="4" t="s">
        <v>1681</v>
      </c>
      <c r="D1070" s="4"/>
      <c r="E1070" s="62"/>
      <c r="F1070" s="63" t="s">
        <v>2578</v>
      </c>
      <c r="G1070" s="50" t="s">
        <v>1682</v>
      </c>
      <c r="H1070" s="50" t="s">
        <v>1682</v>
      </c>
      <c r="I1070" s="51"/>
      <c r="J1070" s="52">
        <v>30</v>
      </c>
      <c r="K1070" s="52"/>
      <c r="L1070" s="53">
        <v>43581</v>
      </c>
      <c r="M1070" s="54">
        <f t="shared" si="439"/>
        <v>5</v>
      </c>
      <c r="N1070" s="52">
        <f>WEEKNUM(L1070)</f>
        <v>17</v>
      </c>
      <c r="O1070" s="55">
        <f t="shared" ca="1" si="443"/>
        <v>28</v>
      </c>
      <c r="P1070" s="55" t="str">
        <f t="shared" ca="1" si="444"/>
        <v>2019.7</v>
      </c>
      <c r="Q1070" s="56">
        <f t="shared" si="445"/>
        <v>586.72578763127183</v>
      </c>
      <c r="R1070" s="52">
        <f t="shared" ca="1" si="446"/>
        <v>75</v>
      </c>
      <c r="S1070" s="52"/>
      <c r="T1070" s="52" t="str">
        <f t="shared" ca="1" si="451"/>
        <v>OV</v>
      </c>
      <c r="U1070" s="57" t="s">
        <v>130</v>
      </c>
      <c r="V1070" s="58">
        <f t="shared" ca="1" si="447"/>
        <v>0</v>
      </c>
      <c r="W1070" s="64" t="s">
        <v>2571</v>
      </c>
      <c r="X1070" s="60">
        <v>470.12</v>
      </c>
      <c r="Y1070" s="61">
        <v>2514.12</v>
      </c>
      <c r="Z1070" s="56">
        <f t="shared" ca="1" si="459"/>
        <v>0</v>
      </c>
      <c r="AA1070" s="56">
        <f t="shared" ca="1" si="459"/>
        <v>0</v>
      </c>
      <c r="AB1070" s="56">
        <f t="shared" ca="1" si="459"/>
        <v>0</v>
      </c>
      <c r="AC1070" s="56">
        <f t="shared" ca="1" si="459"/>
        <v>0</v>
      </c>
      <c r="AD1070" s="56">
        <f t="shared" ca="1" si="459"/>
        <v>0</v>
      </c>
      <c r="AE1070" s="56">
        <f t="shared" ca="1" si="459"/>
        <v>0</v>
      </c>
      <c r="AF1070" s="56">
        <f t="shared" ca="1" si="459"/>
        <v>0</v>
      </c>
      <c r="AG1070" s="56">
        <f t="shared" ca="1" si="459"/>
        <v>0</v>
      </c>
      <c r="AH1070" s="56">
        <f t="shared" ca="1" si="459"/>
        <v>0</v>
      </c>
      <c r="AI1070" s="56">
        <f t="shared" ca="1" si="459"/>
        <v>2514.12</v>
      </c>
      <c r="AJ1070" s="56">
        <f t="shared" ca="1" si="460"/>
        <v>0</v>
      </c>
      <c r="AK1070" s="56">
        <f t="shared" ca="1" si="460"/>
        <v>0</v>
      </c>
      <c r="AL1070" s="56">
        <f t="shared" ca="1" si="460"/>
        <v>0</v>
      </c>
      <c r="AM1070" s="56">
        <f t="shared" ca="1" si="460"/>
        <v>0</v>
      </c>
      <c r="AN1070" s="56">
        <f t="shared" ca="1" si="460"/>
        <v>0</v>
      </c>
      <c r="AO1070" s="56">
        <f t="shared" ca="1" si="460"/>
        <v>0</v>
      </c>
      <c r="AP1070" s="56">
        <f t="shared" ca="1" si="460"/>
        <v>0</v>
      </c>
      <c r="AQ1070" s="56">
        <f t="shared" ca="1" si="460"/>
        <v>0</v>
      </c>
      <c r="AR1070" s="56">
        <f t="shared" ca="1" si="460"/>
        <v>0</v>
      </c>
      <c r="AS1070" s="56">
        <f t="shared" ca="1" si="460"/>
        <v>0</v>
      </c>
      <c r="AT1070" s="56">
        <f t="shared" ca="1" si="461"/>
        <v>0</v>
      </c>
      <c r="AU1070" s="56">
        <f t="shared" ca="1" si="461"/>
        <v>0</v>
      </c>
      <c r="AV1070" s="56">
        <f t="shared" ca="1" si="461"/>
        <v>0</v>
      </c>
      <c r="AW1070" s="56">
        <f t="shared" ca="1" si="461"/>
        <v>0</v>
      </c>
      <c r="AX1070" s="56">
        <f t="shared" ca="1" si="461"/>
        <v>0</v>
      </c>
      <c r="AY1070" s="56">
        <f t="shared" ca="1" si="461"/>
        <v>0</v>
      </c>
      <c r="AZ1070" s="56">
        <f t="shared" ca="1" si="461"/>
        <v>0</v>
      </c>
      <c r="BA1070" s="56">
        <f t="shared" ca="1" si="461"/>
        <v>0</v>
      </c>
      <c r="BB1070" s="56">
        <f t="shared" ca="1" si="461"/>
        <v>0</v>
      </c>
      <c r="BC1070" s="56">
        <f t="shared" ca="1" si="461"/>
        <v>0</v>
      </c>
      <c r="BD1070" s="56">
        <f t="shared" ca="1" si="461"/>
        <v>0</v>
      </c>
      <c r="BE1070" s="56">
        <f t="shared" ca="1" si="461"/>
        <v>0</v>
      </c>
      <c r="BF1070" s="56">
        <f t="shared" ca="1" si="461"/>
        <v>0</v>
      </c>
      <c r="BG1070" s="56">
        <f t="shared" ca="1" si="461"/>
        <v>0</v>
      </c>
      <c r="BJ1070" s="4"/>
    </row>
    <row r="1071" spans="1:62" x14ac:dyDescent="0.2">
      <c r="A1071" s="4" t="s">
        <v>613</v>
      </c>
      <c r="B1071" s="4" t="s">
        <v>2570</v>
      </c>
      <c r="C1071" s="4" t="s">
        <v>1681</v>
      </c>
      <c r="D1071" s="4"/>
      <c r="E1071" s="62"/>
      <c r="F1071" s="63" t="s">
        <v>2579</v>
      </c>
      <c r="G1071" s="50" t="s">
        <v>1682</v>
      </c>
      <c r="H1071" s="50" t="s">
        <v>1682</v>
      </c>
      <c r="I1071" s="51"/>
      <c r="J1071" s="52">
        <v>30</v>
      </c>
      <c r="K1071" s="52"/>
      <c r="L1071" s="53">
        <v>43595</v>
      </c>
      <c r="M1071" s="54">
        <f t="shared" si="439"/>
        <v>5</v>
      </c>
      <c r="N1071" s="52">
        <f>WEEKNUM(L1071)</f>
        <v>19</v>
      </c>
      <c r="O1071" s="55">
        <f t="shared" ca="1" si="443"/>
        <v>28</v>
      </c>
      <c r="P1071" s="55" t="str">
        <f t="shared" ca="1" si="444"/>
        <v>2019.7</v>
      </c>
      <c r="Q1071" s="56">
        <f t="shared" si="445"/>
        <v>110.22637106184364</v>
      </c>
      <c r="R1071" s="52">
        <f t="shared" ca="1" si="446"/>
        <v>61</v>
      </c>
      <c r="S1071" s="52"/>
      <c r="T1071" s="52" t="str">
        <f t="shared" ca="1" si="451"/>
        <v>OV</v>
      </c>
      <c r="U1071" s="57" t="s">
        <v>130</v>
      </c>
      <c r="V1071" s="58">
        <f t="shared" ca="1" si="447"/>
        <v>0</v>
      </c>
      <c r="W1071" s="64" t="s">
        <v>2571</v>
      </c>
      <c r="X1071" s="60">
        <v>88.32</v>
      </c>
      <c r="Y1071" s="61">
        <v>472.32</v>
      </c>
      <c r="Z1071" s="56">
        <f t="shared" ca="1" si="459"/>
        <v>0</v>
      </c>
      <c r="AA1071" s="56">
        <f t="shared" ca="1" si="459"/>
        <v>0</v>
      </c>
      <c r="AB1071" s="56">
        <f t="shared" ca="1" si="459"/>
        <v>0</v>
      </c>
      <c r="AC1071" s="56">
        <f t="shared" ca="1" si="459"/>
        <v>0</v>
      </c>
      <c r="AD1071" s="56">
        <f t="shared" ca="1" si="459"/>
        <v>0</v>
      </c>
      <c r="AE1071" s="56">
        <f t="shared" ca="1" si="459"/>
        <v>0</v>
      </c>
      <c r="AF1071" s="56">
        <f t="shared" ca="1" si="459"/>
        <v>0</v>
      </c>
      <c r="AG1071" s="56">
        <f t="shared" ca="1" si="459"/>
        <v>0</v>
      </c>
      <c r="AH1071" s="56">
        <f t="shared" ca="1" si="459"/>
        <v>0</v>
      </c>
      <c r="AI1071" s="56">
        <f t="shared" ca="1" si="459"/>
        <v>472.32</v>
      </c>
      <c r="AJ1071" s="56">
        <f t="shared" ca="1" si="460"/>
        <v>0</v>
      </c>
      <c r="AK1071" s="56">
        <f t="shared" ca="1" si="460"/>
        <v>0</v>
      </c>
      <c r="AL1071" s="56">
        <f t="shared" ca="1" si="460"/>
        <v>0</v>
      </c>
      <c r="AM1071" s="56">
        <f t="shared" ca="1" si="460"/>
        <v>0</v>
      </c>
      <c r="AN1071" s="56">
        <f t="shared" ca="1" si="460"/>
        <v>0</v>
      </c>
      <c r="AO1071" s="56">
        <f t="shared" ca="1" si="460"/>
        <v>0</v>
      </c>
      <c r="AP1071" s="56">
        <f t="shared" ca="1" si="460"/>
        <v>0</v>
      </c>
      <c r="AQ1071" s="56">
        <f t="shared" ca="1" si="460"/>
        <v>0</v>
      </c>
      <c r="AR1071" s="56">
        <f t="shared" ca="1" si="460"/>
        <v>0</v>
      </c>
      <c r="AS1071" s="56">
        <f t="shared" ca="1" si="460"/>
        <v>0</v>
      </c>
      <c r="AT1071" s="56">
        <f t="shared" ca="1" si="461"/>
        <v>0</v>
      </c>
      <c r="AU1071" s="56">
        <f t="shared" ca="1" si="461"/>
        <v>0</v>
      </c>
      <c r="AV1071" s="56">
        <f t="shared" ca="1" si="461"/>
        <v>0</v>
      </c>
      <c r="AW1071" s="56">
        <f t="shared" ca="1" si="461"/>
        <v>0</v>
      </c>
      <c r="AX1071" s="56">
        <f t="shared" ca="1" si="461"/>
        <v>0</v>
      </c>
      <c r="AY1071" s="56">
        <f t="shared" ca="1" si="461"/>
        <v>0</v>
      </c>
      <c r="AZ1071" s="56">
        <f t="shared" ca="1" si="461"/>
        <v>0</v>
      </c>
      <c r="BA1071" s="56">
        <f t="shared" ca="1" si="461"/>
        <v>0</v>
      </c>
      <c r="BB1071" s="56">
        <f t="shared" ca="1" si="461"/>
        <v>0</v>
      </c>
      <c r="BC1071" s="56">
        <f t="shared" ca="1" si="461"/>
        <v>0</v>
      </c>
      <c r="BD1071" s="56">
        <f t="shared" ca="1" si="461"/>
        <v>0</v>
      </c>
      <c r="BE1071" s="56">
        <f t="shared" ca="1" si="461"/>
        <v>0</v>
      </c>
      <c r="BF1071" s="56">
        <f t="shared" ca="1" si="461"/>
        <v>0</v>
      </c>
      <c r="BG1071" s="56">
        <f t="shared" ca="1" si="461"/>
        <v>0</v>
      </c>
      <c r="BJ1071" s="4"/>
    </row>
    <row r="1072" spans="1:62" x14ac:dyDescent="0.2">
      <c r="A1072" s="4" t="s">
        <v>613</v>
      </c>
      <c r="B1072" s="4" t="s">
        <v>2570</v>
      </c>
      <c r="C1072" s="4" t="s">
        <v>1681</v>
      </c>
      <c r="D1072" s="4"/>
      <c r="E1072" s="62"/>
      <c r="F1072" s="63" t="s">
        <v>2580</v>
      </c>
      <c r="G1072" s="50" t="s">
        <v>1682</v>
      </c>
      <c r="H1072" s="50" t="s">
        <v>1682</v>
      </c>
      <c r="I1072" s="51"/>
      <c r="J1072" s="52">
        <v>30</v>
      </c>
      <c r="K1072" s="52"/>
      <c r="L1072" s="53">
        <v>43595</v>
      </c>
      <c r="M1072" s="54">
        <f t="shared" si="439"/>
        <v>5</v>
      </c>
      <c r="N1072" s="52">
        <f>WEEKNUM(L1072)</f>
        <v>19</v>
      </c>
      <c r="O1072" s="55">
        <f t="shared" ca="1" si="443"/>
        <v>28</v>
      </c>
      <c r="P1072" s="55" t="str">
        <f t="shared" ca="1" si="444"/>
        <v>2019.7</v>
      </c>
      <c r="Q1072" s="56">
        <f t="shared" si="445"/>
        <v>1291.7152858809802</v>
      </c>
      <c r="R1072" s="52">
        <f t="shared" ca="1" si="446"/>
        <v>61</v>
      </c>
      <c r="S1072" s="52"/>
      <c r="T1072" s="52" t="str">
        <f t="shared" ca="1" si="451"/>
        <v>OV</v>
      </c>
      <c r="U1072" s="57" t="s">
        <v>130</v>
      </c>
      <c r="V1072" s="58">
        <f t="shared" ca="1" si="447"/>
        <v>0</v>
      </c>
      <c r="W1072" s="64" t="s">
        <v>2571</v>
      </c>
      <c r="X1072" s="60">
        <v>1035</v>
      </c>
      <c r="Y1072" s="61">
        <v>5535</v>
      </c>
      <c r="Z1072" s="56">
        <f t="shared" ref="Z1072:AI1081" ca="1" si="462">IF($O1072-WEEKNUM(Z$1815)=0,$Y1072,0)</f>
        <v>0</v>
      </c>
      <c r="AA1072" s="56">
        <f t="shared" ca="1" si="462"/>
        <v>0</v>
      </c>
      <c r="AB1072" s="56">
        <f t="shared" ca="1" si="462"/>
        <v>0</v>
      </c>
      <c r="AC1072" s="56">
        <f t="shared" ca="1" si="462"/>
        <v>0</v>
      </c>
      <c r="AD1072" s="56">
        <f t="shared" ca="1" si="462"/>
        <v>0</v>
      </c>
      <c r="AE1072" s="56">
        <f t="shared" ca="1" si="462"/>
        <v>0</v>
      </c>
      <c r="AF1072" s="56">
        <f t="shared" ca="1" si="462"/>
        <v>0</v>
      </c>
      <c r="AG1072" s="56">
        <f t="shared" ca="1" si="462"/>
        <v>0</v>
      </c>
      <c r="AH1072" s="56">
        <f t="shared" ca="1" si="462"/>
        <v>0</v>
      </c>
      <c r="AI1072" s="56">
        <f t="shared" ca="1" si="462"/>
        <v>5535</v>
      </c>
      <c r="AJ1072" s="56">
        <f t="shared" ref="AJ1072:AS1081" ca="1" si="463">IF($O1072-WEEKNUM(AJ$1815)=0,$Y1072,0)</f>
        <v>0</v>
      </c>
      <c r="AK1072" s="56">
        <f t="shared" ca="1" si="463"/>
        <v>0</v>
      </c>
      <c r="AL1072" s="56">
        <f t="shared" ca="1" si="463"/>
        <v>0</v>
      </c>
      <c r="AM1072" s="56">
        <f t="shared" ca="1" si="463"/>
        <v>0</v>
      </c>
      <c r="AN1072" s="56">
        <f t="shared" ca="1" si="463"/>
        <v>0</v>
      </c>
      <c r="AO1072" s="56">
        <f t="shared" ca="1" si="463"/>
        <v>0</v>
      </c>
      <c r="AP1072" s="56">
        <f t="shared" ca="1" si="463"/>
        <v>0</v>
      </c>
      <c r="AQ1072" s="56">
        <f t="shared" ca="1" si="463"/>
        <v>0</v>
      </c>
      <c r="AR1072" s="56">
        <f t="shared" ca="1" si="463"/>
        <v>0</v>
      </c>
      <c r="AS1072" s="56">
        <f t="shared" ca="1" si="463"/>
        <v>0</v>
      </c>
      <c r="AT1072" s="56">
        <f t="shared" ref="AT1072:BG1081" ca="1" si="464">IF($O1072-WEEKNUM(AT$1815)=0,$Y1072,0)</f>
        <v>0</v>
      </c>
      <c r="AU1072" s="56">
        <f t="shared" ca="1" si="464"/>
        <v>0</v>
      </c>
      <c r="AV1072" s="56">
        <f t="shared" ca="1" si="464"/>
        <v>0</v>
      </c>
      <c r="AW1072" s="56">
        <f t="shared" ca="1" si="464"/>
        <v>0</v>
      </c>
      <c r="AX1072" s="56">
        <f t="shared" ca="1" si="464"/>
        <v>0</v>
      </c>
      <c r="AY1072" s="56">
        <f t="shared" ca="1" si="464"/>
        <v>0</v>
      </c>
      <c r="AZ1072" s="56">
        <f t="shared" ca="1" si="464"/>
        <v>0</v>
      </c>
      <c r="BA1072" s="56">
        <f t="shared" ca="1" si="464"/>
        <v>0</v>
      </c>
      <c r="BB1072" s="56">
        <f t="shared" ca="1" si="464"/>
        <v>0</v>
      </c>
      <c r="BC1072" s="56">
        <f t="shared" ca="1" si="464"/>
        <v>0</v>
      </c>
      <c r="BD1072" s="56">
        <f t="shared" ca="1" si="464"/>
        <v>0</v>
      </c>
      <c r="BE1072" s="56">
        <f t="shared" ca="1" si="464"/>
        <v>0</v>
      </c>
      <c r="BF1072" s="56">
        <f t="shared" ca="1" si="464"/>
        <v>0</v>
      </c>
      <c r="BG1072" s="56">
        <f t="shared" ca="1" si="464"/>
        <v>0</v>
      </c>
      <c r="BJ1072" s="4"/>
    </row>
    <row r="1073" spans="1:62" x14ac:dyDescent="0.2">
      <c r="A1073" s="4" t="s">
        <v>613</v>
      </c>
      <c r="B1073" s="4" t="s">
        <v>2570</v>
      </c>
      <c r="C1073" s="4" t="s">
        <v>1681</v>
      </c>
      <c r="D1073" s="4"/>
      <c r="E1073" s="62"/>
      <c r="F1073" s="63" t="s">
        <v>2581</v>
      </c>
      <c r="G1073" s="50" t="s">
        <v>1682</v>
      </c>
      <c r="H1073" s="50" t="s">
        <v>1682</v>
      </c>
      <c r="I1073" s="51"/>
      <c r="J1073" s="52">
        <v>30</v>
      </c>
      <c r="K1073" s="52"/>
      <c r="L1073" s="53">
        <v>43602</v>
      </c>
      <c r="M1073" s="54">
        <f t="shared" si="439"/>
        <v>5</v>
      </c>
      <c r="N1073" s="52">
        <f>WEEKNUM(L1073)</f>
        <v>20</v>
      </c>
      <c r="O1073" s="55">
        <f t="shared" ca="1" si="443"/>
        <v>28</v>
      </c>
      <c r="P1073" s="55" t="str">
        <f t="shared" ca="1" si="444"/>
        <v>2019.7</v>
      </c>
      <c r="Q1073" s="56">
        <f t="shared" si="445"/>
        <v>394.97782963827302</v>
      </c>
      <c r="R1073" s="52">
        <f t="shared" ca="1" si="446"/>
        <v>54</v>
      </c>
      <c r="S1073" s="52"/>
      <c r="T1073" s="52" t="str">
        <f t="shared" ca="1" si="451"/>
        <v>OV</v>
      </c>
      <c r="U1073" s="57" t="s">
        <v>130</v>
      </c>
      <c r="V1073" s="58">
        <f t="shared" ca="1" si="447"/>
        <v>0</v>
      </c>
      <c r="W1073" s="64" t="s">
        <v>2571</v>
      </c>
      <c r="X1073" s="60">
        <v>316.48</v>
      </c>
      <c r="Y1073" s="61">
        <v>1692.48</v>
      </c>
      <c r="Z1073" s="56">
        <f t="shared" ca="1" si="462"/>
        <v>0</v>
      </c>
      <c r="AA1073" s="56">
        <f t="shared" ca="1" si="462"/>
        <v>0</v>
      </c>
      <c r="AB1073" s="56">
        <f t="shared" ca="1" si="462"/>
        <v>0</v>
      </c>
      <c r="AC1073" s="56">
        <f t="shared" ca="1" si="462"/>
        <v>0</v>
      </c>
      <c r="AD1073" s="56">
        <f t="shared" ca="1" si="462"/>
        <v>0</v>
      </c>
      <c r="AE1073" s="56">
        <f t="shared" ca="1" si="462"/>
        <v>0</v>
      </c>
      <c r="AF1073" s="56">
        <f t="shared" ca="1" si="462"/>
        <v>0</v>
      </c>
      <c r="AG1073" s="56">
        <f t="shared" ca="1" si="462"/>
        <v>0</v>
      </c>
      <c r="AH1073" s="56">
        <f t="shared" ca="1" si="462"/>
        <v>0</v>
      </c>
      <c r="AI1073" s="56">
        <f t="shared" ca="1" si="462"/>
        <v>1692.48</v>
      </c>
      <c r="AJ1073" s="56">
        <f t="shared" ca="1" si="463"/>
        <v>0</v>
      </c>
      <c r="AK1073" s="56">
        <f t="shared" ca="1" si="463"/>
        <v>0</v>
      </c>
      <c r="AL1073" s="56">
        <f t="shared" ca="1" si="463"/>
        <v>0</v>
      </c>
      <c r="AM1073" s="56">
        <f t="shared" ca="1" si="463"/>
        <v>0</v>
      </c>
      <c r="AN1073" s="56">
        <f t="shared" ca="1" si="463"/>
        <v>0</v>
      </c>
      <c r="AO1073" s="56">
        <f t="shared" ca="1" si="463"/>
        <v>0</v>
      </c>
      <c r="AP1073" s="56">
        <f t="shared" ca="1" si="463"/>
        <v>0</v>
      </c>
      <c r="AQ1073" s="56">
        <f t="shared" ca="1" si="463"/>
        <v>0</v>
      </c>
      <c r="AR1073" s="56">
        <f t="shared" ca="1" si="463"/>
        <v>0</v>
      </c>
      <c r="AS1073" s="56">
        <f t="shared" ca="1" si="463"/>
        <v>0</v>
      </c>
      <c r="AT1073" s="56">
        <f t="shared" ca="1" si="464"/>
        <v>0</v>
      </c>
      <c r="AU1073" s="56">
        <f t="shared" ca="1" si="464"/>
        <v>0</v>
      </c>
      <c r="AV1073" s="56">
        <f t="shared" ca="1" si="464"/>
        <v>0</v>
      </c>
      <c r="AW1073" s="56">
        <f t="shared" ca="1" si="464"/>
        <v>0</v>
      </c>
      <c r="AX1073" s="56">
        <f t="shared" ca="1" si="464"/>
        <v>0</v>
      </c>
      <c r="AY1073" s="56">
        <f t="shared" ca="1" si="464"/>
        <v>0</v>
      </c>
      <c r="AZ1073" s="56">
        <f t="shared" ca="1" si="464"/>
        <v>0</v>
      </c>
      <c r="BA1073" s="56">
        <f t="shared" ca="1" si="464"/>
        <v>0</v>
      </c>
      <c r="BB1073" s="56">
        <f t="shared" ca="1" si="464"/>
        <v>0</v>
      </c>
      <c r="BC1073" s="56">
        <f t="shared" ca="1" si="464"/>
        <v>0</v>
      </c>
      <c r="BD1073" s="56">
        <f t="shared" ca="1" si="464"/>
        <v>0</v>
      </c>
      <c r="BE1073" s="56">
        <f t="shared" ca="1" si="464"/>
        <v>0</v>
      </c>
      <c r="BF1073" s="56">
        <f t="shared" ca="1" si="464"/>
        <v>0</v>
      </c>
      <c r="BG1073" s="56">
        <f t="shared" ca="1" si="464"/>
        <v>0</v>
      </c>
      <c r="BJ1073" s="4"/>
    </row>
    <row r="1074" spans="1:62" x14ac:dyDescent="0.2">
      <c r="A1074" s="4" t="s">
        <v>613</v>
      </c>
      <c r="B1074" s="4" t="s">
        <v>2570</v>
      </c>
      <c r="C1074" s="4" t="s">
        <v>1681</v>
      </c>
      <c r="D1074" s="4"/>
      <c r="E1074" s="62"/>
      <c r="F1074" s="63" t="s">
        <v>2582</v>
      </c>
      <c r="G1074" s="50" t="s">
        <v>1682</v>
      </c>
      <c r="H1074" s="50" t="s">
        <v>1682</v>
      </c>
      <c r="I1074" s="51"/>
      <c r="J1074" s="52">
        <v>30</v>
      </c>
      <c r="K1074" s="52"/>
      <c r="L1074" s="53">
        <v>43609</v>
      </c>
      <c r="M1074" s="54">
        <f t="shared" si="439"/>
        <v>5</v>
      </c>
      <c r="N1074" s="52">
        <f t="shared" si="458"/>
        <v>21</v>
      </c>
      <c r="O1074" s="55">
        <f t="shared" ca="1" si="443"/>
        <v>28</v>
      </c>
      <c r="P1074" s="55" t="str">
        <f t="shared" ca="1" si="444"/>
        <v>2019.7</v>
      </c>
      <c r="Q1074" s="56">
        <f t="shared" si="445"/>
        <v>447.01983663943992</v>
      </c>
      <c r="R1074" s="52">
        <f t="shared" ca="1" si="446"/>
        <v>47</v>
      </c>
      <c r="S1074" s="52"/>
      <c r="T1074" s="52" t="str">
        <f t="shared" ca="1" si="451"/>
        <v>OV</v>
      </c>
      <c r="U1074" s="57" t="s">
        <v>130</v>
      </c>
      <c r="V1074" s="58">
        <f t="shared" ca="1" si="447"/>
        <v>0</v>
      </c>
      <c r="W1074" s="64" t="s">
        <v>2571</v>
      </c>
      <c r="X1074" s="60">
        <v>358.18</v>
      </c>
      <c r="Y1074" s="61">
        <v>1915.48</v>
      </c>
      <c r="Z1074" s="56">
        <f t="shared" ca="1" si="462"/>
        <v>0</v>
      </c>
      <c r="AA1074" s="56">
        <f t="shared" ca="1" si="462"/>
        <v>0</v>
      </c>
      <c r="AB1074" s="56">
        <f t="shared" ca="1" si="462"/>
        <v>0</v>
      </c>
      <c r="AC1074" s="56">
        <f t="shared" ca="1" si="462"/>
        <v>0</v>
      </c>
      <c r="AD1074" s="56">
        <f t="shared" ca="1" si="462"/>
        <v>0</v>
      </c>
      <c r="AE1074" s="56">
        <f t="shared" ca="1" si="462"/>
        <v>0</v>
      </c>
      <c r="AF1074" s="56">
        <f t="shared" ca="1" si="462"/>
        <v>0</v>
      </c>
      <c r="AG1074" s="56">
        <f t="shared" ca="1" si="462"/>
        <v>0</v>
      </c>
      <c r="AH1074" s="56">
        <f t="shared" ca="1" si="462"/>
        <v>0</v>
      </c>
      <c r="AI1074" s="56">
        <f t="shared" ca="1" si="462"/>
        <v>1915.48</v>
      </c>
      <c r="AJ1074" s="56">
        <f t="shared" ca="1" si="463"/>
        <v>0</v>
      </c>
      <c r="AK1074" s="56">
        <f t="shared" ca="1" si="463"/>
        <v>0</v>
      </c>
      <c r="AL1074" s="56">
        <f t="shared" ca="1" si="463"/>
        <v>0</v>
      </c>
      <c r="AM1074" s="56">
        <f t="shared" ca="1" si="463"/>
        <v>0</v>
      </c>
      <c r="AN1074" s="56">
        <f t="shared" ca="1" si="463"/>
        <v>0</v>
      </c>
      <c r="AO1074" s="56">
        <f t="shared" ca="1" si="463"/>
        <v>0</v>
      </c>
      <c r="AP1074" s="56">
        <f t="shared" ca="1" si="463"/>
        <v>0</v>
      </c>
      <c r="AQ1074" s="56">
        <f t="shared" ca="1" si="463"/>
        <v>0</v>
      </c>
      <c r="AR1074" s="56">
        <f t="shared" ca="1" si="463"/>
        <v>0</v>
      </c>
      <c r="AS1074" s="56">
        <f t="shared" ca="1" si="463"/>
        <v>0</v>
      </c>
      <c r="AT1074" s="56">
        <f t="shared" ca="1" si="464"/>
        <v>0</v>
      </c>
      <c r="AU1074" s="56">
        <f t="shared" ca="1" si="464"/>
        <v>0</v>
      </c>
      <c r="AV1074" s="56">
        <f t="shared" ca="1" si="464"/>
        <v>0</v>
      </c>
      <c r="AW1074" s="56">
        <f t="shared" ca="1" si="464"/>
        <v>0</v>
      </c>
      <c r="AX1074" s="56">
        <f t="shared" ca="1" si="464"/>
        <v>0</v>
      </c>
      <c r="AY1074" s="56">
        <f t="shared" ca="1" si="464"/>
        <v>0</v>
      </c>
      <c r="AZ1074" s="56">
        <f t="shared" ca="1" si="464"/>
        <v>0</v>
      </c>
      <c r="BA1074" s="56">
        <f t="shared" ca="1" si="464"/>
        <v>0</v>
      </c>
      <c r="BB1074" s="56">
        <f t="shared" ca="1" si="464"/>
        <v>0</v>
      </c>
      <c r="BC1074" s="56">
        <f t="shared" ca="1" si="464"/>
        <v>0</v>
      </c>
      <c r="BD1074" s="56">
        <f t="shared" ca="1" si="464"/>
        <v>0</v>
      </c>
      <c r="BE1074" s="56">
        <f t="shared" ca="1" si="464"/>
        <v>0</v>
      </c>
      <c r="BF1074" s="56">
        <f t="shared" ca="1" si="464"/>
        <v>0</v>
      </c>
      <c r="BG1074" s="56">
        <f t="shared" ca="1" si="464"/>
        <v>0</v>
      </c>
      <c r="BJ1074" s="4"/>
    </row>
    <row r="1075" spans="1:62" x14ac:dyDescent="0.2">
      <c r="A1075" s="4" t="s">
        <v>613</v>
      </c>
      <c r="B1075" s="4" t="s">
        <v>2570</v>
      </c>
      <c r="C1075" s="4" t="s">
        <v>1681</v>
      </c>
      <c r="D1075" s="4"/>
      <c r="E1075" s="62"/>
      <c r="F1075" s="63" t="s">
        <v>2583</v>
      </c>
      <c r="G1075" s="50" t="s">
        <v>1682</v>
      </c>
      <c r="H1075" s="50" t="s">
        <v>1682</v>
      </c>
      <c r="I1075" s="51"/>
      <c r="J1075" s="52">
        <v>30</v>
      </c>
      <c r="K1075" s="52"/>
      <c r="L1075" s="53">
        <v>43587</v>
      </c>
      <c r="M1075" s="54">
        <f t="shared" si="439"/>
        <v>4</v>
      </c>
      <c r="N1075" s="52">
        <f t="shared" si="458"/>
        <v>18</v>
      </c>
      <c r="O1075" s="55">
        <f t="shared" ca="1" si="443"/>
        <v>28</v>
      </c>
      <c r="P1075" s="55" t="str">
        <f t="shared" ca="1" si="444"/>
        <v>2019.7</v>
      </c>
      <c r="Q1075" s="56">
        <f t="shared" si="445"/>
        <v>811.36289381563597</v>
      </c>
      <c r="R1075" s="52">
        <f t="shared" ca="1" si="446"/>
        <v>69</v>
      </c>
      <c r="S1075" s="52"/>
      <c r="T1075" s="52" t="str">
        <f t="shared" ca="1" si="451"/>
        <v>OV</v>
      </c>
      <c r="U1075" s="57" t="s">
        <v>130</v>
      </c>
      <c r="V1075" s="58">
        <f t="shared" ca="1" si="447"/>
        <v>0</v>
      </c>
      <c r="W1075" s="64" t="s">
        <v>2571</v>
      </c>
      <c r="X1075" s="60">
        <v>650.11</v>
      </c>
      <c r="Y1075" s="61">
        <v>3476.69</v>
      </c>
      <c r="Z1075" s="56">
        <f t="shared" ca="1" si="462"/>
        <v>0</v>
      </c>
      <c r="AA1075" s="56">
        <f t="shared" ca="1" si="462"/>
        <v>0</v>
      </c>
      <c r="AB1075" s="56">
        <f t="shared" ca="1" si="462"/>
        <v>0</v>
      </c>
      <c r="AC1075" s="56">
        <f t="shared" ca="1" si="462"/>
        <v>0</v>
      </c>
      <c r="AD1075" s="56">
        <f t="shared" ca="1" si="462"/>
        <v>0</v>
      </c>
      <c r="AE1075" s="56">
        <f t="shared" ca="1" si="462"/>
        <v>0</v>
      </c>
      <c r="AF1075" s="56">
        <f t="shared" ca="1" si="462"/>
        <v>0</v>
      </c>
      <c r="AG1075" s="56">
        <f t="shared" ca="1" si="462"/>
        <v>0</v>
      </c>
      <c r="AH1075" s="56">
        <f t="shared" ca="1" si="462"/>
        <v>0</v>
      </c>
      <c r="AI1075" s="56">
        <f t="shared" ca="1" si="462"/>
        <v>3476.69</v>
      </c>
      <c r="AJ1075" s="56">
        <f t="shared" ca="1" si="463"/>
        <v>0</v>
      </c>
      <c r="AK1075" s="56">
        <f t="shared" ca="1" si="463"/>
        <v>0</v>
      </c>
      <c r="AL1075" s="56">
        <f t="shared" ca="1" si="463"/>
        <v>0</v>
      </c>
      <c r="AM1075" s="56">
        <f t="shared" ca="1" si="463"/>
        <v>0</v>
      </c>
      <c r="AN1075" s="56">
        <f t="shared" ca="1" si="463"/>
        <v>0</v>
      </c>
      <c r="AO1075" s="56">
        <f t="shared" ca="1" si="463"/>
        <v>0</v>
      </c>
      <c r="AP1075" s="56">
        <f t="shared" ca="1" si="463"/>
        <v>0</v>
      </c>
      <c r="AQ1075" s="56">
        <f t="shared" ca="1" si="463"/>
        <v>0</v>
      </c>
      <c r="AR1075" s="56">
        <f t="shared" ca="1" si="463"/>
        <v>0</v>
      </c>
      <c r="AS1075" s="56">
        <f t="shared" ca="1" si="463"/>
        <v>0</v>
      </c>
      <c r="AT1075" s="56">
        <f t="shared" ca="1" si="464"/>
        <v>0</v>
      </c>
      <c r="AU1075" s="56">
        <f t="shared" ca="1" si="464"/>
        <v>0</v>
      </c>
      <c r="AV1075" s="56">
        <f t="shared" ca="1" si="464"/>
        <v>0</v>
      </c>
      <c r="AW1075" s="56">
        <f t="shared" ca="1" si="464"/>
        <v>0</v>
      </c>
      <c r="AX1075" s="56">
        <f t="shared" ca="1" si="464"/>
        <v>0</v>
      </c>
      <c r="AY1075" s="56">
        <f t="shared" ca="1" si="464"/>
        <v>0</v>
      </c>
      <c r="AZ1075" s="56">
        <f t="shared" ca="1" si="464"/>
        <v>0</v>
      </c>
      <c r="BA1075" s="56">
        <f t="shared" ca="1" si="464"/>
        <v>0</v>
      </c>
      <c r="BB1075" s="56">
        <f t="shared" ca="1" si="464"/>
        <v>0</v>
      </c>
      <c r="BC1075" s="56">
        <f t="shared" ca="1" si="464"/>
        <v>0</v>
      </c>
      <c r="BD1075" s="56">
        <f t="shared" ca="1" si="464"/>
        <v>0</v>
      </c>
      <c r="BE1075" s="56">
        <f t="shared" ca="1" si="464"/>
        <v>0</v>
      </c>
      <c r="BF1075" s="56">
        <f t="shared" ca="1" si="464"/>
        <v>0</v>
      </c>
      <c r="BG1075" s="56">
        <f t="shared" ca="1" si="464"/>
        <v>0</v>
      </c>
      <c r="BJ1075" s="4"/>
    </row>
    <row r="1076" spans="1:62" x14ac:dyDescent="0.2">
      <c r="A1076" s="4" t="s">
        <v>613</v>
      </c>
      <c r="B1076" s="4" t="s">
        <v>2570</v>
      </c>
      <c r="C1076" s="4" t="s">
        <v>1681</v>
      </c>
      <c r="D1076" s="4"/>
      <c r="E1076" s="62"/>
      <c r="F1076" s="63" t="s">
        <v>2584</v>
      </c>
      <c r="G1076" s="50" t="s">
        <v>1682</v>
      </c>
      <c r="H1076" s="50" t="s">
        <v>1682</v>
      </c>
      <c r="I1076" s="51"/>
      <c r="J1076" s="52">
        <v>30</v>
      </c>
      <c r="K1076" s="52"/>
      <c r="L1076" s="53">
        <v>43602</v>
      </c>
      <c r="M1076" s="54">
        <f t="shared" si="439"/>
        <v>5</v>
      </c>
      <c r="N1076" s="52">
        <f t="shared" si="458"/>
        <v>20</v>
      </c>
      <c r="O1076" s="55">
        <f t="shared" ca="1" si="443"/>
        <v>28</v>
      </c>
      <c r="P1076" s="55" t="str">
        <f t="shared" ca="1" si="444"/>
        <v>2019.7</v>
      </c>
      <c r="Q1076" s="56">
        <f t="shared" si="445"/>
        <v>726.23103850641769</v>
      </c>
      <c r="R1076" s="52">
        <f t="shared" ca="1" si="446"/>
        <v>54</v>
      </c>
      <c r="S1076" s="52"/>
      <c r="T1076" s="52" t="str">
        <f t="shared" ca="1" si="451"/>
        <v>OV</v>
      </c>
      <c r="U1076" s="57" t="s">
        <v>130</v>
      </c>
      <c r="V1076" s="58">
        <f t="shared" ca="1" si="447"/>
        <v>0</v>
      </c>
      <c r="W1076" s="64" t="s">
        <v>2571</v>
      </c>
      <c r="X1076" s="60">
        <v>581.9</v>
      </c>
      <c r="Y1076" s="61">
        <v>3111.9</v>
      </c>
      <c r="Z1076" s="56">
        <f t="shared" ca="1" si="462"/>
        <v>0</v>
      </c>
      <c r="AA1076" s="56">
        <f t="shared" ca="1" si="462"/>
        <v>0</v>
      </c>
      <c r="AB1076" s="56">
        <f t="shared" ca="1" si="462"/>
        <v>0</v>
      </c>
      <c r="AC1076" s="56">
        <f t="shared" ca="1" si="462"/>
        <v>0</v>
      </c>
      <c r="AD1076" s="56">
        <f t="shared" ca="1" si="462"/>
        <v>0</v>
      </c>
      <c r="AE1076" s="56">
        <f t="shared" ca="1" si="462"/>
        <v>0</v>
      </c>
      <c r="AF1076" s="56">
        <f t="shared" ca="1" si="462"/>
        <v>0</v>
      </c>
      <c r="AG1076" s="56">
        <f t="shared" ca="1" si="462"/>
        <v>0</v>
      </c>
      <c r="AH1076" s="56">
        <f t="shared" ca="1" si="462"/>
        <v>0</v>
      </c>
      <c r="AI1076" s="56">
        <f t="shared" ca="1" si="462"/>
        <v>3111.9</v>
      </c>
      <c r="AJ1076" s="56">
        <f t="shared" ca="1" si="463"/>
        <v>0</v>
      </c>
      <c r="AK1076" s="56">
        <f t="shared" ca="1" si="463"/>
        <v>0</v>
      </c>
      <c r="AL1076" s="56">
        <f t="shared" ca="1" si="463"/>
        <v>0</v>
      </c>
      <c r="AM1076" s="56">
        <f t="shared" ca="1" si="463"/>
        <v>0</v>
      </c>
      <c r="AN1076" s="56">
        <f t="shared" ca="1" si="463"/>
        <v>0</v>
      </c>
      <c r="AO1076" s="56">
        <f t="shared" ca="1" si="463"/>
        <v>0</v>
      </c>
      <c r="AP1076" s="56">
        <f t="shared" ca="1" si="463"/>
        <v>0</v>
      </c>
      <c r="AQ1076" s="56">
        <f t="shared" ca="1" si="463"/>
        <v>0</v>
      </c>
      <c r="AR1076" s="56">
        <f t="shared" ca="1" si="463"/>
        <v>0</v>
      </c>
      <c r="AS1076" s="56">
        <f t="shared" ca="1" si="463"/>
        <v>0</v>
      </c>
      <c r="AT1076" s="56">
        <f t="shared" ca="1" si="464"/>
        <v>0</v>
      </c>
      <c r="AU1076" s="56">
        <f t="shared" ca="1" si="464"/>
        <v>0</v>
      </c>
      <c r="AV1076" s="56">
        <f t="shared" ca="1" si="464"/>
        <v>0</v>
      </c>
      <c r="AW1076" s="56">
        <f t="shared" ca="1" si="464"/>
        <v>0</v>
      </c>
      <c r="AX1076" s="56">
        <f t="shared" ca="1" si="464"/>
        <v>0</v>
      </c>
      <c r="AY1076" s="56">
        <f t="shared" ca="1" si="464"/>
        <v>0</v>
      </c>
      <c r="AZ1076" s="56">
        <f t="shared" ca="1" si="464"/>
        <v>0</v>
      </c>
      <c r="BA1076" s="56">
        <f t="shared" ca="1" si="464"/>
        <v>0</v>
      </c>
      <c r="BB1076" s="56">
        <f t="shared" ca="1" si="464"/>
        <v>0</v>
      </c>
      <c r="BC1076" s="56">
        <f t="shared" ca="1" si="464"/>
        <v>0</v>
      </c>
      <c r="BD1076" s="56">
        <f t="shared" ca="1" si="464"/>
        <v>0</v>
      </c>
      <c r="BE1076" s="56">
        <f t="shared" ca="1" si="464"/>
        <v>0</v>
      </c>
      <c r="BF1076" s="56">
        <f t="shared" ca="1" si="464"/>
        <v>0</v>
      </c>
      <c r="BG1076" s="56">
        <f t="shared" ca="1" si="464"/>
        <v>0</v>
      </c>
      <c r="BJ1076" s="4"/>
    </row>
    <row r="1077" spans="1:62" x14ac:dyDescent="0.2">
      <c r="A1077" s="4" t="s">
        <v>613</v>
      </c>
      <c r="B1077" s="4" t="s">
        <v>2570</v>
      </c>
      <c r="C1077" s="4" t="s">
        <v>1681</v>
      </c>
      <c r="D1077" s="4"/>
      <c r="E1077" s="62"/>
      <c r="F1077" s="63" t="s">
        <v>2585</v>
      </c>
      <c r="G1077" s="50" t="s">
        <v>1682</v>
      </c>
      <c r="H1077" s="50" t="s">
        <v>1682</v>
      </c>
      <c r="I1077" s="51"/>
      <c r="J1077" s="52">
        <v>30</v>
      </c>
      <c r="K1077" s="52"/>
      <c r="L1077" s="53">
        <v>43609</v>
      </c>
      <c r="M1077" s="54">
        <f t="shared" ref="M1077:M1155" si="465">IF(L1077="","-",WEEKDAY(L1077,2))</f>
        <v>5</v>
      </c>
      <c r="N1077" s="52">
        <f>WEEKNUM(L1077)</f>
        <v>21</v>
      </c>
      <c r="O1077" s="55">
        <f t="shared" ca="1" si="443"/>
        <v>28</v>
      </c>
      <c r="P1077" s="55" t="str">
        <f t="shared" ca="1" si="444"/>
        <v>2019.7</v>
      </c>
      <c r="Q1077" s="56">
        <f t="shared" si="445"/>
        <v>644.42240373395566</v>
      </c>
      <c r="R1077" s="52">
        <f t="shared" ca="1" si="446"/>
        <v>47</v>
      </c>
      <c r="S1077" s="52"/>
      <c r="T1077" s="52" t="str">
        <f t="shared" ca="1" si="451"/>
        <v>OV</v>
      </c>
      <c r="U1077" s="57" t="s">
        <v>130</v>
      </c>
      <c r="V1077" s="58">
        <f t="shared" ca="1" si="447"/>
        <v>0</v>
      </c>
      <c r="W1077" s="64" t="s">
        <v>2571</v>
      </c>
      <c r="X1077" s="60">
        <v>516.35</v>
      </c>
      <c r="Y1077" s="61">
        <v>2761.35</v>
      </c>
      <c r="Z1077" s="56">
        <f t="shared" ca="1" si="462"/>
        <v>0</v>
      </c>
      <c r="AA1077" s="56">
        <f t="shared" ca="1" si="462"/>
        <v>0</v>
      </c>
      <c r="AB1077" s="56">
        <f t="shared" ca="1" si="462"/>
        <v>0</v>
      </c>
      <c r="AC1077" s="56">
        <f t="shared" ca="1" si="462"/>
        <v>0</v>
      </c>
      <c r="AD1077" s="56">
        <f t="shared" ca="1" si="462"/>
        <v>0</v>
      </c>
      <c r="AE1077" s="56">
        <f t="shared" ca="1" si="462"/>
        <v>0</v>
      </c>
      <c r="AF1077" s="56">
        <f t="shared" ca="1" si="462"/>
        <v>0</v>
      </c>
      <c r="AG1077" s="56">
        <f t="shared" ca="1" si="462"/>
        <v>0</v>
      </c>
      <c r="AH1077" s="56">
        <f t="shared" ca="1" si="462"/>
        <v>0</v>
      </c>
      <c r="AI1077" s="56">
        <f t="shared" ca="1" si="462"/>
        <v>2761.35</v>
      </c>
      <c r="AJ1077" s="56">
        <f t="shared" ca="1" si="463"/>
        <v>0</v>
      </c>
      <c r="AK1077" s="56">
        <f t="shared" ca="1" si="463"/>
        <v>0</v>
      </c>
      <c r="AL1077" s="56">
        <f t="shared" ca="1" si="463"/>
        <v>0</v>
      </c>
      <c r="AM1077" s="56">
        <f t="shared" ca="1" si="463"/>
        <v>0</v>
      </c>
      <c r="AN1077" s="56">
        <f t="shared" ca="1" si="463"/>
        <v>0</v>
      </c>
      <c r="AO1077" s="56">
        <f t="shared" ca="1" si="463"/>
        <v>0</v>
      </c>
      <c r="AP1077" s="56">
        <f t="shared" ca="1" si="463"/>
        <v>0</v>
      </c>
      <c r="AQ1077" s="56">
        <f t="shared" ca="1" si="463"/>
        <v>0</v>
      </c>
      <c r="AR1077" s="56">
        <f t="shared" ca="1" si="463"/>
        <v>0</v>
      </c>
      <c r="AS1077" s="56">
        <f t="shared" ca="1" si="463"/>
        <v>0</v>
      </c>
      <c r="AT1077" s="56">
        <f t="shared" ca="1" si="464"/>
        <v>0</v>
      </c>
      <c r="AU1077" s="56">
        <f t="shared" ca="1" si="464"/>
        <v>0</v>
      </c>
      <c r="AV1077" s="56">
        <f t="shared" ca="1" si="464"/>
        <v>0</v>
      </c>
      <c r="AW1077" s="56">
        <f t="shared" ca="1" si="464"/>
        <v>0</v>
      </c>
      <c r="AX1077" s="56">
        <f t="shared" ca="1" si="464"/>
        <v>0</v>
      </c>
      <c r="AY1077" s="56">
        <f t="shared" ca="1" si="464"/>
        <v>0</v>
      </c>
      <c r="AZ1077" s="56">
        <f t="shared" ca="1" si="464"/>
        <v>0</v>
      </c>
      <c r="BA1077" s="56">
        <f t="shared" ca="1" si="464"/>
        <v>0</v>
      </c>
      <c r="BB1077" s="56">
        <f t="shared" ca="1" si="464"/>
        <v>0</v>
      </c>
      <c r="BC1077" s="56">
        <f t="shared" ca="1" si="464"/>
        <v>0</v>
      </c>
      <c r="BD1077" s="56">
        <f t="shared" ca="1" si="464"/>
        <v>0</v>
      </c>
      <c r="BE1077" s="56">
        <f t="shared" ca="1" si="464"/>
        <v>0</v>
      </c>
      <c r="BF1077" s="56">
        <f t="shared" ca="1" si="464"/>
        <v>0</v>
      </c>
      <c r="BG1077" s="56">
        <f t="shared" ca="1" si="464"/>
        <v>0</v>
      </c>
      <c r="BJ1077" s="4"/>
    </row>
    <row r="1078" spans="1:62" x14ac:dyDescent="0.2">
      <c r="A1078" s="4" t="s">
        <v>613</v>
      </c>
      <c r="B1078" s="4" t="s">
        <v>2570</v>
      </c>
      <c r="C1078" s="4" t="s">
        <v>1681</v>
      </c>
      <c r="D1078" s="4"/>
      <c r="E1078" s="62"/>
      <c r="F1078" s="63"/>
      <c r="G1078" s="50" t="s">
        <v>1682</v>
      </c>
      <c r="H1078" s="50" t="s">
        <v>1682</v>
      </c>
      <c r="I1078" s="51"/>
      <c r="J1078" s="52">
        <v>30</v>
      </c>
      <c r="K1078" s="52"/>
      <c r="L1078" s="53"/>
      <c r="M1078" s="54" t="str">
        <f t="shared" si="465"/>
        <v>-</v>
      </c>
      <c r="N1078" s="52">
        <f t="shared" ref="N1078:N1080" si="466">WEEKNUM(L1078)</f>
        <v>0</v>
      </c>
      <c r="O1078" s="55">
        <f t="shared" ca="1" si="443"/>
        <v>28</v>
      </c>
      <c r="P1078" s="55" t="str">
        <f t="shared" ca="1" si="444"/>
        <v>2019.7</v>
      </c>
      <c r="Q1078" s="56">
        <f t="shared" si="445"/>
        <v>0</v>
      </c>
      <c r="R1078" s="52" t="str">
        <f t="shared" si="446"/>
        <v/>
      </c>
      <c r="S1078" s="52"/>
      <c r="T1078" s="52" t="str">
        <f t="shared" si="451"/>
        <v>OV</v>
      </c>
      <c r="U1078" s="57" t="s">
        <v>130</v>
      </c>
      <c r="V1078" s="58">
        <f t="shared" ca="1" si="447"/>
        <v>0</v>
      </c>
      <c r="W1078" s="64" t="s">
        <v>2571</v>
      </c>
      <c r="X1078" s="60"/>
      <c r="Y1078" s="61"/>
      <c r="Z1078" s="56">
        <f t="shared" ca="1" si="462"/>
        <v>0</v>
      </c>
      <c r="AA1078" s="56">
        <f t="shared" ca="1" si="462"/>
        <v>0</v>
      </c>
      <c r="AB1078" s="56">
        <f t="shared" ca="1" si="462"/>
        <v>0</v>
      </c>
      <c r="AC1078" s="56">
        <f t="shared" ca="1" si="462"/>
        <v>0</v>
      </c>
      <c r="AD1078" s="56">
        <f t="shared" ca="1" si="462"/>
        <v>0</v>
      </c>
      <c r="AE1078" s="56">
        <f t="shared" ca="1" si="462"/>
        <v>0</v>
      </c>
      <c r="AF1078" s="56">
        <f t="shared" ca="1" si="462"/>
        <v>0</v>
      </c>
      <c r="AG1078" s="56">
        <f t="shared" ca="1" si="462"/>
        <v>0</v>
      </c>
      <c r="AH1078" s="56">
        <f t="shared" ca="1" si="462"/>
        <v>0</v>
      </c>
      <c r="AI1078" s="56">
        <f t="shared" ca="1" si="462"/>
        <v>0</v>
      </c>
      <c r="AJ1078" s="56">
        <f t="shared" ca="1" si="463"/>
        <v>0</v>
      </c>
      <c r="AK1078" s="56">
        <f t="shared" ca="1" si="463"/>
        <v>0</v>
      </c>
      <c r="AL1078" s="56">
        <f t="shared" ca="1" si="463"/>
        <v>0</v>
      </c>
      <c r="AM1078" s="56">
        <f t="shared" ca="1" si="463"/>
        <v>0</v>
      </c>
      <c r="AN1078" s="56">
        <f t="shared" ca="1" si="463"/>
        <v>0</v>
      </c>
      <c r="AO1078" s="56">
        <f t="shared" ca="1" si="463"/>
        <v>0</v>
      </c>
      <c r="AP1078" s="56">
        <f t="shared" ca="1" si="463"/>
        <v>0</v>
      </c>
      <c r="AQ1078" s="56">
        <f t="shared" ca="1" si="463"/>
        <v>0</v>
      </c>
      <c r="AR1078" s="56">
        <f t="shared" ca="1" si="463"/>
        <v>0</v>
      </c>
      <c r="AS1078" s="56">
        <f t="shared" ca="1" si="463"/>
        <v>0</v>
      </c>
      <c r="AT1078" s="56">
        <f t="shared" ca="1" si="464"/>
        <v>0</v>
      </c>
      <c r="AU1078" s="56">
        <f t="shared" ca="1" si="464"/>
        <v>0</v>
      </c>
      <c r="AV1078" s="56">
        <f t="shared" ca="1" si="464"/>
        <v>0</v>
      </c>
      <c r="AW1078" s="56">
        <f t="shared" ca="1" si="464"/>
        <v>0</v>
      </c>
      <c r="AX1078" s="56">
        <f t="shared" ca="1" si="464"/>
        <v>0</v>
      </c>
      <c r="AY1078" s="56">
        <f t="shared" ca="1" si="464"/>
        <v>0</v>
      </c>
      <c r="AZ1078" s="56">
        <f t="shared" ca="1" si="464"/>
        <v>0</v>
      </c>
      <c r="BA1078" s="56">
        <f t="shared" ca="1" si="464"/>
        <v>0</v>
      </c>
      <c r="BB1078" s="56">
        <f t="shared" ca="1" si="464"/>
        <v>0</v>
      </c>
      <c r="BC1078" s="56">
        <f t="shared" ca="1" si="464"/>
        <v>0</v>
      </c>
      <c r="BD1078" s="56">
        <f t="shared" ca="1" si="464"/>
        <v>0</v>
      </c>
      <c r="BE1078" s="56">
        <f t="shared" ca="1" si="464"/>
        <v>0</v>
      </c>
      <c r="BF1078" s="56">
        <f t="shared" ca="1" si="464"/>
        <v>0</v>
      </c>
      <c r="BG1078" s="56">
        <f t="shared" ca="1" si="464"/>
        <v>0</v>
      </c>
      <c r="BJ1078" s="4"/>
    </row>
    <row r="1079" spans="1:62" x14ac:dyDescent="0.2">
      <c r="A1079" s="4" t="s">
        <v>613</v>
      </c>
      <c r="B1079" s="4" t="s">
        <v>2570</v>
      </c>
      <c r="C1079" s="4" t="s">
        <v>1681</v>
      </c>
      <c r="D1079" s="4"/>
      <c r="E1079" s="62"/>
      <c r="F1079" s="63"/>
      <c r="G1079" s="50" t="s">
        <v>1682</v>
      </c>
      <c r="H1079" s="50" t="s">
        <v>1682</v>
      </c>
      <c r="I1079" s="51"/>
      <c r="J1079" s="52">
        <v>30</v>
      </c>
      <c r="K1079" s="52"/>
      <c r="L1079" s="53"/>
      <c r="M1079" s="54" t="str">
        <f t="shared" si="465"/>
        <v>-</v>
      </c>
      <c r="N1079" s="52">
        <f t="shared" si="466"/>
        <v>0</v>
      </c>
      <c r="O1079" s="55">
        <f t="shared" ca="1" si="443"/>
        <v>28</v>
      </c>
      <c r="P1079" s="55" t="str">
        <f t="shared" ca="1" si="444"/>
        <v>2019.7</v>
      </c>
      <c r="Q1079" s="56">
        <f t="shared" si="445"/>
        <v>0</v>
      </c>
      <c r="R1079" s="52" t="str">
        <f t="shared" si="446"/>
        <v/>
      </c>
      <c r="S1079" s="52"/>
      <c r="T1079" s="52" t="str">
        <f t="shared" si="451"/>
        <v>OV</v>
      </c>
      <c r="U1079" s="57" t="s">
        <v>130</v>
      </c>
      <c r="V1079" s="58">
        <f t="shared" ca="1" si="447"/>
        <v>0</v>
      </c>
      <c r="W1079" s="64" t="s">
        <v>2571</v>
      </c>
      <c r="X1079" s="60"/>
      <c r="Y1079" s="61"/>
      <c r="Z1079" s="56">
        <f t="shared" ca="1" si="462"/>
        <v>0</v>
      </c>
      <c r="AA1079" s="56">
        <f t="shared" ca="1" si="462"/>
        <v>0</v>
      </c>
      <c r="AB1079" s="56">
        <f t="shared" ca="1" si="462"/>
        <v>0</v>
      </c>
      <c r="AC1079" s="56">
        <f t="shared" ca="1" si="462"/>
        <v>0</v>
      </c>
      <c r="AD1079" s="56">
        <f t="shared" ca="1" si="462"/>
        <v>0</v>
      </c>
      <c r="AE1079" s="56">
        <f t="shared" ca="1" si="462"/>
        <v>0</v>
      </c>
      <c r="AF1079" s="56">
        <f t="shared" ca="1" si="462"/>
        <v>0</v>
      </c>
      <c r="AG1079" s="56">
        <f t="shared" ca="1" si="462"/>
        <v>0</v>
      </c>
      <c r="AH1079" s="56">
        <f t="shared" ca="1" si="462"/>
        <v>0</v>
      </c>
      <c r="AI1079" s="56">
        <f t="shared" ca="1" si="462"/>
        <v>0</v>
      </c>
      <c r="AJ1079" s="56">
        <f t="shared" ca="1" si="463"/>
        <v>0</v>
      </c>
      <c r="AK1079" s="56">
        <f t="shared" ca="1" si="463"/>
        <v>0</v>
      </c>
      <c r="AL1079" s="56">
        <f t="shared" ca="1" si="463"/>
        <v>0</v>
      </c>
      <c r="AM1079" s="56">
        <f t="shared" ca="1" si="463"/>
        <v>0</v>
      </c>
      <c r="AN1079" s="56">
        <f t="shared" ca="1" si="463"/>
        <v>0</v>
      </c>
      <c r="AO1079" s="56">
        <f t="shared" ca="1" si="463"/>
        <v>0</v>
      </c>
      <c r="AP1079" s="56">
        <f t="shared" ca="1" si="463"/>
        <v>0</v>
      </c>
      <c r="AQ1079" s="56">
        <f t="shared" ca="1" si="463"/>
        <v>0</v>
      </c>
      <c r="AR1079" s="56">
        <f t="shared" ca="1" si="463"/>
        <v>0</v>
      </c>
      <c r="AS1079" s="56">
        <f t="shared" ca="1" si="463"/>
        <v>0</v>
      </c>
      <c r="AT1079" s="56">
        <f t="shared" ca="1" si="464"/>
        <v>0</v>
      </c>
      <c r="AU1079" s="56">
        <f t="shared" ca="1" si="464"/>
        <v>0</v>
      </c>
      <c r="AV1079" s="56">
        <f t="shared" ca="1" si="464"/>
        <v>0</v>
      </c>
      <c r="AW1079" s="56">
        <f t="shared" ca="1" si="464"/>
        <v>0</v>
      </c>
      <c r="AX1079" s="56">
        <f t="shared" ca="1" si="464"/>
        <v>0</v>
      </c>
      <c r="AY1079" s="56">
        <f t="shared" ca="1" si="464"/>
        <v>0</v>
      </c>
      <c r="AZ1079" s="56">
        <f t="shared" ca="1" si="464"/>
        <v>0</v>
      </c>
      <c r="BA1079" s="56">
        <f t="shared" ca="1" si="464"/>
        <v>0</v>
      </c>
      <c r="BB1079" s="56">
        <f t="shared" ca="1" si="464"/>
        <v>0</v>
      </c>
      <c r="BC1079" s="56">
        <f t="shared" ca="1" si="464"/>
        <v>0</v>
      </c>
      <c r="BD1079" s="56">
        <f t="shared" ca="1" si="464"/>
        <v>0</v>
      </c>
      <c r="BE1079" s="56">
        <f t="shared" ca="1" si="464"/>
        <v>0</v>
      </c>
      <c r="BF1079" s="56">
        <f t="shared" ca="1" si="464"/>
        <v>0</v>
      </c>
      <c r="BG1079" s="56">
        <f t="shared" ca="1" si="464"/>
        <v>0</v>
      </c>
      <c r="BJ1079" s="4"/>
    </row>
    <row r="1080" spans="1:62" x14ac:dyDescent="0.2">
      <c r="A1080" s="4" t="s">
        <v>613</v>
      </c>
      <c r="B1080" s="4" t="s">
        <v>2570</v>
      </c>
      <c r="C1080" s="4" t="s">
        <v>1681</v>
      </c>
      <c r="D1080" s="4"/>
      <c r="E1080" s="62"/>
      <c r="F1080" s="63"/>
      <c r="G1080" s="50" t="s">
        <v>1682</v>
      </c>
      <c r="H1080" s="50" t="s">
        <v>1682</v>
      </c>
      <c r="I1080" s="51"/>
      <c r="J1080" s="52">
        <v>30</v>
      </c>
      <c r="K1080" s="52"/>
      <c r="L1080" s="53"/>
      <c r="M1080" s="54" t="str">
        <f t="shared" si="465"/>
        <v>-</v>
      </c>
      <c r="N1080" s="52">
        <f t="shared" si="466"/>
        <v>0</v>
      </c>
      <c r="O1080" s="55">
        <f t="shared" ca="1" si="443"/>
        <v>28</v>
      </c>
      <c r="P1080" s="55" t="str">
        <f t="shared" ca="1" si="444"/>
        <v>2019.7</v>
      </c>
      <c r="Q1080" s="56">
        <f t="shared" si="445"/>
        <v>0</v>
      </c>
      <c r="R1080" s="52" t="str">
        <f t="shared" si="446"/>
        <v/>
      </c>
      <c r="S1080" s="52"/>
      <c r="T1080" s="52" t="str">
        <f t="shared" si="451"/>
        <v>OV</v>
      </c>
      <c r="U1080" s="57" t="s">
        <v>130</v>
      </c>
      <c r="V1080" s="58">
        <f t="shared" ca="1" si="447"/>
        <v>0</v>
      </c>
      <c r="W1080" s="64" t="s">
        <v>2571</v>
      </c>
      <c r="X1080" s="60"/>
      <c r="Y1080" s="61"/>
      <c r="Z1080" s="56">
        <f t="shared" ca="1" si="462"/>
        <v>0</v>
      </c>
      <c r="AA1080" s="56">
        <f t="shared" ca="1" si="462"/>
        <v>0</v>
      </c>
      <c r="AB1080" s="56">
        <f t="shared" ca="1" si="462"/>
        <v>0</v>
      </c>
      <c r="AC1080" s="56">
        <f t="shared" ca="1" si="462"/>
        <v>0</v>
      </c>
      <c r="AD1080" s="56">
        <f t="shared" ca="1" si="462"/>
        <v>0</v>
      </c>
      <c r="AE1080" s="56">
        <f t="shared" ca="1" si="462"/>
        <v>0</v>
      </c>
      <c r="AF1080" s="56">
        <f t="shared" ca="1" si="462"/>
        <v>0</v>
      </c>
      <c r="AG1080" s="56">
        <f t="shared" ca="1" si="462"/>
        <v>0</v>
      </c>
      <c r="AH1080" s="56">
        <f t="shared" ca="1" si="462"/>
        <v>0</v>
      </c>
      <c r="AI1080" s="56">
        <f t="shared" ca="1" si="462"/>
        <v>0</v>
      </c>
      <c r="AJ1080" s="56">
        <f t="shared" ca="1" si="463"/>
        <v>0</v>
      </c>
      <c r="AK1080" s="56">
        <f t="shared" ca="1" si="463"/>
        <v>0</v>
      </c>
      <c r="AL1080" s="56">
        <f t="shared" ca="1" si="463"/>
        <v>0</v>
      </c>
      <c r="AM1080" s="56">
        <f t="shared" ca="1" si="463"/>
        <v>0</v>
      </c>
      <c r="AN1080" s="56">
        <f t="shared" ca="1" si="463"/>
        <v>0</v>
      </c>
      <c r="AO1080" s="56">
        <f t="shared" ca="1" si="463"/>
        <v>0</v>
      </c>
      <c r="AP1080" s="56">
        <f t="shared" ca="1" si="463"/>
        <v>0</v>
      </c>
      <c r="AQ1080" s="56">
        <f t="shared" ca="1" si="463"/>
        <v>0</v>
      </c>
      <c r="AR1080" s="56">
        <f t="shared" ca="1" si="463"/>
        <v>0</v>
      </c>
      <c r="AS1080" s="56">
        <f t="shared" ca="1" si="463"/>
        <v>0</v>
      </c>
      <c r="AT1080" s="56">
        <f t="shared" ca="1" si="464"/>
        <v>0</v>
      </c>
      <c r="AU1080" s="56">
        <f t="shared" ca="1" si="464"/>
        <v>0</v>
      </c>
      <c r="AV1080" s="56">
        <f t="shared" ca="1" si="464"/>
        <v>0</v>
      </c>
      <c r="AW1080" s="56">
        <f t="shared" ca="1" si="464"/>
        <v>0</v>
      </c>
      <c r="AX1080" s="56">
        <f t="shared" ca="1" si="464"/>
        <v>0</v>
      </c>
      <c r="AY1080" s="56">
        <f t="shared" ca="1" si="464"/>
        <v>0</v>
      </c>
      <c r="AZ1080" s="56">
        <f t="shared" ca="1" si="464"/>
        <v>0</v>
      </c>
      <c r="BA1080" s="56">
        <f t="shared" ca="1" si="464"/>
        <v>0</v>
      </c>
      <c r="BB1080" s="56">
        <f t="shared" ca="1" si="464"/>
        <v>0</v>
      </c>
      <c r="BC1080" s="56">
        <f t="shared" ca="1" si="464"/>
        <v>0</v>
      </c>
      <c r="BD1080" s="56">
        <f t="shared" ca="1" si="464"/>
        <v>0</v>
      </c>
      <c r="BE1080" s="56">
        <f t="shared" ca="1" si="464"/>
        <v>0</v>
      </c>
      <c r="BF1080" s="56">
        <f t="shared" ca="1" si="464"/>
        <v>0</v>
      </c>
      <c r="BG1080" s="56">
        <f t="shared" ca="1" si="464"/>
        <v>0</v>
      </c>
      <c r="BJ1080" s="4"/>
    </row>
    <row r="1081" spans="1:62" x14ac:dyDescent="0.2">
      <c r="A1081" s="4" t="s">
        <v>1478</v>
      </c>
      <c r="B1081" s="4" t="s">
        <v>2586</v>
      </c>
      <c r="C1081" s="4" t="s">
        <v>1681</v>
      </c>
      <c r="D1081" s="4"/>
      <c r="E1081" s="62"/>
      <c r="F1081" s="63" t="s">
        <v>1370</v>
      </c>
      <c r="G1081" s="50" t="s">
        <v>1682</v>
      </c>
      <c r="H1081" s="50" t="s">
        <v>1682</v>
      </c>
      <c r="I1081" s="51"/>
      <c r="J1081" s="52">
        <v>14</v>
      </c>
      <c r="K1081" s="52"/>
      <c r="L1081" s="53">
        <v>43587</v>
      </c>
      <c r="M1081" s="54">
        <f t="shared" si="465"/>
        <v>4</v>
      </c>
      <c r="N1081" s="52">
        <f t="shared" si="458"/>
        <v>18</v>
      </c>
      <c r="O1081" s="55">
        <f t="shared" ca="1" si="443"/>
        <v>28</v>
      </c>
      <c r="P1081" s="55" t="str">
        <f t="shared" ca="1" si="444"/>
        <v>2019.7</v>
      </c>
      <c r="Q1081" s="56">
        <f t="shared" si="445"/>
        <v>159.59859976662776</v>
      </c>
      <c r="R1081" s="52">
        <f t="shared" ca="1" si="446"/>
        <v>69</v>
      </c>
      <c r="S1081" s="52"/>
      <c r="T1081" s="52" t="str">
        <f t="shared" ca="1" si="451"/>
        <v>OV</v>
      </c>
      <c r="U1081" s="57" t="s">
        <v>130</v>
      </c>
      <c r="V1081" s="58">
        <f t="shared" ca="1" si="447"/>
        <v>0</v>
      </c>
      <c r="W1081" s="64" t="s">
        <v>2587</v>
      </c>
      <c r="X1081" s="60">
        <v>127.88</v>
      </c>
      <c r="Y1081" s="61">
        <v>683.88</v>
      </c>
      <c r="Z1081" s="56">
        <f t="shared" ca="1" si="462"/>
        <v>0</v>
      </c>
      <c r="AA1081" s="56">
        <f t="shared" ca="1" si="462"/>
        <v>0</v>
      </c>
      <c r="AB1081" s="56">
        <f t="shared" ca="1" si="462"/>
        <v>0</v>
      </c>
      <c r="AC1081" s="56">
        <f t="shared" ca="1" si="462"/>
        <v>0</v>
      </c>
      <c r="AD1081" s="56">
        <f t="shared" ca="1" si="462"/>
        <v>0</v>
      </c>
      <c r="AE1081" s="56">
        <f t="shared" ca="1" si="462"/>
        <v>0</v>
      </c>
      <c r="AF1081" s="56">
        <f t="shared" ca="1" si="462"/>
        <v>0</v>
      </c>
      <c r="AG1081" s="56">
        <f t="shared" ca="1" si="462"/>
        <v>0</v>
      </c>
      <c r="AH1081" s="56">
        <f t="shared" ca="1" si="462"/>
        <v>0</v>
      </c>
      <c r="AI1081" s="56">
        <f t="shared" ca="1" si="462"/>
        <v>683.88</v>
      </c>
      <c r="AJ1081" s="56">
        <f t="shared" ca="1" si="463"/>
        <v>0</v>
      </c>
      <c r="AK1081" s="56">
        <f t="shared" ca="1" si="463"/>
        <v>0</v>
      </c>
      <c r="AL1081" s="56">
        <f t="shared" ca="1" si="463"/>
        <v>0</v>
      </c>
      <c r="AM1081" s="56">
        <f t="shared" ca="1" si="463"/>
        <v>0</v>
      </c>
      <c r="AN1081" s="56">
        <f t="shared" ca="1" si="463"/>
        <v>0</v>
      </c>
      <c r="AO1081" s="56">
        <f t="shared" ca="1" si="463"/>
        <v>0</v>
      </c>
      <c r="AP1081" s="56">
        <f t="shared" ca="1" si="463"/>
        <v>0</v>
      </c>
      <c r="AQ1081" s="56">
        <f t="shared" ca="1" si="463"/>
        <v>0</v>
      </c>
      <c r="AR1081" s="56">
        <f t="shared" ca="1" si="463"/>
        <v>0</v>
      </c>
      <c r="AS1081" s="56">
        <f t="shared" ca="1" si="463"/>
        <v>0</v>
      </c>
      <c r="AT1081" s="56">
        <f t="shared" ca="1" si="464"/>
        <v>0</v>
      </c>
      <c r="AU1081" s="56">
        <f t="shared" ca="1" si="464"/>
        <v>0</v>
      </c>
      <c r="AV1081" s="56">
        <f t="shared" ca="1" si="464"/>
        <v>0</v>
      </c>
      <c r="AW1081" s="56">
        <f t="shared" ca="1" si="464"/>
        <v>0</v>
      </c>
      <c r="AX1081" s="56">
        <f t="shared" ca="1" si="464"/>
        <v>0</v>
      </c>
      <c r="AY1081" s="56">
        <f t="shared" ca="1" si="464"/>
        <v>0</v>
      </c>
      <c r="AZ1081" s="56">
        <f t="shared" ca="1" si="464"/>
        <v>0</v>
      </c>
      <c r="BA1081" s="56">
        <f t="shared" ca="1" si="464"/>
        <v>0</v>
      </c>
      <c r="BB1081" s="56">
        <f t="shared" ca="1" si="464"/>
        <v>0</v>
      </c>
      <c r="BC1081" s="56">
        <f t="shared" ca="1" si="464"/>
        <v>0</v>
      </c>
      <c r="BD1081" s="56">
        <f t="shared" ca="1" si="464"/>
        <v>0</v>
      </c>
      <c r="BE1081" s="56">
        <f t="shared" ca="1" si="464"/>
        <v>0</v>
      </c>
      <c r="BF1081" s="56">
        <f t="shared" ca="1" si="464"/>
        <v>0</v>
      </c>
      <c r="BG1081" s="56">
        <f t="shared" ca="1" si="464"/>
        <v>0</v>
      </c>
      <c r="BJ1081" s="4"/>
    </row>
    <row r="1082" spans="1:62" x14ac:dyDescent="0.2">
      <c r="A1082" s="4" t="s">
        <v>2588</v>
      </c>
      <c r="B1082" s="4" t="s">
        <v>2589</v>
      </c>
      <c r="C1082" s="4" t="s">
        <v>1681</v>
      </c>
      <c r="D1082" s="4"/>
      <c r="E1082" s="48"/>
      <c r="F1082" s="63"/>
      <c r="G1082" s="50" t="s">
        <v>1682</v>
      </c>
      <c r="H1082" s="50" t="s">
        <v>1682</v>
      </c>
      <c r="I1082" s="51"/>
      <c r="J1082" s="52">
        <v>3</v>
      </c>
      <c r="K1082" s="52"/>
      <c r="L1082" s="53"/>
      <c r="M1082" s="54" t="str">
        <f t="shared" si="465"/>
        <v>-</v>
      </c>
      <c r="N1082" s="52">
        <f t="shared" si="458"/>
        <v>0</v>
      </c>
      <c r="O1082" s="55">
        <f t="shared" ca="1" si="443"/>
        <v>28</v>
      </c>
      <c r="P1082" s="55" t="str">
        <f t="shared" ca="1" si="444"/>
        <v>2019.7</v>
      </c>
      <c r="Q1082" s="56">
        <f t="shared" si="445"/>
        <v>0</v>
      </c>
      <c r="R1082" s="52" t="str">
        <f t="shared" si="446"/>
        <v/>
      </c>
      <c r="S1082" s="52"/>
      <c r="T1082" s="52" t="str">
        <f t="shared" si="451"/>
        <v>OV</v>
      </c>
      <c r="U1082" s="57" t="s">
        <v>178</v>
      </c>
      <c r="V1082" s="58">
        <f t="shared" ca="1" si="447"/>
        <v>0</v>
      </c>
      <c r="W1082" s="59"/>
      <c r="X1082" s="60"/>
      <c r="Y1082" s="61"/>
      <c r="Z1082" s="56">
        <f t="shared" ref="Z1082:AI1091" ca="1" si="467">IF($O1082-WEEKNUM(Z$1815)=0,$Y1082,0)</f>
        <v>0</v>
      </c>
      <c r="AA1082" s="56">
        <f t="shared" ca="1" si="467"/>
        <v>0</v>
      </c>
      <c r="AB1082" s="56">
        <f t="shared" ca="1" si="467"/>
        <v>0</v>
      </c>
      <c r="AC1082" s="56">
        <f t="shared" ca="1" si="467"/>
        <v>0</v>
      </c>
      <c r="AD1082" s="56">
        <f t="shared" ca="1" si="467"/>
        <v>0</v>
      </c>
      <c r="AE1082" s="56">
        <f t="shared" ca="1" si="467"/>
        <v>0</v>
      </c>
      <c r="AF1082" s="56">
        <f t="shared" ca="1" si="467"/>
        <v>0</v>
      </c>
      <c r="AG1082" s="56">
        <f t="shared" ca="1" si="467"/>
        <v>0</v>
      </c>
      <c r="AH1082" s="56">
        <f t="shared" ca="1" si="467"/>
        <v>0</v>
      </c>
      <c r="AI1082" s="56">
        <f t="shared" ca="1" si="467"/>
        <v>0</v>
      </c>
      <c r="AJ1082" s="56">
        <f t="shared" ref="AJ1082:AS1091" ca="1" si="468">IF($O1082-WEEKNUM(AJ$1815)=0,$Y1082,0)</f>
        <v>0</v>
      </c>
      <c r="AK1082" s="56">
        <f t="shared" ca="1" si="468"/>
        <v>0</v>
      </c>
      <c r="AL1082" s="56">
        <f t="shared" ca="1" si="468"/>
        <v>0</v>
      </c>
      <c r="AM1082" s="56">
        <f t="shared" ca="1" si="468"/>
        <v>0</v>
      </c>
      <c r="AN1082" s="56">
        <f t="shared" ca="1" si="468"/>
        <v>0</v>
      </c>
      <c r="AO1082" s="56">
        <f t="shared" ca="1" si="468"/>
        <v>0</v>
      </c>
      <c r="AP1082" s="56">
        <f t="shared" ca="1" si="468"/>
        <v>0</v>
      </c>
      <c r="AQ1082" s="56">
        <f t="shared" ca="1" si="468"/>
        <v>0</v>
      </c>
      <c r="AR1082" s="56">
        <f t="shared" ca="1" si="468"/>
        <v>0</v>
      </c>
      <c r="AS1082" s="56">
        <f t="shared" ca="1" si="468"/>
        <v>0</v>
      </c>
      <c r="AT1082" s="56">
        <f t="shared" ref="AT1082:BG1091" ca="1" si="469">IF($O1082-WEEKNUM(AT$1815)=0,$Y1082,0)</f>
        <v>0</v>
      </c>
      <c r="AU1082" s="56">
        <f t="shared" ca="1" si="469"/>
        <v>0</v>
      </c>
      <c r="AV1082" s="56">
        <f t="shared" ca="1" si="469"/>
        <v>0</v>
      </c>
      <c r="AW1082" s="56">
        <f t="shared" ca="1" si="469"/>
        <v>0</v>
      </c>
      <c r="AX1082" s="56">
        <f t="shared" ca="1" si="469"/>
        <v>0</v>
      </c>
      <c r="AY1082" s="56">
        <f t="shared" ca="1" si="469"/>
        <v>0</v>
      </c>
      <c r="AZ1082" s="56">
        <f t="shared" ca="1" si="469"/>
        <v>0</v>
      </c>
      <c r="BA1082" s="56">
        <f t="shared" ca="1" si="469"/>
        <v>0</v>
      </c>
      <c r="BB1082" s="56">
        <f t="shared" ca="1" si="469"/>
        <v>0</v>
      </c>
      <c r="BC1082" s="56">
        <f t="shared" ca="1" si="469"/>
        <v>0</v>
      </c>
      <c r="BD1082" s="56">
        <f t="shared" ca="1" si="469"/>
        <v>0</v>
      </c>
      <c r="BE1082" s="56">
        <f t="shared" ca="1" si="469"/>
        <v>0</v>
      </c>
      <c r="BF1082" s="56">
        <f t="shared" ca="1" si="469"/>
        <v>0</v>
      </c>
      <c r="BG1082" s="56">
        <f t="shared" ca="1" si="469"/>
        <v>0</v>
      </c>
      <c r="BJ1082" s="4"/>
    </row>
    <row r="1083" spans="1:62" x14ac:dyDescent="0.2">
      <c r="A1083" s="4" t="s">
        <v>2588</v>
      </c>
      <c r="B1083" s="4" t="s">
        <v>2589</v>
      </c>
      <c r="C1083" s="4" t="s">
        <v>1681</v>
      </c>
      <c r="D1083" s="4"/>
      <c r="E1083" s="48"/>
      <c r="F1083" s="63"/>
      <c r="G1083" s="50" t="s">
        <v>1682</v>
      </c>
      <c r="H1083" s="50" t="s">
        <v>1682</v>
      </c>
      <c r="I1083" s="51"/>
      <c r="J1083" s="52">
        <v>3</v>
      </c>
      <c r="K1083" s="52"/>
      <c r="L1083" s="53"/>
      <c r="M1083" s="54" t="str">
        <f t="shared" si="465"/>
        <v>-</v>
      </c>
      <c r="N1083" s="52">
        <f t="shared" si="458"/>
        <v>0</v>
      </c>
      <c r="O1083" s="55">
        <f t="shared" ca="1" si="443"/>
        <v>28</v>
      </c>
      <c r="P1083" s="55" t="str">
        <f t="shared" ca="1" si="444"/>
        <v>2019.7</v>
      </c>
      <c r="Q1083" s="56">
        <f t="shared" si="445"/>
        <v>0</v>
      </c>
      <c r="R1083" s="52" t="str">
        <f t="shared" si="446"/>
        <v/>
      </c>
      <c r="S1083" s="52"/>
      <c r="T1083" s="52" t="str">
        <f t="shared" si="451"/>
        <v>OV</v>
      </c>
      <c r="U1083" s="57" t="s">
        <v>178</v>
      </c>
      <c r="V1083" s="58">
        <f t="shared" ca="1" si="447"/>
        <v>0</v>
      </c>
      <c r="W1083" s="59"/>
      <c r="X1083" s="60"/>
      <c r="Y1083" s="61"/>
      <c r="Z1083" s="56">
        <f t="shared" ca="1" si="467"/>
        <v>0</v>
      </c>
      <c r="AA1083" s="56">
        <f t="shared" ca="1" si="467"/>
        <v>0</v>
      </c>
      <c r="AB1083" s="56">
        <f t="shared" ca="1" si="467"/>
        <v>0</v>
      </c>
      <c r="AC1083" s="56">
        <f t="shared" ca="1" si="467"/>
        <v>0</v>
      </c>
      <c r="AD1083" s="56">
        <f t="shared" ca="1" si="467"/>
        <v>0</v>
      </c>
      <c r="AE1083" s="56">
        <f t="shared" ca="1" si="467"/>
        <v>0</v>
      </c>
      <c r="AF1083" s="56">
        <f t="shared" ca="1" si="467"/>
        <v>0</v>
      </c>
      <c r="AG1083" s="56">
        <f t="shared" ca="1" si="467"/>
        <v>0</v>
      </c>
      <c r="AH1083" s="56">
        <f t="shared" ca="1" si="467"/>
        <v>0</v>
      </c>
      <c r="AI1083" s="56">
        <f t="shared" ca="1" si="467"/>
        <v>0</v>
      </c>
      <c r="AJ1083" s="56">
        <f t="shared" ca="1" si="468"/>
        <v>0</v>
      </c>
      <c r="AK1083" s="56">
        <f t="shared" ca="1" si="468"/>
        <v>0</v>
      </c>
      <c r="AL1083" s="56">
        <f t="shared" ca="1" si="468"/>
        <v>0</v>
      </c>
      <c r="AM1083" s="56">
        <f t="shared" ca="1" si="468"/>
        <v>0</v>
      </c>
      <c r="AN1083" s="56">
        <f t="shared" ca="1" si="468"/>
        <v>0</v>
      </c>
      <c r="AO1083" s="56">
        <f t="shared" ca="1" si="468"/>
        <v>0</v>
      </c>
      <c r="AP1083" s="56">
        <f t="shared" ca="1" si="468"/>
        <v>0</v>
      </c>
      <c r="AQ1083" s="56">
        <f t="shared" ca="1" si="468"/>
        <v>0</v>
      </c>
      <c r="AR1083" s="56">
        <f t="shared" ca="1" si="468"/>
        <v>0</v>
      </c>
      <c r="AS1083" s="56">
        <f t="shared" ca="1" si="468"/>
        <v>0</v>
      </c>
      <c r="AT1083" s="56">
        <f t="shared" ca="1" si="469"/>
        <v>0</v>
      </c>
      <c r="AU1083" s="56">
        <f t="shared" ca="1" si="469"/>
        <v>0</v>
      </c>
      <c r="AV1083" s="56">
        <f t="shared" ca="1" si="469"/>
        <v>0</v>
      </c>
      <c r="AW1083" s="56">
        <f t="shared" ca="1" si="469"/>
        <v>0</v>
      </c>
      <c r="AX1083" s="56">
        <f t="shared" ca="1" si="469"/>
        <v>0</v>
      </c>
      <c r="AY1083" s="56">
        <f t="shared" ca="1" si="469"/>
        <v>0</v>
      </c>
      <c r="AZ1083" s="56">
        <f t="shared" ca="1" si="469"/>
        <v>0</v>
      </c>
      <c r="BA1083" s="56">
        <f t="shared" ca="1" si="469"/>
        <v>0</v>
      </c>
      <c r="BB1083" s="56">
        <f t="shared" ca="1" si="469"/>
        <v>0</v>
      </c>
      <c r="BC1083" s="56">
        <f t="shared" ca="1" si="469"/>
        <v>0</v>
      </c>
      <c r="BD1083" s="56">
        <f t="shared" ca="1" si="469"/>
        <v>0</v>
      </c>
      <c r="BE1083" s="56">
        <f t="shared" ca="1" si="469"/>
        <v>0</v>
      </c>
      <c r="BF1083" s="56">
        <f t="shared" ca="1" si="469"/>
        <v>0</v>
      </c>
      <c r="BG1083" s="56">
        <f t="shared" ca="1" si="469"/>
        <v>0</v>
      </c>
      <c r="BJ1083" s="4"/>
    </row>
    <row r="1084" spans="1:62" x14ac:dyDescent="0.2">
      <c r="A1084" s="4" t="s">
        <v>2588</v>
      </c>
      <c r="B1084" s="4" t="s">
        <v>2589</v>
      </c>
      <c r="C1084" s="4" t="s">
        <v>1681</v>
      </c>
      <c r="D1084" s="4"/>
      <c r="E1084" s="48"/>
      <c r="F1084" s="63"/>
      <c r="G1084" s="50" t="s">
        <v>1682</v>
      </c>
      <c r="H1084" s="50" t="s">
        <v>1682</v>
      </c>
      <c r="I1084" s="51"/>
      <c r="J1084" s="52">
        <v>3</v>
      </c>
      <c r="K1084" s="52"/>
      <c r="L1084" s="53"/>
      <c r="M1084" s="54" t="str">
        <f t="shared" si="465"/>
        <v>-</v>
      </c>
      <c r="N1084" s="52">
        <f t="shared" si="458"/>
        <v>0</v>
      </c>
      <c r="O1084" s="55">
        <f t="shared" ca="1" si="443"/>
        <v>28</v>
      </c>
      <c r="P1084" s="55" t="str">
        <f t="shared" ca="1" si="444"/>
        <v>2019.7</v>
      </c>
      <c r="Q1084" s="56">
        <f t="shared" si="445"/>
        <v>0</v>
      </c>
      <c r="R1084" s="52" t="str">
        <f t="shared" si="446"/>
        <v/>
      </c>
      <c r="S1084" s="52"/>
      <c r="T1084" s="52" t="str">
        <f t="shared" si="451"/>
        <v>OV</v>
      </c>
      <c r="U1084" s="57" t="s">
        <v>178</v>
      </c>
      <c r="V1084" s="58">
        <f t="shared" ca="1" si="447"/>
        <v>0</v>
      </c>
      <c r="W1084" s="59"/>
      <c r="X1084" s="60"/>
      <c r="Y1084" s="61"/>
      <c r="Z1084" s="56">
        <f t="shared" ca="1" si="467"/>
        <v>0</v>
      </c>
      <c r="AA1084" s="56">
        <f t="shared" ca="1" si="467"/>
        <v>0</v>
      </c>
      <c r="AB1084" s="56">
        <f t="shared" ca="1" si="467"/>
        <v>0</v>
      </c>
      <c r="AC1084" s="56">
        <f t="shared" ca="1" si="467"/>
        <v>0</v>
      </c>
      <c r="AD1084" s="56">
        <f t="shared" ca="1" si="467"/>
        <v>0</v>
      </c>
      <c r="AE1084" s="56">
        <f t="shared" ca="1" si="467"/>
        <v>0</v>
      </c>
      <c r="AF1084" s="56">
        <f t="shared" ca="1" si="467"/>
        <v>0</v>
      </c>
      <c r="AG1084" s="56">
        <f t="shared" ca="1" si="467"/>
        <v>0</v>
      </c>
      <c r="AH1084" s="56">
        <f t="shared" ca="1" si="467"/>
        <v>0</v>
      </c>
      <c r="AI1084" s="56">
        <f t="shared" ca="1" si="467"/>
        <v>0</v>
      </c>
      <c r="AJ1084" s="56">
        <f t="shared" ca="1" si="468"/>
        <v>0</v>
      </c>
      <c r="AK1084" s="56">
        <f t="shared" ca="1" si="468"/>
        <v>0</v>
      </c>
      <c r="AL1084" s="56">
        <f t="shared" ca="1" si="468"/>
        <v>0</v>
      </c>
      <c r="AM1084" s="56">
        <f t="shared" ca="1" si="468"/>
        <v>0</v>
      </c>
      <c r="AN1084" s="56">
        <f t="shared" ca="1" si="468"/>
        <v>0</v>
      </c>
      <c r="AO1084" s="56">
        <f t="shared" ca="1" si="468"/>
        <v>0</v>
      </c>
      <c r="AP1084" s="56">
        <f t="shared" ca="1" si="468"/>
        <v>0</v>
      </c>
      <c r="AQ1084" s="56">
        <f t="shared" ca="1" si="468"/>
        <v>0</v>
      </c>
      <c r="AR1084" s="56">
        <f t="shared" ca="1" si="468"/>
        <v>0</v>
      </c>
      <c r="AS1084" s="56">
        <f t="shared" ca="1" si="468"/>
        <v>0</v>
      </c>
      <c r="AT1084" s="56">
        <f t="shared" ca="1" si="469"/>
        <v>0</v>
      </c>
      <c r="AU1084" s="56">
        <f t="shared" ca="1" si="469"/>
        <v>0</v>
      </c>
      <c r="AV1084" s="56">
        <f t="shared" ca="1" si="469"/>
        <v>0</v>
      </c>
      <c r="AW1084" s="56">
        <f t="shared" ca="1" si="469"/>
        <v>0</v>
      </c>
      <c r="AX1084" s="56">
        <f t="shared" ca="1" si="469"/>
        <v>0</v>
      </c>
      <c r="AY1084" s="56">
        <f t="shared" ca="1" si="469"/>
        <v>0</v>
      </c>
      <c r="AZ1084" s="56">
        <f t="shared" ca="1" si="469"/>
        <v>0</v>
      </c>
      <c r="BA1084" s="56">
        <f t="shared" ca="1" si="469"/>
        <v>0</v>
      </c>
      <c r="BB1084" s="56">
        <f t="shared" ca="1" si="469"/>
        <v>0</v>
      </c>
      <c r="BC1084" s="56">
        <f t="shared" ca="1" si="469"/>
        <v>0</v>
      </c>
      <c r="BD1084" s="56">
        <f t="shared" ca="1" si="469"/>
        <v>0</v>
      </c>
      <c r="BE1084" s="56">
        <f t="shared" ca="1" si="469"/>
        <v>0</v>
      </c>
      <c r="BF1084" s="56">
        <f t="shared" ca="1" si="469"/>
        <v>0</v>
      </c>
      <c r="BG1084" s="56">
        <f t="shared" ca="1" si="469"/>
        <v>0</v>
      </c>
      <c r="BJ1084" s="4"/>
    </row>
    <row r="1085" spans="1:62" x14ac:dyDescent="0.2">
      <c r="A1085" s="4"/>
      <c r="B1085" s="4" t="s">
        <v>2590</v>
      </c>
      <c r="C1085" s="4" t="s">
        <v>1681</v>
      </c>
      <c r="D1085" s="4"/>
      <c r="E1085" s="48"/>
      <c r="F1085" s="63"/>
      <c r="G1085" s="50" t="s">
        <v>1682</v>
      </c>
      <c r="H1085" s="50" t="s">
        <v>1682</v>
      </c>
      <c r="I1085" s="51"/>
      <c r="J1085" s="52">
        <v>3</v>
      </c>
      <c r="K1085" s="52"/>
      <c r="L1085" s="53"/>
      <c r="M1085" s="54" t="str">
        <f t="shared" si="465"/>
        <v>-</v>
      </c>
      <c r="N1085" s="52">
        <f t="shared" si="458"/>
        <v>0</v>
      </c>
      <c r="O1085" s="55">
        <f t="shared" ca="1" si="443"/>
        <v>28</v>
      </c>
      <c r="P1085" s="55" t="str">
        <f t="shared" ca="1" si="444"/>
        <v>2019.7</v>
      </c>
      <c r="Q1085" s="56">
        <f t="shared" si="445"/>
        <v>0</v>
      </c>
      <c r="R1085" s="52" t="str">
        <f t="shared" si="446"/>
        <v/>
      </c>
      <c r="S1085" s="52"/>
      <c r="T1085" s="52" t="str">
        <f t="shared" si="451"/>
        <v>OV</v>
      </c>
      <c r="U1085" s="57" t="s">
        <v>130</v>
      </c>
      <c r="V1085" s="58">
        <f t="shared" ca="1" si="447"/>
        <v>0</v>
      </c>
      <c r="W1085" s="64" t="s">
        <v>2591</v>
      </c>
      <c r="X1085" s="60"/>
      <c r="Y1085" s="61"/>
      <c r="Z1085" s="56">
        <f t="shared" ca="1" si="467"/>
        <v>0</v>
      </c>
      <c r="AA1085" s="56">
        <f t="shared" ca="1" si="467"/>
        <v>0</v>
      </c>
      <c r="AB1085" s="56">
        <f t="shared" ca="1" si="467"/>
        <v>0</v>
      </c>
      <c r="AC1085" s="56">
        <f t="shared" ca="1" si="467"/>
        <v>0</v>
      </c>
      <c r="AD1085" s="56">
        <f t="shared" ca="1" si="467"/>
        <v>0</v>
      </c>
      <c r="AE1085" s="56">
        <f t="shared" ca="1" si="467"/>
        <v>0</v>
      </c>
      <c r="AF1085" s="56">
        <f t="shared" ca="1" si="467"/>
        <v>0</v>
      </c>
      <c r="AG1085" s="56">
        <f t="shared" ca="1" si="467"/>
        <v>0</v>
      </c>
      <c r="AH1085" s="56">
        <f t="shared" ca="1" si="467"/>
        <v>0</v>
      </c>
      <c r="AI1085" s="56">
        <f t="shared" ca="1" si="467"/>
        <v>0</v>
      </c>
      <c r="AJ1085" s="56">
        <f t="shared" ca="1" si="468"/>
        <v>0</v>
      </c>
      <c r="AK1085" s="56">
        <f t="shared" ca="1" si="468"/>
        <v>0</v>
      </c>
      <c r="AL1085" s="56">
        <f t="shared" ca="1" si="468"/>
        <v>0</v>
      </c>
      <c r="AM1085" s="56">
        <f t="shared" ca="1" si="468"/>
        <v>0</v>
      </c>
      <c r="AN1085" s="56">
        <f t="shared" ca="1" si="468"/>
        <v>0</v>
      </c>
      <c r="AO1085" s="56">
        <f t="shared" ca="1" si="468"/>
        <v>0</v>
      </c>
      <c r="AP1085" s="56">
        <f t="shared" ca="1" si="468"/>
        <v>0</v>
      </c>
      <c r="AQ1085" s="56">
        <f t="shared" ca="1" si="468"/>
        <v>0</v>
      </c>
      <c r="AR1085" s="56">
        <f t="shared" ca="1" si="468"/>
        <v>0</v>
      </c>
      <c r="AS1085" s="56">
        <f t="shared" ca="1" si="468"/>
        <v>0</v>
      </c>
      <c r="AT1085" s="56">
        <f t="shared" ca="1" si="469"/>
        <v>0</v>
      </c>
      <c r="AU1085" s="56">
        <f t="shared" ca="1" si="469"/>
        <v>0</v>
      </c>
      <c r="AV1085" s="56">
        <f t="shared" ca="1" si="469"/>
        <v>0</v>
      </c>
      <c r="AW1085" s="56">
        <f t="shared" ca="1" si="469"/>
        <v>0</v>
      </c>
      <c r="AX1085" s="56">
        <f t="shared" ca="1" si="469"/>
        <v>0</v>
      </c>
      <c r="AY1085" s="56">
        <f t="shared" ca="1" si="469"/>
        <v>0</v>
      </c>
      <c r="AZ1085" s="56">
        <f t="shared" ca="1" si="469"/>
        <v>0</v>
      </c>
      <c r="BA1085" s="56">
        <f t="shared" ca="1" si="469"/>
        <v>0</v>
      </c>
      <c r="BB1085" s="56">
        <f t="shared" ca="1" si="469"/>
        <v>0</v>
      </c>
      <c r="BC1085" s="56">
        <f t="shared" ca="1" si="469"/>
        <v>0</v>
      </c>
      <c r="BD1085" s="56">
        <f t="shared" ca="1" si="469"/>
        <v>0</v>
      </c>
      <c r="BE1085" s="56">
        <f t="shared" ca="1" si="469"/>
        <v>0</v>
      </c>
      <c r="BF1085" s="56">
        <f t="shared" ca="1" si="469"/>
        <v>0</v>
      </c>
      <c r="BG1085" s="56">
        <f t="shared" ca="1" si="469"/>
        <v>0</v>
      </c>
      <c r="BJ1085" s="4"/>
    </row>
    <row r="1086" spans="1:62" x14ac:dyDescent="0.2">
      <c r="A1086" s="4" t="s">
        <v>2588</v>
      </c>
      <c r="B1086" s="4" t="s">
        <v>2592</v>
      </c>
      <c r="C1086" s="4" t="s">
        <v>1681</v>
      </c>
      <c r="D1086" s="4"/>
      <c r="E1086" s="48"/>
      <c r="F1086" s="63"/>
      <c r="G1086" s="50" t="s">
        <v>1682</v>
      </c>
      <c r="H1086" s="50" t="s">
        <v>1682</v>
      </c>
      <c r="I1086" s="51"/>
      <c r="J1086" s="52">
        <v>3</v>
      </c>
      <c r="K1086" s="52"/>
      <c r="L1086" s="53"/>
      <c r="M1086" s="54" t="str">
        <f t="shared" si="465"/>
        <v>-</v>
      </c>
      <c r="N1086" s="52">
        <f t="shared" si="458"/>
        <v>0</v>
      </c>
      <c r="O1086" s="55">
        <f t="shared" ca="1" si="443"/>
        <v>28</v>
      </c>
      <c r="P1086" s="55" t="str">
        <f t="shared" ca="1" si="444"/>
        <v>2019.7</v>
      </c>
      <c r="Q1086" s="56">
        <f t="shared" si="445"/>
        <v>0</v>
      </c>
      <c r="R1086" s="52" t="str">
        <f t="shared" si="446"/>
        <v/>
      </c>
      <c r="S1086" s="52"/>
      <c r="T1086" s="52" t="str">
        <f t="shared" si="451"/>
        <v>OV</v>
      </c>
      <c r="U1086" s="57" t="s">
        <v>130</v>
      </c>
      <c r="V1086" s="58">
        <f t="shared" ca="1" si="447"/>
        <v>0</v>
      </c>
      <c r="W1086" s="64" t="s">
        <v>2593</v>
      </c>
      <c r="X1086" s="60"/>
      <c r="Y1086" s="61"/>
      <c r="Z1086" s="56">
        <f t="shared" ca="1" si="467"/>
        <v>0</v>
      </c>
      <c r="AA1086" s="56">
        <f t="shared" ca="1" si="467"/>
        <v>0</v>
      </c>
      <c r="AB1086" s="56">
        <f t="shared" ca="1" si="467"/>
        <v>0</v>
      </c>
      <c r="AC1086" s="56">
        <f t="shared" ca="1" si="467"/>
        <v>0</v>
      </c>
      <c r="AD1086" s="56">
        <f t="shared" ca="1" si="467"/>
        <v>0</v>
      </c>
      <c r="AE1086" s="56">
        <f t="shared" ca="1" si="467"/>
        <v>0</v>
      </c>
      <c r="AF1086" s="56">
        <f t="shared" ca="1" si="467"/>
        <v>0</v>
      </c>
      <c r="AG1086" s="56">
        <f t="shared" ca="1" si="467"/>
        <v>0</v>
      </c>
      <c r="AH1086" s="56">
        <f t="shared" ca="1" si="467"/>
        <v>0</v>
      </c>
      <c r="AI1086" s="56">
        <f t="shared" ca="1" si="467"/>
        <v>0</v>
      </c>
      <c r="AJ1086" s="56">
        <f t="shared" ca="1" si="468"/>
        <v>0</v>
      </c>
      <c r="AK1086" s="56">
        <f t="shared" ca="1" si="468"/>
        <v>0</v>
      </c>
      <c r="AL1086" s="56">
        <f t="shared" ca="1" si="468"/>
        <v>0</v>
      </c>
      <c r="AM1086" s="56">
        <f t="shared" ca="1" si="468"/>
        <v>0</v>
      </c>
      <c r="AN1086" s="56">
        <f t="shared" ca="1" si="468"/>
        <v>0</v>
      </c>
      <c r="AO1086" s="56">
        <f t="shared" ca="1" si="468"/>
        <v>0</v>
      </c>
      <c r="AP1086" s="56">
        <f t="shared" ca="1" si="468"/>
        <v>0</v>
      </c>
      <c r="AQ1086" s="56">
        <f t="shared" ca="1" si="468"/>
        <v>0</v>
      </c>
      <c r="AR1086" s="56">
        <f t="shared" ca="1" si="468"/>
        <v>0</v>
      </c>
      <c r="AS1086" s="56">
        <f t="shared" ca="1" si="468"/>
        <v>0</v>
      </c>
      <c r="AT1086" s="56">
        <f t="shared" ca="1" si="469"/>
        <v>0</v>
      </c>
      <c r="AU1086" s="56">
        <f t="shared" ca="1" si="469"/>
        <v>0</v>
      </c>
      <c r="AV1086" s="56">
        <f t="shared" ca="1" si="469"/>
        <v>0</v>
      </c>
      <c r="AW1086" s="56">
        <f t="shared" ca="1" si="469"/>
        <v>0</v>
      </c>
      <c r="AX1086" s="56">
        <f t="shared" ca="1" si="469"/>
        <v>0</v>
      </c>
      <c r="AY1086" s="56">
        <f t="shared" ca="1" si="469"/>
        <v>0</v>
      </c>
      <c r="AZ1086" s="56">
        <f t="shared" ca="1" si="469"/>
        <v>0</v>
      </c>
      <c r="BA1086" s="56">
        <f t="shared" ca="1" si="469"/>
        <v>0</v>
      </c>
      <c r="BB1086" s="56">
        <f t="shared" ca="1" si="469"/>
        <v>0</v>
      </c>
      <c r="BC1086" s="56">
        <f t="shared" ca="1" si="469"/>
        <v>0</v>
      </c>
      <c r="BD1086" s="56">
        <f t="shared" ca="1" si="469"/>
        <v>0</v>
      </c>
      <c r="BE1086" s="56">
        <f t="shared" ca="1" si="469"/>
        <v>0</v>
      </c>
      <c r="BF1086" s="56">
        <f t="shared" ca="1" si="469"/>
        <v>0</v>
      </c>
      <c r="BG1086" s="56">
        <f t="shared" ca="1" si="469"/>
        <v>0</v>
      </c>
      <c r="BJ1086" s="4"/>
    </row>
    <row r="1087" spans="1:62" x14ac:dyDescent="0.2">
      <c r="A1087" s="4" t="s">
        <v>1496</v>
      </c>
      <c r="B1087" s="4" t="s">
        <v>2594</v>
      </c>
      <c r="C1087" s="4" t="s">
        <v>1681</v>
      </c>
      <c r="D1087" s="4"/>
      <c r="E1087" s="48"/>
      <c r="F1087" s="63" t="s">
        <v>1499</v>
      </c>
      <c r="G1087" s="50" t="s">
        <v>1682</v>
      </c>
      <c r="H1087" s="50" t="s">
        <v>1682</v>
      </c>
      <c r="I1087" s="51"/>
      <c r="J1087" s="52">
        <v>21</v>
      </c>
      <c r="K1087" s="52"/>
      <c r="L1087" s="53">
        <v>43594</v>
      </c>
      <c r="M1087" s="54">
        <f t="shared" si="465"/>
        <v>4</v>
      </c>
      <c r="N1087" s="52">
        <f t="shared" si="458"/>
        <v>19</v>
      </c>
      <c r="O1087" s="55">
        <f t="shared" ca="1" si="443"/>
        <v>28</v>
      </c>
      <c r="P1087" s="55" t="str">
        <f t="shared" ca="1" si="444"/>
        <v>2019.7</v>
      </c>
      <c r="Q1087" s="56">
        <f t="shared" si="445"/>
        <v>215.91131855309217</v>
      </c>
      <c r="R1087" s="52">
        <f t="shared" ca="1" si="446"/>
        <v>62</v>
      </c>
      <c r="S1087" s="52"/>
      <c r="T1087" s="52" t="str">
        <f t="shared" ca="1" si="451"/>
        <v>OV</v>
      </c>
      <c r="U1087" s="57" t="s">
        <v>130</v>
      </c>
      <c r="V1087" s="58">
        <f t="shared" ca="1" si="447"/>
        <v>0</v>
      </c>
      <c r="W1087" s="64" t="s">
        <v>2595</v>
      </c>
      <c r="X1087" s="60">
        <v>173</v>
      </c>
      <c r="Y1087" s="61">
        <v>925.18</v>
      </c>
      <c r="Z1087" s="56">
        <f t="shared" ca="1" si="467"/>
        <v>0</v>
      </c>
      <c r="AA1087" s="56">
        <f t="shared" ca="1" si="467"/>
        <v>0</v>
      </c>
      <c r="AB1087" s="56">
        <f t="shared" ca="1" si="467"/>
        <v>0</v>
      </c>
      <c r="AC1087" s="56">
        <f t="shared" ca="1" si="467"/>
        <v>0</v>
      </c>
      <c r="AD1087" s="56">
        <f t="shared" ca="1" si="467"/>
        <v>0</v>
      </c>
      <c r="AE1087" s="56">
        <f t="shared" ca="1" si="467"/>
        <v>0</v>
      </c>
      <c r="AF1087" s="56">
        <f t="shared" ca="1" si="467"/>
        <v>0</v>
      </c>
      <c r="AG1087" s="56">
        <f t="shared" ca="1" si="467"/>
        <v>0</v>
      </c>
      <c r="AH1087" s="56">
        <f t="shared" ca="1" si="467"/>
        <v>0</v>
      </c>
      <c r="AI1087" s="56">
        <f t="shared" ca="1" si="467"/>
        <v>925.18</v>
      </c>
      <c r="AJ1087" s="56">
        <f t="shared" ca="1" si="468"/>
        <v>0</v>
      </c>
      <c r="AK1087" s="56">
        <f t="shared" ca="1" si="468"/>
        <v>0</v>
      </c>
      <c r="AL1087" s="56">
        <f t="shared" ca="1" si="468"/>
        <v>0</v>
      </c>
      <c r="AM1087" s="56">
        <f t="shared" ca="1" si="468"/>
        <v>0</v>
      </c>
      <c r="AN1087" s="56">
        <f t="shared" ca="1" si="468"/>
        <v>0</v>
      </c>
      <c r="AO1087" s="56">
        <f t="shared" ca="1" si="468"/>
        <v>0</v>
      </c>
      <c r="AP1087" s="56">
        <f t="shared" ca="1" si="468"/>
        <v>0</v>
      </c>
      <c r="AQ1087" s="56">
        <f t="shared" ca="1" si="468"/>
        <v>0</v>
      </c>
      <c r="AR1087" s="56">
        <f t="shared" ca="1" si="468"/>
        <v>0</v>
      </c>
      <c r="AS1087" s="56">
        <f t="shared" ca="1" si="468"/>
        <v>0</v>
      </c>
      <c r="AT1087" s="56">
        <f t="shared" ca="1" si="469"/>
        <v>0</v>
      </c>
      <c r="AU1087" s="56">
        <f t="shared" ca="1" si="469"/>
        <v>0</v>
      </c>
      <c r="AV1087" s="56">
        <f t="shared" ca="1" si="469"/>
        <v>0</v>
      </c>
      <c r="AW1087" s="56">
        <f t="shared" ca="1" si="469"/>
        <v>0</v>
      </c>
      <c r="AX1087" s="56">
        <f t="shared" ca="1" si="469"/>
        <v>0</v>
      </c>
      <c r="AY1087" s="56">
        <f t="shared" ca="1" si="469"/>
        <v>0</v>
      </c>
      <c r="AZ1087" s="56">
        <f t="shared" ca="1" si="469"/>
        <v>0</v>
      </c>
      <c r="BA1087" s="56">
        <f t="shared" ca="1" si="469"/>
        <v>0</v>
      </c>
      <c r="BB1087" s="56">
        <f t="shared" ca="1" si="469"/>
        <v>0</v>
      </c>
      <c r="BC1087" s="56">
        <f t="shared" ca="1" si="469"/>
        <v>0</v>
      </c>
      <c r="BD1087" s="56">
        <f t="shared" ca="1" si="469"/>
        <v>0</v>
      </c>
      <c r="BE1087" s="56">
        <f t="shared" ca="1" si="469"/>
        <v>0</v>
      </c>
      <c r="BF1087" s="56">
        <f t="shared" ca="1" si="469"/>
        <v>0</v>
      </c>
      <c r="BG1087" s="56">
        <f t="shared" ca="1" si="469"/>
        <v>0</v>
      </c>
      <c r="BJ1087" s="4"/>
    </row>
    <row r="1088" spans="1:62" x14ac:dyDescent="0.2">
      <c r="A1088" s="4" t="s">
        <v>1496</v>
      </c>
      <c r="B1088" s="4" t="s">
        <v>2594</v>
      </c>
      <c r="C1088" s="4" t="s">
        <v>1681</v>
      </c>
      <c r="D1088" s="4"/>
      <c r="E1088" s="48"/>
      <c r="F1088" s="63"/>
      <c r="G1088" s="50" t="s">
        <v>1682</v>
      </c>
      <c r="H1088" s="50" t="s">
        <v>1682</v>
      </c>
      <c r="I1088" s="51"/>
      <c r="J1088" s="52">
        <v>21</v>
      </c>
      <c r="K1088" s="52"/>
      <c r="L1088" s="53"/>
      <c r="M1088" s="54" t="str">
        <f>IF(L1088="","-",WEEKDAY(L1088,2))</f>
        <v>-</v>
      </c>
      <c r="N1088" s="52">
        <f t="shared" si="458"/>
        <v>0</v>
      </c>
      <c r="O1088" s="55">
        <f t="shared" ca="1" si="443"/>
        <v>28</v>
      </c>
      <c r="P1088" s="55" t="str">
        <f t="shared" ca="1" si="444"/>
        <v>2019.7</v>
      </c>
      <c r="Q1088" s="56">
        <f t="shared" si="445"/>
        <v>0</v>
      </c>
      <c r="R1088" s="52" t="str">
        <f t="shared" si="446"/>
        <v/>
      </c>
      <c r="S1088" s="52"/>
      <c r="T1088" s="52" t="str">
        <f t="shared" si="451"/>
        <v>OV</v>
      </c>
      <c r="U1088" s="57" t="s">
        <v>130</v>
      </c>
      <c r="V1088" s="58">
        <f t="shared" ca="1" si="447"/>
        <v>0</v>
      </c>
      <c r="W1088" s="64" t="s">
        <v>2595</v>
      </c>
      <c r="X1088" s="60"/>
      <c r="Y1088" s="61"/>
      <c r="Z1088" s="56">
        <f t="shared" ca="1" si="467"/>
        <v>0</v>
      </c>
      <c r="AA1088" s="56">
        <f t="shared" ca="1" si="467"/>
        <v>0</v>
      </c>
      <c r="AB1088" s="56">
        <f t="shared" ca="1" si="467"/>
        <v>0</v>
      </c>
      <c r="AC1088" s="56">
        <f t="shared" ca="1" si="467"/>
        <v>0</v>
      </c>
      <c r="AD1088" s="56">
        <f t="shared" ca="1" si="467"/>
        <v>0</v>
      </c>
      <c r="AE1088" s="56">
        <f t="shared" ca="1" si="467"/>
        <v>0</v>
      </c>
      <c r="AF1088" s="56">
        <f t="shared" ca="1" si="467"/>
        <v>0</v>
      </c>
      <c r="AG1088" s="56">
        <f t="shared" ca="1" si="467"/>
        <v>0</v>
      </c>
      <c r="AH1088" s="56">
        <f t="shared" ca="1" si="467"/>
        <v>0</v>
      </c>
      <c r="AI1088" s="56">
        <f t="shared" ca="1" si="467"/>
        <v>0</v>
      </c>
      <c r="AJ1088" s="56">
        <f t="shared" ca="1" si="468"/>
        <v>0</v>
      </c>
      <c r="AK1088" s="56">
        <f t="shared" ca="1" si="468"/>
        <v>0</v>
      </c>
      <c r="AL1088" s="56">
        <f t="shared" ca="1" si="468"/>
        <v>0</v>
      </c>
      <c r="AM1088" s="56">
        <f t="shared" ca="1" si="468"/>
        <v>0</v>
      </c>
      <c r="AN1088" s="56">
        <f t="shared" ca="1" si="468"/>
        <v>0</v>
      </c>
      <c r="AO1088" s="56">
        <f t="shared" ca="1" si="468"/>
        <v>0</v>
      </c>
      <c r="AP1088" s="56">
        <f t="shared" ca="1" si="468"/>
        <v>0</v>
      </c>
      <c r="AQ1088" s="56">
        <f t="shared" ca="1" si="468"/>
        <v>0</v>
      </c>
      <c r="AR1088" s="56">
        <f t="shared" ca="1" si="468"/>
        <v>0</v>
      </c>
      <c r="AS1088" s="56">
        <f t="shared" ca="1" si="468"/>
        <v>0</v>
      </c>
      <c r="AT1088" s="56">
        <f t="shared" ca="1" si="469"/>
        <v>0</v>
      </c>
      <c r="AU1088" s="56">
        <f t="shared" ca="1" si="469"/>
        <v>0</v>
      </c>
      <c r="AV1088" s="56">
        <f t="shared" ca="1" si="469"/>
        <v>0</v>
      </c>
      <c r="AW1088" s="56">
        <f t="shared" ca="1" si="469"/>
        <v>0</v>
      </c>
      <c r="AX1088" s="56">
        <f t="shared" ca="1" si="469"/>
        <v>0</v>
      </c>
      <c r="AY1088" s="56">
        <f t="shared" ca="1" si="469"/>
        <v>0</v>
      </c>
      <c r="AZ1088" s="56">
        <f t="shared" ca="1" si="469"/>
        <v>0</v>
      </c>
      <c r="BA1088" s="56">
        <f t="shared" ca="1" si="469"/>
        <v>0</v>
      </c>
      <c r="BB1088" s="56">
        <f t="shared" ca="1" si="469"/>
        <v>0</v>
      </c>
      <c r="BC1088" s="56">
        <f t="shared" ca="1" si="469"/>
        <v>0</v>
      </c>
      <c r="BD1088" s="56">
        <f t="shared" ca="1" si="469"/>
        <v>0</v>
      </c>
      <c r="BE1088" s="56">
        <f t="shared" ca="1" si="469"/>
        <v>0</v>
      </c>
      <c r="BF1088" s="56">
        <f t="shared" ca="1" si="469"/>
        <v>0</v>
      </c>
      <c r="BG1088" s="56">
        <f t="shared" ca="1" si="469"/>
        <v>0</v>
      </c>
      <c r="BJ1088" s="4"/>
    </row>
    <row r="1089" spans="1:62" x14ac:dyDescent="0.2">
      <c r="A1089" s="4" t="s">
        <v>2596</v>
      </c>
      <c r="B1089" s="4" t="s">
        <v>2597</v>
      </c>
      <c r="C1089" s="4" t="s">
        <v>1681</v>
      </c>
      <c r="D1089" s="4"/>
      <c r="E1089" s="48"/>
      <c r="F1089" s="63"/>
      <c r="G1089" s="50" t="s">
        <v>1682</v>
      </c>
      <c r="H1089" s="50" t="s">
        <v>1682</v>
      </c>
      <c r="I1089" s="51"/>
      <c r="J1089" s="52">
        <v>0</v>
      </c>
      <c r="K1089" s="52"/>
      <c r="L1089" s="53"/>
      <c r="M1089" s="54" t="str">
        <f t="shared" si="465"/>
        <v>-</v>
      </c>
      <c r="N1089" s="52">
        <f t="shared" si="458"/>
        <v>0</v>
      </c>
      <c r="O1089" s="55">
        <f t="shared" ca="1" si="443"/>
        <v>28</v>
      </c>
      <c r="P1089" s="55" t="str">
        <f t="shared" ca="1" si="444"/>
        <v>2019.7</v>
      </c>
      <c r="Q1089" s="56">
        <f t="shared" si="445"/>
        <v>0</v>
      </c>
      <c r="R1089" s="52" t="str">
        <f t="shared" si="446"/>
        <v/>
      </c>
      <c r="S1089" s="52"/>
      <c r="T1089" s="52" t="str">
        <f t="shared" si="451"/>
        <v>OV</v>
      </c>
      <c r="U1089" s="57" t="s">
        <v>178</v>
      </c>
      <c r="V1089" s="58">
        <f t="shared" ca="1" si="447"/>
        <v>0</v>
      </c>
      <c r="W1089" s="59"/>
      <c r="X1089" s="60"/>
      <c r="Y1089" s="61"/>
      <c r="Z1089" s="56">
        <f t="shared" ca="1" si="467"/>
        <v>0</v>
      </c>
      <c r="AA1089" s="56">
        <f t="shared" ca="1" si="467"/>
        <v>0</v>
      </c>
      <c r="AB1089" s="56">
        <f t="shared" ca="1" si="467"/>
        <v>0</v>
      </c>
      <c r="AC1089" s="56">
        <f t="shared" ca="1" si="467"/>
        <v>0</v>
      </c>
      <c r="AD1089" s="56">
        <f t="shared" ca="1" si="467"/>
        <v>0</v>
      </c>
      <c r="AE1089" s="56">
        <f t="shared" ca="1" si="467"/>
        <v>0</v>
      </c>
      <c r="AF1089" s="56">
        <f t="shared" ca="1" si="467"/>
        <v>0</v>
      </c>
      <c r="AG1089" s="56">
        <f t="shared" ca="1" si="467"/>
        <v>0</v>
      </c>
      <c r="AH1089" s="56">
        <f t="shared" ca="1" si="467"/>
        <v>0</v>
      </c>
      <c r="AI1089" s="56">
        <f t="shared" ca="1" si="467"/>
        <v>0</v>
      </c>
      <c r="AJ1089" s="56">
        <f t="shared" ca="1" si="468"/>
        <v>0</v>
      </c>
      <c r="AK1089" s="56">
        <f t="shared" ca="1" si="468"/>
        <v>0</v>
      </c>
      <c r="AL1089" s="56">
        <f t="shared" ca="1" si="468"/>
        <v>0</v>
      </c>
      <c r="AM1089" s="56">
        <f t="shared" ca="1" si="468"/>
        <v>0</v>
      </c>
      <c r="AN1089" s="56">
        <f t="shared" ca="1" si="468"/>
        <v>0</v>
      </c>
      <c r="AO1089" s="56">
        <f t="shared" ca="1" si="468"/>
        <v>0</v>
      </c>
      <c r="AP1089" s="56">
        <f t="shared" ca="1" si="468"/>
        <v>0</v>
      </c>
      <c r="AQ1089" s="56">
        <f t="shared" ca="1" si="468"/>
        <v>0</v>
      </c>
      <c r="AR1089" s="56">
        <f t="shared" ca="1" si="468"/>
        <v>0</v>
      </c>
      <c r="AS1089" s="56">
        <f t="shared" ca="1" si="468"/>
        <v>0</v>
      </c>
      <c r="AT1089" s="56">
        <f t="shared" ca="1" si="469"/>
        <v>0</v>
      </c>
      <c r="AU1089" s="56">
        <f t="shared" ca="1" si="469"/>
        <v>0</v>
      </c>
      <c r="AV1089" s="56">
        <f t="shared" ca="1" si="469"/>
        <v>0</v>
      </c>
      <c r="AW1089" s="56">
        <f t="shared" ca="1" si="469"/>
        <v>0</v>
      </c>
      <c r="AX1089" s="56">
        <f t="shared" ca="1" si="469"/>
        <v>0</v>
      </c>
      <c r="AY1089" s="56">
        <f t="shared" ca="1" si="469"/>
        <v>0</v>
      </c>
      <c r="AZ1089" s="56">
        <f t="shared" ca="1" si="469"/>
        <v>0</v>
      </c>
      <c r="BA1089" s="56">
        <f t="shared" ca="1" si="469"/>
        <v>0</v>
      </c>
      <c r="BB1089" s="56">
        <f t="shared" ca="1" si="469"/>
        <v>0</v>
      </c>
      <c r="BC1089" s="56">
        <f t="shared" ca="1" si="469"/>
        <v>0</v>
      </c>
      <c r="BD1089" s="56">
        <f t="shared" ca="1" si="469"/>
        <v>0</v>
      </c>
      <c r="BE1089" s="56">
        <f t="shared" ca="1" si="469"/>
        <v>0</v>
      </c>
      <c r="BF1089" s="56">
        <f t="shared" ca="1" si="469"/>
        <v>0</v>
      </c>
      <c r="BG1089" s="56">
        <f t="shared" ca="1" si="469"/>
        <v>0</v>
      </c>
      <c r="BJ1089" s="4"/>
    </row>
    <row r="1090" spans="1:62" x14ac:dyDescent="0.2">
      <c r="A1090" s="4" t="s">
        <v>2598</v>
      </c>
      <c r="B1090" s="4" t="s">
        <v>2599</v>
      </c>
      <c r="C1090" s="4" t="s">
        <v>1681</v>
      </c>
      <c r="D1090" s="4"/>
      <c r="E1090" s="48"/>
      <c r="F1090" s="63"/>
      <c r="G1090" s="50" t="s">
        <v>1682</v>
      </c>
      <c r="H1090" s="50" t="s">
        <v>1682</v>
      </c>
      <c r="I1090" s="51"/>
      <c r="J1090" s="52">
        <v>14</v>
      </c>
      <c r="K1090" s="52"/>
      <c r="L1090" s="53"/>
      <c r="M1090" s="54" t="str">
        <f t="shared" si="465"/>
        <v>-</v>
      </c>
      <c r="N1090" s="52">
        <f t="shared" si="458"/>
        <v>0</v>
      </c>
      <c r="O1090" s="55">
        <f t="shared" ref="O1090:O1132" ca="1" si="470">WEEKNUM(IF((L1090)&lt;$A$1825,$A$1825,(L1090)))</f>
        <v>28</v>
      </c>
      <c r="P1090" s="55" t="str">
        <f t="shared" ref="P1090:P1132" ca="1" si="471">YEAR(IF((L1090)&lt;$A$1825,$A$1825,(L1090)))&amp;"."&amp;MONTH(IF((L1090)&lt;$A$1825,$A$1825,(L1090)))</f>
        <v>2019.7</v>
      </c>
      <c r="Q1090" s="56">
        <f t="shared" ref="Q1090:Q1132" si="472">IF(U1090="PLN",Y1090/$A$1826,Y1090)</f>
        <v>0</v>
      </c>
      <c r="R1090" s="52" t="str">
        <f t="shared" ref="R1090:R1132" si="473">IF(L1090=0,"",IFERROR(_xlfn.DAYS($A$1825,L1090),""))</f>
        <v/>
      </c>
      <c r="S1090" s="52"/>
      <c r="T1090" s="52" t="str">
        <f t="shared" si="451"/>
        <v>OV</v>
      </c>
      <c r="U1090" s="57" t="s">
        <v>178</v>
      </c>
      <c r="V1090" s="58">
        <f t="shared" ca="1" si="447"/>
        <v>0</v>
      </c>
      <c r="W1090" s="59"/>
      <c r="X1090" s="60"/>
      <c r="Y1090" s="61"/>
      <c r="Z1090" s="56">
        <f t="shared" ca="1" si="467"/>
        <v>0</v>
      </c>
      <c r="AA1090" s="56">
        <f t="shared" ca="1" si="467"/>
        <v>0</v>
      </c>
      <c r="AB1090" s="56">
        <f t="shared" ca="1" si="467"/>
        <v>0</v>
      </c>
      <c r="AC1090" s="56">
        <f t="shared" ca="1" si="467"/>
        <v>0</v>
      </c>
      <c r="AD1090" s="56">
        <f t="shared" ca="1" si="467"/>
        <v>0</v>
      </c>
      <c r="AE1090" s="56">
        <f t="shared" ca="1" si="467"/>
        <v>0</v>
      </c>
      <c r="AF1090" s="56">
        <f t="shared" ca="1" si="467"/>
        <v>0</v>
      </c>
      <c r="AG1090" s="56">
        <f t="shared" ca="1" si="467"/>
        <v>0</v>
      </c>
      <c r="AH1090" s="56">
        <f t="shared" ca="1" si="467"/>
        <v>0</v>
      </c>
      <c r="AI1090" s="56">
        <f t="shared" ca="1" si="467"/>
        <v>0</v>
      </c>
      <c r="AJ1090" s="56">
        <f t="shared" ca="1" si="468"/>
        <v>0</v>
      </c>
      <c r="AK1090" s="56">
        <f t="shared" ca="1" si="468"/>
        <v>0</v>
      </c>
      <c r="AL1090" s="56">
        <f t="shared" ca="1" si="468"/>
        <v>0</v>
      </c>
      <c r="AM1090" s="56">
        <f t="shared" ca="1" si="468"/>
        <v>0</v>
      </c>
      <c r="AN1090" s="56">
        <f t="shared" ca="1" si="468"/>
        <v>0</v>
      </c>
      <c r="AO1090" s="56">
        <f t="shared" ca="1" si="468"/>
        <v>0</v>
      </c>
      <c r="AP1090" s="56">
        <f t="shared" ca="1" si="468"/>
        <v>0</v>
      </c>
      <c r="AQ1090" s="56">
        <f t="shared" ca="1" si="468"/>
        <v>0</v>
      </c>
      <c r="AR1090" s="56">
        <f t="shared" ca="1" si="468"/>
        <v>0</v>
      </c>
      <c r="AS1090" s="56">
        <f t="shared" ca="1" si="468"/>
        <v>0</v>
      </c>
      <c r="AT1090" s="56">
        <f t="shared" ca="1" si="469"/>
        <v>0</v>
      </c>
      <c r="AU1090" s="56">
        <f t="shared" ca="1" si="469"/>
        <v>0</v>
      </c>
      <c r="AV1090" s="56">
        <f t="shared" ca="1" si="469"/>
        <v>0</v>
      </c>
      <c r="AW1090" s="56">
        <f t="shared" ca="1" si="469"/>
        <v>0</v>
      </c>
      <c r="AX1090" s="56">
        <f t="shared" ca="1" si="469"/>
        <v>0</v>
      </c>
      <c r="AY1090" s="56">
        <f t="shared" ca="1" si="469"/>
        <v>0</v>
      </c>
      <c r="AZ1090" s="56">
        <f t="shared" ca="1" si="469"/>
        <v>0</v>
      </c>
      <c r="BA1090" s="56">
        <f t="shared" ca="1" si="469"/>
        <v>0</v>
      </c>
      <c r="BB1090" s="56">
        <f t="shared" ca="1" si="469"/>
        <v>0</v>
      </c>
      <c r="BC1090" s="56">
        <f t="shared" ca="1" si="469"/>
        <v>0</v>
      </c>
      <c r="BD1090" s="56">
        <f t="shared" ca="1" si="469"/>
        <v>0</v>
      </c>
      <c r="BE1090" s="56">
        <f t="shared" ca="1" si="469"/>
        <v>0</v>
      </c>
      <c r="BF1090" s="56">
        <f t="shared" ca="1" si="469"/>
        <v>0</v>
      </c>
      <c r="BG1090" s="56">
        <f t="shared" ca="1" si="469"/>
        <v>0</v>
      </c>
      <c r="BJ1090" s="4"/>
    </row>
    <row r="1091" spans="1:62" x14ac:dyDescent="0.2">
      <c r="A1091" s="4"/>
      <c r="B1091" s="4" t="s">
        <v>2600</v>
      </c>
      <c r="C1091" s="4" t="s">
        <v>1681</v>
      </c>
      <c r="D1091" s="4"/>
      <c r="E1091" s="48"/>
      <c r="F1091" s="49"/>
      <c r="G1091" s="50" t="s">
        <v>1682</v>
      </c>
      <c r="H1091" s="50" t="s">
        <v>1682</v>
      </c>
      <c r="I1091" s="51"/>
      <c r="J1091" s="52"/>
      <c r="K1091" s="52"/>
      <c r="L1091" s="53"/>
      <c r="M1091" s="54" t="str">
        <f t="shared" si="465"/>
        <v>-</v>
      </c>
      <c r="N1091" s="52">
        <f t="shared" si="458"/>
        <v>0</v>
      </c>
      <c r="O1091" s="55">
        <f t="shared" ca="1" si="470"/>
        <v>28</v>
      </c>
      <c r="P1091" s="55" t="str">
        <f t="shared" ca="1" si="471"/>
        <v>2019.7</v>
      </c>
      <c r="Q1091" s="56">
        <f t="shared" si="472"/>
        <v>0</v>
      </c>
      <c r="R1091" s="52" t="str">
        <f t="shared" si="473"/>
        <v/>
      </c>
      <c r="S1091" s="52"/>
      <c r="T1091" s="52" t="str">
        <f t="shared" si="451"/>
        <v>OV</v>
      </c>
      <c r="U1091" s="57" t="s">
        <v>130</v>
      </c>
      <c r="V1091" s="58">
        <f t="shared" ca="1" si="447"/>
        <v>0</v>
      </c>
      <c r="W1091" s="59"/>
      <c r="X1091" s="60"/>
      <c r="Y1091" s="61"/>
      <c r="Z1091" s="56">
        <f t="shared" ca="1" si="467"/>
        <v>0</v>
      </c>
      <c r="AA1091" s="56">
        <f t="shared" ca="1" si="467"/>
        <v>0</v>
      </c>
      <c r="AB1091" s="56">
        <f t="shared" ca="1" si="467"/>
        <v>0</v>
      </c>
      <c r="AC1091" s="56">
        <f t="shared" ca="1" si="467"/>
        <v>0</v>
      </c>
      <c r="AD1091" s="56">
        <f t="shared" ca="1" si="467"/>
        <v>0</v>
      </c>
      <c r="AE1091" s="56">
        <f t="shared" ca="1" si="467"/>
        <v>0</v>
      </c>
      <c r="AF1091" s="56">
        <f t="shared" ca="1" si="467"/>
        <v>0</v>
      </c>
      <c r="AG1091" s="56">
        <f t="shared" ca="1" si="467"/>
        <v>0</v>
      </c>
      <c r="AH1091" s="56">
        <f t="shared" ca="1" si="467"/>
        <v>0</v>
      </c>
      <c r="AI1091" s="56">
        <f t="shared" ca="1" si="467"/>
        <v>0</v>
      </c>
      <c r="AJ1091" s="56">
        <f t="shared" ca="1" si="468"/>
        <v>0</v>
      </c>
      <c r="AK1091" s="56">
        <f t="shared" ca="1" si="468"/>
        <v>0</v>
      </c>
      <c r="AL1091" s="56">
        <f t="shared" ca="1" si="468"/>
        <v>0</v>
      </c>
      <c r="AM1091" s="56">
        <f t="shared" ca="1" si="468"/>
        <v>0</v>
      </c>
      <c r="AN1091" s="56">
        <f t="shared" ca="1" si="468"/>
        <v>0</v>
      </c>
      <c r="AO1091" s="56">
        <f t="shared" ca="1" si="468"/>
        <v>0</v>
      </c>
      <c r="AP1091" s="56">
        <f t="shared" ca="1" si="468"/>
        <v>0</v>
      </c>
      <c r="AQ1091" s="56">
        <f t="shared" ca="1" si="468"/>
        <v>0</v>
      </c>
      <c r="AR1091" s="56">
        <f t="shared" ca="1" si="468"/>
        <v>0</v>
      </c>
      <c r="AS1091" s="56">
        <f t="shared" ca="1" si="468"/>
        <v>0</v>
      </c>
      <c r="AT1091" s="56">
        <f t="shared" ca="1" si="469"/>
        <v>0</v>
      </c>
      <c r="AU1091" s="56">
        <f t="shared" ca="1" si="469"/>
        <v>0</v>
      </c>
      <c r="AV1091" s="56">
        <f t="shared" ca="1" si="469"/>
        <v>0</v>
      </c>
      <c r="AW1091" s="56">
        <f t="shared" ca="1" si="469"/>
        <v>0</v>
      </c>
      <c r="AX1091" s="56">
        <f t="shared" ca="1" si="469"/>
        <v>0</v>
      </c>
      <c r="AY1091" s="56">
        <f t="shared" ca="1" si="469"/>
        <v>0</v>
      </c>
      <c r="AZ1091" s="56">
        <f t="shared" ca="1" si="469"/>
        <v>0</v>
      </c>
      <c r="BA1091" s="56">
        <f t="shared" ca="1" si="469"/>
        <v>0</v>
      </c>
      <c r="BB1091" s="56">
        <f t="shared" ca="1" si="469"/>
        <v>0</v>
      </c>
      <c r="BC1091" s="56">
        <f t="shared" ca="1" si="469"/>
        <v>0</v>
      </c>
      <c r="BD1091" s="56">
        <f t="shared" ca="1" si="469"/>
        <v>0</v>
      </c>
      <c r="BE1091" s="56">
        <f t="shared" ca="1" si="469"/>
        <v>0</v>
      </c>
      <c r="BF1091" s="56">
        <f t="shared" ca="1" si="469"/>
        <v>0</v>
      </c>
      <c r="BG1091" s="56">
        <f t="shared" ca="1" si="469"/>
        <v>0</v>
      </c>
      <c r="BJ1091" s="4"/>
    </row>
    <row r="1092" spans="1:62" s="4" customFormat="1" x14ac:dyDescent="0.2">
      <c r="A1092" s="4" t="s">
        <v>1271</v>
      </c>
      <c r="B1092" s="4" t="s">
        <v>2601</v>
      </c>
      <c r="C1092" s="4" t="s">
        <v>1681</v>
      </c>
      <c r="E1092" s="62"/>
      <c r="F1092" s="63"/>
      <c r="G1092" s="50" t="s">
        <v>1682</v>
      </c>
      <c r="H1092" s="50" t="s">
        <v>1682</v>
      </c>
      <c r="I1092" s="51"/>
      <c r="J1092" s="52">
        <v>0</v>
      </c>
      <c r="K1092" s="52"/>
      <c r="L1092" s="53"/>
      <c r="M1092" s="54" t="str">
        <f t="shared" si="465"/>
        <v>-</v>
      </c>
      <c r="N1092" s="52">
        <f t="shared" si="458"/>
        <v>0</v>
      </c>
      <c r="O1092" s="55">
        <f t="shared" ca="1" si="470"/>
        <v>28</v>
      </c>
      <c r="P1092" s="55" t="str">
        <f t="shared" ca="1" si="471"/>
        <v>2019.7</v>
      </c>
      <c r="Q1092" s="56">
        <f t="shared" si="472"/>
        <v>0</v>
      </c>
      <c r="R1092" s="52" t="str">
        <f t="shared" si="473"/>
        <v/>
      </c>
      <c r="S1092" s="52"/>
      <c r="T1092" s="52" t="str">
        <f t="shared" si="451"/>
        <v>OV</v>
      </c>
      <c r="U1092" s="57" t="s">
        <v>130</v>
      </c>
      <c r="V1092" s="58">
        <f t="shared" ca="1" si="447"/>
        <v>0</v>
      </c>
      <c r="W1092" s="59"/>
      <c r="X1092" s="60"/>
      <c r="Y1092" s="61"/>
      <c r="Z1092" s="56">
        <f t="shared" ref="Z1092:AI1101" ca="1" si="474">IF($O1092-WEEKNUM(Z$1815)=0,$Y1092,0)</f>
        <v>0</v>
      </c>
      <c r="AA1092" s="56">
        <f t="shared" ca="1" si="474"/>
        <v>0</v>
      </c>
      <c r="AB1092" s="56">
        <f t="shared" ca="1" si="474"/>
        <v>0</v>
      </c>
      <c r="AC1092" s="56">
        <f t="shared" ca="1" si="474"/>
        <v>0</v>
      </c>
      <c r="AD1092" s="56">
        <f t="shared" ca="1" si="474"/>
        <v>0</v>
      </c>
      <c r="AE1092" s="56">
        <f t="shared" ca="1" si="474"/>
        <v>0</v>
      </c>
      <c r="AF1092" s="56">
        <f t="shared" ca="1" si="474"/>
        <v>0</v>
      </c>
      <c r="AG1092" s="56">
        <f t="shared" ca="1" si="474"/>
        <v>0</v>
      </c>
      <c r="AH1092" s="56">
        <f t="shared" ca="1" si="474"/>
        <v>0</v>
      </c>
      <c r="AI1092" s="56">
        <f t="shared" ca="1" si="474"/>
        <v>0</v>
      </c>
      <c r="AJ1092" s="56">
        <f t="shared" ref="AJ1092:AS1101" ca="1" si="475">IF($O1092-WEEKNUM(AJ$1815)=0,$Y1092,0)</f>
        <v>0</v>
      </c>
      <c r="AK1092" s="56">
        <f t="shared" ca="1" si="475"/>
        <v>0</v>
      </c>
      <c r="AL1092" s="56">
        <f t="shared" ca="1" si="475"/>
        <v>0</v>
      </c>
      <c r="AM1092" s="56">
        <f t="shared" ca="1" si="475"/>
        <v>0</v>
      </c>
      <c r="AN1092" s="56">
        <f t="shared" ca="1" si="475"/>
        <v>0</v>
      </c>
      <c r="AO1092" s="56">
        <f t="shared" ca="1" si="475"/>
        <v>0</v>
      </c>
      <c r="AP1092" s="56">
        <f t="shared" ca="1" si="475"/>
        <v>0</v>
      </c>
      <c r="AQ1092" s="56">
        <f t="shared" ca="1" si="475"/>
        <v>0</v>
      </c>
      <c r="AR1092" s="56">
        <f t="shared" ca="1" si="475"/>
        <v>0</v>
      </c>
      <c r="AS1092" s="56">
        <f t="shared" ca="1" si="475"/>
        <v>0</v>
      </c>
      <c r="AT1092" s="56">
        <f t="shared" ref="AT1092:BG1101" ca="1" si="476">IF($O1092-WEEKNUM(AT$1815)=0,$Y1092,0)</f>
        <v>0</v>
      </c>
      <c r="AU1092" s="56">
        <f t="shared" ca="1" si="476"/>
        <v>0</v>
      </c>
      <c r="AV1092" s="56">
        <f t="shared" ca="1" si="476"/>
        <v>0</v>
      </c>
      <c r="AW1092" s="56">
        <f t="shared" ca="1" si="476"/>
        <v>0</v>
      </c>
      <c r="AX1092" s="56">
        <f t="shared" ca="1" si="476"/>
        <v>0</v>
      </c>
      <c r="AY1092" s="56">
        <f t="shared" ca="1" si="476"/>
        <v>0</v>
      </c>
      <c r="AZ1092" s="56">
        <f t="shared" ca="1" si="476"/>
        <v>0</v>
      </c>
      <c r="BA1092" s="56">
        <f t="shared" ca="1" si="476"/>
        <v>0</v>
      </c>
      <c r="BB1092" s="56">
        <f t="shared" ca="1" si="476"/>
        <v>0</v>
      </c>
      <c r="BC1092" s="56">
        <f t="shared" ca="1" si="476"/>
        <v>0</v>
      </c>
      <c r="BD1092" s="56">
        <f t="shared" ca="1" si="476"/>
        <v>0</v>
      </c>
      <c r="BE1092" s="56">
        <f t="shared" ca="1" si="476"/>
        <v>0</v>
      </c>
      <c r="BF1092" s="56">
        <f t="shared" ca="1" si="476"/>
        <v>0</v>
      </c>
      <c r="BG1092" s="56">
        <f t="shared" ca="1" si="476"/>
        <v>0</v>
      </c>
      <c r="BH1092" s="1"/>
      <c r="BI1092" s="1"/>
    </row>
    <row r="1093" spans="1:62" x14ac:dyDescent="0.2">
      <c r="A1093" s="4" t="s">
        <v>1318</v>
      </c>
      <c r="B1093" s="4" t="s">
        <v>4091</v>
      </c>
      <c r="C1093" s="4" t="s">
        <v>1684</v>
      </c>
      <c r="D1093" s="4"/>
      <c r="E1093" s="48"/>
      <c r="F1093" s="63" t="s">
        <v>2603</v>
      </c>
      <c r="G1093" s="50" t="s">
        <v>1682</v>
      </c>
      <c r="H1093" s="50" t="s">
        <v>1682</v>
      </c>
      <c r="I1093" s="51"/>
      <c r="J1093" s="52">
        <v>30</v>
      </c>
      <c r="K1093" s="52" t="s">
        <v>1747</v>
      </c>
      <c r="L1093" s="53">
        <v>43581</v>
      </c>
      <c r="M1093" s="54">
        <f t="shared" si="465"/>
        <v>5</v>
      </c>
      <c r="N1093" s="52">
        <f t="shared" si="458"/>
        <v>17</v>
      </c>
      <c r="O1093" s="55">
        <f t="shared" ca="1" si="470"/>
        <v>28</v>
      </c>
      <c r="P1093" s="55" t="str">
        <f t="shared" ca="1" si="471"/>
        <v>2019.7</v>
      </c>
      <c r="Q1093" s="56">
        <f t="shared" si="472"/>
        <v>25137.32</v>
      </c>
      <c r="R1093" s="52">
        <f t="shared" ca="1" si="473"/>
        <v>75</v>
      </c>
      <c r="S1093" s="52"/>
      <c r="T1093" s="52" t="str">
        <f t="shared" ca="1" si="451"/>
        <v>OV</v>
      </c>
      <c r="U1093" s="57" t="s">
        <v>178</v>
      </c>
      <c r="V1093" s="58">
        <f t="shared" ca="1" si="447"/>
        <v>0</v>
      </c>
      <c r="W1093" s="59"/>
      <c r="X1093" s="60"/>
      <c r="Y1093" s="61">
        <v>25137.32</v>
      </c>
      <c r="Z1093" s="56">
        <f t="shared" ca="1" si="474"/>
        <v>0</v>
      </c>
      <c r="AA1093" s="56">
        <f t="shared" ca="1" si="474"/>
        <v>0</v>
      </c>
      <c r="AB1093" s="56">
        <f t="shared" ca="1" si="474"/>
        <v>0</v>
      </c>
      <c r="AC1093" s="56">
        <f t="shared" ca="1" si="474"/>
        <v>0</v>
      </c>
      <c r="AD1093" s="56">
        <f t="shared" ca="1" si="474"/>
        <v>0</v>
      </c>
      <c r="AE1093" s="56">
        <f t="shared" ca="1" si="474"/>
        <v>0</v>
      </c>
      <c r="AF1093" s="56">
        <f t="shared" ca="1" si="474"/>
        <v>0</v>
      </c>
      <c r="AG1093" s="56">
        <f t="shared" ca="1" si="474"/>
        <v>0</v>
      </c>
      <c r="AH1093" s="56">
        <f t="shared" ca="1" si="474"/>
        <v>0</v>
      </c>
      <c r="AI1093" s="56">
        <f t="shared" ca="1" si="474"/>
        <v>25137.32</v>
      </c>
      <c r="AJ1093" s="56">
        <f t="shared" ca="1" si="475"/>
        <v>0</v>
      </c>
      <c r="AK1093" s="56">
        <f t="shared" ca="1" si="475"/>
        <v>0</v>
      </c>
      <c r="AL1093" s="56">
        <f t="shared" ca="1" si="475"/>
        <v>0</v>
      </c>
      <c r="AM1093" s="56">
        <f t="shared" ca="1" si="475"/>
        <v>0</v>
      </c>
      <c r="AN1093" s="56">
        <f t="shared" ca="1" si="475"/>
        <v>0</v>
      </c>
      <c r="AO1093" s="56">
        <f t="shared" ca="1" si="475"/>
        <v>0</v>
      </c>
      <c r="AP1093" s="56">
        <f t="shared" ca="1" si="475"/>
        <v>0</v>
      </c>
      <c r="AQ1093" s="56">
        <f t="shared" ca="1" si="475"/>
        <v>0</v>
      </c>
      <c r="AR1093" s="56">
        <f t="shared" ca="1" si="475"/>
        <v>0</v>
      </c>
      <c r="AS1093" s="56">
        <f t="shared" ca="1" si="475"/>
        <v>0</v>
      </c>
      <c r="AT1093" s="56">
        <f t="shared" ca="1" si="476"/>
        <v>0</v>
      </c>
      <c r="AU1093" s="56">
        <f t="shared" ca="1" si="476"/>
        <v>0</v>
      </c>
      <c r="AV1093" s="56">
        <f t="shared" ca="1" si="476"/>
        <v>0</v>
      </c>
      <c r="AW1093" s="56">
        <f t="shared" ca="1" si="476"/>
        <v>0</v>
      </c>
      <c r="AX1093" s="56">
        <f t="shared" ca="1" si="476"/>
        <v>0</v>
      </c>
      <c r="AY1093" s="56">
        <f t="shared" ca="1" si="476"/>
        <v>0</v>
      </c>
      <c r="AZ1093" s="56">
        <f t="shared" ca="1" si="476"/>
        <v>0</v>
      </c>
      <c r="BA1093" s="56">
        <f t="shared" ca="1" si="476"/>
        <v>0</v>
      </c>
      <c r="BB1093" s="56">
        <f t="shared" ca="1" si="476"/>
        <v>0</v>
      </c>
      <c r="BC1093" s="56">
        <f t="shared" ca="1" si="476"/>
        <v>0</v>
      </c>
      <c r="BD1093" s="56">
        <f t="shared" ca="1" si="476"/>
        <v>0</v>
      </c>
      <c r="BE1093" s="56">
        <f t="shared" ca="1" si="476"/>
        <v>0</v>
      </c>
      <c r="BF1093" s="56">
        <f t="shared" ca="1" si="476"/>
        <v>0</v>
      </c>
      <c r="BG1093" s="56">
        <f t="shared" ca="1" si="476"/>
        <v>0</v>
      </c>
      <c r="BH1093" s="4"/>
      <c r="BI1093" s="4"/>
      <c r="BJ1093" s="4"/>
    </row>
    <row r="1094" spans="1:62" s="4" customFormat="1" x14ac:dyDescent="0.2">
      <c r="A1094" s="4" t="s">
        <v>1542</v>
      </c>
      <c r="B1094" s="4" t="s">
        <v>4074</v>
      </c>
      <c r="C1094" s="4" t="s">
        <v>1684</v>
      </c>
      <c r="E1094" s="62"/>
      <c r="F1094" s="63" t="s">
        <v>1545</v>
      </c>
      <c r="G1094" s="50" t="s">
        <v>1682</v>
      </c>
      <c r="H1094" s="50" t="s">
        <v>1682</v>
      </c>
      <c r="I1094" s="51"/>
      <c r="J1094" s="52">
        <v>30</v>
      </c>
      <c r="K1094" s="52" t="s">
        <v>1747</v>
      </c>
      <c r="L1094" s="53">
        <v>43584</v>
      </c>
      <c r="M1094" s="54">
        <f t="shared" si="465"/>
        <v>1</v>
      </c>
      <c r="N1094" s="52">
        <f t="shared" si="458"/>
        <v>18</v>
      </c>
      <c r="O1094" s="55">
        <f t="shared" ca="1" si="470"/>
        <v>28</v>
      </c>
      <c r="P1094" s="55" t="str">
        <f t="shared" ca="1" si="471"/>
        <v>2019.7</v>
      </c>
      <c r="Q1094" s="56">
        <f t="shared" si="472"/>
        <v>15240</v>
      </c>
      <c r="R1094" s="52">
        <f t="shared" ca="1" si="473"/>
        <v>72</v>
      </c>
      <c r="S1094" s="52"/>
      <c r="T1094" s="52" t="str">
        <f t="shared" ca="1" si="451"/>
        <v>OV</v>
      </c>
      <c r="U1094" s="57" t="s">
        <v>178</v>
      </c>
      <c r="V1094" s="58">
        <f t="shared" ref="V1094:V1132" ca="1" si="477">SUM(Y1094:BH1094)-Y1094*2</f>
        <v>0</v>
      </c>
      <c r="W1094" s="59"/>
      <c r="X1094" s="60"/>
      <c r="Y1094" s="61">
        <v>15240</v>
      </c>
      <c r="Z1094" s="56">
        <f t="shared" ca="1" si="474"/>
        <v>0</v>
      </c>
      <c r="AA1094" s="56">
        <f t="shared" ca="1" si="474"/>
        <v>0</v>
      </c>
      <c r="AB1094" s="56">
        <f t="shared" ca="1" si="474"/>
        <v>0</v>
      </c>
      <c r="AC1094" s="56">
        <f t="shared" ca="1" si="474"/>
        <v>0</v>
      </c>
      <c r="AD1094" s="56">
        <f t="shared" ca="1" si="474"/>
        <v>0</v>
      </c>
      <c r="AE1094" s="56">
        <f t="shared" ca="1" si="474"/>
        <v>0</v>
      </c>
      <c r="AF1094" s="56">
        <f t="shared" ca="1" si="474"/>
        <v>0</v>
      </c>
      <c r="AG1094" s="56">
        <f t="shared" ca="1" si="474"/>
        <v>0</v>
      </c>
      <c r="AH1094" s="56">
        <f t="shared" ca="1" si="474"/>
        <v>0</v>
      </c>
      <c r="AI1094" s="56">
        <f t="shared" ca="1" si="474"/>
        <v>15240</v>
      </c>
      <c r="AJ1094" s="56">
        <f t="shared" ca="1" si="475"/>
        <v>0</v>
      </c>
      <c r="AK1094" s="56">
        <f t="shared" ca="1" si="475"/>
        <v>0</v>
      </c>
      <c r="AL1094" s="56">
        <f t="shared" ca="1" si="475"/>
        <v>0</v>
      </c>
      <c r="AM1094" s="56">
        <f t="shared" ca="1" si="475"/>
        <v>0</v>
      </c>
      <c r="AN1094" s="56">
        <f t="shared" ca="1" si="475"/>
        <v>0</v>
      </c>
      <c r="AO1094" s="56">
        <f t="shared" ca="1" si="475"/>
        <v>0</v>
      </c>
      <c r="AP1094" s="56">
        <f t="shared" ca="1" si="475"/>
        <v>0</v>
      </c>
      <c r="AQ1094" s="56">
        <f t="shared" ca="1" si="475"/>
        <v>0</v>
      </c>
      <c r="AR1094" s="56">
        <f t="shared" ca="1" si="475"/>
        <v>0</v>
      </c>
      <c r="AS1094" s="56">
        <f t="shared" ca="1" si="475"/>
        <v>0</v>
      </c>
      <c r="AT1094" s="56">
        <f t="shared" ca="1" si="476"/>
        <v>0</v>
      </c>
      <c r="AU1094" s="56">
        <f t="shared" ca="1" si="476"/>
        <v>0</v>
      </c>
      <c r="AV1094" s="56">
        <f t="shared" ca="1" si="476"/>
        <v>0</v>
      </c>
      <c r="AW1094" s="56">
        <f t="shared" ca="1" si="476"/>
        <v>0</v>
      </c>
      <c r="AX1094" s="56">
        <f t="shared" ca="1" si="476"/>
        <v>0</v>
      </c>
      <c r="AY1094" s="56">
        <f t="shared" ca="1" si="476"/>
        <v>0</v>
      </c>
      <c r="AZ1094" s="56">
        <f t="shared" ca="1" si="476"/>
        <v>0</v>
      </c>
      <c r="BA1094" s="56">
        <f t="shared" ca="1" si="476"/>
        <v>0</v>
      </c>
      <c r="BB1094" s="56">
        <f t="shared" ca="1" si="476"/>
        <v>0</v>
      </c>
      <c r="BC1094" s="56">
        <f t="shared" ca="1" si="476"/>
        <v>0</v>
      </c>
      <c r="BD1094" s="56">
        <f t="shared" ca="1" si="476"/>
        <v>0</v>
      </c>
      <c r="BE1094" s="56">
        <f t="shared" ca="1" si="476"/>
        <v>0</v>
      </c>
      <c r="BF1094" s="56">
        <f t="shared" ca="1" si="476"/>
        <v>0</v>
      </c>
      <c r="BG1094" s="56">
        <f t="shared" ca="1" si="476"/>
        <v>0</v>
      </c>
      <c r="BH1094" s="1"/>
      <c r="BI1094" s="1"/>
    </row>
    <row r="1095" spans="1:62" s="4" customFormat="1" x14ac:dyDescent="0.2">
      <c r="A1095" s="4" t="s">
        <v>1542</v>
      </c>
      <c r="B1095" s="4" t="s">
        <v>4074</v>
      </c>
      <c r="C1095" s="4" t="s">
        <v>1684</v>
      </c>
      <c r="E1095" s="62"/>
      <c r="F1095" s="63"/>
      <c r="G1095" s="50" t="s">
        <v>1682</v>
      </c>
      <c r="H1095" s="50" t="s">
        <v>1682</v>
      </c>
      <c r="I1095" s="51"/>
      <c r="J1095" s="52">
        <v>30</v>
      </c>
      <c r="K1095" s="52"/>
      <c r="L1095" s="53"/>
      <c r="M1095" s="54" t="str">
        <f t="shared" si="465"/>
        <v>-</v>
      </c>
      <c r="N1095" s="52">
        <f t="shared" si="458"/>
        <v>0</v>
      </c>
      <c r="O1095" s="55">
        <f t="shared" ca="1" si="470"/>
        <v>28</v>
      </c>
      <c r="P1095" s="55" t="str">
        <f t="shared" ca="1" si="471"/>
        <v>2019.7</v>
      </c>
      <c r="Q1095" s="56">
        <f t="shared" si="472"/>
        <v>0</v>
      </c>
      <c r="R1095" s="52" t="str">
        <f t="shared" si="473"/>
        <v/>
      </c>
      <c r="S1095" s="52"/>
      <c r="T1095" s="52" t="str">
        <f t="shared" si="451"/>
        <v>OV</v>
      </c>
      <c r="U1095" s="57" t="s">
        <v>178</v>
      </c>
      <c r="V1095" s="58">
        <f t="shared" ca="1" si="477"/>
        <v>0</v>
      </c>
      <c r="W1095" s="59"/>
      <c r="X1095" s="60"/>
      <c r="Y1095" s="61"/>
      <c r="Z1095" s="56">
        <f t="shared" ca="1" si="474"/>
        <v>0</v>
      </c>
      <c r="AA1095" s="56">
        <f t="shared" ca="1" si="474"/>
        <v>0</v>
      </c>
      <c r="AB1095" s="56">
        <f t="shared" ca="1" si="474"/>
        <v>0</v>
      </c>
      <c r="AC1095" s="56">
        <f t="shared" ca="1" si="474"/>
        <v>0</v>
      </c>
      <c r="AD1095" s="56">
        <f t="shared" ca="1" si="474"/>
        <v>0</v>
      </c>
      <c r="AE1095" s="56">
        <f t="shared" ca="1" si="474"/>
        <v>0</v>
      </c>
      <c r="AF1095" s="56">
        <f t="shared" ca="1" si="474"/>
        <v>0</v>
      </c>
      <c r="AG1095" s="56">
        <f t="shared" ca="1" si="474"/>
        <v>0</v>
      </c>
      <c r="AH1095" s="56">
        <f t="shared" ca="1" si="474"/>
        <v>0</v>
      </c>
      <c r="AI1095" s="56">
        <f t="shared" ca="1" si="474"/>
        <v>0</v>
      </c>
      <c r="AJ1095" s="56">
        <f t="shared" ca="1" si="475"/>
        <v>0</v>
      </c>
      <c r="AK1095" s="56">
        <f t="shared" ca="1" si="475"/>
        <v>0</v>
      </c>
      <c r="AL1095" s="56">
        <f t="shared" ca="1" si="475"/>
        <v>0</v>
      </c>
      <c r="AM1095" s="56">
        <f t="shared" ca="1" si="475"/>
        <v>0</v>
      </c>
      <c r="AN1095" s="56">
        <f t="shared" ca="1" si="475"/>
        <v>0</v>
      </c>
      <c r="AO1095" s="56">
        <f t="shared" ca="1" si="475"/>
        <v>0</v>
      </c>
      <c r="AP1095" s="56">
        <f t="shared" ca="1" si="475"/>
        <v>0</v>
      </c>
      <c r="AQ1095" s="56">
        <f t="shared" ca="1" si="475"/>
        <v>0</v>
      </c>
      <c r="AR1095" s="56">
        <f t="shared" ca="1" si="475"/>
        <v>0</v>
      </c>
      <c r="AS1095" s="56">
        <f t="shared" ca="1" si="475"/>
        <v>0</v>
      </c>
      <c r="AT1095" s="56">
        <f t="shared" ca="1" si="476"/>
        <v>0</v>
      </c>
      <c r="AU1095" s="56">
        <f t="shared" ca="1" si="476"/>
        <v>0</v>
      </c>
      <c r="AV1095" s="56">
        <f t="shared" ca="1" si="476"/>
        <v>0</v>
      </c>
      <c r="AW1095" s="56">
        <f t="shared" ca="1" si="476"/>
        <v>0</v>
      </c>
      <c r="AX1095" s="56">
        <f t="shared" ca="1" si="476"/>
        <v>0</v>
      </c>
      <c r="AY1095" s="56">
        <f t="shared" ca="1" si="476"/>
        <v>0</v>
      </c>
      <c r="AZ1095" s="56">
        <f t="shared" ca="1" si="476"/>
        <v>0</v>
      </c>
      <c r="BA1095" s="56">
        <f t="shared" ca="1" si="476"/>
        <v>0</v>
      </c>
      <c r="BB1095" s="56">
        <f t="shared" ca="1" si="476"/>
        <v>0</v>
      </c>
      <c r="BC1095" s="56">
        <f t="shared" ca="1" si="476"/>
        <v>0</v>
      </c>
      <c r="BD1095" s="56">
        <f t="shared" ca="1" si="476"/>
        <v>0</v>
      </c>
      <c r="BE1095" s="56">
        <f t="shared" ca="1" si="476"/>
        <v>0</v>
      </c>
      <c r="BF1095" s="56">
        <f t="shared" ca="1" si="476"/>
        <v>0</v>
      </c>
      <c r="BG1095" s="56">
        <f t="shared" ca="1" si="476"/>
        <v>0</v>
      </c>
      <c r="BH1095" s="1"/>
      <c r="BI1095" s="1"/>
    </row>
    <row r="1096" spans="1:62" s="4" customFormat="1" x14ac:dyDescent="0.2">
      <c r="A1096" s="4" t="s">
        <v>1542</v>
      </c>
      <c r="B1096" s="4" t="s">
        <v>4074</v>
      </c>
      <c r="C1096" s="4" t="s">
        <v>1684</v>
      </c>
      <c r="E1096" s="62"/>
      <c r="F1096" s="63"/>
      <c r="G1096" s="50" t="s">
        <v>1682</v>
      </c>
      <c r="H1096" s="50" t="s">
        <v>1682</v>
      </c>
      <c r="I1096" s="51"/>
      <c r="J1096" s="52">
        <v>30</v>
      </c>
      <c r="K1096" s="52"/>
      <c r="L1096" s="53"/>
      <c r="M1096" s="54" t="str">
        <f t="shared" si="465"/>
        <v>-</v>
      </c>
      <c r="N1096" s="52">
        <f t="shared" si="458"/>
        <v>0</v>
      </c>
      <c r="O1096" s="55">
        <f t="shared" ca="1" si="470"/>
        <v>28</v>
      </c>
      <c r="P1096" s="55" t="str">
        <f t="shared" ca="1" si="471"/>
        <v>2019.7</v>
      </c>
      <c r="Q1096" s="56">
        <f t="shared" si="472"/>
        <v>0</v>
      </c>
      <c r="R1096" s="52" t="str">
        <f t="shared" si="473"/>
        <v/>
      </c>
      <c r="S1096" s="52"/>
      <c r="T1096" s="52" t="str">
        <f t="shared" si="451"/>
        <v>OV</v>
      </c>
      <c r="U1096" s="57" t="s">
        <v>178</v>
      </c>
      <c r="V1096" s="58">
        <f t="shared" ca="1" si="477"/>
        <v>0</v>
      </c>
      <c r="W1096" s="59"/>
      <c r="X1096" s="60"/>
      <c r="Y1096" s="61"/>
      <c r="Z1096" s="56">
        <f t="shared" ca="1" si="474"/>
        <v>0</v>
      </c>
      <c r="AA1096" s="56">
        <f t="shared" ca="1" si="474"/>
        <v>0</v>
      </c>
      <c r="AB1096" s="56">
        <f t="shared" ca="1" si="474"/>
        <v>0</v>
      </c>
      <c r="AC1096" s="56">
        <f t="shared" ca="1" si="474"/>
        <v>0</v>
      </c>
      <c r="AD1096" s="56">
        <f t="shared" ca="1" si="474"/>
        <v>0</v>
      </c>
      <c r="AE1096" s="56">
        <f t="shared" ca="1" si="474"/>
        <v>0</v>
      </c>
      <c r="AF1096" s="56">
        <f t="shared" ca="1" si="474"/>
        <v>0</v>
      </c>
      <c r="AG1096" s="56">
        <f t="shared" ca="1" si="474"/>
        <v>0</v>
      </c>
      <c r="AH1096" s="56">
        <f t="shared" ca="1" si="474"/>
        <v>0</v>
      </c>
      <c r="AI1096" s="56">
        <f t="shared" ca="1" si="474"/>
        <v>0</v>
      </c>
      <c r="AJ1096" s="56">
        <f t="shared" ca="1" si="475"/>
        <v>0</v>
      </c>
      <c r="AK1096" s="56">
        <f t="shared" ca="1" si="475"/>
        <v>0</v>
      </c>
      <c r="AL1096" s="56">
        <f t="shared" ca="1" si="475"/>
        <v>0</v>
      </c>
      <c r="AM1096" s="56">
        <f t="shared" ca="1" si="475"/>
        <v>0</v>
      </c>
      <c r="AN1096" s="56">
        <f t="shared" ca="1" si="475"/>
        <v>0</v>
      </c>
      <c r="AO1096" s="56">
        <f t="shared" ca="1" si="475"/>
        <v>0</v>
      </c>
      <c r="AP1096" s="56">
        <f t="shared" ca="1" si="475"/>
        <v>0</v>
      </c>
      <c r="AQ1096" s="56">
        <f t="shared" ca="1" si="475"/>
        <v>0</v>
      </c>
      <c r="AR1096" s="56">
        <f t="shared" ca="1" si="475"/>
        <v>0</v>
      </c>
      <c r="AS1096" s="56">
        <f t="shared" ca="1" si="475"/>
        <v>0</v>
      </c>
      <c r="AT1096" s="56">
        <f t="shared" ca="1" si="476"/>
        <v>0</v>
      </c>
      <c r="AU1096" s="56">
        <f t="shared" ca="1" si="476"/>
        <v>0</v>
      </c>
      <c r="AV1096" s="56">
        <f t="shared" ca="1" si="476"/>
        <v>0</v>
      </c>
      <c r="AW1096" s="56">
        <f t="shared" ca="1" si="476"/>
        <v>0</v>
      </c>
      <c r="AX1096" s="56">
        <f t="shared" ca="1" si="476"/>
        <v>0</v>
      </c>
      <c r="AY1096" s="56">
        <f t="shared" ca="1" si="476"/>
        <v>0</v>
      </c>
      <c r="AZ1096" s="56">
        <f t="shared" ca="1" si="476"/>
        <v>0</v>
      </c>
      <c r="BA1096" s="56">
        <f t="shared" ca="1" si="476"/>
        <v>0</v>
      </c>
      <c r="BB1096" s="56">
        <f t="shared" ca="1" si="476"/>
        <v>0</v>
      </c>
      <c r="BC1096" s="56">
        <f t="shared" ca="1" si="476"/>
        <v>0</v>
      </c>
      <c r="BD1096" s="56">
        <f t="shared" ca="1" si="476"/>
        <v>0</v>
      </c>
      <c r="BE1096" s="56">
        <f t="shared" ca="1" si="476"/>
        <v>0</v>
      </c>
      <c r="BF1096" s="56">
        <f t="shared" ca="1" si="476"/>
        <v>0</v>
      </c>
      <c r="BG1096" s="56">
        <f t="shared" ca="1" si="476"/>
        <v>0</v>
      </c>
      <c r="BH1096" s="1"/>
      <c r="BI1096" s="1"/>
    </row>
    <row r="1097" spans="1:62" s="4" customFormat="1" x14ac:dyDescent="0.2">
      <c r="A1097" s="4" t="s">
        <v>2605</v>
      </c>
      <c r="B1097" s="4" t="s">
        <v>2606</v>
      </c>
      <c r="C1097" s="4" t="s">
        <v>1681</v>
      </c>
      <c r="E1097" s="62"/>
      <c r="F1097" s="63"/>
      <c r="G1097" s="50" t="s">
        <v>1682</v>
      </c>
      <c r="H1097" s="50" t="s">
        <v>1682</v>
      </c>
      <c r="I1097" s="51"/>
      <c r="J1097" s="52">
        <v>30</v>
      </c>
      <c r="K1097" s="52"/>
      <c r="L1097" s="53"/>
      <c r="M1097" s="54" t="str">
        <f t="shared" si="465"/>
        <v>-</v>
      </c>
      <c r="N1097" s="52">
        <f t="shared" si="458"/>
        <v>0</v>
      </c>
      <c r="O1097" s="55">
        <f t="shared" ca="1" si="470"/>
        <v>28</v>
      </c>
      <c r="P1097" s="55" t="str">
        <f t="shared" ca="1" si="471"/>
        <v>2019.7</v>
      </c>
      <c r="Q1097" s="56">
        <f t="shared" si="472"/>
        <v>0</v>
      </c>
      <c r="R1097" s="52" t="str">
        <f t="shared" si="473"/>
        <v/>
      </c>
      <c r="S1097" s="52"/>
      <c r="T1097" s="52" t="str">
        <f t="shared" si="451"/>
        <v>OV</v>
      </c>
      <c r="U1097" s="57" t="s">
        <v>178</v>
      </c>
      <c r="V1097" s="58">
        <f t="shared" ca="1" si="477"/>
        <v>0</v>
      </c>
      <c r="W1097" s="59"/>
      <c r="X1097" s="60"/>
      <c r="Y1097" s="61"/>
      <c r="Z1097" s="56">
        <f t="shared" ca="1" si="474"/>
        <v>0</v>
      </c>
      <c r="AA1097" s="56">
        <f t="shared" ca="1" si="474"/>
        <v>0</v>
      </c>
      <c r="AB1097" s="56">
        <f t="shared" ca="1" si="474"/>
        <v>0</v>
      </c>
      <c r="AC1097" s="56">
        <f t="shared" ca="1" si="474"/>
        <v>0</v>
      </c>
      <c r="AD1097" s="56">
        <f t="shared" ca="1" si="474"/>
        <v>0</v>
      </c>
      <c r="AE1097" s="56">
        <f t="shared" ca="1" si="474"/>
        <v>0</v>
      </c>
      <c r="AF1097" s="56">
        <f t="shared" ca="1" si="474"/>
        <v>0</v>
      </c>
      <c r="AG1097" s="56">
        <f t="shared" ca="1" si="474"/>
        <v>0</v>
      </c>
      <c r="AH1097" s="56">
        <f t="shared" ca="1" si="474"/>
        <v>0</v>
      </c>
      <c r="AI1097" s="56">
        <f t="shared" ca="1" si="474"/>
        <v>0</v>
      </c>
      <c r="AJ1097" s="56">
        <f t="shared" ca="1" si="475"/>
        <v>0</v>
      </c>
      <c r="AK1097" s="56">
        <f t="shared" ca="1" si="475"/>
        <v>0</v>
      </c>
      <c r="AL1097" s="56">
        <f t="shared" ca="1" si="475"/>
        <v>0</v>
      </c>
      <c r="AM1097" s="56">
        <f t="shared" ca="1" si="475"/>
        <v>0</v>
      </c>
      <c r="AN1097" s="56">
        <f t="shared" ca="1" si="475"/>
        <v>0</v>
      </c>
      <c r="AO1097" s="56">
        <f t="shared" ca="1" si="475"/>
        <v>0</v>
      </c>
      <c r="AP1097" s="56">
        <f t="shared" ca="1" si="475"/>
        <v>0</v>
      </c>
      <c r="AQ1097" s="56">
        <f t="shared" ca="1" si="475"/>
        <v>0</v>
      </c>
      <c r="AR1097" s="56">
        <f t="shared" ca="1" si="475"/>
        <v>0</v>
      </c>
      <c r="AS1097" s="56">
        <f t="shared" ca="1" si="475"/>
        <v>0</v>
      </c>
      <c r="AT1097" s="56">
        <f t="shared" ca="1" si="476"/>
        <v>0</v>
      </c>
      <c r="AU1097" s="56">
        <f t="shared" ca="1" si="476"/>
        <v>0</v>
      </c>
      <c r="AV1097" s="56">
        <f t="shared" ca="1" si="476"/>
        <v>0</v>
      </c>
      <c r="AW1097" s="56">
        <f t="shared" ca="1" si="476"/>
        <v>0</v>
      </c>
      <c r="AX1097" s="56">
        <f t="shared" ca="1" si="476"/>
        <v>0</v>
      </c>
      <c r="AY1097" s="56">
        <f t="shared" ca="1" si="476"/>
        <v>0</v>
      </c>
      <c r="AZ1097" s="56">
        <f t="shared" ca="1" si="476"/>
        <v>0</v>
      </c>
      <c r="BA1097" s="56">
        <f t="shared" ca="1" si="476"/>
        <v>0</v>
      </c>
      <c r="BB1097" s="56">
        <f t="shared" ca="1" si="476"/>
        <v>0</v>
      </c>
      <c r="BC1097" s="56">
        <f t="shared" ca="1" si="476"/>
        <v>0</v>
      </c>
      <c r="BD1097" s="56">
        <f t="shared" ca="1" si="476"/>
        <v>0</v>
      </c>
      <c r="BE1097" s="56">
        <f t="shared" ca="1" si="476"/>
        <v>0</v>
      </c>
      <c r="BF1097" s="56">
        <f t="shared" ca="1" si="476"/>
        <v>0</v>
      </c>
      <c r="BG1097" s="56">
        <f t="shared" ca="1" si="476"/>
        <v>0</v>
      </c>
      <c r="BH1097" s="1"/>
      <c r="BI1097" s="1"/>
    </row>
    <row r="1098" spans="1:62" s="4" customFormat="1" x14ac:dyDescent="0.2">
      <c r="A1098" s="4" t="s">
        <v>2607</v>
      </c>
      <c r="B1098" s="4" t="s">
        <v>2608</v>
      </c>
      <c r="C1098" s="4" t="s">
        <v>1681</v>
      </c>
      <c r="E1098" s="62"/>
      <c r="F1098" s="63"/>
      <c r="G1098" s="50" t="s">
        <v>1682</v>
      </c>
      <c r="H1098" s="50" t="s">
        <v>1682</v>
      </c>
      <c r="I1098" s="51"/>
      <c r="J1098" s="52">
        <v>0</v>
      </c>
      <c r="K1098" s="52"/>
      <c r="L1098" s="53"/>
      <c r="M1098" s="54" t="str">
        <f t="shared" si="465"/>
        <v>-</v>
      </c>
      <c r="N1098" s="52">
        <f t="shared" si="458"/>
        <v>0</v>
      </c>
      <c r="O1098" s="55">
        <f t="shared" ca="1" si="470"/>
        <v>28</v>
      </c>
      <c r="P1098" s="55" t="str">
        <f t="shared" ca="1" si="471"/>
        <v>2019.7</v>
      </c>
      <c r="Q1098" s="56">
        <f t="shared" si="472"/>
        <v>0</v>
      </c>
      <c r="R1098" s="52" t="str">
        <f t="shared" si="473"/>
        <v/>
      </c>
      <c r="S1098" s="52"/>
      <c r="T1098" s="52" t="str">
        <f t="shared" si="451"/>
        <v>OV</v>
      </c>
      <c r="U1098" s="57" t="s">
        <v>130</v>
      </c>
      <c r="V1098" s="58">
        <f t="shared" ca="1" si="477"/>
        <v>0</v>
      </c>
      <c r="W1098" s="59"/>
      <c r="X1098" s="60"/>
      <c r="Y1098" s="61"/>
      <c r="Z1098" s="56">
        <f t="shared" ca="1" si="474"/>
        <v>0</v>
      </c>
      <c r="AA1098" s="56">
        <f t="shared" ca="1" si="474"/>
        <v>0</v>
      </c>
      <c r="AB1098" s="56">
        <f t="shared" ca="1" si="474"/>
        <v>0</v>
      </c>
      <c r="AC1098" s="56">
        <f t="shared" ca="1" si="474"/>
        <v>0</v>
      </c>
      <c r="AD1098" s="56">
        <f t="shared" ca="1" si="474"/>
        <v>0</v>
      </c>
      <c r="AE1098" s="56">
        <f t="shared" ca="1" si="474"/>
        <v>0</v>
      </c>
      <c r="AF1098" s="56">
        <f t="shared" ca="1" si="474"/>
        <v>0</v>
      </c>
      <c r="AG1098" s="56">
        <f t="shared" ca="1" si="474"/>
        <v>0</v>
      </c>
      <c r="AH1098" s="56">
        <f t="shared" ca="1" si="474"/>
        <v>0</v>
      </c>
      <c r="AI1098" s="56">
        <f t="shared" ca="1" si="474"/>
        <v>0</v>
      </c>
      <c r="AJ1098" s="56">
        <f t="shared" ca="1" si="475"/>
        <v>0</v>
      </c>
      <c r="AK1098" s="56">
        <f t="shared" ca="1" si="475"/>
        <v>0</v>
      </c>
      <c r="AL1098" s="56">
        <f t="shared" ca="1" si="475"/>
        <v>0</v>
      </c>
      <c r="AM1098" s="56">
        <f t="shared" ca="1" si="475"/>
        <v>0</v>
      </c>
      <c r="AN1098" s="56">
        <f t="shared" ca="1" si="475"/>
        <v>0</v>
      </c>
      <c r="AO1098" s="56">
        <f t="shared" ca="1" si="475"/>
        <v>0</v>
      </c>
      <c r="AP1098" s="56">
        <f t="shared" ca="1" si="475"/>
        <v>0</v>
      </c>
      <c r="AQ1098" s="56">
        <f t="shared" ca="1" si="475"/>
        <v>0</v>
      </c>
      <c r="AR1098" s="56">
        <f t="shared" ca="1" si="475"/>
        <v>0</v>
      </c>
      <c r="AS1098" s="56">
        <f t="shared" ca="1" si="475"/>
        <v>0</v>
      </c>
      <c r="AT1098" s="56">
        <f t="shared" ca="1" si="476"/>
        <v>0</v>
      </c>
      <c r="AU1098" s="56">
        <f t="shared" ca="1" si="476"/>
        <v>0</v>
      </c>
      <c r="AV1098" s="56">
        <f t="shared" ca="1" si="476"/>
        <v>0</v>
      </c>
      <c r="AW1098" s="56">
        <f t="shared" ca="1" si="476"/>
        <v>0</v>
      </c>
      <c r="AX1098" s="56">
        <f t="shared" ca="1" si="476"/>
        <v>0</v>
      </c>
      <c r="AY1098" s="56">
        <f t="shared" ca="1" si="476"/>
        <v>0</v>
      </c>
      <c r="AZ1098" s="56">
        <f t="shared" ca="1" si="476"/>
        <v>0</v>
      </c>
      <c r="BA1098" s="56">
        <f t="shared" ca="1" si="476"/>
        <v>0</v>
      </c>
      <c r="BB1098" s="56">
        <f t="shared" ca="1" si="476"/>
        <v>0</v>
      </c>
      <c r="BC1098" s="56">
        <f t="shared" ca="1" si="476"/>
        <v>0</v>
      </c>
      <c r="BD1098" s="56">
        <f t="shared" ca="1" si="476"/>
        <v>0</v>
      </c>
      <c r="BE1098" s="56">
        <f t="shared" ca="1" si="476"/>
        <v>0</v>
      </c>
      <c r="BF1098" s="56">
        <f t="shared" ca="1" si="476"/>
        <v>0</v>
      </c>
      <c r="BG1098" s="56">
        <f t="shared" ca="1" si="476"/>
        <v>0</v>
      </c>
      <c r="BH1098" s="1"/>
      <c r="BI1098" s="1"/>
    </row>
    <row r="1099" spans="1:62" s="4" customFormat="1" x14ac:dyDescent="0.2">
      <c r="A1099" s="4" t="s">
        <v>1483</v>
      </c>
      <c r="B1099" s="4" t="s">
        <v>1484</v>
      </c>
      <c r="C1099" s="4" t="s">
        <v>1684</v>
      </c>
      <c r="E1099" s="62"/>
      <c r="F1099" s="63"/>
      <c r="G1099" s="50" t="s">
        <v>1678</v>
      </c>
      <c r="H1099" s="50" t="s">
        <v>1678</v>
      </c>
      <c r="I1099" s="51"/>
      <c r="J1099" s="52">
        <v>30</v>
      </c>
      <c r="K1099" s="52"/>
      <c r="L1099" s="53"/>
      <c r="M1099" s="54" t="str">
        <f t="shared" si="465"/>
        <v>-</v>
      </c>
      <c r="N1099" s="52">
        <f t="shared" si="458"/>
        <v>0</v>
      </c>
      <c r="O1099" s="55">
        <f t="shared" ca="1" si="470"/>
        <v>28</v>
      </c>
      <c r="P1099" s="55" t="str">
        <f t="shared" ca="1" si="471"/>
        <v>2019.7</v>
      </c>
      <c r="Q1099" s="56">
        <f t="shared" si="472"/>
        <v>0</v>
      </c>
      <c r="R1099" s="52" t="str">
        <f t="shared" si="473"/>
        <v/>
      </c>
      <c r="S1099" s="52"/>
      <c r="T1099" s="52" t="str">
        <f t="shared" si="451"/>
        <v>OV</v>
      </c>
      <c r="U1099" s="57" t="s">
        <v>178</v>
      </c>
      <c r="V1099" s="58">
        <f t="shared" ca="1" si="477"/>
        <v>0</v>
      </c>
      <c r="W1099" s="59"/>
      <c r="X1099" s="60"/>
      <c r="Y1099" s="61"/>
      <c r="Z1099" s="56">
        <f t="shared" ca="1" si="474"/>
        <v>0</v>
      </c>
      <c r="AA1099" s="56">
        <f t="shared" ca="1" si="474"/>
        <v>0</v>
      </c>
      <c r="AB1099" s="56">
        <f t="shared" ca="1" si="474"/>
        <v>0</v>
      </c>
      <c r="AC1099" s="56">
        <f t="shared" ca="1" si="474"/>
        <v>0</v>
      </c>
      <c r="AD1099" s="56">
        <f t="shared" ca="1" si="474"/>
        <v>0</v>
      </c>
      <c r="AE1099" s="56">
        <f t="shared" ca="1" si="474"/>
        <v>0</v>
      </c>
      <c r="AF1099" s="56">
        <f t="shared" ca="1" si="474"/>
        <v>0</v>
      </c>
      <c r="AG1099" s="56">
        <f t="shared" ca="1" si="474"/>
        <v>0</v>
      </c>
      <c r="AH1099" s="56">
        <f t="shared" ca="1" si="474"/>
        <v>0</v>
      </c>
      <c r="AI1099" s="56">
        <f t="shared" ca="1" si="474"/>
        <v>0</v>
      </c>
      <c r="AJ1099" s="56">
        <f t="shared" ca="1" si="475"/>
        <v>0</v>
      </c>
      <c r="AK1099" s="56">
        <f t="shared" ca="1" si="475"/>
        <v>0</v>
      </c>
      <c r="AL1099" s="56">
        <f t="shared" ca="1" si="475"/>
        <v>0</v>
      </c>
      <c r="AM1099" s="56">
        <f t="shared" ca="1" si="475"/>
        <v>0</v>
      </c>
      <c r="AN1099" s="56">
        <f t="shared" ca="1" si="475"/>
        <v>0</v>
      </c>
      <c r="AO1099" s="56">
        <f t="shared" ca="1" si="475"/>
        <v>0</v>
      </c>
      <c r="AP1099" s="56">
        <f t="shared" ca="1" si="475"/>
        <v>0</v>
      </c>
      <c r="AQ1099" s="56">
        <f t="shared" ca="1" si="475"/>
        <v>0</v>
      </c>
      <c r="AR1099" s="56">
        <f t="shared" ca="1" si="475"/>
        <v>0</v>
      </c>
      <c r="AS1099" s="56">
        <f t="shared" ca="1" si="475"/>
        <v>0</v>
      </c>
      <c r="AT1099" s="56">
        <f t="shared" ca="1" si="476"/>
        <v>0</v>
      </c>
      <c r="AU1099" s="56">
        <f t="shared" ca="1" si="476"/>
        <v>0</v>
      </c>
      <c r="AV1099" s="56">
        <f t="shared" ca="1" si="476"/>
        <v>0</v>
      </c>
      <c r="AW1099" s="56">
        <f t="shared" ca="1" si="476"/>
        <v>0</v>
      </c>
      <c r="AX1099" s="56">
        <f t="shared" ca="1" si="476"/>
        <v>0</v>
      </c>
      <c r="AY1099" s="56">
        <f t="shared" ca="1" si="476"/>
        <v>0</v>
      </c>
      <c r="AZ1099" s="56">
        <f t="shared" ca="1" si="476"/>
        <v>0</v>
      </c>
      <c r="BA1099" s="56">
        <f t="shared" ca="1" si="476"/>
        <v>0</v>
      </c>
      <c r="BB1099" s="56">
        <f t="shared" ca="1" si="476"/>
        <v>0</v>
      </c>
      <c r="BC1099" s="56">
        <f t="shared" ca="1" si="476"/>
        <v>0</v>
      </c>
      <c r="BD1099" s="56">
        <f t="shared" ca="1" si="476"/>
        <v>0</v>
      </c>
      <c r="BE1099" s="56">
        <f t="shared" ca="1" si="476"/>
        <v>0</v>
      </c>
      <c r="BF1099" s="56">
        <f t="shared" ca="1" si="476"/>
        <v>0</v>
      </c>
      <c r="BG1099" s="56">
        <f t="shared" ca="1" si="476"/>
        <v>0</v>
      </c>
      <c r="BH1099" s="1"/>
      <c r="BI1099" s="1"/>
    </row>
    <row r="1100" spans="1:62" s="4" customFormat="1" x14ac:dyDescent="0.2">
      <c r="A1100" s="4" t="s">
        <v>1602</v>
      </c>
      <c r="B1100" s="4" t="s">
        <v>2610</v>
      </c>
      <c r="C1100" s="4" t="s">
        <v>1684</v>
      </c>
      <c r="E1100" s="62"/>
      <c r="F1100" s="63" t="s">
        <v>2611</v>
      </c>
      <c r="G1100" s="50" t="s">
        <v>1682</v>
      </c>
      <c r="H1100" s="50" t="s">
        <v>1682</v>
      </c>
      <c r="I1100" s="51"/>
      <c r="J1100" s="52">
        <v>14</v>
      </c>
      <c r="K1100" s="65"/>
      <c r="L1100" s="53">
        <v>43593</v>
      </c>
      <c r="M1100" s="54">
        <f t="shared" si="465"/>
        <v>3</v>
      </c>
      <c r="N1100" s="52">
        <f t="shared" si="458"/>
        <v>19</v>
      </c>
      <c r="O1100" s="55">
        <f t="shared" ca="1" si="470"/>
        <v>28</v>
      </c>
      <c r="P1100" s="55" t="str">
        <f t="shared" ca="1" si="471"/>
        <v>2019.7</v>
      </c>
      <c r="Q1100" s="56">
        <f t="shared" si="472"/>
        <v>1174.2893815635939</v>
      </c>
      <c r="R1100" s="52">
        <f t="shared" ca="1" si="473"/>
        <v>63</v>
      </c>
      <c r="S1100" s="52"/>
      <c r="T1100" s="52" t="str">
        <f t="shared" ca="1" si="451"/>
        <v>OV</v>
      </c>
      <c r="U1100" s="57" t="s">
        <v>130</v>
      </c>
      <c r="V1100" s="58">
        <f t="shared" ca="1" si="477"/>
        <v>0</v>
      </c>
      <c r="W1100" s="64" t="s">
        <v>2612</v>
      </c>
      <c r="X1100" s="60">
        <v>940.91</v>
      </c>
      <c r="Y1100" s="61">
        <v>5031.83</v>
      </c>
      <c r="Z1100" s="56">
        <f t="shared" ca="1" si="474"/>
        <v>0</v>
      </c>
      <c r="AA1100" s="56">
        <f t="shared" ca="1" si="474"/>
        <v>0</v>
      </c>
      <c r="AB1100" s="56">
        <f t="shared" ca="1" si="474"/>
        <v>0</v>
      </c>
      <c r="AC1100" s="56">
        <f t="shared" ca="1" si="474"/>
        <v>0</v>
      </c>
      <c r="AD1100" s="56">
        <f t="shared" ca="1" si="474"/>
        <v>0</v>
      </c>
      <c r="AE1100" s="56">
        <f t="shared" ca="1" si="474"/>
        <v>0</v>
      </c>
      <c r="AF1100" s="56">
        <f t="shared" ca="1" si="474"/>
        <v>0</v>
      </c>
      <c r="AG1100" s="56">
        <f t="shared" ca="1" si="474"/>
        <v>0</v>
      </c>
      <c r="AH1100" s="56">
        <f t="shared" ca="1" si="474"/>
        <v>0</v>
      </c>
      <c r="AI1100" s="56">
        <f t="shared" ca="1" si="474"/>
        <v>5031.83</v>
      </c>
      <c r="AJ1100" s="56">
        <f t="shared" ca="1" si="475"/>
        <v>0</v>
      </c>
      <c r="AK1100" s="56">
        <f t="shared" ca="1" si="475"/>
        <v>0</v>
      </c>
      <c r="AL1100" s="56">
        <f t="shared" ca="1" si="475"/>
        <v>0</v>
      </c>
      <c r="AM1100" s="56">
        <f t="shared" ca="1" si="475"/>
        <v>0</v>
      </c>
      <c r="AN1100" s="56">
        <f t="shared" ca="1" si="475"/>
        <v>0</v>
      </c>
      <c r="AO1100" s="56">
        <f t="shared" ca="1" si="475"/>
        <v>0</v>
      </c>
      <c r="AP1100" s="56">
        <f t="shared" ca="1" si="475"/>
        <v>0</v>
      </c>
      <c r="AQ1100" s="56">
        <f t="shared" ca="1" si="475"/>
        <v>0</v>
      </c>
      <c r="AR1100" s="56">
        <f t="shared" ca="1" si="475"/>
        <v>0</v>
      </c>
      <c r="AS1100" s="56">
        <f t="shared" ca="1" si="475"/>
        <v>0</v>
      </c>
      <c r="AT1100" s="56">
        <f t="shared" ca="1" si="476"/>
        <v>0</v>
      </c>
      <c r="AU1100" s="56">
        <f t="shared" ca="1" si="476"/>
        <v>0</v>
      </c>
      <c r="AV1100" s="56">
        <f t="shared" ca="1" si="476"/>
        <v>0</v>
      </c>
      <c r="AW1100" s="56">
        <f t="shared" ca="1" si="476"/>
        <v>0</v>
      </c>
      <c r="AX1100" s="56">
        <f t="shared" ca="1" si="476"/>
        <v>0</v>
      </c>
      <c r="AY1100" s="56">
        <f t="shared" ca="1" si="476"/>
        <v>0</v>
      </c>
      <c r="AZ1100" s="56">
        <f t="shared" ca="1" si="476"/>
        <v>0</v>
      </c>
      <c r="BA1100" s="56">
        <f t="shared" ca="1" si="476"/>
        <v>0</v>
      </c>
      <c r="BB1100" s="56">
        <f t="shared" ca="1" si="476"/>
        <v>0</v>
      </c>
      <c r="BC1100" s="56">
        <f t="shared" ca="1" si="476"/>
        <v>0</v>
      </c>
      <c r="BD1100" s="56">
        <f t="shared" ca="1" si="476"/>
        <v>0</v>
      </c>
      <c r="BE1100" s="56">
        <f t="shared" ca="1" si="476"/>
        <v>0</v>
      </c>
      <c r="BF1100" s="56">
        <f t="shared" ca="1" si="476"/>
        <v>0</v>
      </c>
      <c r="BG1100" s="56">
        <f t="shared" ca="1" si="476"/>
        <v>0</v>
      </c>
      <c r="BH1100" s="1"/>
      <c r="BI1100" s="1"/>
    </row>
    <row r="1101" spans="1:62" s="4" customFormat="1" x14ac:dyDescent="0.2">
      <c r="A1101" s="4" t="s">
        <v>2613</v>
      </c>
      <c r="B1101" s="4" t="s">
        <v>2614</v>
      </c>
      <c r="C1101" s="4" t="s">
        <v>1681</v>
      </c>
      <c r="E1101" s="62"/>
      <c r="F1101" s="63"/>
      <c r="G1101" s="50" t="s">
        <v>1682</v>
      </c>
      <c r="H1101" s="50" t="s">
        <v>1682</v>
      </c>
      <c r="I1101" s="51"/>
      <c r="J1101" s="52">
        <v>14</v>
      </c>
      <c r="K1101" s="52"/>
      <c r="L1101" s="53"/>
      <c r="M1101" s="54" t="str">
        <f t="shared" si="465"/>
        <v>-</v>
      </c>
      <c r="N1101" s="52">
        <f t="shared" si="458"/>
        <v>0</v>
      </c>
      <c r="O1101" s="55">
        <f t="shared" ca="1" si="470"/>
        <v>28</v>
      </c>
      <c r="P1101" s="55" t="str">
        <f t="shared" ca="1" si="471"/>
        <v>2019.7</v>
      </c>
      <c r="Q1101" s="56">
        <f t="shared" si="472"/>
        <v>0</v>
      </c>
      <c r="R1101" s="52" t="str">
        <f t="shared" si="473"/>
        <v/>
      </c>
      <c r="S1101" s="52"/>
      <c r="T1101" s="52" t="str">
        <f t="shared" si="451"/>
        <v>OV</v>
      </c>
      <c r="U1101" s="57" t="s">
        <v>130</v>
      </c>
      <c r="V1101" s="58">
        <f t="shared" ca="1" si="477"/>
        <v>0</v>
      </c>
      <c r="W1101" s="64" t="s">
        <v>2615</v>
      </c>
      <c r="X1101" s="60"/>
      <c r="Y1101" s="61"/>
      <c r="Z1101" s="56">
        <f t="shared" ca="1" si="474"/>
        <v>0</v>
      </c>
      <c r="AA1101" s="56">
        <f t="shared" ca="1" si="474"/>
        <v>0</v>
      </c>
      <c r="AB1101" s="56">
        <f t="shared" ca="1" si="474"/>
        <v>0</v>
      </c>
      <c r="AC1101" s="56">
        <f t="shared" ca="1" si="474"/>
        <v>0</v>
      </c>
      <c r="AD1101" s="56">
        <f t="shared" ca="1" si="474"/>
        <v>0</v>
      </c>
      <c r="AE1101" s="56">
        <f t="shared" ca="1" si="474"/>
        <v>0</v>
      </c>
      <c r="AF1101" s="56">
        <f t="shared" ca="1" si="474"/>
        <v>0</v>
      </c>
      <c r="AG1101" s="56">
        <f t="shared" ca="1" si="474"/>
        <v>0</v>
      </c>
      <c r="AH1101" s="56">
        <f t="shared" ca="1" si="474"/>
        <v>0</v>
      </c>
      <c r="AI1101" s="56">
        <f t="shared" ca="1" si="474"/>
        <v>0</v>
      </c>
      <c r="AJ1101" s="56">
        <f t="shared" ca="1" si="475"/>
        <v>0</v>
      </c>
      <c r="AK1101" s="56">
        <f t="shared" ca="1" si="475"/>
        <v>0</v>
      </c>
      <c r="AL1101" s="56">
        <f t="shared" ca="1" si="475"/>
        <v>0</v>
      </c>
      <c r="AM1101" s="56">
        <f t="shared" ca="1" si="475"/>
        <v>0</v>
      </c>
      <c r="AN1101" s="56">
        <f t="shared" ca="1" si="475"/>
        <v>0</v>
      </c>
      <c r="AO1101" s="56">
        <f t="shared" ca="1" si="475"/>
        <v>0</v>
      </c>
      <c r="AP1101" s="56">
        <f t="shared" ca="1" si="475"/>
        <v>0</v>
      </c>
      <c r="AQ1101" s="56">
        <f t="shared" ca="1" si="475"/>
        <v>0</v>
      </c>
      <c r="AR1101" s="56">
        <f t="shared" ca="1" si="475"/>
        <v>0</v>
      </c>
      <c r="AS1101" s="56">
        <f t="shared" ca="1" si="475"/>
        <v>0</v>
      </c>
      <c r="AT1101" s="56">
        <f t="shared" ca="1" si="476"/>
        <v>0</v>
      </c>
      <c r="AU1101" s="56">
        <f t="shared" ca="1" si="476"/>
        <v>0</v>
      </c>
      <c r="AV1101" s="56">
        <f t="shared" ca="1" si="476"/>
        <v>0</v>
      </c>
      <c r="AW1101" s="56">
        <f t="shared" ca="1" si="476"/>
        <v>0</v>
      </c>
      <c r="AX1101" s="56">
        <f t="shared" ca="1" si="476"/>
        <v>0</v>
      </c>
      <c r="AY1101" s="56">
        <f t="shared" ca="1" si="476"/>
        <v>0</v>
      </c>
      <c r="AZ1101" s="56">
        <f t="shared" ca="1" si="476"/>
        <v>0</v>
      </c>
      <c r="BA1101" s="56">
        <f t="shared" ca="1" si="476"/>
        <v>0</v>
      </c>
      <c r="BB1101" s="56">
        <f t="shared" ca="1" si="476"/>
        <v>0</v>
      </c>
      <c r="BC1101" s="56">
        <f t="shared" ca="1" si="476"/>
        <v>0</v>
      </c>
      <c r="BD1101" s="56">
        <f t="shared" ca="1" si="476"/>
        <v>0</v>
      </c>
      <c r="BE1101" s="56">
        <f t="shared" ca="1" si="476"/>
        <v>0</v>
      </c>
      <c r="BF1101" s="56">
        <f t="shared" ca="1" si="476"/>
        <v>0</v>
      </c>
      <c r="BG1101" s="56">
        <f t="shared" ca="1" si="476"/>
        <v>0</v>
      </c>
      <c r="BH1101" s="1"/>
      <c r="BI1101" s="1"/>
    </row>
    <row r="1102" spans="1:62" x14ac:dyDescent="0.2">
      <c r="A1102" s="4" t="s">
        <v>901</v>
      </c>
      <c r="B1102" s="4" t="s">
        <v>902</v>
      </c>
      <c r="C1102" s="4" t="s">
        <v>1681</v>
      </c>
      <c r="D1102" s="4"/>
      <c r="E1102" s="48"/>
      <c r="F1102" s="63"/>
      <c r="G1102" s="50" t="s">
        <v>1682</v>
      </c>
      <c r="H1102" s="50" t="s">
        <v>1682</v>
      </c>
      <c r="I1102" s="51"/>
      <c r="J1102" s="52">
        <v>30</v>
      </c>
      <c r="K1102" s="52"/>
      <c r="L1102" s="53"/>
      <c r="M1102" s="54" t="str">
        <f t="shared" si="465"/>
        <v>-</v>
      </c>
      <c r="N1102" s="52">
        <f t="shared" si="458"/>
        <v>0</v>
      </c>
      <c r="O1102" s="55">
        <f t="shared" ca="1" si="470"/>
        <v>28</v>
      </c>
      <c r="P1102" s="55" t="str">
        <f t="shared" ca="1" si="471"/>
        <v>2019.7</v>
      </c>
      <c r="Q1102" s="56">
        <f t="shared" si="472"/>
        <v>0</v>
      </c>
      <c r="R1102" s="52" t="str">
        <f t="shared" si="473"/>
        <v/>
      </c>
      <c r="S1102" s="52"/>
      <c r="T1102" s="52" t="str">
        <f t="shared" si="451"/>
        <v>OV</v>
      </c>
      <c r="U1102" s="57" t="s">
        <v>178</v>
      </c>
      <c r="V1102" s="58">
        <f t="shared" ca="1" si="477"/>
        <v>0</v>
      </c>
      <c r="W1102" s="59"/>
      <c r="X1102" s="60"/>
      <c r="Y1102" s="61"/>
      <c r="Z1102" s="56">
        <f t="shared" ref="Z1102:AI1111" ca="1" si="478">IF($O1102-WEEKNUM(Z$1815)=0,$Y1102,0)</f>
        <v>0</v>
      </c>
      <c r="AA1102" s="56">
        <f t="shared" ca="1" si="478"/>
        <v>0</v>
      </c>
      <c r="AB1102" s="56">
        <f t="shared" ca="1" si="478"/>
        <v>0</v>
      </c>
      <c r="AC1102" s="56">
        <f t="shared" ca="1" si="478"/>
        <v>0</v>
      </c>
      <c r="AD1102" s="56">
        <f t="shared" ca="1" si="478"/>
        <v>0</v>
      </c>
      <c r="AE1102" s="56">
        <f t="shared" ca="1" si="478"/>
        <v>0</v>
      </c>
      <c r="AF1102" s="56">
        <f t="shared" ca="1" si="478"/>
        <v>0</v>
      </c>
      <c r="AG1102" s="56">
        <f t="shared" ca="1" si="478"/>
        <v>0</v>
      </c>
      <c r="AH1102" s="56">
        <f t="shared" ca="1" si="478"/>
        <v>0</v>
      </c>
      <c r="AI1102" s="56">
        <f t="shared" ca="1" si="478"/>
        <v>0</v>
      </c>
      <c r="AJ1102" s="56">
        <f t="shared" ref="AJ1102:AS1111" ca="1" si="479">IF($O1102-WEEKNUM(AJ$1815)=0,$Y1102,0)</f>
        <v>0</v>
      </c>
      <c r="AK1102" s="56">
        <f t="shared" ca="1" si="479"/>
        <v>0</v>
      </c>
      <c r="AL1102" s="56">
        <f t="shared" ca="1" si="479"/>
        <v>0</v>
      </c>
      <c r="AM1102" s="56">
        <f t="shared" ca="1" si="479"/>
        <v>0</v>
      </c>
      <c r="AN1102" s="56">
        <f t="shared" ca="1" si="479"/>
        <v>0</v>
      </c>
      <c r="AO1102" s="56">
        <f t="shared" ca="1" si="479"/>
        <v>0</v>
      </c>
      <c r="AP1102" s="56">
        <f t="shared" ca="1" si="479"/>
        <v>0</v>
      </c>
      <c r="AQ1102" s="56">
        <f t="shared" ca="1" si="479"/>
        <v>0</v>
      </c>
      <c r="AR1102" s="56">
        <f t="shared" ca="1" si="479"/>
        <v>0</v>
      </c>
      <c r="AS1102" s="56">
        <f t="shared" ca="1" si="479"/>
        <v>0</v>
      </c>
      <c r="AT1102" s="56">
        <f t="shared" ref="AT1102:BG1111" ca="1" si="480">IF($O1102-WEEKNUM(AT$1815)=0,$Y1102,0)</f>
        <v>0</v>
      </c>
      <c r="AU1102" s="56">
        <f t="shared" ca="1" si="480"/>
        <v>0</v>
      </c>
      <c r="AV1102" s="56">
        <f t="shared" ca="1" si="480"/>
        <v>0</v>
      </c>
      <c r="AW1102" s="56">
        <f t="shared" ca="1" si="480"/>
        <v>0</v>
      </c>
      <c r="AX1102" s="56">
        <f t="shared" ca="1" si="480"/>
        <v>0</v>
      </c>
      <c r="AY1102" s="56">
        <f t="shared" ca="1" si="480"/>
        <v>0</v>
      </c>
      <c r="AZ1102" s="56">
        <f t="shared" ca="1" si="480"/>
        <v>0</v>
      </c>
      <c r="BA1102" s="56">
        <f t="shared" ca="1" si="480"/>
        <v>0</v>
      </c>
      <c r="BB1102" s="56">
        <f t="shared" ca="1" si="480"/>
        <v>0</v>
      </c>
      <c r="BC1102" s="56">
        <f t="shared" ca="1" si="480"/>
        <v>0</v>
      </c>
      <c r="BD1102" s="56">
        <f t="shared" ca="1" si="480"/>
        <v>0</v>
      </c>
      <c r="BE1102" s="56">
        <f t="shared" ca="1" si="480"/>
        <v>0</v>
      </c>
      <c r="BF1102" s="56">
        <f t="shared" ca="1" si="480"/>
        <v>0</v>
      </c>
      <c r="BG1102" s="56">
        <f t="shared" ca="1" si="480"/>
        <v>0</v>
      </c>
      <c r="BH1102" s="4"/>
      <c r="BI1102" s="4"/>
      <c r="BJ1102" s="4"/>
    </row>
    <row r="1103" spans="1:62" x14ac:dyDescent="0.2">
      <c r="A1103" s="4" t="s">
        <v>901</v>
      </c>
      <c r="B1103" s="4" t="s">
        <v>902</v>
      </c>
      <c r="C1103" s="4" t="s">
        <v>1681</v>
      </c>
      <c r="D1103" s="4"/>
      <c r="E1103" s="48"/>
      <c r="F1103" s="63"/>
      <c r="G1103" s="50" t="s">
        <v>1682</v>
      </c>
      <c r="H1103" s="50" t="s">
        <v>1682</v>
      </c>
      <c r="I1103" s="51"/>
      <c r="J1103" s="52">
        <v>30</v>
      </c>
      <c r="K1103" s="52"/>
      <c r="L1103" s="53"/>
      <c r="M1103" s="54" t="str">
        <f t="shared" si="465"/>
        <v>-</v>
      </c>
      <c r="N1103" s="52">
        <f t="shared" si="458"/>
        <v>0</v>
      </c>
      <c r="O1103" s="55">
        <f t="shared" ca="1" si="470"/>
        <v>28</v>
      </c>
      <c r="P1103" s="55" t="str">
        <f t="shared" ca="1" si="471"/>
        <v>2019.7</v>
      </c>
      <c r="Q1103" s="56">
        <f t="shared" si="472"/>
        <v>0</v>
      </c>
      <c r="R1103" s="52" t="str">
        <f t="shared" si="473"/>
        <v/>
      </c>
      <c r="S1103" s="52"/>
      <c r="T1103" s="52" t="str">
        <f t="shared" si="451"/>
        <v>OV</v>
      </c>
      <c r="U1103" s="57" t="s">
        <v>130</v>
      </c>
      <c r="V1103" s="58">
        <f t="shared" ca="1" si="477"/>
        <v>0</v>
      </c>
      <c r="W1103" s="59"/>
      <c r="X1103" s="60"/>
      <c r="Y1103" s="61"/>
      <c r="Z1103" s="56">
        <f t="shared" ca="1" si="478"/>
        <v>0</v>
      </c>
      <c r="AA1103" s="56">
        <f t="shared" ca="1" si="478"/>
        <v>0</v>
      </c>
      <c r="AB1103" s="56">
        <f t="shared" ca="1" si="478"/>
        <v>0</v>
      </c>
      <c r="AC1103" s="56">
        <f t="shared" ca="1" si="478"/>
        <v>0</v>
      </c>
      <c r="AD1103" s="56">
        <f t="shared" ca="1" si="478"/>
        <v>0</v>
      </c>
      <c r="AE1103" s="56">
        <f t="shared" ca="1" si="478"/>
        <v>0</v>
      </c>
      <c r="AF1103" s="56">
        <f t="shared" ca="1" si="478"/>
        <v>0</v>
      </c>
      <c r="AG1103" s="56">
        <f t="shared" ca="1" si="478"/>
        <v>0</v>
      </c>
      <c r="AH1103" s="56">
        <f t="shared" ca="1" si="478"/>
        <v>0</v>
      </c>
      <c r="AI1103" s="56">
        <f t="shared" ca="1" si="478"/>
        <v>0</v>
      </c>
      <c r="AJ1103" s="56">
        <f t="shared" ca="1" si="479"/>
        <v>0</v>
      </c>
      <c r="AK1103" s="56">
        <f t="shared" ca="1" si="479"/>
        <v>0</v>
      </c>
      <c r="AL1103" s="56">
        <f t="shared" ca="1" si="479"/>
        <v>0</v>
      </c>
      <c r="AM1103" s="56">
        <f t="shared" ca="1" si="479"/>
        <v>0</v>
      </c>
      <c r="AN1103" s="56">
        <f t="shared" ca="1" si="479"/>
        <v>0</v>
      </c>
      <c r="AO1103" s="56">
        <f t="shared" ca="1" si="479"/>
        <v>0</v>
      </c>
      <c r="AP1103" s="56">
        <f t="shared" ca="1" si="479"/>
        <v>0</v>
      </c>
      <c r="AQ1103" s="56">
        <f t="shared" ca="1" si="479"/>
        <v>0</v>
      </c>
      <c r="AR1103" s="56">
        <f t="shared" ca="1" si="479"/>
        <v>0</v>
      </c>
      <c r="AS1103" s="56">
        <f t="shared" ca="1" si="479"/>
        <v>0</v>
      </c>
      <c r="AT1103" s="56">
        <f t="shared" ca="1" si="480"/>
        <v>0</v>
      </c>
      <c r="AU1103" s="56">
        <f t="shared" ca="1" si="480"/>
        <v>0</v>
      </c>
      <c r="AV1103" s="56">
        <f t="shared" ca="1" si="480"/>
        <v>0</v>
      </c>
      <c r="AW1103" s="56">
        <f t="shared" ca="1" si="480"/>
        <v>0</v>
      </c>
      <c r="AX1103" s="56">
        <f t="shared" ca="1" si="480"/>
        <v>0</v>
      </c>
      <c r="AY1103" s="56">
        <f t="shared" ca="1" si="480"/>
        <v>0</v>
      </c>
      <c r="AZ1103" s="56">
        <f t="shared" ca="1" si="480"/>
        <v>0</v>
      </c>
      <c r="BA1103" s="56">
        <f t="shared" ca="1" si="480"/>
        <v>0</v>
      </c>
      <c r="BB1103" s="56">
        <f t="shared" ca="1" si="480"/>
        <v>0</v>
      </c>
      <c r="BC1103" s="56">
        <f t="shared" ca="1" si="480"/>
        <v>0</v>
      </c>
      <c r="BD1103" s="56">
        <f t="shared" ca="1" si="480"/>
        <v>0</v>
      </c>
      <c r="BE1103" s="56">
        <f t="shared" ca="1" si="480"/>
        <v>0</v>
      </c>
      <c r="BF1103" s="56">
        <f t="shared" ca="1" si="480"/>
        <v>0</v>
      </c>
      <c r="BG1103" s="56">
        <f t="shared" ca="1" si="480"/>
        <v>0</v>
      </c>
      <c r="BH1103" s="4"/>
      <c r="BI1103" s="4"/>
      <c r="BJ1103" s="4"/>
    </row>
    <row r="1104" spans="1:62" x14ac:dyDescent="0.2">
      <c r="A1104" s="4" t="s">
        <v>2616</v>
      </c>
      <c r="B1104" s="4" t="s">
        <v>2617</v>
      </c>
      <c r="C1104" s="4" t="s">
        <v>1681</v>
      </c>
      <c r="D1104" s="4"/>
      <c r="E1104" s="62"/>
      <c r="F1104" s="63"/>
      <c r="G1104" s="50" t="s">
        <v>1682</v>
      </c>
      <c r="H1104" s="50" t="s">
        <v>1682</v>
      </c>
      <c r="I1104" s="51"/>
      <c r="J1104" s="52">
        <v>14</v>
      </c>
      <c r="K1104" s="52"/>
      <c r="L1104" s="53"/>
      <c r="M1104" s="54" t="str">
        <f t="shared" si="465"/>
        <v>-</v>
      </c>
      <c r="N1104" s="52">
        <f t="shared" si="458"/>
        <v>0</v>
      </c>
      <c r="O1104" s="55">
        <f t="shared" ca="1" si="470"/>
        <v>28</v>
      </c>
      <c r="P1104" s="55" t="str">
        <f t="shared" ca="1" si="471"/>
        <v>2019.7</v>
      </c>
      <c r="Q1104" s="56">
        <f t="shared" si="472"/>
        <v>0</v>
      </c>
      <c r="R1104" s="52" t="str">
        <f t="shared" si="473"/>
        <v/>
      </c>
      <c r="S1104" s="52"/>
      <c r="T1104" s="52" t="str">
        <f t="shared" si="451"/>
        <v>OV</v>
      </c>
      <c r="U1104" s="57" t="s">
        <v>130</v>
      </c>
      <c r="V1104" s="58">
        <f t="shared" ca="1" si="477"/>
        <v>0</v>
      </c>
      <c r="W1104" s="64" t="s">
        <v>2618</v>
      </c>
      <c r="X1104" s="60"/>
      <c r="Y1104" s="61"/>
      <c r="Z1104" s="56">
        <f t="shared" ca="1" si="478"/>
        <v>0</v>
      </c>
      <c r="AA1104" s="56">
        <f t="shared" ca="1" si="478"/>
        <v>0</v>
      </c>
      <c r="AB1104" s="56">
        <f t="shared" ca="1" si="478"/>
        <v>0</v>
      </c>
      <c r="AC1104" s="56">
        <f t="shared" ca="1" si="478"/>
        <v>0</v>
      </c>
      <c r="AD1104" s="56">
        <f t="shared" ca="1" si="478"/>
        <v>0</v>
      </c>
      <c r="AE1104" s="56">
        <f t="shared" ca="1" si="478"/>
        <v>0</v>
      </c>
      <c r="AF1104" s="56">
        <f t="shared" ca="1" si="478"/>
        <v>0</v>
      </c>
      <c r="AG1104" s="56">
        <f t="shared" ca="1" si="478"/>
        <v>0</v>
      </c>
      <c r="AH1104" s="56">
        <f t="shared" ca="1" si="478"/>
        <v>0</v>
      </c>
      <c r="AI1104" s="56">
        <f t="shared" ca="1" si="478"/>
        <v>0</v>
      </c>
      <c r="AJ1104" s="56">
        <f t="shared" ca="1" si="479"/>
        <v>0</v>
      </c>
      <c r="AK1104" s="56">
        <f t="shared" ca="1" si="479"/>
        <v>0</v>
      </c>
      <c r="AL1104" s="56">
        <f t="shared" ca="1" si="479"/>
        <v>0</v>
      </c>
      <c r="AM1104" s="56">
        <f t="shared" ca="1" si="479"/>
        <v>0</v>
      </c>
      <c r="AN1104" s="56">
        <f t="shared" ca="1" si="479"/>
        <v>0</v>
      </c>
      <c r="AO1104" s="56">
        <f t="shared" ca="1" si="479"/>
        <v>0</v>
      </c>
      <c r="AP1104" s="56">
        <f t="shared" ca="1" si="479"/>
        <v>0</v>
      </c>
      <c r="AQ1104" s="56">
        <f t="shared" ca="1" si="479"/>
        <v>0</v>
      </c>
      <c r="AR1104" s="56">
        <f t="shared" ca="1" si="479"/>
        <v>0</v>
      </c>
      <c r="AS1104" s="56">
        <f t="shared" ca="1" si="479"/>
        <v>0</v>
      </c>
      <c r="AT1104" s="56">
        <f t="shared" ca="1" si="480"/>
        <v>0</v>
      </c>
      <c r="AU1104" s="56">
        <f t="shared" ca="1" si="480"/>
        <v>0</v>
      </c>
      <c r="AV1104" s="56">
        <f t="shared" ca="1" si="480"/>
        <v>0</v>
      </c>
      <c r="AW1104" s="56">
        <f t="shared" ca="1" si="480"/>
        <v>0</v>
      </c>
      <c r="AX1104" s="56">
        <f t="shared" ca="1" si="480"/>
        <v>0</v>
      </c>
      <c r="AY1104" s="56">
        <f t="shared" ca="1" si="480"/>
        <v>0</v>
      </c>
      <c r="AZ1104" s="56">
        <f t="shared" ca="1" si="480"/>
        <v>0</v>
      </c>
      <c r="BA1104" s="56">
        <f t="shared" ca="1" si="480"/>
        <v>0</v>
      </c>
      <c r="BB1104" s="56">
        <f t="shared" ca="1" si="480"/>
        <v>0</v>
      </c>
      <c r="BC1104" s="56">
        <f t="shared" ca="1" si="480"/>
        <v>0</v>
      </c>
      <c r="BD1104" s="56">
        <f t="shared" ca="1" si="480"/>
        <v>0</v>
      </c>
      <c r="BE1104" s="56">
        <f t="shared" ca="1" si="480"/>
        <v>0</v>
      </c>
      <c r="BF1104" s="56">
        <f t="shared" ca="1" si="480"/>
        <v>0</v>
      </c>
      <c r="BG1104" s="56">
        <f t="shared" ca="1" si="480"/>
        <v>0</v>
      </c>
      <c r="BJ1104" s="4"/>
    </row>
    <row r="1105" spans="1:62" x14ac:dyDescent="0.2">
      <c r="A1105" s="4" t="s">
        <v>2619</v>
      </c>
      <c r="B1105" s="4" t="s">
        <v>2620</v>
      </c>
      <c r="C1105" s="4" t="s">
        <v>1783</v>
      </c>
      <c r="D1105" s="4"/>
      <c r="E1105" s="62"/>
      <c r="F1105" s="63"/>
      <c r="G1105" s="50" t="s">
        <v>1682</v>
      </c>
      <c r="H1105" s="50" t="s">
        <v>1682</v>
      </c>
      <c r="I1105" s="51"/>
      <c r="J1105" s="52">
        <v>14</v>
      </c>
      <c r="K1105" s="52"/>
      <c r="L1105" s="53"/>
      <c r="M1105" s="54" t="str">
        <f t="shared" si="465"/>
        <v>-</v>
      </c>
      <c r="N1105" s="52">
        <f t="shared" si="458"/>
        <v>0</v>
      </c>
      <c r="O1105" s="55">
        <f t="shared" ca="1" si="470"/>
        <v>28</v>
      </c>
      <c r="P1105" s="55" t="str">
        <f t="shared" ca="1" si="471"/>
        <v>2019.7</v>
      </c>
      <c r="Q1105" s="56">
        <f t="shared" si="472"/>
        <v>0</v>
      </c>
      <c r="R1105" s="52" t="str">
        <f t="shared" si="473"/>
        <v/>
      </c>
      <c r="S1105" s="52"/>
      <c r="T1105" s="52" t="str">
        <f t="shared" si="451"/>
        <v>OV</v>
      </c>
      <c r="U1105" s="57" t="s">
        <v>130</v>
      </c>
      <c r="V1105" s="58">
        <f t="shared" ca="1" si="477"/>
        <v>0</v>
      </c>
      <c r="W1105" s="64" t="s">
        <v>2444</v>
      </c>
      <c r="X1105" s="60"/>
      <c r="Y1105" s="61"/>
      <c r="Z1105" s="56">
        <f t="shared" ca="1" si="478"/>
        <v>0</v>
      </c>
      <c r="AA1105" s="56">
        <f t="shared" ca="1" si="478"/>
        <v>0</v>
      </c>
      <c r="AB1105" s="56">
        <f t="shared" ca="1" si="478"/>
        <v>0</v>
      </c>
      <c r="AC1105" s="56">
        <f t="shared" ca="1" si="478"/>
        <v>0</v>
      </c>
      <c r="AD1105" s="56">
        <f t="shared" ca="1" si="478"/>
        <v>0</v>
      </c>
      <c r="AE1105" s="56">
        <f t="shared" ca="1" si="478"/>
        <v>0</v>
      </c>
      <c r="AF1105" s="56">
        <f t="shared" ca="1" si="478"/>
        <v>0</v>
      </c>
      <c r="AG1105" s="56">
        <f t="shared" ca="1" si="478"/>
        <v>0</v>
      </c>
      <c r="AH1105" s="56">
        <f t="shared" ca="1" si="478"/>
        <v>0</v>
      </c>
      <c r="AI1105" s="56">
        <f t="shared" ca="1" si="478"/>
        <v>0</v>
      </c>
      <c r="AJ1105" s="56">
        <f t="shared" ca="1" si="479"/>
        <v>0</v>
      </c>
      <c r="AK1105" s="56">
        <f t="shared" ca="1" si="479"/>
        <v>0</v>
      </c>
      <c r="AL1105" s="56">
        <f t="shared" ca="1" si="479"/>
        <v>0</v>
      </c>
      <c r="AM1105" s="56">
        <f t="shared" ca="1" si="479"/>
        <v>0</v>
      </c>
      <c r="AN1105" s="56">
        <f t="shared" ca="1" si="479"/>
        <v>0</v>
      </c>
      <c r="AO1105" s="56">
        <f t="shared" ca="1" si="479"/>
        <v>0</v>
      </c>
      <c r="AP1105" s="56">
        <f t="shared" ca="1" si="479"/>
        <v>0</v>
      </c>
      <c r="AQ1105" s="56">
        <f t="shared" ca="1" si="479"/>
        <v>0</v>
      </c>
      <c r="AR1105" s="56">
        <f t="shared" ca="1" si="479"/>
        <v>0</v>
      </c>
      <c r="AS1105" s="56">
        <f t="shared" ca="1" si="479"/>
        <v>0</v>
      </c>
      <c r="AT1105" s="56">
        <f t="shared" ca="1" si="480"/>
        <v>0</v>
      </c>
      <c r="AU1105" s="56">
        <f t="shared" ca="1" si="480"/>
        <v>0</v>
      </c>
      <c r="AV1105" s="56">
        <f t="shared" ca="1" si="480"/>
        <v>0</v>
      </c>
      <c r="AW1105" s="56">
        <f t="shared" ca="1" si="480"/>
        <v>0</v>
      </c>
      <c r="AX1105" s="56">
        <f t="shared" ca="1" si="480"/>
        <v>0</v>
      </c>
      <c r="AY1105" s="56">
        <f t="shared" ca="1" si="480"/>
        <v>0</v>
      </c>
      <c r="AZ1105" s="56">
        <f t="shared" ca="1" si="480"/>
        <v>0</v>
      </c>
      <c r="BA1105" s="56">
        <f t="shared" ca="1" si="480"/>
        <v>0</v>
      </c>
      <c r="BB1105" s="56">
        <f t="shared" ca="1" si="480"/>
        <v>0</v>
      </c>
      <c r="BC1105" s="56">
        <f t="shared" ca="1" si="480"/>
        <v>0</v>
      </c>
      <c r="BD1105" s="56">
        <f t="shared" ca="1" si="480"/>
        <v>0</v>
      </c>
      <c r="BE1105" s="56">
        <f t="shared" ca="1" si="480"/>
        <v>0</v>
      </c>
      <c r="BF1105" s="56">
        <f t="shared" ca="1" si="480"/>
        <v>0</v>
      </c>
      <c r="BG1105" s="56">
        <f t="shared" ca="1" si="480"/>
        <v>0</v>
      </c>
      <c r="BJ1105" s="4"/>
    </row>
    <row r="1106" spans="1:62" x14ac:dyDescent="0.2">
      <c r="A1106" s="4" t="s">
        <v>2619</v>
      </c>
      <c r="B1106" s="4" t="s">
        <v>2620</v>
      </c>
      <c r="C1106" s="4" t="s">
        <v>1783</v>
      </c>
      <c r="D1106" s="4"/>
      <c r="E1106" s="62"/>
      <c r="F1106" s="63"/>
      <c r="G1106" s="50" t="s">
        <v>1682</v>
      </c>
      <c r="H1106" s="50" t="s">
        <v>1682</v>
      </c>
      <c r="I1106" s="51"/>
      <c r="J1106" s="52">
        <v>14</v>
      </c>
      <c r="K1106" s="52"/>
      <c r="L1106" s="53"/>
      <c r="M1106" s="54" t="str">
        <f t="shared" si="465"/>
        <v>-</v>
      </c>
      <c r="N1106" s="52">
        <f t="shared" si="458"/>
        <v>0</v>
      </c>
      <c r="O1106" s="55">
        <f t="shared" ca="1" si="470"/>
        <v>28</v>
      </c>
      <c r="P1106" s="55" t="str">
        <f t="shared" ca="1" si="471"/>
        <v>2019.7</v>
      </c>
      <c r="Q1106" s="56">
        <f t="shared" si="472"/>
        <v>0</v>
      </c>
      <c r="R1106" s="52" t="str">
        <f t="shared" si="473"/>
        <v/>
      </c>
      <c r="S1106" s="52"/>
      <c r="T1106" s="52" t="str">
        <f t="shared" ref="T1106:T1169" si="481">IFERROR(IF(R1106&gt;0,"OV",""),0)</f>
        <v>OV</v>
      </c>
      <c r="U1106" s="57" t="s">
        <v>130</v>
      </c>
      <c r="V1106" s="58">
        <f t="shared" ca="1" si="477"/>
        <v>0</v>
      </c>
      <c r="W1106" s="64" t="s">
        <v>2444</v>
      </c>
      <c r="X1106" s="60"/>
      <c r="Y1106" s="61"/>
      <c r="Z1106" s="56">
        <f t="shared" ca="1" si="478"/>
        <v>0</v>
      </c>
      <c r="AA1106" s="56">
        <f t="shared" ca="1" si="478"/>
        <v>0</v>
      </c>
      <c r="AB1106" s="56">
        <f t="shared" ca="1" si="478"/>
        <v>0</v>
      </c>
      <c r="AC1106" s="56">
        <f t="shared" ca="1" si="478"/>
        <v>0</v>
      </c>
      <c r="AD1106" s="56">
        <f t="shared" ca="1" si="478"/>
        <v>0</v>
      </c>
      <c r="AE1106" s="56">
        <f t="shared" ca="1" si="478"/>
        <v>0</v>
      </c>
      <c r="AF1106" s="56">
        <f t="shared" ca="1" si="478"/>
        <v>0</v>
      </c>
      <c r="AG1106" s="56">
        <f t="shared" ca="1" si="478"/>
        <v>0</v>
      </c>
      <c r="AH1106" s="56">
        <f t="shared" ca="1" si="478"/>
        <v>0</v>
      </c>
      <c r="AI1106" s="56">
        <f t="shared" ca="1" si="478"/>
        <v>0</v>
      </c>
      <c r="AJ1106" s="56">
        <f t="shared" ca="1" si="479"/>
        <v>0</v>
      </c>
      <c r="AK1106" s="56">
        <f t="shared" ca="1" si="479"/>
        <v>0</v>
      </c>
      <c r="AL1106" s="56">
        <f t="shared" ca="1" si="479"/>
        <v>0</v>
      </c>
      <c r="AM1106" s="56">
        <f t="shared" ca="1" si="479"/>
        <v>0</v>
      </c>
      <c r="AN1106" s="56">
        <f t="shared" ca="1" si="479"/>
        <v>0</v>
      </c>
      <c r="AO1106" s="56">
        <f t="shared" ca="1" si="479"/>
        <v>0</v>
      </c>
      <c r="AP1106" s="56">
        <f t="shared" ca="1" si="479"/>
        <v>0</v>
      </c>
      <c r="AQ1106" s="56">
        <f t="shared" ca="1" si="479"/>
        <v>0</v>
      </c>
      <c r="AR1106" s="56">
        <f t="shared" ca="1" si="479"/>
        <v>0</v>
      </c>
      <c r="AS1106" s="56">
        <f t="shared" ca="1" si="479"/>
        <v>0</v>
      </c>
      <c r="AT1106" s="56">
        <f t="shared" ca="1" si="480"/>
        <v>0</v>
      </c>
      <c r="AU1106" s="56">
        <f t="shared" ca="1" si="480"/>
        <v>0</v>
      </c>
      <c r="AV1106" s="56">
        <f t="shared" ca="1" si="480"/>
        <v>0</v>
      </c>
      <c r="AW1106" s="56">
        <f t="shared" ca="1" si="480"/>
        <v>0</v>
      </c>
      <c r="AX1106" s="56">
        <f t="shared" ca="1" si="480"/>
        <v>0</v>
      </c>
      <c r="AY1106" s="56">
        <f t="shared" ca="1" si="480"/>
        <v>0</v>
      </c>
      <c r="AZ1106" s="56">
        <f t="shared" ca="1" si="480"/>
        <v>0</v>
      </c>
      <c r="BA1106" s="56">
        <f t="shared" ca="1" si="480"/>
        <v>0</v>
      </c>
      <c r="BB1106" s="56">
        <f t="shared" ca="1" si="480"/>
        <v>0</v>
      </c>
      <c r="BC1106" s="56">
        <f t="shared" ca="1" si="480"/>
        <v>0</v>
      </c>
      <c r="BD1106" s="56">
        <f t="shared" ca="1" si="480"/>
        <v>0</v>
      </c>
      <c r="BE1106" s="56">
        <f t="shared" ca="1" si="480"/>
        <v>0</v>
      </c>
      <c r="BF1106" s="56">
        <f t="shared" ca="1" si="480"/>
        <v>0</v>
      </c>
      <c r="BG1106" s="56">
        <f t="shared" ca="1" si="480"/>
        <v>0</v>
      </c>
      <c r="BJ1106" s="4"/>
    </row>
    <row r="1107" spans="1:62" x14ac:dyDescent="0.2">
      <c r="A1107" s="4" t="s">
        <v>2621</v>
      </c>
      <c r="B1107" s="4" t="s">
        <v>2622</v>
      </c>
      <c r="C1107" s="4" t="s">
        <v>1783</v>
      </c>
      <c r="D1107" s="4"/>
      <c r="E1107" s="62"/>
      <c r="F1107" s="63"/>
      <c r="G1107" s="50" t="s">
        <v>1682</v>
      </c>
      <c r="H1107" s="50" t="s">
        <v>1682</v>
      </c>
      <c r="I1107" s="51"/>
      <c r="J1107" s="52">
        <v>14</v>
      </c>
      <c r="K1107" s="52"/>
      <c r="L1107" s="53"/>
      <c r="M1107" s="54" t="str">
        <f t="shared" si="465"/>
        <v>-</v>
      </c>
      <c r="N1107" s="52">
        <f t="shared" si="458"/>
        <v>0</v>
      </c>
      <c r="O1107" s="55">
        <f t="shared" ca="1" si="470"/>
        <v>28</v>
      </c>
      <c r="P1107" s="55" t="str">
        <f t="shared" ca="1" si="471"/>
        <v>2019.7</v>
      </c>
      <c r="Q1107" s="56">
        <f t="shared" si="472"/>
        <v>0</v>
      </c>
      <c r="R1107" s="52" t="str">
        <f t="shared" si="473"/>
        <v/>
      </c>
      <c r="S1107" s="52"/>
      <c r="T1107" s="52" t="str">
        <f t="shared" si="481"/>
        <v>OV</v>
      </c>
      <c r="U1107" s="57" t="s">
        <v>130</v>
      </c>
      <c r="V1107" s="58">
        <f t="shared" ca="1" si="477"/>
        <v>0</v>
      </c>
      <c r="W1107" s="64" t="s">
        <v>2623</v>
      </c>
      <c r="X1107" s="60"/>
      <c r="Y1107" s="61"/>
      <c r="Z1107" s="56">
        <f t="shared" ca="1" si="478"/>
        <v>0</v>
      </c>
      <c r="AA1107" s="56">
        <f t="shared" ca="1" si="478"/>
        <v>0</v>
      </c>
      <c r="AB1107" s="56">
        <f t="shared" ca="1" si="478"/>
        <v>0</v>
      </c>
      <c r="AC1107" s="56">
        <f t="shared" ca="1" si="478"/>
        <v>0</v>
      </c>
      <c r="AD1107" s="56">
        <f t="shared" ca="1" si="478"/>
        <v>0</v>
      </c>
      <c r="AE1107" s="56">
        <f t="shared" ca="1" si="478"/>
        <v>0</v>
      </c>
      <c r="AF1107" s="56">
        <f t="shared" ca="1" si="478"/>
        <v>0</v>
      </c>
      <c r="AG1107" s="56">
        <f t="shared" ca="1" si="478"/>
        <v>0</v>
      </c>
      <c r="AH1107" s="56">
        <f t="shared" ca="1" si="478"/>
        <v>0</v>
      </c>
      <c r="AI1107" s="56">
        <f t="shared" ca="1" si="478"/>
        <v>0</v>
      </c>
      <c r="AJ1107" s="56">
        <f t="shared" ca="1" si="479"/>
        <v>0</v>
      </c>
      <c r="AK1107" s="56">
        <f t="shared" ca="1" si="479"/>
        <v>0</v>
      </c>
      <c r="AL1107" s="56">
        <f t="shared" ca="1" si="479"/>
        <v>0</v>
      </c>
      <c r="AM1107" s="56">
        <f t="shared" ca="1" si="479"/>
        <v>0</v>
      </c>
      <c r="AN1107" s="56">
        <f t="shared" ca="1" si="479"/>
        <v>0</v>
      </c>
      <c r="AO1107" s="56">
        <f t="shared" ca="1" si="479"/>
        <v>0</v>
      </c>
      <c r="AP1107" s="56">
        <f t="shared" ca="1" si="479"/>
        <v>0</v>
      </c>
      <c r="AQ1107" s="56">
        <f t="shared" ca="1" si="479"/>
        <v>0</v>
      </c>
      <c r="AR1107" s="56">
        <f t="shared" ca="1" si="479"/>
        <v>0</v>
      </c>
      <c r="AS1107" s="56">
        <f t="shared" ca="1" si="479"/>
        <v>0</v>
      </c>
      <c r="AT1107" s="56">
        <f t="shared" ca="1" si="480"/>
        <v>0</v>
      </c>
      <c r="AU1107" s="56">
        <f t="shared" ca="1" si="480"/>
        <v>0</v>
      </c>
      <c r="AV1107" s="56">
        <f t="shared" ca="1" si="480"/>
        <v>0</v>
      </c>
      <c r="AW1107" s="56">
        <f t="shared" ca="1" si="480"/>
        <v>0</v>
      </c>
      <c r="AX1107" s="56">
        <f t="shared" ca="1" si="480"/>
        <v>0</v>
      </c>
      <c r="AY1107" s="56">
        <f t="shared" ca="1" si="480"/>
        <v>0</v>
      </c>
      <c r="AZ1107" s="56">
        <f t="shared" ca="1" si="480"/>
        <v>0</v>
      </c>
      <c r="BA1107" s="56">
        <f t="shared" ca="1" si="480"/>
        <v>0</v>
      </c>
      <c r="BB1107" s="56">
        <f t="shared" ca="1" si="480"/>
        <v>0</v>
      </c>
      <c r="BC1107" s="56">
        <f t="shared" ca="1" si="480"/>
        <v>0</v>
      </c>
      <c r="BD1107" s="56">
        <f t="shared" ca="1" si="480"/>
        <v>0</v>
      </c>
      <c r="BE1107" s="56">
        <f t="shared" ca="1" si="480"/>
        <v>0</v>
      </c>
      <c r="BF1107" s="56">
        <f t="shared" ca="1" si="480"/>
        <v>0</v>
      </c>
      <c r="BG1107" s="56">
        <f t="shared" ca="1" si="480"/>
        <v>0</v>
      </c>
      <c r="BJ1107" s="4"/>
    </row>
    <row r="1108" spans="1:62" x14ac:dyDescent="0.2">
      <c r="A1108" s="4" t="s">
        <v>2621</v>
      </c>
      <c r="B1108" s="4" t="s">
        <v>2622</v>
      </c>
      <c r="C1108" s="4" t="s">
        <v>1783</v>
      </c>
      <c r="D1108" s="4"/>
      <c r="E1108" s="62"/>
      <c r="F1108" s="63" t="s">
        <v>1678</v>
      </c>
      <c r="G1108" s="50" t="s">
        <v>1678</v>
      </c>
      <c r="H1108" s="50" t="s">
        <v>1678</v>
      </c>
      <c r="I1108" s="51"/>
      <c r="J1108" s="52">
        <v>14</v>
      </c>
      <c r="K1108" s="52"/>
      <c r="L1108" s="53"/>
      <c r="M1108" s="54" t="str">
        <f t="shared" si="465"/>
        <v>-</v>
      </c>
      <c r="N1108" s="52">
        <f t="shared" si="458"/>
        <v>0</v>
      </c>
      <c r="O1108" s="55">
        <f t="shared" ca="1" si="470"/>
        <v>28</v>
      </c>
      <c r="P1108" s="55" t="str">
        <f t="shared" ca="1" si="471"/>
        <v>2019.7</v>
      </c>
      <c r="Q1108" s="56">
        <f t="shared" si="472"/>
        <v>0</v>
      </c>
      <c r="R1108" s="52" t="str">
        <f t="shared" si="473"/>
        <v/>
      </c>
      <c r="S1108" s="52"/>
      <c r="T1108" s="52" t="str">
        <f t="shared" si="481"/>
        <v>OV</v>
      </c>
      <c r="U1108" s="57" t="s">
        <v>130</v>
      </c>
      <c r="V1108" s="58">
        <f t="shared" ca="1" si="477"/>
        <v>0</v>
      </c>
      <c r="W1108" s="64" t="s">
        <v>2623</v>
      </c>
      <c r="X1108" s="60"/>
      <c r="Y1108" s="61"/>
      <c r="Z1108" s="56">
        <f t="shared" ca="1" si="478"/>
        <v>0</v>
      </c>
      <c r="AA1108" s="56">
        <f t="shared" ca="1" si="478"/>
        <v>0</v>
      </c>
      <c r="AB1108" s="56">
        <f t="shared" ca="1" si="478"/>
        <v>0</v>
      </c>
      <c r="AC1108" s="56">
        <f t="shared" ca="1" si="478"/>
        <v>0</v>
      </c>
      <c r="AD1108" s="56">
        <f t="shared" ca="1" si="478"/>
        <v>0</v>
      </c>
      <c r="AE1108" s="56">
        <f t="shared" ca="1" si="478"/>
        <v>0</v>
      </c>
      <c r="AF1108" s="56">
        <f t="shared" ca="1" si="478"/>
        <v>0</v>
      </c>
      <c r="AG1108" s="56">
        <f t="shared" ca="1" si="478"/>
        <v>0</v>
      </c>
      <c r="AH1108" s="56">
        <f t="shared" ca="1" si="478"/>
        <v>0</v>
      </c>
      <c r="AI1108" s="56">
        <f t="shared" ca="1" si="478"/>
        <v>0</v>
      </c>
      <c r="AJ1108" s="56">
        <f t="shared" ca="1" si="479"/>
        <v>0</v>
      </c>
      <c r="AK1108" s="56">
        <f t="shared" ca="1" si="479"/>
        <v>0</v>
      </c>
      <c r="AL1108" s="56">
        <f t="shared" ca="1" si="479"/>
        <v>0</v>
      </c>
      <c r="AM1108" s="56">
        <f t="shared" ca="1" si="479"/>
        <v>0</v>
      </c>
      <c r="AN1108" s="56">
        <f t="shared" ca="1" si="479"/>
        <v>0</v>
      </c>
      <c r="AO1108" s="56">
        <f t="shared" ca="1" si="479"/>
        <v>0</v>
      </c>
      <c r="AP1108" s="56">
        <f t="shared" ca="1" si="479"/>
        <v>0</v>
      </c>
      <c r="AQ1108" s="56">
        <f t="shared" ca="1" si="479"/>
        <v>0</v>
      </c>
      <c r="AR1108" s="56">
        <f t="shared" ca="1" si="479"/>
        <v>0</v>
      </c>
      <c r="AS1108" s="56">
        <f t="shared" ca="1" si="479"/>
        <v>0</v>
      </c>
      <c r="AT1108" s="56">
        <f t="shared" ca="1" si="480"/>
        <v>0</v>
      </c>
      <c r="AU1108" s="56">
        <f t="shared" ca="1" si="480"/>
        <v>0</v>
      </c>
      <c r="AV1108" s="56">
        <f t="shared" ca="1" si="480"/>
        <v>0</v>
      </c>
      <c r="AW1108" s="56">
        <f t="shared" ca="1" si="480"/>
        <v>0</v>
      </c>
      <c r="AX1108" s="56">
        <f t="shared" ca="1" si="480"/>
        <v>0</v>
      </c>
      <c r="AY1108" s="56">
        <f t="shared" ca="1" si="480"/>
        <v>0</v>
      </c>
      <c r="AZ1108" s="56">
        <f t="shared" ca="1" si="480"/>
        <v>0</v>
      </c>
      <c r="BA1108" s="56">
        <f t="shared" ca="1" si="480"/>
        <v>0</v>
      </c>
      <c r="BB1108" s="56">
        <f t="shared" ca="1" si="480"/>
        <v>0</v>
      </c>
      <c r="BC1108" s="56">
        <f t="shared" ca="1" si="480"/>
        <v>0</v>
      </c>
      <c r="BD1108" s="56">
        <f t="shared" ca="1" si="480"/>
        <v>0</v>
      </c>
      <c r="BE1108" s="56">
        <f t="shared" ca="1" si="480"/>
        <v>0</v>
      </c>
      <c r="BF1108" s="56">
        <f t="shared" ca="1" si="480"/>
        <v>0</v>
      </c>
      <c r="BG1108" s="56">
        <f t="shared" ca="1" si="480"/>
        <v>0</v>
      </c>
      <c r="BJ1108" s="4"/>
    </row>
    <row r="1109" spans="1:62" x14ac:dyDescent="0.2">
      <c r="A1109" s="4" t="s">
        <v>2621</v>
      </c>
      <c r="B1109" s="4" t="s">
        <v>2622</v>
      </c>
      <c r="C1109" s="4" t="s">
        <v>1783</v>
      </c>
      <c r="D1109" s="4"/>
      <c r="E1109" s="62"/>
      <c r="F1109" s="63" t="s">
        <v>1678</v>
      </c>
      <c r="G1109" s="50" t="s">
        <v>1678</v>
      </c>
      <c r="H1109" s="50" t="s">
        <v>1678</v>
      </c>
      <c r="I1109" s="51"/>
      <c r="J1109" s="52">
        <v>14</v>
      </c>
      <c r="K1109" s="52"/>
      <c r="L1109" s="53"/>
      <c r="M1109" s="54" t="str">
        <f t="shared" si="465"/>
        <v>-</v>
      </c>
      <c r="N1109" s="52">
        <f t="shared" si="458"/>
        <v>0</v>
      </c>
      <c r="O1109" s="55">
        <f t="shared" ca="1" si="470"/>
        <v>28</v>
      </c>
      <c r="P1109" s="55" t="str">
        <f t="shared" ca="1" si="471"/>
        <v>2019.7</v>
      </c>
      <c r="Q1109" s="56">
        <f t="shared" si="472"/>
        <v>0</v>
      </c>
      <c r="R1109" s="52" t="str">
        <f t="shared" si="473"/>
        <v/>
      </c>
      <c r="S1109" s="52"/>
      <c r="T1109" s="52" t="str">
        <f t="shared" si="481"/>
        <v>OV</v>
      </c>
      <c r="U1109" s="57" t="s">
        <v>130</v>
      </c>
      <c r="V1109" s="58">
        <f t="shared" ca="1" si="477"/>
        <v>0</v>
      </c>
      <c r="W1109" s="64" t="s">
        <v>2623</v>
      </c>
      <c r="X1109" s="60"/>
      <c r="Y1109" s="61"/>
      <c r="Z1109" s="56">
        <f t="shared" ca="1" si="478"/>
        <v>0</v>
      </c>
      <c r="AA1109" s="56">
        <f t="shared" ca="1" si="478"/>
        <v>0</v>
      </c>
      <c r="AB1109" s="56">
        <f t="shared" ca="1" si="478"/>
        <v>0</v>
      </c>
      <c r="AC1109" s="56">
        <f t="shared" ca="1" si="478"/>
        <v>0</v>
      </c>
      <c r="AD1109" s="56">
        <f t="shared" ca="1" si="478"/>
        <v>0</v>
      </c>
      <c r="AE1109" s="56">
        <f t="shared" ca="1" si="478"/>
        <v>0</v>
      </c>
      <c r="AF1109" s="56">
        <f t="shared" ca="1" si="478"/>
        <v>0</v>
      </c>
      <c r="AG1109" s="56">
        <f t="shared" ca="1" si="478"/>
        <v>0</v>
      </c>
      <c r="AH1109" s="56">
        <f t="shared" ca="1" si="478"/>
        <v>0</v>
      </c>
      <c r="AI1109" s="56">
        <f t="shared" ca="1" si="478"/>
        <v>0</v>
      </c>
      <c r="AJ1109" s="56">
        <f t="shared" ca="1" si="479"/>
        <v>0</v>
      </c>
      <c r="AK1109" s="56">
        <f t="shared" ca="1" si="479"/>
        <v>0</v>
      </c>
      <c r="AL1109" s="56">
        <f t="shared" ca="1" si="479"/>
        <v>0</v>
      </c>
      <c r="AM1109" s="56">
        <f t="shared" ca="1" si="479"/>
        <v>0</v>
      </c>
      <c r="AN1109" s="56">
        <f t="shared" ca="1" si="479"/>
        <v>0</v>
      </c>
      <c r="AO1109" s="56">
        <f t="shared" ca="1" si="479"/>
        <v>0</v>
      </c>
      <c r="AP1109" s="56">
        <f t="shared" ca="1" si="479"/>
        <v>0</v>
      </c>
      <c r="AQ1109" s="56">
        <f t="shared" ca="1" si="479"/>
        <v>0</v>
      </c>
      <c r="AR1109" s="56">
        <f t="shared" ca="1" si="479"/>
        <v>0</v>
      </c>
      <c r="AS1109" s="56">
        <f t="shared" ca="1" si="479"/>
        <v>0</v>
      </c>
      <c r="AT1109" s="56">
        <f t="shared" ca="1" si="480"/>
        <v>0</v>
      </c>
      <c r="AU1109" s="56">
        <f t="shared" ca="1" si="480"/>
        <v>0</v>
      </c>
      <c r="AV1109" s="56">
        <f t="shared" ca="1" si="480"/>
        <v>0</v>
      </c>
      <c r="AW1109" s="56">
        <f t="shared" ca="1" si="480"/>
        <v>0</v>
      </c>
      <c r="AX1109" s="56">
        <f t="shared" ca="1" si="480"/>
        <v>0</v>
      </c>
      <c r="AY1109" s="56">
        <f t="shared" ca="1" si="480"/>
        <v>0</v>
      </c>
      <c r="AZ1109" s="56">
        <f t="shared" ca="1" si="480"/>
        <v>0</v>
      </c>
      <c r="BA1109" s="56">
        <f t="shared" ca="1" si="480"/>
        <v>0</v>
      </c>
      <c r="BB1109" s="56">
        <f t="shared" ca="1" si="480"/>
        <v>0</v>
      </c>
      <c r="BC1109" s="56">
        <f t="shared" ca="1" si="480"/>
        <v>0</v>
      </c>
      <c r="BD1109" s="56">
        <f t="shared" ca="1" si="480"/>
        <v>0</v>
      </c>
      <c r="BE1109" s="56">
        <f t="shared" ca="1" si="480"/>
        <v>0</v>
      </c>
      <c r="BF1109" s="56">
        <f t="shared" ca="1" si="480"/>
        <v>0</v>
      </c>
      <c r="BG1109" s="56">
        <f t="shared" ca="1" si="480"/>
        <v>0</v>
      </c>
      <c r="BJ1109" s="4"/>
    </row>
    <row r="1110" spans="1:62" x14ac:dyDescent="0.2">
      <c r="A1110" s="4" t="s">
        <v>2621</v>
      </c>
      <c r="B1110" s="4" t="s">
        <v>2622</v>
      </c>
      <c r="C1110" s="4" t="s">
        <v>1783</v>
      </c>
      <c r="D1110" s="4"/>
      <c r="E1110" s="62"/>
      <c r="F1110" s="63" t="s">
        <v>1678</v>
      </c>
      <c r="G1110" s="50" t="s">
        <v>1678</v>
      </c>
      <c r="H1110" s="50" t="s">
        <v>1678</v>
      </c>
      <c r="I1110" s="51"/>
      <c r="J1110" s="52">
        <v>14</v>
      </c>
      <c r="K1110" s="52"/>
      <c r="L1110" s="53"/>
      <c r="M1110" s="54" t="str">
        <f t="shared" si="465"/>
        <v>-</v>
      </c>
      <c r="N1110" s="52">
        <f t="shared" si="458"/>
        <v>0</v>
      </c>
      <c r="O1110" s="55">
        <f t="shared" ca="1" si="470"/>
        <v>28</v>
      </c>
      <c r="P1110" s="55" t="str">
        <f t="shared" ca="1" si="471"/>
        <v>2019.7</v>
      </c>
      <c r="Q1110" s="56">
        <f t="shared" si="472"/>
        <v>0</v>
      </c>
      <c r="R1110" s="52" t="str">
        <f t="shared" si="473"/>
        <v/>
      </c>
      <c r="S1110" s="52"/>
      <c r="T1110" s="52" t="str">
        <f t="shared" si="481"/>
        <v>OV</v>
      </c>
      <c r="U1110" s="57" t="s">
        <v>130</v>
      </c>
      <c r="V1110" s="58">
        <f t="shared" ca="1" si="477"/>
        <v>0</v>
      </c>
      <c r="W1110" s="64" t="s">
        <v>2623</v>
      </c>
      <c r="X1110" s="60"/>
      <c r="Y1110" s="61"/>
      <c r="Z1110" s="56">
        <f t="shared" ca="1" si="478"/>
        <v>0</v>
      </c>
      <c r="AA1110" s="56">
        <f t="shared" ca="1" si="478"/>
        <v>0</v>
      </c>
      <c r="AB1110" s="56">
        <f t="shared" ca="1" si="478"/>
        <v>0</v>
      </c>
      <c r="AC1110" s="56">
        <f t="shared" ca="1" si="478"/>
        <v>0</v>
      </c>
      <c r="AD1110" s="56">
        <f t="shared" ca="1" si="478"/>
        <v>0</v>
      </c>
      <c r="AE1110" s="56">
        <f t="shared" ca="1" si="478"/>
        <v>0</v>
      </c>
      <c r="AF1110" s="56">
        <f t="shared" ca="1" si="478"/>
        <v>0</v>
      </c>
      <c r="AG1110" s="56">
        <f t="shared" ca="1" si="478"/>
        <v>0</v>
      </c>
      <c r="AH1110" s="56">
        <f t="shared" ca="1" si="478"/>
        <v>0</v>
      </c>
      <c r="AI1110" s="56">
        <f t="shared" ca="1" si="478"/>
        <v>0</v>
      </c>
      <c r="AJ1110" s="56">
        <f t="shared" ca="1" si="479"/>
        <v>0</v>
      </c>
      <c r="AK1110" s="56">
        <f t="shared" ca="1" si="479"/>
        <v>0</v>
      </c>
      <c r="AL1110" s="56">
        <f t="shared" ca="1" si="479"/>
        <v>0</v>
      </c>
      <c r="AM1110" s="56">
        <f t="shared" ca="1" si="479"/>
        <v>0</v>
      </c>
      <c r="AN1110" s="56">
        <f t="shared" ca="1" si="479"/>
        <v>0</v>
      </c>
      <c r="AO1110" s="56">
        <f t="shared" ca="1" si="479"/>
        <v>0</v>
      </c>
      <c r="AP1110" s="56">
        <f t="shared" ca="1" si="479"/>
        <v>0</v>
      </c>
      <c r="AQ1110" s="56">
        <f t="shared" ca="1" si="479"/>
        <v>0</v>
      </c>
      <c r="AR1110" s="56">
        <f t="shared" ca="1" si="479"/>
        <v>0</v>
      </c>
      <c r="AS1110" s="56">
        <f t="shared" ca="1" si="479"/>
        <v>0</v>
      </c>
      <c r="AT1110" s="56">
        <f t="shared" ca="1" si="480"/>
        <v>0</v>
      </c>
      <c r="AU1110" s="56">
        <f t="shared" ca="1" si="480"/>
        <v>0</v>
      </c>
      <c r="AV1110" s="56">
        <f t="shared" ca="1" si="480"/>
        <v>0</v>
      </c>
      <c r="AW1110" s="56">
        <f t="shared" ca="1" si="480"/>
        <v>0</v>
      </c>
      <c r="AX1110" s="56">
        <f t="shared" ca="1" si="480"/>
        <v>0</v>
      </c>
      <c r="AY1110" s="56">
        <f t="shared" ca="1" si="480"/>
        <v>0</v>
      </c>
      <c r="AZ1110" s="56">
        <f t="shared" ca="1" si="480"/>
        <v>0</v>
      </c>
      <c r="BA1110" s="56">
        <f t="shared" ca="1" si="480"/>
        <v>0</v>
      </c>
      <c r="BB1110" s="56">
        <f t="shared" ca="1" si="480"/>
        <v>0</v>
      </c>
      <c r="BC1110" s="56">
        <f t="shared" ca="1" si="480"/>
        <v>0</v>
      </c>
      <c r="BD1110" s="56">
        <f t="shared" ca="1" si="480"/>
        <v>0</v>
      </c>
      <c r="BE1110" s="56">
        <f t="shared" ca="1" si="480"/>
        <v>0</v>
      </c>
      <c r="BF1110" s="56">
        <f t="shared" ca="1" si="480"/>
        <v>0</v>
      </c>
      <c r="BG1110" s="56">
        <f t="shared" ca="1" si="480"/>
        <v>0</v>
      </c>
      <c r="BJ1110" s="4"/>
    </row>
    <row r="1111" spans="1:62" x14ac:dyDescent="0.2">
      <c r="A1111" s="4" t="s">
        <v>704</v>
      </c>
      <c r="B1111" s="4" t="s">
        <v>4053</v>
      </c>
      <c r="C1111" s="4" t="s">
        <v>1684</v>
      </c>
      <c r="D1111" s="4"/>
      <c r="E1111" s="62"/>
      <c r="F1111" s="63" t="s">
        <v>707</v>
      </c>
      <c r="G1111" s="50" t="s">
        <v>1682</v>
      </c>
      <c r="H1111" s="50" t="s">
        <v>1682</v>
      </c>
      <c r="I1111" s="51"/>
      <c r="J1111" s="52">
        <v>14</v>
      </c>
      <c r="K1111" s="52"/>
      <c r="L1111" s="53">
        <v>43595</v>
      </c>
      <c r="M1111" s="54">
        <f t="shared" si="465"/>
        <v>5</v>
      </c>
      <c r="N1111" s="52">
        <f t="shared" si="458"/>
        <v>19</v>
      </c>
      <c r="O1111" s="55">
        <f t="shared" ca="1" si="470"/>
        <v>28</v>
      </c>
      <c r="P1111" s="55" t="str">
        <f t="shared" ca="1" si="471"/>
        <v>2019.7</v>
      </c>
      <c r="Q1111" s="56">
        <f t="shared" si="472"/>
        <v>3273.3792298716453</v>
      </c>
      <c r="R1111" s="52">
        <f t="shared" ca="1" si="473"/>
        <v>61</v>
      </c>
      <c r="S1111" s="52"/>
      <c r="T1111" s="52" t="str">
        <f t="shared" ca="1" si="481"/>
        <v>OV</v>
      </c>
      <c r="U1111" s="57" t="s">
        <v>130</v>
      </c>
      <c r="V1111" s="58">
        <f t="shared" ca="1" si="477"/>
        <v>0</v>
      </c>
      <c r="W1111" s="64" t="s">
        <v>2625</v>
      </c>
      <c r="X1111" s="60">
        <v>2622.83</v>
      </c>
      <c r="Y1111" s="61">
        <v>14026.43</v>
      </c>
      <c r="Z1111" s="56">
        <f t="shared" ca="1" si="478"/>
        <v>0</v>
      </c>
      <c r="AA1111" s="56">
        <f t="shared" ca="1" si="478"/>
        <v>0</v>
      </c>
      <c r="AB1111" s="56">
        <f t="shared" ca="1" si="478"/>
        <v>0</v>
      </c>
      <c r="AC1111" s="56">
        <f t="shared" ca="1" si="478"/>
        <v>0</v>
      </c>
      <c r="AD1111" s="56">
        <f t="shared" ca="1" si="478"/>
        <v>0</v>
      </c>
      <c r="AE1111" s="56">
        <f t="shared" ca="1" si="478"/>
        <v>0</v>
      </c>
      <c r="AF1111" s="56">
        <f t="shared" ca="1" si="478"/>
        <v>0</v>
      </c>
      <c r="AG1111" s="56">
        <f t="shared" ca="1" si="478"/>
        <v>0</v>
      </c>
      <c r="AH1111" s="56">
        <f t="shared" ca="1" si="478"/>
        <v>0</v>
      </c>
      <c r="AI1111" s="56">
        <f t="shared" ca="1" si="478"/>
        <v>14026.43</v>
      </c>
      <c r="AJ1111" s="56">
        <f t="shared" ca="1" si="479"/>
        <v>0</v>
      </c>
      <c r="AK1111" s="56">
        <f t="shared" ca="1" si="479"/>
        <v>0</v>
      </c>
      <c r="AL1111" s="56">
        <f t="shared" ca="1" si="479"/>
        <v>0</v>
      </c>
      <c r="AM1111" s="56">
        <f t="shared" ca="1" si="479"/>
        <v>0</v>
      </c>
      <c r="AN1111" s="56">
        <f t="shared" ca="1" si="479"/>
        <v>0</v>
      </c>
      <c r="AO1111" s="56">
        <f t="shared" ca="1" si="479"/>
        <v>0</v>
      </c>
      <c r="AP1111" s="56">
        <f t="shared" ca="1" si="479"/>
        <v>0</v>
      </c>
      <c r="AQ1111" s="56">
        <f t="shared" ca="1" si="479"/>
        <v>0</v>
      </c>
      <c r="AR1111" s="56">
        <f t="shared" ca="1" si="479"/>
        <v>0</v>
      </c>
      <c r="AS1111" s="56">
        <f t="shared" ca="1" si="479"/>
        <v>0</v>
      </c>
      <c r="AT1111" s="56">
        <f t="shared" ca="1" si="480"/>
        <v>0</v>
      </c>
      <c r="AU1111" s="56">
        <f t="shared" ca="1" si="480"/>
        <v>0</v>
      </c>
      <c r="AV1111" s="56">
        <f t="shared" ca="1" si="480"/>
        <v>0</v>
      </c>
      <c r="AW1111" s="56">
        <f t="shared" ca="1" si="480"/>
        <v>0</v>
      </c>
      <c r="AX1111" s="56">
        <f t="shared" ca="1" si="480"/>
        <v>0</v>
      </c>
      <c r="AY1111" s="56">
        <f t="shared" ca="1" si="480"/>
        <v>0</v>
      </c>
      <c r="AZ1111" s="56">
        <f t="shared" ca="1" si="480"/>
        <v>0</v>
      </c>
      <c r="BA1111" s="56">
        <f t="shared" ca="1" si="480"/>
        <v>0</v>
      </c>
      <c r="BB1111" s="56">
        <f t="shared" ca="1" si="480"/>
        <v>0</v>
      </c>
      <c r="BC1111" s="56">
        <f t="shared" ca="1" si="480"/>
        <v>0</v>
      </c>
      <c r="BD1111" s="56">
        <f t="shared" ca="1" si="480"/>
        <v>0</v>
      </c>
      <c r="BE1111" s="56">
        <f t="shared" ca="1" si="480"/>
        <v>0</v>
      </c>
      <c r="BF1111" s="56">
        <f t="shared" ca="1" si="480"/>
        <v>0</v>
      </c>
      <c r="BG1111" s="56">
        <f t="shared" ca="1" si="480"/>
        <v>0</v>
      </c>
      <c r="BJ1111" s="4"/>
    </row>
    <row r="1112" spans="1:62" x14ac:dyDescent="0.2">
      <c r="A1112" s="4" t="s">
        <v>704</v>
      </c>
      <c r="B1112" s="4" t="s">
        <v>4053</v>
      </c>
      <c r="C1112" s="4" t="s">
        <v>1684</v>
      </c>
      <c r="D1112" s="4"/>
      <c r="E1112" s="62"/>
      <c r="F1112" s="63" t="s">
        <v>709</v>
      </c>
      <c r="G1112" s="50" t="s">
        <v>1682</v>
      </c>
      <c r="H1112" s="50" t="s">
        <v>1682</v>
      </c>
      <c r="I1112" s="51"/>
      <c r="J1112" s="52">
        <v>14</v>
      </c>
      <c r="K1112" s="52"/>
      <c r="L1112" s="53">
        <v>43595</v>
      </c>
      <c r="M1112" s="54">
        <f t="shared" si="465"/>
        <v>5</v>
      </c>
      <c r="N1112" s="52">
        <f t="shared" si="458"/>
        <v>19</v>
      </c>
      <c r="O1112" s="55">
        <f t="shared" ca="1" si="470"/>
        <v>28</v>
      </c>
      <c r="P1112" s="55" t="str">
        <f t="shared" ca="1" si="471"/>
        <v>2019.7</v>
      </c>
      <c r="Q1112" s="56">
        <f t="shared" si="472"/>
        <v>272.69544924154025</v>
      </c>
      <c r="R1112" s="52">
        <f t="shared" ca="1" si="473"/>
        <v>61</v>
      </c>
      <c r="S1112" s="52"/>
      <c r="T1112" s="52" t="str">
        <f t="shared" ca="1" si="481"/>
        <v>OV</v>
      </c>
      <c r="U1112" s="57" t="s">
        <v>130</v>
      </c>
      <c r="V1112" s="58">
        <f t="shared" ca="1" si="477"/>
        <v>0</v>
      </c>
      <c r="W1112" s="64" t="s">
        <v>2625</v>
      </c>
      <c r="X1112" s="60">
        <v>218.5</v>
      </c>
      <c r="Y1112" s="61">
        <v>1168.5</v>
      </c>
      <c r="Z1112" s="56">
        <f t="shared" ref="Z1112:AI1121" ca="1" si="482">IF($O1112-WEEKNUM(Z$1815)=0,$Y1112,0)</f>
        <v>0</v>
      </c>
      <c r="AA1112" s="56">
        <f t="shared" ca="1" si="482"/>
        <v>0</v>
      </c>
      <c r="AB1112" s="56">
        <f t="shared" ca="1" si="482"/>
        <v>0</v>
      </c>
      <c r="AC1112" s="56">
        <f t="shared" ca="1" si="482"/>
        <v>0</v>
      </c>
      <c r="AD1112" s="56">
        <f t="shared" ca="1" si="482"/>
        <v>0</v>
      </c>
      <c r="AE1112" s="56">
        <f t="shared" ca="1" si="482"/>
        <v>0</v>
      </c>
      <c r="AF1112" s="56">
        <f t="shared" ca="1" si="482"/>
        <v>0</v>
      </c>
      <c r="AG1112" s="56">
        <f t="shared" ca="1" si="482"/>
        <v>0</v>
      </c>
      <c r="AH1112" s="56">
        <f t="shared" ca="1" si="482"/>
        <v>0</v>
      </c>
      <c r="AI1112" s="56">
        <f t="shared" ca="1" si="482"/>
        <v>1168.5</v>
      </c>
      <c r="AJ1112" s="56">
        <f t="shared" ref="AJ1112:AS1121" ca="1" si="483">IF($O1112-WEEKNUM(AJ$1815)=0,$Y1112,0)</f>
        <v>0</v>
      </c>
      <c r="AK1112" s="56">
        <f t="shared" ca="1" si="483"/>
        <v>0</v>
      </c>
      <c r="AL1112" s="56">
        <f t="shared" ca="1" si="483"/>
        <v>0</v>
      </c>
      <c r="AM1112" s="56">
        <f t="shared" ca="1" si="483"/>
        <v>0</v>
      </c>
      <c r="AN1112" s="56">
        <f t="shared" ca="1" si="483"/>
        <v>0</v>
      </c>
      <c r="AO1112" s="56">
        <f t="shared" ca="1" si="483"/>
        <v>0</v>
      </c>
      <c r="AP1112" s="56">
        <f t="shared" ca="1" si="483"/>
        <v>0</v>
      </c>
      <c r="AQ1112" s="56">
        <f t="shared" ca="1" si="483"/>
        <v>0</v>
      </c>
      <c r="AR1112" s="56">
        <f t="shared" ca="1" si="483"/>
        <v>0</v>
      </c>
      <c r="AS1112" s="56">
        <f t="shared" ca="1" si="483"/>
        <v>0</v>
      </c>
      <c r="AT1112" s="56">
        <f t="shared" ref="AT1112:BG1121" ca="1" si="484">IF($O1112-WEEKNUM(AT$1815)=0,$Y1112,0)</f>
        <v>0</v>
      </c>
      <c r="AU1112" s="56">
        <f t="shared" ca="1" si="484"/>
        <v>0</v>
      </c>
      <c r="AV1112" s="56">
        <f t="shared" ca="1" si="484"/>
        <v>0</v>
      </c>
      <c r="AW1112" s="56">
        <f t="shared" ca="1" si="484"/>
        <v>0</v>
      </c>
      <c r="AX1112" s="56">
        <f t="shared" ca="1" si="484"/>
        <v>0</v>
      </c>
      <c r="AY1112" s="56">
        <f t="shared" ca="1" si="484"/>
        <v>0</v>
      </c>
      <c r="AZ1112" s="56">
        <f t="shared" ca="1" si="484"/>
        <v>0</v>
      </c>
      <c r="BA1112" s="56">
        <f t="shared" ca="1" si="484"/>
        <v>0</v>
      </c>
      <c r="BB1112" s="56">
        <f t="shared" ca="1" si="484"/>
        <v>0</v>
      </c>
      <c r="BC1112" s="56">
        <f t="shared" ca="1" si="484"/>
        <v>0</v>
      </c>
      <c r="BD1112" s="56">
        <f t="shared" ca="1" si="484"/>
        <v>0</v>
      </c>
      <c r="BE1112" s="56">
        <f t="shared" ca="1" si="484"/>
        <v>0</v>
      </c>
      <c r="BF1112" s="56">
        <f t="shared" ca="1" si="484"/>
        <v>0</v>
      </c>
      <c r="BG1112" s="56">
        <f t="shared" ca="1" si="484"/>
        <v>0</v>
      </c>
      <c r="BJ1112" s="4"/>
    </row>
    <row r="1113" spans="1:62" x14ac:dyDescent="0.2">
      <c r="A1113" s="4" t="s">
        <v>704</v>
      </c>
      <c r="B1113" s="4" t="s">
        <v>4053</v>
      </c>
      <c r="C1113" s="4" t="s">
        <v>1684</v>
      </c>
      <c r="D1113" s="4"/>
      <c r="E1113" s="62"/>
      <c r="F1113" s="63"/>
      <c r="G1113" s="50" t="s">
        <v>1682</v>
      </c>
      <c r="H1113" s="50" t="s">
        <v>1682</v>
      </c>
      <c r="I1113" s="51"/>
      <c r="J1113" s="52">
        <v>14</v>
      </c>
      <c r="K1113" s="52"/>
      <c r="L1113" s="53"/>
      <c r="M1113" s="54" t="str">
        <f t="shared" si="465"/>
        <v>-</v>
      </c>
      <c r="N1113" s="52">
        <f t="shared" si="458"/>
        <v>0</v>
      </c>
      <c r="O1113" s="55">
        <f t="shared" ca="1" si="470"/>
        <v>28</v>
      </c>
      <c r="P1113" s="55" t="str">
        <f t="shared" ca="1" si="471"/>
        <v>2019.7</v>
      </c>
      <c r="Q1113" s="56">
        <f t="shared" si="472"/>
        <v>0</v>
      </c>
      <c r="R1113" s="52" t="str">
        <f t="shared" si="473"/>
        <v/>
      </c>
      <c r="S1113" s="52"/>
      <c r="T1113" s="52" t="str">
        <f t="shared" si="481"/>
        <v>OV</v>
      </c>
      <c r="U1113" s="57" t="s">
        <v>130</v>
      </c>
      <c r="V1113" s="58">
        <f t="shared" ca="1" si="477"/>
        <v>0</v>
      </c>
      <c r="W1113" s="64" t="s">
        <v>2625</v>
      </c>
      <c r="X1113" s="60"/>
      <c r="Y1113" s="61"/>
      <c r="Z1113" s="56">
        <f t="shared" ca="1" si="482"/>
        <v>0</v>
      </c>
      <c r="AA1113" s="56">
        <f t="shared" ca="1" si="482"/>
        <v>0</v>
      </c>
      <c r="AB1113" s="56">
        <f t="shared" ca="1" si="482"/>
        <v>0</v>
      </c>
      <c r="AC1113" s="56">
        <f t="shared" ca="1" si="482"/>
        <v>0</v>
      </c>
      <c r="AD1113" s="56">
        <f t="shared" ca="1" si="482"/>
        <v>0</v>
      </c>
      <c r="AE1113" s="56">
        <f t="shared" ca="1" si="482"/>
        <v>0</v>
      </c>
      <c r="AF1113" s="56">
        <f t="shared" ca="1" si="482"/>
        <v>0</v>
      </c>
      <c r="AG1113" s="56">
        <f t="shared" ca="1" si="482"/>
        <v>0</v>
      </c>
      <c r="AH1113" s="56">
        <f t="shared" ca="1" si="482"/>
        <v>0</v>
      </c>
      <c r="AI1113" s="56">
        <f t="shared" ca="1" si="482"/>
        <v>0</v>
      </c>
      <c r="AJ1113" s="56">
        <f t="shared" ca="1" si="483"/>
        <v>0</v>
      </c>
      <c r="AK1113" s="56">
        <f t="shared" ca="1" si="483"/>
        <v>0</v>
      </c>
      <c r="AL1113" s="56">
        <f t="shared" ca="1" si="483"/>
        <v>0</v>
      </c>
      <c r="AM1113" s="56">
        <f t="shared" ca="1" si="483"/>
        <v>0</v>
      </c>
      <c r="AN1113" s="56">
        <f t="shared" ca="1" si="483"/>
        <v>0</v>
      </c>
      <c r="AO1113" s="56">
        <f t="shared" ca="1" si="483"/>
        <v>0</v>
      </c>
      <c r="AP1113" s="56">
        <f t="shared" ca="1" si="483"/>
        <v>0</v>
      </c>
      <c r="AQ1113" s="56">
        <f t="shared" ca="1" si="483"/>
        <v>0</v>
      </c>
      <c r="AR1113" s="56">
        <f t="shared" ca="1" si="483"/>
        <v>0</v>
      </c>
      <c r="AS1113" s="56">
        <f t="shared" ca="1" si="483"/>
        <v>0</v>
      </c>
      <c r="AT1113" s="56">
        <f t="shared" ca="1" si="484"/>
        <v>0</v>
      </c>
      <c r="AU1113" s="56">
        <f t="shared" ca="1" si="484"/>
        <v>0</v>
      </c>
      <c r="AV1113" s="56">
        <f t="shared" ca="1" si="484"/>
        <v>0</v>
      </c>
      <c r="AW1113" s="56">
        <f t="shared" ca="1" si="484"/>
        <v>0</v>
      </c>
      <c r="AX1113" s="56">
        <f t="shared" ca="1" si="484"/>
        <v>0</v>
      </c>
      <c r="AY1113" s="56">
        <f t="shared" ca="1" si="484"/>
        <v>0</v>
      </c>
      <c r="AZ1113" s="56">
        <f t="shared" ca="1" si="484"/>
        <v>0</v>
      </c>
      <c r="BA1113" s="56">
        <f t="shared" ca="1" si="484"/>
        <v>0</v>
      </c>
      <c r="BB1113" s="56">
        <f t="shared" ca="1" si="484"/>
        <v>0</v>
      </c>
      <c r="BC1113" s="56">
        <f t="shared" ca="1" si="484"/>
        <v>0</v>
      </c>
      <c r="BD1113" s="56">
        <f t="shared" ca="1" si="484"/>
        <v>0</v>
      </c>
      <c r="BE1113" s="56">
        <f t="shared" ca="1" si="484"/>
        <v>0</v>
      </c>
      <c r="BF1113" s="56">
        <f t="shared" ca="1" si="484"/>
        <v>0</v>
      </c>
      <c r="BG1113" s="56">
        <f t="shared" ca="1" si="484"/>
        <v>0</v>
      </c>
      <c r="BJ1113" s="4"/>
    </row>
    <row r="1114" spans="1:62" x14ac:dyDescent="0.2">
      <c r="A1114" s="4" t="s">
        <v>325</v>
      </c>
      <c r="B1114" s="4" t="s">
        <v>2626</v>
      </c>
      <c r="C1114" s="4" t="s">
        <v>1681</v>
      </c>
      <c r="D1114" s="4"/>
      <c r="E1114" s="62"/>
      <c r="F1114" s="63" t="s">
        <v>331</v>
      </c>
      <c r="G1114" s="50" t="s">
        <v>1682</v>
      </c>
      <c r="H1114" s="50" t="s">
        <v>1682</v>
      </c>
      <c r="I1114" s="51"/>
      <c r="J1114" s="52">
        <v>30</v>
      </c>
      <c r="K1114" s="52"/>
      <c r="L1114" s="53">
        <v>43593</v>
      </c>
      <c r="M1114" s="54">
        <f t="shared" si="465"/>
        <v>3</v>
      </c>
      <c r="N1114" s="52">
        <f t="shared" si="458"/>
        <v>19</v>
      </c>
      <c r="O1114" s="55">
        <f t="shared" ca="1" si="470"/>
        <v>28</v>
      </c>
      <c r="P1114" s="55" t="str">
        <f t="shared" ca="1" si="471"/>
        <v>2019.7</v>
      </c>
      <c r="Q1114" s="56">
        <f t="shared" si="472"/>
        <v>155.96</v>
      </c>
      <c r="R1114" s="52">
        <f t="shared" ca="1" si="473"/>
        <v>63</v>
      </c>
      <c r="S1114" s="52"/>
      <c r="T1114" s="52" t="str">
        <f t="shared" ca="1" si="481"/>
        <v>OV</v>
      </c>
      <c r="U1114" s="57" t="s">
        <v>178</v>
      </c>
      <c r="V1114" s="58">
        <f t="shared" ca="1" si="477"/>
        <v>0</v>
      </c>
      <c r="W1114" s="59"/>
      <c r="X1114" s="60"/>
      <c r="Y1114" s="61">
        <v>155.96</v>
      </c>
      <c r="Z1114" s="56">
        <f t="shared" ca="1" si="482"/>
        <v>0</v>
      </c>
      <c r="AA1114" s="56">
        <f t="shared" ca="1" si="482"/>
        <v>0</v>
      </c>
      <c r="AB1114" s="56">
        <f t="shared" ca="1" si="482"/>
        <v>0</v>
      </c>
      <c r="AC1114" s="56">
        <f t="shared" ca="1" si="482"/>
        <v>0</v>
      </c>
      <c r="AD1114" s="56">
        <f t="shared" ca="1" si="482"/>
        <v>0</v>
      </c>
      <c r="AE1114" s="56">
        <f t="shared" ca="1" si="482"/>
        <v>0</v>
      </c>
      <c r="AF1114" s="56">
        <f t="shared" ca="1" si="482"/>
        <v>0</v>
      </c>
      <c r="AG1114" s="56">
        <f t="shared" ca="1" si="482"/>
        <v>0</v>
      </c>
      <c r="AH1114" s="56">
        <f t="shared" ca="1" si="482"/>
        <v>0</v>
      </c>
      <c r="AI1114" s="56">
        <f t="shared" ca="1" si="482"/>
        <v>155.96</v>
      </c>
      <c r="AJ1114" s="56">
        <f t="shared" ca="1" si="483"/>
        <v>0</v>
      </c>
      <c r="AK1114" s="56">
        <f t="shared" ca="1" si="483"/>
        <v>0</v>
      </c>
      <c r="AL1114" s="56">
        <f t="shared" ca="1" si="483"/>
        <v>0</v>
      </c>
      <c r="AM1114" s="56">
        <f t="shared" ca="1" si="483"/>
        <v>0</v>
      </c>
      <c r="AN1114" s="56">
        <f t="shared" ca="1" si="483"/>
        <v>0</v>
      </c>
      <c r="AO1114" s="56">
        <f t="shared" ca="1" si="483"/>
        <v>0</v>
      </c>
      <c r="AP1114" s="56">
        <f t="shared" ca="1" si="483"/>
        <v>0</v>
      </c>
      <c r="AQ1114" s="56">
        <f t="shared" ca="1" si="483"/>
        <v>0</v>
      </c>
      <c r="AR1114" s="56">
        <f t="shared" ca="1" si="483"/>
        <v>0</v>
      </c>
      <c r="AS1114" s="56">
        <f t="shared" ca="1" si="483"/>
        <v>0</v>
      </c>
      <c r="AT1114" s="56">
        <f t="shared" ca="1" si="484"/>
        <v>0</v>
      </c>
      <c r="AU1114" s="56">
        <f t="shared" ca="1" si="484"/>
        <v>0</v>
      </c>
      <c r="AV1114" s="56">
        <f t="shared" ca="1" si="484"/>
        <v>0</v>
      </c>
      <c r="AW1114" s="56">
        <f t="shared" ca="1" si="484"/>
        <v>0</v>
      </c>
      <c r="AX1114" s="56">
        <f t="shared" ca="1" si="484"/>
        <v>0</v>
      </c>
      <c r="AY1114" s="56">
        <f t="shared" ca="1" si="484"/>
        <v>0</v>
      </c>
      <c r="AZ1114" s="56">
        <f t="shared" ca="1" si="484"/>
        <v>0</v>
      </c>
      <c r="BA1114" s="56">
        <f t="shared" ca="1" si="484"/>
        <v>0</v>
      </c>
      <c r="BB1114" s="56">
        <f t="shared" ca="1" si="484"/>
        <v>0</v>
      </c>
      <c r="BC1114" s="56">
        <f t="shared" ca="1" si="484"/>
        <v>0</v>
      </c>
      <c r="BD1114" s="56">
        <f t="shared" ca="1" si="484"/>
        <v>0</v>
      </c>
      <c r="BE1114" s="56">
        <f t="shared" ca="1" si="484"/>
        <v>0</v>
      </c>
      <c r="BF1114" s="56">
        <f t="shared" ca="1" si="484"/>
        <v>0</v>
      </c>
      <c r="BG1114" s="56">
        <f t="shared" ca="1" si="484"/>
        <v>0</v>
      </c>
      <c r="BJ1114" s="4"/>
    </row>
    <row r="1115" spans="1:62" x14ac:dyDescent="0.2">
      <c r="A1115" s="4" t="s">
        <v>325</v>
      </c>
      <c r="B1115" s="4" t="s">
        <v>2626</v>
      </c>
      <c r="C1115" s="4" t="s">
        <v>1681</v>
      </c>
      <c r="D1115" s="4"/>
      <c r="E1115" s="62"/>
      <c r="F1115" s="116"/>
      <c r="G1115" s="50" t="s">
        <v>1682</v>
      </c>
      <c r="H1115" s="50" t="s">
        <v>1682</v>
      </c>
      <c r="I1115" s="51"/>
      <c r="J1115" s="52">
        <v>30</v>
      </c>
      <c r="K1115" s="52"/>
      <c r="L1115" s="53"/>
      <c r="M1115" s="54" t="str">
        <f t="shared" si="465"/>
        <v>-</v>
      </c>
      <c r="N1115" s="52">
        <f t="shared" si="458"/>
        <v>0</v>
      </c>
      <c r="O1115" s="55">
        <f t="shared" ca="1" si="470"/>
        <v>28</v>
      </c>
      <c r="P1115" s="55" t="str">
        <f t="shared" ca="1" si="471"/>
        <v>2019.7</v>
      </c>
      <c r="Q1115" s="56">
        <f t="shared" si="472"/>
        <v>0</v>
      </c>
      <c r="R1115" s="52" t="str">
        <f t="shared" si="473"/>
        <v/>
      </c>
      <c r="S1115" s="52"/>
      <c r="T1115" s="52" t="str">
        <f t="shared" si="481"/>
        <v>OV</v>
      </c>
      <c r="U1115" s="57" t="s">
        <v>178</v>
      </c>
      <c r="V1115" s="58">
        <f t="shared" ca="1" si="477"/>
        <v>0</v>
      </c>
      <c r="W1115" s="59"/>
      <c r="X1115" s="60"/>
      <c r="Y1115" s="61"/>
      <c r="Z1115" s="56">
        <f t="shared" ca="1" si="482"/>
        <v>0</v>
      </c>
      <c r="AA1115" s="56">
        <f t="shared" ca="1" si="482"/>
        <v>0</v>
      </c>
      <c r="AB1115" s="56">
        <f t="shared" ca="1" si="482"/>
        <v>0</v>
      </c>
      <c r="AC1115" s="56">
        <f t="shared" ca="1" si="482"/>
        <v>0</v>
      </c>
      <c r="AD1115" s="56">
        <f t="shared" ca="1" si="482"/>
        <v>0</v>
      </c>
      <c r="AE1115" s="56">
        <f t="shared" ca="1" si="482"/>
        <v>0</v>
      </c>
      <c r="AF1115" s="56">
        <f t="shared" ca="1" si="482"/>
        <v>0</v>
      </c>
      <c r="AG1115" s="56">
        <f t="shared" ca="1" si="482"/>
        <v>0</v>
      </c>
      <c r="AH1115" s="56">
        <f t="shared" ca="1" si="482"/>
        <v>0</v>
      </c>
      <c r="AI1115" s="56">
        <f t="shared" ca="1" si="482"/>
        <v>0</v>
      </c>
      <c r="AJ1115" s="56">
        <f t="shared" ca="1" si="483"/>
        <v>0</v>
      </c>
      <c r="AK1115" s="56">
        <f t="shared" ca="1" si="483"/>
        <v>0</v>
      </c>
      <c r="AL1115" s="56">
        <f t="shared" ca="1" si="483"/>
        <v>0</v>
      </c>
      <c r="AM1115" s="56">
        <f t="shared" ca="1" si="483"/>
        <v>0</v>
      </c>
      <c r="AN1115" s="56">
        <f t="shared" ca="1" si="483"/>
        <v>0</v>
      </c>
      <c r="AO1115" s="56">
        <f t="shared" ca="1" si="483"/>
        <v>0</v>
      </c>
      <c r="AP1115" s="56">
        <f t="shared" ca="1" si="483"/>
        <v>0</v>
      </c>
      <c r="AQ1115" s="56">
        <f t="shared" ca="1" si="483"/>
        <v>0</v>
      </c>
      <c r="AR1115" s="56">
        <f t="shared" ca="1" si="483"/>
        <v>0</v>
      </c>
      <c r="AS1115" s="56">
        <f t="shared" ca="1" si="483"/>
        <v>0</v>
      </c>
      <c r="AT1115" s="56">
        <f t="shared" ca="1" si="484"/>
        <v>0</v>
      </c>
      <c r="AU1115" s="56">
        <f t="shared" ca="1" si="484"/>
        <v>0</v>
      </c>
      <c r="AV1115" s="56">
        <f t="shared" ca="1" si="484"/>
        <v>0</v>
      </c>
      <c r="AW1115" s="56">
        <f t="shared" ca="1" si="484"/>
        <v>0</v>
      </c>
      <c r="AX1115" s="56">
        <f t="shared" ca="1" si="484"/>
        <v>0</v>
      </c>
      <c r="AY1115" s="56">
        <f t="shared" ca="1" si="484"/>
        <v>0</v>
      </c>
      <c r="AZ1115" s="56">
        <f t="shared" ca="1" si="484"/>
        <v>0</v>
      </c>
      <c r="BA1115" s="56">
        <f t="shared" ca="1" si="484"/>
        <v>0</v>
      </c>
      <c r="BB1115" s="56">
        <f t="shared" ca="1" si="484"/>
        <v>0</v>
      </c>
      <c r="BC1115" s="56">
        <f t="shared" ca="1" si="484"/>
        <v>0</v>
      </c>
      <c r="BD1115" s="56">
        <f t="shared" ca="1" si="484"/>
        <v>0</v>
      </c>
      <c r="BE1115" s="56">
        <f t="shared" ca="1" si="484"/>
        <v>0</v>
      </c>
      <c r="BF1115" s="56">
        <f t="shared" ca="1" si="484"/>
        <v>0</v>
      </c>
      <c r="BG1115" s="56">
        <f t="shared" ca="1" si="484"/>
        <v>0</v>
      </c>
      <c r="BJ1115" s="4"/>
    </row>
    <row r="1116" spans="1:62" x14ac:dyDescent="0.2">
      <c r="A1116" s="4" t="s">
        <v>325</v>
      </c>
      <c r="B1116" s="4" t="s">
        <v>2626</v>
      </c>
      <c r="C1116" s="4" t="s">
        <v>1681</v>
      </c>
      <c r="D1116" s="4"/>
      <c r="E1116" s="62"/>
      <c r="F1116" s="63"/>
      <c r="G1116" s="50" t="s">
        <v>1682</v>
      </c>
      <c r="H1116" s="50" t="s">
        <v>1682</v>
      </c>
      <c r="I1116" s="51"/>
      <c r="J1116" s="52">
        <v>30</v>
      </c>
      <c r="K1116" s="52"/>
      <c r="L1116" s="53"/>
      <c r="M1116" s="54" t="str">
        <f t="shared" si="465"/>
        <v>-</v>
      </c>
      <c r="N1116" s="52">
        <f t="shared" si="458"/>
        <v>0</v>
      </c>
      <c r="O1116" s="55">
        <f t="shared" ca="1" si="470"/>
        <v>28</v>
      </c>
      <c r="P1116" s="55" t="str">
        <f t="shared" ca="1" si="471"/>
        <v>2019.7</v>
      </c>
      <c r="Q1116" s="56">
        <f t="shared" si="472"/>
        <v>0</v>
      </c>
      <c r="R1116" s="52" t="str">
        <f t="shared" si="473"/>
        <v/>
      </c>
      <c r="S1116" s="52"/>
      <c r="T1116" s="52" t="str">
        <f t="shared" si="481"/>
        <v>OV</v>
      </c>
      <c r="U1116" s="57" t="s">
        <v>178</v>
      </c>
      <c r="V1116" s="58">
        <f t="shared" ca="1" si="477"/>
        <v>0</v>
      </c>
      <c r="W1116" s="59"/>
      <c r="X1116" s="60"/>
      <c r="Y1116" s="61"/>
      <c r="Z1116" s="56">
        <f t="shared" ca="1" si="482"/>
        <v>0</v>
      </c>
      <c r="AA1116" s="56">
        <f t="shared" ca="1" si="482"/>
        <v>0</v>
      </c>
      <c r="AB1116" s="56">
        <f t="shared" ca="1" si="482"/>
        <v>0</v>
      </c>
      <c r="AC1116" s="56">
        <f t="shared" ca="1" si="482"/>
        <v>0</v>
      </c>
      <c r="AD1116" s="56">
        <f t="shared" ca="1" si="482"/>
        <v>0</v>
      </c>
      <c r="AE1116" s="56">
        <f t="shared" ca="1" si="482"/>
        <v>0</v>
      </c>
      <c r="AF1116" s="56">
        <f t="shared" ca="1" si="482"/>
        <v>0</v>
      </c>
      <c r="AG1116" s="56">
        <f t="shared" ca="1" si="482"/>
        <v>0</v>
      </c>
      <c r="AH1116" s="56">
        <f t="shared" ca="1" si="482"/>
        <v>0</v>
      </c>
      <c r="AI1116" s="56">
        <f t="shared" ca="1" si="482"/>
        <v>0</v>
      </c>
      <c r="AJ1116" s="56">
        <f t="shared" ca="1" si="483"/>
        <v>0</v>
      </c>
      <c r="AK1116" s="56">
        <f t="shared" ca="1" si="483"/>
        <v>0</v>
      </c>
      <c r="AL1116" s="56">
        <f t="shared" ca="1" si="483"/>
        <v>0</v>
      </c>
      <c r="AM1116" s="56">
        <f t="shared" ca="1" si="483"/>
        <v>0</v>
      </c>
      <c r="AN1116" s="56">
        <f t="shared" ca="1" si="483"/>
        <v>0</v>
      </c>
      <c r="AO1116" s="56">
        <f t="shared" ca="1" si="483"/>
        <v>0</v>
      </c>
      <c r="AP1116" s="56">
        <f t="shared" ca="1" si="483"/>
        <v>0</v>
      </c>
      <c r="AQ1116" s="56">
        <f t="shared" ca="1" si="483"/>
        <v>0</v>
      </c>
      <c r="AR1116" s="56">
        <f t="shared" ca="1" si="483"/>
        <v>0</v>
      </c>
      <c r="AS1116" s="56">
        <f t="shared" ca="1" si="483"/>
        <v>0</v>
      </c>
      <c r="AT1116" s="56">
        <f t="shared" ca="1" si="484"/>
        <v>0</v>
      </c>
      <c r="AU1116" s="56">
        <f t="shared" ca="1" si="484"/>
        <v>0</v>
      </c>
      <c r="AV1116" s="56">
        <f t="shared" ca="1" si="484"/>
        <v>0</v>
      </c>
      <c r="AW1116" s="56">
        <f t="shared" ca="1" si="484"/>
        <v>0</v>
      </c>
      <c r="AX1116" s="56">
        <f t="shared" ca="1" si="484"/>
        <v>0</v>
      </c>
      <c r="AY1116" s="56">
        <f t="shared" ca="1" si="484"/>
        <v>0</v>
      </c>
      <c r="AZ1116" s="56">
        <f t="shared" ca="1" si="484"/>
        <v>0</v>
      </c>
      <c r="BA1116" s="56">
        <f t="shared" ca="1" si="484"/>
        <v>0</v>
      </c>
      <c r="BB1116" s="56">
        <f t="shared" ca="1" si="484"/>
        <v>0</v>
      </c>
      <c r="BC1116" s="56">
        <f t="shared" ca="1" si="484"/>
        <v>0</v>
      </c>
      <c r="BD1116" s="56">
        <f t="shared" ca="1" si="484"/>
        <v>0</v>
      </c>
      <c r="BE1116" s="56">
        <f t="shared" ca="1" si="484"/>
        <v>0</v>
      </c>
      <c r="BF1116" s="56">
        <f t="shared" ca="1" si="484"/>
        <v>0</v>
      </c>
      <c r="BG1116" s="56">
        <f t="shared" ca="1" si="484"/>
        <v>0</v>
      </c>
      <c r="BJ1116" s="4"/>
    </row>
    <row r="1117" spans="1:62" x14ac:dyDescent="0.2">
      <c r="A1117" s="4" t="s">
        <v>325</v>
      </c>
      <c r="B1117" s="4" t="s">
        <v>2626</v>
      </c>
      <c r="C1117" s="4" t="s">
        <v>1681</v>
      </c>
      <c r="D1117" s="4"/>
      <c r="E1117" s="62"/>
      <c r="F1117" s="63"/>
      <c r="G1117" s="50" t="s">
        <v>1682</v>
      </c>
      <c r="H1117" s="50" t="s">
        <v>1682</v>
      </c>
      <c r="I1117" s="51"/>
      <c r="J1117" s="52">
        <v>30</v>
      </c>
      <c r="K1117" s="52"/>
      <c r="L1117" s="53"/>
      <c r="M1117" s="54" t="str">
        <f t="shared" si="465"/>
        <v>-</v>
      </c>
      <c r="N1117" s="52">
        <f t="shared" si="458"/>
        <v>0</v>
      </c>
      <c r="O1117" s="55">
        <f t="shared" ca="1" si="470"/>
        <v>28</v>
      </c>
      <c r="P1117" s="55" t="str">
        <f t="shared" ca="1" si="471"/>
        <v>2019.7</v>
      </c>
      <c r="Q1117" s="56">
        <f t="shared" si="472"/>
        <v>0</v>
      </c>
      <c r="R1117" s="52" t="str">
        <f t="shared" si="473"/>
        <v/>
      </c>
      <c r="S1117" s="52"/>
      <c r="T1117" s="52" t="str">
        <f t="shared" si="481"/>
        <v>OV</v>
      </c>
      <c r="U1117" s="57" t="s">
        <v>178</v>
      </c>
      <c r="V1117" s="58">
        <f t="shared" ca="1" si="477"/>
        <v>0</v>
      </c>
      <c r="W1117" s="59"/>
      <c r="X1117" s="60"/>
      <c r="Y1117" s="61"/>
      <c r="Z1117" s="56">
        <f t="shared" ca="1" si="482"/>
        <v>0</v>
      </c>
      <c r="AA1117" s="56">
        <f t="shared" ca="1" si="482"/>
        <v>0</v>
      </c>
      <c r="AB1117" s="56">
        <f t="shared" ca="1" si="482"/>
        <v>0</v>
      </c>
      <c r="AC1117" s="56">
        <f t="shared" ca="1" si="482"/>
        <v>0</v>
      </c>
      <c r="AD1117" s="56">
        <f t="shared" ca="1" si="482"/>
        <v>0</v>
      </c>
      <c r="AE1117" s="56">
        <f t="shared" ca="1" si="482"/>
        <v>0</v>
      </c>
      <c r="AF1117" s="56">
        <f t="shared" ca="1" si="482"/>
        <v>0</v>
      </c>
      <c r="AG1117" s="56">
        <f t="shared" ca="1" si="482"/>
        <v>0</v>
      </c>
      <c r="AH1117" s="56">
        <f t="shared" ca="1" si="482"/>
        <v>0</v>
      </c>
      <c r="AI1117" s="56">
        <f t="shared" ca="1" si="482"/>
        <v>0</v>
      </c>
      <c r="AJ1117" s="56">
        <f t="shared" ca="1" si="483"/>
        <v>0</v>
      </c>
      <c r="AK1117" s="56">
        <f t="shared" ca="1" si="483"/>
        <v>0</v>
      </c>
      <c r="AL1117" s="56">
        <f t="shared" ca="1" si="483"/>
        <v>0</v>
      </c>
      <c r="AM1117" s="56">
        <f t="shared" ca="1" si="483"/>
        <v>0</v>
      </c>
      <c r="AN1117" s="56">
        <f t="shared" ca="1" si="483"/>
        <v>0</v>
      </c>
      <c r="AO1117" s="56">
        <f t="shared" ca="1" si="483"/>
        <v>0</v>
      </c>
      <c r="AP1117" s="56">
        <f t="shared" ca="1" si="483"/>
        <v>0</v>
      </c>
      <c r="AQ1117" s="56">
        <f t="shared" ca="1" si="483"/>
        <v>0</v>
      </c>
      <c r="AR1117" s="56">
        <f t="shared" ca="1" si="483"/>
        <v>0</v>
      </c>
      <c r="AS1117" s="56">
        <f t="shared" ca="1" si="483"/>
        <v>0</v>
      </c>
      <c r="AT1117" s="56">
        <f t="shared" ca="1" si="484"/>
        <v>0</v>
      </c>
      <c r="AU1117" s="56">
        <f t="shared" ca="1" si="484"/>
        <v>0</v>
      </c>
      <c r="AV1117" s="56">
        <f t="shared" ca="1" si="484"/>
        <v>0</v>
      </c>
      <c r="AW1117" s="56">
        <f t="shared" ca="1" si="484"/>
        <v>0</v>
      </c>
      <c r="AX1117" s="56">
        <f t="shared" ca="1" si="484"/>
        <v>0</v>
      </c>
      <c r="AY1117" s="56">
        <f t="shared" ca="1" si="484"/>
        <v>0</v>
      </c>
      <c r="AZ1117" s="56">
        <f t="shared" ca="1" si="484"/>
        <v>0</v>
      </c>
      <c r="BA1117" s="56">
        <f t="shared" ca="1" si="484"/>
        <v>0</v>
      </c>
      <c r="BB1117" s="56">
        <f t="shared" ca="1" si="484"/>
        <v>0</v>
      </c>
      <c r="BC1117" s="56">
        <f t="shared" ca="1" si="484"/>
        <v>0</v>
      </c>
      <c r="BD1117" s="56">
        <f t="shared" ca="1" si="484"/>
        <v>0</v>
      </c>
      <c r="BE1117" s="56">
        <f t="shared" ca="1" si="484"/>
        <v>0</v>
      </c>
      <c r="BF1117" s="56">
        <f t="shared" ca="1" si="484"/>
        <v>0</v>
      </c>
      <c r="BG1117" s="56">
        <f t="shared" ca="1" si="484"/>
        <v>0</v>
      </c>
      <c r="BJ1117" s="4"/>
    </row>
    <row r="1118" spans="1:62" x14ac:dyDescent="0.2">
      <c r="A1118" s="4" t="s">
        <v>508</v>
      </c>
      <c r="B1118" s="4" t="s">
        <v>2627</v>
      </c>
      <c r="C1118" s="4" t="s">
        <v>1681</v>
      </c>
      <c r="D1118" s="4"/>
      <c r="E1118" s="62"/>
      <c r="F1118" s="63"/>
      <c r="G1118" s="50" t="s">
        <v>1682</v>
      </c>
      <c r="H1118" s="50" t="s">
        <v>1682</v>
      </c>
      <c r="I1118" s="51"/>
      <c r="J1118" s="52">
        <v>14</v>
      </c>
      <c r="K1118" s="52"/>
      <c r="L1118" s="53"/>
      <c r="M1118" s="54" t="str">
        <f t="shared" si="465"/>
        <v>-</v>
      </c>
      <c r="N1118" s="52">
        <f t="shared" si="458"/>
        <v>0</v>
      </c>
      <c r="O1118" s="55">
        <f t="shared" ca="1" si="470"/>
        <v>28</v>
      </c>
      <c r="P1118" s="55" t="str">
        <f t="shared" ca="1" si="471"/>
        <v>2019.7</v>
      </c>
      <c r="Q1118" s="56">
        <f t="shared" si="472"/>
        <v>0</v>
      </c>
      <c r="R1118" s="52" t="str">
        <f t="shared" si="473"/>
        <v/>
      </c>
      <c r="S1118" s="52"/>
      <c r="T1118" s="52" t="str">
        <f t="shared" si="481"/>
        <v>OV</v>
      </c>
      <c r="U1118" s="57" t="s">
        <v>130</v>
      </c>
      <c r="V1118" s="58">
        <f t="shared" ca="1" si="477"/>
        <v>0</v>
      </c>
      <c r="W1118" s="64" t="s">
        <v>2628</v>
      </c>
      <c r="X1118" s="60"/>
      <c r="Y1118" s="61"/>
      <c r="Z1118" s="56">
        <f t="shared" ca="1" si="482"/>
        <v>0</v>
      </c>
      <c r="AA1118" s="56">
        <f t="shared" ca="1" si="482"/>
        <v>0</v>
      </c>
      <c r="AB1118" s="56">
        <f t="shared" ca="1" si="482"/>
        <v>0</v>
      </c>
      <c r="AC1118" s="56">
        <f t="shared" ca="1" si="482"/>
        <v>0</v>
      </c>
      <c r="AD1118" s="56">
        <f t="shared" ca="1" si="482"/>
        <v>0</v>
      </c>
      <c r="AE1118" s="56">
        <f t="shared" ca="1" si="482"/>
        <v>0</v>
      </c>
      <c r="AF1118" s="56">
        <f t="shared" ca="1" si="482"/>
        <v>0</v>
      </c>
      <c r="AG1118" s="56">
        <f t="shared" ca="1" si="482"/>
        <v>0</v>
      </c>
      <c r="AH1118" s="56">
        <f t="shared" ca="1" si="482"/>
        <v>0</v>
      </c>
      <c r="AI1118" s="56">
        <f t="shared" ca="1" si="482"/>
        <v>0</v>
      </c>
      <c r="AJ1118" s="56">
        <f t="shared" ca="1" si="483"/>
        <v>0</v>
      </c>
      <c r="AK1118" s="56">
        <f t="shared" ca="1" si="483"/>
        <v>0</v>
      </c>
      <c r="AL1118" s="56">
        <f t="shared" ca="1" si="483"/>
        <v>0</v>
      </c>
      <c r="AM1118" s="56">
        <f t="shared" ca="1" si="483"/>
        <v>0</v>
      </c>
      <c r="AN1118" s="56">
        <f t="shared" ca="1" si="483"/>
        <v>0</v>
      </c>
      <c r="AO1118" s="56">
        <f t="shared" ca="1" si="483"/>
        <v>0</v>
      </c>
      <c r="AP1118" s="56">
        <f t="shared" ca="1" si="483"/>
        <v>0</v>
      </c>
      <c r="AQ1118" s="56">
        <f t="shared" ca="1" si="483"/>
        <v>0</v>
      </c>
      <c r="AR1118" s="56">
        <f t="shared" ca="1" si="483"/>
        <v>0</v>
      </c>
      <c r="AS1118" s="56">
        <f t="shared" ca="1" si="483"/>
        <v>0</v>
      </c>
      <c r="AT1118" s="56">
        <f t="shared" ca="1" si="484"/>
        <v>0</v>
      </c>
      <c r="AU1118" s="56">
        <f t="shared" ca="1" si="484"/>
        <v>0</v>
      </c>
      <c r="AV1118" s="56">
        <f t="shared" ca="1" si="484"/>
        <v>0</v>
      </c>
      <c r="AW1118" s="56">
        <f t="shared" ca="1" si="484"/>
        <v>0</v>
      </c>
      <c r="AX1118" s="56">
        <f t="shared" ca="1" si="484"/>
        <v>0</v>
      </c>
      <c r="AY1118" s="56">
        <f t="shared" ca="1" si="484"/>
        <v>0</v>
      </c>
      <c r="AZ1118" s="56">
        <f t="shared" ca="1" si="484"/>
        <v>0</v>
      </c>
      <c r="BA1118" s="56">
        <f t="shared" ca="1" si="484"/>
        <v>0</v>
      </c>
      <c r="BB1118" s="56">
        <f t="shared" ca="1" si="484"/>
        <v>0</v>
      </c>
      <c r="BC1118" s="56">
        <f t="shared" ca="1" si="484"/>
        <v>0</v>
      </c>
      <c r="BD1118" s="56">
        <f t="shared" ca="1" si="484"/>
        <v>0</v>
      </c>
      <c r="BE1118" s="56">
        <f t="shared" ca="1" si="484"/>
        <v>0</v>
      </c>
      <c r="BF1118" s="56">
        <f t="shared" ca="1" si="484"/>
        <v>0</v>
      </c>
      <c r="BG1118" s="56">
        <f t="shared" ca="1" si="484"/>
        <v>0</v>
      </c>
      <c r="BJ1118" s="4"/>
    </row>
    <row r="1119" spans="1:62" x14ac:dyDescent="0.2">
      <c r="A1119" s="4" t="s">
        <v>508</v>
      </c>
      <c r="B1119" s="4" t="s">
        <v>2627</v>
      </c>
      <c r="C1119" s="4" t="s">
        <v>1681</v>
      </c>
      <c r="D1119" s="4"/>
      <c r="E1119" s="62"/>
      <c r="F1119" s="63"/>
      <c r="G1119" s="50" t="s">
        <v>1682</v>
      </c>
      <c r="H1119" s="50" t="s">
        <v>1682</v>
      </c>
      <c r="I1119" s="51"/>
      <c r="J1119" s="52">
        <v>14</v>
      </c>
      <c r="K1119" s="52"/>
      <c r="L1119" s="53"/>
      <c r="M1119" s="54" t="str">
        <f t="shared" si="465"/>
        <v>-</v>
      </c>
      <c r="N1119" s="52">
        <f t="shared" si="458"/>
        <v>0</v>
      </c>
      <c r="O1119" s="55">
        <f t="shared" ca="1" si="470"/>
        <v>28</v>
      </c>
      <c r="P1119" s="55" t="str">
        <f t="shared" ca="1" si="471"/>
        <v>2019.7</v>
      </c>
      <c r="Q1119" s="56">
        <f t="shared" si="472"/>
        <v>0</v>
      </c>
      <c r="R1119" s="52" t="str">
        <f t="shared" si="473"/>
        <v/>
      </c>
      <c r="S1119" s="52"/>
      <c r="T1119" s="52" t="str">
        <f t="shared" si="481"/>
        <v>OV</v>
      </c>
      <c r="U1119" s="57" t="s">
        <v>130</v>
      </c>
      <c r="V1119" s="58">
        <f t="shared" ca="1" si="477"/>
        <v>0</v>
      </c>
      <c r="W1119" s="64" t="s">
        <v>2628</v>
      </c>
      <c r="X1119" s="60"/>
      <c r="Y1119" s="61"/>
      <c r="Z1119" s="56">
        <f t="shared" ca="1" si="482"/>
        <v>0</v>
      </c>
      <c r="AA1119" s="56">
        <f t="shared" ca="1" si="482"/>
        <v>0</v>
      </c>
      <c r="AB1119" s="56">
        <f t="shared" ca="1" si="482"/>
        <v>0</v>
      </c>
      <c r="AC1119" s="56">
        <f t="shared" ca="1" si="482"/>
        <v>0</v>
      </c>
      <c r="AD1119" s="56">
        <f t="shared" ca="1" si="482"/>
        <v>0</v>
      </c>
      <c r="AE1119" s="56">
        <f t="shared" ca="1" si="482"/>
        <v>0</v>
      </c>
      <c r="AF1119" s="56">
        <f t="shared" ca="1" si="482"/>
        <v>0</v>
      </c>
      <c r="AG1119" s="56">
        <f t="shared" ca="1" si="482"/>
        <v>0</v>
      </c>
      <c r="AH1119" s="56">
        <f t="shared" ca="1" si="482"/>
        <v>0</v>
      </c>
      <c r="AI1119" s="56">
        <f t="shared" ca="1" si="482"/>
        <v>0</v>
      </c>
      <c r="AJ1119" s="56">
        <f t="shared" ca="1" si="483"/>
        <v>0</v>
      </c>
      <c r="AK1119" s="56">
        <f t="shared" ca="1" si="483"/>
        <v>0</v>
      </c>
      <c r="AL1119" s="56">
        <f t="shared" ca="1" si="483"/>
        <v>0</v>
      </c>
      <c r="AM1119" s="56">
        <f t="shared" ca="1" si="483"/>
        <v>0</v>
      </c>
      <c r="AN1119" s="56">
        <f t="shared" ca="1" si="483"/>
        <v>0</v>
      </c>
      <c r="AO1119" s="56">
        <f t="shared" ca="1" si="483"/>
        <v>0</v>
      </c>
      <c r="AP1119" s="56">
        <f t="shared" ca="1" si="483"/>
        <v>0</v>
      </c>
      <c r="AQ1119" s="56">
        <f t="shared" ca="1" si="483"/>
        <v>0</v>
      </c>
      <c r="AR1119" s="56">
        <f t="shared" ca="1" si="483"/>
        <v>0</v>
      </c>
      <c r="AS1119" s="56">
        <f t="shared" ca="1" si="483"/>
        <v>0</v>
      </c>
      <c r="AT1119" s="56">
        <f t="shared" ca="1" si="484"/>
        <v>0</v>
      </c>
      <c r="AU1119" s="56">
        <f t="shared" ca="1" si="484"/>
        <v>0</v>
      </c>
      <c r="AV1119" s="56">
        <f t="shared" ca="1" si="484"/>
        <v>0</v>
      </c>
      <c r="AW1119" s="56">
        <f t="shared" ca="1" si="484"/>
        <v>0</v>
      </c>
      <c r="AX1119" s="56">
        <f t="shared" ca="1" si="484"/>
        <v>0</v>
      </c>
      <c r="AY1119" s="56">
        <f t="shared" ca="1" si="484"/>
        <v>0</v>
      </c>
      <c r="AZ1119" s="56">
        <f t="shared" ca="1" si="484"/>
        <v>0</v>
      </c>
      <c r="BA1119" s="56">
        <f t="shared" ca="1" si="484"/>
        <v>0</v>
      </c>
      <c r="BB1119" s="56">
        <f t="shared" ca="1" si="484"/>
        <v>0</v>
      </c>
      <c r="BC1119" s="56">
        <f t="shared" ca="1" si="484"/>
        <v>0</v>
      </c>
      <c r="BD1119" s="56">
        <f t="shared" ca="1" si="484"/>
        <v>0</v>
      </c>
      <c r="BE1119" s="56">
        <f t="shared" ca="1" si="484"/>
        <v>0</v>
      </c>
      <c r="BF1119" s="56">
        <f t="shared" ca="1" si="484"/>
        <v>0</v>
      </c>
      <c r="BG1119" s="56">
        <f t="shared" ca="1" si="484"/>
        <v>0</v>
      </c>
      <c r="BJ1119" s="4"/>
    </row>
    <row r="1120" spans="1:62" x14ac:dyDescent="0.2">
      <c r="A1120" s="4" t="s">
        <v>2629</v>
      </c>
      <c r="B1120" s="4" t="s">
        <v>2630</v>
      </c>
      <c r="C1120" s="4" t="s">
        <v>1688</v>
      </c>
      <c r="D1120" s="4"/>
      <c r="E1120" s="62"/>
      <c r="F1120" s="63"/>
      <c r="G1120" s="50" t="s">
        <v>1682</v>
      </c>
      <c r="H1120" s="50" t="s">
        <v>1682</v>
      </c>
      <c r="I1120" s="51"/>
      <c r="J1120" s="52">
        <v>14</v>
      </c>
      <c r="K1120" s="52"/>
      <c r="L1120" s="53"/>
      <c r="M1120" s="54" t="str">
        <f t="shared" si="465"/>
        <v>-</v>
      </c>
      <c r="N1120" s="52">
        <f t="shared" si="458"/>
        <v>0</v>
      </c>
      <c r="O1120" s="55">
        <f t="shared" ca="1" si="470"/>
        <v>28</v>
      </c>
      <c r="P1120" s="55" t="str">
        <f t="shared" ca="1" si="471"/>
        <v>2019.7</v>
      </c>
      <c r="Q1120" s="56">
        <f t="shared" si="472"/>
        <v>0</v>
      </c>
      <c r="R1120" s="52" t="str">
        <f t="shared" si="473"/>
        <v/>
      </c>
      <c r="S1120" s="52"/>
      <c r="T1120" s="52" t="str">
        <f t="shared" si="481"/>
        <v>OV</v>
      </c>
      <c r="U1120" s="57" t="s">
        <v>130</v>
      </c>
      <c r="V1120" s="58">
        <f t="shared" ca="1" si="477"/>
        <v>0</v>
      </c>
      <c r="W1120" s="59"/>
      <c r="X1120" s="60"/>
      <c r="Y1120" s="61"/>
      <c r="Z1120" s="56">
        <f t="shared" ca="1" si="482"/>
        <v>0</v>
      </c>
      <c r="AA1120" s="56">
        <f t="shared" ca="1" si="482"/>
        <v>0</v>
      </c>
      <c r="AB1120" s="56">
        <f t="shared" ca="1" si="482"/>
        <v>0</v>
      </c>
      <c r="AC1120" s="56">
        <f t="shared" ca="1" si="482"/>
        <v>0</v>
      </c>
      <c r="AD1120" s="56">
        <f t="shared" ca="1" si="482"/>
        <v>0</v>
      </c>
      <c r="AE1120" s="56">
        <f t="shared" ca="1" si="482"/>
        <v>0</v>
      </c>
      <c r="AF1120" s="56">
        <f t="shared" ca="1" si="482"/>
        <v>0</v>
      </c>
      <c r="AG1120" s="56">
        <f t="shared" ca="1" si="482"/>
        <v>0</v>
      </c>
      <c r="AH1120" s="56">
        <f t="shared" ca="1" si="482"/>
        <v>0</v>
      </c>
      <c r="AI1120" s="56">
        <f t="shared" ca="1" si="482"/>
        <v>0</v>
      </c>
      <c r="AJ1120" s="56">
        <f t="shared" ca="1" si="483"/>
        <v>0</v>
      </c>
      <c r="AK1120" s="56">
        <f t="shared" ca="1" si="483"/>
        <v>0</v>
      </c>
      <c r="AL1120" s="56">
        <f t="shared" ca="1" si="483"/>
        <v>0</v>
      </c>
      <c r="AM1120" s="56">
        <f t="shared" ca="1" si="483"/>
        <v>0</v>
      </c>
      <c r="AN1120" s="56">
        <f t="shared" ca="1" si="483"/>
        <v>0</v>
      </c>
      <c r="AO1120" s="56">
        <f t="shared" ca="1" si="483"/>
        <v>0</v>
      </c>
      <c r="AP1120" s="56">
        <f t="shared" ca="1" si="483"/>
        <v>0</v>
      </c>
      <c r="AQ1120" s="56">
        <f t="shared" ca="1" si="483"/>
        <v>0</v>
      </c>
      <c r="AR1120" s="56">
        <f t="shared" ca="1" si="483"/>
        <v>0</v>
      </c>
      <c r="AS1120" s="56">
        <f t="shared" ca="1" si="483"/>
        <v>0</v>
      </c>
      <c r="AT1120" s="56">
        <f t="shared" ca="1" si="484"/>
        <v>0</v>
      </c>
      <c r="AU1120" s="56">
        <f t="shared" ca="1" si="484"/>
        <v>0</v>
      </c>
      <c r="AV1120" s="56">
        <f t="shared" ca="1" si="484"/>
        <v>0</v>
      </c>
      <c r="AW1120" s="56">
        <f t="shared" ca="1" si="484"/>
        <v>0</v>
      </c>
      <c r="AX1120" s="56">
        <f t="shared" ca="1" si="484"/>
        <v>0</v>
      </c>
      <c r="AY1120" s="56">
        <f t="shared" ca="1" si="484"/>
        <v>0</v>
      </c>
      <c r="AZ1120" s="56">
        <f t="shared" ca="1" si="484"/>
        <v>0</v>
      </c>
      <c r="BA1120" s="56">
        <f t="shared" ca="1" si="484"/>
        <v>0</v>
      </c>
      <c r="BB1120" s="56">
        <f t="shared" ca="1" si="484"/>
        <v>0</v>
      </c>
      <c r="BC1120" s="56">
        <f t="shared" ca="1" si="484"/>
        <v>0</v>
      </c>
      <c r="BD1120" s="56">
        <f t="shared" ca="1" si="484"/>
        <v>0</v>
      </c>
      <c r="BE1120" s="56">
        <f t="shared" ca="1" si="484"/>
        <v>0</v>
      </c>
      <c r="BF1120" s="56">
        <f t="shared" ca="1" si="484"/>
        <v>0</v>
      </c>
      <c r="BG1120" s="56">
        <f t="shared" ca="1" si="484"/>
        <v>0</v>
      </c>
      <c r="BJ1120" s="4"/>
    </row>
    <row r="1121" spans="1:62" x14ac:dyDescent="0.2">
      <c r="A1121" s="4" t="s">
        <v>868</v>
      </c>
      <c r="B1121" s="4" t="s">
        <v>2631</v>
      </c>
      <c r="C1121" s="4" t="s">
        <v>1688</v>
      </c>
      <c r="D1121" s="4"/>
      <c r="E1121" s="62"/>
      <c r="F1121" s="63" t="s">
        <v>871</v>
      </c>
      <c r="G1121" s="50" t="s">
        <v>1682</v>
      </c>
      <c r="H1121" s="50" t="s">
        <v>1682</v>
      </c>
      <c r="I1121" s="51"/>
      <c r="J1121" s="52">
        <v>14</v>
      </c>
      <c r="K1121" s="52"/>
      <c r="L1121" s="53">
        <v>43581</v>
      </c>
      <c r="M1121" s="54">
        <f t="shared" si="465"/>
        <v>5</v>
      </c>
      <c r="N1121" s="52">
        <f t="shared" si="458"/>
        <v>17</v>
      </c>
      <c r="O1121" s="55">
        <f t="shared" ca="1" si="470"/>
        <v>28</v>
      </c>
      <c r="P1121" s="55" t="str">
        <f t="shared" ca="1" si="471"/>
        <v>2019.7</v>
      </c>
      <c r="Q1121" s="56">
        <f t="shared" si="472"/>
        <v>284.17736289381565</v>
      </c>
      <c r="R1121" s="52">
        <f t="shared" ca="1" si="473"/>
        <v>75</v>
      </c>
      <c r="S1121" s="52"/>
      <c r="T1121" s="52" t="str">
        <f t="shared" ca="1" si="481"/>
        <v>OV</v>
      </c>
      <c r="U1121" s="57" t="s">
        <v>130</v>
      </c>
      <c r="V1121" s="58">
        <f t="shared" ca="1" si="477"/>
        <v>0</v>
      </c>
      <c r="W1121" s="64" t="s">
        <v>2632</v>
      </c>
      <c r="X1121" s="60">
        <v>227.7</v>
      </c>
      <c r="Y1121" s="61">
        <v>1217.7</v>
      </c>
      <c r="Z1121" s="56">
        <f t="shared" ca="1" si="482"/>
        <v>0</v>
      </c>
      <c r="AA1121" s="56">
        <f t="shared" ca="1" si="482"/>
        <v>0</v>
      </c>
      <c r="AB1121" s="56">
        <f t="shared" ca="1" si="482"/>
        <v>0</v>
      </c>
      <c r="AC1121" s="56">
        <f t="shared" ca="1" si="482"/>
        <v>0</v>
      </c>
      <c r="AD1121" s="56">
        <f t="shared" ca="1" si="482"/>
        <v>0</v>
      </c>
      <c r="AE1121" s="56">
        <f t="shared" ca="1" si="482"/>
        <v>0</v>
      </c>
      <c r="AF1121" s="56">
        <f t="shared" ca="1" si="482"/>
        <v>0</v>
      </c>
      <c r="AG1121" s="56">
        <f t="shared" ca="1" si="482"/>
        <v>0</v>
      </c>
      <c r="AH1121" s="56">
        <f t="shared" ca="1" si="482"/>
        <v>0</v>
      </c>
      <c r="AI1121" s="56">
        <f t="shared" ca="1" si="482"/>
        <v>1217.7</v>
      </c>
      <c r="AJ1121" s="56">
        <f t="shared" ca="1" si="483"/>
        <v>0</v>
      </c>
      <c r="AK1121" s="56">
        <f t="shared" ca="1" si="483"/>
        <v>0</v>
      </c>
      <c r="AL1121" s="56">
        <f t="shared" ca="1" si="483"/>
        <v>0</v>
      </c>
      <c r="AM1121" s="56">
        <f t="shared" ca="1" si="483"/>
        <v>0</v>
      </c>
      <c r="AN1121" s="56">
        <f t="shared" ca="1" si="483"/>
        <v>0</v>
      </c>
      <c r="AO1121" s="56">
        <f t="shared" ca="1" si="483"/>
        <v>0</v>
      </c>
      <c r="AP1121" s="56">
        <f t="shared" ca="1" si="483"/>
        <v>0</v>
      </c>
      <c r="AQ1121" s="56">
        <f t="shared" ca="1" si="483"/>
        <v>0</v>
      </c>
      <c r="AR1121" s="56">
        <f t="shared" ca="1" si="483"/>
        <v>0</v>
      </c>
      <c r="AS1121" s="56">
        <f t="shared" ca="1" si="483"/>
        <v>0</v>
      </c>
      <c r="AT1121" s="56">
        <f t="shared" ca="1" si="484"/>
        <v>0</v>
      </c>
      <c r="AU1121" s="56">
        <f t="shared" ca="1" si="484"/>
        <v>0</v>
      </c>
      <c r="AV1121" s="56">
        <f t="shared" ca="1" si="484"/>
        <v>0</v>
      </c>
      <c r="AW1121" s="56">
        <f t="shared" ca="1" si="484"/>
        <v>0</v>
      </c>
      <c r="AX1121" s="56">
        <f t="shared" ca="1" si="484"/>
        <v>0</v>
      </c>
      <c r="AY1121" s="56">
        <f t="shared" ca="1" si="484"/>
        <v>0</v>
      </c>
      <c r="AZ1121" s="56">
        <f t="shared" ca="1" si="484"/>
        <v>0</v>
      </c>
      <c r="BA1121" s="56">
        <f t="shared" ca="1" si="484"/>
        <v>0</v>
      </c>
      <c r="BB1121" s="56">
        <f t="shared" ca="1" si="484"/>
        <v>0</v>
      </c>
      <c r="BC1121" s="56">
        <f t="shared" ca="1" si="484"/>
        <v>0</v>
      </c>
      <c r="BD1121" s="56">
        <f t="shared" ca="1" si="484"/>
        <v>0</v>
      </c>
      <c r="BE1121" s="56">
        <f t="shared" ca="1" si="484"/>
        <v>0</v>
      </c>
      <c r="BF1121" s="56">
        <f t="shared" ca="1" si="484"/>
        <v>0</v>
      </c>
      <c r="BG1121" s="56">
        <f t="shared" ca="1" si="484"/>
        <v>0</v>
      </c>
      <c r="BJ1121" s="4"/>
    </row>
    <row r="1122" spans="1:62" x14ac:dyDescent="0.2">
      <c r="A1122" s="4" t="s">
        <v>556</v>
      </c>
      <c r="B1122" s="4" t="s">
        <v>2633</v>
      </c>
      <c r="C1122" s="4" t="s">
        <v>1681</v>
      </c>
      <c r="D1122" s="4"/>
      <c r="E1122" s="62"/>
      <c r="F1122" s="63" t="s">
        <v>559</v>
      </c>
      <c r="G1122" s="50" t="s">
        <v>1682</v>
      </c>
      <c r="H1122" s="50" t="s">
        <v>1682</v>
      </c>
      <c r="I1122" s="51"/>
      <c r="J1122" s="52">
        <v>14</v>
      </c>
      <c r="K1122" s="52"/>
      <c r="L1122" s="53">
        <v>43592</v>
      </c>
      <c r="M1122" s="54">
        <f t="shared" si="465"/>
        <v>2</v>
      </c>
      <c r="N1122" s="52">
        <f t="shared" si="458"/>
        <v>19</v>
      </c>
      <c r="O1122" s="55">
        <f t="shared" ca="1" si="470"/>
        <v>28</v>
      </c>
      <c r="P1122" s="55" t="str">
        <f t="shared" ca="1" si="471"/>
        <v>2019.7</v>
      </c>
      <c r="Q1122" s="56">
        <f t="shared" si="472"/>
        <v>53.675612602100351</v>
      </c>
      <c r="R1122" s="52">
        <f t="shared" ca="1" si="473"/>
        <v>64</v>
      </c>
      <c r="S1122" s="52"/>
      <c r="T1122" s="52" t="str">
        <f t="shared" ca="1" si="481"/>
        <v>OV</v>
      </c>
      <c r="U1122" s="57" t="s">
        <v>130</v>
      </c>
      <c r="V1122" s="58">
        <f t="shared" ca="1" si="477"/>
        <v>0</v>
      </c>
      <c r="W1122" s="64" t="s">
        <v>2634</v>
      </c>
      <c r="X1122" s="60">
        <v>43.01</v>
      </c>
      <c r="Y1122" s="61">
        <v>230</v>
      </c>
      <c r="Z1122" s="56">
        <f t="shared" ref="Z1122:AI1132" ca="1" si="485">IF($O1122-WEEKNUM(Z$1815)=0,$Y1122,0)</f>
        <v>0</v>
      </c>
      <c r="AA1122" s="56">
        <f t="shared" ca="1" si="485"/>
        <v>0</v>
      </c>
      <c r="AB1122" s="56">
        <f t="shared" ca="1" si="485"/>
        <v>0</v>
      </c>
      <c r="AC1122" s="56">
        <f t="shared" ca="1" si="485"/>
        <v>0</v>
      </c>
      <c r="AD1122" s="56">
        <f t="shared" ca="1" si="485"/>
        <v>0</v>
      </c>
      <c r="AE1122" s="56">
        <f t="shared" ca="1" si="485"/>
        <v>0</v>
      </c>
      <c r="AF1122" s="56">
        <f t="shared" ca="1" si="485"/>
        <v>0</v>
      </c>
      <c r="AG1122" s="56">
        <f t="shared" ca="1" si="485"/>
        <v>0</v>
      </c>
      <c r="AH1122" s="56">
        <f t="shared" ca="1" si="485"/>
        <v>0</v>
      </c>
      <c r="AI1122" s="56">
        <f t="shared" ca="1" si="485"/>
        <v>230</v>
      </c>
      <c r="AJ1122" s="56">
        <f t="shared" ref="AJ1122:AS1132" ca="1" si="486">IF($O1122-WEEKNUM(AJ$1815)=0,$Y1122,0)</f>
        <v>0</v>
      </c>
      <c r="AK1122" s="56">
        <f t="shared" ca="1" si="486"/>
        <v>0</v>
      </c>
      <c r="AL1122" s="56">
        <f t="shared" ca="1" si="486"/>
        <v>0</v>
      </c>
      <c r="AM1122" s="56">
        <f t="shared" ca="1" si="486"/>
        <v>0</v>
      </c>
      <c r="AN1122" s="56">
        <f t="shared" ca="1" si="486"/>
        <v>0</v>
      </c>
      <c r="AO1122" s="56">
        <f t="shared" ca="1" si="486"/>
        <v>0</v>
      </c>
      <c r="AP1122" s="56">
        <f t="shared" ca="1" si="486"/>
        <v>0</v>
      </c>
      <c r="AQ1122" s="56">
        <f t="shared" ca="1" si="486"/>
        <v>0</v>
      </c>
      <c r="AR1122" s="56">
        <f t="shared" ca="1" si="486"/>
        <v>0</v>
      </c>
      <c r="AS1122" s="56">
        <f t="shared" ca="1" si="486"/>
        <v>0</v>
      </c>
      <c r="AT1122" s="56">
        <f t="shared" ref="AT1122:BG1132" ca="1" si="487">IF($O1122-WEEKNUM(AT$1815)=0,$Y1122,0)</f>
        <v>0</v>
      </c>
      <c r="AU1122" s="56">
        <f t="shared" ca="1" si="487"/>
        <v>0</v>
      </c>
      <c r="AV1122" s="56">
        <f t="shared" ca="1" si="487"/>
        <v>0</v>
      </c>
      <c r="AW1122" s="56">
        <f t="shared" ca="1" si="487"/>
        <v>0</v>
      </c>
      <c r="AX1122" s="56">
        <f t="shared" ca="1" si="487"/>
        <v>0</v>
      </c>
      <c r="AY1122" s="56">
        <f t="shared" ca="1" si="487"/>
        <v>0</v>
      </c>
      <c r="AZ1122" s="56">
        <f t="shared" ca="1" si="487"/>
        <v>0</v>
      </c>
      <c r="BA1122" s="56">
        <f t="shared" ca="1" si="487"/>
        <v>0</v>
      </c>
      <c r="BB1122" s="56">
        <f t="shared" ca="1" si="487"/>
        <v>0</v>
      </c>
      <c r="BC1122" s="56">
        <f t="shared" ca="1" si="487"/>
        <v>0</v>
      </c>
      <c r="BD1122" s="56">
        <f t="shared" ca="1" si="487"/>
        <v>0</v>
      </c>
      <c r="BE1122" s="56">
        <f t="shared" ca="1" si="487"/>
        <v>0</v>
      </c>
      <c r="BF1122" s="56">
        <f t="shared" ca="1" si="487"/>
        <v>0</v>
      </c>
      <c r="BG1122" s="56">
        <f t="shared" ca="1" si="487"/>
        <v>0</v>
      </c>
      <c r="BJ1122" s="4"/>
    </row>
    <row r="1123" spans="1:62" x14ac:dyDescent="0.2">
      <c r="A1123" s="4"/>
      <c r="B1123" s="4" t="s">
        <v>2635</v>
      </c>
      <c r="C1123" s="4" t="s">
        <v>1681</v>
      </c>
      <c r="D1123" s="4"/>
      <c r="E1123" s="48"/>
      <c r="F1123" s="49"/>
      <c r="G1123" s="50" t="s">
        <v>1682</v>
      </c>
      <c r="H1123" s="50" t="s">
        <v>1682</v>
      </c>
      <c r="I1123" s="51"/>
      <c r="J1123" s="52"/>
      <c r="K1123" s="52"/>
      <c r="L1123" s="53"/>
      <c r="M1123" s="54" t="str">
        <f t="shared" si="465"/>
        <v>-</v>
      </c>
      <c r="N1123" s="52">
        <f t="shared" si="458"/>
        <v>0</v>
      </c>
      <c r="O1123" s="55">
        <f t="shared" ca="1" si="470"/>
        <v>28</v>
      </c>
      <c r="P1123" s="55" t="str">
        <f t="shared" ca="1" si="471"/>
        <v>2019.7</v>
      </c>
      <c r="Q1123" s="56">
        <f t="shared" si="472"/>
        <v>0</v>
      </c>
      <c r="R1123" s="52" t="str">
        <f t="shared" si="473"/>
        <v/>
      </c>
      <c r="S1123" s="52"/>
      <c r="T1123" s="52" t="str">
        <f t="shared" si="481"/>
        <v>OV</v>
      </c>
      <c r="U1123" s="57" t="s">
        <v>130</v>
      </c>
      <c r="V1123" s="58">
        <f t="shared" ca="1" si="477"/>
        <v>0</v>
      </c>
      <c r="W1123" s="59"/>
      <c r="X1123" s="60"/>
      <c r="Y1123" s="61"/>
      <c r="Z1123" s="56">
        <f t="shared" ca="1" si="485"/>
        <v>0</v>
      </c>
      <c r="AA1123" s="56">
        <f t="shared" ca="1" si="485"/>
        <v>0</v>
      </c>
      <c r="AB1123" s="56">
        <f t="shared" ca="1" si="485"/>
        <v>0</v>
      </c>
      <c r="AC1123" s="56">
        <f t="shared" ca="1" si="485"/>
        <v>0</v>
      </c>
      <c r="AD1123" s="56">
        <f t="shared" ca="1" si="485"/>
        <v>0</v>
      </c>
      <c r="AE1123" s="56">
        <f t="shared" ca="1" si="485"/>
        <v>0</v>
      </c>
      <c r="AF1123" s="56">
        <f t="shared" ca="1" si="485"/>
        <v>0</v>
      </c>
      <c r="AG1123" s="56">
        <f t="shared" ca="1" si="485"/>
        <v>0</v>
      </c>
      <c r="AH1123" s="56">
        <f t="shared" ca="1" si="485"/>
        <v>0</v>
      </c>
      <c r="AI1123" s="56">
        <f t="shared" ca="1" si="485"/>
        <v>0</v>
      </c>
      <c r="AJ1123" s="56">
        <f t="shared" ca="1" si="486"/>
        <v>0</v>
      </c>
      <c r="AK1123" s="56">
        <f t="shared" ca="1" si="486"/>
        <v>0</v>
      </c>
      <c r="AL1123" s="56">
        <f t="shared" ca="1" si="486"/>
        <v>0</v>
      </c>
      <c r="AM1123" s="56">
        <f t="shared" ca="1" si="486"/>
        <v>0</v>
      </c>
      <c r="AN1123" s="56">
        <f t="shared" ca="1" si="486"/>
        <v>0</v>
      </c>
      <c r="AO1123" s="56">
        <f t="shared" ca="1" si="486"/>
        <v>0</v>
      </c>
      <c r="AP1123" s="56">
        <f t="shared" ca="1" si="486"/>
        <v>0</v>
      </c>
      <c r="AQ1123" s="56">
        <f t="shared" ca="1" si="486"/>
        <v>0</v>
      </c>
      <c r="AR1123" s="56">
        <f t="shared" ca="1" si="486"/>
        <v>0</v>
      </c>
      <c r="AS1123" s="56">
        <f t="shared" ca="1" si="486"/>
        <v>0</v>
      </c>
      <c r="AT1123" s="56">
        <f t="shared" ca="1" si="487"/>
        <v>0</v>
      </c>
      <c r="AU1123" s="56">
        <f t="shared" ca="1" si="487"/>
        <v>0</v>
      </c>
      <c r="AV1123" s="56">
        <f t="shared" ca="1" si="487"/>
        <v>0</v>
      </c>
      <c r="AW1123" s="56">
        <f t="shared" ca="1" si="487"/>
        <v>0</v>
      </c>
      <c r="AX1123" s="56">
        <f t="shared" ca="1" si="487"/>
        <v>0</v>
      </c>
      <c r="AY1123" s="56">
        <f t="shared" ca="1" si="487"/>
        <v>0</v>
      </c>
      <c r="AZ1123" s="56">
        <f t="shared" ca="1" si="487"/>
        <v>0</v>
      </c>
      <c r="BA1123" s="56">
        <f t="shared" ca="1" si="487"/>
        <v>0</v>
      </c>
      <c r="BB1123" s="56">
        <f t="shared" ca="1" si="487"/>
        <v>0</v>
      </c>
      <c r="BC1123" s="56">
        <f t="shared" ca="1" si="487"/>
        <v>0</v>
      </c>
      <c r="BD1123" s="56">
        <f t="shared" ca="1" si="487"/>
        <v>0</v>
      </c>
      <c r="BE1123" s="56">
        <f t="shared" ca="1" si="487"/>
        <v>0</v>
      </c>
      <c r="BF1123" s="56">
        <f t="shared" ca="1" si="487"/>
        <v>0</v>
      </c>
      <c r="BG1123" s="56">
        <f t="shared" ca="1" si="487"/>
        <v>0</v>
      </c>
      <c r="BJ1123" s="4"/>
    </row>
    <row r="1124" spans="1:62" x14ac:dyDescent="0.2">
      <c r="A1124" s="4" t="s">
        <v>1558</v>
      </c>
      <c r="B1124" s="4" t="s">
        <v>2636</v>
      </c>
      <c r="C1124" s="4" t="s">
        <v>1681</v>
      </c>
      <c r="D1124" s="4"/>
      <c r="E1124" s="48"/>
      <c r="F1124" s="63"/>
      <c r="G1124" s="50" t="s">
        <v>1682</v>
      </c>
      <c r="H1124" s="50" t="s">
        <v>1682</v>
      </c>
      <c r="I1124" s="51"/>
      <c r="J1124" s="52"/>
      <c r="K1124" s="52"/>
      <c r="L1124" s="53"/>
      <c r="M1124" s="54" t="str">
        <f t="shared" si="465"/>
        <v>-</v>
      </c>
      <c r="N1124" s="52">
        <f t="shared" si="458"/>
        <v>0</v>
      </c>
      <c r="O1124" s="55">
        <f t="shared" ca="1" si="470"/>
        <v>28</v>
      </c>
      <c r="P1124" s="55" t="str">
        <f t="shared" ca="1" si="471"/>
        <v>2019.7</v>
      </c>
      <c r="Q1124" s="56">
        <f t="shared" si="472"/>
        <v>0</v>
      </c>
      <c r="R1124" s="52" t="str">
        <f t="shared" si="473"/>
        <v/>
      </c>
      <c r="S1124" s="52"/>
      <c r="T1124" s="52" t="str">
        <f t="shared" si="481"/>
        <v>OV</v>
      </c>
      <c r="U1124" s="57" t="s">
        <v>130</v>
      </c>
      <c r="V1124" s="58">
        <f t="shared" ca="1" si="477"/>
        <v>0</v>
      </c>
      <c r="W1124" s="64" t="s">
        <v>2637</v>
      </c>
      <c r="X1124" s="60"/>
      <c r="Y1124" s="61"/>
      <c r="Z1124" s="56">
        <f t="shared" ca="1" si="485"/>
        <v>0</v>
      </c>
      <c r="AA1124" s="56">
        <f t="shared" ca="1" si="485"/>
        <v>0</v>
      </c>
      <c r="AB1124" s="56">
        <f t="shared" ca="1" si="485"/>
        <v>0</v>
      </c>
      <c r="AC1124" s="56">
        <f t="shared" ca="1" si="485"/>
        <v>0</v>
      </c>
      <c r="AD1124" s="56">
        <f t="shared" ca="1" si="485"/>
        <v>0</v>
      </c>
      <c r="AE1124" s="56">
        <f t="shared" ca="1" si="485"/>
        <v>0</v>
      </c>
      <c r="AF1124" s="56">
        <f t="shared" ca="1" si="485"/>
        <v>0</v>
      </c>
      <c r="AG1124" s="56">
        <f t="shared" ca="1" si="485"/>
        <v>0</v>
      </c>
      <c r="AH1124" s="56">
        <f t="shared" ca="1" si="485"/>
        <v>0</v>
      </c>
      <c r="AI1124" s="56">
        <f t="shared" ca="1" si="485"/>
        <v>0</v>
      </c>
      <c r="AJ1124" s="56">
        <f t="shared" ca="1" si="486"/>
        <v>0</v>
      </c>
      <c r="AK1124" s="56">
        <f t="shared" ca="1" si="486"/>
        <v>0</v>
      </c>
      <c r="AL1124" s="56">
        <f t="shared" ca="1" si="486"/>
        <v>0</v>
      </c>
      <c r="AM1124" s="56">
        <f t="shared" ca="1" si="486"/>
        <v>0</v>
      </c>
      <c r="AN1124" s="56">
        <f t="shared" ca="1" si="486"/>
        <v>0</v>
      </c>
      <c r="AO1124" s="56">
        <f t="shared" ca="1" si="486"/>
        <v>0</v>
      </c>
      <c r="AP1124" s="56">
        <f t="shared" ca="1" si="486"/>
        <v>0</v>
      </c>
      <c r="AQ1124" s="56">
        <f t="shared" ca="1" si="486"/>
        <v>0</v>
      </c>
      <c r="AR1124" s="56">
        <f t="shared" ca="1" si="486"/>
        <v>0</v>
      </c>
      <c r="AS1124" s="56">
        <f t="shared" ca="1" si="486"/>
        <v>0</v>
      </c>
      <c r="AT1124" s="56">
        <f t="shared" ca="1" si="487"/>
        <v>0</v>
      </c>
      <c r="AU1124" s="56">
        <f t="shared" ca="1" si="487"/>
        <v>0</v>
      </c>
      <c r="AV1124" s="56">
        <f t="shared" ca="1" si="487"/>
        <v>0</v>
      </c>
      <c r="AW1124" s="56">
        <f t="shared" ca="1" si="487"/>
        <v>0</v>
      </c>
      <c r="AX1124" s="56">
        <f t="shared" ca="1" si="487"/>
        <v>0</v>
      </c>
      <c r="AY1124" s="56">
        <f t="shared" ca="1" si="487"/>
        <v>0</v>
      </c>
      <c r="AZ1124" s="56">
        <f t="shared" ca="1" si="487"/>
        <v>0</v>
      </c>
      <c r="BA1124" s="56">
        <f t="shared" ca="1" si="487"/>
        <v>0</v>
      </c>
      <c r="BB1124" s="56">
        <f t="shared" ca="1" si="487"/>
        <v>0</v>
      </c>
      <c r="BC1124" s="56">
        <f t="shared" ca="1" si="487"/>
        <v>0</v>
      </c>
      <c r="BD1124" s="56">
        <f t="shared" ca="1" si="487"/>
        <v>0</v>
      </c>
      <c r="BE1124" s="56">
        <f t="shared" ca="1" si="487"/>
        <v>0</v>
      </c>
      <c r="BF1124" s="56">
        <f t="shared" ca="1" si="487"/>
        <v>0</v>
      </c>
      <c r="BG1124" s="56">
        <f t="shared" ca="1" si="487"/>
        <v>0</v>
      </c>
      <c r="BJ1124" s="4"/>
    </row>
    <row r="1125" spans="1:62" x14ac:dyDescent="0.2">
      <c r="A1125" s="4" t="s">
        <v>1558</v>
      </c>
      <c r="B1125" s="4" t="s">
        <v>2636</v>
      </c>
      <c r="C1125" s="4" t="s">
        <v>1681</v>
      </c>
      <c r="D1125" s="4"/>
      <c r="E1125" s="48"/>
      <c r="F1125" s="63"/>
      <c r="G1125" s="50" t="s">
        <v>1682</v>
      </c>
      <c r="H1125" s="50" t="s">
        <v>1682</v>
      </c>
      <c r="I1125" s="51"/>
      <c r="J1125" s="52"/>
      <c r="K1125" s="52"/>
      <c r="L1125" s="53"/>
      <c r="M1125" s="54" t="str">
        <f t="shared" si="465"/>
        <v>-</v>
      </c>
      <c r="N1125" s="52">
        <f t="shared" si="458"/>
        <v>0</v>
      </c>
      <c r="O1125" s="55">
        <f t="shared" ca="1" si="470"/>
        <v>28</v>
      </c>
      <c r="P1125" s="55" t="str">
        <f t="shared" ca="1" si="471"/>
        <v>2019.7</v>
      </c>
      <c r="Q1125" s="56">
        <f t="shared" si="472"/>
        <v>0</v>
      </c>
      <c r="R1125" s="52" t="str">
        <f t="shared" si="473"/>
        <v/>
      </c>
      <c r="S1125" s="52"/>
      <c r="T1125" s="52" t="str">
        <f t="shared" si="481"/>
        <v>OV</v>
      </c>
      <c r="U1125" s="57" t="s">
        <v>130</v>
      </c>
      <c r="V1125" s="58">
        <f t="shared" ca="1" si="477"/>
        <v>0</v>
      </c>
      <c r="W1125" s="64" t="s">
        <v>2637</v>
      </c>
      <c r="X1125" s="60"/>
      <c r="Y1125" s="61"/>
      <c r="Z1125" s="56">
        <f t="shared" ca="1" si="485"/>
        <v>0</v>
      </c>
      <c r="AA1125" s="56">
        <f t="shared" ca="1" si="485"/>
        <v>0</v>
      </c>
      <c r="AB1125" s="56">
        <f t="shared" ca="1" si="485"/>
        <v>0</v>
      </c>
      <c r="AC1125" s="56">
        <f t="shared" ca="1" si="485"/>
        <v>0</v>
      </c>
      <c r="AD1125" s="56">
        <f t="shared" ca="1" si="485"/>
        <v>0</v>
      </c>
      <c r="AE1125" s="56">
        <f t="shared" ca="1" si="485"/>
        <v>0</v>
      </c>
      <c r="AF1125" s="56">
        <f t="shared" ca="1" si="485"/>
        <v>0</v>
      </c>
      <c r="AG1125" s="56">
        <f t="shared" ca="1" si="485"/>
        <v>0</v>
      </c>
      <c r="AH1125" s="56">
        <f t="shared" ca="1" si="485"/>
        <v>0</v>
      </c>
      <c r="AI1125" s="56">
        <f t="shared" ca="1" si="485"/>
        <v>0</v>
      </c>
      <c r="AJ1125" s="56">
        <f t="shared" ca="1" si="486"/>
        <v>0</v>
      </c>
      <c r="AK1125" s="56">
        <f t="shared" ca="1" si="486"/>
        <v>0</v>
      </c>
      <c r="AL1125" s="56">
        <f t="shared" ca="1" si="486"/>
        <v>0</v>
      </c>
      <c r="AM1125" s="56">
        <f t="shared" ca="1" si="486"/>
        <v>0</v>
      </c>
      <c r="AN1125" s="56">
        <f t="shared" ca="1" si="486"/>
        <v>0</v>
      </c>
      <c r="AO1125" s="56">
        <f t="shared" ca="1" si="486"/>
        <v>0</v>
      </c>
      <c r="AP1125" s="56">
        <f t="shared" ca="1" si="486"/>
        <v>0</v>
      </c>
      <c r="AQ1125" s="56">
        <f t="shared" ca="1" si="486"/>
        <v>0</v>
      </c>
      <c r="AR1125" s="56">
        <f t="shared" ca="1" si="486"/>
        <v>0</v>
      </c>
      <c r="AS1125" s="56">
        <f t="shared" ca="1" si="486"/>
        <v>0</v>
      </c>
      <c r="AT1125" s="56">
        <f t="shared" ca="1" si="487"/>
        <v>0</v>
      </c>
      <c r="AU1125" s="56">
        <f t="shared" ca="1" si="487"/>
        <v>0</v>
      </c>
      <c r="AV1125" s="56">
        <f t="shared" ca="1" si="487"/>
        <v>0</v>
      </c>
      <c r="AW1125" s="56">
        <f t="shared" ca="1" si="487"/>
        <v>0</v>
      </c>
      <c r="AX1125" s="56">
        <f t="shared" ca="1" si="487"/>
        <v>0</v>
      </c>
      <c r="AY1125" s="56">
        <f t="shared" ca="1" si="487"/>
        <v>0</v>
      </c>
      <c r="AZ1125" s="56">
        <f t="shared" ca="1" si="487"/>
        <v>0</v>
      </c>
      <c r="BA1125" s="56">
        <f t="shared" ca="1" si="487"/>
        <v>0</v>
      </c>
      <c r="BB1125" s="56">
        <f t="shared" ca="1" si="487"/>
        <v>0</v>
      </c>
      <c r="BC1125" s="56">
        <f t="shared" ca="1" si="487"/>
        <v>0</v>
      </c>
      <c r="BD1125" s="56">
        <f t="shared" ca="1" si="487"/>
        <v>0</v>
      </c>
      <c r="BE1125" s="56">
        <f t="shared" ca="1" si="487"/>
        <v>0</v>
      </c>
      <c r="BF1125" s="56">
        <f t="shared" ca="1" si="487"/>
        <v>0</v>
      </c>
      <c r="BG1125" s="56">
        <f t="shared" ca="1" si="487"/>
        <v>0</v>
      </c>
      <c r="BJ1125" s="4"/>
    </row>
    <row r="1126" spans="1:62" x14ac:dyDescent="0.2">
      <c r="A1126" s="4" t="s">
        <v>2638</v>
      </c>
      <c r="B1126" s="4" t="s">
        <v>2639</v>
      </c>
      <c r="C1126" s="4" t="s">
        <v>1688</v>
      </c>
      <c r="D1126" s="4"/>
      <c r="E1126" s="48"/>
      <c r="F1126" s="63"/>
      <c r="G1126" s="50" t="s">
        <v>1682</v>
      </c>
      <c r="H1126" s="50" t="s">
        <v>1682</v>
      </c>
      <c r="I1126" s="51"/>
      <c r="J1126" s="52">
        <v>14</v>
      </c>
      <c r="K1126" s="52"/>
      <c r="L1126" s="53"/>
      <c r="M1126" s="54" t="str">
        <f t="shared" si="465"/>
        <v>-</v>
      </c>
      <c r="N1126" s="52">
        <f t="shared" ref="N1126:N1169" si="488">WEEKNUM(L1126)</f>
        <v>0</v>
      </c>
      <c r="O1126" s="55">
        <f t="shared" ca="1" si="470"/>
        <v>28</v>
      </c>
      <c r="P1126" s="55" t="str">
        <f t="shared" ca="1" si="471"/>
        <v>2019.7</v>
      </c>
      <c r="Q1126" s="56">
        <f t="shared" si="472"/>
        <v>0</v>
      </c>
      <c r="R1126" s="52" t="str">
        <f t="shared" si="473"/>
        <v/>
      </c>
      <c r="S1126" s="52"/>
      <c r="T1126" s="52" t="str">
        <f t="shared" si="481"/>
        <v>OV</v>
      </c>
      <c r="U1126" s="57" t="s">
        <v>130</v>
      </c>
      <c r="V1126" s="58">
        <f t="shared" ca="1" si="477"/>
        <v>0</v>
      </c>
      <c r="W1126" s="64" t="s">
        <v>2640</v>
      </c>
      <c r="X1126" s="60"/>
      <c r="Y1126" s="61"/>
      <c r="Z1126" s="56">
        <f t="shared" ca="1" si="485"/>
        <v>0</v>
      </c>
      <c r="AA1126" s="56">
        <f t="shared" ca="1" si="485"/>
        <v>0</v>
      </c>
      <c r="AB1126" s="56">
        <f t="shared" ca="1" si="485"/>
        <v>0</v>
      </c>
      <c r="AC1126" s="56">
        <f t="shared" ca="1" si="485"/>
        <v>0</v>
      </c>
      <c r="AD1126" s="56">
        <f t="shared" ca="1" si="485"/>
        <v>0</v>
      </c>
      <c r="AE1126" s="56">
        <f t="shared" ca="1" si="485"/>
        <v>0</v>
      </c>
      <c r="AF1126" s="56">
        <f t="shared" ca="1" si="485"/>
        <v>0</v>
      </c>
      <c r="AG1126" s="56">
        <f t="shared" ca="1" si="485"/>
        <v>0</v>
      </c>
      <c r="AH1126" s="56">
        <f t="shared" ca="1" si="485"/>
        <v>0</v>
      </c>
      <c r="AI1126" s="56">
        <f t="shared" ca="1" si="485"/>
        <v>0</v>
      </c>
      <c r="AJ1126" s="56">
        <f t="shared" ca="1" si="486"/>
        <v>0</v>
      </c>
      <c r="AK1126" s="56">
        <f t="shared" ca="1" si="486"/>
        <v>0</v>
      </c>
      <c r="AL1126" s="56">
        <f t="shared" ca="1" si="486"/>
        <v>0</v>
      </c>
      <c r="AM1126" s="56">
        <f t="shared" ca="1" si="486"/>
        <v>0</v>
      </c>
      <c r="AN1126" s="56">
        <f t="shared" ca="1" si="486"/>
        <v>0</v>
      </c>
      <c r="AO1126" s="56">
        <f t="shared" ca="1" si="486"/>
        <v>0</v>
      </c>
      <c r="AP1126" s="56">
        <f t="shared" ca="1" si="486"/>
        <v>0</v>
      </c>
      <c r="AQ1126" s="56">
        <f t="shared" ca="1" si="486"/>
        <v>0</v>
      </c>
      <c r="AR1126" s="56">
        <f t="shared" ca="1" si="486"/>
        <v>0</v>
      </c>
      <c r="AS1126" s="56">
        <f t="shared" ca="1" si="486"/>
        <v>0</v>
      </c>
      <c r="AT1126" s="56">
        <f t="shared" ca="1" si="487"/>
        <v>0</v>
      </c>
      <c r="AU1126" s="56">
        <f t="shared" ca="1" si="487"/>
        <v>0</v>
      </c>
      <c r="AV1126" s="56">
        <f t="shared" ca="1" si="487"/>
        <v>0</v>
      </c>
      <c r="AW1126" s="56">
        <f t="shared" ca="1" si="487"/>
        <v>0</v>
      </c>
      <c r="AX1126" s="56">
        <f t="shared" ca="1" si="487"/>
        <v>0</v>
      </c>
      <c r="AY1126" s="56">
        <f t="shared" ca="1" si="487"/>
        <v>0</v>
      </c>
      <c r="AZ1126" s="56">
        <f t="shared" ca="1" si="487"/>
        <v>0</v>
      </c>
      <c r="BA1126" s="56">
        <f t="shared" ca="1" si="487"/>
        <v>0</v>
      </c>
      <c r="BB1126" s="56">
        <f t="shared" ca="1" si="487"/>
        <v>0</v>
      </c>
      <c r="BC1126" s="56">
        <f t="shared" ca="1" si="487"/>
        <v>0</v>
      </c>
      <c r="BD1126" s="56">
        <f t="shared" ca="1" si="487"/>
        <v>0</v>
      </c>
      <c r="BE1126" s="56">
        <f t="shared" ca="1" si="487"/>
        <v>0</v>
      </c>
      <c r="BF1126" s="56">
        <f t="shared" ca="1" si="487"/>
        <v>0</v>
      </c>
      <c r="BG1126" s="56">
        <f t="shared" ca="1" si="487"/>
        <v>0</v>
      </c>
      <c r="BJ1126" s="4"/>
    </row>
    <row r="1127" spans="1:62" x14ac:dyDescent="0.2">
      <c r="A1127" s="4"/>
      <c r="B1127" s="4" t="s">
        <v>2641</v>
      </c>
      <c r="C1127" s="4" t="s">
        <v>1688</v>
      </c>
      <c r="D1127" s="4"/>
      <c r="E1127" s="48"/>
      <c r="F1127" s="63"/>
      <c r="G1127" s="50" t="s">
        <v>1682</v>
      </c>
      <c r="H1127" s="50" t="s">
        <v>1682</v>
      </c>
      <c r="I1127" s="51"/>
      <c r="J1127" s="52">
        <v>14</v>
      </c>
      <c r="K1127" s="52"/>
      <c r="L1127" s="53"/>
      <c r="M1127" s="54" t="str">
        <f t="shared" si="465"/>
        <v>-</v>
      </c>
      <c r="N1127" s="52">
        <f t="shared" si="488"/>
        <v>0</v>
      </c>
      <c r="O1127" s="55">
        <f t="shared" ca="1" si="470"/>
        <v>28</v>
      </c>
      <c r="P1127" s="55" t="str">
        <f t="shared" ca="1" si="471"/>
        <v>2019.7</v>
      </c>
      <c r="Q1127" s="56">
        <f t="shared" si="472"/>
        <v>0</v>
      </c>
      <c r="R1127" s="52" t="str">
        <f t="shared" si="473"/>
        <v/>
      </c>
      <c r="S1127" s="52"/>
      <c r="T1127" s="52" t="str">
        <f t="shared" si="481"/>
        <v>OV</v>
      </c>
      <c r="U1127" s="57" t="s">
        <v>130</v>
      </c>
      <c r="V1127" s="58">
        <f t="shared" ca="1" si="477"/>
        <v>0</v>
      </c>
      <c r="W1127" s="64" t="s">
        <v>2642</v>
      </c>
      <c r="X1127" s="60"/>
      <c r="Y1127" s="61"/>
      <c r="Z1127" s="56">
        <f t="shared" ca="1" si="485"/>
        <v>0</v>
      </c>
      <c r="AA1127" s="56">
        <f t="shared" ca="1" si="485"/>
        <v>0</v>
      </c>
      <c r="AB1127" s="56">
        <f t="shared" ca="1" si="485"/>
        <v>0</v>
      </c>
      <c r="AC1127" s="56">
        <f t="shared" ca="1" si="485"/>
        <v>0</v>
      </c>
      <c r="AD1127" s="56">
        <f t="shared" ca="1" si="485"/>
        <v>0</v>
      </c>
      <c r="AE1127" s="56">
        <f t="shared" ca="1" si="485"/>
        <v>0</v>
      </c>
      <c r="AF1127" s="56">
        <f t="shared" ca="1" si="485"/>
        <v>0</v>
      </c>
      <c r="AG1127" s="56">
        <f t="shared" ca="1" si="485"/>
        <v>0</v>
      </c>
      <c r="AH1127" s="56">
        <f t="shared" ca="1" si="485"/>
        <v>0</v>
      </c>
      <c r="AI1127" s="56">
        <f t="shared" ca="1" si="485"/>
        <v>0</v>
      </c>
      <c r="AJ1127" s="56">
        <f t="shared" ca="1" si="486"/>
        <v>0</v>
      </c>
      <c r="AK1127" s="56">
        <f t="shared" ca="1" si="486"/>
        <v>0</v>
      </c>
      <c r="AL1127" s="56">
        <f t="shared" ca="1" si="486"/>
        <v>0</v>
      </c>
      <c r="AM1127" s="56">
        <f t="shared" ca="1" si="486"/>
        <v>0</v>
      </c>
      <c r="AN1127" s="56">
        <f t="shared" ca="1" si="486"/>
        <v>0</v>
      </c>
      <c r="AO1127" s="56">
        <f t="shared" ca="1" si="486"/>
        <v>0</v>
      </c>
      <c r="AP1127" s="56">
        <f t="shared" ca="1" si="486"/>
        <v>0</v>
      </c>
      <c r="AQ1127" s="56">
        <f t="shared" ca="1" si="486"/>
        <v>0</v>
      </c>
      <c r="AR1127" s="56">
        <f t="shared" ca="1" si="486"/>
        <v>0</v>
      </c>
      <c r="AS1127" s="56">
        <f t="shared" ca="1" si="486"/>
        <v>0</v>
      </c>
      <c r="AT1127" s="56">
        <f t="shared" ca="1" si="487"/>
        <v>0</v>
      </c>
      <c r="AU1127" s="56">
        <f t="shared" ca="1" si="487"/>
        <v>0</v>
      </c>
      <c r="AV1127" s="56">
        <f t="shared" ca="1" si="487"/>
        <v>0</v>
      </c>
      <c r="AW1127" s="56">
        <f t="shared" ca="1" si="487"/>
        <v>0</v>
      </c>
      <c r="AX1127" s="56">
        <f t="shared" ca="1" si="487"/>
        <v>0</v>
      </c>
      <c r="AY1127" s="56">
        <f t="shared" ca="1" si="487"/>
        <v>0</v>
      </c>
      <c r="AZ1127" s="56">
        <f t="shared" ca="1" si="487"/>
        <v>0</v>
      </c>
      <c r="BA1127" s="56">
        <f t="shared" ca="1" si="487"/>
        <v>0</v>
      </c>
      <c r="BB1127" s="56">
        <f t="shared" ca="1" si="487"/>
        <v>0</v>
      </c>
      <c r="BC1127" s="56">
        <f t="shared" ca="1" si="487"/>
        <v>0</v>
      </c>
      <c r="BD1127" s="56">
        <f t="shared" ca="1" si="487"/>
        <v>0</v>
      </c>
      <c r="BE1127" s="56">
        <f t="shared" ca="1" si="487"/>
        <v>0</v>
      </c>
      <c r="BF1127" s="56">
        <f t="shared" ca="1" si="487"/>
        <v>0</v>
      </c>
      <c r="BG1127" s="56">
        <f t="shared" ca="1" si="487"/>
        <v>0</v>
      </c>
      <c r="BJ1127" s="4"/>
    </row>
    <row r="1128" spans="1:62" x14ac:dyDescent="0.2">
      <c r="A1128" s="4" t="s">
        <v>2643</v>
      </c>
      <c r="B1128" s="4" t="s">
        <v>2644</v>
      </c>
      <c r="C1128" s="4" t="s">
        <v>1681</v>
      </c>
      <c r="D1128" s="4"/>
      <c r="E1128" s="48"/>
      <c r="F1128" s="63"/>
      <c r="G1128" s="50" t="s">
        <v>1682</v>
      </c>
      <c r="H1128" s="50" t="s">
        <v>1682</v>
      </c>
      <c r="I1128" s="51"/>
      <c r="J1128" s="52">
        <v>7</v>
      </c>
      <c r="K1128" s="52"/>
      <c r="L1128" s="53"/>
      <c r="M1128" s="54" t="str">
        <f t="shared" si="465"/>
        <v>-</v>
      </c>
      <c r="N1128" s="52">
        <f t="shared" si="488"/>
        <v>0</v>
      </c>
      <c r="O1128" s="55">
        <f t="shared" ca="1" si="470"/>
        <v>28</v>
      </c>
      <c r="P1128" s="55" t="str">
        <f t="shared" ca="1" si="471"/>
        <v>2019.7</v>
      </c>
      <c r="Q1128" s="56">
        <f t="shared" si="472"/>
        <v>0</v>
      </c>
      <c r="R1128" s="52" t="str">
        <f t="shared" si="473"/>
        <v/>
      </c>
      <c r="S1128" s="52"/>
      <c r="T1128" s="52" t="str">
        <f t="shared" si="481"/>
        <v>OV</v>
      </c>
      <c r="U1128" s="57" t="s">
        <v>130</v>
      </c>
      <c r="V1128" s="58">
        <f t="shared" ca="1" si="477"/>
        <v>0</v>
      </c>
      <c r="W1128" s="64" t="s">
        <v>2645</v>
      </c>
      <c r="X1128" s="60"/>
      <c r="Y1128" s="61"/>
      <c r="Z1128" s="56">
        <f t="shared" ca="1" si="485"/>
        <v>0</v>
      </c>
      <c r="AA1128" s="56">
        <f t="shared" ca="1" si="485"/>
        <v>0</v>
      </c>
      <c r="AB1128" s="56">
        <f t="shared" ca="1" si="485"/>
        <v>0</v>
      </c>
      <c r="AC1128" s="56">
        <f t="shared" ca="1" si="485"/>
        <v>0</v>
      </c>
      <c r="AD1128" s="56">
        <f t="shared" ca="1" si="485"/>
        <v>0</v>
      </c>
      <c r="AE1128" s="56">
        <f t="shared" ca="1" si="485"/>
        <v>0</v>
      </c>
      <c r="AF1128" s="56">
        <f t="shared" ca="1" si="485"/>
        <v>0</v>
      </c>
      <c r="AG1128" s="56">
        <f t="shared" ca="1" si="485"/>
        <v>0</v>
      </c>
      <c r="AH1128" s="56">
        <f t="shared" ca="1" si="485"/>
        <v>0</v>
      </c>
      <c r="AI1128" s="56">
        <f t="shared" ca="1" si="485"/>
        <v>0</v>
      </c>
      <c r="AJ1128" s="56">
        <f t="shared" ca="1" si="486"/>
        <v>0</v>
      </c>
      <c r="AK1128" s="56">
        <f t="shared" ca="1" si="486"/>
        <v>0</v>
      </c>
      <c r="AL1128" s="56">
        <f t="shared" ca="1" si="486"/>
        <v>0</v>
      </c>
      <c r="AM1128" s="56">
        <f t="shared" ca="1" si="486"/>
        <v>0</v>
      </c>
      <c r="AN1128" s="56">
        <f t="shared" ca="1" si="486"/>
        <v>0</v>
      </c>
      <c r="AO1128" s="56">
        <f t="shared" ca="1" si="486"/>
        <v>0</v>
      </c>
      <c r="AP1128" s="56">
        <f t="shared" ca="1" si="486"/>
        <v>0</v>
      </c>
      <c r="AQ1128" s="56">
        <f t="shared" ca="1" si="486"/>
        <v>0</v>
      </c>
      <c r="AR1128" s="56">
        <f t="shared" ca="1" si="486"/>
        <v>0</v>
      </c>
      <c r="AS1128" s="56">
        <f t="shared" ca="1" si="486"/>
        <v>0</v>
      </c>
      <c r="AT1128" s="56">
        <f t="shared" ca="1" si="487"/>
        <v>0</v>
      </c>
      <c r="AU1128" s="56">
        <f t="shared" ca="1" si="487"/>
        <v>0</v>
      </c>
      <c r="AV1128" s="56">
        <f t="shared" ca="1" si="487"/>
        <v>0</v>
      </c>
      <c r="AW1128" s="56">
        <f t="shared" ca="1" si="487"/>
        <v>0</v>
      </c>
      <c r="AX1128" s="56">
        <f t="shared" ca="1" si="487"/>
        <v>0</v>
      </c>
      <c r="AY1128" s="56">
        <f t="shared" ca="1" si="487"/>
        <v>0</v>
      </c>
      <c r="AZ1128" s="56">
        <f t="shared" ca="1" si="487"/>
        <v>0</v>
      </c>
      <c r="BA1128" s="56">
        <f t="shared" ca="1" si="487"/>
        <v>0</v>
      </c>
      <c r="BB1128" s="56">
        <f t="shared" ca="1" si="487"/>
        <v>0</v>
      </c>
      <c r="BC1128" s="56">
        <f t="shared" ca="1" si="487"/>
        <v>0</v>
      </c>
      <c r="BD1128" s="56">
        <f t="shared" ca="1" si="487"/>
        <v>0</v>
      </c>
      <c r="BE1128" s="56">
        <f t="shared" ca="1" si="487"/>
        <v>0</v>
      </c>
      <c r="BF1128" s="56">
        <f t="shared" ca="1" si="487"/>
        <v>0</v>
      </c>
      <c r="BG1128" s="56">
        <f t="shared" ca="1" si="487"/>
        <v>0</v>
      </c>
      <c r="BJ1128" s="4"/>
    </row>
    <row r="1129" spans="1:62" x14ac:dyDescent="0.2">
      <c r="A1129" s="4" t="s">
        <v>2643</v>
      </c>
      <c r="B1129" s="4" t="s">
        <v>2644</v>
      </c>
      <c r="C1129" s="4" t="s">
        <v>1681</v>
      </c>
      <c r="D1129" s="4"/>
      <c r="E1129" s="48"/>
      <c r="F1129" s="63"/>
      <c r="G1129" s="50" t="s">
        <v>1682</v>
      </c>
      <c r="H1129" s="50" t="s">
        <v>1682</v>
      </c>
      <c r="I1129" s="51"/>
      <c r="J1129" s="52">
        <v>7</v>
      </c>
      <c r="K1129" s="52"/>
      <c r="L1129" s="53"/>
      <c r="M1129" s="54" t="str">
        <f t="shared" si="465"/>
        <v>-</v>
      </c>
      <c r="N1129" s="52">
        <f t="shared" si="488"/>
        <v>0</v>
      </c>
      <c r="O1129" s="55">
        <f t="shared" ca="1" si="470"/>
        <v>28</v>
      </c>
      <c r="P1129" s="55" t="str">
        <f t="shared" ca="1" si="471"/>
        <v>2019.7</v>
      </c>
      <c r="Q1129" s="56">
        <f t="shared" si="472"/>
        <v>0</v>
      </c>
      <c r="R1129" s="52" t="str">
        <f t="shared" si="473"/>
        <v/>
      </c>
      <c r="S1129" s="52"/>
      <c r="T1129" s="52" t="str">
        <f t="shared" si="481"/>
        <v>OV</v>
      </c>
      <c r="U1129" s="57" t="s">
        <v>130</v>
      </c>
      <c r="V1129" s="58">
        <f t="shared" ca="1" si="477"/>
        <v>0</v>
      </c>
      <c r="W1129" s="64" t="s">
        <v>2645</v>
      </c>
      <c r="X1129" s="60"/>
      <c r="Y1129" s="61"/>
      <c r="Z1129" s="56">
        <f t="shared" ca="1" si="485"/>
        <v>0</v>
      </c>
      <c r="AA1129" s="56">
        <f t="shared" ca="1" si="485"/>
        <v>0</v>
      </c>
      <c r="AB1129" s="56">
        <f t="shared" ca="1" si="485"/>
        <v>0</v>
      </c>
      <c r="AC1129" s="56">
        <f t="shared" ca="1" si="485"/>
        <v>0</v>
      </c>
      <c r="AD1129" s="56">
        <f t="shared" ca="1" si="485"/>
        <v>0</v>
      </c>
      <c r="AE1129" s="56">
        <f t="shared" ca="1" si="485"/>
        <v>0</v>
      </c>
      <c r="AF1129" s="56">
        <f t="shared" ca="1" si="485"/>
        <v>0</v>
      </c>
      <c r="AG1129" s="56">
        <f t="shared" ca="1" si="485"/>
        <v>0</v>
      </c>
      <c r="AH1129" s="56">
        <f t="shared" ca="1" si="485"/>
        <v>0</v>
      </c>
      <c r="AI1129" s="56">
        <f t="shared" ca="1" si="485"/>
        <v>0</v>
      </c>
      <c r="AJ1129" s="56">
        <f t="shared" ca="1" si="486"/>
        <v>0</v>
      </c>
      <c r="AK1129" s="56">
        <f t="shared" ca="1" si="486"/>
        <v>0</v>
      </c>
      <c r="AL1129" s="56">
        <f t="shared" ca="1" si="486"/>
        <v>0</v>
      </c>
      <c r="AM1129" s="56">
        <f t="shared" ca="1" si="486"/>
        <v>0</v>
      </c>
      <c r="AN1129" s="56">
        <f t="shared" ca="1" si="486"/>
        <v>0</v>
      </c>
      <c r="AO1129" s="56">
        <f t="shared" ca="1" si="486"/>
        <v>0</v>
      </c>
      <c r="AP1129" s="56">
        <f t="shared" ca="1" si="486"/>
        <v>0</v>
      </c>
      <c r="AQ1129" s="56">
        <f t="shared" ca="1" si="486"/>
        <v>0</v>
      </c>
      <c r="AR1129" s="56">
        <f t="shared" ca="1" si="486"/>
        <v>0</v>
      </c>
      <c r="AS1129" s="56">
        <f t="shared" ca="1" si="486"/>
        <v>0</v>
      </c>
      <c r="AT1129" s="56">
        <f t="shared" ca="1" si="487"/>
        <v>0</v>
      </c>
      <c r="AU1129" s="56">
        <f t="shared" ca="1" si="487"/>
        <v>0</v>
      </c>
      <c r="AV1129" s="56">
        <f t="shared" ca="1" si="487"/>
        <v>0</v>
      </c>
      <c r="AW1129" s="56">
        <f t="shared" ca="1" si="487"/>
        <v>0</v>
      </c>
      <c r="AX1129" s="56">
        <f t="shared" ca="1" si="487"/>
        <v>0</v>
      </c>
      <c r="AY1129" s="56">
        <f t="shared" ca="1" si="487"/>
        <v>0</v>
      </c>
      <c r="AZ1129" s="56">
        <f t="shared" ca="1" si="487"/>
        <v>0</v>
      </c>
      <c r="BA1129" s="56">
        <f t="shared" ca="1" si="487"/>
        <v>0</v>
      </c>
      <c r="BB1129" s="56">
        <f t="shared" ca="1" si="487"/>
        <v>0</v>
      </c>
      <c r="BC1129" s="56">
        <f t="shared" ca="1" si="487"/>
        <v>0</v>
      </c>
      <c r="BD1129" s="56">
        <f t="shared" ca="1" si="487"/>
        <v>0</v>
      </c>
      <c r="BE1129" s="56">
        <f t="shared" ca="1" si="487"/>
        <v>0</v>
      </c>
      <c r="BF1129" s="56">
        <f t="shared" ca="1" si="487"/>
        <v>0</v>
      </c>
      <c r="BG1129" s="56">
        <f t="shared" ca="1" si="487"/>
        <v>0</v>
      </c>
      <c r="BJ1129" s="4"/>
    </row>
    <row r="1130" spans="1:62" x14ac:dyDescent="0.2">
      <c r="A1130" s="4" t="s">
        <v>2643</v>
      </c>
      <c r="B1130" s="4" t="s">
        <v>2644</v>
      </c>
      <c r="C1130" s="4" t="s">
        <v>1681</v>
      </c>
      <c r="D1130" s="4"/>
      <c r="E1130" s="48"/>
      <c r="F1130" s="49"/>
      <c r="G1130" s="50" t="s">
        <v>1682</v>
      </c>
      <c r="H1130" s="50" t="s">
        <v>1682</v>
      </c>
      <c r="I1130" s="51"/>
      <c r="J1130" s="52">
        <v>7</v>
      </c>
      <c r="K1130" s="52"/>
      <c r="L1130" s="53"/>
      <c r="M1130" s="54" t="str">
        <f t="shared" si="465"/>
        <v>-</v>
      </c>
      <c r="N1130" s="52">
        <f t="shared" si="488"/>
        <v>0</v>
      </c>
      <c r="O1130" s="55">
        <f t="shared" ca="1" si="470"/>
        <v>28</v>
      </c>
      <c r="P1130" s="55" t="str">
        <f t="shared" ca="1" si="471"/>
        <v>2019.7</v>
      </c>
      <c r="Q1130" s="56">
        <f t="shared" si="472"/>
        <v>0</v>
      </c>
      <c r="R1130" s="52" t="str">
        <f t="shared" si="473"/>
        <v/>
      </c>
      <c r="S1130" s="52"/>
      <c r="T1130" s="52" t="str">
        <f t="shared" si="481"/>
        <v>OV</v>
      </c>
      <c r="U1130" s="57" t="s">
        <v>130</v>
      </c>
      <c r="V1130" s="58">
        <f t="shared" ca="1" si="477"/>
        <v>0</v>
      </c>
      <c r="W1130" s="64" t="s">
        <v>2645</v>
      </c>
      <c r="X1130" s="60"/>
      <c r="Y1130" s="61"/>
      <c r="Z1130" s="56">
        <f t="shared" ca="1" si="485"/>
        <v>0</v>
      </c>
      <c r="AA1130" s="56">
        <f t="shared" ca="1" si="485"/>
        <v>0</v>
      </c>
      <c r="AB1130" s="56">
        <f t="shared" ca="1" si="485"/>
        <v>0</v>
      </c>
      <c r="AC1130" s="56">
        <f t="shared" ca="1" si="485"/>
        <v>0</v>
      </c>
      <c r="AD1130" s="56">
        <f t="shared" ca="1" si="485"/>
        <v>0</v>
      </c>
      <c r="AE1130" s="56">
        <f t="shared" ca="1" si="485"/>
        <v>0</v>
      </c>
      <c r="AF1130" s="56">
        <f t="shared" ca="1" si="485"/>
        <v>0</v>
      </c>
      <c r="AG1130" s="56">
        <f t="shared" ca="1" si="485"/>
        <v>0</v>
      </c>
      <c r="AH1130" s="56">
        <f t="shared" ca="1" si="485"/>
        <v>0</v>
      </c>
      <c r="AI1130" s="56">
        <f t="shared" ca="1" si="485"/>
        <v>0</v>
      </c>
      <c r="AJ1130" s="56">
        <f t="shared" ca="1" si="486"/>
        <v>0</v>
      </c>
      <c r="AK1130" s="56">
        <f t="shared" ca="1" si="486"/>
        <v>0</v>
      </c>
      <c r="AL1130" s="56">
        <f t="shared" ca="1" si="486"/>
        <v>0</v>
      </c>
      <c r="AM1130" s="56">
        <f t="shared" ca="1" si="486"/>
        <v>0</v>
      </c>
      <c r="AN1130" s="56">
        <f t="shared" ca="1" si="486"/>
        <v>0</v>
      </c>
      <c r="AO1130" s="56">
        <f t="shared" ca="1" si="486"/>
        <v>0</v>
      </c>
      <c r="AP1130" s="56">
        <f t="shared" ca="1" si="486"/>
        <v>0</v>
      </c>
      <c r="AQ1130" s="56">
        <f t="shared" ca="1" si="486"/>
        <v>0</v>
      </c>
      <c r="AR1130" s="56">
        <f t="shared" ca="1" si="486"/>
        <v>0</v>
      </c>
      <c r="AS1130" s="56">
        <f t="shared" ca="1" si="486"/>
        <v>0</v>
      </c>
      <c r="AT1130" s="56">
        <f t="shared" ca="1" si="487"/>
        <v>0</v>
      </c>
      <c r="AU1130" s="56">
        <f t="shared" ca="1" si="487"/>
        <v>0</v>
      </c>
      <c r="AV1130" s="56">
        <f t="shared" ca="1" si="487"/>
        <v>0</v>
      </c>
      <c r="AW1130" s="56">
        <f t="shared" ca="1" si="487"/>
        <v>0</v>
      </c>
      <c r="AX1130" s="56">
        <f t="shared" ca="1" si="487"/>
        <v>0</v>
      </c>
      <c r="AY1130" s="56">
        <f t="shared" ca="1" si="487"/>
        <v>0</v>
      </c>
      <c r="AZ1130" s="56">
        <f t="shared" ca="1" si="487"/>
        <v>0</v>
      </c>
      <c r="BA1130" s="56">
        <f t="shared" ca="1" si="487"/>
        <v>0</v>
      </c>
      <c r="BB1130" s="56">
        <f t="shared" ca="1" si="487"/>
        <v>0</v>
      </c>
      <c r="BC1130" s="56">
        <f t="shared" ca="1" si="487"/>
        <v>0</v>
      </c>
      <c r="BD1130" s="56">
        <f t="shared" ca="1" si="487"/>
        <v>0</v>
      </c>
      <c r="BE1130" s="56">
        <f t="shared" ca="1" si="487"/>
        <v>0</v>
      </c>
      <c r="BF1130" s="56">
        <f t="shared" ca="1" si="487"/>
        <v>0</v>
      </c>
      <c r="BG1130" s="56">
        <f t="shared" ca="1" si="487"/>
        <v>0</v>
      </c>
      <c r="BJ1130" s="4"/>
    </row>
    <row r="1131" spans="1:62" x14ac:dyDescent="0.2">
      <c r="A1131" s="4" t="s">
        <v>878</v>
      </c>
      <c r="B1131" s="4" t="s">
        <v>2646</v>
      </c>
      <c r="C1131" s="4" t="s">
        <v>1681</v>
      </c>
      <c r="D1131" s="4"/>
      <c r="E1131" s="102"/>
      <c r="F1131" s="86" t="s">
        <v>526</v>
      </c>
      <c r="G1131" s="50" t="s">
        <v>1682</v>
      </c>
      <c r="H1131" s="50" t="s">
        <v>1682</v>
      </c>
      <c r="I1131" s="51"/>
      <c r="J1131" s="52">
        <v>14</v>
      </c>
      <c r="K1131" s="52"/>
      <c r="L1131" s="53">
        <v>43587</v>
      </c>
      <c r="M1131" s="54">
        <f t="shared" si="465"/>
        <v>4</v>
      </c>
      <c r="N1131" s="52">
        <f t="shared" si="488"/>
        <v>18</v>
      </c>
      <c r="O1131" s="55">
        <f t="shared" ca="1" si="470"/>
        <v>28</v>
      </c>
      <c r="P1131" s="55" t="str">
        <f t="shared" ca="1" si="471"/>
        <v>2019.7</v>
      </c>
      <c r="Q1131" s="56">
        <f t="shared" si="472"/>
        <v>6112.4630105017504</v>
      </c>
      <c r="R1131" s="52">
        <f t="shared" ca="1" si="473"/>
        <v>69</v>
      </c>
      <c r="S1131" s="57"/>
      <c r="T1131" s="52" t="str">
        <f t="shared" ca="1" si="481"/>
        <v>OV</v>
      </c>
      <c r="U1131" s="57" t="s">
        <v>130</v>
      </c>
      <c r="V1131" s="58">
        <f t="shared" ca="1" si="477"/>
        <v>0</v>
      </c>
      <c r="W1131" s="64" t="s">
        <v>2647</v>
      </c>
      <c r="X1131" s="60"/>
      <c r="Y1131" s="61">
        <f>32739.88*0.8</f>
        <v>26191.904000000002</v>
      </c>
      <c r="Z1131" s="56">
        <f t="shared" ca="1" si="485"/>
        <v>0</v>
      </c>
      <c r="AA1131" s="56">
        <f t="shared" ca="1" si="485"/>
        <v>0</v>
      </c>
      <c r="AB1131" s="56">
        <f t="shared" ca="1" si="485"/>
        <v>0</v>
      </c>
      <c r="AC1131" s="56">
        <f t="shared" ca="1" si="485"/>
        <v>0</v>
      </c>
      <c r="AD1131" s="56">
        <f t="shared" ca="1" si="485"/>
        <v>0</v>
      </c>
      <c r="AE1131" s="56">
        <f t="shared" ca="1" si="485"/>
        <v>0</v>
      </c>
      <c r="AF1131" s="56">
        <f t="shared" ca="1" si="485"/>
        <v>0</v>
      </c>
      <c r="AG1131" s="56">
        <f t="shared" ca="1" si="485"/>
        <v>0</v>
      </c>
      <c r="AH1131" s="56">
        <f t="shared" ca="1" si="485"/>
        <v>0</v>
      </c>
      <c r="AI1131" s="56">
        <f t="shared" ca="1" si="485"/>
        <v>26191.904000000002</v>
      </c>
      <c r="AJ1131" s="56">
        <f t="shared" ca="1" si="486"/>
        <v>0</v>
      </c>
      <c r="AK1131" s="56">
        <f t="shared" ca="1" si="486"/>
        <v>0</v>
      </c>
      <c r="AL1131" s="56">
        <f t="shared" ca="1" si="486"/>
        <v>0</v>
      </c>
      <c r="AM1131" s="56">
        <f t="shared" ca="1" si="486"/>
        <v>0</v>
      </c>
      <c r="AN1131" s="56">
        <f t="shared" ca="1" si="486"/>
        <v>0</v>
      </c>
      <c r="AO1131" s="56">
        <f t="shared" ca="1" si="486"/>
        <v>0</v>
      </c>
      <c r="AP1131" s="56">
        <f t="shared" ca="1" si="486"/>
        <v>0</v>
      </c>
      <c r="AQ1131" s="56">
        <f t="shared" ca="1" si="486"/>
        <v>0</v>
      </c>
      <c r="AR1131" s="56">
        <f t="shared" ca="1" si="486"/>
        <v>0</v>
      </c>
      <c r="AS1131" s="56">
        <f t="shared" ca="1" si="486"/>
        <v>0</v>
      </c>
      <c r="AT1131" s="56">
        <f t="shared" ca="1" si="487"/>
        <v>0</v>
      </c>
      <c r="AU1131" s="56">
        <f t="shared" ca="1" si="487"/>
        <v>0</v>
      </c>
      <c r="AV1131" s="56">
        <f t="shared" ca="1" si="487"/>
        <v>0</v>
      </c>
      <c r="AW1131" s="56">
        <f t="shared" ca="1" si="487"/>
        <v>0</v>
      </c>
      <c r="AX1131" s="56">
        <f t="shared" ca="1" si="487"/>
        <v>0</v>
      </c>
      <c r="AY1131" s="56">
        <f t="shared" ca="1" si="487"/>
        <v>0</v>
      </c>
      <c r="AZ1131" s="56">
        <f t="shared" ca="1" si="487"/>
        <v>0</v>
      </c>
      <c r="BA1131" s="56">
        <f t="shared" ca="1" si="487"/>
        <v>0</v>
      </c>
      <c r="BB1131" s="56">
        <f t="shared" ca="1" si="487"/>
        <v>0</v>
      </c>
      <c r="BC1131" s="56">
        <f t="shared" ca="1" si="487"/>
        <v>0</v>
      </c>
      <c r="BD1131" s="56">
        <f t="shared" ca="1" si="487"/>
        <v>0</v>
      </c>
      <c r="BE1131" s="56">
        <f t="shared" ca="1" si="487"/>
        <v>0</v>
      </c>
      <c r="BF1131" s="56">
        <f t="shared" ca="1" si="487"/>
        <v>0</v>
      </c>
      <c r="BG1131" s="56">
        <f t="shared" ca="1" si="487"/>
        <v>0</v>
      </c>
      <c r="BJ1131" s="4"/>
    </row>
    <row r="1132" spans="1:62" x14ac:dyDescent="0.2">
      <c r="A1132" s="4" t="s">
        <v>2648</v>
      </c>
      <c r="B1132" s="4" t="s">
        <v>2649</v>
      </c>
      <c r="C1132" s="4" t="s">
        <v>1681</v>
      </c>
      <c r="D1132" s="4"/>
      <c r="E1132" s="102"/>
      <c r="F1132" s="86"/>
      <c r="G1132" s="50" t="s">
        <v>1682</v>
      </c>
      <c r="H1132" s="50" t="s">
        <v>1682</v>
      </c>
      <c r="I1132" s="51"/>
      <c r="J1132" s="52">
        <v>7</v>
      </c>
      <c r="K1132" s="52"/>
      <c r="L1132" s="53"/>
      <c r="M1132" s="54" t="str">
        <f t="shared" si="465"/>
        <v>-</v>
      </c>
      <c r="N1132" s="52">
        <f t="shared" si="488"/>
        <v>0</v>
      </c>
      <c r="O1132" s="55">
        <f t="shared" ca="1" si="470"/>
        <v>28</v>
      </c>
      <c r="P1132" s="55" t="str">
        <f t="shared" ca="1" si="471"/>
        <v>2019.7</v>
      </c>
      <c r="Q1132" s="56">
        <f t="shared" si="472"/>
        <v>0</v>
      </c>
      <c r="R1132" s="52" t="str">
        <f t="shared" si="473"/>
        <v/>
      </c>
      <c r="S1132" s="57"/>
      <c r="T1132" s="52" t="str">
        <f t="shared" si="481"/>
        <v>OV</v>
      </c>
      <c r="U1132" s="57" t="s">
        <v>130</v>
      </c>
      <c r="V1132" s="58">
        <f t="shared" ca="1" si="477"/>
        <v>0</v>
      </c>
      <c r="W1132" s="64" t="s">
        <v>2650</v>
      </c>
      <c r="X1132" s="60"/>
      <c r="Y1132" s="61"/>
      <c r="Z1132" s="56">
        <f t="shared" ca="1" si="485"/>
        <v>0</v>
      </c>
      <c r="AA1132" s="56">
        <f t="shared" ca="1" si="485"/>
        <v>0</v>
      </c>
      <c r="AB1132" s="56">
        <f t="shared" ca="1" si="485"/>
        <v>0</v>
      </c>
      <c r="AC1132" s="56">
        <f t="shared" ca="1" si="485"/>
        <v>0</v>
      </c>
      <c r="AD1132" s="56">
        <f t="shared" ca="1" si="485"/>
        <v>0</v>
      </c>
      <c r="AE1132" s="56">
        <f t="shared" ca="1" si="485"/>
        <v>0</v>
      </c>
      <c r="AF1132" s="56">
        <f t="shared" ca="1" si="485"/>
        <v>0</v>
      </c>
      <c r="AG1132" s="56">
        <f t="shared" ca="1" si="485"/>
        <v>0</v>
      </c>
      <c r="AH1132" s="56">
        <f t="shared" ca="1" si="485"/>
        <v>0</v>
      </c>
      <c r="AI1132" s="56">
        <f t="shared" ca="1" si="485"/>
        <v>0</v>
      </c>
      <c r="AJ1132" s="56">
        <f t="shared" ca="1" si="486"/>
        <v>0</v>
      </c>
      <c r="AK1132" s="56">
        <f t="shared" ca="1" si="486"/>
        <v>0</v>
      </c>
      <c r="AL1132" s="56">
        <f t="shared" ca="1" si="486"/>
        <v>0</v>
      </c>
      <c r="AM1132" s="56">
        <f t="shared" ca="1" si="486"/>
        <v>0</v>
      </c>
      <c r="AN1132" s="56">
        <f t="shared" ca="1" si="486"/>
        <v>0</v>
      </c>
      <c r="AO1132" s="56">
        <f t="shared" ca="1" si="486"/>
        <v>0</v>
      </c>
      <c r="AP1132" s="56">
        <f t="shared" ca="1" si="486"/>
        <v>0</v>
      </c>
      <c r="AQ1132" s="56">
        <f t="shared" ca="1" si="486"/>
        <v>0</v>
      </c>
      <c r="AR1132" s="56">
        <f t="shared" ca="1" si="486"/>
        <v>0</v>
      </c>
      <c r="AS1132" s="56">
        <f t="shared" ca="1" si="486"/>
        <v>0</v>
      </c>
      <c r="AT1132" s="56">
        <f t="shared" ca="1" si="487"/>
        <v>0</v>
      </c>
      <c r="AU1132" s="56">
        <f t="shared" ca="1" si="487"/>
        <v>0</v>
      </c>
      <c r="AV1132" s="56">
        <f t="shared" ca="1" si="487"/>
        <v>0</v>
      </c>
      <c r="AW1132" s="56">
        <f t="shared" ca="1" si="487"/>
        <v>0</v>
      </c>
      <c r="AX1132" s="56">
        <f t="shared" ca="1" si="487"/>
        <v>0</v>
      </c>
      <c r="AY1132" s="56">
        <f t="shared" ca="1" si="487"/>
        <v>0</v>
      </c>
      <c r="AZ1132" s="56">
        <f t="shared" ca="1" si="487"/>
        <v>0</v>
      </c>
      <c r="BA1132" s="56">
        <f t="shared" ca="1" si="487"/>
        <v>0</v>
      </c>
      <c r="BB1132" s="56">
        <f t="shared" ca="1" si="487"/>
        <v>0</v>
      </c>
      <c r="BC1132" s="56">
        <f t="shared" ca="1" si="487"/>
        <v>0</v>
      </c>
      <c r="BD1132" s="56">
        <f t="shared" ca="1" si="487"/>
        <v>0</v>
      </c>
      <c r="BE1132" s="56">
        <f t="shared" ca="1" si="487"/>
        <v>0</v>
      </c>
      <c r="BF1132" s="56">
        <f t="shared" ca="1" si="487"/>
        <v>0</v>
      </c>
      <c r="BG1132" s="56">
        <f t="shared" ca="1" si="487"/>
        <v>0</v>
      </c>
      <c r="BJ1132" s="4"/>
    </row>
    <row r="1133" spans="1:62" x14ac:dyDescent="0.2">
      <c r="A1133" s="4"/>
      <c r="B1133" s="4"/>
      <c r="C1133" s="4"/>
      <c r="D1133" s="4"/>
      <c r="E1133" s="102"/>
      <c r="F1133" s="86"/>
      <c r="G1133" s="50"/>
      <c r="H1133" s="50"/>
      <c r="I1133" s="51"/>
      <c r="J1133" s="52"/>
      <c r="K1133" s="52"/>
      <c r="L1133" s="53"/>
      <c r="M1133" s="54"/>
      <c r="N1133" s="52"/>
      <c r="O1133" s="55"/>
      <c r="P1133" s="55"/>
      <c r="Q1133" s="56"/>
      <c r="R1133" s="52"/>
      <c r="S1133" s="57"/>
      <c r="T1133" s="52"/>
      <c r="U1133" s="57"/>
      <c r="V1133" s="58"/>
      <c r="W1133" s="64"/>
      <c r="X1133" s="60"/>
      <c r="Y1133" s="61"/>
      <c r="Z1133" s="56"/>
      <c r="AA1133" s="56"/>
      <c r="AB1133" s="56"/>
      <c r="AC1133" s="56"/>
      <c r="AD1133" s="56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J1133" s="4"/>
    </row>
    <row r="1134" spans="1:62" s="4" customFormat="1" ht="12" customHeight="1" x14ac:dyDescent="0.2">
      <c r="B1134" s="117" t="s">
        <v>2413</v>
      </c>
      <c r="C1134" s="4" t="s">
        <v>2403</v>
      </c>
      <c r="E1134" s="62"/>
      <c r="F1134" s="63"/>
      <c r="G1134" s="50" t="s">
        <v>1682</v>
      </c>
      <c r="H1134" s="50" t="s">
        <v>2405</v>
      </c>
      <c r="I1134" s="51"/>
      <c r="J1134" s="52">
        <v>30</v>
      </c>
      <c r="K1134" s="52"/>
      <c r="L1134" s="53"/>
      <c r="M1134" s="54" t="str">
        <f t="shared" si="465"/>
        <v>-</v>
      </c>
      <c r="N1134" s="52">
        <f t="shared" si="488"/>
        <v>0</v>
      </c>
      <c r="O1134" s="55">
        <f t="shared" ref="O1134:O1169" ca="1" si="489">WEEKNUM(IF((L1134)&lt;$A$1825,$A$1825,(L1134)))</f>
        <v>28</v>
      </c>
      <c r="P1134" s="55" t="str">
        <f t="shared" ref="P1134:P1169" ca="1" si="490">YEAR(IF((L1134)&lt;$A$1825,$A$1825,(L1134)))&amp;"."&amp;MONTH(IF((L1134)&lt;$A$1825,$A$1825,(L1134)))</f>
        <v>2019.7</v>
      </c>
      <c r="Q1134" s="56">
        <f t="shared" ref="Q1134:Q1169" si="491">IF(U1134="PLN",Y1134/$A$1826,Y1134)</f>
        <v>0</v>
      </c>
      <c r="R1134" s="52" t="str">
        <f t="shared" ref="R1134:R1169" si="492">IF(L1134=0,"",IFERROR(_xlfn.DAYS($A$1825,L1134),""))</f>
        <v/>
      </c>
      <c r="S1134" s="52"/>
      <c r="T1134" s="52" t="str">
        <f t="shared" si="481"/>
        <v>OV</v>
      </c>
      <c r="U1134" s="57" t="s">
        <v>178</v>
      </c>
      <c r="V1134" s="58">
        <f t="shared" ref="V1134:V1169" ca="1" si="493">SUM(Y1134:BH1134)-Y1134*2</f>
        <v>0</v>
      </c>
      <c r="W1134" s="59"/>
      <c r="X1134" s="60"/>
      <c r="Y1134" s="61"/>
      <c r="Z1134" s="56">
        <f t="shared" ref="Z1134:AI1143" ca="1" si="494">IF($O1134-WEEKNUM(Z$1815)=0,$Y1134,0)</f>
        <v>0</v>
      </c>
      <c r="AA1134" s="56">
        <f t="shared" ca="1" si="494"/>
        <v>0</v>
      </c>
      <c r="AB1134" s="56">
        <f t="shared" ca="1" si="494"/>
        <v>0</v>
      </c>
      <c r="AC1134" s="56">
        <f t="shared" ca="1" si="494"/>
        <v>0</v>
      </c>
      <c r="AD1134" s="56">
        <f t="shared" ca="1" si="494"/>
        <v>0</v>
      </c>
      <c r="AE1134" s="56">
        <f t="shared" ca="1" si="494"/>
        <v>0</v>
      </c>
      <c r="AF1134" s="56">
        <f t="shared" ca="1" si="494"/>
        <v>0</v>
      </c>
      <c r="AG1134" s="56">
        <f t="shared" ca="1" si="494"/>
        <v>0</v>
      </c>
      <c r="AH1134" s="56">
        <f t="shared" ca="1" si="494"/>
        <v>0</v>
      </c>
      <c r="AI1134" s="56">
        <f t="shared" ca="1" si="494"/>
        <v>0</v>
      </c>
      <c r="AJ1134" s="56">
        <f t="shared" ref="AJ1134:AS1143" ca="1" si="495">IF($O1134-WEEKNUM(AJ$1815)=0,$Y1134,0)</f>
        <v>0</v>
      </c>
      <c r="AK1134" s="56">
        <f t="shared" ca="1" si="495"/>
        <v>0</v>
      </c>
      <c r="AL1134" s="56">
        <f t="shared" ca="1" si="495"/>
        <v>0</v>
      </c>
      <c r="AM1134" s="56">
        <f t="shared" ca="1" si="495"/>
        <v>0</v>
      </c>
      <c r="AN1134" s="56">
        <f t="shared" ca="1" si="495"/>
        <v>0</v>
      </c>
      <c r="AO1134" s="56">
        <f t="shared" ca="1" si="495"/>
        <v>0</v>
      </c>
      <c r="AP1134" s="56">
        <f t="shared" ca="1" si="495"/>
        <v>0</v>
      </c>
      <c r="AQ1134" s="56">
        <f t="shared" ca="1" si="495"/>
        <v>0</v>
      </c>
      <c r="AR1134" s="56">
        <f t="shared" ca="1" si="495"/>
        <v>0</v>
      </c>
      <c r="AS1134" s="56">
        <f t="shared" ca="1" si="495"/>
        <v>0</v>
      </c>
      <c r="AT1134" s="56">
        <f t="shared" ref="AT1134:BG1143" ca="1" si="496">IF($O1134-WEEKNUM(AT$1815)=0,$Y1134,0)</f>
        <v>0</v>
      </c>
      <c r="AU1134" s="56">
        <f t="shared" ca="1" si="496"/>
        <v>0</v>
      </c>
      <c r="AV1134" s="56">
        <f t="shared" ca="1" si="496"/>
        <v>0</v>
      </c>
      <c r="AW1134" s="56">
        <f t="shared" ca="1" si="496"/>
        <v>0</v>
      </c>
      <c r="AX1134" s="56">
        <f t="shared" ca="1" si="496"/>
        <v>0</v>
      </c>
      <c r="AY1134" s="56">
        <f t="shared" ca="1" si="496"/>
        <v>0</v>
      </c>
      <c r="AZ1134" s="56">
        <f t="shared" ca="1" si="496"/>
        <v>0</v>
      </c>
      <c r="BA1134" s="56">
        <f t="shared" ca="1" si="496"/>
        <v>0</v>
      </c>
      <c r="BB1134" s="56">
        <f t="shared" ca="1" si="496"/>
        <v>0</v>
      </c>
      <c r="BC1134" s="56">
        <f t="shared" ca="1" si="496"/>
        <v>0</v>
      </c>
      <c r="BD1134" s="56">
        <f t="shared" ca="1" si="496"/>
        <v>0</v>
      </c>
      <c r="BE1134" s="56">
        <f t="shared" ca="1" si="496"/>
        <v>0</v>
      </c>
      <c r="BF1134" s="56">
        <f t="shared" ca="1" si="496"/>
        <v>0</v>
      </c>
      <c r="BG1134" s="56">
        <f t="shared" ca="1" si="496"/>
        <v>0</v>
      </c>
      <c r="BH1134" s="1"/>
    </row>
    <row r="1135" spans="1:62" s="4" customFormat="1" ht="12" customHeight="1" x14ac:dyDescent="0.2">
      <c r="B1135" s="117" t="s">
        <v>2413</v>
      </c>
      <c r="C1135" s="4" t="s">
        <v>2403</v>
      </c>
      <c r="E1135" s="62"/>
      <c r="F1135" s="63" t="s">
        <v>1678</v>
      </c>
      <c r="G1135" s="50" t="s">
        <v>1678</v>
      </c>
      <c r="H1135" s="50" t="s">
        <v>2405</v>
      </c>
      <c r="I1135" s="51"/>
      <c r="J1135" s="52">
        <v>30</v>
      </c>
      <c r="K1135" s="52"/>
      <c r="L1135" s="53"/>
      <c r="M1135" s="54" t="str">
        <f t="shared" si="465"/>
        <v>-</v>
      </c>
      <c r="N1135" s="52">
        <f t="shared" si="488"/>
        <v>0</v>
      </c>
      <c r="O1135" s="55">
        <f t="shared" ca="1" si="489"/>
        <v>28</v>
      </c>
      <c r="P1135" s="55" t="str">
        <f t="shared" ca="1" si="490"/>
        <v>2019.7</v>
      </c>
      <c r="Q1135" s="56">
        <f t="shared" si="491"/>
        <v>0</v>
      </c>
      <c r="R1135" s="52" t="str">
        <f t="shared" si="492"/>
        <v/>
      </c>
      <c r="S1135" s="52"/>
      <c r="T1135" s="52" t="str">
        <f t="shared" si="481"/>
        <v>OV</v>
      </c>
      <c r="U1135" s="57" t="s">
        <v>178</v>
      </c>
      <c r="V1135" s="58">
        <f t="shared" ca="1" si="493"/>
        <v>0</v>
      </c>
      <c r="W1135" s="59"/>
      <c r="X1135" s="60"/>
      <c r="Y1135" s="61"/>
      <c r="Z1135" s="56">
        <f t="shared" ca="1" si="494"/>
        <v>0</v>
      </c>
      <c r="AA1135" s="56">
        <f t="shared" ca="1" si="494"/>
        <v>0</v>
      </c>
      <c r="AB1135" s="56">
        <f t="shared" ca="1" si="494"/>
        <v>0</v>
      </c>
      <c r="AC1135" s="56">
        <f t="shared" ca="1" si="494"/>
        <v>0</v>
      </c>
      <c r="AD1135" s="56">
        <f t="shared" ca="1" si="494"/>
        <v>0</v>
      </c>
      <c r="AE1135" s="56">
        <f t="shared" ca="1" si="494"/>
        <v>0</v>
      </c>
      <c r="AF1135" s="56">
        <f t="shared" ca="1" si="494"/>
        <v>0</v>
      </c>
      <c r="AG1135" s="56">
        <f t="shared" ca="1" si="494"/>
        <v>0</v>
      </c>
      <c r="AH1135" s="56">
        <f t="shared" ca="1" si="494"/>
        <v>0</v>
      </c>
      <c r="AI1135" s="56">
        <f t="shared" ca="1" si="494"/>
        <v>0</v>
      </c>
      <c r="AJ1135" s="56">
        <f t="shared" ca="1" si="495"/>
        <v>0</v>
      </c>
      <c r="AK1135" s="56">
        <f t="shared" ca="1" si="495"/>
        <v>0</v>
      </c>
      <c r="AL1135" s="56">
        <f t="shared" ca="1" si="495"/>
        <v>0</v>
      </c>
      <c r="AM1135" s="56">
        <f t="shared" ca="1" si="495"/>
        <v>0</v>
      </c>
      <c r="AN1135" s="56">
        <f t="shared" ca="1" si="495"/>
        <v>0</v>
      </c>
      <c r="AO1135" s="56">
        <f t="shared" ca="1" si="495"/>
        <v>0</v>
      </c>
      <c r="AP1135" s="56">
        <f t="shared" ca="1" si="495"/>
        <v>0</v>
      </c>
      <c r="AQ1135" s="56">
        <f t="shared" ca="1" si="495"/>
        <v>0</v>
      </c>
      <c r="AR1135" s="56">
        <f t="shared" ca="1" si="495"/>
        <v>0</v>
      </c>
      <c r="AS1135" s="56">
        <f t="shared" ca="1" si="495"/>
        <v>0</v>
      </c>
      <c r="AT1135" s="56">
        <f t="shared" ca="1" si="496"/>
        <v>0</v>
      </c>
      <c r="AU1135" s="56">
        <f t="shared" ca="1" si="496"/>
        <v>0</v>
      </c>
      <c r="AV1135" s="56">
        <f t="shared" ca="1" si="496"/>
        <v>0</v>
      </c>
      <c r="AW1135" s="56">
        <f t="shared" ca="1" si="496"/>
        <v>0</v>
      </c>
      <c r="AX1135" s="56">
        <f t="shared" ca="1" si="496"/>
        <v>0</v>
      </c>
      <c r="AY1135" s="56">
        <f t="shared" ca="1" si="496"/>
        <v>0</v>
      </c>
      <c r="AZ1135" s="56">
        <f t="shared" ca="1" si="496"/>
        <v>0</v>
      </c>
      <c r="BA1135" s="56">
        <f t="shared" ca="1" si="496"/>
        <v>0</v>
      </c>
      <c r="BB1135" s="56">
        <f t="shared" ca="1" si="496"/>
        <v>0</v>
      </c>
      <c r="BC1135" s="56">
        <f t="shared" ca="1" si="496"/>
        <v>0</v>
      </c>
      <c r="BD1135" s="56">
        <f t="shared" ca="1" si="496"/>
        <v>0</v>
      </c>
      <c r="BE1135" s="56">
        <f t="shared" ca="1" si="496"/>
        <v>0</v>
      </c>
      <c r="BF1135" s="56">
        <f t="shared" ca="1" si="496"/>
        <v>0</v>
      </c>
      <c r="BG1135" s="56">
        <f t="shared" ca="1" si="496"/>
        <v>0</v>
      </c>
      <c r="BH1135" s="1"/>
    </row>
    <row r="1136" spans="1:62" s="4" customFormat="1" ht="12" customHeight="1" x14ac:dyDescent="0.2">
      <c r="B1136" s="117" t="s">
        <v>2413</v>
      </c>
      <c r="C1136" s="4" t="s">
        <v>2403</v>
      </c>
      <c r="E1136" s="62"/>
      <c r="F1136" s="63" t="s">
        <v>1678</v>
      </c>
      <c r="G1136" s="50" t="s">
        <v>1678</v>
      </c>
      <c r="H1136" s="50" t="s">
        <v>2405</v>
      </c>
      <c r="I1136" s="51"/>
      <c r="J1136" s="52">
        <v>30</v>
      </c>
      <c r="K1136" s="52"/>
      <c r="L1136" s="53"/>
      <c r="M1136" s="54" t="str">
        <f t="shared" si="465"/>
        <v>-</v>
      </c>
      <c r="N1136" s="52">
        <f t="shared" si="488"/>
        <v>0</v>
      </c>
      <c r="O1136" s="55">
        <f t="shared" ca="1" si="489"/>
        <v>28</v>
      </c>
      <c r="P1136" s="55" t="str">
        <f t="shared" ca="1" si="490"/>
        <v>2019.7</v>
      </c>
      <c r="Q1136" s="56">
        <f t="shared" si="491"/>
        <v>0</v>
      </c>
      <c r="R1136" s="52" t="str">
        <f t="shared" si="492"/>
        <v/>
      </c>
      <c r="S1136" s="52"/>
      <c r="T1136" s="52" t="str">
        <f t="shared" si="481"/>
        <v>OV</v>
      </c>
      <c r="U1136" s="57" t="s">
        <v>178</v>
      </c>
      <c r="V1136" s="58">
        <f t="shared" ca="1" si="493"/>
        <v>0</v>
      </c>
      <c r="W1136" s="59"/>
      <c r="X1136" s="60"/>
      <c r="Y1136" s="61"/>
      <c r="Z1136" s="56">
        <f t="shared" ca="1" si="494"/>
        <v>0</v>
      </c>
      <c r="AA1136" s="56">
        <f t="shared" ca="1" si="494"/>
        <v>0</v>
      </c>
      <c r="AB1136" s="56">
        <f t="shared" ca="1" si="494"/>
        <v>0</v>
      </c>
      <c r="AC1136" s="56">
        <f t="shared" ca="1" si="494"/>
        <v>0</v>
      </c>
      <c r="AD1136" s="56">
        <f t="shared" ca="1" si="494"/>
        <v>0</v>
      </c>
      <c r="AE1136" s="56">
        <f t="shared" ca="1" si="494"/>
        <v>0</v>
      </c>
      <c r="AF1136" s="56">
        <f t="shared" ca="1" si="494"/>
        <v>0</v>
      </c>
      <c r="AG1136" s="56">
        <f t="shared" ca="1" si="494"/>
        <v>0</v>
      </c>
      <c r="AH1136" s="56">
        <f t="shared" ca="1" si="494"/>
        <v>0</v>
      </c>
      <c r="AI1136" s="56">
        <f t="shared" ca="1" si="494"/>
        <v>0</v>
      </c>
      <c r="AJ1136" s="56">
        <f t="shared" ca="1" si="495"/>
        <v>0</v>
      </c>
      <c r="AK1136" s="56">
        <f t="shared" ca="1" si="495"/>
        <v>0</v>
      </c>
      <c r="AL1136" s="56">
        <f t="shared" ca="1" si="495"/>
        <v>0</v>
      </c>
      <c r="AM1136" s="56">
        <f t="shared" ca="1" si="495"/>
        <v>0</v>
      </c>
      <c r="AN1136" s="56">
        <f t="shared" ca="1" si="495"/>
        <v>0</v>
      </c>
      <c r="AO1136" s="56">
        <f t="shared" ca="1" si="495"/>
        <v>0</v>
      </c>
      <c r="AP1136" s="56">
        <f t="shared" ca="1" si="495"/>
        <v>0</v>
      </c>
      <c r="AQ1136" s="56">
        <f t="shared" ca="1" si="495"/>
        <v>0</v>
      </c>
      <c r="AR1136" s="56">
        <f t="shared" ca="1" si="495"/>
        <v>0</v>
      </c>
      <c r="AS1136" s="56">
        <f t="shared" ca="1" si="495"/>
        <v>0</v>
      </c>
      <c r="AT1136" s="56">
        <f t="shared" ca="1" si="496"/>
        <v>0</v>
      </c>
      <c r="AU1136" s="56">
        <f t="shared" ca="1" si="496"/>
        <v>0</v>
      </c>
      <c r="AV1136" s="56">
        <f t="shared" ca="1" si="496"/>
        <v>0</v>
      </c>
      <c r="AW1136" s="56">
        <f t="shared" ca="1" si="496"/>
        <v>0</v>
      </c>
      <c r="AX1136" s="56">
        <f t="shared" ca="1" si="496"/>
        <v>0</v>
      </c>
      <c r="AY1136" s="56">
        <f t="shared" ca="1" si="496"/>
        <v>0</v>
      </c>
      <c r="AZ1136" s="56">
        <f t="shared" ca="1" si="496"/>
        <v>0</v>
      </c>
      <c r="BA1136" s="56">
        <f t="shared" ca="1" si="496"/>
        <v>0</v>
      </c>
      <c r="BB1136" s="56">
        <f t="shared" ca="1" si="496"/>
        <v>0</v>
      </c>
      <c r="BC1136" s="56">
        <f t="shared" ca="1" si="496"/>
        <v>0</v>
      </c>
      <c r="BD1136" s="56">
        <f t="shared" ca="1" si="496"/>
        <v>0</v>
      </c>
      <c r="BE1136" s="56">
        <f t="shared" ca="1" si="496"/>
        <v>0</v>
      </c>
      <c r="BF1136" s="56">
        <f t="shared" ca="1" si="496"/>
        <v>0</v>
      </c>
      <c r="BG1136" s="56">
        <f t="shared" ca="1" si="496"/>
        <v>0</v>
      </c>
      <c r="BH1136" s="1"/>
    </row>
    <row r="1137" spans="2:60" s="4" customFormat="1" ht="12" customHeight="1" x14ac:dyDescent="0.2">
      <c r="B1137" s="117" t="s">
        <v>2413</v>
      </c>
      <c r="C1137" s="4" t="s">
        <v>2403</v>
      </c>
      <c r="E1137" s="62"/>
      <c r="F1137" s="63" t="s">
        <v>1678</v>
      </c>
      <c r="G1137" s="50" t="s">
        <v>1678</v>
      </c>
      <c r="H1137" s="50" t="s">
        <v>2405</v>
      </c>
      <c r="I1137" s="51"/>
      <c r="J1137" s="52">
        <v>30</v>
      </c>
      <c r="K1137" s="52"/>
      <c r="L1137" s="53"/>
      <c r="M1137" s="54" t="str">
        <f t="shared" si="465"/>
        <v>-</v>
      </c>
      <c r="N1137" s="52">
        <f t="shared" si="488"/>
        <v>0</v>
      </c>
      <c r="O1137" s="55">
        <f t="shared" ca="1" si="489"/>
        <v>28</v>
      </c>
      <c r="P1137" s="55" t="str">
        <f t="shared" ca="1" si="490"/>
        <v>2019.7</v>
      </c>
      <c r="Q1137" s="56">
        <f t="shared" si="491"/>
        <v>0</v>
      </c>
      <c r="R1137" s="52" t="str">
        <f t="shared" si="492"/>
        <v/>
      </c>
      <c r="S1137" s="52"/>
      <c r="T1137" s="52" t="str">
        <f t="shared" si="481"/>
        <v>OV</v>
      </c>
      <c r="U1137" s="57" t="s">
        <v>178</v>
      </c>
      <c r="V1137" s="58">
        <f t="shared" ca="1" si="493"/>
        <v>0</v>
      </c>
      <c r="W1137" s="59"/>
      <c r="X1137" s="60"/>
      <c r="Y1137" s="61"/>
      <c r="Z1137" s="56">
        <f t="shared" ca="1" si="494"/>
        <v>0</v>
      </c>
      <c r="AA1137" s="56">
        <f t="shared" ca="1" si="494"/>
        <v>0</v>
      </c>
      <c r="AB1137" s="56">
        <f t="shared" ca="1" si="494"/>
        <v>0</v>
      </c>
      <c r="AC1137" s="56">
        <f t="shared" ca="1" si="494"/>
        <v>0</v>
      </c>
      <c r="AD1137" s="56">
        <f t="shared" ca="1" si="494"/>
        <v>0</v>
      </c>
      <c r="AE1137" s="56">
        <f t="shared" ca="1" si="494"/>
        <v>0</v>
      </c>
      <c r="AF1137" s="56">
        <f t="shared" ca="1" si="494"/>
        <v>0</v>
      </c>
      <c r="AG1137" s="56">
        <f t="shared" ca="1" si="494"/>
        <v>0</v>
      </c>
      <c r="AH1137" s="56">
        <f t="shared" ca="1" si="494"/>
        <v>0</v>
      </c>
      <c r="AI1137" s="56">
        <f t="shared" ca="1" si="494"/>
        <v>0</v>
      </c>
      <c r="AJ1137" s="56">
        <f t="shared" ca="1" si="495"/>
        <v>0</v>
      </c>
      <c r="AK1137" s="56">
        <f t="shared" ca="1" si="495"/>
        <v>0</v>
      </c>
      <c r="AL1137" s="56">
        <f t="shared" ca="1" si="495"/>
        <v>0</v>
      </c>
      <c r="AM1137" s="56">
        <f t="shared" ca="1" si="495"/>
        <v>0</v>
      </c>
      <c r="AN1137" s="56">
        <f t="shared" ca="1" si="495"/>
        <v>0</v>
      </c>
      <c r="AO1137" s="56">
        <f t="shared" ca="1" si="495"/>
        <v>0</v>
      </c>
      <c r="AP1137" s="56">
        <f t="shared" ca="1" si="495"/>
        <v>0</v>
      </c>
      <c r="AQ1137" s="56">
        <f t="shared" ca="1" si="495"/>
        <v>0</v>
      </c>
      <c r="AR1137" s="56">
        <f t="shared" ca="1" si="495"/>
        <v>0</v>
      </c>
      <c r="AS1137" s="56">
        <f t="shared" ca="1" si="495"/>
        <v>0</v>
      </c>
      <c r="AT1137" s="56">
        <f t="shared" ca="1" si="496"/>
        <v>0</v>
      </c>
      <c r="AU1137" s="56">
        <f t="shared" ca="1" si="496"/>
        <v>0</v>
      </c>
      <c r="AV1137" s="56">
        <f t="shared" ca="1" si="496"/>
        <v>0</v>
      </c>
      <c r="AW1137" s="56">
        <f t="shared" ca="1" si="496"/>
        <v>0</v>
      </c>
      <c r="AX1137" s="56">
        <f t="shared" ca="1" si="496"/>
        <v>0</v>
      </c>
      <c r="AY1137" s="56">
        <f t="shared" ca="1" si="496"/>
        <v>0</v>
      </c>
      <c r="AZ1137" s="56">
        <f t="shared" ca="1" si="496"/>
        <v>0</v>
      </c>
      <c r="BA1137" s="56">
        <f t="shared" ca="1" si="496"/>
        <v>0</v>
      </c>
      <c r="BB1137" s="56">
        <f t="shared" ca="1" si="496"/>
        <v>0</v>
      </c>
      <c r="BC1137" s="56">
        <f t="shared" ca="1" si="496"/>
        <v>0</v>
      </c>
      <c r="BD1137" s="56">
        <f t="shared" ca="1" si="496"/>
        <v>0</v>
      </c>
      <c r="BE1137" s="56">
        <f t="shared" ca="1" si="496"/>
        <v>0</v>
      </c>
      <c r="BF1137" s="56">
        <f t="shared" ca="1" si="496"/>
        <v>0</v>
      </c>
      <c r="BG1137" s="56">
        <f t="shared" ca="1" si="496"/>
        <v>0</v>
      </c>
      <c r="BH1137" s="1"/>
    </row>
    <row r="1138" spans="2:60" s="4" customFormat="1" ht="12" customHeight="1" x14ac:dyDescent="0.2">
      <c r="B1138" s="117" t="s">
        <v>2413</v>
      </c>
      <c r="C1138" s="4" t="s">
        <v>2403</v>
      </c>
      <c r="E1138" s="62"/>
      <c r="F1138" s="63" t="s">
        <v>1678</v>
      </c>
      <c r="G1138" s="50" t="s">
        <v>1678</v>
      </c>
      <c r="H1138" s="50" t="s">
        <v>2405</v>
      </c>
      <c r="I1138" s="51"/>
      <c r="J1138" s="52">
        <v>30</v>
      </c>
      <c r="K1138" s="52"/>
      <c r="L1138" s="53"/>
      <c r="M1138" s="54" t="str">
        <f t="shared" si="465"/>
        <v>-</v>
      </c>
      <c r="N1138" s="52">
        <f t="shared" si="488"/>
        <v>0</v>
      </c>
      <c r="O1138" s="55">
        <f t="shared" ca="1" si="489"/>
        <v>28</v>
      </c>
      <c r="P1138" s="55" t="str">
        <f t="shared" ca="1" si="490"/>
        <v>2019.7</v>
      </c>
      <c r="Q1138" s="56">
        <f t="shared" si="491"/>
        <v>0</v>
      </c>
      <c r="R1138" s="52" t="str">
        <f t="shared" si="492"/>
        <v/>
      </c>
      <c r="S1138" s="52"/>
      <c r="T1138" s="52" t="str">
        <f t="shared" si="481"/>
        <v>OV</v>
      </c>
      <c r="U1138" s="57" t="s">
        <v>178</v>
      </c>
      <c r="V1138" s="58">
        <f t="shared" ca="1" si="493"/>
        <v>0</v>
      </c>
      <c r="W1138" s="59"/>
      <c r="X1138" s="60"/>
      <c r="Y1138" s="61"/>
      <c r="Z1138" s="56">
        <f t="shared" ca="1" si="494"/>
        <v>0</v>
      </c>
      <c r="AA1138" s="56">
        <f t="shared" ca="1" si="494"/>
        <v>0</v>
      </c>
      <c r="AB1138" s="56">
        <f t="shared" ca="1" si="494"/>
        <v>0</v>
      </c>
      <c r="AC1138" s="56">
        <f t="shared" ca="1" si="494"/>
        <v>0</v>
      </c>
      <c r="AD1138" s="56">
        <f t="shared" ca="1" si="494"/>
        <v>0</v>
      </c>
      <c r="AE1138" s="56">
        <f t="shared" ca="1" si="494"/>
        <v>0</v>
      </c>
      <c r="AF1138" s="56">
        <f t="shared" ca="1" si="494"/>
        <v>0</v>
      </c>
      <c r="AG1138" s="56">
        <f t="shared" ca="1" si="494"/>
        <v>0</v>
      </c>
      <c r="AH1138" s="56">
        <f t="shared" ca="1" si="494"/>
        <v>0</v>
      </c>
      <c r="AI1138" s="56">
        <f t="shared" ca="1" si="494"/>
        <v>0</v>
      </c>
      <c r="AJ1138" s="56">
        <f t="shared" ca="1" si="495"/>
        <v>0</v>
      </c>
      <c r="AK1138" s="56">
        <f t="shared" ca="1" si="495"/>
        <v>0</v>
      </c>
      <c r="AL1138" s="56">
        <f t="shared" ca="1" si="495"/>
        <v>0</v>
      </c>
      <c r="AM1138" s="56">
        <f t="shared" ca="1" si="495"/>
        <v>0</v>
      </c>
      <c r="AN1138" s="56">
        <f t="shared" ca="1" si="495"/>
        <v>0</v>
      </c>
      <c r="AO1138" s="56">
        <f t="shared" ca="1" si="495"/>
        <v>0</v>
      </c>
      <c r="AP1138" s="56">
        <f t="shared" ca="1" si="495"/>
        <v>0</v>
      </c>
      <c r="AQ1138" s="56">
        <f t="shared" ca="1" si="495"/>
        <v>0</v>
      </c>
      <c r="AR1138" s="56">
        <f t="shared" ca="1" si="495"/>
        <v>0</v>
      </c>
      <c r="AS1138" s="56">
        <f t="shared" ca="1" si="495"/>
        <v>0</v>
      </c>
      <c r="AT1138" s="56">
        <f t="shared" ca="1" si="496"/>
        <v>0</v>
      </c>
      <c r="AU1138" s="56">
        <f t="shared" ca="1" si="496"/>
        <v>0</v>
      </c>
      <c r="AV1138" s="56">
        <f t="shared" ca="1" si="496"/>
        <v>0</v>
      </c>
      <c r="AW1138" s="56">
        <f t="shared" ca="1" si="496"/>
        <v>0</v>
      </c>
      <c r="AX1138" s="56">
        <f t="shared" ca="1" si="496"/>
        <v>0</v>
      </c>
      <c r="AY1138" s="56">
        <f t="shared" ca="1" si="496"/>
        <v>0</v>
      </c>
      <c r="AZ1138" s="56">
        <f t="shared" ca="1" si="496"/>
        <v>0</v>
      </c>
      <c r="BA1138" s="56">
        <f t="shared" ca="1" si="496"/>
        <v>0</v>
      </c>
      <c r="BB1138" s="56">
        <f t="shared" ca="1" si="496"/>
        <v>0</v>
      </c>
      <c r="BC1138" s="56">
        <f t="shared" ca="1" si="496"/>
        <v>0</v>
      </c>
      <c r="BD1138" s="56">
        <f t="shared" ca="1" si="496"/>
        <v>0</v>
      </c>
      <c r="BE1138" s="56">
        <f t="shared" ca="1" si="496"/>
        <v>0</v>
      </c>
      <c r="BF1138" s="56">
        <f t="shared" ca="1" si="496"/>
        <v>0</v>
      </c>
      <c r="BG1138" s="56">
        <f t="shared" ca="1" si="496"/>
        <v>0</v>
      </c>
      <c r="BH1138" s="1"/>
    </row>
    <row r="1139" spans="2:60" s="4" customFormat="1" ht="12" customHeight="1" x14ac:dyDescent="0.2">
      <c r="B1139" s="117" t="s">
        <v>2413</v>
      </c>
      <c r="C1139" s="4" t="s">
        <v>2403</v>
      </c>
      <c r="E1139" s="62"/>
      <c r="F1139" s="63" t="s">
        <v>1678</v>
      </c>
      <c r="G1139" s="50" t="s">
        <v>1678</v>
      </c>
      <c r="H1139" s="50" t="s">
        <v>2405</v>
      </c>
      <c r="I1139" s="51"/>
      <c r="J1139" s="52">
        <v>30</v>
      </c>
      <c r="K1139" s="52"/>
      <c r="L1139" s="53"/>
      <c r="M1139" s="54" t="str">
        <f t="shared" si="465"/>
        <v>-</v>
      </c>
      <c r="N1139" s="52">
        <f t="shared" si="488"/>
        <v>0</v>
      </c>
      <c r="O1139" s="55">
        <f t="shared" ca="1" si="489"/>
        <v>28</v>
      </c>
      <c r="P1139" s="55" t="str">
        <f t="shared" ca="1" si="490"/>
        <v>2019.7</v>
      </c>
      <c r="Q1139" s="56">
        <f t="shared" si="491"/>
        <v>0</v>
      </c>
      <c r="R1139" s="52" t="str">
        <f t="shared" si="492"/>
        <v/>
      </c>
      <c r="S1139" s="52"/>
      <c r="T1139" s="52" t="str">
        <f t="shared" si="481"/>
        <v>OV</v>
      </c>
      <c r="U1139" s="57" t="s">
        <v>178</v>
      </c>
      <c r="V1139" s="58">
        <f t="shared" ca="1" si="493"/>
        <v>0</v>
      </c>
      <c r="W1139" s="59"/>
      <c r="X1139" s="60"/>
      <c r="Y1139" s="61"/>
      <c r="Z1139" s="56">
        <f t="shared" ca="1" si="494"/>
        <v>0</v>
      </c>
      <c r="AA1139" s="56">
        <f t="shared" ca="1" si="494"/>
        <v>0</v>
      </c>
      <c r="AB1139" s="56">
        <f t="shared" ca="1" si="494"/>
        <v>0</v>
      </c>
      <c r="AC1139" s="56">
        <f t="shared" ca="1" si="494"/>
        <v>0</v>
      </c>
      <c r="AD1139" s="56">
        <f t="shared" ca="1" si="494"/>
        <v>0</v>
      </c>
      <c r="AE1139" s="56">
        <f t="shared" ca="1" si="494"/>
        <v>0</v>
      </c>
      <c r="AF1139" s="56">
        <f t="shared" ca="1" si="494"/>
        <v>0</v>
      </c>
      <c r="AG1139" s="56">
        <f t="shared" ca="1" si="494"/>
        <v>0</v>
      </c>
      <c r="AH1139" s="56">
        <f t="shared" ca="1" si="494"/>
        <v>0</v>
      </c>
      <c r="AI1139" s="56">
        <f t="shared" ca="1" si="494"/>
        <v>0</v>
      </c>
      <c r="AJ1139" s="56">
        <f t="shared" ca="1" si="495"/>
        <v>0</v>
      </c>
      <c r="AK1139" s="56">
        <f t="shared" ca="1" si="495"/>
        <v>0</v>
      </c>
      <c r="AL1139" s="56">
        <f t="shared" ca="1" si="495"/>
        <v>0</v>
      </c>
      <c r="AM1139" s="56">
        <f t="shared" ca="1" si="495"/>
        <v>0</v>
      </c>
      <c r="AN1139" s="56">
        <f t="shared" ca="1" si="495"/>
        <v>0</v>
      </c>
      <c r="AO1139" s="56">
        <f t="shared" ca="1" si="495"/>
        <v>0</v>
      </c>
      <c r="AP1139" s="56">
        <f t="shared" ca="1" si="495"/>
        <v>0</v>
      </c>
      <c r="AQ1139" s="56">
        <f t="shared" ca="1" si="495"/>
        <v>0</v>
      </c>
      <c r="AR1139" s="56">
        <f t="shared" ca="1" si="495"/>
        <v>0</v>
      </c>
      <c r="AS1139" s="56">
        <f t="shared" ca="1" si="495"/>
        <v>0</v>
      </c>
      <c r="AT1139" s="56">
        <f t="shared" ca="1" si="496"/>
        <v>0</v>
      </c>
      <c r="AU1139" s="56">
        <f t="shared" ca="1" si="496"/>
        <v>0</v>
      </c>
      <c r="AV1139" s="56">
        <f t="shared" ca="1" si="496"/>
        <v>0</v>
      </c>
      <c r="AW1139" s="56">
        <f t="shared" ca="1" si="496"/>
        <v>0</v>
      </c>
      <c r="AX1139" s="56">
        <f t="shared" ca="1" si="496"/>
        <v>0</v>
      </c>
      <c r="AY1139" s="56">
        <f t="shared" ca="1" si="496"/>
        <v>0</v>
      </c>
      <c r="AZ1139" s="56">
        <f t="shared" ca="1" si="496"/>
        <v>0</v>
      </c>
      <c r="BA1139" s="56">
        <f t="shared" ca="1" si="496"/>
        <v>0</v>
      </c>
      <c r="BB1139" s="56">
        <f t="shared" ca="1" si="496"/>
        <v>0</v>
      </c>
      <c r="BC1139" s="56">
        <f t="shared" ca="1" si="496"/>
        <v>0</v>
      </c>
      <c r="BD1139" s="56">
        <f t="shared" ca="1" si="496"/>
        <v>0</v>
      </c>
      <c r="BE1139" s="56">
        <f t="shared" ca="1" si="496"/>
        <v>0</v>
      </c>
      <c r="BF1139" s="56">
        <f t="shared" ca="1" si="496"/>
        <v>0</v>
      </c>
      <c r="BG1139" s="56">
        <f t="shared" ca="1" si="496"/>
        <v>0</v>
      </c>
      <c r="BH1139" s="1"/>
    </row>
    <row r="1140" spans="2:60" s="4" customFormat="1" ht="12" customHeight="1" x14ac:dyDescent="0.2">
      <c r="B1140" s="117" t="s">
        <v>2413</v>
      </c>
      <c r="C1140" s="4" t="s">
        <v>2403</v>
      </c>
      <c r="E1140" s="62"/>
      <c r="F1140" s="63" t="s">
        <v>1678</v>
      </c>
      <c r="G1140" s="50" t="s">
        <v>1678</v>
      </c>
      <c r="H1140" s="50" t="s">
        <v>2405</v>
      </c>
      <c r="I1140" s="51"/>
      <c r="J1140" s="52">
        <v>30</v>
      </c>
      <c r="K1140" s="52"/>
      <c r="L1140" s="53">
        <v>43599</v>
      </c>
      <c r="M1140" s="54">
        <f t="shared" si="465"/>
        <v>2</v>
      </c>
      <c r="N1140" s="52">
        <f t="shared" si="488"/>
        <v>20</v>
      </c>
      <c r="O1140" s="55">
        <f t="shared" ca="1" si="489"/>
        <v>28</v>
      </c>
      <c r="P1140" s="55" t="str">
        <f t="shared" ca="1" si="490"/>
        <v>2019.7</v>
      </c>
      <c r="Q1140" s="56">
        <f t="shared" si="491"/>
        <v>0</v>
      </c>
      <c r="R1140" s="52">
        <f t="shared" ca="1" si="492"/>
        <v>57</v>
      </c>
      <c r="S1140" s="52"/>
      <c r="T1140" s="52" t="str">
        <f t="shared" ca="1" si="481"/>
        <v>OV</v>
      </c>
      <c r="U1140" s="57" t="s">
        <v>178</v>
      </c>
      <c r="V1140" s="58">
        <f t="shared" ca="1" si="493"/>
        <v>0</v>
      </c>
      <c r="W1140" s="59"/>
      <c r="X1140" s="60"/>
      <c r="Y1140" s="61"/>
      <c r="Z1140" s="56">
        <f t="shared" ca="1" si="494"/>
        <v>0</v>
      </c>
      <c r="AA1140" s="56">
        <f t="shared" ca="1" si="494"/>
        <v>0</v>
      </c>
      <c r="AB1140" s="56">
        <f t="shared" ca="1" si="494"/>
        <v>0</v>
      </c>
      <c r="AC1140" s="56">
        <f t="shared" ca="1" si="494"/>
        <v>0</v>
      </c>
      <c r="AD1140" s="56">
        <f t="shared" ca="1" si="494"/>
        <v>0</v>
      </c>
      <c r="AE1140" s="56">
        <f t="shared" ca="1" si="494"/>
        <v>0</v>
      </c>
      <c r="AF1140" s="56">
        <f t="shared" ca="1" si="494"/>
        <v>0</v>
      </c>
      <c r="AG1140" s="56">
        <f t="shared" ca="1" si="494"/>
        <v>0</v>
      </c>
      <c r="AH1140" s="56">
        <f t="shared" ca="1" si="494"/>
        <v>0</v>
      </c>
      <c r="AI1140" s="56">
        <f t="shared" ca="1" si="494"/>
        <v>0</v>
      </c>
      <c r="AJ1140" s="56">
        <f t="shared" ca="1" si="495"/>
        <v>0</v>
      </c>
      <c r="AK1140" s="56">
        <f t="shared" ca="1" si="495"/>
        <v>0</v>
      </c>
      <c r="AL1140" s="56">
        <f t="shared" ca="1" si="495"/>
        <v>0</v>
      </c>
      <c r="AM1140" s="56">
        <f t="shared" ca="1" si="495"/>
        <v>0</v>
      </c>
      <c r="AN1140" s="56">
        <f t="shared" ca="1" si="495"/>
        <v>0</v>
      </c>
      <c r="AO1140" s="56">
        <f t="shared" ca="1" si="495"/>
        <v>0</v>
      </c>
      <c r="AP1140" s="56">
        <f t="shared" ca="1" si="495"/>
        <v>0</v>
      </c>
      <c r="AQ1140" s="56">
        <f t="shared" ca="1" si="495"/>
        <v>0</v>
      </c>
      <c r="AR1140" s="56">
        <f t="shared" ca="1" si="495"/>
        <v>0</v>
      </c>
      <c r="AS1140" s="56">
        <f t="shared" ca="1" si="495"/>
        <v>0</v>
      </c>
      <c r="AT1140" s="56">
        <f t="shared" ca="1" si="496"/>
        <v>0</v>
      </c>
      <c r="AU1140" s="56">
        <f t="shared" ca="1" si="496"/>
        <v>0</v>
      </c>
      <c r="AV1140" s="56">
        <f t="shared" ca="1" si="496"/>
        <v>0</v>
      </c>
      <c r="AW1140" s="56">
        <f t="shared" ca="1" si="496"/>
        <v>0</v>
      </c>
      <c r="AX1140" s="56">
        <f t="shared" ca="1" si="496"/>
        <v>0</v>
      </c>
      <c r="AY1140" s="56">
        <f t="shared" ca="1" si="496"/>
        <v>0</v>
      </c>
      <c r="AZ1140" s="56">
        <f t="shared" ca="1" si="496"/>
        <v>0</v>
      </c>
      <c r="BA1140" s="56">
        <f t="shared" ca="1" si="496"/>
        <v>0</v>
      </c>
      <c r="BB1140" s="56">
        <f t="shared" ca="1" si="496"/>
        <v>0</v>
      </c>
      <c r="BC1140" s="56">
        <f t="shared" ca="1" si="496"/>
        <v>0</v>
      </c>
      <c r="BD1140" s="56">
        <f t="shared" ca="1" si="496"/>
        <v>0</v>
      </c>
      <c r="BE1140" s="56">
        <f t="shared" ca="1" si="496"/>
        <v>0</v>
      </c>
      <c r="BF1140" s="56">
        <f t="shared" ca="1" si="496"/>
        <v>0</v>
      </c>
      <c r="BG1140" s="56">
        <f t="shared" ca="1" si="496"/>
        <v>0</v>
      </c>
      <c r="BH1140" s="1"/>
    </row>
    <row r="1141" spans="2:60" s="4" customFormat="1" ht="12" customHeight="1" x14ac:dyDescent="0.2">
      <c r="B1141" s="117" t="s">
        <v>2413</v>
      </c>
      <c r="C1141" s="4" t="s">
        <v>2403</v>
      </c>
      <c r="E1141" s="62"/>
      <c r="F1141" s="63" t="s">
        <v>1678</v>
      </c>
      <c r="G1141" s="50" t="s">
        <v>1678</v>
      </c>
      <c r="H1141" s="50" t="s">
        <v>2405</v>
      </c>
      <c r="I1141" s="51"/>
      <c r="J1141" s="52">
        <v>30</v>
      </c>
      <c r="K1141" s="52"/>
      <c r="L1141" s="53">
        <v>43606</v>
      </c>
      <c r="M1141" s="54">
        <f t="shared" si="465"/>
        <v>2</v>
      </c>
      <c r="N1141" s="52">
        <f t="shared" si="488"/>
        <v>21</v>
      </c>
      <c r="O1141" s="55">
        <f t="shared" ca="1" si="489"/>
        <v>28</v>
      </c>
      <c r="P1141" s="55" t="str">
        <f t="shared" ca="1" si="490"/>
        <v>2019.7</v>
      </c>
      <c r="Q1141" s="56">
        <f t="shared" si="491"/>
        <v>0</v>
      </c>
      <c r="R1141" s="52">
        <f t="shared" ca="1" si="492"/>
        <v>50</v>
      </c>
      <c r="S1141" s="52"/>
      <c r="T1141" s="52" t="str">
        <f t="shared" ca="1" si="481"/>
        <v>OV</v>
      </c>
      <c r="U1141" s="57" t="s">
        <v>178</v>
      </c>
      <c r="V1141" s="58">
        <f t="shared" ca="1" si="493"/>
        <v>0</v>
      </c>
      <c r="W1141" s="59"/>
      <c r="X1141" s="60"/>
      <c r="Y1141" s="61"/>
      <c r="Z1141" s="56">
        <f t="shared" ca="1" si="494"/>
        <v>0</v>
      </c>
      <c r="AA1141" s="56">
        <f t="shared" ca="1" si="494"/>
        <v>0</v>
      </c>
      <c r="AB1141" s="56">
        <f t="shared" ca="1" si="494"/>
        <v>0</v>
      </c>
      <c r="AC1141" s="56">
        <f t="shared" ca="1" si="494"/>
        <v>0</v>
      </c>
      <c r="AD1141" s="56">
        <f t="shared" ca="1" si="494"/>
        <v>0</v>
      </c>
      <c r="AE1141" s="56">
        <f t="shared" ca="1" si="494"/>
        <v>0</v>
      </c>
      <c r="AF1141" s="56">
        <f t="shared" ca="1" si="494"/>
        <v>0</v>
      </c>
      <c r="AG1141" s="56">
        <f t="shared" ca="1" si="494"/>
        <v>0</v>
      </c>
      <c r="AH1141" s="56">
        <f t="shared" ca="1" si="494"/>
        <v>0</v>
      </c>
      <c r="AI1141" s="56">
        <f t="shared" ca="1" si="494"/>
        <v>0</v>
      </c>
      <c r="AJ1141" s="56">
        <f t="shared" ca="1" si="495"/>
        <v>0</v>
      </c>
      <c r="AK1141" s="56">
        <f t="shared" ca="1" si="495"/>
        <v>0</v>
      </c>
      <c r="AL1141" s="56">
        <f t="shared" ca="1" si="495"/>
        <v>0</v>
      </c>
      <c r="AM1141" s="56">
        <f t="shared" ca="1" si="495"/>
        <v>0</v>
      </c>
      <c r="AN1141" s="56">
        <f t="shared" ca="1" si="495"/>
        <v>0</v>
      </c>
      <c r="AO1141" s="56">
        <f t="shared" ca="1" si="495"/>
        <v>0</v>
      </c>
      <c r="AP1141" s="56">
        <f t="shared" ca="1" si="495"/>
        <v>0</v>
      </c>
      <c r="AQ1141" s="56">
        <f t="shared" ca="1" si="495"/>
        <v>0</v>
      </c>
      <c r="AR1141" s="56">
        <f t="shared" ca="1" si="495"/>
        <v>0</v>
      </c>
      <c r="AS1141" s="56">
        <f t="shared" ca="1" si="495"/>
        <v>0</v>
      </c>
      <c r="AT1141" s="56">
        <f t="shared" ca="1" si="496"/>
        <v>0</v>
      </c>
      <c r="AU1141" s="56">
        <f t="shared" ca="1" si="496"/>
        <v>0</v>
      </c>
      <c r="AV1141" s="56">
        <f t="shared" ca="1" si="496"/>
        <v>0</v>
      </c>
      <c r="AW1141" s="56">
        <f t="shared" ca="1" si="496"/>
        <v>0</v>
      </c>
      <c r="AX1141" s="56">
        <f t="shared" ca="1" si="496"/>
        <v>0</v>
      </c>
      <c r="AY1141" s="56">
        <f t="shared" ca="1" si="496"/>
        <v>0</v>
      </c>
      <c r="AZ1141" s="56">
        <f t="shared" ca="1" si="496"/>
        <v>0</v>
      </c>
      <c r="BA1141" s="56">
        <f t="shared" ca="1" si="496"/>
        <v>0</v>
      </c>
      <c r="BB1141" s="56">
        <f t="shared" ca="1" si="496"/>
        <v>0</v>
      </c>
      <c r="BC1141" s="56">
        <f t="shared" ca="1" si="496"/>
        <v>0</v>
      </c>
      <c r="BD1141" s="56">
        <f t="shared" ca="1" si="496"/>
        <v>0</v>
      </c>
      <c r="BE1141" s="56">
        <f t="shared" ca="1" si="496"/>
        <v>0</v>
      </c>
      <c r="BF1141" s="56">
        <f t="shared" ca="1" si="496"/>
        <v>0</v>
      </c>
      <c r="BG1141" s="56">
        <f t="shared" ca="1" si="496"/>
        <v>0</v>
      </c>
      <c r="BH1141" s="1"/>
    </row>
    <row r="1142" spans="2:60" s="4" customFormat="1" ht="12" customHeight="1" x14ac:dyDescent="0.2">
      <c r="B1142" s="117" t="s">
        <v>2413</v>
      </c>
      <c r="C1142" s="4" t="s">
        <v>2403</v>
      </c>
      <c r="E1142" s="62"/>
      <c r="F1142" s="63" t="s">
        <v>1678</v>
      </c>
      <c r="G1142" s="50" t="s">
        <v>1678</v>
      </c>
      <c r="H1142" s="50" t="s">
        <v>2405</v>
      </c>
      <c r="I1142" s="51"/>
      <c r="J1142" s="52">
        <v>30</v>
      </c>
      <c r="K1142" s="52"/>
      <c r="L1142" s="53">
        <v>43613</v>
      </c>
      <c r="M1142" s="54">
        <f t="shared" si="465"/>
        <v>2</v>
      </c>
      <c r="N1142" s="52">
        <f t="shared" si="488"/>
        <v>22</v>
      </c>
      <c r="O1142" s="55">
        <f t="shared" ca="1" si="489"/>
        <v>28</v>
      </c>
      <c r="P1142" s="55" t="str">
        <f t="shared" ca="1" si="490"/>
        <v>2019.7</v>
      </c>
      <c r="Q1142" s="56">
        <f t="shared" si="491"/>
        <v>0</v>
      </c>
      <c r="R1142" s="52">
        <f t="shared" ca="1" si="492"/>
        <v>43</v>
      </c>
      <c r="S1142" s="52"/>
      <c r="T1142" s="52" t="str">
        <f t="shared" ca="1" si="481"/>
        <v>OV</v>
      </c>
      <c r="U1142" s="57" t="s">
        <v>178</v>
      </c>
      <c r="V1142" s="58">
        <f t="shared" ca="1" si="493"/>
        <v>0</v>
      </c>
      <c r="W1142" s="59"/>
      <c r="X1142" s="60"/>
      <c r="Y1142" s="61"/>
      <c r="Z1142" s="56">
        <f t="shared" ca="1" si="494"/>
        <v>0</v>
      </c>
      <c r="AA1142" s="56">
        <f t="shared" ca="1" si="494"/>
        <v>0</v>
      </c>
      <c r="AB1142" s="56">
        <f t="shared" ca="1" si="494"/>
        <v>0</v>
      </c>
      <c r="AC1142" s="56">
        <f t="shared" ca="1" si="494"/>
        <v>0</v>
      </c>
      <c r="AD1142" s="56">
        <f t="shared" ca="1" si="494"/>
        <v>0</v>
      </c>
      <c r="AE1142" s="56">
        <f t="shared" ca="1" si="494"/>
        <v>0</v>
      </c>
      <c r="AF1142" s="56">
        <f t="shared" ca="1" si="494"/>
        <v>0</v>
      </c>
      <c r="AG1142" s="56">
        <f t="shared" ca="1" si="494"/>
        <v>0</v>
      </c>
      <c r="AH1142" s="56">
        <f t="shared" ca="1" si="494"/>
        <v>0</v>
      </c>
      <c r="AI1142" s="56">
        <f t="shared" ca="1" si="494"/>
        <v>0</v>
      </c>
      <c r="AJ1142" s="56">
        <f t="shared" ca="1" si="495"/>
        <v>0</v>
      </c>
      <c r="AK1142" s="56">
        <f t="shared" ca="1" si="495"/>
        <v>0</v>
      </c>
      <c r="AL1142" s="56">
        <f t="shared" ca="1" si="495"/>
        <v>0</v>
      </c>
      <c r="AM1142" s="56">
        <f t="shared" ca="1" si="495"/>
        <v>0</v>
      </c>
      <c r="AN1142" s="56">
        <f t="shared" ca="1" si="495"/>
        <v>0</v>
      </c>
      <c r="AO1142" s="56">
        <f t="shared" ca="1" si="495"/>
        <v>0</v>
      </c>
      <c r="AP1142" s="56">
        <f t="shared" ca="1" si="495"/>
        <v>0</v>
      </c>
      <c r="AQ1142" s="56">
        <f t="shared" ca="1" si="495"/>
        <v>0</v>
      </c>
      <c r="AR1142" s="56">
        <f t="shared" ca="1" si="495"/>
        <v>0</v>
      </c>
      <c r="AS1142" s="56">
        <f t="shared" ca="1" si="495"/>
        <v>0</v>
      </c>
      <c r="AT1142" s="56">
        <f t="shared" ca="1" si="496"/>
        <v>0</v>
      </c>
      <c r="AU1142" s="56">
        <f t="shared" ca="1" si="496"/>
        <v>0</v>
      </c>
      <c r="AV1142" s="56">
        <f t="shared" ca="1" si="496"/>
        <v>0</v>
      </c>
      <c r="AW1142" s="56">
        <f t="shared" ca="1" si="496"/>
        <v>0</v>
      </c>
      <c r="AX1142" s="56">
        <f t="shared" ca="1" si="496"/>
        <v>0</v>
      </c>
      <c r="AY1142" s="56">
        <f t="shared" ca="1" si="496"/>
        <v>0</v>
      </c>
      <c r="AZ1142" s="56">
        <f t="shared" ca="1" si="496"/>
        <v>0</v>
      </c>
      <c r="BA1142" s="56">
        <f t="shared" ca="1" si="496"/>
        <v>0</v>
      </c>
      <c r="BB1142" s="56">
        <f t="shared" ca="1" si="496"/>
        <v>0</v>
      </c>
      <c r="BC1142" s="56">
        <f t="shared" ca="1" si="496"/>
        <v>0</v>
      </c>
      <c r="BD1142" s="56">
        <f t="shared" ca="1" si="496"/>
        <v>0</v>
      </c>
      <c r="BE1142" s="56">
        <f t="shared" ca="1" si="496"/>
        <v>0</v>
      </c>
      <c r="BF1142" s="56">
        <f t="shared" ca="1" si="496"/>
        <v>0</v>
      </c>
      <c r="BG1142" s="56">
        <f t="shared" ca="1" si="496"/>
        <v>0</v>
      </c>
      <c r="BH1142" s="1"/>
    </row>
    <row r="1143" spans="2:60" s="4" customFormat="1" ht="12" customHeight="1" x14ac:dyDescent="0.2">
      <c r="B1143" s="117" t="s">
        <v>2413</v>
      </c>
      <c r="C1143" s="4" t="s">
        <v>2403</v>
      </c>
      <c r="E1143" s="62"/>
      <c r="F1143" s="63" t="s">
        <v>1678</v>
      </c>
      <c r="G1143" s="50" t="s">
        <v>1678</v>
      </c>
      <c r="H1143" s="50" t="s">
        <v>2405</v>
      </c>
      <c r="I1143" s="51"/>
      <c r="J1143" s="52">
        <v>30</v>
      </c>
      <c r="K1143" s="52"/>
      <c r="L1143" s="53">
        <v>43620</v>
      </c>
      <c r="M1143" s="54">
        <f t="shared" si="465"/>
        <v>2</v>
      </c>
      <c r="N1143" s="52">
        <f t="shared" si="488"/>
        <v>23</v>
      </c>
      <c r="O1143" s="55">
        <f t="shared" ca="1" si="489"/>
        <v>28</v>
      </c>
      <c r="P1143" s="55" t="str">
        <f t="shared" ca="1" si="490"/>
        <v>2019.7</v>
      </c>
      <c r="Q1143" s="56">
        <f t="shared" si="491"/>
        <v>218115.12862192697</v>
      </c>
      <c r="R1143" s="52">
        <f t="shared" ca="1" si="492"/>
        <v>36</v>
      </c>
      <c r="S1143" s="52"/>
      <c r="T1143" s="52" t="str">
        <f t="shared" ca="1" si="481"/>
        <v>OV</v>
      </c>
      <c r="U1143" s="57" t="s">
        <v>178</v>
      </c>
      <c r="V1143" s="58">
        <f t="shared" ca="1" si="493"/>
        <v>0</v>
      </c>
      <c r="W1143" s="59"/>
      <c r="X1143" s="60"/>
      <c r="Y1143" s="61">
        <v>218115.12862192697</v>
      </c>
      <c r="Z1143" s="56">
        <f t="shared" ca="1" si="494"/>
        <v>0</v>
      </c>
      <c r="AA1143" s="56">
        <f t="shared" ca="1" si="494"/>
        <v>0</v>
      </c>
      <c r="AB1143" s="56">
        <f t="shared" ca="1" si="494"/>
        <v>0</v>
      </c>
      <c r="AC1143" s="56">
        <f t="shared" ca="1" si="494"/>
        <v>0</v>
      </c>
      <c r="AD1143" s="56">
        <f t="shared" ca="1" si="494"/>
        <v>0</v>
      </c>
      <c r="AE1143" s="56">
        <f t="shared" ca="1" si="494"/>
        <v>0</v>
      </c>
      <c r="AF1143" s="56">
        <f t="shared" ca="1" si="494"/>
        <v>0</v>
      </c>
      <c r="AG1143" s="56">
        <f t="shared" ca="1" si="494"/>
        <v>0</v>
      </c>
      <c r="AH1143" s="56">
        <f t="shared" ca="1" si="494"/>
        <v>0</v>
      </c>
      <c r="AI1143" s="56">
        <f t="shared" ca="1" si="494"/>
        <v>218115.12862192697</v>
      </c>
      <c r="AJ1143" s="56">
        <f t="shared" ca="1" si="495"/>
        <v>0</v>
      </c>
      <c r="AK1143" s="56">
        <f t="shared" ca="1" si="495"/>
        <v>0</v>
      </c>
      <c r="AL1143" s="56">
        <f t="shared" ca="1" si="495"/>
        <v>0</v>
      </c>
      <c r="AM1143" s="56">
        <f t="shared" ca="1" si="495"/>
        <v>0</v>
      </c>
      <c r="AN1143" s="56">
        <f t="shared" ca="1" si="495"/>
        <v>0</v>
      </c>
      <c r="AO1143" s="56">
        <f t="shared" ca="1" si="495"/>
        <v>0</v>
      </c>
      <c r="AP1143" s="56">
        <f t="shared" ca="1" si="495"/>
        <v>0</v>
      </c>
      <c r="AQ1143" s="56">
        <f t="shared" ca="1" si="495"/>
        <v>0</v>
      </c>
      <c r="AR1143" s="56">
        <f t="shared" ca="1" si="495"/>
        <v>0</v>
      </c>
      <c r="AS1143" s="56">
        <f t="shared" ca="1" si="495"/>
        <v>0</v>
      </c>
      <c r="AT1143" s="56">
        <f t="shared" ca="1" si="496"/>
        <v>0</v>
      </c>
      <c r="AU1143" s="56">
        <f t="shared" ca="1" si="496"/>
        <v>0</v>
      </c>
      <c r="AV1143" s="56">
        <f t="shared" ca="1" si="496"/>
        <v>0</v>
      </c>
      <c r="AW1143" s="56">
        <f t="shared" ca="1" si="496"/>
        <v>0</v>
      </c>
      <c r="AX1143" s="56">
        <f t="shared" ca="1" si="496"/>
        <v>0</v>
      </c>
      <c r="AY1143" s="56">
        <f t="shared" ca="1" si="496"/>
        <v>0</v>
      </c>
      <c r="AZ1143" s="56">
        <f t="shared" ca="1" si="496"/>
        <v>0</v>
      </c>
      <c r="BA1143" s="56">
        <f t="shared" ca="1" si="496"/>
        <v>0</v>
      </c>
      <c r="BB1143" s="56">
        <f t="shared" ca="1" si="496"/>
        <v>0</v>
      </c>
      <c r="BC1143" s="56">
        <f t="shared" ca="1" si="496"/>
        <v>0</v>
      </c>
      <c r="BD1143" s="56">
        <f t="shared" ca="1" si="496"/>
        <v>0</v>
      </c>
      <c r="BE1143" s="56">
        <f t="shared" ca="1" si="496"/>
        <v>0</v>
      </c>
      <c r="BF1143" s="56">
        <f t="shared" ca="1" si="496"/>
        <v>0</v>
      </c>
      <c r="BG1143" s="56">
        <f t="shared" ca="1" si="496"/>
        <v>0</v>
      </c>
      <c r="BH1143" s="1"/>
    </row>
    <row r="1144" spans="2:60" s="4" customFormat="1" ht="12" customHeight="1" x14ac:dyDescent="0.2">
      <c r="B1144" s="117" t="s">
        <v>2413</v>
      </c>
      <c r="C1144" s="4" t="s">
        <v>2403</v>
      </c>
      <c r="E1144" s="62"/>
      <c r="F1144" s="63" t="s">
        <v>1678</v>
      </c>
      <c r="G1144" s="50" t="s">
        <v>1678</v>
      </c>
      <c r="H1144" s="50" t="s">
        <v>2405</v>
      </c>
      <c r="I1144" s="51"/>
      <c r="J1144" s="52">
        <v>30</v>
      </c>
      <c r="K1144" s="52"/>
      <c r="L1144" s="53">
        <v>43627</v>
      </c>
      <c r="M1144" s="54">
        <f t="shared" si="465"/>
        <v>2</v>
      </c>
      <c r="N1144" s="52">
        <f t="shared" si="488"/>
        <v>24</v>
      </c>
      <c r="O1144" s="55">
        <f t="shared" ca="1" si="489"/>
        <v>28</v>
      </c>
      <c r="P1144" s="55" t="str">
        <f t="shared" ca="1" si="490"/>
        <v>2019.7</v>
      </c>
      <c r="Q1144" s="56">
        <f t="shared" si="491"/>
        <v>0</v>
      </c>
      <c r="R1144" s="52">
        <f t="shared" ca="1" si="492"/>
        <v>29</v>
      </c>
      <c r="S1144" s="52"/>
      <c r="T1144" s="52" t="str">
        <f t="shared" ca="1" si="481"/>
        <v>OV</v>
      </c>
      <c r="U1144" s="57" t="s">
        <v>178</v>
      </c>
      <c r="V1144" s="58">
        <f t="shared" ca="1" si="493"/>
        <v>0</v>
      </c>
      <c r="W1144" s="59"/>
      <c r="X1144" s="60"/>
      <c r="Y1144" s="61"/>
      <c r="Z1144" s="56">
        <f t="shared" ref="Z1144:AI1153" ca="1" si="497">IF($O1144-WEEKNUM(Z$1815)=0,$Y1144,0)</f>
        <v>0</v>
      </c>
      <c r="AA1144" s="56">
        <f t="shared" ca="1" si="497"/>
        <v>0</v>
      </c>
      <c r="AB1144" s="56">
        <f t="shared" ca="1" si="497"/>
        <v>0</v>
      </c>
      <c r="AC1144" s="56">
        <f t="shared" ca="1" si="497"/>
        <v>0</v>
      </c>
      <c r="AD1144" s="56">
        <f t="shared" ca="1" si="497"/>
        <v>0</v>
      </c>
      <c r="AE1144" s="56">
        <f t="shared" ca="1" si="497"/>
        <v>0</v>
      </c>
      <c r="AF1144" s="56">
        <f t="shared" ca="1" si="497"/>
        <v>0</v>
      </c>
      <c r="AG1144" s="56">
        <f t="shared" ca="1" si="497"/>
        <v>0</v>
      </c>
      <c r="AH1144" s="56">
        <f t="shared" ca="1" si="497"/>
        <v>0</v>
      </c>
      <c r="AI1144" s="56">
        <f t="shared" ca="1" si="497"/>
        <v>0</v>
      </c>
      <c r="AJ1144" s="56">
        <f t="shared" ref="AJ1144:AS1153" ca="1" si="498">IF($O1144-WEEKNUM(AJ$1815)=0,$Y1144,0)</f>
        <v>0</v>
      </c>
      <c r="AK1144" s="56">
        <f t="shared" ca="1" si="498"/>
        <v>0</v>
      </c>
      <c r="AL1144" s="56">
        <f t="shared" ca="1" si="498"/>
        <v>0</v>
      </c>
      <c r="AM1144" s="56">
        <f t="shared" ca="1" si="498"/>
        <v>0</v>
      </c>
      <c r="AN1144" s="56">
        <f t="shared" ca="1" si="498"/>
        <v>0</v>
      </c>
      <c r="AO1144" s="56">
        <f t="shared" ca="1" si="498"/>
        <v>0</v>
      </c>
      <c r="AP1144" s="56">
        <f t="shared" ca="1" si="498"/>
        <v>0</v>
      </c>
      <c r="AQ1144" s="56">
        <f t="shared" ca="1" si="498"/>
        <v>0</v>
      </c>
      <c r="AR1144" s="56">
        <f t="shared" ca="1" si="498"/>
        <v>0</v>
      </c>
      <c r="AS1144" s="56">
        <f t="shared" ca="1" si="498"/>
        <v>0</v>
      </c>
      <c r="AT1144" s="56">
        <f t="shared" ref="AT1144:BG1153" ca="1" si="499">IF($O1144-WEEKNUM(AT$1815)=0,$Y1144,0)</f>
        <v>0</v>
      </c>
      <c r="AU1144" s="56">
        <f t="shared" ca="1" si="499"/>
        <v>0</v>
      </c>
      <c r="AV1144" s="56">
        <f t="shared" ca="1" si="499"/>
        <v>0</v>
      </c>
      <c r="AW1144" s="56">
        <f t="shared" ca="1" si="499"/>
        <v>0</v>
      </c>
      <c r="AX1144" s="56">
        <f t="shared" ca="1" si="499"/>
        <v>0</v>
      </c>
      <c r="AY1144" s="56">
        <f t="shared" ca="1" si="499"/>
        <v>0</v>
      </c>
      <c r="AZ1144" s="56">
        <f t="shared" ca="1" si="499"/>
        <v>0</v>
      </c>
      <c r="BA1144" s="56">
        <f t="shared" ca="1" si="499"/>
        <v>0</v>
      </c>
      <c r="BB1144" s="56">
        <f t="shared" ca="1" si="499"/>
        <v>0</v>
      </c>
      <c r="BC1144" s="56">
        <f t="shared" ca="1" si="499"/>
        <v>0</v>
      </c>
      <c r="BD1144" s="56">
        <f t="shared" ca="1" si="499"/>
        <v>0</v>
      </c>
      <c r="BE1144" s="56">
        <f t="shared" ca="1" si="499"/>
        <v>0</v>
      </c>
      <c r="BF1144" s="56">
        <f t="shared" ca="1" si="499"/>
        <v>0</v>
      </c>
      <c r="BG1144" s="56">
        <f t="shared" ca="1" si="499"/>
        <v>0</v>
      </c>
      <c r="BH1144" s="1"/>
    </row>
    <row r="1145" spans="2:60" s="4" customFormat="1" ht="12" customHeight="1" x14ac:dyDescent="0.2">
      <c r="B1145" s="117" t="s">
        <v>2413</v>
      </c>
      <c r="C1145" s="4" t="s">
        <v>2403</v>
      </c>
      <c r="E1145" s="62"/>
      <c r="F1145" s="63" t="s">
        <v>1678</v>
      </c>
      <c r="G1145" s="50" t="s">
        <v>1678</v>
      </c>
      <c r="H1145" s="50" t="s">
        <v>2405</v>
      </c>
      <c r="I1145" s="51"/>
      <c r="J1145" s="52">
        <v>30</v>
      </c>
      <c r="K1145" s="52"/>
      <c r="L1145" s="53">
        <v>43634</v>
      </c>
      <c r="M1145" s="54">
        <f t="shared" si="465"/>
        <v>2</v>
      </c>
      <c r="N1145" s="52">
        <f t="shared" si="488"/>
        <v>25</v>
      </c>
      <c r="O1145" s="55">
        <f t="shared" ca="1" si="489"/>
        <v>28</v>
      </c>
      <c r="P1145" s="55" t="str">
        <f t="shared" ca="1" si="490"/>
        <v>2019.7</v>
      </c>
      <c r="Q1145" s="56">
        <f t="shared" si="491"/>
        <v>0</v>
      </c>
      <c r="R1145" s="52">
        <f t="shared" ca="1" si="492"/>
        <v>22</v>
      </c>
      <c r="S1145" s="52"/>
      <c r="T1145" s="52" t="str">
        <f t="shared" ca="1" si="481"/>
        <v>OV</v>
      </c>
      <c r="U1145" s="57" t="s">
        <v>178</v>
      </c>
      <c r="V1145" s="58">
        <f t="shared" ca="1" si="493"/>
        <v>0</v>
      </c>
      <c r="W1145" s="59"/>
      <c r="X1145" s="60"/>
      <c r="Y1145" s="61"/>
      <c r="Z1145" s="56">
        <f t="shared" ca="1" si="497"/>
        <v>0</v>
      </c>
      <c r="AA1145" s="56">
        <f t="shared" ca="1" si="497"/>
        <v>0</v>
      </c>
      <c r="AB1145" s="56">
        <f t="shared" ca="1" si="497"/>
        <v>0</v>
      </c>
      <c r="AC1145" s="56">
        <f t="shared" ca="1" si="497"/>
        <v>0</v>
      </c>
      <c r="AD1145" s="56">
        <f t="shared" ca="1" si="497"/>
        <v>0</v>
      </c>
      <c r="AE1145" s="56">
        <f t="shared" ca="1" si="497"/>
        <v>0</v>
      </c>
      <c r="AF1145" s="56">
        <f t="shared" ca="1" si="497"/>
        <v>0</v>
      </c>
      <c r="AG1145" s="56">
        <f t="shared" ca="1" si="497"/>
        <v>0</v>
      </c>
      <c r="AH1145" s="56">
        <f t="shared" ca="1" si="497"/>
        <v>0</v>
      </c>
      <c r="AI1145" s="56">
        <f t="shared" ca="1" si="497"/>
        <v>0</v>
      </c>
      <c r="AJ1145" s="56">
        <f t="shared" ca="1" si="498"/>
        <v>0</v>
      </c>
      <c r="AK1145" s="56">
        <f t="shared" ca="1" si="498"/>
        <v>0</v>
      </c>
      <c r="AL1145" s="56">
        <f t="shared" ca="1" si="498"/>
        <v>0</v>
      </c>
      <c r="AM1145" s="56">
        <f t="shared" ca="1" si="498"/>
        <v>0</v>
      </c>
      <c r="AN1145" s="56">
        <f t="shared" ca="1" si="498"/>
        <v>0</v>
      </c>
      <c r="AO1145" s="56">
        <f t="shared" ca="1" si="498"/>
        <v>0</v>
      </c>
      <c r="AP1145" s="56">
        <f t="shared" ca="1" si="498"/>
        <v>0</v>
      </c>
      <c r="AQ1145" s="56">
        <f t="shared" ca="1" si="498"/>
        <v>0</v>
      </c>
      <c r="AR1145" s="56">
        <f t="shared" ca="1" si="498"/>
        <v>0</v>
      </c>
      <c r="AS1145" s="56">
        <f t="shared" ca="1" si="498"/>
        <v>0</v>
      </c>
      <c r="AT1145" s="56">
        <f t="shared" ca="1" si="499"/>
        <v>0</v>
      </c>
      <c r="AU1145" s="56">
        <f t="shared" ca="1" si="499"/>
        <v>0</v>
      </c>
      <c r="AV1145" s="56">
        <f t="shared" ca="1" si="499"/>
        <v>0</v>
      </c>
      <c r="AW1145" s="56">
        <f t="shared" ca="1" si="499"/>
        <v>0</v>
      </c>
      <c r="AX1145" s="56">
        <f t="shared" ca="1" si="499"/>
        <v>0</v>
      </c>
      <c r="AY1145" s="56">
        <f t="shared" ca="1" si="499"/>
        <v>0</v>
      </c>
      <c r="AZ1145" s="56">
        <f t="shared" ca="1" si="499"/>
        <v>0</v>
      </c>
      <c r="BA1145" s="56">
        <f t="shared" ca="1" si="499"/>
        <v>0</v>
      </c>
      <c r="BB1145" s="56">
        <f t="shared" ca="1" si="499"/>
        <v>0</v>
      </c>
      <c r="BC1145" s="56">
        <f t="shared" ca="1" si="499"/>
        <v>0</v>
      </c>
      <c r="BD1145" s="56">
        <f t="shared" ca="1" si="499"/>
        <v>0</v>
      </c>
      <c r="BE1145" s="56">
        <f t="shared" ca="1" si="499"/>
        <v>0</v>
      </c>
      <c r="BF1145" s="56">
        <f t="shared" ca="1" si="499"/>
        <v>0</v>
      </c>
      <c r="BG1145" s="56">
        <f t="shared" ca="1" si="499"/>
        <v>0</v>
      </c>
      <c r="BH1145" s="1"/>
    </row>
    <row r="1146" spans="2:60" s="4" customFormat="1" ht="12" customHeight="1" x14ac:dyDescent="0.2">
      <c r="B1146" s="117" t="s">
        <v>2413</v>
      </c>
      <c r="C1146" s="4" t="s">
        <v>2403</v>
      </c>
      <c r="E1146" s="62"/>
      <c r="F1146" s="63" t="s">
        <v>1678</v>
      </c>
      <c r="G1146" s="50" t="s">
        <v>1678</v>
      </c>
      <c r="H1146" s="50" t="s">
        <v>2405</v>
      </c>
      <c r="I1146" s="51"/>
      <c r="J1146" s="52">
        <v>30</v>
      </c>
      <c r="K1146" s="52"/>
      <c r="L1146" s="53">
        <v>43641</v>
      </c>
      <c r="M1146" s="54">
        <f t="shared" si="465"/>
        <v>2</v>
      </c>
      <c r="N1146" s="52">
        <f t="shared" si="488"/>
        <v>26</v>
      </c>
      <c r="O1146" s="55">
        <f t="shared" ca="1" si="489"/>
        <v>28</v>
      </c>
      <c r="P1146" s="55" t="str">
        <f t="shared" ca="1" si="490"/>
        <v>2019.7</v>
      </c>
      <c r="Q1146" s="56">
        <f t="shared" si="491"/>
        <v>0</v>
      </c>
      <c r="R1146" s="52">
        <f t="shared" ca="1" si="492"/>
        <v>15</v>
      </c>
      <c r="S1146" s="52"/>
      <c r="T1146" s="52" t="str">
        <f t="shared" ca="1" si="481"/>
        <v>OV</v>
      </c>
      <c r="U1146" s="57" t="s">
        <v>178</v>
      </c>
      <c r="V1146" s="58">
        <f t="shared" ca="1" si="493"/>
        <v>0</v>
      </c>
      <c r="W1146" s="59"/>
      <c r="X1146" s="60"/>
      <c r="Y1146" s="61"/>
      <c r="Z1146" s="56">
        <f t="shared" ca="1" si="497"/>
        <v>0</v>
      </c>
      <c r="AA1146" s="56">
        <f t="shared" ca="1" si="497"/>
        <v>0</v>
      </c>
      <c r="AB1146" s="56">
        <f t="shared" ca="1" si="497"/>
        <v>0</v>
      </c>
      <c r="AC1146" s="56">
        <f t="shared" ca="1" si="497"/>
        <v>0</v>
      </c>
      <c r="AD1146" s="56">
        <f t="shared" ca="1" si="497"/>
        <v>0</v>
      </c>
      <c r="AE1146" s="56">
        <f t="shared" ca="1" si="497"/>
        <v>0</v>
      </c>
      <c r="AF1146" s="56">
        <f t="shared" ca="1" si="497"/>
        <v>0</v>
      </c>
      <c r="AG1146" s="56">
        <f t="shared" ca="1" si="497"/>
        <v>0</v>
      </c>
      <c r="AH1146" s="56">
        <f t="shared" ca="1" si="497"/>
        <v>0</v>
      </c>
      <c r="AI1146" s="56">
        <f t="shared" ca="1" si="497"/>
        <v>0</v>
      </c>
      <c r="AJ1146" s="56">
        <f t="shared" ca="1" si="498"/>
        <v>0</v>
      </c>
      <c r="AK1146" s="56">
        <f t="shared" ca="1" si="498"/>
        <v>0</v>
      </c>
      <c r="AL1146" s="56">
        <f t="shared" ca="1" si="498"/>
        <v>0</v>
      </c>
      <c r="AM1146" s="56">
        <f t="shared" ca="1" si="498"/>
        <v>0</v>
      </c>
      <c r="AN1146" s="56">
        <f t="shared" ca="1" si="498"/>
        <v>0</v>
      </c>
      <c r="AO1146" s="56">
        <f t="shared" ca="1" si="498"/>
        <v>0</v>
      </c>
      <c r="AP1146" s="56">
        <f t="shared" ca="1" si="498"/>
        <v>0</v>
      </c>
      <c r="AQ1146" s="56">
        <f t="shared" ca="1" si="498"/>
        <v>0</v>
      </c>
      <c r="AR1146" s="56">
        <f t="shared" ca="1" si="498"/>
        <v>0</v>
      </c>
      <c r="AS1146" s="56">
        <f t="shared" ca="1" si="498"/>
        <v>0</v>
      </c>
      <c r="AT1146" s="56">
        <f t="shared" ca="1" si="499"/>
        <v>0</v>
      </c>
      <c r="AU1146" s="56">
        <f t="shared" ca="1" si="499"/>
        <v>0</v>
      </c>
      <c r="AV1146" s="56">
        <f t="shared" ca="1" si="499"/>
        <v>0</v>
      </c>
      <c r="AW1146" s="56">
        <f t="shared" ca="1" si="499"/>
        <v>0</v>
      </c>
      <c r="AX1146" s="56">
        <f t="shared" ca="1" si="499"/>
        <v>0</v>
      </c>
      <c r="AY1146" s="56">
        <f t="shared" ca="1" si="499"/>
        <v>0</v>
      </c>
      <c r="AZ1146" s="56">
        <f t="shared" ca="1" si="499"/>
        <v>0</v>
      </c>
      <c r="BA1146" s="56">
        <f t="shared" ca="1" si="499"/>
        <v>0</v>
      </c>
      <c r="BB1146" s="56">
        <f t="shared" ca="1" si="499"/>
        <v>0</v>
      </c>
      <c r="BC1146" s="56">
        <f t="shared" ca="1" si="499"/>
        <v>0</v>
      </c>
      <c r="BD1146" s="56">
        <f t="shared" ca="1" si="499"/>
        <v>0</v>
      </c>
      <c r="BE1146" s="56">
        <f t="shared" ca="1" si="499"/>
        <v>0</v>
      </c>
      <c r="BF1146" s="56">
        <f t="shared" ca="1" si="499"/>
        <v>0</v>
      </c>
      <c r="BG1146" s="56">
        <f t="shared" ca="1" si="499"/>
        <v>0</v>
      </c>
      <c r="BH1146" s="1"/>
    </row>
    <row r="1147" spans="2:60" s="4" customFormat="1" ht="12" customHeight="1" x14ac:dyDescent="0.2">
      <c r="B1147" s="117" t="s">
        <v>2413</v>
      </c>
      <c r="C1147" s="4" t="s">
        <v>2403</v>
      </c>
      <c r="E1147" s="62"/>
      <c r="F1147" s="63" t="s">
        <v>1678</v>
      </c>
      <c r="G1147" s="50" t="s">
        <v>1678</v>
      </c>
      <c r="H1147" s="50" t="s">
        <v>2405</v>
      </c>
      <c r="I1147" s="51"/>
      <c r="J1147" s="52">
        <v>30</v>
      </c>
      <c r="K1147" s="52"/>
      <c r="L1147" s="53">
        <v>43648</v>
      </c>
      <c r="M1147" s="54">
        <f t="shared" si="465"/>
        <v>2</v>
      </c>
      <c r="N1147" s="52">
        <f t="shared" si="488"/>
        <v>27</v>
      </c>
      <c r="O1147" s="55">
        <f t="shared" ca="1" si="489"/>
        <v>28</v>
      </c>
      <c r="P1147" s="55" t="str">
        <f t="shared" ca="1" si="490"/>
        <v>2019.7</v>
      </c>
      <c r="Q1147" s="56">
        <f t="shared" si="491"/>
        <v>210048.06448567935</v>
      </c>
      <c r="R1147" s="52">
        <f t="shared" ca="1" si="492"/>
        <v>8</v>
      </c>
      <c r="S1147" s="52"/>
      <c r="T1147" s="52" t="str">
        <f t="shared" ca="1" si="481"/>
        <v>OV</v>
      </c>
      <c r="U1147" s="57" t="s">
        <v>178</v>
      </c>
      <c r="V1147" s="58">
        <f t="shared" ca="1" si="493"/>
        <v>0</v>
      </c>
      <c r="W1147" s="59"/>
      <c r="X1147" s="60"/>
      <c r="Y1147" s="61">
        <v>210048.06448567935</v>
      </c>
      <c r="Z1147" s="56">
        <f t="shared" ca="1" si="497"/>
        <v>0</v>
      </c>
      <c r="AA1147" s="56">
        <f t="shared" ca="1" si="497"/>
        <v>0</v>
      </c>
      <c r="AB1147" s="56">
        <f t="shared" ca="1" si="497"/>
        <v>0</v>
      </c>
      <c r="AC1147" s="56">
        <f t="shared" ca="1" si="497"/>
        <v>0</v>
      </c>
      <c r="AD1147" s="56">
        <f t="shared" ca="1" si="497"/>
        <v>0</v>
      </c>
      <c r="AE1147" s="56">
        <f t="shared" ca="1" si="497"/>
        <v>0</v>
      </c>
      <c r="AF1147" s="56">
        <f t="shared" ca="1" si="497"/>
        <v>0</v>
      </c>
      <c r="AG1147" s="56">
        <f t="shared" ca="1" si="497"/>
        <v>0</v>
      </c>
      <c r="AH1147" s="56">
        <f t="shared" ca="1" si="497"/>
        <v>0</v>
      </c>
      <c r="AI1147" s="56">
        <f t="shared" ca="1" si="497"/>
        <v>210048.06448567935</v>
      </c>
      <c r="AJ1147" s="56">
        <f t="shared" ca="1" si="498"/>
        <v>0</v>
      </c>
      <c r="AK1147" s="56">
        <f t="shared" ca="1" si="498"/>
        <v>0</v>
      </c>
      <c r="AL1147" s="56">
        <f t="shared" ca="1" si="498"/>
        <v>0</v>
      </c>
      <c r="AM1147" s="56">
        <f t="shared" ca="1" si="498"/>
        <v>0</v>
      </c>
      <c r="AN1147" s="56">
        <f t="shared" ca="1" si="498"/>
        <v>0</v>
      </c>
      <c r="AO1147" s="56">
        <f t="shared" ca="1" si="498"/>
        <v>0</v>
      </c>
      <c r="AP1147" s="56">
        <f t="shared" ca="1" si="498"/>
        <v>0</v>
      </c>
      <c r="AQ1147" s="56">
        <f t="shared" ca="1" si="498"/>
        <v>0</v>
      </c>
      <c r="AR1147" s="56">
        <f t="shared" ca="1" si="498"/>
        <v>0</v>
      </c>
      <c r="AS1147" s="56">
        <f t="shared" ca="1" si="498"/>
        <v>0</v>
      </c>
      <c r="AT1147" s="56">
        <f t="shared" ca="1" si="499"/>
        <v>0</v>
      </c>
      <c r="AU1147" s="56">
        <f t="shared" ca="1" si="499"/>
        <v>0</v>
      </c>
      <c r="AV1147" s="56">
        <f t="shared" ca="1" si="499"/>
        <v>0</v>
      </c>
      <c r="AW1147" s="56">
        <f t="shared" ca="1" si="499"/>
        <v>0</v>
      </c>
      <c r="AX1147" s="56">
        <f t="shared" ca="1" si="499"/>
        <v>0</v>
      </c>
      <c r="AY1147" s="56">
        <f t="shared" ca="1" si="499"/>
        <v>0</v>
      </c>
      <c r="AZ1147" s="56">
        <f t="shared" ca="1" si="499"/>
        <v>0</v>
      </c>
      <c r="BA1147" s="56">
        <f t="shared" ca="1" si="499"/>
        <v>0</v>
      </c>
      <c r="BB1147" s="56">
        <f t="shared" ca="1" si="499"/>
        <v>0</v>
      </c>
      <c r="BC1147" s="56">
        <f t="shared" ca="1" si="499"/>
        <v>0</v>
      </c>
      <c r="BD1147" s="56">
        <f t="shared" ca="1" si="499"/>
        <v>0</v>
      </c>
      <c r="BE1147" s="56">
        <f t="shared" ca="1" si="499"/>
        <v>0</v>
      </c>
      <c r="BF1147" s="56">
        <f t="shared" ca="1" si="499"/>
        <v>0</v>
      </c>
      <c r="BG1147" s="56">
        <f t="shared" ca="1" si="499"/>
        <v>0</v>
      </c>
      <c r="BH1147" s="1"/>
    </row>
    <row r="1148" spans="2:60" s="4" customFormat="1" ht="12" customHeight="1" x14ac:dyDescent="0.2">
      <c r="B1148" s="117" t="s">
        <v>2413</v>
      </c>
      <c r="C1148" s="4" t="s">
        <v>2403</v>
      </c>
      <c r="E1148" s="62"/>
      <c r="F1148" s="63" t="s">
        <v>1678</v>
      </c>
      <c r="G1148" s="50" t="s">
        <v>1678</v>
      </c>
      <c r="H1148" s="50" t="s">
        <v>2405</v>
      </c>
      <c r="I1148" s="51"/>
      <c r="J1148" s="52">
        <v>30</v>
      </c>
      <c r="K1148" s="52"/>
      <c r="L1148" s="53">
        <v>43655</v>
      </c>
      <c r="M1148" s="54">
        <f t="shared" si="465"/>
        <v>2</v>
      </c>
      <c r="N1148" s="52">
        <f t="shared" si="488"/>
        <v>28</v>
      </c>
      <c r="O1148" s="55">
        <f t="shared" ca="1" si="489"/>
        <v>28</v>
      </c>
      <c r="P1148" s="55" t="str">
        <f t="shared" ca="1" si="490"/>
        <v>2019.7</v>
      </c>
      <c r="Q1148" s="56">
        <f t="shared" si="491"/>
        <v>0</v>
      </c>
      <c r="R1148" s="52">
        <f t="shared" ca="1" si="492"/>
        <v>1</v>
      </c>
      <c r="S1148" s="52"/>
      <c r="T1148" s="52" t="str">
        <f t="shared" ca="1" si="481"/>
        <v>OV</v>
      </c>
      <c r="U1148" s="57" t="s">
        <v>178</v>
      </c>
      <c r="V1148" s="58">
        <f t="shared" ca="1" si="493"/>
        <v>0</v>
      </c>
      <c r="W1148" s="59"/>
      <c r="X1148" s="60"/>
      <c r="Y1148" s="61"/>
      <c r="Z1148" s="56">
        <f t="shared" ca="1" si="497"/>
        <v>0</v>
      </c>
      <c r="AA1148" s="56">
        <f t="shared" ca="1" si="497"/>
        <v>0</v>
      </c>
      <c r="AB1148" s="56">
        <f t="shared" ca="1" si="497"/>
        <v>0</v>
      </c>
      <c r="AC1148" s="56">
        <f t="shared" ca="1" si="497"/>
        <v>0</v>
      </c>
      <c r="AD1148" s="56">
        <f t="shared" ca="1" si="497"/>
        <v>0</v>
      </c>
      <c r="AE1148" s="56">
        <f t="shared" ca="1" si="497"/>
        <v>0</v>
      </c>
      <c r="AF1148" s="56">
        <f t="shared" ca="1" si="497"/>
        <v>0</v>
      </c>
      <c r="AG1148" s="56">
        <f t="shared" ca="1" si="497"/>
        <v>0</v>
      </c>
      <c r="AH1148" s="56">
        <f t="shared" ca="1" si="497"/>
        <v>0</v>
      </c>
      <c r="AI1148" s="56">
        <f t="shared" ca="1" si="497"/>
        <v>0</v>
      </c>
      <c r="AJ1148" s="56">
        <f t="shared" ca="1" si="498"/>
        <v>0</v>
      </c>
      <c r="AK1148" s="56">
        <f t="shared" ca="1" si="498"/>
        <v>0</v>
      </c>
      <c r="AL1148" s="56">
        <f t="shared" ca="1" si="498"/>
        <v>0</v>
      </c>
      <c r="AM1148" s="56">
        <f t="shared" ca="1" si="498"/>
        <v>0</v>
      </c>
      <c r="AN1148" s="56">
        <f t="shared" ca="1" si="498"/>
        <v>0</v>
      </c>
      <c r="AO1148" s="56">
        <f t="shared" ca="1" si="498"/>
        <v>0</v>
      </c>
      <c r="AP1148" s="56">
        <f t="shared" ca="1" si="498"/>
        <v>0</v>
      </c>
      <c r="AQ1148" s="56">
        <f t="shared" ca="1" si="498"/>
        <v>0</v>
      </c>
      <c r="AR1148" s="56">
        <f t="shared" ca="1" si="498"/>
        <v>0</v>
      </c>
      <c r="AS1148" s="56">
        <f t="shared" ca="1" si="498"/>
        <v>0</v>
      </c>
      <c r="AT1148" s="56">
        <f t="shared" ca="1" si="499"/>
        <v>0</v>
      </c>
      <c r="AU1148" s="56">
        <f t="shared" ca="1" si="499"/>
        <v>0</v>
      </c>
      <c r="AV1148" s="56">
        <f t="shared" ca="1" si="499"/>
        <v>0</v>
      </c>
      <c r="AW1148" s="56">
        <f t="shared" ca="1" si="499"/>
        <v>0</v>
      </c>
      <c r="AX1148" s="56">
        <f t="shared" ca="1" si="499"/>
        <v>0</v>
      </c>
      <c r="AY1148" s="56">
        <f t="shared" ca="1" si="499"/>
        <v>0</v>
      </c>
      <c r="AZ1148" s="56">
        <f t="shared" ca="1" si="499"/>
        <v>0</v>
      </c>
      <c r="BA1148" s="56">
        <f t="shared" ca="1" si="499"/>
        <v>0</v>
      </c>
      <c r="BB1148" s="56">
        <f t="shared" ca="1" si="499"/>
        <v>0</v>
      </c>
      <c r="BC1148" s="56">
        <f t="shared" ca="1" si="499"/>
        <v>0</v>
      </c>
      <c r="BD1148" s="56">
        <f t="shared" ca="1" si="499"/>
        <v>0</v>
      </c>
      <c r="BE1148" s="56">
        <f t="shared" ca="1" si="499"/>
        <v>0</v>
      </c>
      <c r="BF1148" s="56">
        <f t="shared" ca="1" si="499"/>
        <v>0</v>
      </c>
      <c r="BG1148" s="56">
        <f t="shared" ca="1" si="499"/>
        <v>0</v>
      </c>
      <c r="BH1148" s="1"/>
    </row>
    <row r="1149" spans="2:60" s="4" customFormat="1" ht="12" customHeight="1" x14ac:dyDescent="0.2">
      <c r="B1149" s="117" t="s">
        <v>2413</v>
      </c>
      <c r="C1149" s="4" t="s">
        <v>2403</v>
      </c>
      <c r="E1149" s="62"/>
      <c r="F1149" s="63" t="s">
        <v>1678</v>
      </c>
      <c r="G1149" s="50" t="s">
        <v>1678</v>
      </c>
      <c r="H1149" s="50" t="s">
        <v>2405</v>
      </c>
      <c r="I1149" s="51"/>
      <c r="J1149" s="52">
        <v>30</v>
      </c>
      <c r="K1149" s="52"/>
      <c r="L1149" s="53">
        <v>43662</v>
      </c>
      <c r="M1149" s="54">
        <f t="shared" si="465"/>
        <v>2</v>
      </c>
      <c r="N1149" s="52">
        <f t="shared" si="488"/>
        <v>29</v>
      </c>
      <c r="O1149" s="55">
        <f t="shared" ca="1" si="489"/>
        <v>29</v>
      </c>
      <c r="P1149" s="55" t="str">
        <f t="shared" ca="1" si="490"/>
        <v>2019.7</v>
      </c>
      <c r="Q1149" s="56">
        <f t="shared" si="491"/>
        <v>0</v>
      </c>
      <c r="R1149" s="52">
        <f t="shared" ca="1" si="492"/>
        <v>-6</v>
      </c>
      <c r="S1149" s="52"/>
      <c r="T1149" s="52" t="str">
        <f t="shared" ca="1" si="481"/>
        <v/>
      </c>
      <c r="U1149" s="57" t="s">
        <v>178</v>
      </c>
      <c r="V1149" s="58">
        <f t="shared" ca="1" si="493"/>
        <v>0</v>
      </c>
      <c r="W1149" s="59"/>
      <c r="X1149" s="60"/>
      <c r="Y1149" s="61"/>
      <c r="Z1149" s="56">
        <f t="shared" ca="1" si="497"/>
        <v>0</v>
      </c>
      <c r="AA1149" s="56">
        <f t="shared" ca="1" si="497"/>
        <v>0</v>
      </c>
      <c r="AB1149" s="56">
        <f t="shared" ca="1" si="497"/>
        <v>0</v>
      </c>
      <c r="AC1149" s="56">
        <f t="shared" ca="1" si="497"/>
        <v>0</v>
      </c>
      <c r="AD1149" s="56">
        <f t="shared" ca="1" si="497"/>
        <v>0</v>
      </c>
      <c r="AE1149" s="56">
        <f t="shared" ca="1" si="497"/>
        <v>0</v>
      </c>
      <c r="AF1149" s="56">
        <f t="shared" ca="1" si="497"/>
        <v>0</v>
      </c>
      <c r="AG1149" s="56">
        <f t="shared" ca="1" si="497"/>
        <v>0</v>
      </c>
      <c r="AH1149" s="56">
        <f t="shared" ca="1" si="497"/>
        <v>0</v>
      </c>
      <c r="AI1149" s="56">
        <f t="shared" ca="1" si="497"/>
        <v>0</v>
      </c>
      <c r="AJ1149" s="56">
        <f t="shared" ca="1" si="498"/>
        <v>0</v>
      </c>
      <c r="AK1149" s="56">
        <f t="shared" ca="1" si="498"/>
        <v>0</v>
      </c>
      <c r="AL1149" s="56">
        <f t="shared" ca="1" si="498"/>
        <v>0</v>
      </c>
      <c r="AM1149" s="56">
        <f t="shared" ca="1" si="498"/>
        <v>0</v>
      </c>
      <c r="AN1149" s="56">
        <f t="shared" ca="1" si="498"/>
        <v>0</v>
      </c>
      <c r="AO1149" s="56">
        <f t="shared" ca="1" si="498"/>
        <v>0</v>
      </c>
      <c r="AP1149" s="56">
        <f t="shared" ca="1" si="498"/>
        <v>0</v>
      </c>
      <c r="AQ1149" s="56">
        <f t="shared" ca="1" si="498"/>
        <v>0</v>
      </c>
      <c r="AR1149" s="56">
        <f t="shared" ca="1" si="498"/>
        <v>0</v>
      </c>
      <c r="AS1149" s="56">
        <f t="shared" ca="1" si="498"/>
        <v>0</v>
      </c>
      <c r="AT1149" s="56">
        <f t="shared" ca="1" si="499"/>
        <v>0</v>
      </c>
      <c r="AU1149" s="56">
        <f t="shared" ca="1" si="499"/>
        <v>0</v>
      </c>
      <c r="AV1149" s="56">
        <f t="shared" ca="1" si="499"/>
        <v>0</v>
      </c>
      <c r="AW1149" s="56">
        <f t="shared" ca="1" si="499"/>
        <v>0</v>
      </c>
      <c r="AX1149" s="56">
        <f t="shared" ca="1" si="499"/>
        <v>0</v>
      </c>
      <c r="AY1149" s="56">
        <f t="shared" ca="1" si="499"/>
        <v>0</v>
      </c>
      <c r="AZ1149" s="56">
        <f t="shared" ca="1" si="499"/>
        <v>0</v>
      </c>
      <c r="BA1149" s="56">
        <f t="shared" ca="1" si="499"/>
        <v>0</v>
      </c>
      <c r="BB1149" s="56">
        <f t="shared" ca="1" si="499"/>
        <v>0</v>
      </c>
      <c r="BC1149" s="56">
        <f t="shared" ca="1" si="499"/>
        <v>0</v>
      </c>
      <c r="BD1149" s="56">
        <f t="shared" ca="1" si="499"/>
        <v>0</v>
      </c>
      <c r="BE1149" s="56">
        <f t="shared" ca="1" si="499"/>
        <v>0</v>
      </c>
      <c r="BF1149" s="56">
        <f t="shared" ca="1" si="499"/>
        <v>0</v>
      </c>
      <c r="BG1149" s="56">
        <f t="shared" ca="1" si="499"/>
        <v>0</v>
      </c>
      <c r="BH1149" s="1"/>
    </row>
    <row r="1150" spans="2:60" s="4" customFormat="1" ht="12" customHeight="1" x14ac:dyDescent="0.2">
      <c r="B1150" s="117" t="s">
        <v>2413</v>
      </c>
      <c r="C1150" s="4" t="s">
        <v>2403</v>
      </c>
      <c r="E1150" s="62"/>
      <c r="F1150" s="63" t="s">
        <v>1678</v>
      </c>
      <c r="G1150" s="50" t="s">
        <v>1678</v>
      </c>
      <c r="H1150" s="50" t="s">
        <v>2405</v>
      </c>
      <c r="I1150" s="51"/>
      <c r="J1150" s="52">
        <v>30</v>
      </c>
      <c r="K1150" s="52"/>
      <c r="L1150" s="53">
        <v>43669</v>
      </c>
      <c r="M1150" s="54">
        <f t="shared" si="465"/>
        <v>2</v>
      </c>
      <c r="N1150" s="52">
        <f t="shared" si="488"/>
        <v>30</v>
      </c>
      <c r="O1150" s="55">
        <f t="shared" ca="1" si="489"/>
        <v>30</v>
      </c>
      <c r="P1150" s="55" t="str">
        <f t="shared" ca="1" si="490"/>
        <v>2019.7</v>
      </c>
      <c r="Q1150" s="56">
        <f t="shared" si="491"/>
        <v>0</v>
      </c>
      <c r="R1150" s="52">
        <f t="shared" ca="1" si="492"/>
        <v>-13</v>
      </c>
      <c r="S1150" s="52"/>
      <c r="T1150" s="52" t="str">
        <f t="shared" ca="1" si="481"/>
        <v/>
      </c>
      <c r="U1150" s="57" t="s">
        <v>178</v>
      </c>
      <c r="V1150" s="58">
        <f t="shared" ca="1" si="493"/>
        <v>0</v>
      </c>
      <c r="W1150" s="59"/>
      <c r="X1150" s="60"/>
      <c r="Y1150" s="61"/>
      <c r="Z1150" s="56">
        <f t="shared" ca="1" si="497"/>
        <v>0</v>
      </c>
      <c r="AA1150" s="56">
        <f t="shared" ca="1" si="497"/>
        <v>0</v>
      </c>
      <c r="AB1150" s="56">
        <f t="shared" ca="1" si="497"/>
        <v>0</v>
      </c>
      <c r="AC1150" s="56">
        <f t="shared" ca="1" si="497"/>
        <v>0</v>
      </c>
      <c r="AD1150" s="56">
        <f t="shared" ca="1" si="497"/>
        <v>0</v>
      </c>
      <c r="AE1150" s="56">
        <f t="shared" ca="1" si="497"/>
        <v>0</v>
      </c>
      <c r="AF1150" s="56">
        <f t="shared" ca="1" si="497"/>
        <v>0</v>
      </c>
      <c r="AG1150" s="56">
        <f t="shared" ca="1" si="497"/>
        <v>0</v>
      </c>
      <c r="AH1150" s="56">
        <f t="shared" ca="1" si="497"/>
        <v>0</v>
      </c>
      <c r="AI1150" s="56">
        <f t="shared" ca="1" si="497"/>
        <v>0</v>
      </c>
      <c r="AJ1150" s="56">
        <f t="shared" ca="1" si="498"/>
        <v>0</v>
      </c>
      <c r="AK1150" s="56">
        <f t="shared" ca="1" si="498"/>
        <v>0</v>
      </c>
      <c r="AL1150" s="56">
        <f t="shared" ca="1" si="498"/>
        <v>0</v>
      </c>
      <c r="AM1150" s="56">
        <f t="shared" ca="1" si="498"/>
        <v>0</v>
      </c>
      <c r="AN1150" s="56">
        <f t="shared" ca="1" si="498"/>
        <v>0</v>
      </c>
      <c r="AO1150" s="56">
        <f t="shared" ca="1" si="498"/>
        <v>0</v>
      </c>
      <c r="AP1150" s="56">
        <f t="shared" ca="1" si="498"/>
        <v>0</v>
      </c>
      <c r="AQ1150" s="56">
        <f t="shared" ca="1" si="498"/>
        <v>0</v>
      </c>
      <c r="AR1150" s="56">
        <f t="shared" ca="1" si="498"/>
        <v>0</v>
      </c>
      <c r="AS1150" s="56">
        <f t="shared" ca="1" si="498"/>
        <v>0</v>
      </c>
      <c r="AT1150" s="56">
        <f t="shared" ca="1" si="499"/>
        <v>0</v>
      </c>
      <c r="AU1150" s="56">
        <f t="shared" ca="1" si="499"/>
        <v>0</v>
      </c>
      <c r="AV1150" s="56">
        <f t="shared" ca="1" si="499"/>
        <v>0</v>
      </c>
      <c r="AW1150" s="56">
        <f t="shared" ca="1" si="499"/>
        <v>0</v>
      </c>
      <c r="AX1150" s="56">
        <f t="shared" ca="1" si="499"/>
        <v>0</v>
      </c>
      <c r="AY1150" s="56">
        <f t="shared" ca="1" si="499"/>
        <v>0</v>
      </c>
      <c r="AZ1150" s="56">
        <f t="shared" ca="1" si="499"/>
        <v>0</v>
      </c>
      <c r="BA1150" s="56">
        <f t="shared" ca="1" si="499"/>
        <v>0</v>
      </c>
      <c r="BB1150" s="56">
        <f t="shared" ca="1" si="499"/>
        <v>0</v>
      </c>
      <c r="BC1150" s="56">
        <f t="shared" ca="1" si="499"/>
        <v>0</v>
      </c>
      <c r="BD1150" s="56">
        <f t="shared" ca="1" si="499"/>
        <v>0</v>
      </c>
      <c r="BE1150" s="56">
        <f t="shared" ca="1" si="499"/>
        <v>0</v>
      </c>
      <c r="BF1150" s="56">
        <f t="shared" ca="1" si="499"/>
        <v>0</v>
      </c>
      <c r="BG1150" s="56">
        <f t="shared" ca="1" si="499"/>
        <v>0</v>
      </c>
      <c r="BH1150" s="1"/>
    </row>
    <row r="1151" spans="2:60" s="4" customFormat="1" ht="12" customHeight="1" x14ac:dyDescent="0.2">
      <c r="B1151" s="117" t="s">
        <v>2413</v>
      </c>
      <c r="C1151" s="4" t="s">
        <v>2403</v>
      </c>
      <c r="E1151" s="62"/>
      <c r="F1151" s="63" t="s">
        <v>1678</v>
      </c>
      <c r="G1151" s="50" t="s">
        <v>1678</v>
      </c>
      <c r="H1151" s="50" t="s">
        <v>2405</v>
      </c>
      <c r="I1151" s="51"/>
      <c r="J1151" s="52">
        <v>30</v>
      </c>
      <c r="K1151" s="52"/>
      <c r="L1151" s="53">
        <v>43676</v>
      </c>
      <c r="M1151" s="54">
        <f t="shared" si="465"/>
        <v>2</v>
      </c>
      <c r="N1151" s="52">
        <f t="shared" si="488"/>
        <v>31</v>
      </c>
      <c r="O1151" s="55">
        <f t="shared" ca="1" si="489"/>
        <v>31</v>
      </c>
      <c r="P1151" s="55" t="str">
        <f t="shared" ca="1" si="490"/>
        <v>2019.7</v>
      </c>
      <c r="Q1151" s="56">
        <f t="shared" si="491"/>
        <v>0</v>
      </c>
      <c r="R1151" s="52">
        <f t="shared" ca="1" si="492"/>
        <v>-20</v>
      </c>
      <c r="S1151" s="52"/>
      <c r="T1151" s="52" t="str">
        <f t="shared" ca="1" si="481"/>
        <v/>
      </c>
      <c r="U1151" s="57" t="s">
        <v>178</v>
      </c>
      <c r="V1151" s="58">
        <f t="shared" ca="1" si="493"/>
        <v>0</v>
      </c>
      <c r="W1151" s="59"/>
      <c r="X1151" s="60"/>
      <c r="Y1151" s="61"/>
      <c r="Z1151" s="56">
        <f t="shared" ca="1" si="497"/>
        <v>0</v>
      </c>
      <c r="AA1151" s="56">
        <f t="shared" ca="1" si="497"/>
        <v>0</v>
      </c>
      <c r="AB1151" s="56">
        <f t="shared" ca="1" si="497"/>
        <v>0</v>
      </c>
      <c r="AC1151" s="56">
        <f t="shared" ca="1" si="497"/>
        <v>0</v>
      </c>
      <c r="AD1151" s="56">
        <f t="shared" ca="1" si="497"/>
        <v>0</v>
      </c>
      <c r="AE1151" s="56">
        <f t="shared" ca="1" si="497"/>
        <v>0</v>
      </c>
      <c r="AF1151" s="56">
        <f t="shared" ca="1" si="497"/>
        <v>0</v>
      </c>
      <c r="AG1151" s="56">
        <f t="shared" ca="1" si="497"/>
        <v>0</v>
      </c>
      <c r="AH1151" s="56">
        <f t="shared" ca="1" si="497"/>
        <v>0</v>
      </c>
      <c r="AI1151" s="56">
        <f t="shared" ca="1" si="497"/>
        <v>0</v>
      </c>
      <c r="AJ1151" s="56">
        <f t="shared" ca="1" si="498"/>
        <v>0</v>
      </c>
      <c r="AK1151" s="56">
        <f t="shared" ca="1" si="498"/>
        <v>0</v>
      </c>
      <c r="AL1151" s="56">
        <f t="shared" ca="1" si="498"/>
        <v>0</v>
      </c>
      <c r="AM1151" s="56">
        <f t="shared" ca="1" si="498"/>
        <v>0</v>
      </c>
      <c r="AN1151" s="56">
        <f t="shared" ca="1" si="498"/>
        <v>0</v>
      </c>
      <c r="AO1151" s="56">
        <f t="shared" ca="1" si="498"/>
        <v>0</v>
      </c>
      <c r="AP1151" s="56">
        <f t="shared" ca="1" si="498"/>
        <v>0</v>
      </c>
      <c r="AQ1151" s="56">
        <f t="shared" ca="1" si="498"/>
        <v>0</v>
      </c>
      <c r="AR1151" s="56">
        <f t="shared" ca="1" si="498"/>
        <v>0</v>
      </c>
      <c r="AS1151" s="56">
        <f t="shared" ca="1" si="498"/>
        <v>0</v>
      </c>
      <c r="AT1151" s="56">
        <f t="shared" ca="1" si="499"/>
        <v>0</v>
      </c>
      <c r="AU1151" s="56">
        <f t="shared" ca="1" si="499"/>
        <v>0</v>
      </c>
      <c r="AV1151" s="56">
        <f t="shared" ca="1" si="499"/>
        <v>0</v>
      </c>
      <c r="AW1151" s="56">
        <f t="shared" ca="1" si="499"/>
        <v>0</v>
      </c>
      <c r="AX1151" s="56">
        <f t="shared" ca="1" si="499"/>
        <v>0</v>
      </c>
      <c r="AY1151" s="56">
        <f t="shared" ca="1" si="499"/>
        <v>0</v>
      </c>
      <c r="AZ1151" s="56">
        <f t="shared" ca="1" si="499"/>
        <v>0</v>
      </c>
      <c r="BA1151" s="56">
        <f t="shared" ca="1" si="499"/>
        <v>0</v>
      </c>
      <c r="BB1151" s="56">
        <f t="shared" ca="1" si="499"/>
        <v>0</v>
      </c>
      <c r="BC1151" s="56">
        <f t="shared" ca="1" si="499"/>
        <v>0</v>
      </c>
      <c r="BD1151" s="56">
        <f t="shared" ca="1" si="499"/>
        <v>0</v>
      </c>
      <c r="BE1151" s="56">
        <f t="shared" ca="1" si="499"/>
        <v>0</v>
      </c>
      <c r="BF1151" s="56">
        <f t="shared" ca="1" si="499"/>
        <v>0</v>
      </c>
      <c r="BG1151" s="56">
        <f t="shared" ca="1" si="499"/>
        <v>0</v>
      </c>
      <c r="BH1151" s="1"/>
    </row>
    <row r="1152" spans="2:60" s="4" customFormat="1" ht="12" customHeight="1" x14ac:dyDescent="0.2">
      <c r="B1152" s="117" t="s">
        <v>2413</v>
      </c>
      <c r="C1152" s="4" t="s">
        <v>2403</v>
      </c>
      <c r="E1152" s="62"/>
      <c r="F1152" s="63" t="s">
        <v>1678</v>
      </c>
      <c r="G1152" s="50" t="s">
        <v>1678</v>
      </c>
      <c r="H1152" s="50" t="s">
        <v>2405</v>
      </c>
      <c r="I1152" s="51"/>
      <c r="J1152" s="52">
        <v>30</v>
      </c>
      <c r="K1152" s="52"/>
      <c r="L1152" s="53">
        <v>43683</v>
      </c>
      <c r="M1152" s="54">
        <f t="shared" si="465"/>
        <v>2</v>
      </c>
      <c r="N1152" s="52">
        <f t="shared" si="488"/>
        <v>32</v>
      </c>
      <c r="O1152" s="55">
        <f t="shared" ca="1" si="489"/>
        <v>32</v>
      </c>
      <c r="P1152" s="55" t="str">
        <f t="shared" ca="1" si="490"/>
        <v>2019.8</v>
      </c>
      <c r="Q1152" s="56">
        <f t="shared" si="491"/>
        <v>209404.24496663289</v>
      </c>
      <c r="R1152" s="52">
        <f t="shared" ca="1" si="492"/>
        <v>-27</v>
      </c>
      <c r="S1152" s="52"/>
      <c r="T1152" s="52" t="str">
        <f t="shared" ca="1" si="481"/>
        <v/>
      </c>
      <c r="U1152" s="57" t="s">
        <v>178</v>
      </c>
      <c r="V1152" s="58">
        <f t="shared" ca="1" si="493"/>
        <v>0</v>
      </c>
      <c r="W1152" s="59"/>
      <c r="X1152" s="60"/>
      <c r="Y1152" s="61">
        <v>209404.24496663289</v>
      </c>
      <c r="Z1152" s="56">
        <f t="shared" ca="1" si="497"/>
        <v>0</v>
      </c>
      <c r="AA1152" s="56">
        <f t="shared" ca="1" si="497"/>
        <v>0</v>
      </c>
      <c r="AB1152" s="56">
        <f t="shared" ca="1" si="497"/>
        <v>0</v>
      </c>
      <c r="AC1152" s="56">
        <f t="shared" ca="1" si="497"/>
        <v>0</v>
      </c>
      <c r="AD1152" s="56">
        <f t="shared" ca="1" si="497"/>
        <v>0</v>
      </c>
      <c r="AE1152" s="56">
        <f t="shared" ca="1" si="497"/>
        <v>0</v>
      </c>
      <c r="AF1152" s="56">
        <f t="shared" ca="1" si="497"/>
        <v>0</v>
      </c>
      <c r="AG1152" s="56">
        <f t="shared" ca="1" si="497"/>
        <v>0</v>
      </c>
      <c r="AH1152" s="56">
        <f t="shared" ca="1" si="497"/>
        <v>0</v>
      </c>
      <c r="AI1152" s="56">
        <f t="shared" ca="1" si="497"/>
        <v>0</v>
      </c>
      <c r="AJ1152" s="56">
        <f t="shared" ca="1" si="498"/>
        <v>0</v>
      </c>
      <c r="AK1152" s="56">
        <f t="shared" ca="1" si="498"/>
        <v>0</v>
      </c>
      <c r="AL1152" s="56">
        <f t="shared" ca="1" si="498"/>
        <v>0</v>
      </c>
      <c r="AM1152" s="56">
        <f t="shared" ca="1" si="498"/>
        <v>209404.24496663289</v>
      </c>
      <c r="AN1152" s="56">
        <f t="shared" ca="1" si="498"/>
        <v>0</v>
      </c>
      <c r="AO1152" s="56">
        <f t="shared" ca="1" si="498"/>
        <v>0</v>
      </c>
      <c r="AP1152" s="56">
        <f t="shared" ca="1" si="498"/>
        <v>0</v>
      </c>
      <c r="AQ1152" s="56">
        <f t="shared" ca="1" si="498"/>
        <v>0</v>
      </c>
      <c r="AR1152" s="56">
        <f t="shared" ca="1" si="498"/>
        <v>0</v>
      </c>
      <c r="AS1152" s="56">
        <f t="shared" ca="1" si="498"/>
        <v>0</v>
      </c>
      <c r="AT1152" s="56">
        <f t="shared" ca="1" si="499"/>
        <v>0</v>
      </c>
      <c r="AU1152" s="56">
        <f t="shared" ca="1" si="499"/>
        <v>0</v>
      </c>
      <c r="AV1152" s="56">
        <f t="shared" ca="1" si="499"/>
        <v>0</v>
      </c>
      <c r="AW1152" s="56">
        <f t="shared" ca="1" si="499"/>
        <v>0</v>
      </c>
      <c r="AX1152" s="56">
        <f t="shared" ca="1" si="499"/>
        <v>0</v>
      </c>
      <c r="AY1152" s="56">
        <f t="shared" ca="1" si="499"/>
        <v>0</v>
      </c>
      <c r="AZ1152" s="56">
        <f t="shared" ca="1" si="499"/>
        <v>0</v>
      </c>
      <c r="BA1152" s="56">
        <f t="shared" ca="1" si="499"/>
        <v>0</v>
      </c>
      <c r="BB1152" s="56">
        <f t="shared" ca="1" si="499"/>
        <v>0</v>
      </c>
      <c r="BC1152" s="56">
        <f t="shared" ca="1" si="499"/>
        <v>0</v>
      </c>
      <c r="BD1152" s="56">
        <f t="shared" ca="1" si="499"/>
        <v>0</v>
      </c>
      <c r="BE1152" s="56">
        <f t="shared" ca="1" si="499"/>
        <v>0</v>
      </c>
      <c r="BF1152" s="56">
        <f t="shared" ca="1" si="499"/>
        <v>0</v>
      </c>
      <c r="BG1152" s="56">
        <f t="shared" ca="1" si="499"/>
        <v>0</v>
      </c>
      <c r="BH1152" s="1"/>
    </row>
    <row r="1153" spans="2:60" s="4" customFormat="1" ht="12" customHeight="1" x14ac:dyDescent="0.2">
      <c r="B1153" s="117" t="s">
        <v>2413</v>
      </c>
      <c r="C1153" s="4" t="s">
        <v>2403</v>
      </c>
      <c r="E1153" s="62"/>
      <c r="F1153" s="63" t="s">
        <v>1678</v>
      </c>
      <c r="G1153" s="50" t="s">
        <v>1678</v>
      </c>
      <c r="H1153" s="50" t="s">
        <v>2405</v>
      </c>
      <c r="I1153" s="51"/>
      <c r="J1153" s="52">
        <v>30</v>
      </c>
      <c r="K1153" s="52"/>
      <c r="L1153" s="53">
        <v>43690</v>
      </c>
      <c r="M1153" s="54">
        <f t="shared" si="465"/>
        <v>2</v>
      </c>
      <c r="N1153" s="52">
        <f t="shared" si="488"/>
        <v>33</v>
      </c>
      <c r="O1153" s="55">
        <f t="shared" ca="1" si="489"/>
        <v>33</v>
      </c>
      <c r="P1153" s="55" t="str">
        <f t="shared" ca="1" si="490"/>
        <v>2019.8</v>
      </c>
      <c r="Q1153" s="56">
        <f t="shared" si="491"/>
        <v>0</v>
      </c>
      <c r="R1153" s="52">
        <f t="shared" ca="1" si="492"/>
        <v>-34</v>
      </c>
      <c r="S1153" s="52"/>
      <c r="T1153" s="52" t="str">
        <f t="shared" ca="1" si="481"/>
        <v/>
      </c>
      <c r="U1153" s="57" t="s">
        <v>178</v>
      </c>
      <c r="V1153" s="58">
        <f t="shared" ca="1" si="493"/>
        <v>0</v>
      </c>
      <c r="W1153" s="59"/>
      <c r="X1153" s="60"/>
      <c r="Y1153" s="61"/>
      <c r="Z1153" s="56">
        <f t="shared" ca="1" si="497"/>
        <v>0</v>
      </c>
      <c r="AA1153" s="56">
        <f t="shared" ca="1" si="497"/>
        <v>0</v>
      </c>
      <c r="AB1153" s="56">
        <f t="shared" ca="1" si="497"/>
        <v>0</v>
      </c>
      <c r="AC1153" s="56">
        <f t="shared" ca="1" si="497"/>
        <v>0</v>
      </c>
      <c r="AD1153" s="56">
        <f t="shared" ca="1" si="497"/>
        <v>0</v>
      </c>
      <c r="AE1153" s="56">
        <f t="shared" ca="1" si="497"/>
        <v>0</v>
      </c>
      <c r="AF1153" s="56">
        <f t="shared" ca="1" si="497"/>
        <v>0</v>
      </c>
      <c r="AG1153" s="56">
        <f t="shared" ca="1" si="497"/>
        <v>0</v>
      </c>
      <c r="AH1153" s="56">
        <f t="shared" ca="1" si="497"/>
        <v>0</v>
      </c>
      <c r="AI1153" s="56">
        <f t="shared" ca="1" si="497"/>
        <v>0</v>
      </c>
      <c r="AJ1153" s="56">
        <f t="shared" ca="1" si="498"/>
        <v>0</v>
      </c>
      <c r="AK1153" s="56">
        <f t="shared" ca="1" si="498"/>
        <v>0</v>
      </c>
      <c r="AL1153" s="56">
        <f t="shared" ca="1" si="498"/>
        <v>0</v>
      </c>
      <c r="AM1153" s="56">
        <f t="shared" ca="1" si="498"/>
        <v>0</v>
      </c>
      <c r="AN1153" s="56">
        <f t="shared" ca="1" si="498"/>
        <v>0</v>
      </c>
      <c r="AO1153" s="56">
        <f t="shared" ca="1" si="498"/>
        <v>0</v>
      </c>
      <c r="AP1153" s="56">
        <f t="shared" ca="1" si="498"/>
        <v>0</v>
      </c>
      <c r="AQ1153" s="56">
        <f t="shared" ca="1" si="498"/>
        <v>0</v>
      </c>
      <c r="AR1153" s="56">
        <f t="shared" ca="1" si="498"/>
        <v>0</v>
      </c>
      <c r="AS1153" s="56">
        <f t="shared" ca="1" si="498"/>
        <v>0</v>
      </c>
      <c r="AT1153" s="56">
        <f t="shared" ca="1" si="499"/>
        <v>0</v>
      </c>
      <c r="AU1153" s="56">
        <f t="shared" ca="1" si="499"/>
        <v>0</v>
      </c>
      <c r="AV1153" s="56">
        <f t="shared" ca="1" si="499"/>
        <v>0</v>
      </c>
      <c r="AW1153" s="56">
        <f t="shared" ca="1" si="499"/>
        <v>0</v>
      </c>
      <c r="AX1153" s="56">
        <f t="shared" ca="1" si="499"/>
        <v>0</v>
      </c>
      <c r="AY1153" s="56">
        <f t="shared" ca="1" si="499"/>
        <v>0</v>
      </c>
      <c r="AZ1153" s="56">
        <f t="shared" ca="1" si="499"/>
        <v>0</v>
      </c>
      <c r="BA1153" s="56">
        <f t="shared" ca="1" si="499"/>
        <v>0</v>
      </c>
      <c r="BB1153" s="56">
        <f t="shared" ca="1" si="499"/>
        <v>0</v>
      </c>
      <c r="BC1153" s="56">
        <f t="shared" ca="1" si="499"/>
        <v>0</v>
      </c>
      <c r="BD1153" s="56">
        <f t="shared" ca="1" si="499"/>
        <v>0</v>
      </c>
      <c r="BE1153" s="56">
        <f t="shared" ca="1" si="499"/>
        <v>0</v>
      </c>
      <c r="BF1153" s="56">
        <f t="shared" ca="1" si="499"/>
        <v>0</v>
      </c>
      <c r="BG1153" s="56">
        <f t="shared" ca="1" si="499"/>
        <v>0</v>
      </c>
      <c r="BH1153" s="1"/>
    </row>
    <row r="1154" spans="2:60" s="4" customFormat="1" ht="12" customHeight="1" x14ac:dyDescent="0.2">
      <c r="B1154" s="117" t="s">
        <v>2413</v>
      </c>
      <c r="C1154" s="4" t="s">
        <v>2403</v>
      </c>
      <c r="E1154" s="62"/>
      <c r="F1154" s="63" t="s">
        <v>1678</v>
      </c>
      <c r="G1154" s="50" t="s">
        <v>1678</v>
      </c>
      <c r="H1154" s="50" t="s">
        <v>2405</v>
      </c>
      <c r="I1154" s="51"/>
      <c r="J1154" s="52">
        <v>30</v>
      </c>
      <c r="K1154" s="52"/>
      <c r="L1154" s="53">
        <v>43697</v>
      </c>
      <c r="M1154" s="54">
        <f t="shared" si="465"/>
        <v>2</v>
      </c>
      <c r="N1154" s="52">
        <f t="shared" si="488"/>
        <v>34</v>
      </c>
      <c r="O1154" s="55">
        <f t="shared" ca="1" si="489"/>
        <v>34</v>
      </c>
      <c r="P1154" s="55" t="str">
        <f t="shared" ca="1" si="490"/>
        <v>2019.8</v>
      </c>
      <c r="Q1154" s="56">
        <f t="shared" si="491"/>
        <v>0</v>
      </c>
      <c r="R1154" s="52">
        <f t="shared" ca="1" si="492"/>
        <v>-41</v>
      </c>
      <c r="S1154" s="52"/>
      <c r="T1154" s="52" t="str">
        <f t="shared" ca="1" si="481"/>
        <v/>
      </c>
      <c r="U1154" s="57" t="s">
        <v>178</v>
      </c>
      <c r="V1154" s="58">
        <f t="shared" ca="1" si="493"/>
        <v>0</v>
      </c>
      <c r="W1154" s="59"/>
      <c r="X1154" s="60"/>
      <c r="Y1154" s="61"/>
      <c r="Z1154" s="56">
        <f t="shared" ref="Z1154:AI1163" ca="1" si="500">IF($O1154-WEEKNUM(Z$1815)=0,$Y1154,0)</f>
        <v>0</v>
      </c>
      <c r="AA1154" s="56">
        <f t="shared" ca="1" si="500"/>
        <v>0</v>
      </c>
      <c r="AB1154" s="56">
        <f t="shared" ca="1" si="500"/>
        <v>0</v>
      </c>
      <c r="AC1154" s="56">
        <f t="shared" ca="1" si="500"/>
        <v>0</v>
      </c>
      <c r="AD1154" s="56">
        <f t="shared" ca="1" si="500"/>
        <v>0</v>
      </c>
      <c r="AE1154" s="56">
        <f t="shared" ca="1" si="500"/>
        <v>0</v>
      </c>
      <c r="AF1154" s="56">
        <f t="shared" ca="1" si="500"/>
        <v>0</v>
      </c>
      <c r="AG1154" s="56">
        <f t="shared" ca="1" si="500"/>
        <v>0</v>
      </c>
      <c r="AH1154" s="56">
        <f t="shared" ca="1" si="500"/>
        <v>0</v>
      </c>
      <c r="AI1154" s="56">
        <f t="shared" ca="1" si="500"/>
        <v>0</v>
      </c>
      <c r="AJ1154" s="56">
        <f t="shared" ref="AJ1154:AS1163" ca="1" si="501">IF($O1154-WEEKNUM(AJ$1815)=0,$Y1154,0)</f>
        <v>0</v>
      </c>
      <c r="AK1154" s="56">
        <f t="shared" ca="1" si="501"/>
        <v>0</v>
      </c>
      <c r="AL1154" s="56">
        <f t="shared" ca="1" si="501"/>
        <v>0</v>
      </c>
      <c r="AM1154" s="56">
        <f t="shared" ca="1" si="501"/>
        <v>0</v>
      </c>
      <c r="AN1154" s="56">
        <f t="shared" ca="1" si="501"/>
        <v>0</v>
      </c>
      <c r="AO1154" s="56">
        <f t="shared" ca="1" si="501"/>
        <v>0</v>
      </c>
      <c r="AP1154" s="56">
        <f t="shared" ca="1" si="501"/>
        <v>0</v>
      </c>
      <c r="AQ1154" s="56">
        <f t="shared" ca="1" si="501"/>
        <v>0</v>
      </c>
      <c r="AR1154" s="56">
        <f t="shared" ca="1" si="501"/>
        <v>0</v>
      </c>
      <c r="AS1154" s="56">
        <f t="shared" ca="1" si="501"/>
        <v>0</v>
      </c>
      <c r="AT1154" s="56">
        <f t="shared" ref="AT1154:BG1163" ca="1" si="502">IF($O1154-WEEKNUM(AT$1815)=0,$Y1154,0)</f>
        <v>0</v>
      </c>
      <c r="AU1154" s="56">
        <f t="shared" ca="1" si="502"/>
        <v>0</v>
      </c>
      <c r="AV1154" s="56">
        <f t="shared" ca="1" si="502"/>
        <v>0</v>
      </c>
      <c r="AW1154" s="56">
        <f t="shared" ca="1" si="502"/>
        <v>0</v>
      </c>
      <c r="AX1154" s="56">
        <f t="shared" ca="1" si="502"/>
        <v>0</v>
      </c>
      <c r="AY1154" s="56">
        <f t="shared" ca="1" si="502"/>
        <v>0</v>
      </c>
      <c r="AZ1154" s="56">
        <f t="shared" ca="1" si="502"/>
        <v>0</v>
      </c>
      <c r="BA1154" s="56">
        <f t="shared" ca="1" si="502"/>
        <v>0</v>
      </c>
      <c r="BB1154" s="56">
        <f t="shared" ca="1" si="502"/>
        <v>0</v>
      </c>
      <c r="BC1154" s="56">
        <f t="shared" ca="1" si="502"/>
        <v>0</v>
      </c>
      <c r="BD1154" s="56">
        <f t="shared" ca="1" si="502"/>
        <v>0</v>
      </c>
      <c r="BE1154" s="56">
        <f t="shared" ca="1" si="502"/>
        <v>0</v>
      </c>
      <c r="BF1154" s="56">
        <f t="shared" ca="1" si="502"/>
        <v>0</v>
      </c>
      <c r="BG1154" s="56">
        <f t="shared" ca="1" si="502"/>
        <v>0</v>
      </c>
      <c r="BH1154" s="1"/>
    </row>
    <row r="1155" spans="2:60" s="4" customFormat="1" ht="12" customHeight="1" x14ac:dyDescent="0.2">
      <c r="B1155" s="117" t="s">
        <v>2413</v>
      </c>
      <c r="C1155" s="4" t="s">
        <v>2403</v>
      </c>
      <c r="E1155" s="62"/>
      <c r="F1155" s="63" t="s">
        <v>1678</v>
      </c>
      <c r="G1155" s="50" t="s">
        <v>1678</v>
      </c>
      <c r="H1155" s="50" t="s">
        <v>2405</v>
      </c>
      <c r="I1155" s="51"/>
      <c r="J1155" s="52">
        <v>30</v>
      </c>
      <c r="K1155" s="52"/>
      <c r="L1155" s="53">
        <v>43704</v>
      </c>
      <c r="M1155" s="54">
        <f t="shared" si="465"/>
        <v>2</v>
      </c>
      <c r="N1155" s="52">
        <f t="shared" si="488"/>
        <v>35</v>
      </c>
      <c r="O1155" s="55">
        <f t="shared" ca="1" si="489"/>
        <v>35</v>
      </c>
      <c r="P1155" s="55" t="str">
        <f t="shared" ca="1" si="490"/>
        <v>2019.8</v>
      </c>
      <c r="Q1155" s="56">
        <f t="shared" si="491"/>
        <v>0</v>
      </c>
      <c r="R1155" s="52">
        <f t="shared" ca="1" si="492"/>
        <v>-48</v>
      </c>
      <c r="S1155" s="52"/>
      <c r="T1155" s="52" t="str">
        <f t="shared" ca="1" si="481"/>
        <v/>
      </c>
      <c r="U1155" s="57" t="s">
        <v>178</v>
      </c>
      <c r="V1155" s="58">
        <f t="shared" ca="1" si="493"/>
        <v>0</v>
      </c>
      <c r="W1155" s="59"/>
      <c r="X1155" s="60"/>
      <c r="Y1155" s="61"/>
      <c r="Z1155" s="56">
        <f t="shared" ca="1" si="500"/>
        <v>0</v>
      </c>
      <c r="AA1155" s="56">
        <f t="shared" ca="1" si="500"/>
        <v>0</v>
      </c>
      <c r="AB1155" s="56">
        <f t="shared" ca="1" si="500"/>
        <v>0</v>
      </c>
      <c r="AC1155" s="56">
        <f t="shared" ca="1" si="500"/>
        <v>0</v>
      </c>
      <c r="AD1155" s="56">
        <f t="shared" ca="1" si="500"/>
        <v>0</v>
      </c>
      <c r="AE1155" s="56">
        <f t="shared" ca="1" si="500"/>
        <v>0</v>
      </c>
      <c r="AF1155" s="56">
        <f t="shared" ca="1" si="500"/>
        <v>0</v>
      </c>
      <c r="AG1155" s="56">
        <f t="shared" ca="1" si="500"/>
        <v>0</v>
      </c>
      <c r="AH1155" s="56">
        <f t="shared" ca="1" si="500"/>
        <v>0</v>
      </c>
      <c r="AI1155" s="56">
        <f t="shared" ca="1" si="500"/>
        <v>0</v>
      </c>
      <c r="AJ1155" s="56">
        <f t="shared" ca="1" si="501"/>
        <v>0</v>
      </c>
      <c r="AK1155" s="56">
        <f t="shared" ca="1" si="501"/>
        <v>0</v>
      </c>
      <c r="AL1155" s="56">
        <f t="shared" ca="1" si="501"/>
        <v>0</v>
      </c>
      <c r="AM1155" s="56">
        <f t="shared" ca="1" si="501"/>
        <v>0</v>
      </c>
      <c r="AN1155" s="56">
        <f t="shared" ca="1" si="501"/>
        <v>0</v>
      </c>
      <c r="AO1155" s="56">
        <f t="shared" ca="1" si="501"/>
        <v>0</v>
      </c>
      <c r="AP1155" s="56">
        <f t="shared" ca="1" si="501"/>
        <v>0</v>
      </c>
      <c r="AQ1155" s="56">
        <f t="shared" ca="1" si="501"/>
        <v>0</v>
      </c>
      <c r="AR1155" s="56">
        <f t="shared" ca="1" si="501"/>
        <v>0</v>
      </c>
      <c r="AS1155" s="56">
        <f t="shared" ca="1" si="501"/>
        <v>0</v>
      </c>
      <c r="AT1155" s="56">
        <f t="shared" ca="1" si="502"/>
        <v>0</v>
      </c>
      <c r="AU1155" s="56">
        <f t="shared" ca="1" si="502"/>
        <v>0</v>
      </c>
      <c r="AV1155" s="56">
        <f t="shared" ca="1" si="502"/>
        <v>0</v>
      </c>
      <c r="AW1155" s="56">
        <f t="shared" ca="1" si="502"/>
        <v>0</v>
      </c>
      <c r="AX1155" s="56">
        <f t="shared" ca="1" si="502"/>
        <v>0</v>
      </c>
      <c r="AY1155" s="56">
        <f t="shared" ca="1" si="502"/>
        <v>0</v>
      </c>
      <c r="AZ1155" s="56">
        <f t="shared" ca="1" si="502"/>
        <v>0</v>
      </c>
      <c r="BA1155" s="56">
        <f t="shared" ca="1" si="502"/>
        <v>0</v>
      </c>
      <c r="BB1155" s="56">
        <f t="shared" ca="1" si="502"/>
        <v>0</v>
      </c>
      <c r="BC1155" s="56">
        <f t="shared" ca="1" si="502"/>
        <v>0</v>
      </c>
      <c r="BD1155" s="56">
        <f t="shared" ca="1" si="502"/>
        <v>0</v>
      </c>
      <c r="BE1155" s="56">
        <f t="shared" ca="1" si="502"/>
        <v>0</v>
      </c>
      <c r="BF1155" s="56">
        <f t="shared" ca="1" si="502"/>
        <v>0</v>
      </c>
      <c r="BG1155" s="56">
        <f t="shared" ca="1" si="502"/>
        <v>0</v>
      </c>
      <c r="BH1155" s="1"/>
    </row>
    <row r="1156" spans="2:60" s="4" customFormat="1" ht="12" customHeight="1" x14ac:dyDescent="0.2">
      <c r="B1156" s="117" t="s">
        <v>2413</v>
      </c>
      <c r="C1156" s="4" t="s">
        <v>2403</v>
      </c>
      <c r="E1156" s="62"/>
      <c r="F1156" s="63" t="s">
        <v>1678</v>
      </c>
      <c r="G1156" s="50" t="s">
        <v>1678</v>
      </c>
      <c r="H1156" s="50" t="s">
        <v>2405</v>
      </c>
      <c r="I1156" s="51"/>
      <c r="J1156" s="52">
        <v>30</v>
      </c>
      <c r="K1156" s="52"/>
      <c r="L1156" s="53">
        <v>43711</v>
      </c>
      <c r="M1156" s="54">
        <f t="shared" ref="M1156:M1169" si="503">IF(L1156="","-",WEEKDAY(L1156,2))</f>
        <v>2</v>
      </c>
      <c r="N1156" s="52">
        <f t="shared" si="488"/>
        <v>36</v>
      </c>
      <c r="O1156" s="55">
        <f t="shared" ca="1" si="489"/>
        <v>36</v>
      </c>
      <c r="P1156" s="55" t="str">
        <f t="shared" ca="1" si="490"/>
        <v>2019.9</v>
      </c>
      <c r="Q1156" s="56">
        <f t="shared" si="491"/>
        <v>220740.50935282395</v>
      </c>
      <c r="R1156" s="52">
        <f t="shared" ca="1" si="492"/>
        <v>-55</v>
      </c>
      <c r="S1156" s="52"/>
      <c r="T1156" s="52" t="str">
        <f t="shared" ca="1" si="481"/>
        <v/>
      </c>
      <c r="U1156" s="57" t="s">
        <v>178</v>
      </c>
      <c r="V1156" s="58">
        <f t="shared" ca="1" si="493"/>
        <v>0</v>
      </c>
      <c r="W1156" s="59"/>
      <c r="X1156" s="60"/>
      <c r="Y1156" s="61">
        <v>220740.50935282395</v>
      </c>
      <c r="Z1156" s="56">
        <f t="shared" ca="1" si="500"/>
        <v>0</v>
      </c>
      <c r="AA1156" s="56">
        <f t="shared" ca="1" si="500"/>
        <v>0</v>
      </c>
      <c r="AB1156" s="56">
        <f t="shared" ca="1" si="500"/>
        <v>0</v>
      </c>
      <c r="AC1156" s="56">
        <f t="shared" ca="1" si="500"/>
        <v>0</v>
      </c>
      <c r="AD1156" s="56">
        <f t="shared" ca="1" si="500"/>
        <v>0</v>
      </c>
      <c r="AE1156" s="56">
        <f t="shared" ca="1" si="500"/>
        <v>0</v>
      </c>
      <c r="AF1156" s="56">
        <f t="shared" ca="1" si="500"/>
        <v>0</v>
      </c>
      <c r="AG1156" s="56">
        <f t="shared" ca="1" si="500"/>
        <v>0</v>
      </c>
      <c r="AH1156" s="56">
        <f t="shared" ca="1" si="500"/>
        <v>0</v>
      </c>
      <c r="AI1156" s="56">
        <f t="shared" ca="1" si="500"/>
        <v>0</v>
      </c>
      <c r="AJ1156" s="56">
        <f t="shared" ca="1" si="501"/>
        <v>0</v>
      </c>
      <c r="AK1156" s="56">
        <f t="shared" ca="1" si="501"/>
        <v>0</v>
      </c>
      <c r="AL1156" s="56">
        <f t="shared" ca="1" si="501"/>
        <v>0</v>
      </c>
      <c r="AM1156" s="56">
        <f t="shared" ca="1" si="501"/>
        <v>0</v>
      </c>
      <c r="AN1156" s="56">
        <f t="shared" ca="1" si="501"/>
        <v>0</v>
      </c>
      <c r="AO1156" s="56">
        <f t="shared" ca="1" si="501"/>
        <v>0</v>
      </c>
      <c r="AP1156" s="56">
        <f t="shared" ca="1" si="501"/>
        <v>0</v>
      </c>
      <c r="AQ1156" s="56">
        <f t="shared" ca="1" si="501"/>
        <v>220740.50935282395</v>
      </c>
      <c r="AR1156" s="56">
        <f t="shared" ca="1" si="501"/>
        <v>0</v>
      </c>
      <c r="AS1156" s="56">
        <f t="shared" ca="1" si="501"/>
        <v>0</v>
      </c>
      <c r="AT1156" s="56">
        <f t="shared" ca="1" si="502"/>
        <v>0</v>
      </c>
      <c r="AU1156" s="56">
        <f t="shared" ca="1" si="502"/>
        <v>0</v>
      </c>
      <c r="AV1156" s="56">
        <f t="shared" ca="1" si="502"/>
        <v>0</v>
      </c>
      <c r="AW1156" s="56">
        <f t="shared" ca="1" si="502"/>
        <v>0</v>
      </c>
      <c r="AX1156" s="56">
        <f t="shared" ca="1" si="502"/>
        <v>0</v>
      </c>
      <c r="AY1156" s="56">
        <f t="shared" ca="1" si="502"/>
        <v>0</v>
      </c>
      <c r="AZ1156" s="56">
        <f t="shared" ca="1" si="502"/>
        <v>0</v>
      </c>
      <c r="BA1156" s="56">
        <f t="shared" ca="1" si="502"/>
        <v>0</v>
      </c>
      <c r="BB1156" s="56">
        <f t="shared" ca="1" si="502"/>
        <v>0</v>
      </c>
      <c r="BC1156" s="56">
        <f t="shared" ca="1" si="502"/>
        <v>0</v>
      </c>
      <c r="BD1156" s="56">
        <f t="shared" ca="1" si="502"/>
        <v>0</v>
      </c>
      <c r="BE1156" s="56">
        <f t="shared" ca="1" si="502"/>
        <v>0</v>
      </c>
      <c r="BF1156" s="56">
        <f t="shared" ca="1" si="502"/>
        <v>0</v>
      </c>
      <c r="BG1156" s="56">
        <f t="shared" ca="1" si="502"/>
        <v>0</v>
      </c>
      <c r="BH1156" s="1"/>
    </row>
    <row r="1157" spans="2:60" s="4" customFormat="1" ht="12" customHeight="1" x14ac:dyDescent="0.2">
      <c r="B1157" s="117" t="s">
        <v>2413</v>
      </c>
      <c r="C1157" s="4" t="s">
        <v>2403</v>
      </c>
      <c r="E1157" s="62"/>
      <c r="F1157" s="63" t="s">
        <v>1678</v>
      </c>
      <c r="G1157" s="50" t="s">
        <v>1678</v>
      </c>
      <c r="H1157" s="50" t="s">
        <v>2405</v>
      </c>
      <c r="I1157" s="51"/>
      <c r="J1157" s="52">
        <v>30</v>
      </c>
      <c r="K1157" s="52"/>
      <c r="L1157" s="53">
        <v>43718</v>
      </c>
      <c r="M1157" s="54">
        <f t="shared" si="503"/>
        <v>2</v>
      </c>
      <c r="N1157" s="52">
        <f t="shared" si="488"/>
        <v>37</v>
      </c>
      <c r="O1157" s="55">
        <f t="shared" ca="1" si="489"/>
        <v>37</v>
      </c>
      <c r="P1157" s="55" t="str">
        <f t="shared" ca="1" si="490"/>
        <v>2019.9</v>
      </c>
      <c r="Q1157" s="56">
        <f t="shared" si="491"/>
        <v>0</v>
      </c>
      <c r="R1157" s="52">
        <f t="shared" ca="1" si="492"/>
        <v>-62</v>
      </c>
      <c r="S1157" s="52"/>
      <c r="T1157" s="52" t="str">
        <f t="shared" ca="1" si="481"/>
        <v/>
      </c>
      <c r="U1157" s="57" t="s">
        <v>178</v>
      </c>
      <c r="V1157" s="58">
        <f t="shared" ca="1" si="493"/>
        <v>0</v>
      </c>
      <c r="W1157" s="59"/>
      <c r="X1157" s="60"/>
      <c r="Y1157" s="61"/>
      <c r="Z1157" s="56">
        <f t="shared" ca="1" si="500"/>
        <v>0</v>
      </c>
      <c r="AA1157" s="56">
        <f t="shared" ca="1" si="500"/>
        <v>0</v>
      </c>
      <c r="AB1157" s="56">
        <f t="shared" ca="1" si="500"/>
        <v>0</v>
      </c>
      <c r="AC1157" s="56">
        <f t="shared" ca="1" si="500"/>
        <v>0</v>
      </c>
      <c r="AD1157" s="56">
        <f t="shared" ca="1" si="500"/>
        <v>0</v>
      </c>
      <c r="AE1157" s="56">
        <f t="shared" ca="1" si="500"/>
        <v>0</v>
      </c>
      <c r="AF1157" s="56">
        <f t="shared" ca="1" si="500"/>
        <v>0</v>
      </c>
      <c r="AG1157" s="56">
        <f t="shared" ca="1" si="500"/>
        <v>0</v>
      </c>
      <c r="AH1157" s="56">
        <f t="shared" ca="1" si="500"/>
        <v>0</v>
      </c>
      <c r="AI1157" s="56">
        <f t="shared" ca="1" si="500"/>
        <v>0</v>
      </c>
      <c r="AJ1157" s="56">
        <f t="shared" ca="1" si="501"/>
        <v>0</v>
      </c>
      <c r="AK1157" s="56">
        <f t="shared" ca="1" si="501"/>
        <v>0</v>
      </c>
      <c r="AL1157" s="56">
        <f t="shared" ca="1" si="501"/>
        <v>0</v>
      </c>
      <c r="AM1157" s="56">
        <f t="shared" ca="1" si="501"/>
        <v>0</v>
      </c>
      <c r="AN1157" s="56">
        <f t="shared" ca="1" si="501"/>
        <v>0</v>
      </c>
      <c r="AO1157" s="56">
        <f t="shared" ca="1" si="501"/>
        <v>0</v>
      </c>
      <c r="AP1157" s="56">
        <f t="shared" ca="1" si="501"/>
        <v>0</v>
      </c>
      <c r="AQ1157" s="56">
        <f t="shared" ca="1" si="501"/>
        <v>0</v>
      </c>
      <c r="AR1157" s="56">
        <f t="shared" ca="1" si="501"/>
        <v>0</v>
      </c>
      <c r="AS1157" s="56">
        <f t="shared" ca="1" si="501"/>
        <v>0</v>
      </c>
      <c r="AT1157" s="56">
        <f t="shared" ca="1" si="502"/>
        <v>0</v>
      </c>
      <c r="AU1157" s="56">
        <f t="shared" ca="1" si="502"/>
        <v>0</v>
      </c>
      <c r="AV1157" s="56">
        <f t="shared" ca="1" si="502"/>
        <v>0</v>
      </c>
      <c r="AW1157" s="56">
        <f t="shared" ca="1" si="502"/>
        <v>0</v>
      </c>
      <c r="AX1157" s="56">
        <f t="shared" ca="1" si="502"/>
        <v>0</v>
      </c>
      <c r="AY1157" s="56">
        <f t="shared" ca="1" si="502"/>
        <v>0</v>
      </c>
      <c r="AZ1157" s="56">
        <f t="shared" ca="1" si="502"/>
        <v>0</v>
      </c>
      <c r="BA1157" s="56">
        <f t="shared" ca="1" si="502"/>
        <v>0</v>
      </c>
      <c r="BB1157" s="56">
        <f t="shared" ca="1" si="502"/>
        <v>0</v>
      </c>
      <c r="BC1157" s="56">
        <f t="shared" ca="1" si="502"/>
        <v>0</v>
      </c>
      <c r="BD1157" s="56">
        <f t="shared" ca="1" si="502"/>
        <v>0</v>
      </c>
      <c r="BE1157" s="56">
        <f t="shared" ca="1" si="502"/>
        <v>0</v>
      </c>
      <c r="BF1157" s="56">
        <f t="shared" ca="1" si="502"/>
        <v>0</v>
      </c>
      <c r="BG1157" s="56">
        <f t="shared" ca="1" si="502"/>
        <v>0</v>
      </c>
      <c r="BH1157" s="1"/>
    </row>
    <row r="1158" spans="2:60" s="4" customFormat="1" ht="12" customHeight="1" x14ac:dyDescent="0.2">
      <c r="B1158" s="117" t="s">
        <v>2413</v>
      </c>
      <c r="C1158" s="4" t="s">
        <v>2403</v>
      </c>
      <c r="E1158" s="62"/>
      <c r="F1158" s="63" t="s">
        <v>1678</v>
      </c>
      <c r="G1158" s="50" t="s">
        <v>1678</v>
      </c>
      <c r="H1158" s="50" t="s">
        <v>2405</v>
      </c>
      <c r="I1158" s="51"/>
      <c r="J1158" s="52">
        <v>30</v>
      </c>
      <c r="K1158" s="52"/>
      <c r="L1158" s="53">
        <v>43725</v>
      </c>
      <c r="M1158" s="54">
        <f t="shared" si="503"/>
        <v>2</v>
      </c>
      <c r="N1158" s="52">
        <f t="shared" si="488"/>
        <v>38</v>
      </c>
      <c r="O1158" s="55">
        <f t="shared" ca="1" si="489"/>
        <v>38</v>
      </c>
      <c r="P1158" s="55" t="str">
        <f t="shared" ca="1" si="490"/>
        <v>2019.9</v>
      </c>
      <c r="Q1158" s="56">
        <f t="shared" si="491"/>
        <v>0</v>
      </c>
      <c r="R1158" s="52">
        <f t="shared" ca="1" si="492"/>
        <v>-69</v>
      </c>
      <c r="S1158" s="52"/>
      <c r="T1158" s="52" t="str">
        <f t="shared" ca="1" si="481"/>
        <v/>
      </c>
      <c r="U1158" s="57" t="s">
        <v>178</v>
      </c>
      <c r="V1158" s="58">
        <f t="shared" ca="1" si="493"/>
        <v>0</v>
      </c>
      <c r="W1158" s="59"/>
      <c r="X1158" s="60"/>
      <c r="Y1158" s="61"/>
      <c r="Z1158" s="56">
        <f t="shared" ca="1" si="500"/>
        <v>0</v>
      </c>
      <c r="AA1158" s="56">
        <f t="shared" ca="1" si="500"/>
        <v>0</v>
      </c>
      <c r="AB1158" s="56">
        <f t="shared" ca="1" si="500"/>
        <v>0</v>
      </c>
      <c r="AC1158" s="56">
        <f t="shared" ca="1" si="500"/>
        <v>0</v>
      </c>
      <c r="AD1158" s="56">
        <f t="shared" ca="1" si="500"/>
        <v>0</v>
      </c>
      <c r="AE1158" s="56">
        <f t="shared" ca="1" si="500"/>
        <v>0</v>
      </c>
      <c r="AF1158" s="56">
        <f t="shared" ca="1" si="500"/>
        <v>0</v>
      </c>
      <c r="AG1158" s="56">
        <f t="shared" ca="1" si="500"/>
        <v>0</v>
      </c>
      <c r="AH1158" s="56">
        <f t="shared" ca="1" si="500"/>
        <v>0</v>
      </c>
      <c r="AI1158" s="56">
        <f t="shared" ca="1" si="500"/>
        <v>0</v>
      </c>
      <c r="AJ1158" s="56">
        <f t="shared" ca="1" si="501"/>
        <v>0</v>
      </c>
      <c r="AK1158" s="56">
        <f t="shared" ca="1" si="501"/>
        <v>0</v>
      </c>
      <c r="AL1158" s="56">
        <f t="shared" ca="1" si="501"/>
        <v>0</v>
      </c>
      <c r="AM1158" s="56">
        <f t="shared" ca="1" si="501"/>
        <v>0</v>
      </c>
      <c r="AN1158" s="56">
        <f t="shared" ca="1" si="501"/>
        <v>0</v>
      </c>
      <c r="AO1158" s="56">
        <f t="shared" ca="1" si="501"/>
        <v>0</v>
      </c>
      <c r="AP1158" s="56">
        <f t="shared" ca="1" si="501"/>
        <v>0</v>
      </c>
      <c r="AQ1158" s="56">
        <f t="shared" ca="1" si="501"/>
        <v>0</v>
      </c>
      <c r="AR1158" s="56">
        <f t="shared" ca="1" si="501"/>
        <v>0</v>
      </c>
      <c r="AS1158" s="56">
        <f t="shared" ca="1" si="501"/>
        <v>0</v>
      </c>
      <c r="AT1158" s="56">
        <f t="shared" ca="1" si="502"/>
        <v>0</v>
      </c>
      <c r="AU1158" s="56">
        <f t="shared" ca="1" si="502"/>
        <v>0</v>
      </c>
      <c r="AV1158" s="56">
        <f t="shared" ca="1" si="502"/>
        <v>0</v>
      </c>
      <c r="AW1158" s="56">
        <f t="shared" ca="1" si="502"/>
        <v>0</v>
      </c>
      <c r="AX1158" s="56">
        <f t="shared" ca="1" si="502"/>
        <v>0</v>
      </c>
      <c r="AY1158" s="56">
        <f t="shared" ca="1" si="502"/>
        <v>0</v>
      </c>
      <c r="AZ1158" s="56">
        <f t="shared" ca="1" si="502"/>
        <v>0</v>
      </c>
      <c r="BA1158" s="56">
        <f t="shared" ca="1" si="502"/>
        <v>0</v>
      </c>
      <c r="BB1158" s="56">
        <f t="shared" ca="1" si="502"/>
        <v>0</v>
      </c>
      <c r="BC1158" s="56">
        <f t="shared" ca="1" si="502"/>
        <v>0</v>
      </c>
      <c r="BD1158" s="56">
        <f t="shared" ca="1" si="502"/>
        <v>0</v>
      </c>
      <c r="BE1158" s="56">
        <f t="shared" ca="1" si="502"/>
        <v>0</v>
      </c>
      <c r="BF1158" s="56">
        <f t="shared" ca="1" si="502"/>
        <v>0</v>
      </c>
      <c r="BG1158" s="56">
        <f t="shared" ca="1" si="502"/>
        <v>0</v>
      </c>
      <c r="BH1158" s="1"/>
    </row>
    <row r="1159" spans="2:60" s="4" customFormat="1" ht="12" customHeight="1" x14ac:dyDescent="0.2">
      <c r="B1159" s="117" t="s">
        <v>2413</v>
      </c>
      <c r="C1159" s="4" t="s">
        <v>2403</v>
      </c>
      <c r="E1159" s="62"/>
      <c r="F1159" s="63" t="s">
        <v>1678</v>
      </c>
      <c r="G1159" s="50" t="s">
        <v>1678</v>
      </c>
      <c r="H1159" s="50" t="s">
        <v>2405</v>
      </c>
      <c r="I1159" s="51"/>
      <c r="J1159" s="52">
        <v>30</v>
      </c>
      <c r="K1159" s="52"/>
      <c r="L1159" s="53">
        <v>43732</v>
      </c>
      <c r="M1159" s="54">
        <f t="shared" si="503"/>
        <v>2</v>
      </c>
      <c r="N1159" s="52">
        <f t="shared" si="488"/>
        <v>39</v>
      </c>
      <c r="O1159" s="55">
        <f t="shared" ca="1" si="489"/>
        <v>39</v>
      </c>
      <c r="P1159" s="55" t="str">
        <f t="shared" ca="1" si="490"/>
        <v>2019.9</v>
      </c>
      <c r="Q1159" s="56">
        <f t="shared" si="491"/>
        <v>0</v>
      </c>
      <c r="R1159" s="52">
        <f t="shared" ca="1" si="492"/>
        <v>-76</v>
      </c>
      <c r="S1159" s="52"/>
      <c r="T1159" s="52" t="str">
        <f t="shared" ca="1" si="481"/>
        <v/>
      </c>
      <c r="U1159" s="57" t="s">
        <v>178</v>
      </c>
      <c r="V1159" s="58">
        <f t="shared" ca="1" si="493"/>
        <v>0</v>
      </c>
      <c r="W1159" s="59"/>
      <c r="X1159" s="60"/>
      <c r="Y1159" s="61"/>
      <c r="Z1159" s="56">
        <f t="shared" ca="1" si="500"/>
        <v>0</v>
      </c>
      <c r="AA1159" s="56">
        <f t="shared" ca="1" si="500"/>
        <v>0</v>
      </c>
      <c r="AB1159" s="56">
        <f t="shared" ca="1" si="500"/>
        <v>0</v>
      </c>
      <c r="AC1159" s="56">
        <f t="shared" ca="1" si="500"/>
        <v>0</v>
      </c>
      <c r="AD1159" s="56">
        <f t="shared" ca="1" si="500"/>
        <v>0</v>
      </c>
      <c r="AE1159" s="56">
        <f t="shared" ca="1" si="500"/>
        <v>0</v>
      </c>
      <c r="AF1159" s="56">
        <f t="shared" ca="1" si="500"/>
        <v>0</v>
      </c>
      <c r="AG1159" s="56">
        <f t="shared" ca="1" si="500"/>
        <v>0</v>
      </c>
      <c r="AH1159" s="56">
        <f t="shared" ca="1" si="500"/>
        <v>0</v>
      </c>
      <c r="AI1159" s="56">
        <f t="shared" ca="1" si="500"/>
        <v>0</v>
      </c>
      <c r="AJ1159" s="56">
        <f t="shared" ca="1" si="501"/>
        <v>0</v>
      </c>
      <c r="AK1159" s="56">
        <f t="shared" ca="1" si="501"/>
        <v>0</v>
      </c>
      <c r="AL1159" s="56">
        <f t="shared" ca="1" si="501"/>
        <v>0</v>
      </c>
      <c r="AM1159" s="56">
        <f t="shared" ca="1" si="501"/>
        <v>0</v>
      </c>
      <c r="AN1159" s="56">
        <f t="shared" ca="1" si="501"/>
        <v>0</v>
      </c>
      <c r="AO1159" s="56">
        <f t="shared" ca="1" si="501"/>
        <v>0</v>
      </c>
      <c r="AP1159" s="56">
        <f t="shared" ca="1" si="501"/>
        <v>0</v>
      </c>
      <c r="AQ1159" s="56">
        <f t="shared" ca="1" si="501"/>
        <v>0</v>
      </c>
      <c r="AR1159" s="56">
        <f t="shared" ca="1" si="501"/>
        <v>0</v>
      </c>
      <c r="AS1159" s="56">
        <f t="shared" ca="1" si="501"/>
        <v>0</v>
      </c>
      <c r="AT1159" s="56">
        <f t="shared" ca="1" si="502"/>
        <v>0</v>
      </c>
      <c r="AU1159" s="56">
        <f t="shared" ca="1" si="502"/>
        <v>0</v>
      </c>
      <c r="AV1159" s="56">
        <f t="shared" ca="1" si="502"/>
        <v>0</v>
      </c>
      <c r="AW1159" s="56">
        <f t="shared" ca="1" si="502"/>
        <v>0</v>
      </c>
      <c r="AX1159" s="56">
        <f t="shared" ca="1" si="502"/>
        <v>0</v>
      </c>
      <c r="AY1159" s="56">
        <f t="shared" ca="1" si="502"/>
        <v>0</v>
      </c>
      <c r="AZ1159" s="56">
        <f t="shared" ca="1" si="502"/>
        <v>0</v>
      </c>
      <c r="BA1159" s="56">
        <f t="shared" ca="1" si="502"/>
        <v>0</v>
      </c>
      <c r="BB1159" s="56">
        <f t="shared" ca="1" si="502"/>
        <v>0</v>
      </c>
      <c r="BC1159" s="56">
        <f t="shared" ca="1" si="502"/>
        <v>0</v>
      </c>
      <c r="BD1159" s="56">
        <f t="shared" ca="1" si="502"/>
        <v>0</v>
      </c>
      <c r="BE1159" s="56">
        <f t="shared" ca="1" si="502"/>
        <v>0</v>
      </c>
      <c r="BF1159" s="56">
        <f t="shared" ca="1" si="502"/>
        <v>0</v>
      </c>
      <c r="BG1159" s="56">
        <f t="shared" ca="1" si="502"/>
        <v>0</v>
      </c>
      <c r="BH1159" s="1"/>
    </row>
    <row r="1160" spans="2:60" s="4" customFormat="1" ht="12" customHeight="1" x14ac:dyDescent="0.2">
      <c r="B1160" s="117" t="s">
        <v>2413</v>
      </c>
      <c r="C1160" s="4" t="s">
        <v>2403</v>
      </c>
      <c r="E1160" s="62"/>
      <c r="F1160" s="63" t="s">
        <v>1678</v>
      </c>
      <c r="G1160" s="50" t="s">
        <v>1678</v>
      </c>
      <c r="H1160" s="50" t="s">
        <v>2405</v>
      </c>
      <c r="I1160" s="51"/>
      <c r="J1160" s="52">
        <v>30</v>
      </c>
      <c r="K1160" s="52"/>
      <c r="L1160" s="53">
        <v>43739</v>
      </c>
      <c r="M1160" s="54">
        <f t="shared" si="503"/>
        <v>2</v>
      </c>
      <c r="N1160" s="52">
        <f t="shared" si="488"/>
        <v>40</v>
      </c>
      <c r="O1160" s="55">
        <f t="shared" ca="1" si="489"/>
        <v>40</v>
      </c>
      <c r="P1160" s="55" t="str">
        <f t="shared" ca="1" si="490"/>
        <v>2019.10</v>
      </c>
      <c r="Q1160" s="56">
        <f t="shared" si="491"/>
        <v>230857.61579800659</v>
      </c>
      <c r="R1160" s="52">
        <f t="shared" ca="1" si="492"/>
        <v>-83</v>
      </c>
      <c r="S1160" s="52"/>
      <c r="T1160" s="52" t="str">
        <f t="shared" ca="1" si="481"/>
        <v/>
      </c>
      <c r="U1160" s="57" t="s">
        <v>178</v>
      </c>
      <c r="V1160" s="58">
        <f t="shared" ca="1" si="493"/>
        <v>0</v>
      </c>
      <c r="W1160" s="59"/>
      <c r="X1160" s="60"/>
      <c r="Y1160" s="61">
        <v>230857.61579800659</v>
      </c>
      <c r="Z1160" s="56">
        <f t="shared" ca="1" si="500"/>
        <v>0</v>
      </c>
      <c r="AA1160" s="56">
        <f t="shared" ca="1" si="500"/>
        <v>0</v>
      </c>
      <c r="AB1160" s="56">
        <f t="shared" ca="1" si="500"/>
        <v>0</v>
      </c>
      <c r="AC1160" s="56">
        <f t="shared" ca="1" si="500"/>
        <v>0</v>
      </c>
      <c r="AD1160" s="56">
        <f t="shared" ca="1" si="500"/>
        <v>0</v>
      </c>
      <c r="AE1160" s="56">
        <f t="shared" ca="1" si="500"/>
        <v>0</v>
      </c>
      <c r="AF1160" s="56">
        <f t="shared" ca="1" si="500"/>
        <v>0</v>
      </c>
      <c r="AG1160" s="56">
        <f t="shared" ca="1" si="500"/>
        <v>0</v>
      </c>
      <c r="AH1160" s="56">
        <f t="shared" ca="1" si="500"/>
        <v>0</v>
      </c>
      <c r="AI1160" s="56">
        <f t="shared" ca="1" si="500"/>
        <v>0</v>
      </c>
      <c r="AJ1160" s="56">
        <f t="shared" ca="1" si="501"/>
        <v>0</v>
      </c>
      <c r="AK1160" s="56">
        <f t="shared" ca="1" si="501"/>
        <v>0</v>
      </c>
      <c r="AL1160" s="56">
        <f t="shared" ca="1" si="501"/>
        <v>0</v>
      </c>
      <c r="AM1160" s="56">
        <f t="shared" ca="1" si="501"/>
        <v>0</v>
      </c>
      <c r="AN1160" s="56">
        <f t="shared" ca="1" si="501"/>
        <v>0</v>
      </c>
      <c r="AO1160" s="56">
        <f t="shared" ca="1" si="501"/>
        <v>0</v>
      </c>
      <c r="AP1160" s="56">
        <f t="shared" ca="1" si="501"/>
        <v>0</v>
      </c>
      <c r="AQ1160" s="56">
        <f t="shared" ca="1" si="501"/>
        <v>0</v>
      </c>
      <c r="AR1160" s="56">
        <f t="shared" ca="1" si="501"/>
        <v>0</v>
      </c>
      <c r="AS1160" s="56">
        <f t="shared" ca="1" si="501"/>
        <v>0</v>
      </c>
      <c r="AT1160" s="56">
        <f t="shared" ca="1" si="502"/>
        <v>0</v>
      </c>
      <c r="AU1160" s="56">
        <f t="shared" ca="1" si="502"/>
        <v>230857.61579800659</v>
      </c>
      <c r="AV1160" s="56">
        <f t="shared" ca="1" si="502"/>
        <v>0</v>
      </c>
      <c r="AW1160" s="56">
        <f t="shared" ca="1" si="502"/>
        <v>0</v>
      </c>
      <c r="AX1160" s="56">
        <f t="shared" ca="1" si="502"/>
        <v>0</v>
      </c>
      <c r="AY1160" s="56">
        <f t="shared" ca="1" si="502"/>
        <v>0</v>
      </c>
      <c r="AZ1160" s="56">
        <f t="shared" ca="1" si="502"/>
        <v>0</v>
      </c>
      <c r="BA1160" s="56">
        <f t="shared" ca="1" si="502"/>
        <v>0</v>
      </c>
      <c r="BB1160" s="56">
        <f t="shared" ca="1" si="502"/>
        <v>0</v>
      </c>
      <c r="BC1160" s="56">
        <f t="shared" ca="1" si="502"/>
        <v>0</v>
      </c>
      <c r="BD1160" s="56">
        <f t="shared" ca="1" si="502"/>
        <v>0</v>
      </c>
      <c r="BE1160" s="56">
        <f t="shared" ca="1" si="502"/>
        <v>0</v>
      </c>
      <c r="BF1160" s="56">
        <f t="shared" ca="1" si="502"/>
        <v>0</v>
      </c>
      <c r="BG1160" s="56">
        <f t="shared" ca="1" si="502"/>
        <v>0</v>
      </c>
      <c r="BH1160" s="1"/>
    </row>
    <row r="1161" spans="2:60" s="4" customFormat="1" ht="12" customHeight="1" x14ac:dyDescent="0.2">
      <c r="B1161" s="117" t="s">
        <v>2413</v>
      </c>
      <c r="C1161" s="4" t="s">
        <v>2403</v>
      </c>
      <c r="E1161" s="62"/>
      <c r="F1161" s="63" t="s">
        <v>1678</v>
      </c>
      <c r="G1161" s="50" t="s">
        <v>1678</v>
      </c>
      <c r="H1161" s="50" t="s">
        <v>2405</v>
      </c>
      <c r="I1161" s="51"/>
      <c r="J1161" s="52">
        <v>30</v>
      </c>
      <c r="K1161" s="52"/>
      <c r="L1161" s="53">
        <v>43746</v>
      </c>
      <c r="M1161" s="54">
        <f t="shared" si="503"/>
        <v>2</v>
      </c>
      <c r="N1161" s="52">
        <f t="shared" si="488"/>
        <v>41</v>
      </c>
      <c r="O1161" s="55">
        <f t="shared" ca="1" si="489"/>
        <v>41</v>
      </c>
      <c r="P1161" s="55" t="str">
        <f t="shared" ca="1" si="490"/>
        <v>2019.10</v>
      </c>
      <c r="Q1161" s="56">
        <f t="shared" si="491"/>
        <v>0</v>
      </c>
      <c r="R1161" s="52">
        <f t="shared" ca="1" si="492"/>
        <v>-90</v>
      </c>
      <c r="S1161" s="52"/>
      <c r="T1161" s="52" t="str">
        <f t="shared" ca="1" si="481"/>
        <v/>
      </c>
      <c r="U1161" s="57" t="s">
        <v>178</v>
      </c>
      <c r="V1161" s="58">
        <f t="shared" ca="1" si="493"/>
        <v>0</v>
      </c>
      <c r="W1161" s="59"/>
      <c r="X1161" s="60"/>
      <c r="Y1161" s="61"/>
      <c r="Z1161" s="56">
        <f t="shared" ca="1" si="500"/>
        <v>0</v>
      </c>
      <c r="AA1161" s="56">
        <f t="shared" ca="1" si="500"/>
        <v>0</v>
      </c>
      <c r="AB1161" s="56">
        <f t="shared" ca="1" si="500"/>
        <v>0</v>
      </c>
      <c r="AC1161" s="56">
        <f t="shared" ca="1" si="500"/>
        <v>0</v>
      </c>
      <c r="AD1161" s="56">
        <f t="shared" ca="1" si="500"/>
        <v>0</v>
      </c>
      <c r="AE1161" s="56">
        <f t="shared" ca="1" si="500"/>
        <v>0</v>
      </c>
      <c r="AF1161" s="56">
        <f t="shared" ca="1" si="500"/>
        <v>0</v>
      </c>
      <c r="AG1161" s="56">
        <f t="shared" ca="1" si="500"/>
        <v>0</v>
      </c>
      <c r="AH1161" s="56">
        <f t="shared" ca="1" si="500"/>
        <v>0</v>
      </c>
      <c r="AI1161" s="56">
        <f t="shared" ca="1" si="500"/>
        <v>0</v>
      </c>
      <c r="AJ1161" s="56">
        <f t="shared" ca="1" si="501"/>
        <v>0</v>
      </c>
      <c r="AK1161" s="56">
        <f t="shared" ca="1" si="501"/>
        <v>0</v>
      </c>
      <c r="AL1161" s="56">
        <f t="shared" ca="1" si="501"/>
        <v>0</v>
      </c>
      <c r="AM1161" s="56">
        <f t="shared" ca="1" si="501"/>
        <v>0</v>
      </c>
      <c r="AN1161" s="56">
        <f t="shared" ca="1" si="501"/>
        <v>0</v>
      </c>
      <c r="AO1161" s="56">
        <f t="shared" ca="1" si="501"/>
        <v>0</v>
      </c>
      <c r="AP1161" s="56">
        <f t="shared" ca="1" si="501"/>
        <v>0</v>
      </c>
      <c r="AQ1161" s="56">
        <f t="shared" ca="1" si="501"/>
        <v>0</v>
      </c>
      <c r="AR1161" s="56">
        <f t="shared" ca="1" si="501"/>
        <v>0</v>
      </c>
      <c r="AS1161" s="56">
        <f t="shared" ca="1" si="501"/>
        <v>0</v>
      </c>
      <c r="AT1161" s="56">
        <f t="shared" ca="1" si="502"/>
        <v>0</v>
      </c>
      <c r="AU1161" s="56">
        <f t="shared" ca="1" si="502"/>
        <v>0</v>
      </c>
      <c r="AV1161" s="56">
        <f t="shared" ca="1" si="502"/>
        <v>0</v>
      </c>
      <c r="AW1161" s="56">
        <f t="shared" ca="1" si="502"/>
        <v>0</v>
      </c>
      <c r="AX1161" s="56">
        <f t="shared" ca="1" si="502"/>
        <v>0</v>
      </c>
      <c r="AY1161" s="56">
        <f t="shared" ca="1" si="502"/>
        <v>0</v>
      </c>
      <c r="AZ1161" s="56">
        <f t="shared" ca="1" si="502"/>
        <v>0</v>
      </c>
      <c r="BA1161" s="56">
        <f t="shared" ca="1" si="502"/>
        <v>0</v>
      </c>
      <c r="BB1161" s="56">
        <f t="shared" ca="1" si="502"/>
        <v>0</v>
      </c>
      <c r="BC1161" s="56">
        <f t="shared" ca="1" si="502"/>
        <v>0</v>
      </c>
      <c r="BD1161" s="56">
        <f t="shared" ca="1" si="502"/>
        <v>0</v>
      </c>
      <c r="BE1161" s="56">
        <f t="shared" ca="1" si="502"/>
        <v>0</v>
      </c>
      <c r="BF1161" s="56">
        <f t="shared" ca="1" si="502"/>
        <v>0</v>
      </c>
      <c r="BG1161" s="56">
        <f t="shared" ca="1" si="502"/>
        <v>0</v>
      </c>
      <c r="BH1161" s="1"/>
    </row>
    <row r="1162" spans="2:60" s="4" customFormat="1" ht="12" customHeight="1" x14ac:dyDescent="0.2">
      <c r="B1162" s="117" t="s">
        <v>2413</v>
      </c>
      <c r="C1162" s="4" t="s">
        <v>2403</v>
      </c>
      <c r="E1162" s="62"/>
      <c r="F1162" s="63" t="s">
        <v>1678</v>
      </c>
      <c r="G1162" s="50" t="s">
        <v>1678</v>
      </c>
      <c r="H1162" s="50" t="s">
        <v>2405</v>
      </c>
      <c r="I1162" s="51"/>
      <c r="J1162" s="52">
        <v>30</v>
      </c>
      <c r="K1162" s="52"/>
      <c r="L1162" s="53">
        <v>43753</v>
      </c>
      <c r="M1162" s="54">
        <f t="shared" si="503"/>
        <v>2</v>
      </c>
      <c r="N1162" s="52">
        <f t="shared" si="488"/>
        <v>42</v>
      </c>
      <c r="O1162" s="55">
        <f t="shared" ca="1" si="489"/>
        <v>42</v>
      </c>
      <c r="P1162" s="55" t="str">
        <f t="shared" ca="1" si="490"/>
        <v>2019.10</v>
      </c>
      <c r="Q1162" s="56">
        <f t="shared" si="491"/>
        <v>0</v>
      </c>
      <c r="R1162" s="52">
        <f t="shared" ca="1" si="492"/>
        <v>-97</v>
      </c>
      <c r="S1162" s="52"/>
      <c r="T1162" s="52" t="str">
        <f t="shared" ca="1" si="481"/>
        <v/>
      </c>
      <c r="U1162" s="57" t="s">
        <v>178</v>
      </c>
      <c r="V1162" s="58">
        <f t="shared" ca="1" si="493"/>
        <v>0</v>
      </c>
      <c r="W1162" s="59"/>
      <c r="X1162" s="60"/>
      <c r="Y1162" s="61"/>
      <c r="Z1162" s="56">
        <f t="shared" ca="1" si="500"/>
        <v>0</v>
      </c>
      <c r="AA1162" s="56">
        <f t="shared" ca="1" si="500"/>
        <v>0</v>
      </c>
      <c r="AB1162" s="56">
        <f t="shared" ca="1" si="500"/>
        <v>0</v>
      </c>
      <c r="AC1162" s="56">
        <f t="shared" ca="1" si="500"/>
        <v>0</v>
      </c>
      <c r="AD1162" s="56">
        <f t="shared" ca="1" si="500"/>
        <v>0</v>
      </c>
      <c r="AE1162" s="56">
        <f t="shared" ca="1" si="500"/>
        <v>0</v>
      </c>
      <c r="AF1162" s="56">
        <f t="shared" ca="1" si="500"/>
        <v>0</v>
      </c>
      <c r="AG1162" s="56">
        <f t="shared" ca="1" si="500"/>
        <v>0</v>
      </c>
      <c r="AH1162" s="56">
        <f t="shared" ca="1" si="500"/>
        <v>0</v>
      </c>
      <c r="AI1162" s="56">
        <f t="shared" ca="1" si="500"/>
        <v>0</v>
      </c>
      <c r="AJ1162" s="56">
        <f t="shared" ca="1" si="501"/>
        <v>0</v>
      </c>
      <c r="AK1162" s="56">
        <f t="shared" ca="1" si="501"/>
        <v>0</v>
      </c>
      <c r="AL1162" s="56">
        <f t="shared" ca="1" si="501"/>
        <v>0</v>
      </c>
      <c r="AM1162" s="56">
        <f t="shared" ca="1" si="501"/>
        <v>0</v>
      </c>
      <c r="AN1162" s="56">
        <f t="shared" ca="1" si="501"/>
        <v>0</v>
      </c>
      <c r="AO1162" s="56">
        <f t="shared" ca="1" si="501"/>
        <v>0</v>
      </c>
      <c r="AP1162" s="56">
        <f t="shared" ca="1" si="501"/>
        <v>0</v>
      </c>
      <c r="AQ1162" s="56">
        <f t="shared" ca="1" si="501"/>
        <v>0</v>
      </c>
      <c r="AR1162" s="56">
        <f t="shared" ca="1" si="501"/>
        <v>0</v>
      </c>
      <c r="AS1162" s="56">
        <f t="shared" ca="1" si="501"/>
        <v>0</v>
      </c>
      <c r="AT1162" s="56">
        <f t="shared" ca="1" si="502"/>
        <v>0</v>
      </c>
      <c r="AU1162" s="56">
        <f t="shared" ca="1" si="502"/>
        <v>0</v>
      </c>
      <c r="AV1162" s="56">
        <f t="shared" ca="1" si="502"/>
        <v>0</v>
      </c>
      <c r="AW1162" s="56">
        <f t="shared" ca="1" si="502"/>
        <v>0</v>
      </c>
      <c r="AX1162" s="56">
        <f t="shared" ca="1" si="502"/>
        <v>0</v>
      </c>
      <c r="AY1162" s="56">
        <f t="shared" ca="1" si="502"/>
        <v>0</v>
      </c>
      <c r="AZ1162" s="56">
        <f t="shared" ca="1" si="502"/>
        <v>0</v>
      </c>
      <c r="BA1162" s="56">
        <f t="shared" ca="1" si="502"/>
        <v>0</v>
      </c>
      <c r="BB1162" s="56">
        <f t="shared" ca="1" si="502"/>
        <v>0</v>
      </c>
      <c r="BC1162" s="56">
        <f t="shared" ca="1" si="502"/>
        <v>0</v>
      </c>
      <c r="BD1162" s="56">
        <f t="shared" ca="1" si="502"/>
        <v>0</v>
      </c>
      <c r="BE1162" s="56">
        <f t="shared" ca="1" si="502"/>
        <v>0</v>
      </c>
      <c r="BF1162" s="56">
        <f t="shared" ca="1" si="502"/>
        <v>0</v>
      </c>
      <c r="BG1162" s="56">
        <f t="shared" ca="1" si="502"/>
        <v>0</v>
      </c>
      <c r="BH1162" s="1"/>
    </row>
    <row r="1163" spans="2:60" s="4" customFormat="1" ht="12" customHeight="1" x14ac:dyDescent="0.2">
      <c r="B1163" s="117" t="s">
        <v>2413</v>
      </c>
      <c r="C1163" s="4" t="s">
        <v>2403</v>
      </c>
      <c r="E1163" s="62"/>
      <c r="F1163" s="63" t="s">
        <v>1678</v>
      </c>
      <c r="G1163" s="50" t="s">
        <v>1678</v>
      </c>
      <c r="H1163" s="50" t="s">
        <v>2405</v>
      </c>
      <c r="I1163" s="51"/>
      <c r="J1163" s="52">
        <v>30</v>
      </c>
      <c r="K1163" s="52"/>
      <c r="L1163" s="53">
        <v>43760</v>
      </c>
      <c r="M1163" s="54">
        <f t="shared" si="503"/>
        <v>2</v>
      </c>
      <c r="N1163" s="52">
        <f t="shared" si="488"/>
        <v>43</v>
      </c>
      <c r="O1163" s="55">
        <f t="shared" ca="1" si="489"/>
        <v>43</v>
      </c>
      <c r="P1163" s="55" t="str">
        <f t="shared" ca="1" si="490"/>
        <v>2019.10</v>
      </c>
      <c r="Q1163" s="56">
        <f t="shared" si="491"/>
        <v>0</v>
      </c>
      <c r="R1163" s="52">
        <f t="shared" ca="1" si="492"/>
        <v>-104</v>
      </c>
      <c r="S1163" s="52"/>
      <c r="T1163" s="52" t="str">
        <f t="shared" ca="1" si="481"/>
        <v/>
      </c>
      <c r="U1163" s="57" t="s">
        <v>178</v>
      </c>
      <c r="V1163" s="58">
        <f t="shared" ca="1" si="493"/>
        <v>0</v>
      </c>
      <c r="W1163" s="59"/>
      <c r="X1163" s="60"/>
      <c r="Y1163" s="61"/>
      <c r="Z1163" s="56">
        <f t="shared" ca="1" si="500"/>
        <v>0</v>
      </c>
      <c r="AA1163" s="56">
        <f t="shared" ca="1" si="500"/>
        <v>0</v>
      </c>
      <c r="AB1163" s="56">
        <f t="shared" ca="1" si="500"/>
        <v>0</v>
      </c>
      <c r="AC1163" s="56">
        <f t="shared" ca="1" si="500"/>
        <v>0</v>
      </c>
      <c r="AD1163" s="56">
        <f t="shared" ca="1" si="500"/>
        <v>0</v>
      </c>
      <c r="AE1163" s="56">
        <f t="shared" ca="1" si="500"/>
        <v>0</v>
      </c>
      <c r="AF1163" s="56">
        <f t="shared" ca="1" si="500"/>
        <v>0</v>
      </c>
      <c r="AG1163" s="56">
        <f t="shared" ca="1" si="500"/>
        <v>0</v>
      </c>
      <c r="AH1163" s="56">
        <f t="shared" ca="1" si="500"/>
        <v>0</v>
      </c>
      <c r="AI1163" s="56">
        <f t="shared" ca="1" si="500"/>
        <v>0</v>
      </c>
      <c r="AJ1163" s="56">
        <f t="shared" ca="1" si="501"/>
        <v>0</v>
      </c>
      <c r="AK1163" s="56">
        <f t="shared" ca="1" si="501"/>
        <v>0</v>
      </c>
      <c r="AL1163" s="56">
        <f t="shared" ca="1" si="501"/>
        <v>0</v>
      </c>
      <c r="AM1163" s="56">
        <f t="shared" ca="1" si="501"/>
        <v>0</v>
      </c>
      <c r="AN1163" s="56">
        <f t="shared" ca="1" si="501"/>
        <v>0</v>
      </c>
      <c r="AO1163" s="56">
        <f t="shared" ca="1" si="501"/>
        <v>0</v>
      </c>
      <c r="AP1163" s="56">
        <f t="shared" ca="1" si="501"/>
        <v>0</v>
      </c>
      <c r="AQ1163" s="56">
        <f t="shared" ca="1" si="501"/>
        <v>0</v>
      </c>
      <c r="AR1163" s="56">
        <f t="shared" ca="1" si="501"/>
        <v>0</v>
      </c>
      <c r="AS1163" s="56">
        <f t="shared" ca="1" si="501"/>
        <v>0</v>
      </c>
      <c r="AT1163" s="56">
        <f t="shared" ca="1" si="502"/>
        <v>0</v>
      </c>
      <c r="AU1163" s="56">
        <f t="shared" ca="1" si="502"/>
        <v>0</v>
      </c>
      <c r="AV1163" s="56">
        <f t="shared" ca="1" si="502"/>
        <v>0</v>
      </c>
      <c r="AW1163" s="56">
        <f t="shared" ca="1" si="502"/>
        <v>0</v>
      </c>
      <c r="AX1163" s="56">
        <f t="shared" ca="1" si="502"/>
        <v>0</v>
      </c>
      <c r="AY1163" s="56">
        <f t="shared" ca="1" si="502"/>
        <v>0</v>
      </c>
      <c r="AZ1163" s="56">
        <f t="shared" ca="1" si="502"/>
        <v>0</v>
      </c>
      <c r="BA1163" s="56">
        <f t="shared" ca="1" si="502"/>
        <v>0</v>
      </c>
      <c r="BB1163" s="56">
        <f t="shared" ca="1" si="502"/>
        <v>0</v>
      </c>
      <c r="BC1163" s="56">
        <f t="shared" ca="1" si="502"/>
        <v>0</v>
      </c>
      <c r="BD1163" s="56">
        <f t="shared" ca="1" si="502"/>
        <v>0</v>
      </c>
      <c r="BE1163" s="56">
        <f t="shared" ca="1" si="502"/>
        <v>0</v>
      </c>
      <c r="BF1163" s="56">
        <f t="shared" ca="1" si="502"/>
        <v>0</v>
      </c>
      <c r="BG1163" s="56">
        <f t="shared" ca="1" si="502"/>
        <v>0</v>
      </c>
      <c r="BH1163" s="1"/>
    </row>
    <row r="1164" spans="2:60" s="4" customFormat="1" ht="12" customHeight="1" x14ac:dyDescent="0.2">
      <c r="B1164" s="117" t="s">
        <v>2413</v>
      </c>
      <c r="C1164" s="4" t="s">
        <v>2403</v>
      </c>
      <c r="E1164" s="62"/>
      <c r="F1164" s="63" t="s">
        <v>1678</v>
      </c>
      <c r="G1164" s="50" t="s">
        <v>1678</v>
      </c>
      <c r="H1164" s="50" t="s">
        <v>2405</v>
      </c>
      <c r="I1164" s="51"/>
      <c r="J1164" s="52">
        <v>30</v>
      </c>
      <c r="K1164" s="52"/>
      <c r="L1164" s="53">
        <v>43767</v>
      </c>
      <c r="M1164" s="54">
        <f t="shared" si="503"/>
        <v>2</v>
      </c>
      <c r="N1164" s="52">
        <f t="shared" si="488"/>
        <v>44</v>
      </c>
      <c r="O1164" s="55">
        <f t="shared" ca="1" si="489"/>
        <v>44</v>
      </c>
      <c r="P1164" s="55" t="str">
        <f t="shared" ca="1" si="490"/>
        <v>2019.10</v>
      </c>
      <c r="Q1164" s="56">
        <f t="shared" si="491"/>
        <v>0</v>
      </c>
      <c r="R1164" s="52">
        <f t="shared" ca="1" si="492"/>
        <v>-111</v>
      </c>
      <c r="S1164" s="52"/>
      <c r="T1164" s="52" t="str">
        <f t="shared" ca="1" si="481"/>
        <v/>
      </c>
      <c r="U1164" s="57" t="s">
        <v>178</v>
      </c>
      <c r="V1164" s="58">
        <f t="shared" ca="1" si="493"/>
        <v>0</v>
      </c>
      <c r="W1164" s="59"/>
      <c r="X1164" s="60"/>
      <c r="Y1164" s="61"/>
      <c r="Z1164" s="56">
        <f t="shared" ref="Z1164:AI1169" ca="1" si="504">IF($O1164-WEEKNUM(Z$1815)=0,$Y1164,0)</f>
        <v>0</v>
      </c>
      <c r="AA1164" s="56">
        <f t="shared" ca="1" si="504"/>
        <v>0</v>
      </c>
      <c r="AB1164" s="56">
        <f t="shared" ca="1" si="504"/>
        <v>0</v>
      </c>
      <c r="AC1164" s="56">
        <f t="shared" ca="1" si="504"/>
        <v>0</v>
      </c>
      <c r="AD1164" s="56">
        <f t="shared" ca="1" si="504"/>
        <v>0</v>
      </c>
      <c r="AE1164" s="56">
        <f t="shared" ca="1" si="504"/>
        <v>0</v>
      </c>
      <c r="AF1164" s="56">
        <f t="shared" ca="1" si="504"/>
        <v>0</v>
      </c>
      <c r="AG1164" s="56">
        <f t="shared" ca="1" si="504"/>
        <v>0</v>
      </c>
      <c r="AH1164" s="56">
        <f t="shared" ca="1" si="504"/>
        <v>0</v>
      </c>
      <c r="AI1164" s="56">
        <f t="shared" ca="1" si="504"/>
        <v>0</v>
      </c>
      <c r="AJ1164" s="56">
        <f t="shared" ref="AJ1164:AS1169" ca="1" si="505">IF($O1164-WEEKNUM(AJ$1815)=0,$Y1164,0)</f>
        <v>0</v>
      </c>
      <c r="AK1164" s="56">
        <f t="shared" ca="1" si="505"/>
        <v>0</v>
      </c>
      <c r="AL1164" s="56">
        <f t="shared" ca="1" si="505"/>
        <v>0</v>
      </c>
      <c r="AM1164" s="56">
        <f t="shared" ca="1" si="505"/>
        <v>0</v>
      </c>
      <c r="AN1164" s="56">
        <f t="shared" ca="1" si="505"/>
        <v>0</v>
      </c>
      <c r="AO1164" s="56">
        <f t="shared" ca="1" si="505"/>
        <v>0</v>
      </c>
      <c r="AP1164" s="56">
        <f t="shared" ca="1" si="505"/>
        <v>0</v>
      </c>
      <c r="AQ1164" s="56">
        <f t="shared" ca="1" si="505"/>
        <v>0</v>
      </c>
      <c r="AR1164" s="56">
        <f t="shared" ca="1" si="505"/>
        <v>0</v>
      </c>
      <c r="AS1164" s="56">
        <f t="shared" ca="1" si="505"/>
        <v>0</v>
      </c>
      <c r="AT1164" s="56">
        <f t="shared" ref="AT1164:BG1169" ca="1" si="506">IF($O1164-WEEKNUM(AT$1815)=0,$Y1164,0)</f>
        <v>0</v>
      </c>
      <c r="AU1164" s="56">
        <f t="shared" ca="1" si="506"/>
        <v>0</v>
      </c>
      <c r="AV1164" s="56">
        <f t="shared" ca="1" si="506"/>
        <v>0</v>
      </c>
      <c r="AW1164" s="56">
        <f t="shared" ca="1" si="506"/>
        <v>0</v>
      </c>
      <c r="AX1164" s="56">
        <f t="shared" ca="1" si="506"/>
        <v>0</v>
      </c>
      <c r="AY1164" s="56">
        <f t="shared" ca="1" si="506"/>
        <v>0</v>
      </c>
      <c r="AZ1164" s="56">
        <f t="shared" ca="1" si="506"/>
        <v>0</v>
      </c>
      <c r="BA1164" s="56">
        <f t="shared" ca="1" si="506"/>
        <v>0</v>
      </c>
      <c r="BB1164" s="56">
        <f t="shared" ca="1" si="506"/>
        <v>0</v>
      </c>
      <c r="BC1164" s="56">
        <f t="shared" ca="1" si="506"/>
        <v>0</v>
      </c>
      <c r="BD1164" s="56">
        <f t="shared" ca="1" si="506"/>
        <v>0</v>
      </c>
      <c r="BE1164" s="56">
        <f t="shared" ca="1" si="506"/>
        <v>0</v>
      </c>
      <c r="BF1164" s="56">
        <f t="shared" ca="1" si="506"/>
        <v>0</v>
      </c>
      <c r="BG1164" s="56">
        <f t="shared" ca="1" si="506"/>
        <v>0</v>
      </c>
      <c r="BH1164" s="1"/>
    </row>
    <row r="1165" spans="2:60" s="4" customFormat="1" ht="12" customHeight="1" x14ac:dyDescent="0.2">
      <c r="B1165" s="117" t="s">
        <v>2413</v>
      </c>
      <c r="C1165" s="4" t="s">
        <v>2403</v>
      </c>
      <c r="E1165" s="62"/>
      <c r="F1165" s="63" t="s">
        <v>1678</v>
      </c>
      <c r="G1165" s="50" t="s">
        <v>1678</v>
      </c>
      <c r="H1165" s="50" t="s">
        <v>2405</v>
      </c>
      <c r="I1165" s="51"/>
      <c r="J1165" s="52">
        <v>30</v>
      </c>
      <c r="K1165" s="52"/>
      <c r="L1165" s="53">
        <v>43774</v>
      </c>
      <c r="M1165" s="54">
        <f t="shared" si="503"/>
        <v>2</v>
      </c>
      <c r="N1165" s="52">
        <f t="shared" si="488"/>
        <v>45</v>
      </c>
      <c r="O1165" s="55">
        <f t="shared" ca="1" si="489"/>
        <v>45</v>
      </c>
      <c r="P1165" s="55" t="str">
        <f t="shared" ca="1" si="490"/>
        <v>2019.11</v>
      </c>
      <c r="Q1165" s="56">
        <f t="shared" si="491"/>
        <v>218973.61960768452</v>
      </c>
      <c r="R1165" s="52">
        <f t="shared" ca="1" si="492"/>
        <v>-118</v>
      </c>
      <c r="S1165" s="52"/>
      <c r="T1165" s="52" t="str">
        <f t="shared" ca="1" si="481"/>
        <v/>
      </c>
      <c r="U1165" s="57" t="s">
        <v>178</v>
      </c>
      <c r="V1165" s="58">
        <f t="shared" ca="1" si="493"/>
        <v>0</v>
      </c>
      <c r="W1165" s="59"/>
      <c r="X1165" s="60"/>
      <c r="Y1165" s="61">
        <v>218973.61960768452</v>
      </c>
      <c r="Z1165" s="56">
        <f t="shared" ca="1" si="504"/>
        <v>0</v>
      </c>
      <c r="AA1165" s="56">
        <f t="shared" ca="1" si="504"/>
        <v>0</v>
      </c>
      <c r="AB1165" s="56">
        <f t="shared" ca="1" si="504"/>
        <v>0</v>
      </c>
      <c r="AC1165" s="56">
        <f t="shared" ca="1" si="504"/>
        <v>0</v>
      </c>
      <c r="AD1165" s="56">
        <f t="shared" ca="1" si="504"/>
        <v>0</v>
      </c>
      <c r="AE1165" s="56">
        <f t="shared" ca="1" si="504"/>
        <v>0</v>
      </c>
      <c r="AF1165" s="56">
        <f t="shared" ca="1" si="504"/>
        <v>0</v>
      </c>
      <c r="AG1165" s="56">
        <f t="shared" ca="1" si="504"/>
        <v>0</v>
      </c>
      <c r="AH1165" s="56">
        <f t="shared" ca="1" si="504"/>
        <v>0</v>
      </c>
      <c r="AI1165" s="56">
        <f t="shared" ca="1" si="504"/>
        <v>0</v>
      </c>
      <c r="AJ1165" s="56">
        <f t="shared" ca="1" si="505"/>
        <v>0</v>
      </c>
      <c r="AK1165" s="56">
        <f t="shared" ca="1" si="505"/>
        <v>0</v>
      </c>
      <c r="AL1165" s="56">
        <f t="shared" ca="1" si="505"/>
        <v>0</v>
      </c>
      <c r="AM1165" s="56">
        <f t="shared" ca="1" si="505"/>
        <v>0</v>
      </c>
      <c r="AN1165" s="56">
        <f t="shared" ca="1" si="505"/>
        <v>0</v>
      </c>
      <c r="AO1165" s="56">
        <f t="shared" ca="1" si="505"/>
        <v>0</v>
      </c>
      <c r="AP1165" s="56">
        <f t="shared" ca="1" si="505"/>
        <v>0</v>
      </c>
      <c r="AQ1165" s="56">
        <f t="shared" ca="1" si="505"/>
        <v>0</v>
      </c>
      <c r="AR1165" s="56">
        <f t="shared" ca="1" si="505"/>
        <v>0</v>
      </c>
      <c r="AS1165" s="56">
        <f t="shared" ca="1" si="505"/>
        <v>0</v>
      </c>
      <c r="AT1165" s="56">
        <f t="shared" ca="1" si="506"/>
        <v>0</v>
      </c>
      <c r="AU1165" s="56">
        <f t="shared" ca="1" si="506"/>
        <v>0</v>
      </c>
      <c r="AV1165" s="56">
        <f t="shared" ca="1" si="506"/>
        <v>0</v>
      </c>
      <c r="AW1165" s="56">
        <f t="shared" ca="1" si="506"/>
        <v>0</v>
      </c>
      <c r="AX1165" s="56">
        <f t="shared" ca="1" si="506"/>
        <v>0</v>
      </c>
      <c r="AY1165" s="56">
        <f t="shared" ca="1" si="506"/>
        <v>0</v>
      </c>
      <c r="AZ1165" s="56">
        <f t="shared" ca="1" si="506"/>
        <v>218973.61960768452</v>
      </c>
      <c r="BA1165" s="56">
        <f t="shared" ca="1" si="506"/>
        <v>0</v>
      </c>
      <c r="BB1165" s="56">
        <f t="shared" ca="1" si="506"/>
        <v>0</v>
      </c>
      <c r="BC1165" s="56">
        <f t="shared" ca="1" si="506"/>
        <v>0</v>
      </c>
      <c r="BD1165" s="56">
        <f t="shared" ca="1" si="506"/>
        <v>0</v>
      </c>
      <c r="BE1165" s="56">
        <f t="shared" ca="1" si="506"/>
        <v>0</v>
      </c>
      <c r="BF1165" s="56">
        <f t="shared" ca="1" si="506"/>
        <v>0</v>
      </c>
      <c r="BG1165" s="56">
        <f t="shared" ca="1" si="506"/>
        <v>0</v>
      </c>
      <c r="BH1165" s="1"/>
    </row>
    <row r="1166" spans="2:60" s="4" customFormat="1" ht="12" customHeight="1" x14ac:dyDescent="0.2">
      <c r="B1166" s="117" t="s">
        <v>2413</v>
      </c>
      <c r="C1166" s="4" t="s">
        <v>2403</v>
      </c>
      <c r="E1166" s="62"/>
      <c r="F1166" s="63" t="s">
        <v>1678</v>
      </c>
      <c r="G1166" s="50" t="s">
        <v>1678</v>
      </c>
      <c r="H1166" s="50" t="s">
        <v>2405</v>
      </c>
      <c r="I1166" s="51"/>
      <c r="J1166" s="52">
        <v>30</v>
      </c>
      <c r="K1166" s="52"/>
      <c r="L1166" s="53">
        <v>43781</v>
      </c>
      <c r="M1166" s="54">
        <f t="shared" si="503"/>
        <v>2</v>
      </c>
      <c r="N1166" s="52">
        <f t="shared" si="488"/>
        <v>46</v>
      </c>
      <c r="O1166" s="55">
        <f t="shared" ca="1" si="489"/>
        <v>46</v>
      </c>
      <c r="P1166" s="55" t="str">
        <f t="shared" ca="1" si="490"/>
        <v>2019.11</v>
      </c>
      <c r="Q1166" s="56">
        <f t="shared" si="491"/>
        <v>0</v>
      </c>
      <c r="R1166" s="52">
        <f t="shared" ca="1" si="492"/>
        <v>-125</v>
      </c>
      <c r="S1166" s="52"/>
      <c r="T1166" s="52" t="str">
        <f t="shared" ca="1" si="481"/>
        <v/>
      </c>
      <c r="U1166" s="57" t="s">
        <v>178</v>
      </c>
      <c r="V1166" s="58">
        <f t="shared" ca="1" si="493"/>
        <v>0</v>
      </c>
      <c r="W1166" s="59"/>
      <c r="X1166" s="60"/>
      <c r="Y1166" s="61"/>
      <c r="Z1166" s="56">
        <f t="shared" ca="1" si="504"/>
        <v>0</v>
      </c>
      <c r="AA1166" s="56">
        <f t="shared" ca="1" si="504"/>
        <v>0</v>
      </c>
      <c r="AB1166" s="56">
        <f t="shared" ca="1" si="504"/>
        <v>0</v>
      </c>
      <c r="AC1166" s="56">
        <f t="shared" ca="1" si="504"/>
        <v>0</v>
      </c>
      <c r="AD1166" s="56">
        <f t="shared" ca="1" si="504"/>
        <v>0</v>
      </c>
      <c r="AE1166" s="56">
        <f t="shared" ca="1" si="504"/>
        <v>0</v>
      </c>
      <c r="AF1166" s="56">
        <f t="shared" ca="1" si="504"/>
        <v>0</v>
      </c>
      <c r="AG1166" s="56">
        <f t="shared" ca="1" si="504"/>
        <v>0</v>
      </c>
      <c r="AH1166" s="56">
        <f t="shared" ca="1" si="504"/>
        <v>0</v>
      </c>
      <c r="AI1166" s="56">
        <f t="shared" ca="1" si="504"/>
        <v>0</v>
      </c>
      <c r="AJ1166" s="56">
        <f t="shared" ca="1" si="505"/>
        <v>0</v>
      </c>
      <c r="AK1166" s="56">
        <f t="shared" ca="1" si="505"/>
        <v>0</v>
      </c>
      <c r="AL1166" s="56">
        <f t="shared" ca="1" si="505"/>
        <v>0</v>
      </c>
      <c r="AM1166" s="56">
        <f t="shared" ca="1" si="505"/>
        <v>0</v>
      </c>
      <c r="AN1166" s="56">
        <f t="shared" ca="1" si="505"/>
        <v>0</v>
      </c>
      <c r="AO1166" s="56">
        <f t="shared" ca="1" si="505"/>
        <v>0</v>
      </c>
      <c r="AP1166" s="56">
        <f t="shared" ca="1" si="505"/>
        <v>0</v>
      </c>
      <c r="AQ1166" s="56">
        <f t="shared" ca="1" si="505"/>
        <v>0</v>
      </c>
      <c r="AR1166" s="56">
        <f t="shared" ca="1" si="505"/>
        <v>0</v>
      </c>
      <c r="AS1166" s="56">
        <f t="shared" ca="1" si="505"/>
        <v>0</v>
      </c>
      <c r="AT1166" s="56">
        <f t="shared" ca="1" si="506"/>
        <v>0</v>
      </c>
      <c r="AU1166" s="56">
        <f t="shared" ca="1" si="506"/>
        <v>0</v>
      </c>
      <c r="AV1166" s="56">
        <f t="shared" ca="1" si="506"/>
        <v>0</v>
      </c>
      <c r="AW1166" s="56">
        <f t="shared" ca="1" si="506"/>
        <v>0</v>
      </c>
      <c r="AX1166" s="56">
        <f t="shared" ca="1" si="506"/>
        <v>0</v>
      </c>
      <c r="AY1166" s="56">
        <f t="shared" ca="1" si="506"/>
        <v>0</v>
      </c>
      <c r="AZ1166" s="56">
        <f t="shared" ca="1" si="506"/>
        <v>0</v>
      </c>
      <c r="BA1166" s="56">
        <f t="shared" ca="1" si="506"/>
        <v>0</v>
      </c>
      <c r="BB1166" s="56">
        <f t="shared" ca="1" si="506"/>
        <v>0</v>
      </c>
      <c r="BC1166" s="56">
        <f t="shared" ca="1" si="506"/>
        <v>0</v>
      </c>
      <c r="BD1166" s="56">
        <f t="shared" ca="1" si="506"/>
        <v>0</v>
      </c>
      <c r="BE1166" s="56">
        <f t="shared" ca="1" si="506"/>
        <v>0</v>
      </c>
      <c r="BF1166" s="56">
        <f t="shared" ca="1" si="506"/>
        <v>0</v>
      </c>
      <c r="BG1166" s="56">
        <f t="shared" ca="1" si="506"/>
        <v>0</v>
      </c>
      <c r="BH1166" s="1"/>
    </row>
    <row r="1167" spans="2:60" s="4" customFormat="1" ht="12" customHeight="1" x14ac:dyDescent="0.2">
      <c r="B1167" s="117" t="s">
        <v>2413</v>
      </c>
      <c r="C1167" s="4" t="s">
        <v>2403</v>
      </c>
      <c r="E1167" s="62"/>
      <c r="F1167" s="63" t="s">
        <v>1678</v>
      </c>
      <c r="G1167" s="50" t="s">
        <v>1678</v>
      </c>
      <c r="H1167" s="50" t="s">
        <v>2405</v>
      </c>
      <c r="I1167" s="51"/>
      <c r="J1167" s="52">
        <v>30</v>
      </c>
      <c r="K1167" s="52"/>
      <c r="L1167" s="53">
        <v>43788</v>
      </c>
      <c r="M1167" s="54">
        <f t="shared" si="503"/>
        <v>2</v>
      </c>
      <c r="N1167" s="52">
        <f t="shared" si="488"/>
        <v>47</v>
      </c>
      <c r="O1167" s="55">
        <f t="shared" ca="1" si="489"/>
        <v>47</v>
      </c>
      <c r="P1167" s="55" t="str">
        <f t="shared" ca="1" si="490"/>
        <v>2019.11</v>
      </c>
      <c r="Q1167" s="56">
        <f t="shared" si="491"/>
        <v>0</v>
      </c>
      <c r="R1167" s="52">
        <f t="shared" ca="1" si="492"/>
        <v>-132</v>
      </c>
      <c r="S1167" s="52"/>
      <c r="T1167" s="52" t="str">
        <f t="shared" ca="1" si="481"/>
        <v/>
      </c>
      <c r="U1167" s="57" t="s">
        <v>178</v>
      </c>
      <c r="V1167" s="58">
        <f t="shared" ca="1" si="493"/>
        <v>0</v>
      </c>
      <c r="W1167" s="59"/>
      <c r="X1167" s="60"/>
      <c r="Y1167" s="61"/>
      <c r="Z1167" s="56">
        <f t="shared" ca="1" si="504"/>
        <v>0</v>
      </c>
      <c r="AA1167" s="56">
        <f t="shared" ca="1" si="504"/>
        <v>0</v>
      </c>
      <c r="AB1167" s="56">
        <f t="shared" ca="1" si="504"/>
        <v>0</v>
      </c>
      <c r="AC1167" s="56">
        <f t="shared" ca="1" si="504"/>
        <v>0</v>
      </c>
      <c r="AD1167" s="56">
        <f t="shared" ca="1" si="504"/>
        <v>0</v>
      </c>
      <c r="AE1167" s="56">
        <f t="shared" ca="1" si="504"/>
        <v>0</v>
      </c>
      <c r="AF1167" s="56">
        <f t="shared" ca="1" si="504"/>
        <v>0</v>
      </c>
      <c r="AG1167" s="56">
        <f t="shared" ca="1" si="504"/>
        <v>0</v>
      </c>
      <c r="AH1167" s="56">
        <f t="shared" ca="1" si="504"/>
        <v>0</v>
      </c>
      <c r="AI1167" s="56">
        <f t="shared" ca="1" si="504"/>
        <v>0</v>
      </c>
      <c r="AJ1167" s="56">
        <f t="shared" ca="1" si="505"/>
        <v>0</v>
      </c>
      <c r="AK1167" s="56">
        <f t="shared" ca="1" si="505"/>
        <v>0</v>
      </c>
      <c r="AL1167" s="56">
        <f t="shared" ca="1" si="505"/>
        <v>0</v>
      </c>
      <c r="AM1167" s="56">
        <f t="shared" ca="1" si="505"/>
        <v>0</v>
      </c>
      <c r="AN1167" s="56">
        <f t="shared" ca="1" si="505"/>
        <v>0</v>
      </c>
      <c r="AO1167" s="56">
        <f t="shared" ca="1" si="505"/>
        <v>0</v>
      </c>
      <c r="AP1167" s="56">
        <f t="shared" ca="1" si="505"/>
        <v>0</v>
      </c>
      <c r="AQ1167" s="56">
        <f t="shared" ca="1" si="505"/>
        <v>0</v>
      </c>
      <c r="AR1167" s="56">
        <f t="shared" ca="1" si="505"/>
        <v>0</v>
      </c>
      <c r="AS1167" s="56">
        <f t="shared" ca="1" si="505"/>
        <v>0</v>
      </c>
      <c r="AT1167" s="56">
        <f t="shared" ca="1" si="506"/>
        <v>0</v>
      </c>
      <c r="AU1167" s="56">
        <f t="shared" ca="1" si="506"/>
        <v>0</v>
      </c>
      <c r="AV1167" s="56">
        <f t="shared" ca="1" si="506"/>
        <v>0</v>
      </c>
      <c r="AW1167" s="56">
        <f t="shared" ca="1" si="506"/>
        <v>0</v>
      </c>
      <c r="AX1167" s="56">
        <f t="shared" ca="1" si="506"/>
        <v>0</v>
      </c>
      <c r="AY1167" s="56">
        <f t="shared" ca="1" si="506"/>
        <v>0</v>
      </c>
      <c r="AZ1167" s="56">
        <f t="shared" ca="1" si="506"/>
        <v>0</v>
      </c>
      <c r="BA1167" s="56">
        <f t="shared" ca="1" si="506"/>
        <v>0</v>
      </c>
      <c r="BB1167" s="56">
        <f t="shared" ca="1" si="506"/>
        <v>0</v>
      </c>
      <c r="BC1167" s="56">
        <f t="shared" ca="1" si="506"/>
        <v>0</v>
      </c>
      <c r="BD1167" s="56">
        <f t="shared" ca="1" si="506"/>
        <v>0</v>
      </c>
      <c r="BE1167" s="56">
        <f t="shared" ca="1" si="506"/>
        <v>0</v>
      </c>
      <c r="BF1167" s="56">
        <f t="shared" ca="1" si="506"/>
        <v>0</v>
      </c>
      <c r="BG1167" s="56">
        <f t="shared" ca="1" si="506"/>
        <v>0</v>
      </c>
      <c r="BH1167" s="1"/>
    </row>
    <row r="1168" spans="2:60" s="4" customFormat="1" ht="12" customHeight="1" x14ac:dyDescent="0.2">
      <c r="B1168" s="117" t="s">
        <v>2413</v>
      </c>
      <c r="C1168" s="4" t="s">
        <v>2403</v>
      </c>
      <c r="E1168" s="62"/>
      <c r="F1168" s="63" t="s">
        <v>1678</v>
      </c>
      <c r="G1168" s="50" t="s">
        <v>1678</v>
      </c>
      <c r="H1168" s="50" t="s">
        <v>2405</v>
      </c>
      <c r="I1168" s="51"/>
      <c r="J1168" s="52">
        <v>30</v>
      </c>
      <c r="K1168" s="52"/>
      <c r="L1168" s="53">
        <v>43795</v>
      </c>
      <c r="M1168" s="54">
        <f t="shared" si="503"/>
        <v>2</v>
      </c>
      <c r="N1168" s="52">
        <f t="shared" si="488"/>
        <v>48</v>
      </c>
      <c r="O1168" s="55">
        <f t="shared" ca="1" si="489"/>
        <v>48</v>
      </c>
      <c r="P1168" s="55" t="str">
        <f t="shared" ca="1" si="490"/>
        <v>2019.11</v>
      </c>
      <c r="Q1168" s="56">
        <f t="shared" si="491"/>
        <v>0</v>
      </c>
      <c r="R1168" s="52">
        <f t="shared" ca="1" si="492"/>
        <v>-139</v>
      </c>
      <c r="S1168" s="52"/>
      <c r="T1168" s="52" t="str">
        <f t="shared" ca="1" si="481"/>
        <v/>
      </c>
      <c r="U1168" s="57" t="s">
        <v>178</v>
      </c>
      <c r="V1168" s="58">
        <f t="shared" ca="1" si="493"/>
        <v>0</v>
      </c>
      <c r="W1168" s="59"/>
      <c r="X1168" s="60"/>
      <c r="Y1168" s="61"/>
      <c r="Z1168" s="56">
        <f t="shared" ca="1" si="504"/>
        <v>0</v>
      </c>
      <c r="AA1168" s="56">
        <f t="shared" ca="1" si="504"/>
        <v>0</v>
      </c>
      <c r="AB1168" s="56">
        <f t="shared" ca="1" si="504"/>
        <v>0</v>
      </c>
      <c r="AC1168" s="56">
        <f t="shared" ca="1" si="504"/>
        <v>0</v>
      </c>
      <c r="AD1168" s="56">
        <f t="shared" ca="1" si="504"/>
        <v>0</v>
      </c>
      <c r="AE1168" s="56">
        <f t="shared" ca="1" si="504"/>
        <v>0</v>
      </c>
      <c r="AF1168" s="56">
        <f t="shared" ca="1" si="504"/>
        <v>0</v>
      </c>
      <c r="AG1168" s="56">
        <f t="shared" ca="1" si="504"/>
        <v>0</v>
      </c>
      <c r="AH1168" s="56">
        <f t="shared" ca="1" si="504"/>
        <v>0</v>
      </c>
      <c r="AI1168" s="56">
        <f t="shared" ca="1" si="504"/>
        <v>0</v>
      </c>
      <c r="AJ1168" s="56">
        <f t="shared" ca="1" si="505"/>
        <v>0</v>
      </c>
      <c r="AK1168" s="56">
        <f t="shared" ca="1" si="505"/>
        <v>0</v>
      </c>
      <c r="AL1168" s="56">
        <f t="shared" ca="1" si="505"/>
        <v>0</v>
      </c>
      <c r="AM1168" s="56">
        <f t="shared" ca="1" si="505"/>
        <v>0</v>
      </c>
      <c r="AN1168" s="56">
        <f t="shared" ca="1" si="505"/>
        <v>0</v>
      </c>
      <c r="AO1168" s="56">
        <f t="shared" ca="1" si="505"/>
        <v>0</v>
      </c>
      <c r="AP1168" s="56">
        <f t="shared" ca="1" si="505"/>
        <v>0</v>
      </c>
      <c r="AQ1168" s="56">
        <f t="shared" ca="1" si="505"/>
        <v>0</v>
      </c>
      <c r="AR1168" s="56">
        <f t="shared" ca="1" si="505"/>
        <v>0</v>
      </c>
      <c r="AS1168" s="56">
        <f t="shared" ca="1" si="505"/>
        <v>0</v>
      </c>
      <c r="AT1168" s="56">
        <f t="shared" ca="1" si="506"/>
        <v>0</v>
      </c>
      <c r="AU1168" s="56">
        <f t="shared" ca="1" si="506"/>
        <v>0</v>
      </c>
      <c r="AV1168" s="56">
        <f t="shared" ca="1" si="506"/>
        <v>0</v>
      </c>
      <c r="AW1168" s="56">
        <f t="shared" ca="1" si="506"/>
        <v>0</v>
      </c>
      <c r="AX1168" s="56">
        <f t="shared" ca="1" si="506"/>
        <v>0</v>
      </c>
      <c r="AY1168" s="56">
        <f t="shared" ca="1" si="506"/>
        <v>0</v>
      </c>
      <c r="AZ1168" s="56">
        <f t="shared" ca="1" si="506"/>
        <v>0</v>
      </c>
      <c r="BA1168" s="56">
        <f t="shared" ca="1" si="506"/>
        <v>0</v>
      </c>
      <c r="BB1168" s="56">
        <f t="shared" ca="1" si="506"/>
        <v>0</v>
      </c>
      <c r="BC1168" s="56">
        <f t="shared" ca="1" si="506"/>
        <v>0</v>
      </c>
      <c r="BD1168" s="56">
        <f t="shared" ca="1" si="506"/>
        <v>0</v>
      </c>
      <c r="BE1168" s="56">
        <f t="shared" ca="1" si="506"/>
        <v>0</v>
      </c>
      <c r="BF1168" s="56">
        <f t="shared" ca="1" si="506"/>
        <v>0</v>
      </c>
      <c r="BG1168" s="56">
        <f t="shared" ca="1" si="506"/>
        <v>0</v>
      </c>
      <c r="BH1168" s="1"/>
    </row>
    <row r="1169" spans="2:60" s="4" customFormat="1" ht="12" customHeight="1" x14ac:dyDescent="0.2">
      <c r="B1169" s="117" t="s">
        <v>2413</v>
      </c>
      <c r="C1169" s="4" t="s">
        <v>2403</v>
      </c>
      <c r="E1169" s="62"/>
      <c r="F1169" s="63" t="s">
        <v>1678</v>
      </c>
      <c r="G1169" s="50" t="s">
        <v>1678</v>
      </c>
      <c r="H1169" s="50" t="s">
        <v>2405</v>
      </c>
      <c r="I1169" s="51"/>
      <c r="J1169" s="52">
        <v>30</v>
      </c>
      <c r="K1169" s="52"/>
      <c r="L1169" s="53">
        <v>43802</v>
      </c>
      <c r="M1169" s="54">
        <f t="shared" si="503"/>
        <v>2</v>
      </c>
      <c r="N1169" s="52">
        <f t="shared" si="488"/>
        <v>49</v>
      </c>
      <c r="O1169" s="55">
        <f t="shared" ca="1" si="489"/>
        <v>49</v>
      </c>
      <c r="P1169" s="55" t="str">
        <f t="shared" ca="1" si="490"/>
        <v>2019.12</v>
      </c>
      <c r="Q1169" s="56">
        <f t="shared" si="491"/>
        <v>233724.82179290082</v>
      </c>
      <c r="R1169" s="52">
        <f t="shared" ca="1" si="492"/>
        <v>-146</v>
      </c>
      <c r="S1169" s="52"/>
      <c r="T1169" s="52" t="str">
        <f t="shared" ca="1" si="481"/>
        <v/>
      </c>
      <c r="U1169" s="57" t="s">
        <v>178</v>
      </c>
      <c r="V1169" s="58">
        <f t="shared" ca="1" si="493"/>
        <v>0</v>
      </c>
      <c r="W1169" s="59"/>
      <c r="X1169" s="60"/>
      <c r="Y1169" s="61">
        <v>233724.82179290082</v>
      </c>
      <c r="Z1169" s="56">
        <f t="shared" ca="1" si="504"/>
        <v>0</v>
      </c>
      <c r="AA1169" s="56">
        <f t="shared" ca="1" si="504"/>
        <v>0</v>
      </c>
      <c r="AB1169" s="56">
        <f t="shared" ca="1" si="504"/>
        <v>0</v>
      </c>
      <c r="AC1169" s="56">
        <f t="shared" ca="1" si="504"/>
        <v>0</v>
      </c>
      <c r="AD1169" s="56">
        <f t="shared" ca="1" si="504"/>
        <v>0</v>
      </c>
      <c r="AE1169" s="56">
        <f t="shared" ca="1" si="504"/>
        <v>0</v>
      </c>
      <c r="AF1169" s="56">
        <f t="shared" ca="1" si="504"/>
        <v>0</v>
      </c>
      <c r="AG1169" s="56">
        <f t="shared" ca="1" si="504"/>
        <v>0</v>
      </c>
      <c r="AH1169" s="56">
        <f t="shared" ca="1" si="504"/>
        <v>0</v>
      </c>
      <c r="AI1169" s="56">
        <f t="shared" ca="1" si="504"/>
        <v>0</v>
      </c>
      <c r="AJ1169" s="56">
        <f t="shared" ca="1" si="505"/>
        <v>0</v>
      </c>
      <c r="AK1169" s="56">
        <f t="shared" ca="1" si="505"/>
        <v>0</v>
      </c>
      <c r="AL1169" s="56">
        <f t="shared" ca="1" si="505"/>
        <v>0</v>
      </c>
      <c r="AM1169" s="56">
        <f t="shared" ca="1" si="505"/>
        <v>0</v>
      </c>
      <c r="AN1169" s="56">
        <f t="shared" ca="1" si="505"/>
        <v>0</v>
      </c>
      <c r="AO1169" s="56">
        <f t="shared" ca="1" si="505"/>
        <v>0</v>
      </c>
      <c r="AP1169" s="56">
        <f t="shared" ca="1" si="505"/>
        <v>0</v>
      </c>
      <c r="AQ1169" s="56">
        <f t="shared" ca="1" si="505"/>
        <v>0</v>
      </c>
      <c r="AR1169" s="56">
        <f t="shared" ca="1" si="505"/>
        <v>0</v>
      </c>
      <c r="AS1169" s="56">
        <f t="shared" ca="1" si="505"/>
        <v>0</v>
      </c>
      <c r="AT1169" s="56">
        <f t="shared" ca="1" si="506"/>
        <v>0</v>
      </c>
      <c r="AU1169" s="56">
        <f t="shared" ca="1" si="506"/>
        <v>0</v>
      </c>
      <c r="AV1169" s="56">
        <f t="shared" ca="1" si="506"/>
        <v>0</v>
      </c>
      <c r="AW1169" s="56">
        <f t="shared" ca="1" si="506"/>
        <v>0</v>
      </c>
      <c r="AX1169" s="56">
        <f t="shared" ca="1" si="506"/>
        <v>0</v>
      </c>
      <c r="AY1169" s="56">
        <f t="shared" ca="1" si="506"/>
        <v>0</v>
      </c>
      <c r="AZ1169" s="56">
        <f t="shared" ca="1" si="506"/>
        <v>0</v>
      </c>
      <c r="BA1169" s="56">
        <f t="shared" ca="1" si="506"/>
        <v>0</v>
      </c>
      <c r="BB1169" s="56">
        <f t="shared" ca="1" si="506"/>
        <v>0</v>
      </c>
      <c r="BC1169" s="56">
        <f t="shared" ca="1" si="506"/>
        <v>0</v>
      </c>
      <c r="BD1169" s="56">
        <f t="shared" ca="1" si="506"/>
        <v>233724.82179290082</v>
      </c>
      <c r="BE1169" s="56">
        <f t="shared" ca="1" si="506"/>
        <v>0</v>
      </c>
      <c r="BF1169" s="56">
        <f t="shared" ca="1" si="506"/>
        <v>0</v>
      </c>
      <c r="BG1169" s="56">
        <f t="shared" ca="1" si="506"/>
        <v>0</v>
      </c>
      <c r="BH1169" s="1"/>
    </row>
    <row r="1170" spans="2:60" s="4" customFormat="1" ht="12" customHeight="1" x14ac:dyDescent="0.2">
      <c r="B1170" s="3"/>
      <c r="E1170" s="62"/>
      <c r="F1170" s="63"/>
      <c r="G1170" s="50"/>
      <c r="H1170" s="50"/>
      <c r="I1170" s="51"/>
      <c r="J1170" s="52"/>
      <c r="K1170" s="52"/>
      <c r="L1170" s="53"/>
      <c r="M1170" s="54"/>
      <c r="N1170" s="52"/>
      <c r="O1170" s="55"/>
      <c r="P1170" s="55"/>
      <c r="Q1170" s="56"/>
      <c r="R1170" s="52"/>
      <c r="S1170" s="52"/>
      <c r="T1170" s="52"/>
      <c r="U1170" s="57"/>
      <c r="V1170" s="58"/>
      <c r="W1170" s="59"/>
      <c r="X1170" s="60"/>
      <c r="Y1170" s="61"/>
      <c r="Z1170" s="56"/>
      <c r="AA1170" s="56"/>
      <c r="AB1170" s="56"/>
      <c r="AC1170" s="56"/>
      <c r="AD1170" s="56"/>
      <c r="AE1170" s="56"/>
      <c r="AF1170" s="56"/>
      <c r="AG1170" s="56"/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1"/>
    </row>
    <row r="1171" spans="2:60" s="4" customFormat="1" ht="12" customHeight="1" x14ac:dyDescent="0.2">
      <c r="B1171" s="117" t="s">
        <v>2415</v>
      </c>
      <c r="C1171" s="4" t="s">
        <v>2403</v>
      </c>
      <c r="E1171" s="62"/>
      <c r="F1171" s="63" t="s">
        <v>2404</v>
      </c>
      <c r="G1171" s="50" t="s">
        <v>1682</v>
      </c>
      <c r="H1171" s="50" t="s">
        <v>2405</v>
      </c>
      <c r="I1171" s="51"/>
      <c r="J1171" s="52">
        <v>30</v>
      </c>
      <c r="K1171" s="52"/>
      <c r="L1171" s="53"/>
      <c r="M1171" s="54" t="str">
        <f t="shared" ref="M1171:M1209" si="507">IF(L1171="","-",WEEKDAY(L1171,2))</f>
        <v>-</v>
      </c>
      <c r="N1171" s="52">
        <f t="shared" ref="N1171:N1209" si="508">WEEKNUM(L1171)</f>
        <v>0</v>
      </c>
      <c r="O1171" s="55">
        <f t="shared" ref="O1171:O1209" ca="1" si="509">WEEKNUM(IF((L1171)&lt;$A$1825,$A$1825,(L1171)))</f>
        <v>28</v>
      </c>
      <c r="P1171" s="55" t="str">
        <f t="shared" ref="P1171:P1209" ca="1" si="510">YEAR(IF((L1171)&lt;$A$1825,$A$1825,(L1171)))&amp;"."&amp;MONTH(IF((L1171)&lt;$A$1825,$A$1825,(L1171)))</f>
        <v>2019.7</v>
      </c>
      <c r="Q1171" s="56">
        <f t="shared" ref="Q1171:Q1209" si="511">IF(U1171="PLN",Y1171/$A$1826,Y1171)</f>
        <v>0</v>
      </c>
      <c r="R1171" s="52" t="str">
        <f t="shared" ref="R1171:R1209" si="512">IF(L1171=0,"",IFERROR(_xlfn.DAYS($A$1825,L1171),""))</f>
        <v/>
      </c>
      <c r="S1171" s="52"/>
      <c r="T1171" s="52" t="str">
        <f t="shared" ref="T1171:T1209" si="513">IFERROR(IF(R1171&gt;0,"OV",""),0)</f>
        <v>OV</v>
      </c>
      <c r="U1171" s="57" t="s">
        <v>178</v>
      </c>
      <c r="V1171" s="58">
        <f t="shared" ref="V1171:V1209" ca="1" si="514">SUM(Y1171:BH1171)-Y1171*2</f>
        <v>0</v>
      </c>
      <c r="W1171" s="59"/>
      <c r="X1171" s="60"/>
      <c r="Y1171" s="61"/>
      <c r="Z1171" s="56">
        <f t="shared" ref="Z1171:AI1180" ca="1" si="515">IF($O1171-WEEKNUM(Z$1815)=0,$Y1171,0)</f>
        <v>0</v>
      </c>
      <c r="AA1171" s="56">
        <f t="shared" ca="1" si="515"/>
        <v>0</v>
      </c>
      <c r="AB1171" s="56">
        <f t="shared" ca="1" si="515"/>
        <v>0</v>
      </c>
      <c r="AC1171" s="56">
        <f t="shared" ca="1" si="515"/>
        <v>0</v>
      </c>
      <c r="AD1171" s="56">
        <f t="shared" ca="1" si="515"/>
        <v>0</v>
      </c>
      <c r="AE1171" s="56">
        <f t="shared" ca="1" si="515"/>
        <v>0</v>
      </c>
      <c r="AF1171" s="56">
        <f t="shared" ca="1" si="515"/>
        <v>0</v>
      </c>
      <c r="AG1171" s="56">
        <f t="shared" ca="1" si="515"/>
        <v>0</v>
      </c>
      <c r="AH1171" s="56">
        <f t="shared" ca="1" si="515"/>
        <v>0</v>
      </c>
      <c r="AI1171" s="56">
        <f t="shared" ca="1" si="515"/>
        <v>0</v>
      </c>
      <c r="AJ1171" s="56">
        <f t="shared" ref="AJ1171:AS1180" ca="1" si="516">IF($O1171-WEEKNUM(AJ$1815)=0,$Y1171,0)</f>
        <v>0</v>
      </c>
      <c r="AK1171" s="56">
        <f t="shared" ca="1" si="516"/>
        <v>0</v>
      </c>
      <c r="AL1171" s="56">
        <f t="shared" ca="1" si="516"/>
        <v>0</v>
      </c>
      <c r="AM1171" s="56">
        <f t="shared" ca="1" si="516"/>
        <v>0</v>
      </c>
      <c r="AN1171" s="56">
        <f t="shared" ca="1" si="516"/>
        <v>0</v>
      </c>
      <c r="AO1171" s="56">
        <f t="shared" ca="1" si="516"/>
        <v>0</v>
      </c>
      <c r="AP1171" s="56">
        <f t="shared" ca="1" si="516"/>
        <v>0</v>
      </c>
      <c r="AQ1171" s="56">
        <f t="shared" ca="1" si="516"/>
        <v>0</v>
      </c>
      <c r="AR1171" s="56">
        <f t="shared" ca="1" si="516"/>
        <v>0</v>
      </c>
      <c r="AS1171" s="56">
        <f t="shared" ca="1" si="516"/>
        <v>0</v>
      </c>
      <c r="AT1171" s="56">
        <f t="shared" ref="AT1171:BG1180" ca="1" si="517">IF($O1171-WEEKNUM(AT$1815)=0,$Y1171,0)</f>
        <v>0</v>
      </c>
      <c r="AU1171" s="56">
        <f t="shared" ca="1" si="517"/>
        <v>0</v>
      </c>
      <c r="AV1171" s="56">
        <f t="shared" ca="1" si="517"/>
        <v>0</v>
      </c>
      <c r="AW1171" s="56">
        <f t="shared" ca="1" si="517"/>
        <v>0</v>
      </c>
      <c r="AX1171" s="56">
        <f t="shared" ca="1" si="517"/>
        <v>0</v>
      </c>
      <c r="AY1171" s="56">
        <f t="shared" ca="1" si="517"/>
        <v>0</v>
      </c>
      <c r="AZ1171" s="56">
        <f t="shared" ca="1" si="517"/>
        <v>0</v>
      </c>
      <c r="BA1171" s="56">
        <f t="shared" ca="1" si="517"/>
        <v>0</v>
      </c>
      <c r="BB1171" s="56">
        <f t="shared" ca="1" si="517"/>
        <v>0</v>
      </c>
      <c r="BC1171" s="56">
        <f t="shared" ca="1" si="517"/>
        <v>0</v>
      </c>
      <c r="BD1171" s="56">
        <f t="shared" ca="1" si="517"/>
        <v>0</v>
      </c>
      <c r="BE1171" s="56">
        <f t="shared" ca="1" si="517"/>
        <v>0</v>
      </c>
      <c r="BF1171" s="56">
        <f t="shared" ca="1" si="517"/>
        <v>0</v>
      </c>
      <c r="BG1171" s="56">
        <f t="shared" ca="1" si="517"/>
        <v>0</v>
      </c>
      <c r="BH1171" s="1"/>
    </row>
    <row r="1172" spans="2:60" s="4" customFormat="1" ht="12" customHeight="1" x14ac:dyDescent="0.2">
      <c r="B1172" s="117" t="s">
        <v>2415</v>
      </c>
      <c r="C1172" s="4" t="s">
        <v>2403</v>
      </c>
      <c r="E1172" s="62"/>
      <c r="F1172" s="63" t="s">
        <v>2404</v>
      </c>
      <c r="G1172" s="50" t="s">
        <v>1682</v>
      </c>
      <c r="H1172" s="50" t="s">
        <v>2405</v>
      </c>
      <c r="I1172" s="51"/>
      <c r="J1172" s="52">
        <v>30</v>
      </c>
      <c r="K1172" s="52"/>
      <c r="L1172" s="53"/>
      <c r="M1172" s="54" t="str">
        <f t="shared" si="507"/>
        <v>-</v>
      </c>
      <c r="N1172" s="52">
        <f t="shared" si="508"/>
        <v>0</v>
      </c>
      <c r="O1172" s="55">
        <f t="shared" ca="1" si="509"/>
        <v>28</v>
      </c>
      <c r="P1172" s="55" t="str">
        <f t="shared" ca="1" si="510"/>
        <v>2019.7</v>
      </c>
      <c r="Q1172" s="56">
        <f t="shared" si="511"/>
        <v>0</v>
      </c>
      <c r="R1172" s="52" t="str">
        <f t="shared" si="512"/>
        <v/>
      </c>
      <c r="S1172" s="52"/>
      <c r="T1172" s="52" t="str">
        <f t="shared" si="513"/>
        <v>OV</v>
      </c>
      <c r="U1172" s="57" t="s">
        <v>178</v>
      </c>
      <c r="V1172" s="58">
        <f t="shared" ca="1" si="514"/>
        <v>0</v>
      </c>
      <c r="W1172" s="59"/>
      <c r="X1172" s="60"/>
      <c r="Y1172" s="61"/>
      <c r="Z1172" s="56">
        <f t="shared" ca="1" si="515"/>
        <v>0</v>
      </c>
      <c r="AA1172" s="56">
        <f t="shared" ca="1" si="515"/>
        <v>0</v>
      </c>
      <c r="AB1172" s="56">
        <f t="shared" ca="1" si="515"/>
        <v>0</v>
      </c>
      <c r="AC1172" s="56">
        <f t="shared" ca="1" si="515"/>
        <v>0</v>
      </c>
      <c r="AD1172" s="56">
        <f t="shared" ca="1" si="515"/>
        <v>0</v>
      </c>
      <c r="AE1172" s="56">
        <f t="shared" ca="1" si="515"/>
        <v>0</v>
      </c>
      <c r="AF1172" s="56">
        <f t="shared" ca="1" si="515"/>
        <v>0</v>
      </c>
      <c r="AG1172" s="56">
        <f t="shared" ca="1" si="515"/>
        <v>0</v>
      </c>
      <c r="AH1172" s="56">
        <f t="shared" ca="1" si="515"/>
        <v>0</v>
      </c>
      <c r="AI1172" s="56">
        <f t="shared" ca="1" si="515"/>
        <v>0</v>
      </c>
      <c r="AJ1172" s="56">
        <f t="shared" ca="1" si="516"/>
        <v>0</v>
      </c>
      <c r="AK1172" s="56">
        <f t="shared" ca="1" si="516"/>
        <v>0</v>
      </c>
      <c r="AL1172" s="56">
        <f t="shared" ca="1" si="516"/>
        <v>0</v>
      </c>
      <c r="AM1172" s="56">
        <f t="shared" ca="1" si="516"/>
        <v>0</v>
      </c>
      <c r="AN1172" s="56">
        <f t="shared" ca="1" si="516"/>
        <v>0</v>
      </c>
      <c r="AO1172" s="56">
        <f t="shared" ca="1" si="516"/>
        <v>0</v>
      </c>
      <c r="AP1172" s="56">
        <f t="shared" ca="1" si="516"/>
        <v>0</v>
      </c>
      <c r="AQ1172" s="56">
        <f t="shared" ca="1" si="516"/>
        <v>0</v>
      </c>
      <c r="AR1172" s="56">
        <f t="shared" ca="1" si="516"/>
        <v>0</v>
      </c>
      <c r="AS1172" s="56">
        <f t="shared" ca="1" si="516"/>
        <v>0</v>
      </c>
      <c r="AT1172" s="56">
        <f t="shared" ca="1" si="517"/>
        <v>0</v>
      </c>
      <c r="AU1172" s="56">
        <f t="shared" ca="1" si="517"/>
        <v>0</v>
      </c>
      <c r="AV1172" s="56">
        <f t="shared" ca="1" si="517"/>
        <v>0</v>
      </c>
      <c r="AW1172" s="56">
        <f t="shared" ca="1" si="517"/>
        <v>0</v>
      </c>
      <c r="AX1172" s="56">
        <f t="shared" ca="1" si="517"/>
        <v>0</v>
      </c>
      <c r="AY1172" s="56">
        <f t="shared" ca="1" si="517"/>
        <v>0</v>
      </c>
      <c r="AZ1172" s="56">
        <f t="shared" ca="1" si="517"/>
        <v>0</v>
      </c>
      <c r="BA1172" s="56">
        <f t="shared" ca="1" si="517"/>
        <v>0</v>
      </c>
      <c r="BB1172" s="56">
        <f t="shared" ca="1" si="517"/>
        <v>0</v>
      </c>
      <c r="BC1172" s="56">
        <f t="shared" ca="1" si="517"/>
        <v>0</v>
      </c>
      <c r="BD1172" s="56">
        <f t="shared" ca="1" si="517"/>
        <v>0</v>
      </c>
      <c r="BE1172" s="56">
        <f t="shared" ca="1" si="517"/>
        <v>0</v>
      </c>
      <c r="BF1172" s="56">
        <f t="shared" ca="1" si="517"/>
        <v>0</v>
      </c>
      <c r="BG1172" s="56">
        <f t="shared" ca="1" si="517"/>
        <v>0</v>
      </c>
      <c r="BH1172" s="1"/>
    </row>
    <row r="1173" spans="2:60" s="4" customFormat="1" ht="12" customHeight="1" x14ac:dyDescent="0.2">
      <c r="B1173" s="117" t="s">
        <v>2415</v>
      </c>
      <c r="C1173" s="4" t="s">
        <v>2403</v>
      </c>
      <c r="E1173" s="62"/>
      <c r="F1173" s="63" t="s">
        <v>1678</v>
      </c>
      <c r="G1173" s="50" t="s">
        <v>1678</v>
      </c>
      <c r="H1173" s="50" t="s">
        <v>2405</v>
      </c>
      <c r="I1173" s="51"/>
      <c r="J1173" s="52">
        <v>30</v>
      </c>
      <c r="K1173" s="52"/>
      <c r="L1173" s="53">
        <v>43571</v>
      </c>
      <c r="M1173" s="54">
        <f t="shared" si="507"/>
        <v>2</v>
      </c>
      <c r="N1173" s="52">
        <f t="shared" si="508"/>
        <v>16</v>
      </c>
      <c r="O1173" s="55">
        <f t="shared" ca="1" si="509"/>
        <v>28</v>
      </c>
      <c r="P1173" s="55" t="str">
        <f t="shared" ca="1" si="510"/>
        <v>2019.7</v>
      </c>
      <c r="Q1173" s="56">
        <f t="shared" si="511"/>
        <v>0</v>
      </c>
      <c r="R1173" s="52">
        <f t="shared" ca="1" si="512"/>
        <v>85</v>
      </c>
      <c r="S1173" s="52"/>
      <c r="T1173" s="52" t="str">
        <f t="shared" ca="1" si="513"/>
        <v>OV</v>
      </c>
      <c r="U1173" s="57" t="s">
        <v>178</v>
      </c>
      <c r="V1173" s="58">
        <f t="shared" ca="1" si="514"/>
        <v>0</v>
      </c>
      <c r="W1173" s="59"/>
      <c r="X1173" s="60"/>
      <c r="Y1173" s="61"/>
      <c r="Z1173" s="56">
        <f t="shared" ca="1" si="515"/>
        <v>0</v>
      </c>
      <c r="AA1173" s="56">
        <f t="shared" ca="1" si="515"/>
        <v>0</v>
      </c>
      <c r="AB1173" s="56">
        <f t="shared" ca="1" si="515"/>
        <v>0</v>
      </c>
      <c r="AC1173" s="56">
        <f t="shared" ca="1" si="515"/>
        <v>0</v>
      </c>
      <c r="AD1173" s="56">
        <f t="shared" ca="1" si="515"/>
        <v>0</v>
      </c>
      <c r="AE1173" s="56">
        <f t="shared" ca="1" si="515"/>
        <v>0</v>
      </c>
      <c r="AF1173" s="56">
        <f t="shared" ca="1" si="515"/>
        <v>0</v>
      </c>
      <c r="AG1173" s="56">
        <f t="shared" ca="1" si="515"/>
        <v>0</v>
      </c>
      <c r="AH1173" s="56">
        <f t="shared" ca="1" si="515"/>
        <v>0</v>
      </c>
      <c r="AI1173" s="56">
        <f t="shared" ca="1" si="515"/>
        <v>0</v>
      </c>
      <c r="AJ1173" s="56">
        <f t="shared" ca="1" si="516"/>
        <v>0</v>
      </c>
      <c r="AK1173" s="56">
        <f t="shared" ca="1" si="516"/>
        <v>0</v>
      </c>
      <c r="AL1173" s="56">
        <f t="shared" ca="1" si="516"/>
        <v>0</v>
      </c>
      <c r="AM1173" s="56">
        <f t="shared" ca="1" si="516"/>
        <v>0</v>
      </c>
      <c r="AN1173" s="56">
        <f t="shared" ca="1" si="516"/>
        <v>0</v>
      </c>
      <c r="AO1173" s="56">
        <f t="shared" ca="1" si="516"/>
        <v>0</v>
      </c>
      <c r="AP1173" s="56">
        <f t="shared" ca="1" si="516"/>
        <v>0</v>
      </c>
      <c r="AQ1173" s="56">
        <f t="shared" ca="1" si="516"/>
        <v>0</v>
      </c>
      <c r="AR1173" s="56">
        <f t="shared" ca="1" si="516"/>
        <v>0</v>
      </c>
      <c r="AS1173" s="56">
        <f t="shared" ca="1" si="516"/>
        <v>0</v>
      </c>
      <c r="AT1173" s="56">
        <f t="shared" ca="1" si="517"/>
        <v>0</v>
      </c>
      <c r="AU1173" s="56">
        <f t="shared" ca="1" si="517"/>
        <v>0</v>
      </c>
      <c r="AV1173" s="56">
        <f t="shared" ca="1" si="517"/>
        <v>0</v>
      </c>
      <c r="AW1173" s="56">
        <f t="shared" ca="1" si="517"/>
        <v>0</v>
      </c>
      <c r="AX1173" s="56">
        <f t="shared" ca="1" si="517"/>
        <v>0</v>
      </c>
      <c r="AY1173" s="56">
        <f t="shared" ca="1" si="517"/>
        <v>0</v>
      </c>
      <c r="AZ1173" s="56">
        <f t="shared" ca="1" si="517"/>
        <v>0</v>
      </c>
      <c r="BA1173" s="56">
        <f t="shared" ca="1" si="517"/>
        <v>0</v>
      </c>
      <c r="BB1173" s="56">
        <f t="shared" ca="1" si="517"/>
        <v>0</v>
      </c>
      <c r="BC1173" s="56">
        <f t="shared" ca="1" si="517"/>
        <v>0</v>
      </c>
      <c r="BD1173" s="56">
        <f t="shared" ca="1" si="517"/>
        <v>0</v>
      </c>
      <c r="BE1173" s="56">
        <f t="shared" ca="1" si="517"/>
        <v>0</v>
      </c>
      <c r="BF1173" s="56">
        <f t="shared" ca="1" si="517"/>
        <v>0</v>
      </c>
      <c r="BG1173" s="56">
        <f t="shared" ca="1" si="517"/>
        <v>0</v>
      </c>
      <c r="BH1173" s="1"/>
    </row>
    <row r="1174" spans="2:60" s="4" customFormat="1" ht="12" customHeight="1" x14ac:dyDescent="0.2">
      <c r="B1174" s="117" t="s">
        <v>2415</v>
      </c>
      <c r="C1174" s="4" t="s">
        <v>2403</v>
      </c>
      <c r="E1174" s="62"/>
      <c r="F1174" s="63" t="s">
        <v>1678</v>
      </c>
      <c r="G1174" s="50" t="s">
        <v>1678</v>
      </c>
      <c r="H1174" s="50" t="s">
        <v>2405</v>
      </c>
      <c r="I1174" s="51"/>
      <c r="J1174" s="52">
        <v>30</v>
      </c>
      <c r="K1174" s="52"/>
      <c r="L1174" s="53">
        <v>43578</v>
      </c>
      <c r="M1174" s="54">
        <f t="shared" si="507"/>
        <v>2</v>
      </c>
      <c r="N1174" s="52">
        <f t="shared" si="508"/>
        <v>17</v>
      </c>
      <c r="O1174" s="55">
        <f t="shared" ca="1" si="509"/>
        <v>28</v>
      </c>
      <c r="P1174" s="55" t="str">
        <f t="shared" ca="1" si="510"/>
        <v>2019.7</v>
      </c>
      <c r="Q1174" s="56">
        <f t="shared" si="511"/>
        <v>0</v>
      </c>
      <c r="R1174" s="52">
        <f t="shared" ca="1" si="512"/>
        <v>78</v>
      </c>
      <c r="S1174" s="52"/>
      <c r="T1174" s="52" t="str">
        <f t="shared" ca="1" si="513"/>
        <v>OV</v>
      </c>
      <c r="U1174" s="57" t="s">
        <v>178</v>
      </c>
      <c r="V1174" s="58">
        <f t="shared" ca="1" si="514"/>
        <v>0</v>
      </c>
      <c r="W1174" s="59"/>
      <c r="X1174" s="60"/>
      <c r="Y1174" s="61"/>
      <c r="Z1174" s="56">
        <f t="shared" ca="1" si="515"/>
        <v>0</v>
      </c>
      <c r="AA1174" s="56">
        <f t="shared" ca="1" si="515"/>
        <v>0</v>
      </c>
      <c r="AB1174" s="56">
        <f t="shared" ca="1" si="515"/>
        <v>0</v>
      </c>
      <c r="AC1174" s="56">
        <f t="shared" ca="1" si="515"/>
        <v>0</v>
      </c>
      <c r="AD1174" s="56">
        <f t="shared" ca="1" si="515"/>
        <v>0</v>
      </c>
      <c r="AE1174" s="56">
        <f t="shared" ca="1" si="515"/>
        <v>0</v>
      </c>
      <c r="AF1174" s="56">
        <f t="shared" ca="1" si="515"/>
        <v>0</v>
      </c>
      <c r="AG1174" s="56">
        <f t="shared" ca="1" si="515"/>
        <v>0</v>
      </c>
      <c r="AH1174" s="56">
        <f t="shared" ca="1" si="515"/>
        <v>0</v>
      </c>
      <c r="AI1174" s="56">
        <f t="shared" ca="1" si="515"/>
        <v>0</v>
      </c>
      <c r="AJ1174" s="56">
        <f t="shared" ca="1" si="516"/>
        <v>0</v>
      </c>
      <c r="AK1174" s="56">
        <f t="shared" ca="1" si="516"/>
        <v>0</v>
      </c>
      <c r="AL1174" s="56">
        <f t="shared" ca="1" si="516"/>
        <v>0</v>
      </c>
      <c r="AM1174" s="56">
        <f t="shared" ca="1" si="516"/>
        <v>0</v>
      </c>
      <c r="AN1174" s="56">
        <f t="shared" ca="1" si="516"/>
        <v>0</v>
      </c>
      <c r="AO1174" s="56">
        <f t="shared" ca="1" si="516"/>
        <v>0</v>
      </c>
      <c r="AP1174" s="56">
        <f t="shared" ca="1" si="516"/>
        <v>0</v>
      </c>
      <c r="AQ1174" s="56">
        <f t="shared" ca="1" si="516"/>
        <v>0</v>
      </c>
      <c r="AR1174" s="56">
        <f t="shared" ca="1" si="516"/>
        <v>0</v>
      </c>
      <c r="AS1174" s="56">
        <f t="shared" ca="1" si="516"/>
        <v>0</v>
      </c>
      <c r="AT1174" s="56">
        <f t="shared" ca="1" si="517"/>
        <v>0</v>
      </c>
      <c r="AU1174" s="56">
        <f t="shared" ca="1" si="517"/>
        <v>0</v>
      </c>
      <c r="AV1174" s="56">
        <f t="shared" ca="1" si="517"/>
        <v>0</v>
      </c>
      <c r="AW1174" s="56">
        <f t="shared" ca="1" si="517"/>
        <v>0</v>
      </c>
      <c r="AX1174" s="56">
        <f t="shared" ca="1" si="517"/>
        <v>0</v>
      </c>
      <c r="AY1174" s="56">
        <f t="shared" ca="1" si="517"/>
        <v>0</v>
      </c>
      <c r="AZ1174" s="56">
        <f t="shared" ca="1" si="517"/>
        <v>0</v>
      </c>
      <c r="BA1174" s="56">
        <f t="shared" ca="1" si="517"/>
        <v>0</v>
      </c>
      <c r="BB1174" s="56">
        <f t="shared" ca="1" si="517"/>
        <v>0</v>
      </c>
      <c r="BC1174" s="56">
        <f t="shared" ca="1" si="517"/>
        <v>0</v>
      </c>
      <c r="BD1174" s="56">
        <f t="shared" ca="1" si="517"/>
        <v>0</v>
      </c>
      <c r="BE1174" s="56">
        <f t="shared" ca="1" si="517"/>
        <v>0</v>
      </c>
      <c r="BF1174" s="56">
        <f t="shared" ca="1" si="517"/>
        <v>0</v>
      </c>
      <c r="BG1174" s="56">
        <f t="shared" ca="1" si="517"/>
        <v>0</v>
      </c>
      <c r="BH1174" s="1"/>
    </row>
    <row r="1175" spans="2:60" s="4" customFormat="1" ht="12" customHeight="1" x14ac:dyDescent="0.2">
      <c r="B1175" s="117" t="s">
        <v>2415</v>
      </c>
      <c r="C1175" s="4" t="s">
        <v>2403</v>
      </c>
      <c r="E1175" s="62"/>
      <c r="F1175" s="63" t="s">
        <v>1678</v>
      </c>
      <c r="G1175" s="50" t="s">
        <v>1678</v>
      </c>
      <c r="H1175" s="50" t="s">
        <v>2405</v>
      </c>
      <c r="I1175" s="51"/>
      <c r="J1175" s="52">
        <v>30</v>
      </c>
      <c r="K1175" s="52"/>
      <c r="L1175" s="53">
        <v>43585</v>
      </c>
      <c r="M1175" s="54">
        <f t="shared" si="507"/>
        <v>2</v>
      </c>
      <c r="N1175" s="52">
        <f t="shared" si="508"/>
        <v>18</v>
      </c>
      <c r="O1175" s="55">
        <f t="shared" ca="1" si="509"/>
        <v>28</v>
      </c>
      <c r="P1175" s="55" t="str">
        <f t="shared" ca="1" si="510"/>
        <v>2019.7</v>
      </c>
      <c r="Q1175" s="56">
        <f t="shared" si="511"/>
        <v>0</v>
      </c>
      <c r="R1175" s="52">
        <f t="shared" ca="1" si="512"/>
        <v>71</v>
      </c>
      <c r="S1175" s="52"/>
      <c r="T1175" s="52" t="str">
        <f t="shared" ca="1" si="513"/>
        <v>OV</v>
      </c>
      <c r="U1175" s="57" t="s">
        <v>178</v>
      </c>
      <c r="V1175" s="58">
        <f t="shared" ca="1" si="514"/>
        <v>0</v>
      </c>
      <c r="W1175" s="59"/>
      <c r="X1175" s="60"/>
      <c r="Y1175" s="61"/>
      <c r="Z1175" s="56">
        <f t="shared" ca="1" si="515"/>
        <v>0</v>
      </c>
      <c r="AA1175" s="56">
        <f t="shared" ca="1" si="515"/>
        <v>0</v>
      </c>
      <c r="AB1175" s="56">
        <f t="shared" ca="1" si="515"/>
        <v>0</v>
      </c>
      <c r="AC1175" s="56">
        <f t="shared" ca="1" si="515"/>
        <v>0</v>
      </c>
      <c r="AD1175" s="56">
        <f t="shared" ca="1" si="515"/>
        <v>0</v>
      </c>
      <c r="AE1175" s="56">
        <f t="shared" ca="1" si="515"/>
        <v>0</v>
      </c>
      <c r="AF1175" s="56">
        <f t="shared" ca="1" si="515"/>
        <v>0</v>
      </c>
      <c r="AG1175" s="56">
        <f t="shared" ca="1" si="515"/>
        <v>0</v>
      </c>
      <c r="AH1175" s="56">
        <f t="shared" ca="1" si="515"/>
        <v>0</v>
      </c>
      <c r="AI1175" s="56">
        <f t="shared" ca="1" si="515"/>
        <v>0</v>
      </c>
      <c r="AJ1175" s="56">
        <f t="shared" ca="1" si="516"/>
        <v>0</v>
      </c>
      <c r="AK1175" s="56">
        <f t="shared" ca="1" si="516"/>
        <v>0</v>
      </c>
      <c r="AL1175" s="56">
        <f t="shared" ca="1" si="516"/>
        <v>0</v>
      </c>
      <c r="AM1175" s="56">
        <f t="shared" ca="1" si="516"/>
        <v>0</v>
      </c>
      <c r="AN1175" s="56">
        <f t="shared" ca="1" si="516"/>
        <v>0</v>
      </c>
      <c r="AO1175" s="56">
        <f t="shared" ca="1" si="516"/>
        <v>0</v>
      </c>
      <c r="AP1175" s="56">
        <f t="shared" ca="1" si="516"/>
        <v>0</v>
      </c>
      <c r="AQ1175" s="56">
        <f t="shared" ca="1" si="516"/>
        <v>0</v>
      </c>
      <c r="AR1175" s="56">
        <f t="shared" ca="1" si="516"/>
        <v>0</v>
      </c>
      <c r="AS1175" s="56">
        <f t="shared" ca="1" si="516"/>
        <v>0</v>
      </c>
      <c r="AT1175" s="56">
        <f t="shared" ca="1" si="517"/>
        <v>0</v>
      </c>
      <c r="AU1175" s="56">
        <f t="shared" ca="1" si="517"/>
        <v>0</v>
      </c>
      <c r="AV1175" s="56">
        <f t="shared" ca="1" si="517"/>
        <v>0</v>
      </c>
      <c r="AW1175" s="56">
        <f t="shared" ca="1" si="517"/>
        <v>0</v>
      </c>
      <c r="AX1175" s="56">
        <f t="shared" ca="1" si="517"/>
        <v>0</v>
      </c>
      <c r="AY1175" s="56">
        <f t="shared" ca="1" si="517"/>
        <v>0</v>
      </c>
      <c r="AZ1175" s="56">
        <f t="shared" ca="1" si="517"/>
        <v>0</v>
      </c>
      <c r="BA1175" s="56">
        <f t="shared" ca="1" si="517"/>
        <v>0</v>
      </c>
      <c r="BB1175" s="56">
        <f t="shared" ca="1" si="517"/>
        <v>0</v>
      </c>
      <c r="BC1175" s="56">
        <f t="shared" ca="1" si="517"/>
        <v>0</v>
      </c>
      <c r="BD1175" s="56">
        <f t="shared" ca="1" si="517"/>
        <v>0</v>
      </c>
      <c r="BE1175" s="56">
        <f t="shared" ca="1" si="517"/>
        <v>0</v>
      </c>
      <c r="BF1175" s="56">
        <f t="shared" ca="1" si="517"/>
        <v>0</v>
      </c>
      <c r="BG1175" s="56">
        <f t="shared" ca="1" si="517"/>
        <v>0</v>
      </c>
      <c r="BH1175" s="1"/>
    </row>
    <row r="1176" spans="2:60" s="4" customFormat="1" ht="12" customHeight="1" x14ac:dyDescent="0.2">
      <c r="B1176" s="117" t="s">
        <v>2415</v>
      </c>
      <c r="C1176" s="4" t="s">
        <v>2403</v>
      </c>
      <c r="E1176" s="62"/>
      <c r="F1176" s="63" t="s">
        <v>1678</v>
      </c>
      <c r="G1176" s="50" t="s">
        <v>1678</v>
      </c>
      <c r="H1176" s="50" t="s">
        <v>2405</v>
      </c>
      <c r="I1176" s="51"/>
      <c r="J1176" s="52">
        <v>30</v>
      </c>
      <c r="K1176" s="52"/>
      <c r="L1176" s="53">
        <v>43592</v>
      </c>
      <c r="M1176" s="54">
        <f t="shared" si="507"/>
        <v>2</v>
      </c>
      <c r="N1176" s="52">
        <f t="shared" si="508"/>
        <v>19</v>
      </c>
      <c r="O1176" s="55">
        <f t="shared" ca="1" si="509"/>
        <v>28</v>
      </c>
      <c r="P1176" s="55" t="str">
        <f t="shared" ca="1" si="510"/>
        <v>2019.7</v>
      </c>
      <c r="Q1176" s="56">
        <f t="shared" si="511"/>
        <v>0</v>
      </c>
      <c r="R1176" s="52">
        <f t="shared" ca="1" si="512"/>
        <v>64</v>
      </c>
      <c r="S1176" s="52"/>
      <c r="T1176" s="52" t="str">
        <f t="shared" ca="1" si="513"/>
        <v>OV</v>
      </c>
      <c r="U1176" s="57" t="s">
        <v>178</v>
      </c>
      <c r="V1176" s="58">
        <f t="shared" ca="1" si="514"/>
        <v>0</v>
      </c>
      <c r="W1176" s="59"/>
      <c r="X1176" s="60"/>
      <c r="Y1176" s="61"/>
      <c r="Z1176" s="56">
        <f t="shared" ca="1" si="515"/>
        <v>0</v>
      </c>
      <c r="AA1176" s="56">
        <f t="shared" ca="1" si="515"/>
        <v>0</v>
      </c>
      <c r="AB1176" s="56">
        <f t="shared" ca="1" si="515"/>
        <v>0</v>
      </c>
      <c r="AC1176" s="56">
        <f t="shared" ca="1" si="515"/>
        <v>0</v>
      </c>
      <c r="AD1176" s="56">
        <f t="shared" ca="1" si="515"/>
        <v>0</v>
      </c>
      <c r="AE1176" s="56">
        <f t="shared" ca="1" si="515"/>
        <v>0</v>
      </c>
      <c r="AF1176" s="56">
        <f t="shared" ca="1" si="515"/>
        <v>0</v>
      </c>
      <c r="AG1176" s="56">
        <f t="shared" ca="1" si="515"/>
        <v>0</v>
      </c>
      <c r="AH1176" s="56">
        <f t="shared" ca="1" si="515"/>
        <v>0</v>
      </c>
      <c r="AI1176" s="56">
        <f t="shared" ca="1" si="515"/>
        <v>0</v>
      </c>
      <c r="AJ1176" s="56">
        <f t="shared" ca="1" si="516"/>
        <v>0</v>
      </c>
      <c r="AK1176" s="56">
        <f t="shared" ca="1" si="516"/>
        <v>0</v>
      </c>
      <c r="AL1176" s="56">
        <f t="shared" ca="1" si="516"/>
        <v>0</v>
      </c>
      <c r="AM1176" s="56">
        <f t="shared" ca="1" si="516"/>
        <v>0</v>
      </c>
      <c r="AN1176" s="56">
        <f t="shared" ca="1" si="516"/>
        <v>0</v>
      </c>
      <c r="AO1176" s="56">
        <f t="shared" ca="1" si="516"/>
        <v>0</v>
      </c>
      <c r="AP1176" s="56">
        <f t="shared" ca="1" si="516"/>
        <v>0</v>
      </c>
      <c r="AQ1176" s="56">
        <f t="shared" ca="1" si="516"/>
        <v>0</v>
      </c>
      <c r="AR1176" s="56">
        <f t="shared" ca="1" si="516"/>
        <v>0</v>
      </c>
      <c r="AS1176" s="56">
        <f t="shared" ca="1" si="516"/>
        <v>0</v>
      </c>
      <c r="AT1176" s="56">
        <f t="shared" ca="1" si="517"/>
        <v>0</v>
      </c>
      <c r="AU1176" s="56">
        <f t="shared" ca="1" si="517"/>
        <v>0</v>
      </c>
      <c r="AV1176" s="56">
        <f t="shared" ca="1" si="517"/>
        <v>0</v>
      </c>
      <c r="AW1176" s="56">
        <f t="shared" ca="1" si="517"/>
        <v>0</v>
      </c>
      <c r="AX1176" s="56">
        <f t="shared" ca="1" si="517"/>
        <v>0</v>
      </c>
      <c r="AY1176" s="56">
        <f t="shared" ca="1" si="517"/>
        <v>0</v>
      </c>
      <c r="AZ1176" s="56">
        <f t="shared" ca="1" si="517"/>
        <v>0</v>
      </c>
      <c r="BA1176" s="56">
        <f t="shared" ca="1" si="517"/>
        <v>0</v>
      </c>
      <c r="BB1176" s="56">
        <f t="shared" ca="1" si="517"/>
        <v>0</v>
      </c>
      <c r="BC1176" s="56">
        <f t="shared" ca="1" si="517"/>
        <v>0</v>
      </c>
      <c r="BD1176" s="56">
        <f t="shared" ca="1" si="517"/>
        <v>0</v>
      </c>
      <c r="BE1176" s="56">
        <f t="shared" ca="1" si="517"/>
        <v>0</v>
      </c>
      <c r="BF1176" s="56">
        <f t="shared" ca="1" si="517"/>
        <v>0</v>
      </c>
      <c r="BG1176" s="56">
        <f t="shared" ca="1" si="517"/>
        <v>0</v>
      </c>
      <c r="BH1176" s="1"/>
    </row>
    <row r="1177" spans="2:60" s="4" customFormat="1" ht="12" customHeight="1" x14ac:dyDescent="0.2">
      <c r="B1177" s="117" t="s">
        <v>2415</v>
      </c>
      <c r="C1177" s="4" t="s">
        <v>2403</v>
      </c>
      <c r="E1177" s="62"/>
      <c r="F1177" s="63" t="s">
        <v>1678</v>
      </c>
      <c r="G1177" s="50" t="s">
        <v>1678</v>
      </c>
      <c r="H1177" s="50" t="s">
        <v>2405</v>
      </c>
      <c r="I1177" s="51"/>
      <c r="J1177" s="52">
        <v>30</v>
      </c>
      <c r="K1177" s="52"/>
      <c r="L1177" s="53">
        <v>43599</v>
      </c>
      <c r="M1177" s="54">
        <f t="shared" si="507"/>
        <v>2</v>
      </c>
      <c r="N1177" s="52">
        <f t="shared" si="508"/>
        <v>20</v>
      </c>
      <c r="O1177" s="55">
        <f t="shared" ca="1" si="509"/>
        <v>28</v>
      </c>
      <c r="P1177" s="55" t="str">
        <f t="shared" ca="1" si="510"/>
        <v>2019.7</v>
      </c>
      <c r="Q1177" s="56">
        <f t="shared" si="511"/>
        <v>119628.00919303656</v>
      </c>
      <c r="R1177" s="52">
        <f t="shared" ca="1" si="512"/>
        <v>57</v>
      </c>
      <c r="S1177" s="52"/>
      <c r="T1177" s="52" t="str">
        <f t="shared" ca="1" si="513"/>
        <v>OV</v>
      </c>
      <c r="U1177" s="57" t="s">
        <v>178</v>
      </c>
      <c r="V1177" s="58">
        <f t="shared" ca="1" si="514"/>
        <v>0</v>
      </c>
      <c r="W1177" s="59"/>
      <c r="X1177" s="60"/>
      <c r="Y1177" s="61">
        <v>119628.00919303656</v>
      </c>
      <c r="Z1177" s="56">
        <f t="shared" ca="1" si="515"/>
        <v>0</v>
      </c>
      <c r="AA1177" s="56">
        <f t="shared" ca="1" si="515"/>
        <v>0</v>
      </c>
      <c r="AB1177" s="56">
        <f t="shared" ca="1" si="515"/>
        <v>0</v>
      </c>
      <c r="AC1177" s="56">
        <f t="shared" ca="1" si="515"/>
        <v>0</v>
      </c>
      <c r="AD1177" s="56">
        <f t="shared" ca="1" si="515"/>
        <v>0</v>
      </c>
      <c r="AE1177" s="56">
        <f t="shared" ca="1" si="515"/>
        <v>0</v>
      </c>
      <c r="AF1177" s="56">
        <f t="shared" ca="1" si="515"/>
        <v>0</v>
      </c>
      <c r="AG1177" s="56">
        <f t="shared" ca="1" si="515"/>
        <v>0</v>
      </c>
      <c r="AH1177" s="56">
        <f t="shared" ca="1" si="515"/>
        <v>0</v>
      </c>
      <c r="AI1177" s="56">
        <f t="shared" ca="1" si="515"/>
        <v>119628.00919303656</v>
      </c>
      <c r="AJ1177" s="56">
        <f t="shared" ca="1" si="516"/>
        <v>0</v>
      </c>
      <c r="AK1177" s="56">
        <f t="shared" ca="1" si="516"/>
        <v>0</v>
      </c>
      <c r="AL1177" s="56">
        <f t="shared" ca="1" si="516"/>
        <v>0</v>
      </c>
      <c r="AM1177" s="56">
        <f t="shared" ca="1" si="516"/>
        <v>0</v>
      </c>
      <c r="AN1177" s="56">
        <f t="shared" ca="1" si="516"/>
        <v>0</v>
      </c>
      <c r="AO1177" s="56">
        <f t="shared" ca="1" si="516"/>
        <v>0</v>
      </c>
      <c r="AP1177" s="56">
        <f t="shared" ca="1" si="516"/>
        <v>0</v>
      </c>
      <c r="AQ1177" s="56">
        <f t="shared" ca="1" si="516"/>
        <v>0</v>
      </c>
      <c r="AR1177" s="56">
        <f t="shared" ca="1" si="516"/>
        <v>0</v>
      </c>
      <c r="AS1177" s="56">
        <f t="shared" ca="1" si="516"/>
        <v>0</v>
      </c>
      <c r="AT1177" s="56">
        <f t="shared" ca="1" si="517"/>
        <v>0</v>
      </c>
      <c r="AU1177" s="56">
        <f t="shared" ca="1" si="517"/>
        <v>0</v>
      </c>
      <c r="AV1177" s="56">
        <f t="shared" ca="1" si="517"/>
        <v>0</v>
      </c>
      <c r="AW1177" s="56">
        <f t="shared" ca="1" si="517"/>
        <v>0</v>
      </c>
      <c r="AX1177" s="56">
        <f t="shared" ca="1" si="517"/>
        <v>0</v>
      </c>
      <c r="AY1177" s="56">
        <f t="shared" ca="1" si="517"/>
        <v>0</v>
      </c>
      <c r="AZ1177" s="56">
        <f t="shared" ca="1" si="517"/>
        <v>0</v>
      </c>
      <c r="BA1177" s="56">
        <f t="shared" ca="1" si="517"/>
        <v>0</v>
      </c>
      <c r="BB1177" s="56">
        <f t="shared" ca="1" si="517"/>
        <v>0</v>
      </c>
      <c r="BC1177" s="56">
        <f t="shared" ca="1" si="517"/>
        <v>0</v>
      </c>
      <c r="BD1177" s="56">
        <f t="shared" ca="1" si="517"/>
        <v>0</v>
      </c>
      <c r="BE1177" s="56">
        <f t="shared" ca="1" si="517"/>
        <v>0</v>
      </c>
      <c r="BF1177" s="56">
        <f t="shared" ca="1" si="517"/>
        <v>0</v>
      </c>
      <c r="BG1177" s="56">
        <f t="shared" ca="1" si="517"/>
        <v>0</v>
      </c>
      <c r="BH1177" s="1"/>
    </row>
    <row r="1178" spans="2:60" s="4" customFormat="1" ht="12" customHeight="1" x14ac:dyDescent="0.2">
      <c r="B1178" s="117" t="s">
        <v>2415</v>
      </c>
      <c r="C1178" s="4" t="s">
        <v>2403</v>
      </c>
      <c r="E1178" s="62"/>
      <c r="F1178" s="63" t="s">
        <v>1678</v>
      </c>
      <c r="G1178" s="50" t="s">
        <v>1678</v>
      </c>
      <c r="H1178" s="50" t="s">
        <v>2405</v>
      </c>
      <c r="I1178" s="51"/>
      <c r="J1178" s="52">
        <v>30</v>
      </c>
      <c r="K1178" s="52"/>
      <c r="L1178" s="53">
        <v>43606</v>
      </c>
      <c r="M1178" s="54">
        <f t="shared" si="507"/>
        <v>2</v>
      </c>
      <c r="N1178" s="52">
        <f t="shared" si="508"/>
        <v>21</v>
      </c>
      <c r="O1178" s="55">
        <f t="shared" ca="1" si="509"/>
        <v>28</v>
      </c>
      <c r="P1178" s="55" t="str">
        <f t="shared" ca="1" si="510"/>
        <v>2019.7</v>
      </c>
      <c r="Q1178" s="56">
        <f t="shared" si="511"/>
        <v>0</v>
      </c>
      <c r="R1178" s="52">
        <f t="shared" ca="1" si="512"/>
        <v>50</v>
      </c>
      <c r="S1178" s="52"/>
      <c r="T1178" s="52" t="str">
        <f t="shared" ca="1" si="513"/>
        <v>OV</v>
      </c>
      <c r="U1178" s="57" t="s">
        <v>178</v>
      </c>
      <c r="V1178" s="58">
        <f t="shared" ca="1" si="514"/>
        <v>0</v>
      </c>
      <c r="W1178" s="59"/>
      <c r="X1178" s="60"/>
      <c r="Y1178" s="61"/>
      <c r="Z1178" s="56">
        <f t="shared" ca="1" si="515"/>
        <v>0</v>
      </c>
      <c r="AA1178" s="56">
        <f t="shared" ca="1" si="515"/>
        <v>0</v>
      </c>
      <c r="AB1178" s="56">
        <f t="shared" ca="1" si="515"/>
        <v>0</v>
      </c>
      <c r="AC1178" s="56">
        <f t="shared" ca="1" si="515"/>
        <v>0</v>
      </c>
      <c r="AD1178" s="56">
        <f t="shared" ca="1" si="515"/>
        <v>0</v>
      </c>
      <c r="AE1178" s="56">
        <f t="shared" ca="1" si="515"/>
        <v>0</v>
      </c>
      <c r="AF1178" s="56">
        <f t="shared" ca="1" si="515"/>
        <v>0</v>
      </c>
      <c r="AG1178" s="56">
        <f t="shared" ca="1" si="515"/>
        <v>0</v>
      </c>
      <c r="AH1178" s="56">
        <f t="shared" ca="1" si="515"/>
        <v>0</v>
      </c>
      <c r="AI1178" s="56">
        <f t="shared" ca="1" si="515"/>
        <v>0</v>
      </c>
      <c r="AJ1178" s="56">
        <f t="shared" ca="1" si="516"/>
        <v>0</v>
      </c>
      <c r="AK1178" s="56">
        <f t="shared" ca="1" si="516"/>
        <v>0</v>
      </c>
      <c r="AL1178" s="56">
        <f t="shared" ca="1" si="516"/>
        <v>0</v>
      </c>
      <c r="AM1178" s="56">
        <f t="shared" ca="1" si="516"/>
        <v>0</v>
      </c>
      <c r="AN1178" s="56">
        <f t="shared" ca="1" si="516"/>
        <v>0</v>
      </c>
      <c r="AO1178" s="56">
        <f t="shared" ca="1" si="516"/>
        <v>0</v>
      </c>
      <c r="AP1178" s="56">
        <f t="shared" ca="1" si="516"/>
        <v>0</v>
      </c>
      <c r="AQ1178" s="56">
        <f t="shared" ca="1" si="516"/>
        <v>0</v>
      </c>
      <c r="AR1178" s="56">
        <f t="shared" ca="1" si="516"/>
        <v>0</v>
      </c>
      <c r="AS1178" s="56">
        <f t="shared" ca="1" si="516"/>
        <v>0</v>
      </c>
      <c r="AT1178" s="56">
        <f t="shared" ca="1" si="517"/>
        <v>0</v>
      </c>
      <c r="AU1178" s="56">
        <f t="shared" ca="1" si="517"/>
        <v>0</v>
      </c>
      <c r="AV1178" s="56">
        <f t="shared" ca="1" si="517"/>
        <v>0</v>
      </c>
      <c r="AW1178" s="56">
        <f t="shared" ca="1" si="517"/>
        <v>0</v>
      </c>
      <c r="AX1178" s="56">
        <f t="shared" ca="1" si="517"/>
        <v>0</v>
      </c>
      <c r="AY1178" s="56">
        <f t="shared" ca="1" si="517"/>
        <v>0</v>
      </c>
      <c r="AZ1178" s="56">
        <f t="shared" ca="1" si="517"/>
        <v>0</v>
      </c>
      <c r="BA1178" s="56">
        <f t="shared" ca="1" si="517"/>
        <v>0</v>
      </c>
      <c r="BB1178" s="56">
        <f t="shared" ca="1" si="517"/>
        <v>0</v>
      </c>
      <c r="BC1178" s="56">
        <f t="shared" ca="1" si="517"/>
        <v>0</v>
      </c>
      <c r="BD1178" s="56">
        <f t="shared" ca="1" si="517"/>
        <v>0</v>
      </c>
      <c r="BE1178" s="56">
        <f t="shared" ca="1" si="517"/>
        <v>0</v>
      </c>
      <c r="BF1178" s="56">
        <f t="shared" ca="1" si="517"/>
        <v>0</v>
      </c>
      <c r="BG1178" s="56">
        <f t="shared" ca="1" si="517"/>
        <v>0</v>
      </c>
      <c r="BH1178" s="1"/>
    </row>
    <row r="1179" spans="2:60" s="4" customFormat="1" ht="12" customHeight="1" x14ac:dyDescent="0.2">
      <c r="B1179" s="117" t="s">
        <v>2415</v>
      </c>
      <c r="C1179" s="4" t="s">
        <v>2403</v>
      </c>
      <c r="E1179" s="62"/>
      <c r="F1179" s="63" t="s">
        <v>1678</v>
      </c>
      <c r="G1179" s="50" t="s">
        <v>1678</v>
      </c>
      <c r="H1179" s="50" t="s">
        <v>2405</v>
      </c>
      <c r="I1179" s="51"/>
      <c r="J1179" s="52">
        <v>30</v>
      </c>
      <c r="K1179" s="52"/>
      <c r="L1179" s="53">
        <v>43613</v>
      </c>
      <c r="M1179" s="54">
        <f t="shared" si="507"/>
        <v>2</v>
      </c>
      <c r="N1179" s="52">
        <f t="shared" si="508"/>
        <v>22</v>
      </c>
      <c r="O1179" s="55">
        <f t="shared" ca="1" si="509"/>
        <v>28</v>
      </c>
      <c r="P1179" s="55" t="str">
        <f t="shared" ca="1" si="510"/>
        <v>2019.7</v>
      </c>
      <c r="Q1179" s="56">
        <f t="shared" si="511"/>
        <v>0</v>
      </c>
      <c r="R1179" s="52">
        <f t="shared" ca="1" si="512"/>
        <v>43</v>
      </c>
      <c r="S1179" s="52"/>
      <c r="T1179" s="52" t="str">
        <f t="shared" ca="1" si="513"/>
        <v>OV</v>
      </c>
      <c r="U1179" s="57" t="s">
        <v>178</v>
      </c>
      <c r="V1179" s="58">
        <f t="shared" ca="1" si="514"/>
        <v>0</v>
      </c>
      <c r="W1179" s="59"/>
      <c r="X1179" s="60"/>
      <c r="Y1179" s="61"/>
      <c r="Z1179" s="56">
        <f t="shared" ca="1" si="515"/>
        <v>0</v>
      </c>
      <c r="AA1179" s="56">
        <f t="shared" ca="1" si="515"/>
        <v>0</v>
      </c>
      <c r="AB1179" s="56">
        <f t="shared" ca="1" si="515"/>
        <v>0</v>
      </c>
      <c r="AC1179" s="56">
        <f t="shared" ca="1" si="515"/>
        <v>0</v>
      </c>
      <c r="AD1179" s="56">
        <f t="shared" ca="1" si="515"/>
        <v>0</v>
      </c>
      <c r="AE1179" s="56">
        <f t="shared" ca="1" si="515"/>
        <v>0</v>
      </c>
      <c r="AF1179" s="56">
        <f t="shared" ca="1" si="515"/>
        <v>0</v>
      </c>
      <c r="AG1179" s="56">
        <f t="shared" ca="1" si="515"/>
        <v>0</v>
      </c>
      <c r="AH1179" s="56">
        <f t="shared" ca="1" si="515"/>
        <v>0</v>
      </c>
      <c r="AI1179" s="56">
        <f t="shared" ca="1" si="515"/>
        <v>0</v>
      </c>
      <c r="AJ1179" s="56">
        <f t="shared" ca="1" si="516"/>
        <v>0</v>
      </c>
      <c r="AK1179" s="56">
        <f t="shared" ca="1" si="516"/>
        <v>0</v>
      </c>
      <c r="AL1179" s="56">
        <f t="shared" ca="1" si="516"/>
        <v>0</v>
      </c>
      <c r="AM1179" s="56">
        <f t="shared" ca="1" si="516"/>
        <v>0</v>
      </c>
      <c r="AN1179" s="56">
        <f t="shared" ca="1" si="516"/>
        <v>0</v>
      </c>
      <c r="AO1179" s="56">
        <f t="shared" ca="1" si="516"/>
        <v>0</v>
      </c>
      <c r="AP1179" s="56">
        <f t="shared" ca="1" si="516"/>
        <v>0</v>
      </c>
      <c r="AQ1179" s="56">
        <f t="shared" ca="1" si="516"/>
        <v>0</v>
      </c>
      <c r="AR1179" s="56">
        <f t="shared" ca="1" si="516"/>
        <v>0</v>
      </c>
      <c r="AS1179" s="56">
        <f t="shared" ca="1" si="516"/>
        <v>0</v>
      </c>
      <c r="AT1179" s="56">
        <f t="shared" ca="1" si="517"/>
        <v>0</v>
      </c>
      <c r="AU1179" s="56">
        <f t="shared" ca="1" si="517"/>
        <v>0</v>
      </c>
      <c r="AV1179" s="56">
        <f t="shared" ca="1" si="517"/>
        <v>0</v>
      </c>
      <c r="AW1179" s="56">
        <f t="shared" ca="1" si="517"/>
        <v>0</v>
      </c>
      <c r="AX1179" s="56">
        <f t="shared" ca="1" si="517"/>
        <v>0</v>
      </c>
      <c r="AY1179" s="56">
        <f t="shared" ca="1" si="517"/>
        <v>0</v>
      </c>
      <c r="AZ1179" s="56">
        <f t="shared" ca="1" si="517"/>
        <v>0</v>
      </c>
      <c r="BA1179" s="56">
        <f t="shared" ca="1" si="517"/>
        <v>0</v>
      </c>
      <c r="BB1179" s="56">
        <f t="shared" ca="1" si="517"/>
        <v>0</v>
      </c>
      <c r="BC1179" s="56">
        <f t="shared" ca="1" si="517"/>
        <v>0</v>
      </c>
      <c r="BD1179" s="56">
        <f t="shared" ca="1" si="517"/>
        <v>0</v>
      </c>
      <c r="BE1179" s="56">
        <f t="shared" ca="1" si="517"/>
        <v>0</v>
      </c>
      <c r="BF1179" s="56">
        <f t="shared" ca="1" si="517"/>
        <v>0</v>
      </c>
      <c r="BG1179" s="56">
        <f t="shared" ca="1" si="517"/>
        <v>0</v>
      </c>
      <c r="BH1179" s="1"/>
    </row>
    <row r="1180" spans="2:60" s="4" customFormat="1" ht="12" customHeight="1" x14ac:dyDescent="0.2">
      <c r="B1180" s="117" t="s">
        <v>2415</v>
      </c>
      <c r="C1180" s="4" t="s">
        <v>2403</v>
      </c>
      <c r="E1180" s="62"/>
      <c r="F1180" s="63" t="s">
        <v>1678</v>
      </c>
      <c r="G1180" s="50" t="s">
        <v>1678</v>
      </c>
      <c r="H1180" s="50" t="s">
        <v>2405</v>
      </c>
      <c r="I1180" s="51"/>
      <c r="J1180" s="52">
        <v>30</v>
      </c>
      <c r="K1180" s="52"/>
      <c r="L1180" s="53">
        <v>43620</v>
      </c>
      <c r="M1180" s="54">
        <f t="shared" si="507"/>
        <v>2</v>
      </c>
      <c r="N1180" s="52">
        <f t="shared" si="508"/>
        <v>23</v>
      </c>
      <c r="O1180" s="55">
        <f t="shared" ca="1" si="509"/>
        <v>28</v>
      </c>
      <c r="P1180" s="55" t="str">
        <f t="shared" ca="1" si="510"/>
        <v>2019.7</v>
      </c>
      <c r="Q1180" s="56">
        <f t="shared" si="511"/>
        <v>0</v>
      </c>
      <c r="R1180" s="52">
        <f t="shared" ca="1" si="512"/>
        <v>36</v>
      </c>
      <c r="S1180" s="52"/>
      <c r="T1180" s="52" t="str">
        <f t="shared" ca="1" si="513"/>
        <v>OV</v>
      </c>
      <c r="U1180" s="57" t="s">
        <v>178</v>
      </c>
      <c r="V1180" s="58">
        <f t="shared" ca="1" si="514"/>
        <v>0</v>
      </c>
      <c r="W1180" s="59"/>
      <c r="X1180" s="60"/>
      <c r="Y1180" s="61"/>
      <c r="Z1180" s="56">
        <f t="shared" ca="1" si="515"/>
        <v>0</v>
      </c>
      <c r="AA1180" s="56">
        <f t="shared" ca="1" si="515"/>
        <v>0</v>
      </c>
      <c r="AB1180" s="56">
        <f t="shared" ca="1" si="515"/>
        <v>0</v>
      </c>
      <c r="AC1180" s="56">
        <f t="shared" ca="1" si="515"/>
        <v>0</v>
      </c>
      <c r="AD1180" s="56">
        <f t="shared" ca="1" si="515"/>
        <v>0</v>
      </c>
      <c r="AE1180" s="56">
        <f t="shared" ca="1" si="515"/>
        <v>0</v>
      </c>
      <c r="AF1180" s="56">
        <f t="shared" ca="1" si="515"/>
        <v>0</v>
      </c>
      <c r="AG1180" s="56">
        <f t="shared" ca="1" si="515"/>
        <v>0</v>
      </c>
      <c r="AH1180" s="56">
        <f t="shared" ca="1" si="515"/>
        <v>0</v>
      </c>
      <c r="AI1180" s="56">
        <f t="shared" ca="1" si="515"/>
        <v>0</v>
      </c>
      <c r="AJ1180" s="56">
        <f t="shared" ca="1" si="516"/>
        <v>0</v>
      </c>
      <c r="AK1180" s="56">
        <f t="shared" ca="1" si="516"/>
        <v>0</v>
      </c>
      <c r="AL1180" s="56">
        <f t="shared" ca="1" si="516"/>
        <v>0</v>
      </c>
      <c r="AM1180" s="56">
        <f t="shared" ca="1" si="516"/>
        <v>0</v>
      </c>
      <c r="AN1180" s="56">
        <f t="shared" ca="1" si="516"/>
        <v>0</v>
      </c>
      <c r="AO1180" s="56">
        <f t="shared" ca="1" si="516"/>
        <v>0</v>
      </c>
      <c r="AP1180" s="56">
        <f t="shared" ca="1" si="516"/>
        <v>0</v>
      </c>
      <c r="AQ1180" s="56">
        <f t="shared" ca="1" si="516"/>
        <v>0</v>
      </c>
      <c r="AR1180" s="56">
        <f t="shared" ca="1" si="516"/>
        <v>0</v>
      </c>
      <c r="AS1180" s="56">
        <f t="shared" ca="1" si="516"/>
        <v>0</v>
      </c>
      <c r="AT1180" s="56">
        <f t="shared" ca="1" si="517"/>
        <v>0</v>
      </c>
      <c r="AU1180" s="56">
        <f t="shared" ca="1" si="517"/>
        <v>0</v>
      </c>
      <c r="AV1180" s="56">
        <f t="shared" ca="1" si="517"/>
        <v>0</v>
      </c>
      <c r="AW1180" s="56">
        <f t="shared" ca="1" si="517"/>
        <v>0</v>
      </c>
      <c r="AX1180" s="56">
        <f t="shared" ca="1" si="517"/>
        <v>0</v>
      </c>
      <c r="AY1180" s="56">
        <f t="shared" ca="1" si="517"/>
        <v>0</v>
      </c>
      <c r="AZ1180" s="56">
        <f t="shared" ca="1" si="517"/>
        <v>0</v>
      </c>
      <c r="BA1180" s="56">
        <f t="shared" ca="1" si="517"/>
        <v>0</v>
      </c>
      <c r="BB1180" s="56">
        <f t="shared" ca="1" si="517"/>
        <v>0</v>
      </c>
      <c r="BC1180" s="56">
        <f t="shared" ca="1" si="517"/>
        <v>0</v>
      </c>
      <c r="BD1180" s="56">
        <f t="shared" ca="1" si="517"/>
        <v>0</v>
      </c>
      <c r="BE1180" s="56">
        <f t="shared" ca="1" si="517"/>
        <v>0</v>
      </c>
      <c r="BF1180" s="56">
        <f t="shared" ca="1" si="517"/>
        <v>0</v>
      </c>
      <c r="BG1180" s="56">
        <f t="shared" ca="1" si="517"/>
        <v>0</v>
      </c>
      <c r="BH1180" s="1"/>
    </row>
    <row r="1181" spans="2:60" s="4" customFormat="1" ht="12" customHeight="1" x14ac:dyDescent="0.2">
      <c r="B1181" s="117" t="s">
        <v>2415</v>
      </c>
      <c r="C1181" s="4" t="s">
        <v>2403</v>
      </c>
      <c r="E1181" s="62"/>
      <c r="F1181" s="63" t="s">
        <v>1678</v>
      </c>
      <c r="G1181" s="50" t="s">
        <v>1678</v>
      </c>
      <c r="H1181" s="50" t="s">
        <v>2405</v>
      </c>
      <c r="I1181" s="51"/>
      <c r="J1181" s="52">
        <v>30</v>
      </c>
      <c r="K1181" s="52"/>
      <c r="L1181" s="53">
        <v>43627</v>
      </c>
      <c r="M1181" s="54">
        <f t="shared" si="507"/>
        <v>2</v>
      </c>
      <c r="N1181" s="52">
        <f t="shared" si="508"/>
        <v>24</v>
      </c>
      <c r="O1181" s="55">
        <f t="shared" ca="1" si="509"/>
        <v>28</v>
      </c>
      <c r="P1181" s="55" t="str">
        <f t="shared" ca="1" si="510"/>
        <v>2019.7</v>
      </c>
      <c r="Q1181" s="56">
        <f t="shared" si="511"/>
        <v>116328.06859836106</v>
      </c>
      <c r="R1181" s="52">
        <f t="shared" ca="1" si="512"/>
        <v>29</v>
      </c>
      <c r="S1181" s="52"/>
      <c r="T1181" s="52" t="str">
        <f t="shared" ca="1" si="513"/>
        <v>OV</v>
      </c>
      <c r="U1181" s="57" t="s">
        <v>178</v>
      </c>
      <c r="V1181" s="58">
        <f t="shared" ca="1" si="514"/>
        <v>0</v>
      </c>
      <c r="W1181" s="59"/>
      <c r="X1181" s="60"/>
      <c r="Y1181" s="61">
        <v>116328.06859836106</v>
      </c>
      <c r="Z1181" s="56">
        <f t="shared" ref="Z1181:AI1190" ca="1" si="518">IF($O1181-WEEKNUM(Z$1815)=0,$Y1181,0)</f>
        <v>0</v>
      </c>
      <c r="AA1181" s="56">
        <f t="shared" ca="1" si="518"/>
        <v>0</v>
      </c>
      <c r="AB1181" s="56">
        <f t="shared" ca="1" si="518"/>
        <v>0</v>
      </c>
      <c r="AC1181" s="56">
        <f t="shared" ca="1" si="518"/>
        <v>0</v>
      </c>
      <c r="AD1181" s="56">
        <f t="shared" ca="1" si="518"/>
        <v>0</v>
      </c>
      <c r="AE1181" s="56">
        <f t="shared" ca="1" si="518"/>
        <v>0</v>
      </c>
      <c r="AF1181" s="56">
        <f t="shared" ca="1" si="518"/>
        <v>0</v>
      </c>
      <c r="AG1181" s="56">
        <f t="shared" ca="1" si="518"/>
        <v>0</v>
      </c>
      <c r="AH1181" s="56">
        <f t="shared" ca="1" si="518"/>
        <v>0</v>
      </c>
      <c r="AI1181" s="56">
        <f t="shared" ca="1" si="518"/>
        <v>116328.06859836106</v>
      </c>
      <c r="AJ1181" s="56">
        <f t="shared" ref="AJ1181:AS1190" ca="1" si="519">IF($O1181-WEEKNUM(AJ$1815)=0,$Y1181,0)</f>
        <v>0</v>
      </c>
      <c r="AK1181" s="56">
        <f t="shared" ca="1" si="519"/>
        <v>0</v>
      </c>
      <c r="AL1181" s="56">
        <f t="shared" ca="1" si="519"/>
        <v>0</v>
      </c>
      <c r="AM1181" s="56">
        <f t="shared" ca="1" si="519"/>
        <v>0</v>
      </c>
      <c r="AN1181" s="56">
        <f t="shared" ca="1" si="519"/>
        <v>0</v>
      </c>
      <c r="AO1181" s="56">
        <f t="shared" ca="1" si="519"/>
        <v>0</v>
      </c>
      <c r="AP1181" s="56">
        <f t="shared" ca="1" si="519"/>
        <v>0</v>
      </c>
      <c r="AQ1181" s="56">
        <f t="shared" ca="1" si="519"/>
        <v>0</v>
      </c>
      <c r="AR1181" s="56">
        <f t="shared" ca="1" si="519"/>
        <v>0</v>
      </c>
      <c r="AS1181" s="56">
        <f t="shared" ca="1" si="519"/>
        <v>0</v>
      </c>
      <c r="AT1181" s="56">
        <f t="shared" ref="AT1181:BG1190" ca="1" si="520">IF($O1181-WEEKNUM(AT$1815)=0,$Y1181,0)</f>
        <v>0</v>
      </c>
      <c r="AU1181" s="56">
        <f t="shared" ca="1" si="520"/>
        <v>0</v>
      </c>
      <c r="AV1181" s="56">
        <f t="shared" ca="1" si="520"/>
        <v>0</v>
      </c>
      <c r="AW1181" s="56">
        <f t="shared" ca="1" si="520"/>
        <v>0</v>
      </c>
      <c r="AX1181" s="56">
        <f t="shared" ca="1" si="520"/>
        <v>0</v>
      </c>
      <c r="AY1181" s="56">
        <f t="shared" ca="1" si="520"/>
        <v>0</v>
      </c>
      <c r="AZ1181" s="56">
        <f t="shared" ca="1" si="520"/>
        <v>0</v>
      </c>
      <c r="BA1181" s="56">
        <f t="shared" ca="1" si="520"/>
        <v>0</v>
      </c>
      <c r="BB1181" s="56">
        <f t="shared" ca="1" si="520"/>
        <v>0</v>
      </c>
      <c r="BC1181" s="56">
        <f t="shared" ca="1" si="520"/>
        <v>0</v>
      </c>
      <c r="BD1181" s="56">
        <f t="shared" ca="1" si="520"/>
        <v>0</v>
      </c>
      <c r="BE1181" s="56">
        <f t="shared" ca="1" si="520"/>
        <v>0</v>
      </c>
      <c r="BF1181" s="56">
        <f t="shared" ca="1" si="520"/>
        <v>0</v>
      </c>
      <c r="BG1181" s="56">
        <f t="shared" ca="1" si="520"/>
        <v>0</v>
      </c>
      <c r="BH1181" s="1"/>
    </row>
    <row r="1182" spans="2:60" s="4" customFormat="1" ht="12" customHeight="1" x14ac:dyDescent="0.2">
      <c r="B1182" s="117" t="s">
        <v>2415</v>
      </c>
      <c r="C1182" s="4" t="s">
        <v>2403</v>
      </c>
      <c r="E1182" s="62"/>
      <c r="F1182" s="63" t="s">
        <v>1678</v>
      </c>
      <c r="G1182" s="50" t="s">
        <v>1678</v>
      </c>
      <c r="H1182" s="50" t="s">
        <v>2405</v>
      </c>
      <c r="I1182" s="51"/>
      <c r="J1182" s="52">
        <v>30</v>
      </c>
      <c r="K1182" s="52"/>
      <c r="L1182" s="53">
        <v>43634</v>
      </c>
      <c r="M1182" s="54">
        <f t="shared" si="507"/>
        <v>2</v>
      </c>
      <c r="N1182" s="52">
        <f t="shared" si="508"/>
        <v>25</v>
      </c>
      <c r="O1182" s="55">
        <f t="shared" ca="1" si="509"/>
        <v>28</v>
      </c>
      <c r="P1182" s="55" t="str">
        <f t="shared" ca="1" si="510"/>
        <v>2019.7</v>
      </c>
      <c r="Q1182" s="56">
        <f t="shared" si="511"/>
        <v>0</v>
      </c>
      <c r="R1182" s="52">
        <f t="shared" ca="1" si="512"/>
        <v>22</v>
      </c>
      <c r="S1182" s="52"/>
      <c r="T1182" s="52" t="str">
        <f t="shared" ca="1" si="513"/>
        <v>OV</v>
      </c>
      <c r="U1182" s="57" t="s">
        <v>178</v>
      </c>
      <c r="V1182" s="58">
        <f t="shared" ca="1" si="514"/>
        <v>0</v>
      </c>
      <c r="W1182" s="59"/>
      <c r="X1182" s="60"/>
      <c r="Y1182" s="61"/>
      <c r="Z1182" s="56">
        <f t="shared" ca="1" si="518"/>
        <v>0</v>
      </c>
      <c r="AA1182" s="56">
        <f t="shared" ca="1" si="518"/>
        <v>0</v>
      </c>
      <c r="AB1182" s="56">
        <f t="shared" ca="1" si="518"/>
        <v>0</v>
      </c>
      <c r="AC1182" s="56">
        <f t="shared" ca="1" si="518"/>
        <v>0</v>
      </c>
      <c r="AD1182" s="56">
        <f t="shared" ca="1" si="518"/>
        <v>0</v>
      </c>
      <c r="AE1182" s="56">
        <f t="shared" ca="1" si="518"/>
        <v>0</v>
      </c>
      <c r="AF1182" s="56">
        <f t="shared" ca="1" si="518"/>
        <v>0</v>
      </c>
      <c r="AG1182" s="56">
        <f t="shared" ca="1" si="518"/>
        <v>0</v>
      </c>
      <c r="AH1182" s="56">
        <f t="shared" ca="1" si="518"/>
        <v>0</v>
      </c>
      <c r="AI1182" s="56">
        <f t="shared" ca="1" si="518"/>
        <v>0</v>
      </c>
      <c r="AJ1182" s="56">
        <f t="shared" ca="1" si="519"/>
        <v>0</v>
      </c>
      <c r="AK1182" s="56">
        <f t="shared" ca="1" si="519"/>
        <v>0</v>
      </c>
      <c r="AL1182" s="56">
        <f t="shared" ca="1" si="519"/>
        <v>0</v>
      </c>
      <c r="AM1182" s="56">
        <f t="shared" ca="1" si="519"/>
        <v>0</v>
      </c>
      <c r="AN1182" s="56">
        <f t="shared" ca="1" si="519"/>
        <v>0</v>
      </c>
      <c r="AO1182" s="56">
        <f t="shared" ca="1" si="519"/>
        <v>0</v>
      </c>
      <c r="AP1182" s="56">
        <f t="shared" ca="1" si="519"/>
        <v>0</v>
      </c>
      <c r="AQ1182" s="56">
        <f t="shared" ca="1" si="519"/>
        <v>0</v>
      </c>
      <c r="AR1182" s="56">
        <f t="shared" ca="1" si="519"/>
        <v>0</v>
      </c>
      <c r="AS1182" s="56">
        <f t="shared" ca="1" si="519"/>
        <v>0</v>
      </c>
      <c r="AT1182" s="56">
        <f t="shared" ca="1" si="520"/>
        <v>0</v>
      </c>
      <c r="AU1182" s="56">
        <f t="shared" ca="1" si="520"/>
        <v>0</v>
      </c>
      <c r="AV1182" s="56">
        <f t="shared" ca="1" si="520"/>
        <v>0</v>
      </c>
      <c r="AW1182" s="56">
        <f t="shared" ca="1" si="520"/>
        <v>0</v>
      </c>
      <c r="AX1182" s="56">
        <f t="shared" ca="1" si="520"/>
        <v>0</v>
      </c>
      <c r="AY1182" s="56">
        <f t="shared" ca="1" si="520"/>
        <v>0</v>
      </c>
      <c r="AZ1182" s="56">
        <f t="shared" ca="1" si="520"/>
        <v>0</v>
      </c>
      <c r="BA1182" s="56">
        <f t="shared" ca="1" si="520"/>
        <v>0</v>
      </c>
      <c r="BB1182" s="56">
        <f t="shared" ca="1" si="520"/>
        <v>0</v>
      </c>
      <c r="BC1182" s="56">
        <f t="shared" ca="1" si="520"/>
        <v>0</v>
      </c>
      <c r="BD1182" s="56">
        <f t="shared" ca="1" si="520"/>
        <v>0</v>
      </c>
      <c r="BE1182" s="56">
        <f t="shared" ca="1" si="520"/>
        <v>0</v>
      </c>
      <c r="BF1182" s="56">
        <f t="shared" ca="1" si="520"/>
        <v>0</v>
      </c>
      <c r="BG1182" s="56">
        <f t="shared" ca="1" si="520"/>
        <v>0</v>
      </c>
      <c r="BH1182" s="1"/>
    </row>
    <row r="1183" spans="2:60" s="4" customFormat="1" ht="12" customHeight="1" x14ac:dyDescent="0.2">
      <c r="B1183" s="117" t="s">
        <v>2415</v>
      </c>
      <c r="C1183" s="4" t="s">
        <v>2403</v>
      </c>
      <c r="E1183" s="62"/>
      <c r="F1183" s="63" t="s">
        <v>1678</v>
      </c>
      <c r="G1183" s="50" t="s">
        <v>1678</v>
      </c>
      <c r="H1183" s="50" t="s">
        <v>2405</v>
      </c>
      <c r="I1183" s="51"/>
      <c r="J1183" s="52">
        <v>30</v>
      </c>
      <c r="K1183" s="52"/>
      <c r="L1183" s="53">
        <v>43641</v>
      </c>
      <c r="M1183" s="54">
        <f t="shared" si="507"/>
        <v>2</v>
      </c>
      <c r="N1183" s="52">
        <f t="shared" si="508"/>
        <v>26</v>
      </c>
      <c r="O1183" s="55">
        <f t="shared" ca="1" si="509"/>
        <v>28</v>
      </c>
      <c r="P1183" s="55" t="str">
        <f t="shared" ca="1" si="510"/>
        <v>2019.7</v>
      </c>
      <c r="Q1183" s="56">
        <f t="shared" si="511"/>
        <v>0</v>
      </c>
      <c r="R1183" s="52">
        <f t="shared" ca="1" si="512"/>
        <v>15</v>
      </c>
      <c r="S1183" s="52"/>
      <c r="T1183" s="52" t="str">
        <f t="shared" ca="1" si="513"/>
        <v>OV</v>
      </c>
      <c r="U1183" s="57" t="s">
        <v>178</v>
      </c>
      <c r="V1183" s="58">
        <f t="shared" ca="1" si="514"/>
        <v>0</v>
      </c>
      <c r="W1183" s="59"/>
      <c r="X1183" s="60"/>
      <c r="Y1183" s="61"/>
      <c r="Z1183" s="56">
        <f t="shared" ca="1" si="518"/>
        <v>0</v>
      </c>
      <c r="AA1183" s="56">
        <f t="shared" ca="1" si="518"/>
        <v>0</v>
      </c>
      <c r="AB1183" s="56">
        <f t="shared" ca="1" si="518"/>
        <v>0</v>
      </c>
      <c r="AC1183" s="56">
        <f t="shared" ca="1" si="518"/>
        <v>0</v>
      </c>
      <c r="AD1183" s="56">
        <f t="shared" ca="1" si="518"/>
        <v>0</v>
      </c>
      <c r="AE1183" s="56">
        <f t="shared" ca="1" si="518"/>
        <v>0</v>
      </c>
      <c r="AF1183" s="56">
        <f t="shared" ca="1" si="518"/>
        <v>0</v>
      </c>
      <c r="AG1183" s="56">
        <f t="shared" ca="1" si="518"/>
        <v>0</v>
      </c>
      <c r="AH1183" s="56">
        <f t="shared" ca="1" si="518"/>
        <v>0</v>
      </c>
      <c r="AI1183" s="56">
        <f t="shared" ca="1" si="518"/>
        <v>0</v>
      </c>
      <c r="AJ1183" s="56">
        <f t="shared" ca="1" si="519"/>
        <v>0</v>
      </c>
      <c r="AK1183" s="56">
        <f t="shared" ca="1" si="519"/>
        <v>0</v>
      </c>
      <c r="AL1183" s="56">
        <f t="shared" ca="1" si="519"/>
        <v>0</v>
      </c>
      <c r="AM1183" s="56">
        <f t="shared" ca="1" si="519"/>
        <v>0</v>
      </c>
      <c r="AN1183" s="56">
        <f t="shared" ca="1" si="519"/>
        <v>0</v>
      </c>
      <c r="AO1183" s="56">
        <f t="shared" ca="1" si="519"/>
        <v>0</v>
      </c>
      <c r="AP1183" s="56">
        <f t="shared" ca="1" si="519"/>
        <v>0</v>
      </c>
      <c r="AQ1183" s="56">
        <f t="shared" ca="1" si="519"/>
        <v>0</v>
      </c>
      <c r="AR1183" s="56">
        <f t="shared" ca="1" si="519"/>
        <v>0</v>
      </c>
      <c r="AS1183" s="56">
        <f t="shared" ca="1" si="519"/>
        <v>0</v>
      </c>
      <c r="AT1183" s="56">
        <f t="shared" ca="1" si="520"/>
        <v>0</v>
      </c>
      <c r="AU1183" s="56">
        <f t="shared" ca="1" si="520"/>
        <v>0</v>
      </c>
      <c r="AV1183" s="56">
        <f t="shared" ca="1" si="520"/>
        <v>0</v>
      </c>
      <c r="AW1183" s="56">
        <f t="shared" ca="1" si="520"/>
        <v>0</v>
      </c>
      <c r="AX1183" s="56">
        <f t="shared" ca="1" si="520"/>
        <v>0</v>
      </c>
      <c r="AY1183" s="56">
        <f t="shared" ca="1" si="520"/>
        <v>0</v>
      </c>
      <c r="AZ1183" s="56">
        <f t="shared" ca="1" si="520"/>
        <v>0</v>
      </c>
      <c r="BA1183" s="56">
        <f t="shared" ca="1" si="520"/>
        <v>0</v>
      </c>
      <c r="BB1183" s="56">
        <f t="shared" ca="1" si="520"/>
        <v>0</v>
      </c>
      <c r="BC1183" s="56">
        <f t="shared" ca="1" si="520"/>
        <v>0</v>
      </c>
      <c r="BD1183" s="56">
        <f t="shared" ca="1" si="520"/>
        <v>0</v>
      </c>
      <c r="BE1183" s="56">
        <f t="shared" ca="1" si="520"/>
        <v>0</v>
      </c>
      <c r="BF1183" s="56">
        <f t="shared" ca="1" si="520"/>
        <v>0</v>
      </c>
      <c r="BG1183" s="56">
        <f t="shared" ca="1" si="520"/>
        <v>0</v>
      </c>
      <c r="BH1183" s="1"/>
    </row>
    <row r="1184" spans="2:60" s="4" customFormat="1" ht="12" customHeight="1" x14ac:dyDescent="0.2">
      <c r="B1184" s="117" t="s">
        <v>2415</v>
      </c>
      <c r="C1184" s="4" t="s">
        <v>2403</v>
      </c>
      <c r="E1184" s="62"/>
      <c r="F1184" s="63" t="s">
        <v>1678</v>
      </c>
      <c r="G1184" s="50" t="s">
        <v>1678</v>
      </c>
      <c r="H1184" s="50" t="s">
        <v>2405</v>
      </c>
      <c r="I1184" s="51"/>
      <c r="J1184" s="52">
        <v>30</v>
      </c>
      <c r="K1184" s="52"/>
      <c r="L1184" s="53">
        <v>43648</v>
      </c>
      <c r="M1184" s="54">
        <f t="shared" si="507"/>
        <v>2</v>
      </c>
      <c r="N1184" s="52">
        <f t="shared" si="508"/>
        <v>27</v>
      </c>
      <c r="O1184" s="55">
        <f t="shared" ca="1" si="509"/>
        <v>28</v>
      </c>
      <c r="P1184" s="55" t="str">
        <f t="shared" ca="1" si="510"/>
        <v>2019.7</v>
      </c>
      <c r="Q1184" s="56">
        <f t="shared" si="511"/>
        <v>0</v>
      </c>
      <c r="R1184" s="52">
        <f t="shared" ca="1" si="512"/>
        <v>8</v>
      </c>
      <c r="S1184" s="52"/>
      <c r="T1184" s="52" t="str">
        <f t="shared" ca="1" si="513"/>
        <v>OV</v>
      </c>
      <c r="U1184" s="57" t="s">
        <v>178</v>
      </c>
      <c r="V1184" s="58">
        <f t="shared" ca="1" si="514"/>
        <v>0</v>
      </c>
      <c r="W1184" s="59"/>
      <c r="X1184" s="60"/>
      <c r="Y1184" s="61"/>
      <c r="Z1184" s="56">
        <f t="shared" ca="1" si="518"/>
        <v>0</v>
      </c>
      <c r="AA1184" s="56">
        <f t="shared" ca="1" si="518"/>
        <v>0</v>
      </c>
      <c r="AB1184" s="56">
        <f t="shared" ca="1" si="518"/>
        <v>0</v>
      </c>
      <c r="AC1184" s="56">
        <f t="shared" ca="1" si="518"/>
        <v>0</v>
      </c>
      <c r="AD1184" s="56">
        <f t="shared" ca="1" si="518"/>
        <v>0</v>
      </c>
      <c r="AE1184" s="56">
        <f t="shared" ca="1" si="518"/>
        <v>0</v>
      </c>
      <c r="AF1184" s="56">
        <f t="shared" ca="1" si="518"/>
        <v>0</v>
      </c>
      <c r="AG1184" s="56">
        <f t="shared" ca="1" si="518"/>
        <v>0</v>
      </c>
      <c r="AH1184" s="56">
        <f t="shared" ca="1" si="518"/>
        <v>0</v>
      </c>
      <c r="AI1184" s="56">
        <f t="shared" ca="1" si="518"/>
        <v>0</v>
      </c>
      <c r="AJ1184" s="56">
        <f t="shared" ca="1" si="519"/>
        <v>0</v>
      </c>
      <c r="AK1184" s="56">
        <f t="shared" ca="1" si="519"/>
        <v>0</v>
      </c>
      <c r="AL1184" s="56">
        <f t="shared" ca="1" si="519"/>
        <v>0</v>
      </c>
      <c r="AM1184" s="56">
        <f t="shared" ca="1" si="519"/>
        <v>0</v>
      </c>
      <c r="AN1184" s="56">
        <f t="shared" ca="1" si="519"/>
        <v>0</v>
      </c>
      <c r="AO1184" s="56">
        <f t="shared" ca="1" si="519"/>
        <v>0</v>
      </c>
      <c r="AP1184" s="56">
        <f t="shared" ca="1" si="519"/>
        <v>0</v>
      </c>
      <c r="AQ1184" s="56">
        <f t="shared" ca="1" si="519"/>
        <v>0</v>
      </c>
      <c r="AR1184" s="56">
        <f t="shared" ca="1" si="519"/>
        <v>0</v>
      </c>
      <c r="AS1184" s="56">
        <f t="shared" ca="1" si="519"/>
        <v>0</v>
      </c>
      <c r="AT1184" s="56">
        <f t="shared" ca="1" si="520"/>
        <v>0</v>
      </c>
      <c r="AU1184" s="56">
        <f t="shared" ca="1" si="520"/>
        <v>0</v>
      </c>
      <c r="AV1184" s="56">
        <f t="shared" ca="1" si="520"/>
        <v>0</v>
      </c>
      <c r="AW1184" s="56">
        <f t="shared" ca="1" si="520"/>
        <v>0</v>
      </c>
      <c r="AX1184" s="56">
        <f t="shared" ca="1" si="520"/>
        <v>0</v>
      </c>
      <c r="AY1184" s="56">
        <f t="shared" ca="1" si="520"/>
        <v>0</v>
      </c>
      <c r="AZ1184" s="56">
        <f t="shared" ca="1" si="520"/>
        <v>0</v>
      </c>
      <c r="BA1184" s="56">
        <f t="shared" ca="1" si="520"/>
        <v>0</v>
      </c>
      <c r="BB1184" s="56">
        <f t="shared" ca="1" si="520"/>
        <v>0</v>
      </c>
      <c r="BC1184" s="56">
        <f t="shared" ca="1" si="520"/>
        <v>0</v>
      </c>
      <c r="BD1184" s="56">
        <f t="shared" ca="1" si="520"/>
        <v>0</v>
      </c>
      <c r="BE1184" s="56">
        <f t="shared" ca="1" si="520"/>
        <v>0</v>
      </c>
      <c r="BF1184" s="56">
        <f t="shared" ca="1" si="520"/>
        <v>0</v>
      </c>
      <c r="BG1184" s="56">
        <f t="shared" ca="1" si="520"/>
        <v>0</v>
      </c>
      <c r="BH1184" s="1"/>
    </row>
    <row r="1185" spans="2:60" s="4" customFormat="1" ht="12" customHeight="1" x14ac:dyDescent="0.2">
      <c r="B1185" s="117" t="s">
        <v>2415</v>
      </c>
      <c r="C1185" s="4" t="s">
        <v>2403</v>
      </c>
      <c r="E1185" s="62"/>
      <c r="F1185" s="63" t="s">
        <v>1678</v>
      </c>
      <c r="G1185" s="50" t="s">
        <v>1678</v>
      </c>
      <c r="H1185" s="50" t="s">
        <v>2405</v>
      </c>
      <c r="I1185" s="51"/>
      <c r="J1185" s="52">
        <v>30</v>
      </c>
      <c r="K1185" s="52"/>
      <c r="L1185" s="53">
        <v>43655</v>
      </c>
      <c r="M1185" s="54">
        <f t="shared" si="507"/>
        <v>2</v>
      </c>
      <c r="N1185" s="52">
        <f t="shared" si="508"/>
        <v>28</v>
      </c>
      <c r="O1185" s="55">
        <f t="shared" ca="1" si="509"/>
        <v>28</v>
      </c>
      <c r="P1185" s="55" t="str">
        <f t="shared" ca="1" si="510"/>
        <v>2019.7</v>
      </c>
      <c r="Q1185" s="56">
        <f t="shared" si="511"/>
        <v>112025.63439236234</v>
      </c>
      <c r="R1185" s="52">
        <f t="shared" ca="1" si="512"/>
        <v>1</v>
      </c>
      <c r="S1185" s="52"/>
      <c r="T1185" s="52" t="str">
        <f t="shared" ca="1" si="513"/>
        <v>OV</v>
      </c>
      <c r="U1185" s="57" t="s">
        <v>178</v>
      </c>
      <c r="V1185" s="58">
        <f t="shared" ca="1" si="514"/>
        <v>0</v>
      </c>
      <c r="W1185" s="59"/>
      <c r="X1185" s="60"/>
      <c r="Y1185" s="61">
        <v>112025.63439236234</v>
      </c>
      <c r="Z1185" s="56">
        <f t="shared" ca="1" si="518"/>
        <v>0</v>
      </c>
      <c r="AA1185" s="56">
        <f t="shared" ca="1" si="518"/>
        <v>0</v>
      </c>
      <c r="AB1185" s="56">
        <f t="shared" ca="1" si="518"/>
        <v>0</v>
      </c>
      <c r="AC1185" s="56">
        <f t="shared" ca="1" si="518"/>
        <v>0</v>
      </c>
      <c r="AD1185" s="56">
        <f t="shared" ca="1" si="518"/>
        <v>0</v>
      </c>
      <c r="AE1185" s="56">
        <f t="shared" ca="1" si="518"/>
        <v>0</v>
      </c>
      <c r="AF1185" s="56">
        <f t="shared" ca="1" si="518"/>
        <v>0</v>
      </c>
      <c r="AG1185" s="56">
        <f t="shared" ca="1" si="518"/>
        <v>0</v>
      </c>
      <c r="AH1185" s="56">
        <f t="shared" ca="1" si="518"/>
        <v>0</v>
      </c>
      <c r="AI1185" s="56">
        <f t="shared" ca="1" si="518"/>
        <v>112025.63439236234</v>
      </c>
      <c r="AJ1185" s="56">
        <f t="shared" ca="1" si="519"/>
        <v>0</v>
      </c>
      <c r="AK1185" s="56">
        <f t="shared" ca="1" si="519"/>
        <v>0</v>
      </c>
      <c r="AL1185" s="56">
        <f t="shared" ca="1" si="519"/>
        <v>0</v>
      </c>
      <c r="AM1185" s="56">
        <f t="shared" ca="1" si="519"/>
        <v>0</v>
      </c>
      <c r="AN1185" s="56">
        <f t="shared" ca="1" si="519"/>
        <v>0</v>
      </c>
      <c r="AO1185" s="56">
        <f t="shared" ca="1" si="519"/>
        <v>0</v>
      </c>
      <c r="AP1185" s="56">
        <f t="shared" ca="1" si="519"/>
        <v>0</v>
      </c>
      <c r="AQ1185" s="56">
        <f t="shared" ca="1" si="519"/>
        <v>0</v>
      </c>
      <c r="AR1185" s="56">
        <f t="shared" ca="1" si="519"/>
        <v>0</v>
      </c>
      <c r="AS1185" s="56">
        <f t="shared" ca="1" si="519"/>
        <v>0</v>
      </c>
      <c r="AT1185" s="56">
        <f t="shared" ca="1" si="520"/>
        <v>0</v>
      </c>
      <c r="AU1185" s="56">
        <f t="shared" ca="1" si="520"/>
        <v>0</v>
      </c>
      <c r="AV1185" s="56">
        <f t="shared" ca="1" si="520"/>
        <v>0</v>
      </c>
      <c r="AW1185" s="56">
        <f t="shared" ca="1" si="520"/>
        <v>0</v>
      </c>
      <c r="AX1185" s="56">
        <f t="shared" ca="1" si="520"/>
        <v>0</v>
      </c>
      <c r="AY1185" s="56">
        <f t="shared" ca="1" si="520"/>
        <v>0</v>
      </c>
      <c r="AZ1185" s="56">
        <f t="shared" ca="1" si="520"/>
        <v>0</v>
      </c>
      <c r="BA1185" s="56">
        <f t="shared" ca="1" si="520"/>
        <v>0</v>
      </c>
      <c r="BB1185" s="56">
        <f t="shared" ca="1" si="520"/>
        <v>0</v>
      </c>
      <c r="BC1185" s="56">
        <f t="shared" ca="1" si="520"/>
        <v>0</v>
      </c>
      <c r="BD1185" s="56">
        <f t="shared" ca="1" si="520"/>
        <v>0</v>
      </c>
      <c r="BE1185" s="56">
        <f t="shared" ca="1" si="520"/>
        <v>0</v>
      </c>
      <c r="BF1185" s="56">
        <f t="shared" ca="1" si="520"/>
        <v>0</v>
      </c>
      <c r="BG1185" s="56">
        <f t="shared" ca="1" si="520"/>
        <v>0</v>
      </c>
      <c r="BH1185" s="1"/>
    </row>
    <row r="1186" spans="2:60" s="4" customFormat="1" ht="12" customHeight="1" x14ac:dyDescent="0.2">
      <c r="B1186" s="117" t="s">
        <v>2415</v>
      </c>
      <c r="C1186" s="4" t="s">
        <v>2403</v>
      </c>
      <c r="E1186" s="62"/>
      <c r="F1186" s="63" t="s">
        <v>1678</v>
      </c>
      <c r="G1186" s="50" t="s">
        <v>1678</v>
      </c>
      <c r="H1186" s="50" t="s">
        <v>2405</v>
      </c>
      <c r="I1186" s="51"/>
      <c r="J1186" s="52">
        <v>30</v>
      </c>
      <c r="K1186" s="52"/>
      <c r="L1186" s="53">
        <v>43662</v>
      </c>
      <c r="M1186" s="54">
        <f t="shared" si="507"/>
        <v>2</v>
      </c>
      <c r="N1186" s="52">
        <f t="shared" si="508"/>
        <v>29</v>
      </c>
      <c r="O1186" s="55">
        <f t="shared" ca="1" si="509"/>
        <v>29</v>
      </c>
      <c r="P1186" s="55" t="str">
        <f t="shared" ca="1" si="510"/>
        <v>2019.7</v>
      </c>
      <c r="Q1186" s="56">
        <f t="shared" si="511"/>
        <v>0</v>
      </c>
      <c r="R1186" s="52">
        <f t="shared" ca="1" si="512"/>
        <v>-6</v>
      </c>
      <c r="S1186" s="52"/>
      <c r="T1186" s="52" t="str">
        <f t="shared" ca="1" si="513"/>
        <v/>
      </c>
      <c r="U1186" s="57" t="s">
        <v>178</v>
      </c>
      <c r="V1186" s="58">
        <f t="shared" ca="1" si="514"/>
        <v>0</v>
      </c>
      <c r="W1186" s="59"/>
      <c r="X1186" s="60"/>
      <c r="Y1186" s="61"/>
      <c r="Z1186" s="56">
        <f t="shared" ca="1" si="518"/>
        <v>0</v>
      </c>
      <c r="AA1186" s="56">
        <f t="shared" ca="1" si="518"/>
        <v>0</v>
      </c>
      <c r="AB1186" s="56">
        <f t="shared" ca="1" si="518"/>
        <v>0</v>
      </c>
      <c r="AC1186" s="56">
        <f t="shared" ca="1" si="518"/>
        <v>0</v>
      </c>
      <c r="AD1186" s="56">
        <f t="shared" ca="1" si="518"/>
        <v>0</v>
      </c>
      <c r="AE1186" s="56">
        <f t="shared" ca="1" si="518"/>
        <v>0</v>
      </c>
      <c r="AF1186" s="56">
        <f t="shared" ca="1" si="518"/>
        <v>0</v>
      </c>
      <c r="AG1186" s="56">
        <f t="shared" ca="1" si="518"/>
        <v>0</v>
      </c>
      <c r="AH1186" s="56">
        <f t="shared" ca="1" si="518"/>
        <v>0</v>
      </c>
      <c r="AI1186" s="56">
        <f t="shared" ca="1" si="518"/>
        <v>0</v>
      </c>
      <c r="AJ1186" s="56">
        <f t="shared" ca="1" si="519"/>
        <v>0</v>
      </c>
      <c r="AK1186" s="56">
        <f t="shared" ca="1" si="519"/>
        <v>0</v>
      </c>
      <c r="AL1186" s="56">
        <f t="shared" ca="1" si="519"/>
        <v>0</v>
      </c>
      <c r="AM1186" s="56">
        <f t="shared" ca="1" si="519"/>
        <v>0</v>
      </c>
      <c r="AN1186" s="56">
        <f t="shared" ca="1" si="519"/>
        <v>0</v>
      </c>
      <c r="AO1186" s="56">
        <f t="shared" ca="1" si="519"/>
        <v>0</v>
      </c>
      <c r="AP1186" s="56">
        <f t="shared" ca="1" si="519"/>
        <v>0</v>
      </c>
      <c r="AQ1186" s="56">
        <f t="shared" ca="1" si="519"/>
        <v>0</v>
      </c>
      <c r="AR1186" s="56">
        <f t="shared" ca="1" si="519"/>
        <v>0</v>
      </c>
      <c r="AS1186" s="56">
        <f t="shared" ca="1" si="519"/>
        <v>0</v>
      </c>
      <c r="AT1186" s="56">
        <f t="shared" ca="1" si="520"/>
        <v>0</v>
      </c>
      <c r="AU1186" s="56">
        <f t="shared" ca="1" si="520"/>
        <v>0</v>
      </c>
      <c r="AV1186" s="56">
        <f t="shared" ca="1" si="520"/>
        <v>0</v>
      </c>
      <c r="AW1186" s="56">
        <f t="shared" ca="1" si="520"/>
        <v>0</v>
      </c>
      <c r="AX1186" s="56">
        <f t="shared" ca="1" si="520"/>
        <v>0</v>
      </c>
      <c r="AY1186" s="56">
        <f t="shared" ca="1" si="520"/>
        <v>0</v>
      </c>
      <c r="AZ1186" s="56">
        <f t="shared" ca="1" si="520"/>
        <v>0</v>
      </c>
      <c r="BA1186" s="56">
        <f t="shared" ca="1" si="520"/>
        <v>0</v>
      </c>
      <c r="BB1186" s="56">
        <f t="shared" ca="1" si="520"/>
        <v>0</v>
      </c>
      <c r="BC1186" s="56">
        <f t="shared" ca="1" si="520"/>
        <v>0</v>
      </c>
      <c r="BD1186" s="56">
        <f t="shared" ca="1" si="520"/>
        <v>0</v>
      </c>
      <c r="BE1186" s="56">
        <f t="shared" ca="1" si="520"/>
        <v>0</v>
      </c>
      <c r="BF1186" s="56">
        <f t="shared" ca="1" si="520"/>
        <v>0</v>
      </c>
      <c r="BG1186" s="56">
        <f t="shared" ca="1" si="520"/>
        <v>0</v>
      </c>
      <c r="BH1186" s="1"/>
    </row>
    <row r="1187" spans="2:60" s="4" customFormat="1" ht="12" customHeight="1" x14ac:dyDescent="0.2">
      <c r="B1187" s="117" t="s">
        <v>2415</v>
      </c>
      <c r="C1187" s="4" t="s">
        <v>2403</v>
      </c>
      <c r="E1187" s="62"/>
      <c r="F1187" s="63" t="s">
        <v>1678</v>
      </c>
      <c r="G1187" s="50" t="s">
        <v>1678</v>
      </c>
      <c r="H1187" s="50" t="s">
        <v>2405</v>
      </c>
      <c r="I1187" s="51"/>
      <c r="J1187" s="52">
        <v>30</v>
      </c>
      <c r="K1187" s="52"/>
      <c r="L1187" s="53">
        <v>43669</v>
      </c>
      <c r="M1187" s="54">
        <f t="shared" si="507"/>
        <v>2</v>
      </c>
      <c r="N1187" s="52">
        <f t="shared" si="508"/>
        <v>30</v>
      </c>
      <c r="O1187" s="55">
        <f t="shared" ca="1" si="509"/>
        <v>30</v>
      </c>
      <c r="P1187" s="55" t="str">
        <f t="shared" ca="1" si="510"/>
        <v>2019.7</v>
      </c>
      <c r="Q1187" s="56">
        <f t="shared" si="511"/>
        <v>0</v>
      </c>
      <c r="R1187" s="52">
        <f t="shared" ca="1" si="512"/>
        <v>-13</v>
      </c>
      <c r="S1187" s="52"/>
      <c r="T1187" s="52" t="str">
        <f t="shared" ca="1" si="513"/>
        <v/>
      </c>
      <c r="U1187" s="57" t="s">
        <v>178</v>
      </c>
      <c r="V1187" s="58">
        <f t="shared" ca="1" si="514"/>
        <v>0</v>
      </c>
      <c r="W1187" s="59"/>
      <c r="X1187" s="60"/>
      <c r="Y1187" s="61"/>
      <c r="Z1187" s="56">
        <f t="shared" ca="1" si="518"/>
        <v>0</v>
      </c>
      <c r="AA1187" s="56">
        <f t="shared" ca="1" si="518"/>
        <v>0</v>
      </c>
      <c r="AB1187" s="56">
        <f t="shared" ca="1" si="518"/>
        <v>0</v>
      </c>
      <c r="AC1187" s="56">
        <f t="shared" ca="1" si="518"/>
        <v>0</v>
      </c>
      <c r="AD1187" s="56">
        <f t="shared" ca="1" si="518"/>
        <v>0</v>
      </c>
      <c r="AE1187" s="56">
        <f t="shared" ca="1" si="518"/>
        <v>0</v>
      </c>
      <c r="AF1187" s="56">
        <f t="shared" ca="1" si="518"/>
        <v>0</v>
      </c>
      <c r="AG1187" s="56">
        <f t="shared" ca="1" si="518"/>
        <v>0</v>
      </c>
      <c r="AH1187" s="56">
        <f t="shared" ca="1" si="518"/>
        <v>0</v>
      </c>
      <c r="AI1187" s="56">
        <f t="shared" ca="1" si="518"/>
        <v>0</v>
      </c>
      <c r="AJ1187" s="56">
        <f t="shared" ca="1" si="519"/>
        <v>0</v>
      </c>
      <c r="AK1187" s="56">
        <f t="shared" ca="1" si="519"/>
        <v>0</v>
      </c>
      <c r="AL1187" s="56">
        <f t="shared" ca="1" si="519"/>
        <v>0</v>
      </c>
      <c r="AM1187" s="56">
        <f t="shared" ca="1" si="519"/>
        <v>0</v>
      </c>
      <c r="AN1187" s="56">
        <f t="shared" ca="1" si="519"/>
        <v>0</v>
      </c>
      <c r="AO1187" s="56">
        <f t="shared" ca="1" si="519"/>
        <v>0</v>
      </c>
      <c r="AP1187" s="56">
        <f t="shared" ca="1" si="519"/>
        <v>0</v>
      </c>
      <c r="AQ1187" s="56">
        <f t="shared" ca="1" si="519"/>
        <v>0</v>
      </c>
      <c r="AR1187" s="56">
        <f t="shared" ca="1" si="519"/>
        <v>0</v>
      </c>
      <c r="AS1187" s="56">
        <f t="shared" ca="1" si="519"/>
        <v>0</v>
      </c>
      <c r="AT1187" s="56">
        <f t="shared" ca="1" si="520"/>
        <v>0</v>
      </c>
      <c r="AU1187" s="56">
        <f t="shared" ca="1" si="520"/>
        <v>0</v>
      </c>
      <c r="AV1187" s="56">
        <f t="shared" ca="1" si="520"/>
        <v>0</v>
      </c>
      <c r="AW1187" s="56">
        <f t="shared" ca="1" si="520"/>
        <v>0</v>
      </c>
      <c r="AX1187" s="56">
        <f t="shared" ca="1" si="520"/>
        <v>0</v>
      </c>
      <c r="AY1187" s="56">
        <f t="shared" ca="1" si="520"/>
        <v>0</v>
      </c>
      <c r="AZ1187" s="56">
        <f t="shared" ca="1" si="520"/>
        <v>0</v>
      </c>
      <c r="BA1187" s="56">
        <f t="shared" ca="1" si="520"/>
        <v>0</v>
      </c>
      <c r="BB1187" s="56">
        <f t="shared" ca="1" si="520"/>
        <v>0</v>
      </c>
      <c r="BC1187" s="56">
        <f t="shared" ca="1" si="520"/>
        <v>0</v>
      </c>
      <c r="BD1187" s="56">
        <f t="shared" ca="1" si="520"/>
        <v>0</v>
      </c>
      <c r="BE1187" s="56">
        <f t="shared" ca="1" si="520"/>
        <v>0</v>
      </c>
      <c r="BF1187" s="56">
        <f t="shared" ca="1" si="520"/>
        <v>0</v>
      </c>
      <c r="BG1187" s="56">
        <f t="shared" ca="1" si="520"/>
        <v>0</v>
      </c>
      <c r="BH1187" s="1"/>
    </row>
    <row r="1188" spans="2:60" s="4" customFormat="1" ht="12" customHeight="1" x14ac:dyDescent="0.2">
      <c r="B1188" s="117" t="s">
        <v>2415</v>
      </c>
      <c r="C1188" s="4" t="s">
        <v>2403</v>
      </c>
      <c r="E1188" s="62"/>
      <c r="F1188" s="63" t="s">
        <v>1678</v>
      </c>
      <c r="G1188" s="50" t="s">
        <v>1678</v>
      </c>
      <c r="H1188" s="50" t="s">
        <v>2405</v>
      </c>
      <c r="I1188" s="51"/>
      <c r="J1188" s="52">
        <v>30</v>
      </c>
      <c r="K1188" s="52"/>
      <c r="L1188" s="53">
        <v>43676</v>
      </c>
      <c r="M1188" s="54">
        <f t="shared" si="507"/>
        <v>2</v>
      </c>
      <c r="N1188" s="52">
        <f t="shared" si="508"/>
        <v>31</v>
      </c>
      <c r="O1188" s="55">
        <f t="shared" ca="1" si="509"/>
        <v>31</v>
      </c>
      <c r="P1188" s="55" t="str">
        <f t="shared" ca="1" si="510"/>
        <v>2019.7</v>
      </c>
      <c r="Q1188" s="56">
        <f t="shared" si="511"/>
        <v>0</v>
      </c>
      <c r="R1188" s="52">
        <f t="shared" ca="1" si="512"/>
        <v>-20</v>
      </c>
      <c r="S1188" s="52"/>
      <c r="T1188" s="52" t="str">
        <f t="shared" ca="1" si="513"/>
        <v/>
      </c>
      <c r="U1188" s="57" t="s">
        <v>178</v>
      </c>
      <c r="V1188" s="58">
        <f t="shared" ca="1" si="514"/>
        <v>0</v>
      </c>
      <c r="W1188" s="59"/>
      <c r="X1188" s="60"/>
      <c r="Y1188" s="61"/>
      <c r="Z1188" s="56">
        <f t="shared" ca="1" si="518"/>
        <v>0</v>
      </c>
      <c r="AA1188" s="56">
        <f t="shared" ca="1" si="518"/>
        <v>0</v>
      </c>
      <c r="AB1188" s="56">
        <f t="shared" ca="1" si="518"/>
        <v>0</v>
      </c>
      <c r="AC1188" s="56">
        <f t="shared" ca="1" si="518"/>
        <v>0</v>
      </c>
      <c r="AD1188" s="56">
        <f t="shared" ca="1" si="518"/>
        <v>0</v>
      </c>
      <c r="AE1188" s="56">
        <f t="shared" ca="1" si="518"/>
        <v>0</v>
      </c>
      <c r="AF1188" s="56">
        <f t="shared" ca="1" si="518"/>
        <v>0</v>
      </c>
      <c r="AG1188" s="56">
        <f t="shared" ca="1" si="518"/>
        <v>0</v>
      </c>
      <c r="AH1188" s="56">
        <f t="shared" ca="1" si="518"/>
        <v>0</v>
      </c>
      <c r="AI1188" s="56">
        <f t="shared" ca="1" si="518"/>
        <v>0</v>
      </c>
      <c r="AJ1188" s="56">
        <f t="shared" ca="1" si="519"/>
        <v>0</v>
      </c>
      <c r="AK1188" s="56">
        <f t="shared" ca="1" si="519"/>
        <v>0</v>
      </c>
      <c r="AL1188" s="56">
        <f t="shared" ca="1" si="519"/>
        <v>0</v>
      </c>
      <c r="AM1188" s="56">
        <f t="shared" ca="1" si="519"/>
        <v>0</v>
      </c>
      <c r="AN1188" s="56">
        <f t="shared" ca="1" si="519"/>
        <v>0</v>
      </c>
      <c r="AO1188" s="56">
        <f t="shared" ca="1" si="519"/>
        <v>0</v>
      </c>
      <c r="AP1188" s="56">
        <f t="shared" ca="1" si="519"/>
        <v>0</v>
      </c>
      <c r="AQ1188" s="56">
        <f t="shared" ca="1" si="519"/>
        <v>0</v>
      </c>
      <c r="AR1188" s="56">
        <f t="shared" ca="1" si="519"/>
        <v>0</v>
      </c>
      <c r="AS1188" s="56">
        <f t="shared" ca="1" si="519"/>
        <v>0</v>
      </c>
      <c r="AT1188" s="56">
        <f t="shared" ca="1" si="520"/>
        <v>0</v>
      </c>
      <c r="AU1188" s="56">
        <f t="shared" ca="1" si="520"/>
        <v>0</v>
      </c>
      <c r="AV1188" s="56">
        <f t="shared" ca="1" si="520"/>
        <v>0</v>
      </c>
      <c r="AW1188" s="56">
        <f t="shared" ca="1" si="520"/>
        <v>0</v>
      </c>
      <c r="AX1188" s="56">
        <f t="shared" ca="1" si="520"/>
        <v>0</v>
      </c>
      <c r="AY1188" s="56">
        <f t="shared" ca="1" si="520"/>
        <v>0</v>
      </c>
      <c r="AZ1188" s="56">
        <f t="shared" ca="1" si="520"/>
        <v>0</v>
      </c>
      <c r="BA1188" s="56">
        <f t="shared" ca="1" si="520"/>
        <v>0</v>
      </c>
      <c r="BB1188" s="56">
        <f t="shared" ca="1" si="520"/>
        <v>0</v>
      </c>
      <c r="BC1188" s="56">
        <f t="shared" ca="1" si="520"/>
        <v>0</v>
      </c>
      <c r="BD1188" s="56">
        <f t="shared" ca="1" si="520"/>
        <v>0</v>
      </c>
      <c r="BE1188" s="56">
        <f t="shared" ca="1" si="520"/>
        <v>0</v>
      </c>
      <c r="BF1188" s="56">
        <f t="shared" ca="1" si="520"/>
        <v>0</v>
      </c>
      <c r="BG1188" s="56">
        <f t="shared" ca="1" si="520"/>
        <v>0</v>
      </c>
      <c r="BH1188" s="1"/>
    </row>
    <row r="1189" spans="2:60" s="4" customFormat="1" ht="12" customHeight="1" x14ac:dyDescent="0.2">
      <c r="B1189" s="117" t="s">
        <v>2415</v>
      </c>
      <c r="C1189" s="4" t="s">
        <v>2403</v>
      </c>
      <c r="E1189" s="62"/>
      <c r="F1189" s="63" t="s">
        <v>1678</v>
      </c>
      <c r="G1189" s="50" t="s">
        <v>1678</v>
      </c>
      <c r="H1189" s="50" t="s">
        <v>2405</v>
      </c>
      <c r="I1189" s="51"/>
      <c r="J1189" s="52">
        <v>30</v>
      </c>
      <c r="K1189" s="52"/>
      <c r="L1189" s="53">
        <v>43683</v>
      </c>
      <c r="M1189" s="54">
        <f t="shared" si="507"/>
        <v>2</v>
      </c>
      <c r="N1189" s="52">
        <f t="shared" si="508"/>
        <v>32</v>
      </c>
      <c r="O1189" s="55">
        <f t="shared" ca="1" si="509"/>
        <v>32</v>
      </c>
      <c r="P1189" s="55" t="str">
        <f t="shared" ca="1" si="510"/>
        <v>2019.8</v>
      </c>
      <c r="Q1189" s="56">
        <f t="shared" si="511"/>
        <v>0</v>
      </c>
      <c r="R1189" s="52">
        <f t="shared" ca="1" si="512"/>
        <v>-27</v>
      </c>
      <c r="S1189" s="52"/>
      <c r="T1189" s="52" t="str">
        <f t="shared" ca="1" si="513"/>
        <v/>
      </c>
      <c r="U1189" s="57" t="s">
        <v>178</v>
      </c>
      <c r="V1189" s="58">
        <f t="shared" ca="1" si="514"/>
        <v>0</v>
      </c>
      <c r="W1189" s="59"/>
      <c r="X1189" s="60"/>
      <c r="Y1189" s="61"/>
      <c r="Z1189" s="56">
        <f t="shared" ca="1" si="518"/>
        <v>0</v>
      </c>
      <c r="AA1189" s="56">
        <f t="shared" ca="1" si="518"/>
        <v>0</v>
      </c>
      <c r="AB1189" s="56">
        <f t="shared" ca="1" si="518"/>
        <v>0</v>
      </c>
      <c r="AC1189" s="56">
        <f t="shared" ca="1" si="518"/>
        <v>0</v>
      </c>
      <c r="AD1189" s="56">
        <f t="shared" ca="1" si="518"/>
        <v>0</v>
      </c>
      <c r="AE1189" s="56">
        <f t="shared" ca="1" si="518"/>
        <v>0</v>
      </c>
      <c r="AF1189" s="56">
        <f t="shared" ca="1" si="518"/>
        <v>0</v>
      </c>
      <c r="AG1189" s="56">
        <f t="shared" ca="1" si="518"/>
        <v>0</v>
      </c>
      <c r="AH1189" s="56">
        <f t="shared" ca="1" si="518"/>
        <v>0</v>
      </c>
      <c r="AI1189" s="56">
        <f t="shared" ca="1" si="518"/>
        <v>0</v>
      </c>
      <c r="AJ1189" s="56">
        <f t="shared" ca="1" si="519"/>
        <v>0</v>
      </c>
      <c r="AK1189" s="56">
        <f t="shared" ca="1" si="519"/>
        <v>0</v>
      </c>
      <c r="AL1189" s="56">
        <f t="shared" ca="1" si="519"/>
        <v>0</v>
      </c>
      <c r="AM1189" s="56">
        <f t="shared" ca="1" si="519"/>
        <v>0</v>
      </c>
      <c r="AN1189" s="56">
        <f t="shared" ca="1" si="519"/>
        <v>0</v>
      </c>
      <c r="AO1189" s="56">
        <f t="shared" ca="1" si="519"/>
        <v>0</v>
      </c>
      <c r="AP1189" s="56">
        <f t="shared" ca="1" si="519"/>
        <v>0</v>
      </c>
      <c r="AQ1189" s="56">
        <f t="shared" ca="1" si="519"/>
        <v>0</v>
      </c>
      <c r="AR1189" s="56">
        <f t="shared" ca="1" si="519"/>
        <v>0</v>
      </c>
      <c r="AS1189" s="56">
        <f t="shared" ca="1" si="519"/>
        <v>0</v>
      </c>
      <c r="AT1189" s="56">
        <f t="shared" ca="1" si="520"/>
        <v>0</v>
      </c>
      <c r="AU1189" s="56">
        <f t="shared" ca="1" si="520"/>
        <v>0</v>
      </c>
      <c r="AV1189" s="56">
        <f t="shared" ca="1" si="520"/>
        <v>0</v>
      </c>
      <c r="AW1189" s="56">
        <f t="shared" ca="1" si="520"/>
        <v>0</v>
      </c>
      <c r="AX1189" s="56">
        <f t="shared" ca="1" si="520"/>
        <v>0</v>
      </c>
      <c r="AY1189" s="56">
        <f t="shared" ca="1" si="520"/>
        <v>0</v>
      </c>
      <c r="AZ1189" s="56">
        <f t="shared" ca="1" si="520"/>
        <v>0</v>
      </c>
      <c r="BA1189" s="56">
        <f t="shared" ca="1" si="520"/>
        <v>0</v>
      </c>
      <c r="BB1189" s="56">
        <f t="shared" ca="1" si="520"/>
        <v>0</v>
      </c>
      <c r="BC1189" s="56">
        <f t="shared" ca="1" si="520"/>
        <v>0</v>
      </c>
      <c r="BD1189" s="56">
        <f t="shared" ca="1" si="520"/>
        <v>0</v>
      </c>
      <c r="BE1189" s="56">
        <f t="shared" ca="1" si="520"/>
        <v>0</v>
      </c>
      <c r="BF1189" s="56">
        <f t="shared" ca="1" si="520"/>
        <v>0</v>
      </c>
      <c r="BG1189" s="56">
        <f t="shared" ca="1" si="520"/>
        <v>0</v>
      </c>
      <c r="BH1189" s="1"/>
    </row>
    <row r="1190" spans="2:60" s="4" customFormat="1" ht="12" customHeight="1" x14ac:dyDescent="0.2">
      <c r="B1190" s="117" t="s">
        <v>2415</v>
      </c>
      <c r="C1190" s="4" t="s">
        <v>2403</v>
      </c>
      <c r="E1190" s="62"/>
      <c r="F1190" s="63" t="s">
        <v>1678</v>
      </c>
      <c r="G1190" s="50" t="s">
        <v>1678</v>
      </c>
      <c r="H1190" s="50" t="s">
        <v>2405</v>
      </c>
      <c r="I1190" s="51"/>
      <c r="J1190" s="52">
        <v>30</v>
      </c>
      <c r="K1190" s="52"/>
      <c r="L1190" s="53">
        <v>43690</v>
      </c>
      <c r="M1190" s="54">
        <f t="shared" si="507"/>
        <v>2</v>
      </c>
      <c r="N1190" s="52">
        <f t="shared" si="508"/>
        <v>33</v>
      </c>
      <c r="O1190" s="55">
        <f t="shared" ca="1" si="509"/>
        <v>33</v>
      </c>
      <c r="P1190" s="55" t="str">
        <f t="shared" ca="1" si="510"/>
        <v>2019.8</v>
      </c>
      <c r="Q1190" s="56">
        <f t="shared" si="511"/>
        <v>111682.26398220423</v>
      </c>
      <c r="R1190" s="52">
        <f t="shared" ca="1" si="512"/>
        <v>-34</v>
      </c>
      <c r="S1190" s="52"/>
      <c r="T1190" s="52" t="str">
        <f t="shared" ca="1" si="513"/>
        <v/>
      </c>
      <c r="U1190" s="57" t="s">
        <v>178</v>
      </c>
      <c r="V1190" s="58">
        <f t="shared" ca="1" si="514"/>
        <v>0</v>
      </c>
      <c r="W1190" s="59"/>
      <c r="X1190" s="60"/>
      <c r="Y1190" s="61">
        <v>111682.26398220423</v>
      </c>
      <c r="Z1190" s="56">
        <f t="shared" ca="1" si="518"/>
        <v>0</v>
      </c>
      <c r="AA1190" s="56">
        <f t="shared" ca="1" si="518"/>
        <v>0</v>
      </c>
      <c r="AB1190" s="56">
        <f t="shared" ca="1" si="518"/>
        <v>0</v>
      </c>
      <c r="AC1190" s="56">
        <f t="shared" ca="1" si="518"/>
        <v>0</v>
      </c>
      <c r="AD1190" s="56">
        <f t="shared" ca="1" si="518"/>
        <v>0</v>
      </c>
      <c r="AE1190" s="56">
        <f t="shared" ca="1" si="518"/>
        <v>0</v>
      </c>
      <c r="AF1190" s="56">
        <f t="shared" ca="1" si="518"/>
        <v>0</v>
      </c>
      <c r="AG1190" s="56">
        <f t="shared" ca="1" si="518"/>
        <v>0</v>
      </c>
      <c r="AH1190" s="56">
        <f t="shared" ca="1" si="518"/>
        <v>0</v>
      </c>
      <c r="AI1190" s="56">
        <f t="shared" ca="1" si="518"/>
        <v>0</v>
      </c>
      <c r="AJ1190" s="56">
        <f t="shared" ca="1" si="519"/>
        <v>0</v>
      </c>
      <c r="AK1190" s="56">
        <f t="shared" ca="1" si="519"/>
        <v>0</v>
      </c>
      <c r="AL1190" s="56">
        <f t="shared" ca="1" si="519"/>
        <v>0</v>
      </c>
      <c r="AM1190" s="56">
        <f t="shared" ca="1" si="519"/>
        <v>0</v>
      </c>
      <c r="AN1190" s="56">
        <f t="shared" ca="1" si="519"/>
        <v>111682.26398220423</v>
      </c>
      <c r="AO1190" s="56">
        <f t="shared" ca="1" si="519"/>
        <v>0</v>
      </c>
      <c r="AP1190" s="56">
        <f t="shared" ca="1" si="519"/>
        <v>0</v>
      </c>
      <c r="AQ1190" s="56">
        <f t="shared" ca="1" si="519"/>
        <v>0</v>
      </c>
      <c r="AR1190" s="56">
        <f t="shared" ca="1" si="519"/>
        <v>0</v>
      </c>
      <c r="AS1190" s="56">
        <f t="shared" ca="1" si="519"/>
        <v>0</v>
      </c>
      <c r="AT1190" s="56">
        <f t="shared" ca="1" si="520"/>
        <v>0</v>
      </c>
      <c r="AU1190" s="56">
        <f t="shared" ca="1" si="520"/>
        <v>0</v>
      </c>
      <c r="AV1190" s="56">
        <f t="shared" ca="1" si="520"/>
        <v>0</v>
      </c>
      <c r="AW1190" s="56">
        <f t="shared" ca="1" si="520"/>
        <v>0</v>
      </c>
      <c r="AX1190" s="56">
        <f t="shared" ca="1" si="520"/>
        <v>0</v>
      </c>
      <c r="AY1190" s="56">
        <f t="shared" ca="1" si="520"/>
        <v>0</v>
      </c>
      <c r="AZ1190" s="56">
        <f t="shared" ca="1" si="520"/>
        <v>0</v>
      </c>
      <c r="BA1190" s="56">
        <f t="shared" ca="1" si="520"/>
        <v>0</v>
      </c>
      <c r="BB1190" s="56">
        <f t="shared" ca="1" si="520"/>
        <v>0</v>
      </c>
      <c r="BC1190" s="56">
        <f t="shared" ca="1" si="520"/>
        <v>0</v>
      </c>
      <c r="BD1190" s="56">
        <f t="shared" ca="1" si="520"/>
        <v>0</v>
      </c>
      <c r="BE1190" s="56">
        <f t="shared" ca="1" si="520"/>
        <v>0</v>
      </c>
      <c r="BF1190" s="56">
        <f t="shared" ca="1" si="520"/>
        <v>0</v>
      </c>
      <c r="BG1190" s="56">
        <f t="shared" ca="1" si="520"/>
        <v>0</v>
      </c>
      <c r="BH1190" s="1"/>
    </row>
    <row r="1191" spans="2:60" s="4" customFormat="1" ht="12" customHeight="1" x14ac:dyDescent="0.2">
      <c r="B1191" s="117" t="s">
        <v>2415</v>
      </c>
      <c r="C1191" s="4" t="s">
        <v>2403</v>
      </c>
      <c r="E1191" s="62"/>
      <c r="F1191" s="63" t="s">
        <v>1678</v>
      </c>
      <c r="G1191" s="50" t="s">
        <v>1678</v>
      </c>
      <c r="H1191" s="50" t="s">
        <v>2405</v>
      </c>
      <c r="I1191" s="51"/>
      <c r="J1191" s="52">
        <v>30</v>
      </c>
      <c r="K1191" s="52"/>
      <c r="L1191" s="53">
        <v>43697</v>
      </c>
      <c r="M1191" s="54">
        <f t="shared" si="507"/>
        <v>2</v>
      </c>
      <c r="N1191" s="52">
        <f t="shared" si="508"/>
        <v>34</v>
      </c>
      <c r="O1191" s="55">
        <f t="shared" ca="1" si="509"/>
        <v>34</v>
      </c>
      <c r="P1191" s="55" t="str">
        <f t="shared" ca="1" si="510"/>
        <v>2019.8</v>
      </c>
      <c r="Q1191" s="56">
        <f t="shared" si="511"/>
        <v>0</v>
      </c>
      <c r="R1191" s="52">
        <f t="shared" ca="1" si="512"/>
        <v>-41</v>
      </c>
      <c r="S1191" s="52"/>
      <c r="T1191" s="52" t="str">
        <f t="shared" ca="1" si="513"/>
        <v/>
      </c>
      <c r="U1191" s="57" t="s">
        <v>178</v>
      </c>
      <c r="V1191" s="58">
        <f t="shared" ca="1" si="514"/>
        <v>0</v>
      </c>
      <c r="W1191" s="59"/>
      <c r="X1191" s="60"/>
      <c r="Y1191" s="61"/>
      <c r="Z1191" s="56">
        <f t="shared" ref="Z1191:AI1200" ca="1" si="521">IF($O1191-WEEKNUM(Z$1815)=0,$Y1191,0)</f>
        <v>0</v>
      </c>
      <c r="AA1191" s="56">
        <f t="shared" ca="1" si="521"/>
        <v>0</v>
      </c>
      <c r="AB1191" s="56">
        <f t="shared" ca="1" si="521"/>
        <v>0</v>
      </c>
      <c r="AC1191" s="56">
        <f t="shared" ca="1" si="521"/>
        <v>0</v>
      </c>
      <c r="AD1191" s="56">
        <f t="shared" ca="1" si="521"/>
        <v>0</v>
      </c>
      <c r="AE1191" s="56">
        <f t="shared" ca="1" si="521"/>
        <v>0</v>
      </c>
      <c r="AF1191" s="56">
        <f t="shared" ca="1" si="521"/>
        <v>0</v>
      </c>
      <c r="AG1191" s="56">
        <f t="shared" ca="1" si="521"/>
        <v>0</v>
      </c>
      <c r="AH1191" s="56">
        <f t="shared" ca="1" si="521"/>
        <v>0</v>
      </c>
      <c r="AI1191" s="56">
        <f t="shared" ca="1" si="521"/>
        <v>0</v>
      </c>
      <c r="AJ1191" s="56">
        <f t="shared" ref="AJ1191:AS1200" ca="1" si="522">IF($O1191-WEEKNUM(AJ$1815)=0,$Y1191,0)</f>
        <v>0</v>
      </c>
      <c r="AK1191" s="56">
        <f t="shared" ca="1" si="522"/>
        <v>0</v>
      </c>
      <c r="AL1191" s="56">
        <f t="shared" ca="1" si="522"/>
        <v>0</v>
      </c>
      <c r="AM1191" s="56">
        <f t="shared" ca="1" si="522"/>
        <v>0</v>
      </c>
      <c r="AN1191" s="56">
        <f t="shared" ca="1" si="522"/>
        <v>0</v>
      </c>
      <c r="AO1191" s="56">
        <f t="shared" ca="1" si="522"/>
        <v>0</v>
      </c>
      <c r="AP1191" s="56">
        <f t="shared" ca="1" si="522"/>
        <v>0</v>
      </c>
      <c r="AQ1191" s="56">
        <f t="shared" ca="1" si="522"/>
        <v>0</v>
      </c>
      <c r="AR1191" s="56">
        <f t="shared" ca="1" si="522"/>
        <v>0</v>
      </c>
      <c r="AS1191" s="56">
        <f t="shared" ca="1" si="522"/>
        <v>0</v>
      </c>
      <c r="AT1191" s="56">
        <f t="shared" ref="AT1191:BG1200" ca="1" si="523">IF($O1191-WEEKNUM(AT$1815)=0,$Y1191,0)</f>
        <v>0</v>
      </c>
      <c r="AU1191" s="56">
        <f t="shared" ca="1" si="523"/>
        <v>0</v>
      </c>
      <c r="AV1191" s="56">
        <f t="shared" ca="1" si="523"/>
        <v>0</v>
      </c>
      <c r="AW1191" s="56">
        <f t="shared" ca="1" si="523"/>
        <v>0</v>
      </c>
      <c r="AX1191" s="56">
        <f t="shared" ca="1" si="523"/>
        <v>0</v>
      </c>
      <c r="AY1191" s="56">
        <f t="shared" ca="1" si="523"/>
        <v>0</v>
      </c>
      <c r="AZ1191" s="56">
        <f t="shared" ca="1" si="523"/>
        <v>0</v>
      </c>
      <c r="BA1191" s="56">
        <f t="shared" ca="1" si="523"/>
        <v>0</v>
      </c>
      <c r="BB1191" s="56">
        <f t="shared" ca="1" si="523"/>
        <v>0</v>
      </c>
      <c r="BC1191" s="56">
        <f t="shared" ca="1" si="523"/>
        <v>0</v>
      </c>
      <c r="BD1191" s="56">
        <f t="shared" ca="1" si="523"/>
        <v>0</v>
      </c>
      <c r="BE1191" s="56">
        <f t="shared" ca="1" si="523"/>
        <v>0</v>
      </c>
      <c r="BF1191" s="56">
        <f t="shared" ca="1" si="523"/>
        <v>0</v>
      </c>
      <c r="BG1191" s="56">
        <f t="shared" ca="1" si="523"/>
        <v>0</v>
      </c>
      <c r="BH1191" s="1"/>
    </row>
    <row r="1192" spans="2:60" s="4" customFormat="1" ht="12" customHeight="1" x14ac:dyDescent="0.2">
      <c r="B1192" s="117" t="s">
        <v>2415</v>
      </c>
      <c r="C1192" s="4" t="s">
        <v>2403</v>
      </c>
      <c r="E1192" s="62"/>
      <c r="F1192" s="63" t="s">
        <v>1678</v>
      </c>
      <c r="G1192" s="50" t="s">
        <v>1678</v>
      </c>
      <c r="H1192" s="50" t="s">
        <v>2405</v>
      </c>
      <c r="I1192" s="51"/>
      <c r="J1192" s="52">
        <v>30</v>
      </c>
      <c r="K1192" s="52"/>
      <c r="L1192" s="53">
        <v>43704</v>
      </c>
      <c r="M1192" s="54">
        <f t="shared" si="507"/>
        <v>2</v>
      </c>
      <c r="N1192" s="52">
        <f t="shared" si="508"/>
        <v>35</v>
      </c>
      <c r="O1192" s="55">
        <f t="shared" ca="1" si="509"/>
        <v>35</v>
      </c>
      <c r="P1192" s="55" t="str">
        <f t="shared" ca="1" si="510"/>
        <v>2019.8</v>
      </c>
      <c r="Q1192" s="56">
        <f t="shared" si="511"/>
        <v>0</v>
      </c>
      <c r="R1192" s="52">
        <f t="shared" ca="1" si="512"/>
        <v>-48</v>
      </c>
      <c r="S1192" s="52"/>
      <c r="T1192" s="52" t="str">
        <f t="shared" ca="1" si="513"/>
        <v/>
      </c>
      <c r="U1192" s="57" t="s">
        <v>178</v>
      </c>
      <c r="V1192" s="58">
        <f t="shared" ca="1" si="514"/>
        <v>0</v>
      </c>
      <c r="W1192" s="59"/>
      <c r="X1192" s="60"/>
      <c r="Y1192" s="61"/>
      <c r="Z1192" s="56">
        <f t="shared" ca="1" si="521"/>
        <v>0</v>
      </c>
      <c r="AA1192" s="56">
        <f t="shared" ca="1" si="521"/>
        <v>0</v>
      </c>
      <c r="AB1192" s="56">
        <f t="shared" ca="1" si="521"/>
        <v>0</v>
      </c>
      <c r="AC1192" s="56">
        <f t="shared" ca="1" si="521"/>
        <v>0</v>
      </c>
      <c r="AD1192" s="56">
        <f t="shared" ca="1" si="521"/>
        <v>0</v>
      </c>
      <c r="AE1192" s="56">
        <f t="shared" ca="1" si="521"/>
        <v>0</v>
      </c>
      <c r="AF1192" s="56">
        <f t="shared" ca="1" si="521"/>
        <v>0</v>
      </c>
      <c r="AG1192" s="56">
        <f t="shared" ca="1" si="521"/>
        <v>0</v>
      </c>
      <c r="AH1192" s="56">
        <f t="shared" ca="1" si="521"/>
        <v>0</v>
      </c>
      <c r="AI1192" s="56">
        <f t="shared" ca="1" si="521"/>
        <v>0</v>
      </c>
      <c r="AJ1192" s="56">
        <f t="shared" ca="1" si="522"/>
        <v>0</v>
      </c>
      <c r="AK1192" s="56">
        <f t="shared" ca="1" si="522"/>
        <v>0</v>
      </c>
      <c r="AL1192" s="56">
        <f t="shared" ca="1" si="522"/>
        <v>0</v>
      </c>
      <c r="AM1192" s="56">
        <f t="shared" ca="1" si="522"/>
        <v>0</v>
      </c>
      <c r="AN1192" s="56">
        <f t="shared" ca="1" si="522"/>
        <v>0</v>
      </c>
      <c r="AO1192" s="56">
        <f t="shared" ca="1" si="522"/>
        <v>0</v>
      </c>
      <c r="AP1192" s="56">
        <f t="shared" ca="1" si="522"/>
        <v>0</v>
      </c>
      <c r="AQ1192" s="56">
        <f t="shared" ca="1" si="522"/>
        <v>0</v>
      </c>
      <c r="AR1192" s="56">
        <f t="shared" ca="1" si="522"/>
        <v>0</v>
      </c>
      <c r="AS1192" s="56">
        <f t="shared" ca="1" si="522"/>
        <v>0</v>
      </c>
      <c r="AT1192" s="56">
        <f t="shared" ca="1" si="523"/>
        <v>0</v>
      </c>
      <c r="AU1192" s="56">
        <f t="shared" ca="1" si="523"/>
        <v>0</v>
      </c>
      <c r="AV1192" s="56">
        <f t="shared" ca="1" si="523"/>
        <v>0</v>
      </c>
      <c r="AW1192" s="56">
        <f t="shared" ca="1" si="523"/>
        <v>0</v>
      </c>
      <c r="AX1192" s="56">
        <f t="shared" ca="1" si="523"/>
        <v>0</v>
      </c>
      <c r="AY1192" s="56">
        <f t="shared" ca="1" si="523"/>
        <v>0</v>
      </c>
      <c r="AZ1192" s="56">
        <f t="shared" ca="1" si="523"/>
        <v>0</v>
      </c>
      <c r="BA1192" s="56">
        <f t="shared" ca="1" si="523"/>
        <v>0</v>
      </c>
      <c r="BB1192" s="56">
        <f t="shared" ca="1" si="523"/>
        <v>0</v>
      </c>
      <c r="BC1192" s="56">
        <f t="shared" ca="1" si="523"/>
        <v>0</v>
      </c>
      <c r="BD1192" s="56">
        <f t="shared" ca="1" si="523"/>
        <v>0</v>
      </c>
      <c r="BE1192" s="56">
        <f t="shared" ca="1" si="523"/>
        <v>0</v>
      </c>
      <c r="BF1192" s="56">
        <f t="shared" ca="1" si="523"/>
        <v>0</v>
      </c>
      <c r="BG1192" s="56">
        <f t="shared" ca="1" si="523"/>
        <v>0</v>
      </c>
      <c r="BH1192" s="1"/>
    </row>
    <row r="1193" spans="2:60" s="4" customFormat="1" ht="12" customHeight="1" x14ac:dyDescent="0.2">
      <c r="B1193" s="117" t="s">
        <v>2415</v>
      </c>
      <c r="C1193" s="4" t="s">
        <v>2403</v>
      </c>
      <c r="E1193" s="62"/>
      <c r="F1193" s="63" t="s">
        <v>1678</v>
      </c>
      <c r="G1193" s="50" t="s">
        <v>1678</v>
      </c>
      <c r="H1193" s="50" t="s">
        <v>2405</v>
      </c>
      <c r="I1193" s="51"/>
      <c r="J1193" s="52">
        <v>30</v>
      </c>
      <c r="K1193" s="52"/>
      <c r="L1193" s="53">
        <v>43711</v>
      </c>
      <c r="M1193" s="54">
        <f t="shared" si="507"/>
        <v>2</v>
      </c>
      <c r="N1193" s="52">
        <f t="shared" si="508"/>
        <v>36</v>
      </c>
      <c r="O1193" s="55">
        <f t="shared" ca="1" si="509"/>
        <v>36</v>
      </c>
      <c r="P1193" s="55" t="str">
        <f t="shared" ca="1" si="510"/>
        <v>2019.9</v>
      </c>
      <c r="Q1193" s="56">
        <f t="shared" si="511"/>
        <v>0</v>
      </c>
      <c r="R1193" s="52">
        <f t="shared" ca="1" si="512"/>
        <v>-55</v>
      </c>
      <c r="S1193" s="52"/>
      <c r="T1193" s="52" t="str">
        <f t="shared" ca="1" si="513"/>
        <v/>
      </c>
      <c r="U1193" s="57" t="s">
        <v>178</v>
      </c>
      <c r="V1193" s="58">
        <f t="shared" ca="1" si="514"/>
        <v>0</v>
      </c>
      <c r="W1193" s="59"/>
      <c r="X1193" s="60"/>
      <c r="Y1193" s="61"/>
      <c r="Z1193" s="56">
        <f t="shared" ca="1" si="521"/>
        <v>0</v>
      </c>
      <c r="AA1193" s="56">
        <f t="shared" ca="1" si="521"/>
        <v>0</v>
      </c>
      <c r="AB1193" s="56">
        <f t="shared" ca="1" si="521"/>
        <v>0</v>
      </c>
      <c r="AC1193" s="56">
        <f t="shared" ca="1" si="521"/>
        <v>0</v>
      </c>
      <c r="AD1193" s="56">
        <f t="shared" ca="1" si="521"/>
        <v>0</v>
      </c>
      <c r="AE1193" s="56">
        <f t="shared" ca="1" si="521"/>
        <v>0</v>
      </c>
      <c r="AF1193" s="56">
        <f t="shared" ca="1" si="521"/>
        <v>0</v>
      </c>
      <c r="AG1193" s="56">
        <f t="shared" ca="1" si="521"/>
        <v>0</v>
      </c>
      <c r="AH1193" s="56">
        <f t="shared" ca="1" si="521"/>
        <v>0</v>
      </c>
      <c r="AI1193" s="56">
        <f t="shared" ca="1" si="521"/>
        <v>0</v>
      </c>
      <c r="AJ1193" s="56">
        <f t="shared" ca="1" si="522"/>
        <v>0</v>
      </c>
      <c r="AK1193" s="56">
        <f t="shared" ca="1" si="522"/>
        <v>0</v>
      </c>
      <c r="AL1193" s="56">
        <f t="shared" ca="1" si="522"/>
        <v>0</v>
      </c>
      <c r="AM1193" s="56">
        <f t="shared" ca="1" si="522"/>
        <v>0</v>
      </c>
      <c r="AN1193" s="56">
        <f t="shared" ca="1" si="522"/>
        <v>0</v>
      </c>
      <c r="AO1193" s="56">
        <f t="shared" ca="1" si="522"/>
        <v>0</v>
      </c>
      <c r="AP1193" s="56">
        <f t="shared" ca="1" si="522"/>
        <v>0</v>
      </c>
      <c r="AQ1193" s="56">
        <f t="shared" ca="1" si="522"/>
        <v>0</v>
      </c>
      <c r="AR1193" s="56">
        <f t="shared" ca="1" si="522"/>
        <v>0</v>
      </c>
      <c r="AS1193" s="56">
        <f t="shared" ca="1" si="522"/>
        <v>0</v>
      </c>
      <c r="AT1193" s="56">
        <f t="shared" ca="1" si="523"/>
        <v>0</v>
      </c>
      <c r="AU1193" s="56">
        <f t="shared" ca="1" si="523"/>
        <v>0</v>
      </c>
      <c r="AV1193" s="56">
        <f t="shared" ca="1" si="523"/>
        <v>0</v>
      </c>
      <c r="AW1193" s="56">
        <f t="shared" ca="1" si="523"/>
        <v>0</v>
      </c>
      <c r="AX1193" s="56">
        <f t="shared" ca="1" si="523"/>
        <v>0</v>
      </c>
      <c r="AY1193" s="56">
        <f t="shared" ca="1" si="523"/>
        <v>0</v>
      </c>
      <c r="AZ1193" s="56">
        <f t="shared" ca="1" si="523"/>
        <v>0</v>
      </c>
      <c r="BA1193" s="56">
        <f t="shared" ca="1" si="523"/>
        <v>0</v>
      </c>
      <c r="BB1193" s="56">
        <f t="shared" ca="1" si="523"/>
        <v>0</v>
      </c>
      <c r="BC1193" s="56">
        <f t="shared" ca="1" si="523"/>
        <v>0</v>
      </c>
      <c r="BD1193" s="56">
        <f t="shared" ca="1" si="523"/>
        <v>0</v>
      </c>
      <c r="BE1193" s="56">
        <f t="shared" ca="1" si="523"/>
        <v>0</v>
      </c>
      <c r="BF1193" s="56">
        <f t="shared" ca="1" si="523"/>
        <v>0</v>
      </c>
      <c r="BG1193" s="56">
        <f t="shared" ca="1" si="523"/>
        <v>0</v>
      </c>
      <c r="BH1193" s="1"/>
    </row>
    <row r="1194" spans="2:60" s="4" customFormat="1" ht="12" customHeight="1" x14ac:dyDescent="0.2">
      <c r="B1194" s="117" t="s">
        <v>2415</v>
      </c>
      <c r="C1194" s="4" t="s">
        <v>2403</v>
      </c>
      <c r="E1194" s="62"/>
      <c r="F1194" s="63" t="s">
        <v>1678</v>
      </c>
      <c r="G1194" s="50" t="s">
        <v>1678</v>
      </c>
      <c r="H1194" s="50" t="s">
        <v>2405</v>
      </c>
      <c r="I1194" s="51"/>
      <c r="J1194" s="52">
        <v>30</v>
      </c>
      <c r="K1194" s="52"/>
      <c r="L1194" s="53">
        <v>43718</v>
      </c>
      <c r="M1194" s="54">
        <f t="shared" si="507"/>
        <v>2</v>
      </c>
      <c r="N1194" s="52">
        <f t="shared" si="508"/>
        <v>37</v>
      </c>
      <c r="O1194" s="55">
        <f t="shared" ca="1" si="509"/>
        <v>37</v>
      </c>
      <c r="P1194" s="55" t="str">
        <f t="shared" ca="1" si="510"/>
        <v>2019.9</v>
      </c>
      <c r="Q1194" s="56">
        <f t="shared" si="511"/>
        <v>117728.27165483944</v>
      </c>
      <c r="R1194" s="52">
        <f t="shared" ca="1" si="512"/>
        <v>-62</v>
      </c>
      <c r="S1194" s="52"/>
      <c r="T1194" s="52" t="str">
        <f t="shared" ca="1" si="513"/>
        <v/>
      </c>
      <c r="U1194" s="57" t="s">
        <v>178</v>
      </c>
      <c r="V1194" s="58">
        <f t="shared" ca="1" si="514"/>
        <v>0</v>
      </c>
      <c r="W1194" s="59"/>
      <c r="X1194" s="60"/>
      <c r="Y1194" s="61">
        <v>117728.27165483944</v>
      </c>
      <c r="Z1194" s="56">
        <f t="shared" ca="1" si="521"/>
        <v>0</v>
      </c>
      <c r="AA1194" s="56">
        <f t="shared" ca="1" si="521"/>
        <v>0</v>
      </c>
      <c r="AB1194" s="56">
        <f t="shared" ca="1" si="521"/>
        <v>0</v>
      </c>
      <c r="AC1194" s="56">
        <f t="shared" ca="1" si="521"/>
        <v>0</v>
      </c>
      <c r="AD1194" s="56">
        <f t="shared" ca="1" si="521"/>
        <v>0</v>
      </c>
      <c r="AE1194" s="56">
        <f t="shared" ca="1" si="521"/>
        <v>0</v>
      </c>
      <c r="AF1194" s="56">
        <f t="shared" ca="1" si="521"/>
        <v>0</v>
      </c>
      <c r="AG1194" s="56">
        <f t="shared" ca="1" si="521"/>
        <v>0</v>
      </c>
      <c r="AH1194" s="56">
        <f t="shared" ca="1" si="521"/>
        <v>0</v>
      </c>
      <c r="AI1194" s="56">
        <f t="shared" ca="1" si="521"/>
        <v>0</v>
      </c>
      <c r="AJ1194" s="56">
        <f t="shared" ca="1" si="522"/>
        <v>0</v>
      </c>
      <c r="AK1194" s="56">
        <f t="shared" ca="1" si="522"/>
        <v>0</v>
      </c>
      <c r="AL1194" s="56">
        <f t="shared" ca="1" si="522"/>
        <v>0</v>
      </c>
      <c r="AM1194" s="56">
        <f t="shared" ca="1" si="522"/>
        <v>0</v>
      </c>
      <c r="AN1194" s="56">
        <f t="shared" ca="1" si="522"/>
        <v>0</v>
      </c>
      <c r="AO1194" s="56">
        <f t="shared" ca="1" si="522"/>
        <v>0</v>
      </c>
      <c r="AP1194" s="56">
        <f t="shared" ca="1" si="522"/>
        <v>0</v>
      </c>
      <c r="AQ1194" s="56">
        <f t="shared" ca="1" si="522"/>
        <v>0</v>
      </c>
      <c r="AR1194" s="56">
        <f t="shared" ca="1" si="522"/>
        <v>117728.27165483944</v>
      </c>
      <c r="AS1194" s="56">
        <f t="shared" ca="1" si="522"/>
        <v>0</v>
      </c>
      <c r="AT1194" s="56">
        <f t="shared" ca="1" si="523"/>
        <v>0</v>
      </c>
      <c r="AU1194" s="56">
        <f t="shared" ca="1" si="523"/>
        <v>0</v>
      </c>
      <c r="AV1194" s="56">
        <f t="shared" ca="1" si="523"/>
        <v>0</v>
      </c>
      <c r="AW1194" s="56">
        <f t="shared" ca="1" si="523"/>
        <v>0</v>
      </c>
      <c r="AX1194" s="56">
        <f t="shared" ca="1" si="523"/>
        <v>0</v>
      </c>
      <c r="AY1194" s="56">
        <f t="shared" ca="1" si="523"/>
        <v>0</v>
      </c>
      <c r="AZ1194" s="56">
        <f t="shared" ca="1" si="523"/>
        <v>0</v>
      </c>
      <c r="BA1194" s="56">
        <f t="shared" ca="1" si="523"/>
        <v>0</v>
      </c>
      <c r="BB1194" s="56">
        <f t="shared" ca="1" si="523"/>
        <v>0</v>
      </c>
      <c r="BC1194" s="56">
        <f t="shared" ca="1" si="523"/>
        <v>0</v>
      </c>
      <c r="BD1194" s="56">
        <f t="shared" ca="1" si="523"/>
        <v>0</v>
      </c>
      <c r="BE1194" s="56">
        <f t="shared" ca="1" si="523"/>
        <v>0</v>
      </c>
      <c r="BF1194" s="56">
        <f t="shared" ca="1" si="523"/>
        <v>0</v>
      </c>
      <c r="BG1194" s="56">
        <f t="shared" ca="1" si="523"/>
        <v>0</v>
      </c>
      <c r="BH1194" s="1"/>
    </row>
    <row r="1195" spans="2:60" s="4" customFormat="1" ht="12" customHeight="1" x14ac:dyDescent="0.2">
      <c r="B1195" s="117" t="s">
        <v>2415</v>
      </c>
      <c r="C1195" s="4" t="s">
        <v>2403</v>
      </c>
      <c r="E1195" s="62"/>
      <c r="F1195" s="63" t="s">
        <v>1678</v>
      </c>
      <c r="G1195" s="50" t="s">
        <v>1678</v>
      </c>
      <c r="H1195" s="50" t="s">
        <v>2405</v>
      </c>
      <c r="I1195" s="51"/>
      <c r="J1195" s="52">
        <v>30</v>
      </c>
      <c r="K1195" s="52"/>
      <c r="L1195" s="53">
        <v>43725</v>
      </c>
      <c r="M1195" s="54">
        <f t="shared" si="507"/>
        <v>2</v>
      </c>
      <c r="N1195" s="52">
        <f t="shared" si="508"/>
        <v>38</v>
      </c>
      <c r="O1195" s="55">
        <f t="shared" ca="1" si="509"/>
        <v>38</v>
      </c>
      <c r="P1195" s="55" t="str">
        <f t="shared" ca="1" si="510"/>
        <v>2019.9</v>
      </c>
      <c r="Q1195" s="56">
        <f t="shared" si="511"/>
        <v>0</v>
      </c>
      <c r="R1195" s="52">
        <f t="shared" ca="1" si="512"/>
        <v>-69</v>
      </c>
      <c r="S1195" s="52"/>
      <c r="T1195" s="52" t="str">
        <f t="shared" ca="1" si="513"/>
        <v/>
      </c>
      <c r="U1195" s="57" t="s">
        <v>178</v>
      </c>
      <c r="V1195" s="58">
        <f t="shared" ca="1" si="514"/>
        <v>0</v>
      </c>
      <c r="W1195" s="59"/>
      <c r="X1195" s="60"/>
      <c r="Y1195" s="61"/>
      <c r="Z1195" s="56">
        <f t="shared" ca="1" si="521"/>
        <v>0</v>
      </c>
      <c r="AA1195" s="56">
        <f t="shared" ca="1" si="521"/>
        <v>0</v>
      </c>
      <c r="AB1195" s="56">
        <f t="shared" ca="1" si="521"/>
        <v>0</v>
      </c>
      <c r="AC1195" s="56">
        <f t="shared" ca="1" si="521"/>
        <v>0</v>
      </c>
      <c r="AD1195" s="56">
        <f t="shared" ca="1" si="521"/>
        <v>0</v>
      </c>
      <c r="AE1195" s="56">
        <f t="shared" ca="1" si="521"/>
        <v>0</v>
      </c>
      <c r="AF1195" s="56">
        <f t="shared" ca="1" si="521"/>
        <v>0</v>
      </c>
      <c r="AG1195" s="56">
        <f t="shared" ca="1" si="521"/>
        <v>0</v>
      </c>
      <c r="AH1195" s="56">
        <f t="shared" ca="1" si="521"/>
        <v>0</v>
      </c>
      <c r="AI1195" s="56">
        <f t="shared" ca="1" si="521"/>
        <v>0</v>
      </c>
      <c r="AJ1195" s="56">
        <f t="shared" ca="1" si="522"/>
        <v>0</v>
      </c>
      <c r="AK1195" s="56">
        <f t="shared" ca="1" si="522"/>
        <v>0</v>
      </c>
      <c r="AL1195" s="56">
        <f t="shared" ca="1" si="522"/>
        <v>0</v>
      </c>
      <c r="AM1195" s="56">
        <f t="shared" ca="1" si="522"/>
        <v>0</v>
      </c>
      <c r="AN1195" s="56">
        <f t="shared" ca="1" si="522"/>
        <v>0</v>
      </c>
      <c r="AO1195" s="56">
        <f t="shared" ca="1" si="522"/>
        <v>0</v>
      </c>
      <c r="AP1195" s="56">
        <f t="shared" ca="1" si="522"/>
        <v>0</v>
      </c>
      <c r="AQ1195" s="56">
        <f t="shared" ca="1" si="522"/>
        <v>0</v>
      </c>
      <c r="AR1195" s="56">
        <f t="shared" ca="1" si="522"/>
        <v>0</v>
      </c>
      <c r="AS1195" s="56">
        <f t="shared" ca="1" si="522"/>
        <v>0</v>
      </c>
      <c r="AT1195" s="56">
        <f t="shared" ca="1" si="523"/>
        <v>0</v>
      </c>
      <c r="AU1195" s="56">
        <f t="shared" ca="1" si="523"/>
        <v>0</v>
      </c>
      <c r="AV1195" s="56">
        <f t="shared" ca="1" si="523"/>
        <v>0</v>
      </c>
      <c r="AW1195" s="56">
        <f t="shared" ca="1" si="523"/>
        <v>0</v>
      </c>
      <c r="AX1195" s="56">
        <f t="shared" ca="1" si="523"/>
        <v>0</v>
      </c>
      <c r="AY1195" s="56">
        <f t="shared" ca="1" si="523"/>
        <v>0</v>
      </c>
      <c r="AZ1195" s="56">
        <f t="shared" ca="1" si="523"/>
        <v>0</v>
      </c>
      <c r="BA1195" s="56">
        <f t="shared" ca="1" si="523"/>
        <v>0</v>
      </c>
      <c r="BB1195" s="56">
        <f t="shared" ca="1" si="523"/>
        <v>0</v>
      </c>
      <c r="BC1195" s="56">
        <f t="shared" ca="1" si="523"/>
        <v>0</v>
      </c>
      <c r="BD1195" s="56">
        <f t="shared" ca="1" si="523"/>
        <v>0</v>
      </c>
      <c r="BE1195" s="56">
        <f t="shared" ca="1" si="523"/>
        <v>0</v>
      </c>
      <c r="BF1195" s="56">
        <f t="shared" ca="1" si="523"/>
        <v>0</v>
      </c>
      <c r="BG1195" s="56">
        <f t="shared" ca="1" si="523"/>
        <v>0</v>
      </c>
      <c r="BH1195" s="1"/>
    </row>
    <row r="1196" spans="2:60" s="4" customFormat="1" ht="12" customHeight="1" x14ac:dyDescent="0.2">
      <c r="B1196" s="117" t="s">
        <v>2415</v>
      </c>
      <c r="C1196" s="4" t="s">
        <v>2403</v>
      </c>
      <c r="E1196" s="62"/>
      <c r="F1196" s="63" t="s">
        <v>1678</v>
      </c>
      <c r="G1196" s="50" t="s">
        <v>1678</v>
      </c>
      <c r="H1196" s="50" t="s">
        <v>2405</v>
      </c>
      <c r="I1196" s="51"/>
      <c r="J1196" s="52">
        <v>30</v>
      </c>
      <c r="K1196" s="52"/>
      <c r="L1196" s="53">
        <v>43732</v>
      </c>
      <c r="M1196" s="54">
        <f t="shared" si="507"/>
        <v>2</v>
      </c>
      <c r="N1196" s="52">
        <f t="shared" si="508"/>
        <v>39</v>
      </c>
      <c r="O1196" s="55">
        <f t="shared" ca="1" si="509"/>
        <v>39</v>
      </c>
      <c r="P1196" s="55" t="str">
        <f t="shared" ca="1" si="510"/>
        <v>2019.9</v>
      </c>
      <c r="Q1196" s="56">
        <f t="shared" si="511"/>
        <v>0</v>
      </c>
      <c r="R1196" s="52">
        <f t="shared" ca="1" si="512"/>
        <v>-76</v>
      </c>
      <c r="S1196" s="52"/>
      <c r="T1196" s="52" t="str">
        <f t="shared" ca="1" si="513"/>
        <v/>
      </c>
      <c r="U1196" s="57" t="s">
        <v>178</v>
      </c>
      <c r="V1196" s="58">
        <f t="shared" ca="1" si="514"/>
        <v>0</v>
      </c>
      <c r="W1196" s="59"/>
      <c r="X1196" s="60"/>
      <c r="Y1196" s="61"/>
      <c r="Z1196" s="56">
        <f t="shared" ca="1" si="521"/>
        <v>0</v>
      </c>
      <c r="AA1196" s="56">
        <f t="shared" ca="1" si="521"/>
        <v>0</v>
      </c>
      <c r="AB1196" s="56">
        <f t="shared" ca="1" si="521"/>
        <v>0</v>
      </c>
      <c r="AC1196" s="56">
        <f t="shared" ca="1" si="521"/>
        <v>0</v>
      </c>
      <c r="AD1196" s="56">
        <f t="shared" ca="1" si="521"/>
        <v>0</v>
      </c>
      <c r="AE1196" s="56">
        <f t="shared" ca="1" si="521"/>
        <v>0</v>
      </c>
      <c r="AF1196" s="56">
        <f t="shared" ca="1" si="521"/>
        <v>0</v>
      </c>
      <c r="AG1196" s="56">
        <f t="shared" ca="1" si="521"/>
        <v>0</v>
      </c>
      <c r="AH1196" s="56">
        <f t="shared" ca="1" si="521"/>
        <v>0</v>
      </c>
      <c r="AI1196" s="56">
        <f t="shared" ca="1" si="521"/>
        <v>0</v>
      </c>
      <c r="AJ1196" s="56">
        <f t="shared" ca="1" si="522"/>
        <v>0</v>
      </c>
      <c r="AK1196" s="56">
        <f t="shared" ca="1" si="522"/>
        <v>0</v>
      </c>
      <c r="AL1196" s="56">
        <f t="shared" ca="1" si="522"/>
        <v>0</v>
      </c>
      <c r="AM1196" s="56">
        <f t="shared" ca="1" si="522"/>
        <v>0</v>
      </c>
      <c r="AN1196" s="56">
        <f t="shared" ca="1" si="522"/>
        <v>0</v>
      </c>
      <c r="AO1196" s="56">
        <f t="shared" ca="1" si="522"/>
        <v>0</v>
      </c>
      <c r="AP1196" s="56">
        <f t="shared" ca="1" si="522"/>
        <v>0</v>
      </c>
      <c r="AQ1196" s="56">
        <f t="shared" ca="1" si="522"/>
        <v>0</v>
      </c>
      <c r="AR1196" s="56">
        <f t="shared" ca="1" si="522"/>
        <v>0</v>
      </c>
      <c r="AS1196" s="56">
        <f t="shared" ca="1" si="522"/>
        <v>0</v>
      </c>
      <c r="AT1196" s="56">
        <f t="shared" ca="1" si="523"/>
        <v>0</v>
      </c>
      <c r="AU1196" s="56">
        <f t="shared" ca="1" si="523"/>
        <v>0</v>
      </c>
      <c r="AV1196" s="56">
        <f t="shared" ca="1" si="523"/>
        <v>0</v>
      </c>
      <c r="AW1196" s="56">
        <f t="shared" ca="1" si="523"/>
        <v>0</v>
      </c>
      <c r="AX1196" s="56">
        <f t="shared" ca="1" si="523"/>
        <v>0</v>
      </c>
      <c r="AY1196" s="56">
        <f t="shared" ca="1" si="523"/>
        <v>0</v>
      </c>
      <c r="AZ1196" s="56">
        <f t="shared" ca="1" si="523"/>
        <v>0</v>
      </c>
      <c r="BA1196" s="56">
        <f t="shared" ca="1" si="523"/>
        <v>0</v>
      </c>
      <c r="BB1196" s="56">
        <f t="shared" ca="1" si="523"/>
        <v>0</v>
      </c>
      <c r="BC1196" s="56">
        <f t="shared" ca="1" si="523"/>
        <v>0</v>
      </c>
      <c r="BD1196" s="56">
        <f t="shared" ca="1" si="523"/>
        <v>0</v>
      </c>
      <c r="BE1196" s="56">
        <f t="shared" ca="1" si="523"/>
        <v>0</v>
      </c>
      <c r="BF1196" s="56">
        <f t="shared" ca="1" si="523"/>
        <v>0</v>
      </c>
      <c r="BG1196" s="56">
        <f t="shared" ca="1" si="523"/>
        <v>0</v>
      </c>
      <c r="BH1196" s="1"/>
    </row>
    <row r="1197" spans="2:60" s="4" customFormat="1" ht="12" customHeight="1" x14ac:dyDescent="0.2">
      <c r="B1197" s="117" t="s">
        <v>2415</v>
      </c>
      <c r="C1197" s="4" t="s">
        <v>2403</v>
      </c>
      <c r="E1197" s="62"/>
      <c r="F1197" s="63" t="s">
        <v>1678</v>
      </c>
      <c r="G1197" s="50" t="s">
        <v>1678</v>
      </c>
      <c r="H1197" s="50" t="s">
        <v>2405</v>
      </c>
      <c r="I1197" s="51"/>
      <c r="J1197" s="52">
        <v>30</v>
      </c>
      <c r="K1197" s="52"/>
      <c r="L1197" s="53">
        <v>43739</v>
      </c>
      <c r="M1197" s="54">
        <f t="shared" si="507"/>
        <v>2</v>
      </c>
      <c r="N1197" s="52">
        <f t="shared" si="508"/>
        <v>40</v>
      </c>
      <c r="O1197" s="55">
        <f t="shared" ca="1" si="509"/>
        <v>40</v>
      </c>
      <c r="P1197" s="55" t="str">
        <f t="shared" ca="1" si="510"/>
        <v>2019.10</v>
      </c>
      <c r="Q1197" s="56">
        <f t="shared" si="511"/>
        <v>0</v>
      </c>
      <c r="R1197" s="52">
        <f t="shared" ca="1" si="512"/>
        <v>-83</v>
      </c>
      <c r="S1197" s="52"/>
      <c r="T1197" s="52" t="str">
        <f t="shared" ca="1" si="513"/>
        <v/>
      </c>
      <c r="U1197" s="57" t="s">
        <v>178</v>
      </c>
      <c r="V1197" s="58">
        <f t="shared" ca="1" si="514"/>
        <v>0</v>
      </c>
      <c r="W1197" s="59"/>
      <c r="X1197" s="60"/>
      <c r="Y1197" s="61"/>
      <c r="Z1197" s="56">
        <f t="shared" ca="1" si="521"/>
        <v>0</v>
      </c>
      <c r="AA1197" s="56">
        <f t="shared" ca="1" si="521"/>
        <v>0</v>
      </c>
      <c r="AB1197" s="56">
        <f t="shared" ca="1" si="521"/>
        <v>0</v>
      </c>
      <c r="AC1197" s="56">
        <f t="shared" ca="1" si="521"/>
        <v>0</v>
      </c>
      <c r="AD1197" s="56">
        <f t="shared" ca="1" si="521"/>
        <v>0</v>
      </c>
      <c r="AE1197" s="56">
        <f t="shared" ca="1" si="521"/>
        <v>0</v>
      </c>
      <c r="AF1197" s="56">
        <f t="shared" ca="1" si="521"/>
        <v>0</v>
      </c>
      <c r="AG1197" s="56">
        <f t="shared" ca="1" si="521"/>
        <v>0</v>
      </c>
      <c r="AH1197" s="56">
        <f t="shared" ca="1" si="521"/>
        <v>0</v>
      </c>
      <c r="AI1197" s="56">
        <f t="shared" ca="1" si="521"/>
        <v>0</v>
      </c>
      <c r="AJ1197" s="56">
        <f t="shared" ca="1" si="522"/>
        <v>0</v>
      </c>
      <c r="AK1197" s="56">
        <f t="shared" ca="1" si="522"/>
        <v>0</v>
      </c>
      <c r="AL1197" s="56">
        <f t="shared" ca="1" si="522"/>
        <v>0</v>
      </c>
      <c r="AM1197" s="56">
        <f t="shared" ca="1" si="522"/>
        <v>0</v>
      </c>
      <c r="AN1197" s="56">
        <f t="shared" ca="1" si="522"/>
        <v>0</v>
      </c>
      <c r="AO1197" s="56">
        <f t="shared" ca="1" si="522"/>
        <v>0</v>
      </c>
      <c r="AP1197" s="56">
        <f t="shared" ca="1" si="522"/>
        <v>0</v>
      </c>
      <c r="AQ1197" s="56">
        <f t="shared" ca="1" si="522"/>
        <v>0</v>
      </c>
      <c r="AR1197" s="56">
        <f t="shared" ca="1" si="522"/>
        <v>0</v>
      </c>
      <c r="AS1197" s="56">
        <f t="shared" ca="1" si="522"/>
        <v>0</v>
      </c>
      <c r="AT1197" s="56">
        <f t="shared" ca="1" si="523"/>
        <v>0</v>
      </c>
      <c r="AU1197" s="56">
        <f t="shared" ca="1" si="523"/>
        <v>0</v>
      </c>
      <c r="AV1197" s="56">
        <f t="shared" ca="1" si="523"/>
        <v>0</v>
      </c>
      <c r="AW1197" s="56">
        <f t="shared" ca="1" si="523"/>
        <v>0</v>
      </c>
      <c r="AX1197" s="56">
        <f t="shared" ca="1" si="523"/>
        <v>0</v>
      </c>
      <c r="AY1197" s="56">
        <f t="shared" ca="1" si="523"/>
        <v>0</v>
      </c>
      <c r="AZ1197" s="56">
        <f t="shared" ca="1" si="523"/>
        <v>0</v>
      </c>
      <c r="BA1197" s="56">
        <f t="shared" ca="1" si="523"/>
        <v>0</v>
      </c>
      <c r="BB1197" s="56">
        <f t="shared" ca="1" si="523"/>
        <v>0</v>
      </c>
      <c r="BC1197" s="56">
        <f t="shared" ca="1" si="523"/>
        <v>0</v>
      </c>
      <c r="BD1197" s="56">
        <f t="shared" ca="1" si="523"/>
        <v>0</v>
      </c>
      <c r="BE1197" s="56">
        <f t="shared" ca="1" si="523"/>
        <v>0</v>
      </c>
      <c r="BF1197" s="56">
        <f t="shared" ca="1" si="523"/>
        <v>0</v>
      </c>
      <c r="BG1197" s="56">
        <f t="shared" ca="1" si="523"/>
        <v>0</v>
      </c>
      <c r="BH1197" s="1"/>
    </row>
    <row r="1198" spans="2:60" s="4" customFormat="1" ht="12" customHeight="1" x14ac:dyDescent="0.2">
      <c r="B1198" s="117" t="s">
        <v>2415</v>
      </c>
      <c r="C1198" s="4" t="s">
        <v>2403</v>
      </c>
      <c r="E1198" s="62"/>
      <c r="F1198" s="63" t="s">
        <v>1678</v>
      </c>
      <c r="G1198" s="50" t="s">
        <v>1678</v>
      </c>
      <c r="H1198" s="50" t="s">
        <v>2405</v>
      </c>
      <c r="I1198" s="51"/>
      <c r="J1198" s="52">
        <v>30</v>
      </c>
      <c r="K1198" s="52"/>
      <c r="L1198" s="53">
        <v>43746</v>
      </c>
      <c r="M1198" s="54">
        <f t="shared" si="507"/>
        <v>2</v>
      </c>
      <c r="N1198" s="52">
        <f t="shared" si="508"/>
        <v>41</v>
      </c>
      <c r="O1198" s="55">
        <f t="shared" ca="1" si="509"/>
        <v>41</v>
      </c>
      <c r="P1198" s="55" t="str">
        <f t="shared" ca="1" si="510"/>
        <v>2019.10</v>
      </c>
      <c r="Q1198" s="56">
        <f t="shared" si="511"/>
        <v>123124.06175893685</v>
      </c>
      <c r="R1198" s="52">
        <f t="shared" ca="1" si="512"/>
        <v>-90</v>
      </c>
      <c r="S1198" s="52"/>
      <c r="T1198" s="52" t="str">
        <f t="shared" ca="1" si="513"/>
        <v/>
      </c>
      <c r="U1198" s="57" t="s">
        <v>178</v>
      </c>
      <c r="V1198" s="58">
        <f t="shared" ca="1" si="514"/>
        <v>0</v>
      </c>
      <c r="W1198" s="59"/>
      <c r="X1198" s="60"/>
      <c r="Y1198" s="61">
        <v>123124.06175893685</v>
      </c>
      <c r="Z1198" s="56">
        <f t="shared" ca="1" si="521"/>
        <v>0</v>
      </c>
      <c r="AA1198" s="56">
        <f t="shared" ca="1" si="521"/>
        <v>0</v>
      </c>
      <c r="AB1198" s="56">
        <f t="shared" ca="1" si="521"/>
        <v>0</v>
      </c>
      <c r="AC1198" s="56">
        <f t="shared" ca="1" si="521"/>
        <v>0</v>
      </c>
      <c r="AD1198" s="56">
        <f t="shared" ca="1" si="521"/>
        <v>0</v>
      </c>
      <c r="AE1198" s="56">
        <f t="shared" ca="1" si="521"/>
        <v>0</v>
      </c>
      <c r="AF1198" s="56">
        <f t="shared" ca="1" si="521"/>
        <v>0</v>
      </c>
      <c r="AG1198" s="56">
        <f t="shared" ca="1" si="521"/>
        <v>0</v>
      </c>
      <c r="AH1198" s="56">
        <f t="shared" ca="1" si="521"/>
        <v>0</v>
      </c>
      <c r="AI1198" s="56">
        <f t="shared" ca="1" si="521"/>
        <v>0</v>
      </c>
      <c r="AJ1198" s="56">
        <f t="shared" ca="1" si="522"/>
        <v>0</v>
      </c>
      <c r="AK1198" s="56">
        <f t="shared" ca="1" si="522"/>
        <v>0</v>
      </c>
      <c r="AL1198" s="56">
        <f t="shared" ca="1" si="522"/>
        <v>0</v>
      </c>
      <c r="AM1198" s="56">
        <f t="shared" ca="1" si="522"/>
        <v>0</v>
      </c>
      <c r="AN1198" s="56">
        <f t="shared" ca="1" si="522"/>
        <v>0</v>
      </c>
      <c r="AO1198" s="56">
        <f t="shared" ca="1" si="522"/>
        <v>0</v>
      </c>
      <c r="AP1198" s="56">
        <f t="shared" ca="1" si="522"/>
        <v>0</v>
      </c>
      <c r="AQ1198" s="56">
        <f t="shared" ca="1" si="522"/>
        <v>0</v>
      </c>
      <c r="AR1198" s="56">
        <f t="shared" ca="1" si="522"/>
        <v>0</v>
      </c>
      <c r="AS1198" s="56">
        <f t="shared" ca="1" si="522"/>
        <v>0</v>
      </c>
      <c r="AT1198" s="56">
        <f t="shared" ca="1" si="523"/>
        <v>0</v>
      </c>
      <c r="AU1198" s="56">
        <f t="shared" ca="1" si="523"/>
        <v>0</v>
      </c>
      <c r="AV1198" s="56">
        <f t="shared" ca="1" si="523"/>
        <v>123124.06175893685</v>
      </c>
      <c r="AW1198" s="56">
        <f t="shared" ca="1" si="523"/>
        <v>0</v>
      </c>
      <c r="AX1198" s="56">
        <f t="shared" ca="1" si="523"/>
        <v>0</v>
      </c>
      <c r="AY1198" s="56">
        <f t="shared" ca="1" si="523"/>
        <v>0</v>
      </c>
      <c r="AZ1198" s="56">
        <f t="shared" ca="1" si="523"/>
        <v>0</v>
      </c>
      <c r="BA1198" s="56">
        <f t="shared" ca="1" si="523"/>
        <v>0</v>
      </c>
      <c r="BB1198" s="56">
        <f t="shared" ca="1" si="523"/>
        <v>0</v>
      </c>
      <c r="BC1198" s="56">
        <f t="shared" ca="1" si="523"/>
        <v>0</v>
      </c>
      <c r="BD1198" s="56">
        <f t="shared" ca="1" si="523"/>
        <v>0</v>
      </c>
      <c r="BE1198" s="56">
        <f t="shared" ca="1" si="523"/>
        <v>0</v>
      </c>
      <c r="BF1198" s="56">
        <f t="shared" ca="1" si="523"/>
        <v>0</v>
      </c>
      <c r="BG1198" s="56">
        <f t="shared" ca="1" si="523"/>
        <v>0</v>
      </c>
      <c r="BH1198" s="1"/>
    </row>
    <row r="1199" spans="2:60" s="4" customFormat="1" ht="12" customHeight="1" x14ac:dyDescent="0.2">
      <c r="B1199" s="117" t="s">
        <v>2415</v>
      </c>
      <c r="C1199" s="4" t="s">
        <v>2403</v>
      </c>
      <c r="E1199" s="62"/>
      <c r="F1199" s="63" t="s">
        <v>1678</v>
      </c>
      <c r="G1199" s="50" t="s">
        <v>1678</v>
      </c>
      <c r="H1199" s="50" t="s">
        <v>2405</v>
      </c>
      <c r="I1199" s="51"/>
      <c r="J1199" s="52">
        <v>30</v>
      </c>
      <c r="K1199" s="52"/>
      <c r="L1199" s="53">
        <v>43753</v>
      </c>
      <c r="M1199" s="54">
        <f t="shared" si="507"/>
        <v>2</v>
      </c>
      <c r="N1199" s="52">
        <f t="shared" si="508"/>
        <v>42</v>
      </c>
      <c r="O1199" s="55">
        <f t="shared" ca="1" si="509"/>
        <v>42</v>
      </c>
      <c r="P1199" s="55" t="str">
        <f t="shared" ca="1" si="510"/>
        <v>2019.10</v>
      </c>
      <c r="Q1199" s="56">
        <f t="shared" si="511"/>
        <v>0</v>
      </c>
      <c r="R1199" s="52">
        <f t="shared" ca="1" si="512"/>
        <v>-97</v>
      </c>
      <c r="S1199" s="52"/>
      <c r="T1199" s="52" t="str">
        <f t="shared" ca="1" si="513"/>
        <v/>
      </c>
      <c r="U1199" s="57" t="s">
        <v>178</v>
      </c>
      <c r="V1199" s="58">
        <f t="shared" ca="1" si="514"/>
        <v>0</v>
      </c>
      <c r="W1199" s="59"/>
      <c r="X1199" s="60"/>
      <c r="Y1199" s="61"/>
      <c r="Z1199" s="56">
        <f t="shared" ca="1" si="521"/>
        <v>0</v>
      </c>
      <c r="AA1199" s="56">
        <f t="shared" ca="1" si="521"/>
        <v>0</v>
      </c>
      <c r="AB1199" s="56">
        <f t="shared" ca="1" si="521"/>
        <v>0</v>
      </c>
      <c r="AC1199" s="56">
        <f t="shared" ca="1" si="521"/>
        <v>0</v>
      </c>
      <c r="AD1199" s="56">
        <f t="shared" ca="1" si="521"/>
        <v>0</v>
      </c>
      <c r="AE1199" s="56">
        <f t="shared" ca="1" si="521"/>
        <v>0</v>
      </c>
      <c r="AF1199" s="56">
        <f t="shared" ca="1" si="521"/>
        <v>0</v>
      </c>
      <c r="AG1199" s="56">
        <f t="shared" ca="1" si="521"/>
        <v>0</v>
      </c>
      <c r="AH1199" s="56">
        <f t="shared" ca="1" si="521"/>
        <v>0</v>
      </c>
      <c r="AI1199" s="56">
        <f t="shared" ca="1" si="521"/>
        <v>0</v>
      </c>
      <c r="AJ1199" s="56">
        <f t="shared" ca="1" si="522"/>
        <v>0</v>
      </c>
      <c r="AK1199" s="56">
        <f t="shared" ca="1" si="522"/>
        <v>0</v>
      </c>
      <c r="AL1199" s="56">
        <f t="shared" ca="1" si="522"/>
        <v>0</v>
      </c>
      <c r="AM1199" s="56">
        <f t="shared" ca="1" si="522"/>
        <v>0</v>
      </c>
      <c r="AN1199" s="56">
        <f t="shared" ca="1" si="522"/>
        <v>0</v>
      </c>
      <c r="AO1199" s="56">
        <f t="shared" ca="1" si="522"/>
        <v>0</v>
      </c>
      <c r="AP1199" s="56">
        <f t="shared" ca="1" si="522"/>
        <v>0</v>
      </c>
      <c r="AQ1199" s="56">
        <f t="shared" ca="1" si="522"/>
        <v>0</v>
      </c>
      <c r="AR1199" s="56">
        <f t="shared" ca="1" si="522"/>
        <v>0</v>
      </c>
      <c r="AS1199" s="56">
        <f t="shared" ca="1" si="522"/>
        <v>0</v>
      </c>
      <c r="AT1199" s="56">
        <f t="shared" ca="1" si="523"/>
        <v>0</v>
      </c>
      <c r="AU1199" s="56">
        <f t="shared" ca="1" si="523"/>
        <v>0</v>
      </c>
      <c r="AV1199" s="56">
        <f t="shared" ca="1" si="523"/>
        <v>0</v>
      </c>
      <c r="AW1199" s="56">
        <f t="shared" ca="1" si="523"/>
        <v>0</v>
      </c>
      <c r="AX1199" s="56">
        <f t="shared" ca="1" si="523"/>
        <v>0</v>
      </c>
      <c r="AY1199" s="56">
        <f t="shared" ca="1" si="523"/>
        <v>0</v>
      </c>
      <c r="AZ1199" s="56">
        <f t="shared" ca="1" si="523"/>
        <v>0</v>
      </c>
      <c r="BA1199" s="56">
        <f t="shared" ca="1" si="523"/>
        <v>0</v>
      </c>
      <c r="BB1199" s="56">
        <f t="shared" ca="1" si="523"/>
        <v>0</v>
      </c>
      <c r="BC1199" s="56">
        <f t="shared" ca="1" si="523"/>
        <v>0</v>
      </c>
      <c r="BD1199" s="56">
        <f t="shared" ca="1" si="523"/>
        <v>0</v>
      </c>
      <c r="BE1199" s="56">
        <f t="shared" ca="1" si="523"/>
        <v>0</v>
      </c>
      <c r="BF1199" s="56">
        <f t="shared" ca="1" si="523"/>
        <v>0</v>
      </c>
      <c r="BG1199" s="56">
        <f t="shared" ca="1" si="523"/>
        <v>0</v>
      </c>
      <c r="BH1199" s="1"/>
    </row>
    <row r="1200" spans="2:60" s="4" customFormat="1" ht="12" customHeight="1" x14ac:dyDescent="0.2">
      <c r="B1200" s="117" t="s">
        <v>2415</v>
      </c>
      <c r="C1200" s="4" t="s">
        <v>2403</v>
      </c>
      <c r="E1200" s="62"/>
      <c r="F1200" s="63" t="s">
        <v>1678</v>
      </c>
      <c r="G1200" s="50" t="s">
        <v>1678</v>
      </c>
      <c r="H1200" s="50" t="s">
        <v>2405</v>
      </c>
      <c r="I1200" s="51"/>
      <c r="J1200" s="52">
        <v>30</v>
      </c>
      <c r="K1200" s="52"/>
      <c r="L1200" s="53">
        <v>43760</v>
      </c>
      <c r="M1200" s="54">
        <f t="shared" si="507"/>
        <v>2</v>
      </c>
      <c r="N1200" s="52">
        <f t="shared" si="508"/>
        <v>43</v>
      </c>
      <c r="O1200" s="55">
        <f t="shared" ca="1" si="509"/>
        <v>43</v>
      </c>
      <c r="P1200" s="55" t="str">
        <f t="shared" ca="1" si="510"/>
        <v>2019.10</v>
      </c>
      <c r="Q1200" s="56">
        <f t="shared" si="511"/>
        <v>0</v>
      </c>
      <c r="R1200" s="52">
        <f t="shared" ca="1" si="512"/>
        <v>-104</v>
      </c>
      <c r="S1200" s="52"/>
      <c r="T1200" s="52" t="str">
        <f t="shared" ca="1" si="513"/>
        <v/>
      </c>
      <c r="U1200" s="57" t="s">
        <v>178</v>
      </c>
      <c r="V1200" s="58">
        <f t="shared" ca="1" si="514"/>
        <v>0</v>
      </c>
      <c r="W1200" s="59"/>
      <c r="X1200" s="60"/>
      <c r="Y1200" s="61"/>
      <c r="Z1200" s="56">
        <f t="shared" ca="1" si="521"/>
        <v>0</v>
      </c>
      <c r="AA1200" s="56">
        <f t="shared" ca="1" si="521"/>
        <v>0</v>
      </c>
      <c r="AB1200" s="56">
        <f t="shared" ca="1" si="521"/>
        <v>0</v>
      </c>
      <c r="AC1200" s="56">
        <f t="shared" ca="1" si="521"/>
        <v>0</v>
      </c>
      <c r="AD1200" s="56">
        <f t="shared" ca="1" si="521"/>
        <v>0</v>
      </c>
      <c r="AE1200" s="56">
        <f t="shared" ca="1" si="521"/>
        <v>0</v>
      </c>
      <c r="AF1200" s="56">
        <f t="shared" ca="1" si="521"/>
        <v>0</v>
      </c>
      <c r="AG1200" s="56">
        <f t="shared" ca="1" si="521"/>
        <v>0</v>
      </c>
      <c r="AH1200" s="56">
        <f t="shared" ca="1" si="521"/>
        <v>0</v>
      </c>
      <c r="AI1200" s="56">
        <f t="shared" ca="1" si="521"/>
        <v>0</v>
      </c>
      <c r="AJ1200" s="56">
        <f t="shared" ca="1" si="522"/>
        <v>0</v>
      </c>
      <c r="AK1200" s="56">
        <f t="shared" ca="1" si="522"/>
        <v>0</v>
      </c>
      <c r="AL1200" s="56">
        <f t="shared" ca="1" si="522"/>
        <v>0</v>
      </c>
      <c r="AM1200" s="56">
        <f t="shared" ca="1" si="522"/>
        <v>0</v>
      </c>
      <c r="AN1200" s="56">
        <f t="shared" ca="1" si="522"/>
        <v>0</v>
      </c>
      <c r="AO1200" s="56">
        <f t="shared" ca="1" si="522"/>
        <v>0</v>
      </c>
      <c r="AP1200" s="56">
        <f t="shared" ca="1" si="522"/>
        <v>0</v>
      </c>
      <c r="AQ1200" s="56">
        <f t="shared" ca="1" si="522"/>
        <v>0</v>
      </c>
      <c r="AR1200" s="56">
        <f t="shared" ca="1" si="522"/>
        <v>0</v>
      </c>
      <c r="AS1200" s="56">
        <f t="shared" ca="1" si="522"/>
        <v>0</v>
      </c>
      <c r="AT1200" s="56">
        <f t="shared" ca="1" si="523"/>
        <v>0</v>
      </c>
      <c r="AU1200" s="56">
        <f t="shared" ca="1" si="523"/>
        <v>0</v>
      </c>
      <c r="AV1200" s="56">
        <f t="shared" ca="1" si="523"/>
        <v>0</v>
      </c>
      <c r="AW1200" s="56">
        <f t="shared" ca="1" si="523"/>
        <v>0</v>
      </c>
      <c r="AX1200" s="56">
        <f t="shared" ca="1" si="523"/>
        <v>0</v>
      </c>
      <c r="AY1200" s="56">
        <f t="shared" ca="1" si="523"/>
        <v>0</v>
      </c>
      <c r="AZ1200" s="56">
        <f t="shared" ca="1" si="523"/>
        <v>0</v>
      </c>
      <c r="BA1200" s="56">
        <f t="shared" ca="1" si="523"/>
        <v>0</v>
      </c>
      <c r="BB1200" s="56">
        <f t="shared" ca="1" si="523"/>
        <v>0</v>
      </c>
      <c r="BC1200" s="56">
        <f t="shared" ca="1" si="523"/>
        <v>0</v>
      </c>
      <c r="BD1200" s="56">
        <f t="shared" ca="1" si="523"/>
        <v>0</v>
      </c>
      <c r="BE1200" s="56">
        <f t="shared" ca="1" si="523"/>
        <v>0</v>
      </c>
      <c r="BF1200" s="56">
        <f t="shared" ca="1" si="523"/>
        <v>0</v>
      </c>
      <c r="BG1200" s="56">
        <f t="shared" ca="1" si="523"/>
        <v>0</v>
      </c>
      <c r="BH1200" s="1"/>
    </row>
    <row r="1201" spans="2:60" s="4" customFormat="1" ht="12" customHeight="1" x14ac:dyDescent="0.2">
      <c r="B1201" s="117" t="s">
        <v>2415</v>
      </c>
      <c r="C1201" s="4" t="s">
        <v>2403</v>
      </c>
      <c r="E1201" s="62"/>
      <c r="F1201" s="63" t="s">
        <v>1678</v>
      </c>
      <c r="G1201" s="50" t="s">
        <v>1678</v>
      </c>
      <c r="H1201" s="50" t="s">
        <v>2405</v>
      </c>
      <c r="I1201" s="51"/>
      <c r="J1201" s="52">
        <v>30</v>
      </c>
      <c r="K1201" s="52"/>
      <c r="L1201" s="53">
        <v>43767</v>
      </c>
      <c r="M1201" s="54">
        <f t="shared" si="507"/>
        <v>2</v>
      </c>
      <c r="N1201" s="52">
        <f t="shared" si="508"/>
        <v>44</v>
      </c>
      <c r="O1201" s="55">
        <f t="shared" ca="1" si="509"/>
        <v>44</v>
      </c>
      <c r="P1201" s="55" t="str">
        <f t="shared" ca="1" si="510"/>
        <v>2019.10</v>
      </c>
      <c r="Q1201" s="56">
        <f t="shared" si="511"/>
        <v>0</v>
      </c>
      <c r="R1201" s="52">
        <f t="shared" ca="1" si="512"/>
        <v>-111</v>
      </c>
      <c r="S1201" s="52"/>
      <c r="T1201" s="52" t="str">
        <f t="shared" ca="1" si="513"/>
        <v/>
      </c>
      <c r="U1201" s="57" t="s">
        <v>178</v>
      </c>
      <c r="V1201" s="58">
        <f t="shared" ca="1" si="514"/>
        <v>0</v>
      </c>
      <c r="W1201" s="59"/>
      <c r="X1201" s="60"/>
      <c r="Y1201" s="61"/>
      <c r="Z1201" s="56">
        <f t="shared" ref="Z1201:AI1209" ca="1" si="524">IF($O1201-WEEKNUM(Z$1815)=0,$Y1201,0)</f>
        <v>0</v>
      </c>
      <c r="AA1201" s="56">
        <f t="shared" ca="1" si="524"/>
        <v>0</v>
      </c>
      <c r="AB1201" s="56">
        <f t="shared" ca="1" si="524"/>
        <v>0</v>
      </c>
      <c r="AC1201" s="56">
        <f t="shared" ca="1" si="524"/>
        <v>0</v>
      </c>
      <c r="AD1201" s="56">
        <f t="shared" ca="1" si="524"/>
        <v>0</v>
      </c>
      <c r="AE1201" s="56">
        <f t="shared" ca="1" si="524"/>
        <v>0</v>
      </c>
      <c r="AF1201" s="56">
        <f t="shared" ca="1" si="524"/>
        <v>0</v>
      </c>
      <c r="AG1201" s="56">
        <f t="shared" ca="1" si="524"/>
        <v>0</v>
      </c>
      <c r="AH1201" s="56">
        <f t="shared" ca="1" si="524"/>
        <v>0</v>
      </c>
      <c r="AI1201" s="56">
        <f t="shared" ca="1" si="524"/>
        <v>0</v>
      </c>
      <c r="AJ1201" s="56">
        <f t="shared" ref="AJ1201:AS1209" ca="1" si="525">IF($O1201-WEEKNUM(AJ$1815)=0,$Y1201,0)</f>
        <v>0</v>
      </c>
      <c r="AK1201" s="56">
        <f t="shared" ca="1" si="525"/>
        <v>0</v>
      </c>
      <c r="AL1201" s="56">
        <f t="shared" ca="1" si="525"/>
        <v>0</v>
      </c>
      <c r="AM1201" s="56">
        <f t="shared" ca="1" si="525"/>
        <v>0</v>
      </c>
      <c r="AN1201" s="56">
        <f t="shared" ca="1" si="525"/>
        <v>0</v>
      </c>
      <c r="AO1201" s="56">
        <f t="shared" ca="1" si="525"/>
        <v>0</v>
      </c>
      <c r="AP1201" s="56">
        <f t="shared" ca="1" si="525"/>
        <v>0</v>
      </c>
      <c r="AQ1201" s="56">
        <f t="shared" ca="1" si="525"/>
        <v>0</v>
      </c>
      <c r="AR1201" s="56">
        <f t="shared" ca="1" si="525"/>
        <v>0</v>
      </c>
      <c r="AS1201" s="56">
        <f t="shared" ca="1" si="525"/>
        <v>0</v>
      </c>
      <c r="AT1201" s="56">
        <f t="shared" ref="AT1201:BG1209" ca="1" si="526">IF($O1201-WEEKNUM(AT$1815)=0,$Y1201,0)</f>
        <v>0</v>
      </c>
      <c r="AU1201" s="56">
        <f t="shared" ca="1" si="526"/>
        <v>0</v>
      </c>
      <c r="AV1201" s="56">
        <f t="shared" ca="1" si="526"/>
        <v>0</v>
      </c>
      <c r="AW1201" s="56">
        <f t="shared" ca="1" si="526"/>
        <v>0</v>
      </c>
      <c r="AX1201" s="56">
        <f t="shared" ca="1" si="526"/>
        <v>0</v>
      </c>
      <c r="AY1201" s="56">
        <f t="shared" ca="1" si="526"/>
        <v>0</v>
      </c>
      <c r="AZ1201" s="56">
        <f t="shared" ca="1" si="526"/>
        <v>0</v>
      </c>
      <c r="BA1201" s="56">
        <f t="shared" ca="1" si="526"/>
        <v>0</v>
      </c>
      <c r="BB1201" s="56">
        <f t="shared" ca="1" si="526"/>
        <v>0</v>
      </c>
      <c r="BC1201" s="56">
        <f t="shared" ca="1" si="526"/>
        <v>0</v>
      </c>
      <c r="BD1201" s="56">
        <f t="shared" ca="1" si="526"/>
        <v>0</v>
      </c>
      <c r="BE1201" s="56">
        <f t="shared" ca="1" si="526"/>
        <v>0</v>
      </c>
      <c r="BF1201" s="56">
        <f t="shared" ca="1" si="526"/>
        <v>0</v>
      </c>
      <c r="BG1201" s="56">
        <f t="shared" ca="1" si="526"/>
        <v>0</v>
      </c>
      <c r="BH1201" s="1"/>
    </row>
    <row r="1202" spans="2:60" s="4" customFormat="1" ht="12" customHeight="1" x14ac:dyDescent="0.2">
      <c r="B1202" s="117" t="s">
        <v>2415</v>
      </c>
      <c r="C1202" s="4" t="s">
        <v>2403</v>
      </c>
      <c r="E1202" s="62"/>
      <c r="F1202" s="63" t="s">
        <v>1678</v>
      </c>
      <c r="G1202" s="50" t="s">
        <v>1678</v>
      </c>
      <c r="H1202" s="50" t="s">
        <v>2405</v>
      </c>
      <c r="I1202" s="51"/>
      <c r="J1202" s="52">
        <v>30</v>
      </c>
      <c r="K1202" s="52"/>
      <c r="L1202" s="53">
        <v>43774</v>
      </c>
      <c r="M1202" s="54">
        <f t="shared" si="507"/>
        <v>2</v>
      </c>
      <c r="N1202" s="52">
        <f t="shared" si="508"/>
        <v>45</v>
      </c>
      <c r="O1202" s="55">
        <f t="shared" ca="1" si="509"/>
        <v>45</v>
      </c>
      <c r="P1202" s="55" t="str">
        <f t="shared" ca="1" si="510"/>
        <v>2019.11</v>
      </c>
      <c r="Q1202" s="56">
        <f t="shared" si="511"/>
        <v>0</v>
      </c>
      <c r="R1202" s="52">
        <f t="shared" ca="1" si="512"/>
        <v>-118</v>
      </c>
      <c r="S1202" s="52"/>
      <c r="T1202" s="52" t="str">
        <f t="shared" ca="1" si="513"/>
        <v/>
      </c>
      <c r="U1202" s="57" t="s">
        <v>178</v>
      </c>
      <c r="V1202" s="58">
        <f t="shared" ca="1" si="514"/>
        <v>0</v>
      </c>
      <c r="W1202" s="59"/>
      <c r="X1202" s="60"/>
      <c r="Y1202" s="61"/>
      <c r="Z1202" s="56">
        <f t="shared" ca="1" si="524"/>
        <v>0</v>
      </c>
      <c r="AA1202" s="56">
        <f t="shared" ca="1" si="524"/>
        <v>0</v>
      </c>
      <c r="AB1202" s="56">
        <f t="shared" ca="1" si="524"/>
        <v>0</v>
      </c>
      <c r="AC1202" s="56">
        <f t="shared" ca="1" si="524"/>
        <v>0</v>
      </c>
      <c r="AD1202" s="56">
        <f t="shared" ca="1" si="524"/>
        <v>0</v>
      </c>
      <c r="AE1202" s="56">
        <f t="shared" ca="1" si="524"/>
        <v>0</v>
      </c>
      <c r="AF1202" s="56">
        <f t="shared" ca="1" si="524"/>
        <v>0</v>
      </c>
      <c r="AG1202" s="56">
        <f t="shared" ca="1" si="524"/>
        <v>0</v>
      </c>
      <c r="AH1202" s="56">
        <f t="shared" ca="1" si="524"/>
        <v>0</v>
      </c>
      <c r="AI1202" s="56">
        <f t="shared" ca="1" si="524"/>
        <v>0</v>
      </c>
      <c r="AJ1202" s="56">
        <f t="shared" ca="1" si="525"/>
        <v>0</v>
      </c>
      <c r="AK1202" s="56">
        <f t="shared" ca="1" si="525"/>
        <v>0</v>
      </c>
      <c r="AL1202" s="56">
        <f t="shared" ca="1" si="525"/>
        <v>0</v>
      </c>
      <c r="AM1202" s="56">
        <f t="shared" ca="1" si="525"/>
        <v>0</v>
      </c>
      <c r="AN1202" s="56">
        <f t="shared" ca="1" si="525"/>
        <v>0</v>
      </c>
      <c r="AO1202" s="56">
        <f t="shared" ca="1" si="525"/>
        <v>0</v>
      </c>
      <c r="AP1202" s="56">
        <f t="shared" ca="1" si="525"/>
        <v>0</v>
      </c>
      <c r="AQ1202" s="56">
        <f t="shared" ca="1" si="525"/>
        <v>0</v>
      </c>
      <c r="AR1202" s="56">
        <f t="shared" ca="1" si="525"/>
        <v>0</v>
      </c>
      <c r="AS1202" s="56">
        <f t="shared" ca="1" si="525"/>
        <v>0</v>
      </c>
      <c r="AT1202" s="56">
        <f t="shared" ca="1" si="526"/>
        <v>0</v>
      </c>
      <c r="AU1202" s="56">
        <f t="shared" ca="1" si="526"/>
        <v>0</v>
      </c>
      <c r="AV1202" s="56">
        <f t="shared" ca="1" si="526"/>
        <v>0</v>
      </c>
      <c r="AW1202" s="56">
        <f t="shared" ca="1" si="526"/>
        <v>0</v>
      </c>
      <c r="AX1202" s="56">
        <f t="shared" ca="1" si="526"/>
        <v>0</v>
      </c>
      <c r="AY1202" s="56">
        <f t="shared" ca="1" si="526"/>
        <v>0</v>
      </c>
      <c r="AZ1202" s="56">
        <f t="shared" ca="1" si="526"/>
        <v>0</v>
      </c>
      <c r="BA1202" s="56">
        <f t="shared" ca="1" si="526"/>
        <v>0</v>
      </c>
      <c r="BB1202" s="56">
        <f t="shared" ca="1" si="526"/>
        <v>0</v>
      </c>
      <c r="BC1202" s="56">
        <f t="shared" ca="1" si="526"/>
        <v>0</v>
      </c>
      <c r="BD1202" s="56">
        <f t="shared" ca="1" si="526"/>
        <v>0</v>
      </c>
      <c r="BE1202" s="56">
        <f t="shared" ca="1" si="526"/>
        <v>0</v>
      </c>
      <c r="BF1202" s="56">
        <f t="shared" ca="1" si="526"/>
        <v>0</v>
      </c>
      <c r="BG1202" s="56">
        <f t="shared" ca="1" si="526"/>
        <v>0</v>
      </c>
      <c r="BH1202" s="1"/>
    </row>
    <row r="1203" spans="2:60" s="4" customFormat="1" ht="12" customHeight="1" x14ac:dyDescent="0.2">
      <c r="B1203" s="117" t="s">
        <v>2415</v>
      </c>
      <c r="C1203" s="4" t="s">
        <v>2403</v>
      </c>
      <c r="E1203" s="62"/>
      <c r="F1203" s="63" t="s">
        <v>1678</v>
      </c>
      <c r="G1203" s="50" t="s">
        <v>1678</v>
      </c>
      <c r="H1203" s="50" t="s">
        <v>2405</v>
      </c>
      <c r="I1203" s="51"/>
      <c r="J1203" s="52">
        <v>30</v>
      </c>
      <c r="K1203" s="52"/>
      <c r="L1203" s="53">
        <v>43781</v>
      </c>
      <c r="M1203" s="54">
        <f t="shared" si="507"/>
        <v>2</v>
      </c>
      <c r="N1203" s="52">
        <f t="shared" si="508"/>
        <v>46</v>
      </c>
      <c r="O1203" s="55">
        <f t="shared" ca="1" si="509"/>
        <v>46</v>
      </c>
      <c r="P1203" s="55" t="str">
        <f t="shared" ca="1" si="510"/>
        <v>2019.11</v>
      </c>
      <c r="Q1203" s="56">
        <f t="shared" si="511"/>
        <v>116785.93045743175</v>
      </c>
      <c r="R1203" s="52">
        <f t="shared" ca="1" si="512"/>
        <v>-125</v>
      </c>
      <c r="S1203" s="52"/>
      <c r="T1203" s="52" t="str">
        <f t="shared" ca="1" si="513"/>
        <v/>
      </c>
      <c r="U1203" s="57" t="s">
        <v>178</v>
      </c>
      <c r="V1203" s="58">
        <f t="shared" ca="1" si="514"/>
        <v>0</v>
      </c>
      <c r="W1203" s="59"/>
      <c r="X1203" s="60"/>
      <c r="Y1203" s="61">
        <v>116785.93045743175</v>
      </c>
      <c r="Z1203" s="56">
        <f t="shared" ca="1" si="524"/>
        <v>0</v>
      </c>
      <c r="AA1203" s="56">
        <f t="shared" ca="1" si="524"/>
        <v>0</v>
      </c>
      <c r="AB1203" s="56">
        <f t="shared" ca="1" si="524"/>
        <v>0</v>
      </c>
      <c r="AC1203" s="56">
        <f t="shared" ca="1" si="524"/>
        <v>0</v>
      </c>
      <c r="AD1203" s="56">
        <f t="shared" ca="1" si="524"/>
        <v>0</v>
      </c>
      <c r="AE1203" s="56">
        <f t="shared" ca="1" si="524"/>
        <v>0</v>
      </c>
      <c r="AF1203" s="56">
        <f t="shared" ca="1" si="524"/>
        <v>0</v>
      </c>
      <c r="AG1203" s="56">
        <f t="shared" ca="1" si="524"/>
        <v>0</v>
      </c>
      <c r="AH1203" s="56">
        <f t="shared" ca="1" si="524"/>
        <v>0</v>
      </c>
      <c r="AI1203" s="56">
        <f t="shared" ca="1" si="524"/>
        <v>0</v>
      </c>
      <c r="AJ1203" s="56">
        <f t="shared" ca="1" si="525"/>
        <v>0</v>
      </c>
      <c r="AK1203" s="56">
        <f t="shared" ca="1" si="525"/>
        <v>0</v>
      </c>
      <c r="AL1203" s="56">
        <f t="shared" ca="1" si="525"/>
        <v>0</v>
      </c>
      <c r="AM1203" s="56">
        <f t="shared" ca="1" si="525"/>
        <v>0</v>
      </c>
      <c r="AN1203" s="56">
        <f t="shared" ca="1" si="525"/>
        <v>0</v>
      </c>
      <c r="AO1203" s="56">
        <f t="shared" ca="1" si="525"/>
        <v>0</v>
      </c>
      <c r="AP1203" s="56">
        <f t="shared" ca="1" si="525"/>
        <v>0</v>
      </c>
      <c r="AQ1203" s="56">
        <f t="shared" ca="1" si="525"/>
        <v>0</v>
      </c>
      <c r="AR1203" s="56">
        <f t="shared" ca="1" si="525"/>
        <v>0</v>
      </c>
      <c r="AS1203" s="56">
        <f t="shared" ca="1" si="525"/>
        <v>0</v>
      </c>
      <c r="AT1203" s="56">
        <f t="shared" ca="1" si="526"/>
        <v>0</v>
      </c>
      <c r="AU1203" s="56">
        <f t="shared" ca="1" si="526"/>
        <v>0</v>
      </c>
      <c r="AV1203" s="56">
        <f t="shared" ca="1" si="526"/>
        <v>0</v>
      </c>
      <c r="AW1203" s="56">
        <f t="shared" ca="1" si="526"/>
        <v>0</v>
      </c>
      <c r="AX1203" s="56">
        <f t="shared" ca="1" si="526"/>
        <v>0</v>
      </c>
      <c r="AY1203" s="56">
        <f t="shared" ca="1" si="526"/>
        <v>0</v>
      </c>
      <c r="AZ1203" s="56">
        <f t="shared" ca="1" si="526"/>
        <v>0</v>
      </c>
      <c r="BA1203" s="56">
        <f t="shared" ca="1" si="526"/>
        <v>116785.93045743175</v>
      </c>
      <c r="BB1203" s="56">
        <f t="shared" ca="1" si="526"/>
        <v>0</v>
      </c>
      <c r="BC1203" s="56">
        <f t="shared" ca="1" si="526"/>
        <v>0</v>
      </c>
      <c r="BD1203" s="56">
        <f t="shared" ca="1" si="526"/>
        <v>0</v>
      </c>
      <c r="BE1203" s="56">
        <f t="shared" ca="1" si="526"/>
        <v>0</v>
      </c>
      <c r="BF1203" s="56">
        <f t="shared" ca="1" si="526"/>
        <v>0</v>
      </c>
      <c r="BG1203" s="56">
        <f t="shared" ca="1" si="526"/>
        <v>0</v>
      </c>
      <c r="BH1203" s="1"/>
    </row>
    <row r="1204" spans="2:60" s="4" customFormat="1" ht="12" customHeight="1" x14ac:dyDescent="0.2">
      <c r="B1204" s="117" t="s">
        <v>2415</v>
      </c>
      <c r="C1204" s="4" t="s">
        <v>2403</v>
      </c>
      <c r="E1204" s="62"/>
      <c r="F1204" s="63" t="s">
        <v>1678</v>
      </c>
      <c r="G1204" s="50" t="s">
        <v>1678</v>
      </c>
      <c r="H1204" s="50" t="s">
        <v>2405</v>
      </c>
      <c r="I1204" s="51"/>
      <c r="J1204" s="52">
        <v>30</v>
      </c>
      <c r="K1204" s="52"/>
      <c r="L1204" s="53">
        <v>43788</v>
      </c>
      <c r="M1204" s="54">
        <f t="shared" si="507"/>
        <v>2</v>
      </c>
      <c r="N1204" s="52">
        <f t="shared" si="508"/>
        <v>47</v>
      </c>
      <c r="O1204" s="55">
        <f t="shared" ca="1" si="509"/>
        <v>47</v>
      </c>
      <c r="P1204" s="55" t="str">
        <f t="shared" ca="1" si="510"/>
        <v>2019.11</v>
      </c>
      <c r="Q1204" s="56">
        <f t="shared" si="511"/>
        <v>0</v>
      </c>
      <c r="R1204" s="52">
        <f t="shared" ca="1" si="512"/>
        <v>-132</v>
      </c>
      <c r="S1204" s="52"/>
      <c r="T1204" s="52" t="str">
        <f t="shared" ca="1" si="513"/>
        <v/>
      </c>
      <c r="U1204" s="57" t="s">
        <v>178</v>
      </c>
      <c r="V1204" s="58">
        <f t="shared" ca="1" si="514"/>
        <v>0</v>
      </c>
      <c r="W1204" s="59"/>
      <c r="X1204" s="60"/>
      <c r="Y1204" s="61"/>
      <c r="Z1204" s="56">
        <f t="shared" ca="1" si="524"/>
        <v>0</v>
      </c>
      <c r="AA1204" s="56">
        <f t="shared" ca="1" si="524"/>
        <v>0</v>
      </c>
      <c r="AB1204" s="56">
        <f t="shared" ca="1" si="524"/>
        <v>0</v>
      </c>
      <c r="AC1204" s="56">
        <f t="shared" ca="1" si="524"/>
        <v>0</v>
      </c>
      <c r="AD1204" s="56">
        <f t="shared" ca="1" si="524"/>
        <v>0</v>
      </c>
      <c r="AE1204" s="56">
        <f t="shared" ca="1" si="524"/>
        <v>0</v>
      </c>
      <c r="AF1204" s="56">
        <f t="shared" ca="1" si="524"/>
        <v>0</v>
      </c>
      <c r="AG1204" s="56">
        <f t="shared" ca="1" si="524"/>
        <v>0</v>
      </c>
      <c r="AH1204" s="56">
        <f t="shared" ca="1" si="524"/>
        <v>0</v>
      </c>
      <c r="AI1204" s="56">
        <f t="shared" ca="1" si="524"/>
        <v>0</v>
      </c>
      <c r="AJ1204" s="56">
        <f t="shared" ca="1" si="525"/>
        <v>0</v>
      </c>
      <c r="AK1204" s="56">
        <f t="shared" ca="1" si="525"/>
        <v>0</v>
      </c>
      <c r="AL1204" s="56">
        <f t="shared" ca="1" si="525"/>
        <v>0</v>
      </c>
      <c r="AM1204" s="56">
        <f t="shared" ca="1" si="525"/>
        <v>0</v>
      </c>
      <c r="AN1204" s="56">
        <f t="shared" ca="1" si="525"/>
        <v>0</v>
      </c>
      <c r="AO1204" s="56">
        <f t="shared" ca="1" si="525"/>
        <v>0</v>
      </c>
      <c r="AP1204" s="56">
        <f t="shared" ca="1" si="525"/>
        <v>0</v>
      </c>
      <c r="AQ1204" s="56">
        <f t="shared" ca="1" si="525"/>
        <v>0</v>
      </c>
      <c r="AR1204" s="56">
        <f t="shared" ca="1" si="525"/>
        <v>0</v>
      </c>
      <c r="AS1204" s="56">
        <f t="shared" ca="1" si="525"/>
        <v>0</v>
      </c>
      <c r="AT1204" s="56">
        <f t="shared" ca="1" si="526"/>
        <v>0</v>
      </c>
      <c r="AU1204" s="56">
        <f t="shared" ca="1" si="526"/>
        <v>0</v>
      </c>
      <c r="AV1204" s="56">
        <f t="shared" ca="1" si="526"/>
        <v>0</v>
      </c>
      <c r="AW1204" s="56">
        <f t="shared" ca="1" si="526"/>
        <v>0</v>
      </c>
      <c r="AX1204" s="56">
        <f t="shared" ca="1" si="526"/>
        <v>0</v>
      </c>
      <c r="AY1204" s="56">
        <f t="shared" ca="1" si="526"/>
        <v>0</v>
      </c>
      <c r="AZ1204" s="56">
        <f t="shared" ca="1" si="526"/>
        <v>0</v>
      </c>
      <c r="BA1204" s="56">
        <f t="shared" ca="1" si="526"/>
        <v>0</v>
      </c>
      <c r="BB1204" s="56">
        <f t="shared" ca="1" si="526"/>
        <v>0</v>
      </c>
      <c r="BC1204" s="56">
        <f t="shared" ca="1" si="526"/>
        <v>0</v>
      </c>
      <c r="BD1204" s="56">
        <f t="shared" ca="1" si="526"/>
        <v>0</v>
      </c>
      <c r="BE1204" s="56">
        <f t="shared" ca="1" si="526"/>
        <v>0</v>
      </c>
      <c r="BF1204" s="56">
        <f t="shared" ca="1" si="526"/>
        <v>0</v>
      </c>
      <c r="BG1204" s="56">
        <f t="shared" ca="1" si="526"/>
        <v>0</v>
      </c>
      <c r="BH1204" s="1"/>
    </row>
    <row r="1205" spans="2:60" s="4" customFormat="1" ht="12" customHeight="1" x14ac:dyDescent="0.2">
      <c r="B1205" s="117" t="s">
        <v>2415</v>
      </c>
      <c r="C1205" s="4" t="s">
        <v>2403</v>
      </c>
      <c r="E1205" s="62"/>
      <c r="F1205" s="63" t="s">
        <v>1678</v>
      </c>
      <c r="G1205" s="50" t="s">
        <v>1678</v>
      </c>
      <c r="H1205" s="50" t="s">
        <v>2405</v>
      </c>
      <c r="I1205" s="51"/>
      <c r="J1205" s="52">
        <v>30</v>
      </c>
      <c r="K1205" s="52"/>
      <c r="L1205" s="53">
        <v>43795</v>
      </c>
      <c r="M1205" s="54">
        <f t="shared" si="507"/>
        <v>2</v>
      </c>
      <c r="N1205" s="52">
        <f t="shared" si="508"/>
        <v>48</v>
      </c>
      <c r="O1205" s="55">
        <f t="shared" ca="1" si="509"/>
        <v>48</v>
      </c>
      <c r="P1205" s="55" t="str">
        <f t="shared" ca="1" si="510"/>
        <v>2019.11</v>
      </c>
      <c r="Q1205" s="56">
        <f t="shared" si="511"/>
        <v>0</v>
      </c>
      <c r="R1205" s="52">
        <f t="shared" ca="1" si="512"/>
        <v>-139</v>
      </c>
      <c r="S1205" s="52"/>
      <c r="T1205" s="52" t="str">
        <f t="shared" ca="1" si="513"/>
        <v/>
      </c>
      <c r="U1205" s="57" t="s">
        <v>178</v>
      </c>
      <c r="V1205" s="58">
        <f t="shared" ca="1" si="514"/>
        <v>0</v>
      </c>
      <c r="W1205" s="59"/>
      <c r="X1205" s="60"/>
      <c r="Y1205" s="61"/>
      <c r="Z1205" s="56">
        <f t="shared" ca="1" si="524"/>
        <v>0</v>
      </c>
      <c r="AA1205" s="56">
        <f t="shared" ca="1" si="524"/>
        <v>0</v>
      </c>
      <c r="AB1205" s="56">
        <f t="shared" ca="1" si="524"/>
        <v>0</v>
      </c>
      <c r="AC1205" s="56">
        <f t="shared" ca="1" si="524"/>
        <v>0</v>
      </c>
      <c r="AD1205" s="56">
        <f t="shared" ca="1" si="524"/>
        <v>0</v>
      </c>
      <c r="AE1205" s="56">
        <f t="shared" ca="1" si="524"/>
        <v>0</v>
      </c>
      <c r="AF1205" s="56">
        <f t="shared" ca="1" si="524"/>
        <v>0</v>
      </c>
      <c r="AG1205" s="56">
        <f t="shared" ca="1" si="524"/>
        <v>0</v>
      </c>
      <c r="AH1205" s="56">
        <f t="shared" ca="1" si="524"/>
        <v>0</v>
      </c>
      <c r="AI1205" s="56">
        <f t="shared" ca="1" si="524"/>
        <v>0</v>
      </c>
      <c r="AJ1205" s="56">
        <f t="shared" ca="1" si="525"/>
        <v>0</v>
      </c>
      <c r="AK1205" s="56">
        <f t="shared" ca="1" si="525"/>
        <v>0</v>
      </c>
      <c r="AL1205" s="56">
        <f t="shared" ca="1" si="525"/>
        <v>0</v>
      </c>
      <c r="AM1205" s="56">
        <f t="shared" ca="1" si="525"/>
        <v>0</v>
      </c>
      <c r="AN1205" s="56">
        <f t="shared" ca="1" si="525"/>
        <v>0</v>
      </c>
      <c r="AO1205" s="56">
        <f t="shared" ca="1" si="525"/>
        <v>0</v>
      </c>
      <c r="AP1205" s="56">
        <f t="shared" ca="1" si="525"/>
        <v>0</v>
      </c>
      <c r="AQ1205" s="56">
        <f t="shared" ca="1" si="525"/>
        <v>0</v>
      </c>
      <c r="AR1205" s="56">
        <f t="shared" ca="1" si="525"/>
        <v>0</v>
      </c>
      <c r="AS1205" s="56">
        <f t="shared" ca="1" si="525"/>
        <v>0</v>
      </c>
      <c r="AT1205" s="56">
        <f t="shared" ca="1" si="526"/>
        <v>0</v>
      </c>
      <c r="AU1205" s="56">
        <f t="shared" ca="1" si="526"/>
        <v>0</v>
      </c>
      <c r="AV1205" s="56">
        <f t="shared" ca="1" si="526"/>
        <v>0</v>
      </c>
      <c r="AW1205" s="56">
        <f t="shared" ca="1" si="526"/>
        <v>0</v>
      </c>
      <c r="AX1205" s="56">
        <f t="shared" ca="1" si="526"/>
        <v>0</v>
      </c>
      <c r="AY1205" s="56">
        <f t="shared" ca="1" si="526"/>
        <v>0</v>
      </c>
      <c r="AZ1205" s="56">
        <f t="shared" ca="1" si="526"/>
        <v>0</v>
      </c>
      <c r="BA1205" s="56">
        <f t="shared" ca="1" si="526"/>
        <v>0</v>
      </c>
      <c r="BB1205" s="56">
        <f t="shared" ca="1" si="526"/>
        <v>0</v>
      </c>
      <c r="BC1205" s="56">
        <f t="shared" ca="1" si="526"/>
        <v>0</v>
      </c>
      <c r="BD1205" s="56">
        <f t="shared" ca="1" si="526"/>
        <v>0</v>
      </c>
      <c r="BE1205" s="56">
        <f t="shared" ca="1" si="526"/>
        <v>0</v>
      </c>
      <c r="BF1205" s="56">
        <f t="shared" ca="1" si="526"/>
        <v>0</v>
      </c>
      <c r="BG1205" s="56">
        <f t="shared" ca="1" si="526"/>
        <v>0</v>
      </c>
      <c r="BH1205" s="1"/>
    </row>
    <row r="1206" spans="2:60" s="4" customFormat="1" ht="12" customHeight="1" x14ac:dyDescent="0.2">
      <c r="B1206" s="117" t="s">
        <v>2415</v>
      </c>
      <c r="C1206" s="4" t="s">
        <v>2403</v>
      </c>
      <c r="E1206" s="62"/>
      <c r="F1206" s="63" t="s">
        <v>1678</v>
      </c>
      <c r="G1206" s="50" t="s">
        <v>1678</v>
      </c>
      <c r="H1206" s="50" t="s">
        <v>2405</v>
      </c>
      <c r="I1206" s="51"/>
      <c r="J1206" s="52">
        <v>30</v>
      </c>
      <c r="K1206" s="52"/>
      <c r="L1206" s="53">
        <v>43802</v>
      </c>
      <c r="M1206" s="54">
        <f t="shared" si="507"/>
        <v>2</v>
      </c>
      <c r="N1206" s="52">
        <f t="shared" si="508"/>
        <v>49</v>
      </c>
      <c r="O1206" s="55">
        <f t="shared" ca="1" si="509"/>
        <v>49</v>
      </c>
      <c r="P1206" s="55" t="str">
        <f t="shared" ca="1" si="510"/>
        <v>2019.12</v>
      </c>
      <c r="Q1206" s="56">
        <f t="shared" si="511"/>
        <v>0</v>
      </c>
      <c r="R1206" s="52">
        <f t="shared" ca="1" si="512"/>
        <v>-146</v>
      </c>
      <c r="S1206" s="52"/>
      <c r="T1206" s="52" t="str">
        <f t="shared" ca="1" si="513"/>
        <v/>
      </c>
      <c r="U1206" s="57" t="s">
        <v>178</v>
      </c>
      <c r="V1206" s="58">
        <f t="shared" ca="1" si="514"/>
        <v>0</v>
      </c>
      <c r="W1206" s="59"/>
      <c r="X1206" s="60"/>
      <c r="Y1206" s="61"/>
      <c r="Z1206" s="56">
        <f t="shared" ca="1" si="524"/>
        <v>0</v>
      </c>
      <c r="AA1206" s="56">
        <f t="shared" ca="1" si="524"/>
        <v>0</v>
      </c>
      <c r="AB1206" s="56">
        <f t="shared" ca="1" si="524"/>
        <v>0</v>
      </c>
      <c r="AC1206" s="56">
        <f t="shared" ca="1" si="524"/>
        <v>0</v>
      </c>
      <c r="AD1206" s="56">
        <f t="shared" ca="1" si="524"/>
        <v>0</v>
      </c>
      <c r="AE1206" s="56">
        <f t="shared" ca="1" si="524"/>
        <v>0</v>
      </c>
      <c r="AF1206" s="56">
        <f t="shared" ca="1" si="524"/>
        <v>0</v>
      </c>
      <c r="AG1206" s="56">
        <f t="shared" ca="1" si="524"/>
        <v>0</v>
      </c>
      <c r="AH1206" s="56">
        <f t="shared" ca="1" si="524"/>
        <v>0</v>
      </c>
      <c r="AI1206" s="56">
        <f t="shared" ca="1" si="524"/>
        <v>0</v>
      </c>
      <c r="AJ1206" s="56">
        <f t="shared" ca="1" si="525"/>
        <v>0</v>
      </c>
      <c r="AK1206" s="56">
        <f t="shared" ca="1" si="525"/>
        <v>0</v>
      </c>
      <c r="AL1206" s="56">
        <f t="shared" ca="1" si="525"/>
        <v>0</v>
      </c>
      <c r="AM1206" s="56">
        <f t="shared" ca="1" si="525"/>
        <v>0</v>
      </c>
      <c r="AN1206" s="56">
        <f t="shared" ca="1" si="525"/>
        <v>0</v>
      </c>
      <c r="AO1206" s="56">
        <f t="shared" ca="1" si="525"/>
        <v>0</v>
      </c>
      <c r="AP1206" s="56">
        <f t="shared" ca="1" si="525"/>
        <v>0</v>
      </c>
      <c r="AQ1206" s="56">
        <f t="shared" ca="1" si="525"/>
        <v>0</v>
      </c>
      <c r="AR1206" s="56">
        <f t="shared" ca="1" si="525"/>
        <v>0</v>
      </c>
      <c r="AS1206" s="56">
        <f t="shared" ca="1" si="525"/>
        <v>0</v>
      </c>
      <c r="AT1206" s="56">
        <f t="shared" ca="1" si="526"/>
        <v>0</v>
      </c>
      <c r="AU1206" s="56">
        <f t="shared" ca="1" si="526"/>
        <v>0</v>
      </c>
      <c r="AV1206" s="56">
        <f t="shared" ca="1" si="526"/>
        <v>0</v>
      </c>
      <c r="AW1206" s="56">
        <f t="shared" ca="1" si="526"/>
        <v>0</v>
      </c>
      <c r="AX1206" s="56">
        <f t="shared" ca="1" si="526"/>
        <v>0</v>
      </c>
      <c r="AY1206" s="56">
        <f t="shared" ca="1" si="526"/>
        <v>0</v>
      </c>
      <c r="AZ1206" s="56">
        <f t="shared" ca="1" si="526"/>
        <v>0</v>
      </c>
      <c r="BA1206" s="56">
        <f t="shared" ca="1" si="526"/>
        <v>0</v>
      </c>
      <c r="BB1206" s="56">
        <f t="shared" ca="1" si="526"/>
        <v>0</v>
      </c>
      <c r="BC1206" s="56">
        <f t="shared" ca="1" si="526"/>
        <v>0</v>
      </c>
      <c r="BD1206" s="56">
        <f t="shared" ca="1" si="526"/>
        <v>0</v>
      </c>
      <c r="BE1206" s="56">
        <f t="shared" ca="1" si="526"/>
        <v>0</v>
      </c>
      <c r="BF1206" s="56">
        <f t="shared" ca="1" si="526"/>
        <v>0</v>
      </c>
      <c r="BG1206" s="56">
        <f t="shared" ca="1" si="526"/>
        <v>0</v>
      </c>
      <c r="BH1206" s="1"/>
    </row>
    <row r="1207" spans="2:60" s="4" customFormat="1" ht="12" customHeight="1" x14ac:dyDescent="0.2">
      <c r="B1207" s="117" t="s">
        <v>2415</v>
      </c>
      <c r="C1207" s="4" t="s">
        <v>2403</v>
      </c>
      <c r="E1207" s="62"/>
      <c r="F1207" s="63" t="s">
        <v>1678</v>
      </c>
      <c r="G1207" s="50" t="s">
        <v>1678</v>
      </c>
      <c r="H1207" s="50" t="s">
        <v>2405</v>
      </c>
      <c r="I1207" s="51"/>
      <c r="J1207" s="52">
        <v>30</v>
      </c>
      <c r="K1207" s="52"/>
      <c r="L1207" s="53">
        <v>43809</v>
      </c>
      <c r="M1207" s="54">
        <f t="shared" si="507"/>
        <v>2</v>
      </c>
      <c r="N1207" s="52">
        <f t="shared" si="508"/>
        <v>50</v>
      </c>
      <c r="O1207" s="55">
        <f t="shared" ca="1" si="509"/>
        <v>50</v>
      </c>
      <c r="P1207" s="55" t="str">
        <f t="shared" ca="1" si="510"/>
        <v>2019.12</v>
      </c>
      <c r="Q1207" s="56">
        <f t="shared" si="511"/>
        <v>124653.23828954712</v>
      </c>
      <c r="R1207" s="52">
        <f t="shared" ca="1" si="512"/>
        <v>-153</v>
      </c>
      <c r="S1207" s="52"/>
      <c r="T1207" s="52" t="str">
        <f t="shared" ca="1" si="513"/>
        <v/>
      </c>
      <c r="U1207" s="57" t="s">
        <v>178</v>
      </c>
      <c r="V1207" s="58">
        <f t="shared" ca="1" si="514"/>
        <v>0</v>
      </c>
      <c r="W1207" s="59"/>
      <c r="X1207" s="60"/>
      <c r="Y1207" s="61">
        <v>124653.23828954712</v>
      </c>
      <c r="Z1207" s="56">
        <f t="shared" ca="1" si="524"/>
        <v>0</v>
      </c>
      <c r="AA1207" s="56">
        <f t="shared" ca="1" si="524"/>
        <v>0</v>
      </c>
      <c r="AB1207" s="56">
        <f t="shared" ca="1" si="524"/>
        <v>0</v>
      </c>
      <c r="AC1207" s="56">
        <f t="shared" ca="1" si="524"/>
        <v>0</v>
      </c>
      <c r="AD1207" s="56">
        <f t="shared" ca="1" si="524"/>
        <v>0</v>
      </c>
      <c r="AE1207" s="56">
        <f t="shared" ca="1" si="524"/>
        <v>0</v>
      </c>
      <c r="AF1207" s="56">
        <f t="shared" ca="1" si="524"/>
        <v>0</v>
      </c>
      <c r="AG1207" s="56">
        <f t="shared" ca="1" si="524"/>
        <v>0</v>
      </c>
      <c r="AH1207" s="56">
        <f t="shared" ca="1" si="524"/>
        <v>0</v>
      </c>
      <c r="AI1207" s="56">
        <f t="shared" ca="1" si="524"/>
        <v>0</v>
      </c>
      <c r="AJ1207" s="56">
        <f t="shared" ca="1" si="525"/>
        <v>0</v>
      </c>
      <c r="AK1207" s="56">
        <f t="shared" ca="1" si="525"/>
        <v>0</v>
      </c>
      <c r="AL1207" s="56">
        <f t="shared" ca="1" si="525"/>
        <v>0</v>
      </c>
      <c r="AM1207" s="56">
        <f t="shared" ca="1" si="525"/>
        <v>0</v>
      </c>
      <c r="AN1207" s="56">
        <f t="shared" ca="1" si="525"/>
        <v>0</v>
      </c>
      <c r="AO1207" s="56">
        <f t="shared" ca="1" si="525"/>
        <v>0</v>
      </c>
      <c r="AP1207" s="56">
        <f t="shared" ca="1" si="525"/>
        <v>0</v>
      </c>
      <c r="AQ1207" s="56">
        <f t="shared" ca="1" si="525"/>
        <v>0</v>
      </c>
      <c r="AR1207" s="56">
        <f t="shared" ca="1" si="525"/>
        <v>0</v>
      </c>
      <c r="AS1207" s="56">
        <f t="shared" ca="1" si="525"/>
        <v>0</v>
      </c>
      <c r="AT1207" s="56">
        <f t="shared" ca="1" si="526"/>
        <v>0</v>
      </c>
      <c r="AU1207" s="56">
        <f t="shared" ca="1" si="526"/>
        <v>0</v>
      </c>
      <c r="AV1207" s="56">
        <f t="shared" ca="1" si="526"/>
        <v>0</v>
      </c>
      <c r="AW1207" s="56">
        <f t="shared" ca="1" si="526"/>
        <v>0</v>
      </c>
      <c r="AX1207" s="56">
        <f t="shared" ca="1" si="526"/>
        <v>0</v>
      </c>
      <c r="AY1207" s="56">
        <f t="shared" ca="1" si="526"/>
        <v>0</v>
      </c>
      <c r="AZ1207" s="56">
        <f t="shared" ca="1" si="526"/>
        <v>0</v>
      </c>
      <c r="BA1207" s="56">
        <f t="shared" ca="1" si="526"/>
        <v>0</v>
      </c>
      <c r="BB1207" s="56">
        <f t="shared" ca="1" si="526"/>
        <v>0</v>
      </c>
      <c r="BC1207" s="56">
        <f t="shared" ca="1" si="526"/>
        <v>0</v>
      </c>
      <c r="BD1207" s="56">
        <f t="shared" ca="1" si="526"/>
        <v>0</v>
      </c>
      <c r="BE1207" s="56">
        <f t="shared" ca="1" si="526"/>
        <v>124653.23828954712</v>
      </c>
      <c r="BF1207" s="56">
        <f t="shared" ca="1" si="526"/>
        <v>0</v>
      </c>
      <c r="BG1207" s="56">
        <f t="shared" ca="1" si="526"/>
        <v>0</v>
      </c>
      <c r="BH1207" s="1"/>
    </row>
    <row r="1208" spans="2:60" s="4" customFormat="1" ht="12" customHeight="1" x14ac:dyDescent="0.2">
      <c r="B1208" s="117" t="s">
        <v>2415</v>
      </c>
      <c r="C1208" s="4" t="s">
        <v>2403</v>
      </c>
      <c r="E1208" s="62"/>
      <c r="F1208" s="63" t="s">
        <v>1678</v>
      </c>
      <c r="G1208" s="50" t="s">
        <v>1678</v>
      </c>
      <c r="H1208" s="50" t="s">
        <v>2405</v>
      </c>
      <c r="I1208" s="51"/>
      <c r="J1208" s="52">
        <v>30</v>
      </c>
      <c r="K1208" s="52"/>
      <c r="L1208" s="53">
        <v>43816</v>
      </c>
      <c r="M1208" s="54">
        <f t="shared" si="507"/>
        <v>2</v>
      </c>
      <c r="N1208" s="52">
        <f t="shared" si="508"/>
        <v>51</v>
      </c>
      <c r="O1208" s="55">
        <f t="shared" ca="1" si="509"/>
        <v>51</v>
      </c>
      <c r="P1208" s="55" t="str">
        <f t="shared" ca="1" si="510"/>
        <v>2019.12</v>
      </c>
      <c r="Q1208" s="56">
        <f t="shared" si="511"/>
        <v>0</v>
      </c>
      <c r="R1208" s="52">
        <f t="shared" ca="1" si="512"/>
        <v>-160</v>
      </c>
      <c r="S1208" s="52"/>
      <c r="T1208" s="52" t="str">
        <f t="shared" ca="1" si="513"/>
        <v/>
      </c>
      <c r="U1208" s="57" t="s">
        <v>178</v>
      </c>
      <c r="V1208" s="58">
        <f t="shared" ca="1" si="514"/>
        <v>0</v>
      </c>
      <c r="W1208" s="59"/>
      <c r="X1208" s="60"/>
      <c r="Y1208" s="61"/>
      <c r="Z1208" s="56">
        <f t="shared" ca="1" si="524"/>
        <v>0</v>
      </c>
      <c r="AA1208" s="56">
        <f t="shared" ca="1" si="524"/>
        <v>0</v>
      </c>
      <c r="AB1208" s="56">
        <f t="shared" ca="1" si="524"/>
        <v>0</v>
      </c>
      <c r="AC1208" s="56">
        <f t="shared" ca="1" si="524"/>
        <v>0</v>
      </c>
      <c r="AD1208" s="56">
        <f t="shared" ca="1" si="524"/>
        <v>0</v>
      </c>
      <c r="AE1208" s="56">
        <f t="shared" ca="1" si="524"/>
        <v>0</v>
      </c>
      <c r="AF1208" s="56">
        <f t="shared" ca="1" si="524"/>
        <v>0</v>
      </c>
      <c r="AG1208" s="56">
        <f t="shared" ca="1" si="524"/>
        <v>0</v>
      </c>
      <c r="AH1208" s="56">
        <f t="shared" ca="1" si="524"/>
        <v>0</v>
      </c>
      <c r="AI1208" s="56">
        <f t="shared" ca="1" si="524"/>
        <v>0</v>
      </c>
      <c r="AJ1208" s="56">
        <f t="shared" ca="1" si="525"/>
        <v>0</v>
      </c>
      <c r="AK1208" s="56">
        <f t="shared" ca="1" si="525"/>
        <v>0</v>
      </c>
      <c r="AL1208" s="56">
        <f t="shared" ca="1" si="525"/>
        <v>0</v>
      </c>
      <c r="AM1208" s="56">
        <f t="shared" ca="1" si="525"/>
        <v>0</v>
      </c>
      <c r="AN1208" s="56">
        <f t="shared" ca="1" si="525"/>
        <v>0</v>
      </c>
      <c r="AO1208" s="56">
        <f t="shared" ca="1" si="525"/>
        <v>0</v>
      </c>
      <c r="AP1208" s="56">
        <f t="shared" ca="1" si="525"/>
        <v>0</v>
      </c>
      <c r="AQ1208" s="56">
        <f t="shared" ca="1" si="525"/>
        <v>0</v>
      </c>
      <c r="AR1208" s="56">
        <f t="shared" ca="1" si="525"/>
        <v>0</v>
      </c>
      <c r="AS1208" s="56">
        <f t="shared" ca="1" si="525"/>
        <v>0</v>
      </c>
      <c r="AT1208" s="56">
        <f t="shared" ca="1" si="526"/>
        <v>0</v>
      </c>
      <c r="AU1208" s="56">
        <f t="shared" ca="1" si="526"/>
        <v>0</v>
      </c>
      <c r="AV1208" s="56">
        <f t="shared" ca="1" si="526"/>
        <v>0</v>
      </c>
      <c r="AW1208" s="56">
        <f t="shared" ca="1" si="526"/>
        <v>0</v>
      </c>
      <c r="AX1208" s="56">
        <f t="shared" ca="1" si="526"/>
        <v>0</v>
      </c>
      <c r="AY1208" s="56">
        <f t="shared" ca="1" si="526"/>
        <v>0</v>
      </c>
      <c r="AZ1208" s="56">
        <f t="shared" ca="1" si="526"/>
        <v>0</v>
      </c>
      <c r="BA1208" s="56">
        <f t="shared" ca="1" si="526"/>
        <v>0</v>
      </c>
      <c r="BB1208" s="56">
        <f t="shared" ca="1" si="526"/>
        <v>0</v>
      </c>
      <c r="BC1208" s="56">
        <f t="shared" ca="1" si="526"/>
        <v>0</v>
      </c>
      <c r="BD1208" s="56">
        <f t="shared" ca="1" si="526"/>
        <v>0</v>
      </c>
      <c r="BE1208" s="56">
        <f t="shared" ca="1" si="526"/>
        <v>0</v>
      </c>
      <c r="BF1208" s="56">
        <f t="shared" ca="1" si="526"/>
        <v>0</v>
      </c>
      <c r="BG1208" s="56">
        <f t="shared" ca="1" si="526"/>
        <v>0</v>
      </c>
      <c r="BH1208" s="1"/>
    </row>
    <row r="1209" spans="2:60" s="4" customFormat="1" ht="12" customHeight="1" x14ac:dyDescent="0.2">
      <c r="B1209" s="117" t="s">
        <v>2415</v>
      </c>
      <c r="C1209" s="4" t="s">
        <v>2403</v>
      </c>
      <c r="E1209" s="62"/>
      <c r="F1209" s="63" t="s">
        <v>1678</v>
      </c>
      <c r="G1209" s="50" t="s">
        <v>1678</v>
      </c>
      <c r="H1209" s="50" t="s">
        <v>2405</v>
      </c>
      <c r="I1209" s="51"/>
      <c r="J1209" s="52">
        <v>30</v>
      </c>
      <c r="K1209" s="52"/>
      <c r="L1209" s="53">
        <v>43823</v>
      </c>
      <c r="M1209" s="54">
        <f t="shared" si="507"/>
        <v>2</v>
      </c>
      <c r="N1209" s="52">
        <f t="shared" si="508"/>
        <v>52</v>
      </c>
      <c r="O1209" s="55">
        <f t="shared" ca="1" si="509"/>
        <v>52</v>
      </c>
      <c r="P1209" s="55" t="str">
        <f t="shared" ca="1" si="510"/>
        <v>2019.12</v>
      </c>
      <c r="Q1209" s="56">
        <f t="shared" si="511"/>
        <v>0</v>
      </c>
      <c r="R1209" s="52">
        <f t="shared" ca="1" si="512"/>
        <v>-167</v>
      </c>
      <c r="S1209" s="52"/>
      <c r="T1209" s="52" t="str">
        <f t="shared" ca="1" si="513"/>
        <v/>
      </c>
      <c r="U1209" s="57" t="s">
        <v>178</v>
      </c>
      <c r="V1209" s="58">
        <f t="shared" ca="1" si="514"/>
        <v>0</v>
      </c>
      <c r="W1209" s="59"/>
      <c r="X1209" s="60"/>
      <c r="Y1209" s="61"/>
      <c r="Z1209" s="56">
        <f t="shared" ca="1" si="524"/>
        <v>0</v>
      </c>
      <c r="AA1209" s="56">
        <f t="shared" ca="1" si="524"/>
        <v>0</v>
      </c>
      <c r="AB1209" s="56">
        <f t="shared" ca="1" si="524"/>
        <v>0</v>
      </c>
      <c r="AC1209" s="56">
        <f t="shared" ca="1" si="524"/>
        <v>0</v>
      </c>
      <c r="AD1209" s="56">
        <f t="shared" ca="1" si="524"/>
        <v>0</v>
      </c>
      <c r="AE1209" s="56">
        <f t="shared" ca="1" si="524"/>
        <v>0</v>
      </c>
      <c r="AF1209" s="56">
        <f t="shared" ca="1" si="524"/>
        <v>0</v>
      </c>
      <c r="AG1209" s="56">
        <f t="shared" ca="1" si="524"/>
        <v>0</v>
      </c>
      <c r="AH1209" s="56">
        <f t="shared" ca="1" si="524"/>
        <v>0</v>
      </c>
      <c r="AI1209" s="56">
        <f t="shared" ca="1" si="524"/>
        <v>0</v>
      </c>
      <c r="AJ1209" s="56">
        <f t="shared" ca="1" si="525"/>
        <v>0</v>
      </c>
      <c r="AK1209" s="56">
        <f t="shared" ca="1" si="525"/>
        <v>0</v>
      </c>
      <c r="AL1209" s="56">
        <f t="shared" ca="1" si="525"/>
        <v>0</v>
      </c>
      <c r="AM1209" s="56">
        <f t="shared" ca="1" si="525"/>
        <v>0</v>
      </c>
      <c r="AN1209" s="56">
        <f t="shared" ca="1" si="525"/>
        <v>0</v>
      </c>
      <c r="AO1209" s="56">
        <f t="shared" ca="1" si="525"/>
        <v>0</v>
      </c>
      <c r="AP1209" s="56">
        <f t="shared" ca="1" si="525"/>
        <v>0</v>
      </c>
      <c r="AQ1209" s="56">
        <f t="shared" ca="1" si="525"/>
        <v>0</v>
      </c>
      <c r="AR1209" s="56">
        <f t="shared" ca="1" si="525"/>
        <v>0</v>
      </c>
      <c r="AS1209" s="56">
        <f t="shared" ca="1" si="525"/>
        <v>0</v>
      </c>
      <c r="AT1209" s="56">
        <f t="shared" ca="1" si="526"/>
        <v>0</v>
      </c>
      <c r="AU1209" s="56">
        <f t="shared" ca="1" si="526"/>
        <v>0</v>
      </c>
      <c r="AV1209" s="56">
        <f t="shared" ca="1" si="526"/>
        <v>0</v>
      </c>
      <c r="AW1209" s="56">
        <f t="shared" ca="1" si="526"/>
        <v>0</v>
      </c>
      <c r="AX1209" s="56">
        <f t="shared" ca="1" si="526"/>
        <v>0</v>
      </c>
      <c r="AY1209" s="56">
        <f t="shared" ca="1" si="526"/>
        <v>0</v>
      </c>
      <c r="AZ1209" s="56">
        <f t="shared" ca="1" si="526"/>
        <v>0</v>
      </c>
      <c r="BA1209" s="56">
        <f t="shared" ca="1" si="526"/>
        <v>0</v>
      </c>
      <c r="BB1209" s="56">
        <f t="shared" ca="1" si="526"/>
        <v>0</v>
      </c>
      <c r="BC1209" s="56">
        <f t="shared" ca="1" si="526"/>
        <v>0</v>
      </c>
      <c r="BD1209" s="56">
        <f t="shared" ca="1" si="526"/>
        <v>0</v>
      </c>
      <c r="BE1209" s="56">
        <f t="shared" ca="1" si="526"/>
        <v>0</v>
      </c>
      <c r="BF1209" s="56">
        <f t="shared" ca="1" si="526"/>
        <v>0</v>
      </c>
      <c r="BG1209" s="56">
        <f t="shared" ca="1" si="526"/>
        <v>0</v>
      </c>
      <c r="BH1209" s="1"/>
    </row>
    <row r="1210" spans="2:60" s="4" customFormat="1" ht="12" customHeight="1" x14ac:dyDescent="0.2">
      <c r="B1210" s="3"/>
      <c r="E1210" s="62"/>
      <c r="F1210" s="63"/>
      <c r="G1210" s="50"/>
      <c r="H1210" s="50"/>
      <c r="I1210" s="51"/>
      <c r="J1210" s="52"/>
      <c r="K1210" s="52"/>
      <c r="L1210" s="53"/>
      <c r="M1210" s="54"/>
      <c r="N1210" s="52"/>
      <c r="O1210" s="55"/>
      <c r="P1210" s="55"/>
      <c r="Q1210" s="56"/>
      <c r="R1210" s="52"/>
      <c r="S1210" s="52"/>
      <c r="T1210" s="52"/>
      <c r="U1210" s="57"/>
      <c r="V1210" s="58"/>
      <c r="W1210" s="59"/>
      <c r="X1210" s="60"/>
      <c r="Y1210" s="61"/>
      <c r="Z1210" s="56"/>
      <c r="AA1210" s="56"/>
      <c r="AB1210" s="56"/>
      <c r="AC1210" s="56"/>
      <c r="AD1210" s="56"/>
      <c r="AE1210" s="56"/>
      <c r="AF1210" s="56"/>
      <c r="AG1210" s="56"/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/>
      <c r="BF1210" s="56"/>
      <c r="BG1210" s="56"/>
      <c r="BH1210" s="1"/>
    </row>
    <row r="1211" spans="2:60" s="4" customFormat="1" ht="12" customHeight="1" x14ac:dyDescent="0.2">
      <c r="B1211" s="117" t="s">
        <v>2411</v>
      </c>
      <c r="C1211" s="4" t="s">
        <v>2403</v>
      </c>
      <c r="E1211" s="62"/>
      <c r="F1211" s="63" t="s">
        <v>1678</v>
      </c>
      <c r="G1211" s="50" t="s">
        <v>1678</v>
      </c>
      <c r="H1211" s="50" t="s">
        <v>2405</v>
      </c>
      <c r="I1211" s="51"/>
      <c r="J1211" s="52">
        <v>30</v>
      </c>
      <c r="K1211" s="52"/>
      <c r="L1211" s="53"/>
      <c r="M1211" s="54" t="str">
        <f t="shared" ref="M1211:M1249" si="527">IF(L1211="","-",WEEKDAY(L1211,2))</f>
        <v>-</v>
      </c>
      <c r="N1211" s="52">
        <f t="shared" ref="N1211:N1249" si="528">WEEKNUM(L1211)</f>
        <v>0</v>
      </c>
      <c r="O1211" s="55">
        <f t="shared" ref="O1211:O1249" ca="1" si="529">WEEKNUM(IF((L1211)&lt;$A$1825,$A$1825,(L1211)))</f>
        <v>28</v>
      </c>
      <c r="P1211" s="55" t="str">
        <f t="shared" ref="P1211:P1249" ca="1" si="530">YEAR(IF((L1211)&lt;$A$1825,$A$1825,(L1211)))&amp;"."&amp;MONTH(IF((L1211)&lt;$A$1825,$A$1825,(L1211)))</f>
        <v>2019.7</v>
      </c>
      <c r="Q1211" s="56">
        <f t="shared" ref="Q1211:Q1249" si="531">IF(U1211="PLN",Y1211/$A$1826,Y1211)</f>
        <v>0</v>
      </c>
      <c r="R1211" s="52" t="str">
        <f t="shared" ref="R1211:R1249" si="532">IF(L1211=0,"",IFERROR(_xlfn.DAYS($A$1825,L1211),""))</f>
        <v/>
      </c>
      <c r="S1211" s="52"/>
      <c r="T1211" s="52" t="str">
        <f t="shared" ref="T1211:T1249" si="533">IFERROR(IF(R1211&gt;0,"OV",""),0)</f>
        <v>OV</v>
      </c>
      <c r="U1211" s="57" t="s">
        <v>178</v>
      </c>
      <c r="V1211" s="58">
        <f t="shared" ref="V1211:V1249" ca="1" si="534">SUM(Y1211:BH1211)-Y1211*2</f>
        <v>0</v>
      </c>
      <c r="W1211" s="59"/>
      <c r="X1211" s="60"/>
      <c r="Y1211" s="61"/>
      <c r="Z1211" s="56">
        <f t="shared" ref="Z1211:AI1220" ca="1" si="535">IF($O1211-WEEKNUM(Z$1815)=0,$Y1211,0)</f>
        <v>0</v>
      </c>
      <c r="AA1211" s="56">
        <f t="shared" ca="1" si="535"/>
        <v>0</v>
      </c>
      <c r="AB1211" s="56">
        <f t="shared" ca="1" si="535"/>
        <v>0</v>
      </c>
      <c r="AC1211" s="56">
        <f t="shared" ca="1" si="535"/>
        <v>0</v>
      </c>
      <c r="AD1211" s="56">
        <f t="shared" ca="1" si="535"/>
        <v>0</v>
      </c>
      <c r="AE1211" s="56">
        <f t="shared" ca="1" si="535"/>
        <v>0</v>
      </c>
      <c r="AF1211" s="56">
        <f t="shared" ca="1" si="535"/>
        <v>0</v>
      </c>
      <c r="AG1211" s="56">
        <f t="shared" ca="1" si="535"/>
        <v>0</v>
      </c>
      <c r="AH1211" s="56">
        <f t="shared" ca="1" si="535"/>
        <v>0</v>
      </c>
      <c r="AI1211" s="56">
        <f t="shared" ca="1" si="535"/>
        <v>0</v>
      </c>
      <c r="AJ1211" s="56">
        <f t="shared" ref="AJ1211:AS1220" ca="1" si="536">IF($O1211-WEEKNUM(AJ$1815)=0,$Y1211,0)</f>
        <v>0</v>
      </c>
      <c r="AK1211" s="56">
        <f t="shared" ca="1" si="536"/>
        <v>0</v>
      </c>
      <c r="AL1211" s="56">
        <f t="shared" ca="1" si="536"/>
        <v>0</v>
      </c>
      <c r="AM1211" s="56">
        <f t="shared" ca="1" si="536"/>
        <v>0</v>
      </c>
      <c r="AN1211" s="56">
        <f t="shared" ca="1" si="536"/>
        <v>0</v>
      </c>
      <c r="AO1211" s="56">
        <f t="shared" ca="1" si="536"/>
        <v>0</v>
      </c>
      <c r="AP1211" s="56">
        <f t="shared" ca="1" si="536"/>
        <v>0</v>
      </c>
      <c r="AQ1211" s="56">
        <f t="shared" ca="1" si="536"/>
        <v>0</v>
      </c>
      <c r="AR1211" s="56">
        <f t="shared" ca="1" si="536"/>
        <v>0</v>
      </c>
      <c r="AS1211" s="56">
        <f t="shared" ca="1" si="536"/>
        <v>0</v>
      </c>
      <c r="AT1211" s="56">
        <f t="shared" ref="AT1211:BG1220" ca="1" si="537">IF($O1211-WEEKNUM(AT$1815)=0,$Y1211,0)</f>
        <v>0</v>
      </c>
      <c r="AU1211" s="56">
        <f t="shared" ca="1" si="537"/>
        <v>0</v>
      </c>
      <c r="AV1211" s="56">
        <f t="shared" ca="1" si="537"/>
        <v>0</v>
      </c>
      <c r="AW1211" s="56">
        <f t="shared" ca="1" si="537"/>
        <v>0</v>
      </c>
      <c r="AX1211" s="56">
        <f t="shared" ca="1" si="537"/>
        <v>0</v>
      </c>
      <c r="AY1211" s="56">
        <f t="shared" ca="1" si="537"/>
        <v>0</v>
      </c>
      <c r="AZ1211" s="56">
        <f t="shared" ca="1" si="537"/>
        <v>0</v>
      </c>
      <c r="BA1211" s="56">
        <f t="shared" ca="1" si="537"/>
        <v>0</v>
      </c>
      <c r="BB1211" s="56">
        <f t="shared" ca="1" si="537"/>
        <v>0</v>
      </c>
      <c r="BC1211" s="56">
        <f t="shared" ca="1" si="537"/>
        <v>0</v>
      </c>
      <c r="BD1211" s="56">
        <f t="shared" ca="1" si="537"/>
        <v>0</v>
      </c>
      <c r="BE1211" s="56">
        <f t="shared" ca="1" si="537"/>
        <v>0</v>
      </c>
      <c r="BF1211" s="56">
        <f t="shared" ca="1" si="537"/>
        <v>0</v>
      </c>
      <c r="BG1211" s="56">
        <f t="shared" ca="1" si="537"/>
        <v>0</v>
      </c>
      <c r="BH1211" s="1"/>
    </row>
    <row r="1212" spans="2:60" s="4" customFormat="1" ht="12" customHeight="1" x14ac:dyDescent="0.2">
      <c r="B1212" s="117" t="s">
        <v>2411</v>
      </c>
      <c r="C1212" s="4" t="s">
        <v>2403</v>
      </c>
      <c r="E1212" s="62"/>
      <c r="F1212" s="63" t="s">
        <v>1678</v>
      </c>
      <c r="G1212" s="50" t="s">
        <v>1678</v>
      </c>
      <c r="H1212" s="50" t="s">
        <v>2405</v>
      </c>
      <c r="I1212" s="51"/>
      <c r="J1212" s="52">
        <v>30</v>
      </c>
      <c r="K1212" s="52"/>
      <c r="L1212" s="53"/>
      <c r="M1212" s="54" t="str">
        <f t="shared" si="527"/>
        <v>-</v>
      </c>
      <c r="N1212" s="52">
        <f t="shared" si="528"/>
        <v>0</v>
      </c>
      <c r="O1212" s="55">
        <f t="shared" ca="1" si="529"/>
        <v>28</v>
      </c>
      <c r="P1212" s="55" t="str">
        <f t="shared" ca="1" si="530"/>
        <v>2019.7</v>
      </c>
      <c r="Q1212" s="56">
        <f t="shared" si="531"/>
        <v>0</v>
      </c>
      <c r="R1212" s="52" t="str">
        <f t="shared" si="532"/>
        <v/>
      </c>
      <c r="S1212" s="52"/>
      <c r="T1212" s="52" t="str">
        <f t="shared" si="533"/>
        <v>OV</v>
      </c>
      <c r="U1212" s="57" t="s">
        <v>178</v>
      </c>
      <c r="V1212" s="58">
        <f t="shared" ca="1" si="534"/>
        <v>0</v>
      </c>
      <c r="W1212" s="59"/>
      <c r="X1212" s="60"/>
      <c r="Y1212" s="61"/>
      <c r="Z1212" s="56">
        <f t="shared" ca="1" si="535"/>
        <v>0</v>
      </c>
      <c r="AA1212" s="56">
        <f t="shared" ca="1" si="535"/>
        <v>0</v>
      </c>
      <c r="AB1212" s="56">
        <f t="shared" ca="1" si="535"/>
        <v>0</v>
      </c>
      <c r="AC1212" s="56">
        <f t="shared" ca="1" si="535"/>
        <v>0</v>
      </c>
      <c r="AD1212" s="56">
        <f t="shared" ca="1" si="535"/>
        <v>0</v>
      </c>
      <c r="AE1212" s="56">
        <f t="shared" ca="1" si="535"/>
        <v>0</v>
      </c>
      <c r="AF1212" s="56">
        <f t="shared" ca="1" si="535"/>
        <v>0</v>
      </c>
      <c r="AG1212" s="56">
        <f t="shared" ca="1" si="535"/>
        <v>0</v>
      </c>
      <c r="AH1212" s="56">
        <f t="shared" ca="1" si="535"/>
        <v>0</v>
      </c>
      <c r="AI1212" s="56">
        <f t="shared" ca="1" si="535"/>
        <v>0</v>
      </c>
      <c r="AJ1212" s="56">
        <f t="shared" ca="1" si="536"/>
        <v>0</v>
      </c>
      <c r="AK1212" s="56">
        <f t="shared" ca="1" si="536"/>
        <v>0</v>
      </c>
      <c r="AL1212" s="56">
        <f t="shared" ca="1" si="536"/>
        <v>0</v>
      </c>
      <c r="AM1212" s="56">
        <f t="shared" ca="1" si="536"/>
        <v>0</v>
      </c>
      <c r="AN1212" s="56">
        <f t="shared" ca="1" si="536"/>
        <v>0</v>
      </c>
      <c r="AO1212" s="56">
        <f t="shared" ca="1" si="536"/>
        <v>0</v>
      </c>
      <c r="AP1212" s="56">
        <f t="shared" ca="1" si="536"/>
        <v>0</v>
      </c>
      <c r="AQ1212" s="56">
        <f t="shared" ca="1" si="536"/>
        <v>0</v>
      </c>
      <c r="AR1212" s="56">
        <f t="shared" ca="1" si="536"/>
        <v>0</v>
      </c>
      <c r="AS1212" s="56">
        <f t="shared" ca="1" si="536"/>
        <v>0</v>
      </c>
      <c r="AT1212" s="56">
        <f t="shared" ca="1" si="537"/>
        <v>0</v>
      </c>
      <c r="AU1212" s="56">
        <f t="shared" ca="1" si="537"/>
        <v>0</v>
      </c>
      <c r="AV1212" s="56">
        <f t="shared" ca="1" si="537"/>
        <v>0</v>
      </c>
      <c r="AW1212" s="56">
        <f t="shared" ca="1" si="537"/>
        <v>0</v>
      </c>
      <c r="AX1212" s="56">
        <f t="shared" ca="1" si="537"/>
        <v>0</v>
      </c>
      <c r="AY1212" s="56">
        <f t="shared" ca="1" si="537"/>
        <v>0</v>
      </c>
      <c r="AZ1212" s="56">
        <f t="shared" ca="1" si="537"/>
        <v>0</v>
      </c>
      <c r="BA1212" s="56">
        <f t="shared" ca="1" si="537"/>
        <v>0</v>
      </c>
      <c r="BB1212" s="56">
        <f t="shared" ca="1" si="537"/>
        <v>0</v>
      </c>
      <c r="BC1212" s="56">
        <f t="shared" ca="1" si="537"/>
        <v>0</v>
      </c>
      <c r="BD1212" s="56">
        <f t="shared" ca="1" si="537"/>
        <v>0</v>
      </c>
      <c r="BE1212" s="56">
        <f t="shared" ca="1" si="537"/>
        <v>0</v>
      </c>
      <c r="BF1212" s="56">
        <f t="shared" ca="1" si="537"/>
        <v>0</v>
      </c>
      <c r="BG1212" s="56">
        <f t="shared" ca="1" si="537"/>
        <v>0</v>
      </c>
      <c r="BH1212" s="1"/>
    </row>
    <row r="1213" spans="2:60" s="4" customFormat="1" ht="12" customHeight="1" x14ac:dyDescent="0.2">
      <c r="B1213" s="117" t="s">
        <v>2411</v>
      </c>
      <c r="C1213" s="4" t="s">
        <v>2403</v>
      </c>
      <c r="E1213" s="62"/>
      <c r="F1213" s="63" t="s">
        <v>1678</v>
      </c>
      <c r="G1213" s="50" t="s">
        <v>1678</v>
      </c>
      <c r="H1213" s="50" t="s">
        <v>2405</v>
      </c>
      <c r="I1213" s="51"/>
      <c r="J1213" s="52">
        <v>30</v>
      </c>
      <c r="K1213" s="52"/>
      <c r="L1213" s="53"/>
      <c r="M1213" s="54" t="str">
        <f t="shared" si="527"/>
        <v>-</v>
      </c>
      <c r="N1213" s="52">
        <f t="shared" si="528"/>
        <v>0</v>
      </c>
      <c r="O1213" s="55">
        <f t="shared" ca="1" si="529"/>
        <v>28</v>
      </c>
      <c r="P1213" s="55" t="str">
        <f t="shared" ca="1" si="530"/>
        <v>2019.7</v>
      </c>
      <c r="Q1213" s="56">
        <f t="shared" si="531"/>
        <v>0</v>
      </c>
      <c r="R1213" s="52" t="str">
        <f t="shared" si="532"/>
        <v/>
      </c>
      <c r="S1213" s="52"/>
      <c r="T1213" s="52" t="str">
        <f t="shared" si="533"/>
        <v>OV</v>
      </c>
      <c r="U1213" s="57" t="s">
        <v>178</v>
      </c>
      <c r="V1213" s="58">
        <f t="shared" ca="1" si="534"/>
        <v>0</v>
      </c>
      <c r="W1213" s="59"/>
      <c r="X1213" s="60"/>
      <c r="Y1213" s="61"/>
      <c r="Z1213" s="56">
        <f t="shared" ca="1" si="535"/>
        <v>0</v>
      </c>
      <c r="AA1213" s="56">
        <f t="shared" ca="1" si="535"/>
        <v>0</v>
      </c>
      <c r="AB1213" s="56">
        <f t="shared" ca="1" si="535"/>
        <v>0</v>
      </c>
      <c r="AC1213" s="56">
        <f t="shared" ca="1" si="535"/>
        <v>0</v>
      </c>
      <c r="AD1213" s="56">
        <f t="shared" ca="1" si="535"/>
        <v>0</v>
      </c>
      <c r="AE1213" s="56">
        <f t="shared" ca="1" si="535"/>
        <v>0</v>
      </c>
      <c r="AF1213" s="56">
        <f t="shared" ca="1" si="535"/>
        <v>0</v>
      </c>
      <c r="AG1213" s="56">
        <f t="shared" ca="1" si="535"/>
        <v>0</v>
      </c>
      <c r="AH1213" s="56">
        <f t="shared" ca="1" si="535"/>
        <v>0</v>
      </c>
      <c r="AI1213" s="56">
        <f t="shared" ca="1" si="535"/>
        <v>0</v>
      </c>
      <c r="AJ1213" s="56">
        <f t="shared" ca="1" si="536"/>
        <v>0</v>
      </c>
      <c r="AK1213" s="56">
        <f t="shared" ca="1" si="536"/>
        <v>0</v>
      </c>
      <c r="AL1213" s="56">
        <f t="shared" ca="1" si="536"/>
        <v>0</v>
      </c>
      <c r="AM1213" s="56">
        <f t="shared" ca="1" si="536"/>
        <v>0</v>
      </c>
      <c r="AN1213" s="56">
        <f t="shared" ca="1" si="536"/>
        <v>0</v>
      </c>
      <c r="AO1213" s="56">
        <f t="shared" ca="1" si="536"/>
        <v>0</v>
      </c>
      <c r="AP1213" s="56">
        <f t="shared" ca="1" si="536"/>
        <v>0</v>
      </c>
      <c r="AQ1213" s="56">
        <f t="shared" ca="1" si="536"/>
        <v>0</v>
      </c>
      <c r="AR1213" s="56">
        <f t="shared" ca="1" si="536"/>
        <v>0</v>
      </c>
      <c r="AS1213" s="56">
        <f t="shared" ca="1" si="536"/>
        <v>0</v>
      </c>
      <c r="AT1213" s="56">
        <f t="shared" ca="1" si="537"/>
        <v>0</v>
      </c>
      <c r="AU1213" s="56">
        <f t="shared" ca="1" si="537"/>
        <v>0</v>
      </c>
      <c r="AV1213" s="56">
        <f t="shared" ca="1" si="537"/>
        <v>0</v>
      </c>
      <c r="AW1213" s="56">
        <f t="shared" ca="1" si="537"/>
        <v>0</v>
      </c>
      <c r="AX1213" s="56">
        <f t="shared" ca="1" si="537"/>
        <v>0</v>
      </c>
      <c r="AY1213" s="56">
        <f t="shared" ca="1" si="537"/>
        <v>0</v>
      </c>
      <c r="AZ1213" s="56">
        <f t="shared" ca="1" si="537"/>
        <v>0</v>
      </c>
      <c r="BA1213" s="56">
        <f t="shared" ca="1" si="537"/>
        <v>0</v>
      </c>
      <c r="BB1213" s="56">
        <f t="shared" ca="1" si="537"/>
        <v>0</v>
      </c>
      <c r="BC1213" s="56">
        <f t="shared" ca="1" si="537"/>
        <v>0</v>
      </c>
      <c r="BD1213" s="56">
        <f t="shared" ca="1" si="537"/>
        <v>0</v>
      </c>
      <c r="BE1213" s="56">
        <f t="shared" ca="1" si="537"/>
        <v>0</v>
      </c>
      <c r="BF1213" s="56">
        <f t="shared" ca="1" si="537"/>
        <v>0</v>
      </c>
      <c r="BG1213" s="56">
        <f t="shared" ca="1" si="537"/>
        <v>0</v>
      </c>
      <c r="BH1213" s="1"/>
    </row>
    <row r="1214" spans="2:60" s="4" customFormat="1" ht="12" customHeight="1" x14ac:dyDescent="0.2">
      <c r="B1214" s="117" t="s">
        <v>2411</v>
      </c>
      <c r="C1214" s="4" t="s">
        <v>2403</v>
      </c>
      <c r="E1214" s="62"/>
      <c r="F1214" s="63" t="s">
        <v>1678</v>
      </c>
      <c r="G1214" s="50" t="s">
        <v>1678</v>
      </c>
      <c r="H1214" s="50" t="s">
        <v>2405</v>
      </c>
      <c r="I1214" s="51"/>
      <c r="J1214" s="52">
        <v>30</v>
      </c>
      <c r="K1214" s="52"/>
      <c r="L1214" s="53"/>
      <c r="M1214" s="54" t="str">
        <f t="shared" si="527"/>
        <v>-</v>
      </c>
      <c r="N1214" s="52">
        <f t="shared" si="528"/>
        <v>0</v>
      </c>
      <c r="O1214" s="55">
        <f t="shared" ca="1" si="529"/>
        <v>28</v>
      </c>
      <c r="P1214" s="55" t="str">
        <f t="shared" ca="1" si="530"/>
        <v>2019.7</v>
      </c>
      <c r="Q1214" s="56">
        <f t="shared" si="531"/>
        <v>0</v>
      </c>
      <c r="R1214" s="52" t="str">
        <f t="shared" si="532"/>
        <v/>
      </c>
      <c r="S1214" s="52"/>
      <c r="T1214" s="52" t="str">
        <f t="shared" si="533"/>
        <v>OV</v>
      </c>
      <c r="U1214" s="57" t="s">
        <v>178</v>
      </c>
      <c r="V1214" s="58">
        <f t="shared" ca="1" si="534"/>
        <v>0</v>
      </c>
      <c r="W1214" s="59"/>
      <c r="X1214" s="60"/>
      <c r="Y1214" s="61"/>
      <c r="Z1214" s="56">
        <f t="shared" ca="1" si="535"/>
        <v>0</v>
      </c>
      <c r="AA1214" s="56">
        <f t="shared" ca="1" si="535"/>
        <v>0</v>
      </c>
      <c r="AB1214" s="56">
        <f t="shared" ca="1" si="535"/>
        <v>0</v>
      </c>
      <c r="AC1214" s="56">
        <f t="shared" ca="1" si="535"/>
        <v>0</v>
      </c>
      <c r="AD1214" s="56">
        <f t="shared" ca="1" si="535"/>
        <v>0</v>
      </c>
      <c r="AE1214" s="56">
        <f t="shared" ca="1" si="535"/>
        <v>0</v>
      </c>
      <c r="AF1214" s="56">
        <f t="shared" ca="1" si="535"/>
        <v>0</v>
      </c>
      <c r="AG1214" s="56">
        <f t="shared" ca="1" si="535"/>
        <v>0</v>
      </c>
      <c r="AH1214" s="56">
        <f t="shared" ca="1" si="535"/>
        <v>0</v>
      </c>
      <c r="AI1214" s="56">
        <f t="shared" ca="1" si="535"/>
        <v>0</v>
      </c>
      <c r="AJ1214" s="56">
        <f t="shared" ca="1" si="536"/>
        <v>0</v>
      </c>
      <c r="AK1214" s="56">
        <f t="shared" ca="1" si="536"/>
        <v>0</v>
      </c>
      <c r="AL1214" s="56">
        <f t="shared" ca="1" si="536"/>
        <v>0</v>
      </c>
      <c r="AM1214" s="56">
        <f t="shared" ca="1" si="536"/>
        <v>0</v>
      </c>
      <c r="AN1214" s="56">
        <f t="shared" ca="1" si="536"/>
        <v>0</v>
      </c>
      <c r="AO1214" s="56">
        <f t="shared" ca="1" si="536"/>
        <v>0</v>
      </c>
      <c r="AP1214" s="56">
        <f t="shared" ca="1" si="536"/>
        <v>0</v>
      </c>
      <c r="AQ1214" s="56">
        <f t="shared" ca="1" si="536"/>
        <v>0</v>
      </c>
      <c r="AR1214" s="56">
        <f t="shared" ca="1" si="536"/>
        <v>0</v>
      </c>
      <c r="AS1214" s="56">
        <f t="shared" ca="1" si="536"/>
        <v>0</v>
      </c>
      <c r="AT1214" s="56">
        <f t="shared" ca="1" si="537"/>
        <v>0</v>
      </c>
      <c r="AU1214" s="56">
        <f t="shared" ca="1" si="537"/>
        <v>0</v>
      </c>
      <c r="AV1214" s="56">
        <f t="shared" ca="1" si="537"/>
        <v>0</v>
      </c>
      <c r="AW1214" s="56">
        <f t="shared" ca="1" si="537"/>
        <v>0</v>
      </c>
      <c r="AX1214" s="56">
        <f t="shared" ca="1" si="537"/>
        <v>0</v>
      </c>
      <c r="AY1214" s="56">
        <f t="shared" ca="1" si="537"/>
        <v>0</v>
      </c>
      <c r="AZ1214" s="56">
        <f t="shared" ca="1" si="537"/>
        <v>0</v>
      </c>
      <c r="BA1214" s="56">
        <f t="shared" ca="1" si="537"/>
        <v>0</v>
      </c>
      <c r="BB1214" s="56">
        <f t="shared" ca="1" si="537"/>
        <v>0</v>
      </c>
      <c r="BC1214" s="56">
        <f t="shared" ca="1" si="537"/>
        <v>0</v>
      </c>
      <c r="BD1214" s="56">
        <f t="shared" ca="1" si="537"/>
        <v>0</v>
      </c>
      <c r="BE1214" s="56">
        <f t="shared" ca="1" si="537"/>
        <v>0</v>
      </c>
      <c r="BF1214" s="56">
        <f t="shared" ca="1" si="537"/>
        <v>0</v>
      </c>
      <c r="BG1214" s="56">
        <f t="shared" ca="1" si="537"/>
        <v>0</v>
      </c>
      <c r="BH1214" s="1"/>
    </row>
    <row r="1215" spans="2:60" s="4" customFormat="1" ht="12" customHeight="1" x14ac:dyDescent="0.2">
      <c r="B1215" s="117" t="s">
        <v>2411</v>
      </c>
      <c r="C1215" s="4" t="s">
        <v>2403</v>
      </c>
      <c r="E1215" s="62"/>
      <c r="F1215" s="63" t="s">
        <v>1678</v>
      </c>
      <c r="G1215" s="50" t="s">
        <v>1678</v>
      </c>
      <c r="H1215" s="50" t="s">
        <v>2405</v>
      </c>
      <c r="I1215" s="51"/>
      <c r="J1215" s="52">
        <v>30</v>
      </c>
      <c r="K1215" s="52"/>
      <c r="L1215" s="53"/>
      <c r="M1215" s="54" t="str">
        <f t="shared" si="527"/>
        <v>-</v>
      </c>
      <c r="N1215" s="52">
        <f t="shared" si="528"/>
        <v>0</v>
      </c>
      <c r="O1215" s="55">
        <f t="shared" ca="1" si="529"/>
        <v>28</v>
      </c>
      <c r="P1215" s="55" t="str">
        <f t="shared" ca="1" si="530"/>
        <v>2019.7</v>
      </c>
      <c r="Q1215" s="56">
        <f t="shared" si="531"/>
        <v>0</v>
      </c>
      <c r="R1215" s="52" t="str">
        <f t="shared" si="532"/>
        <v/>
      </c>
      <c r="S1215" s="52"/>
      <c r="T1215" s="52" t="str">
        <f t="shared" si="533"/>
        <v>OV</v>
      </c>
      <c r="U1215" s="57" t="s">
        <v>178</v>
      </c>
      <c r="V1215" s="58">
        <f t="shared" ca="1" si="534"/>
        <v>0</v>
      </c>
      <c r="W1215" s="59"/>
      <c r="X1215" s="60"/>
      <c r="Y1215" s="61"/>
      <c r="Z1215" s="56">
        <f t="shared" ca="1" si="535"/>
        <v>0</v>
      </c>
      <c r="AA1215" s="56">
        <f t="shared" ca="1" si="535"/>
        <v>0</v>
      </c>
      <c r="AB1215" s="56">
        <f t="shared" ca="1" si="535"/>
        <v>0</v>
      </c>
      <c r="AC1215" s="56">
        <f t="shared" ca="1" si="535"/>
        <v>0</v>
      </c>
      <c r="AD1215" s="56">
        <f t="shared" ca="1" si="535"/>
        <v>0</v>
      </c>
      <c r="AE1215" s="56">
        <f t="shared" ca="1" si="535"/>
        <v>0</v>
      </c>
      <c r="AF1215" s="56">
        <f t="shared" ca="1" si="535"/>
        <v>0</v>
      </c>
      <c r="AG1215" s="56">
        <f t="shared" ca="1" si="535"/>
        <v>0</v>
      </c>
      <c r="AH1215" s="56">
        <f t="shared" ca="1" si="535"/>
        <v>0</v>
      </c>
      <c r="AI1215" s="56">
        <f t="shared" ca="1" si="535"/>
        <v>0</v>
      </c>
      <c r="AJ1215" s="56">
        <f t="shared" ca="1" si="536"/>
        <v>0</v>
      </c>
      <c r="AK1215" s="56">
        <f t="shared" ca="1" si="536"/>
        <v>0</v>
      </c>
      <c r="AL1215" s="56">
        <f t="shared" ca="1" si="536"/>
        <v>0</v>
      </c>
      <c r="AM1215" s="56">
        <f t="shared" ca="1" si="536"/>
        <v>0</v>
      </c>
      <c r="AN1215" s="56">
        <f t="shared" ca="1" si="536"/>
        <v>0</v>
      </c>
      <c r="AO1215" s="56">
        <f t="shared" ca="1" si="536"/>
        <v>0</v>
      </c>
      <c r="AP1215" s="56">
        <f t="shared" ca="1" si="536"/>
        <v>0</v>
      </c>
      <c r="AQ1215" s="56">
        <f t="shared" ca="1" si="536"/>
        <v>0</v>
      </c>
      <c r="AR1215" s="56">
        <f t="shared" ca="1" si="536"/>
        <v>0</v>
      </c>
      <c r="AS1215" s="56">
        <f t="shared" ca="1" si="536"/>
        <v>0</v>
      </c>
      <c r="AT1215" s="56">
        <f t="shared" ca="1" si="537"/>
        <v>0</v>
      </c>
      <c r="AU1215" s="56">
        <f t="shared" ca="1" si="537"/>
        <v>0</v>
      </c>
      <c r="AV1215" s="56">
        <f t="shared" ca="1" si="537"/>
        <v>0</v>
      </c>
      <c r="AW1215" s="56">
        <f t="shared" ca="1" si="537"/>
        <v>0</v>
      </c>
      <c r="AX1215" s="56">
        <f t="shared" ca="1" si="537"/>
        <v>0</v>
      </c>
      <c r="AY1215" s="56">
        <f t="shared" ca="1" si="537"/>
        <v>0</v>
      </c>
      <c r="AZ1215" s="56">
        <f t="shared" ca="1" si="537"/>
        <v>0</v>
      </c>
      <c r="BA1215" s="56">
        <f t="shared" ca="1" si="537"/>
        <v>0</v>
      </c>
      <c r="BB1215" s="56">
        <f t="shared" ca="1" si="537"/>
        <v>0</v>
      </c>
      <c r="BC1215" s="56">
        <f t="shared" ca="1" si="537"/>
        <v>0</v>
      </c>
      <c r="BD1215" s="56">
        <f t="shared" ca="1" si="537"/>
        <v>0</v>
      </c>
      <c r="BE1215" s="56">
        <f t="shared" ca="1" si="537"/>
        <v>0</v>
      </c>
      <c r="BF1215" s="56">
        <f t="shared" ca="1" si="537"/>
        <v>0</v>
      </c>
      <c r="BG1215" s="56">
        <f t="shared" ca="1" si="537"/>
        <v>0</v>
      </c>
      <c r="BH1215" s="1"/>
    </row>
    <row r="1216" spans="2:60" s="4" customFormat="1" ht="12" customHeight="1" x14ac:dyDescent="0.2">
      <c r="B1216" s="117" t="s">
        <v>2411</v>
      </c>
      <c r="C1216" s="4" t="s">
        <v>2403</v>
      </c>
      <c r="E1216" s="62"/>
      <c r="F1216" s="63" t="s">
        <v>1678</v>
      </c>
      <c r="G1216" s="50" t="s">
        <v>1678</v>
      </c>
      <c r="H1216" s="50" t="s">
        <v>2405</v>
      </c>
      <c r="I1216" s="51"/>
      <c r="J1216" s="52">
        <v>30</v>
      </c>
      <c r="K1216" s="52"/>
      <c r="L1216" s="53"/>
      <c r="M1216" s="54" t="str">
        <f t="shared" si="527"/>
        <v>-</v>
      </c>
      <c r="N1216" s="52">
        <f t="shared" si="528"/>
        <v>0</v>
      </c>
      <c r="O1216" s="55">
        <f t="shared" ca="1" si="529"/>
        <v>28</v>
      </c>
      <c r="P1216" s="55" t="str">
        <f t="shared" ca="1" si="530"/>
        <v>2019.7</v>
      </c>
      <c r="Q1216" s="56">
        <f t="shared" si="531"/>
        <v>0</v>
      </c>
      <c r="R1216" s="52" t="str">
        <f t="shared" si="532"/>
        <v/>
      </c>
      <c r="S1216" s="52"/>
      <c r="T1216" s="52" t="str">
        <f t="shared" si="533"/>
        <v>OV</v>
      </c>
      <c r="U1216" s="57" t="s">
        <v>178</v>
      </c>
      <c r="V1216" s="58">
        <f t="shared" ca="1" si="534"/>
        <v>0</v>
      </c>
      <c r="W1216" s="59"/>
      <c r="X1216" s="60"/>
      <c r="Y1216" s="61"/>
      <c r="Z1216" s="56">
        <f t="shared" ca="1" si="535"/>
        <v>0</v>
      </c>
      <c r="AA1216" s="56">
        <f t="shared" ca="1" si="535"/>
        <v>0</v>
      </c>
      <c r="AB1216" s="56">
        <f t="shared" ca="1" si="535"/>
        <v>0</v>
      </c>
      <c r="AC1216" s="56">
        <f t="shared" ca="1" si="535"/>
        <v>0</v>
      </c>
      <c r="AD1216" s="56">
        <f t="shared" ca="1" si="535"/>
        <v>0</v>
      </c>
      <c r="AE1216" s="56">
        <f t="shared" ca="1" si="535"/>
        <v>0</v>
      </c>
      <c r="AF1216" s="56">
        <f t="shared" ca="1" si="535"/>
        <v>0</v>
      </c>
      <c r="AG1216" s="56">
        <f t="shared" ca="1" si="535"/>
        <v>0</v>
      </c>
      <c r="AH1216" s="56">
        <f t="shared" ca="1" si="535"/>
        <v>0</v>
      </c>
      <c r="AI1216" s="56">
        <f t="shared" ca="1" si="535"/>
        <v>0</v>
      </c>
      <c r="AJ1216" s="56">
        <f t="shared" ca="1" si="536"/>
        <v>0</v>
      </c>
      <c r="AK1216" s="56">
        <f t="shared" ca="1" si="536"/>
        <v>0</v>
      </c>
      <c r="AL1216" s="56">
        <f t="shared" ca="1" si="536"/>
        <v>0</v>
      </c>
      <c r="AM1216" s="56">
        <f t="shared" ca="1" si="536"/>
        <v>0</v>
      </c>
      <c r="AN1216" s="56">
        <f t="shared" ca="1" si="536"/>
        <v>0</v>
      </c>
      <c r="AO1216" s="56">
        <f t="shared" ca="1" si="536"/>
        <v>0</v>
      </c>
      <c r="AP1216" s="56">
        <f t="shared" ca="1" si="536"/>
        <v>0</v>
      </c>
      <c r="AQ1216" s="56">
        <f t="shared" ca="1" si="536"/>
        <v>0</v>
      </c>
      <c r="AR1216" s="56">
        <f t="shared" ca="1" si="536"/>
        <v>0</v>
      </c>
      <c r="AS1216" s="56">
        <f t="shared" ca="1" si="536"/>
        <v>0</v>
      </c>
      <c r="AT1216" s="56">
        <f t="shared" ca="1" si="537"/>
        <v>0</v>
      </c>
      <c r="AU1216" s="56">
        <f t="shared" ca="1" si="537"/>
        <v>0</v>
      </c>
      <c r="AV1216" s="56">
        <f t="shared" ca="1" si="537"/>
        <v>0</v>
      </c>
      <c r="AW1216" s="56">
        <f t="shared" ca="1" si="537"/>
        <v>0</v>
      </c>
      <c r="AX1216" s="56">
        <f t="shared" ca="1" si="537"/>
        <v>0</v>
      </c>
      <c r="AY1216" s="56">
        <f t="shared" ca="1" si="537"/>
        <v>0</v>
      </c>
      <c r="AZ1216" s="56">
        <f t="shared" ca="1" si="537"/>
        <v>0</v>
      </c>
      <c r="BA1216" s="56">
        <f t="shared" ca="1" si="537"/>
        <v>0</v>
      </c>
      <c r="BB1216" s="56">
        <f t="shared" ca="1" si="537"/>
        <v>0</v>
      </c>
      <c r="BC1216" s="56">
        <f t="shared" ca="1" si="537"/>
        <v>0</v>
      </c>
      <c r="BD1216" s="56">
        <f t="shared" ca="1" si="537"/>
        <v>0</v>
      </c>
      <c r="BE1216" s="56">
        <f t="shared" ca="1" si="537"/>
        <v>0</v>
      </c>
      <c r="BF1216" s="56">
        <f t="shared" ca="1" si="537"/>
        <v>0</v>
      </c>
      <c r="BG1216" s="56">
        <f t="shared" ca="1" si="537"/>
        <v>0</v>
      </c>
      <c r="BH1216" s="1"/>
    </row>
    <row r="1217" spans="2:60" s="4" customFormat="1" ht="12" customHeight="1" x14ac:dyDescent="0.2">
      <c r="B1217" s="117" t="s">
        <v>2411</v>
      </c>
      <c r="C1217" s="4" t="s">
        <v>2403</v>
      </c>
      <c r="E1217" s="62"/>
      <c r="F1217" s="63" t="s">
        <v>1678</v>
      </c>
      <c r="G1217" s="50" t="s">
        <v>1678</v>
      </c>
      <c r="H1217" s="50" t="s">
        <v>2405</v>
      </c>
      <c r="I1217" s="51"/>
      <c r="J1217" s="52">
        <v>30</v>
      </c>
      <c r="K1217" s="52"/>
      <c r="L1217" s="53"/>
      <c r="M1217" s="54" t="str">
        <f t="shared" si="527"/>
        <v>-</v>
      </c>
      <c r="N1217" s="52">
        <f t="shared" si="528"/>
        <v>0</v>
      </c>
      <c r="O1217" s="55">
        <f t="shared" ca="1" si="529"/>
        <v>28</v>
      </c>
      <c r="P1217" s="55" t="str">
        <f t="shared" ca="1" si="530"/>
        <v>2019.7</v>
      </c>
      <c r="Q1217" s="56">
        <f t="shared" si="531"/>
        <v>0</v>
      </c>
      <c r="R1217" s="52" t="str">
        <f t="shared" si="532"/>
        <v/>
      </c>
      <c r="S1217" s="52"/>
      <c r="T1217" s="52" t="str">
        <f t="shared" si="533"/>
        <v>OV</v>
      </c>
      <c r="U1217" s="57" t="s">
        <v>178</v>
      </c>
      <c r="V1217" s="58">
        <f t="shared" ca="1" si="534"/>
        <v>0</v>
      </c>
      <c r="W1217" s="59"/>
      <c r="X1217" s="60"/>
      <c r="Y1217" s="61"/>
      <c r="Z1217" s="56">
        <f t="shared" ca="1" si="535"/>
        <v>0</v>
      </c>
      <c r="AA1217" s="56">
        <f t="shared" ca="1" si="535"/>
        <v>0</v>
      </c>
      <c r="AB1217" s="56">
        <f t="shared" ca="1" si="535"/>
        <v>0</v>
      </c>
      <c r="AC1217" s="56">
        <f t="shared" ca="1" si="535"/>
        <v>0</v>
      </c>
      <c r="AD1217" s="56">
        <f t="shared" ca="1" si="535"/>
        <v>0</v>
      </c>
      <c r="AE1217" s="56">
        <f t="shared" ca="1" si="535"/>
        <v>0</v>
      </c>
      <c r="AF1217" s="56">
        <f t="shared" ca="1" si="535"/>
        <v>0</v>
      </c>
      <c r="AG1217" s="56">
        <f t="shared" ca="1" si="535"/>
        <v>0</v>
      </c>
      <c r="AH1217" s="56">
        <f t="shared" ca="1" si="535"/>
        <v>0</v>
      </c>
      <c r="AI1217" s="56">
        <f t="shared" ca="1" si="535"/>
        <v>0</v>
      </c>
      <c r="AJ1217" s="56">
        <f t="shared" ca="1" si="536"/>
        <v>0</v>
      </c>
      <c r="AK1217" s="56">
        <f t="shared" ca="1" si="536"/>
        <v>0</v>
      </c>
      <c r="AL1217" s="56">
        <f t="shared" ca="1" si="536"/>
        <v>0</v>
      </c>
      <c r="AM1217" s="56">
        <f t="shared" ca="1" si="536"/>
        <v>0</v>
      </c>
      <c r="AN1217" s="56">
        <f t="shared" ca="1" si="536"/>
        <v>0</v>
      </c>
      <c r="AO1217" s="56">
        <f t="shared" ca="1" si="536"/>
        <v>0</v>
      </c>
      <c r="AP1217" s="56">
        <f t="shared" ca="1" si="536"/>
        <v>0</v>
      </c>
      <c r="AQ1217" s="56">
        <f t="shared" ca="1" si="536"/>
        <v>0</v>
      </c>
      <c r="AR1217" s="56">
        <f t="shared" ca="1" si="536"/>
        <v>0</v>
      </c>
      <c r="AS1217" s="56">
        <f t="shared" ca="1" si="536"/>
        <v>0</v>
      </c>
      <c r="AT1217" s="56">
        <f t="shared" ca="1" si="537"/>
        <v>0</v>
      </c>
      <c r="AU1217" s="56">
        <f t="shared" ca="1" si="537"/>
        <v>0</v>
      </c>
      <c r="AV1217" s="56">
        <f t="shared" ca="1" si="537"/>
        <v>0</v>
      </c>
      <c r="AW1217" s="56">
        <f t="shared" ca="1" si="537"/>
        <v>0</v>
      </c>
      <c r="AX1217" s="56">
        <f t="shared" ca="1" si="537"/>
        <v>0</v>
      </c>
      <c r="AY1217" s="56">
        <f t="shared" ca="1" si="537"/>
        <v>0</v>
      </c>
      <c r="AZ1217" s="56">
        <f t="shared" ca="1" si="537"/>
        <v>0</v>
      </c>
      <c r="BA1217" s="56">
        <f t="shared" ca="1" si="537"/>
        <v>0</v>
      </c>
      <c r="BB1217" s="56">
        <f t="shared" ca="1" si="537"/>
        <v>0</v>
      </c>
      <c r="BC1217" s="56">
        <f t="shared" ca="1" si="537"/>
        <v>0</v>
      </c>
      <c r="BD1217" s="56">
        <f t="shared" ca="1" si="537"/>
        <v>0</v>
      </c>
      <c r="BE1217" s="56">
        <f t="shared" ca="1" si="537"/>
        <v>0</v>
      </c>
      <c r="BF1217" s="56">
        <f t="shared" ca="1" si="537"/>
        <v>0</v>
      </c>
      <c r="BG1217" s="56">
        <f t="shared" ca="1" si="537"/>
        <v>0</v>
      </c>
      <c r="BH1217" s="1"/>
    </row>
    <row r="1218" spans="2:60" s="4" customFormat="1" ht="12" customHeight="1" x14ac:dyDescent="0.2">
      <c r="B1218" s="117" t="s">
        <v>2411</v>
      </c>
      <c r="C1218" s="4" t="s">
        <v>2403</v>
      </c>
      <c r="E1218" s="62"/>
      <c r="F1218" s="63" t="s">
        <v>1678</v>
      </c>
      <c r="G1218" s="50" t="s">
        <v>1678</v>
      </c>
      <c r="H1218" s="50" t="s">
        <v>2405</v>
      </c>
      <c r="I1218" s="51"/>
      <c r="J1218" s="52">
        <v>30</v>
      </c>
      <c r="K1218" s="52"/>
      <c r="L1218" s="53">
        <v>43606</v>
      </c>
      <c r="M1218" s="54">
        <f t="shared" si="527"/>
        <v>2</v>
      </c>
      <c r="N1218" s="52">
        <f t="shared" si="528"/>
        <v>21</v>
      </c>
      <c r="O1218" s="55">
        <f t="shared" ca="1" si="529"/>
        <v>28</v>
      </c>
      <c r="P1218" s="55" t="str">
        <f t="shared" ca="1" si="530"/>
        <v>2019.7</v>
      </c>
      <c r="Q1218" s="56">
        <f t="shared" si="531"/>
        <v>29907.00229825914</v>
      </c>
      <c r="R1218" s="52">
        <f t="shared" ca="1" si="532"/>
        <v>50</v>
      </c>
      <c r="S1218" s="52"/>
      <c r="T1218" s="52" t="str">
        <f t="shared" ca="1" si="533"/>
        <v>OV</v>
      </c>
      <c r="U1218" s="57" t="s">
        <v>178</v>
      </c>
      <c r="V1218" s="58">
        <f t="shared" ca="1" si="534"/>
        <v>0</v>
      </c>
      <c r="W1218" s="59"/>
      <c r="X1218" s="60"/>
      <c r="Y1218" s="61">
        <v>29907.00229825914</v>
      </c>
      <c r="Z1218" s="56">
        <f t="shared" ca="1" si="535"/>
        <v>0</v>
      </c>
      <c r="AA1218" s="56">
        <f t="shared" ca="1" si="535"/>
        <v>0</v>
      </c>
      <c r="AB1218" s="56">
        <f t="shared" ca="1" si="535"/>
        <v>0</v>
      </c>
      <c r="AC1218" s="56">
        <f t="shared" ca="1" si="535"/>
        <v>0</v>
      </c>
      <c r="AD1218" s="56">
        <f t="shared" ca="1" si="535"/>
        <v>0</v>
      </c>
      <c r="AE1218" s="56">
        <f t="shared" ca="1" si="535"/>
        <v>0</v>
      </c>
      <c r="AF1218" s="56">
        <f t="shared" ca="1" si="535"/>
        <v>0</v>
      </c>
      <c r="AG1218" s="56">
        <f t="shared" ca="1" si="535"/>
        <v>0</v>
      </c>
      <c r="AH1218" s="56">
        <f t="shared" ca="1" si="535"/>
        <v>0</v>
      </c>
      <c r="AI1218" s="56">
        <f t="shared" ca="1" si="535"/>
        <v>29907.00229825914</v>
      </c>
      <c r="AJ1218" s="56">
        <f t="shared" ca="1" si="536"/>
        <v>0</v>
      </c>
      <c r="AK1218" s="56">
        <f t="shared" ca="1" si="536"/>
        <v>0</v>
      </c>
      <c r="AL1218" s="56">
        <f t="shared" ca="1" si="536"/>
        <v>0</v>
      </c>
      <c r="AM1218" s="56">
        <f t="shared" ca="1" si="536"/>
        <v>0</v>
      </c>
      <c r="AN1218" s="56">
        <f t="shared" ca="1" si="536"/>
        <v>0</v>
      </c>
      <c r="AO1218" s="56">
        <f t="shared" ca="1" si="536"/>
        <v>0</v>
      </c>
      <c r="AP1218" s="56">
        <f t="shared" ca="1" si="536"/>
        <v>0</v>
      </c>
      <c r="AQ1218" s="56">
        <f t="shared" ca="1" si="536"/>
        <v>0</v>
      </c>
      <c r="AR1218" s="56">
        <f t="shared" ca="1" si="536"/>
        <v>0</v>
      </c>
      <c r="AS1218" s="56">
        <f t="shared" ca="1" si="536"/>
        <v>0</v>
      </c>
      <c r="AT1218" s="56">
        <f t="shared" ca="1" si="537"/>
        <v>0</v>
      </c>
      <c r="AU1218" s="56">
        <f t="shared" ca="1" si="537"/>
        <v>0</v>
      </c>
      <c r="AV1218" s="56">
        <f t="shared" ca="1" si="537"/>
        <v>0</v>
      </c>
      <c r="AW1218" s="56">
        <f t="shared" ca="1" si="537"/>
        <v>0</v>
      </c>
      <c r="AX1218" s="56">
        <f t="shared" ca="1" si="537"/>
        <v>0</v>
      </c>
      <c r="AY1218" s="56">
        <f t="shared" ca="1" si="537"/>
        <v>0</v>
      </c>
      <c r="AZ1218" s="56">
        <f t="shared" ca="1" si="537"/>
        <v>0</v>
      </c>
      <c r="BA1218" s="56">
        <f t="shared" ca="1" si="537"/>
        <v>0</v>
      </c>
      <c r="BB1218" s="56">
        <f t="shared" ca="1" si="537"/>
        <v>0</v>
      </c>
      <c r="BC1218" s="56">
        <f t="shared" ca="1" si="537"/>
        <v>0</v>
      </c>
      <c r="BD1218" s="56">
        <f t="shared" ca="1" si="537"/>
        <v>0</v>
      </c>
      <c r="BE1218" s="56">
        <f t="shared" ca="1" si="537"/>
        <v>0</v>
      </c>
      <c r="BF1218" s="56">
        <f t="shared" ca="1" si="537"/>
        <v>0</v>
      </c>
      <c r="BG1218" s="56">
        <f t="shared" ca="1" si="537"/>
        <v>0</v>
      </c>
      <c r="BH1218" s="1"/>
    </row>
    <row r="1219" spans="2:60" s="4" customFormat="1" ht="12" customHeight="1" x14ac:dyDescent="0.2">
      <c r="B1219" s="117" t="s">
        <v>2411</v>
      </c>
      <c r="C1219" s="4" t="s">
        <v>2403</v>
      </c>
      <c r="E1219" s="62"/>
      <c r="F1219" s="63" t="s">
        <v>1678</v>
      </c>
      <c r="G1219" s="50" t="s">
        <v>1678</v>
      </c>
      <c r="H1219" s="50" t="s">
        <v>2405</v>
      </c>
      <c r="I1219" s="51"/>
      <c r="J1219" s="52">
        <v>30</v>
      </c>
      <c r="K1219" s="52"/>
      <c r="L1219" s="53">
        <v>43613</v>
      </c>
      <c r="M1219" s="54">
        <f t="shared" si="527"/>
        <v>2</v>
      </c>
      <c r="N1219" s="52">
        <f t="shared" si="528"/>
        <v>22</v>
      </c>
      <c r="O1219" s="55">
        <f t="shared" ca="1" si="529"/>
        <v>28</v>
      </c>
      <c r="P1219" s="55" t="str">
        <f t="shared" ca="1" si="530"/>
        <v>2019.7</v>
      </c>
      <c r="Q1219" s="56">
        <f t="shared" si="531"/>
        <v>0</v>
      </c>
      <c r="R1219" s="52">
        <f t="shared" ca="1" si="532"/>
        <v>43</v>
      </c>
      <c r="S1219" s="52"/>
      <c r="T1219" s="52" t="str">
        <f t="shared" ca="1" si="533"/>
        <v>OV</v>
      </c>
      <c r="U1219" s="57" t="s">
        <v>178</v>
      </c>
      <c r="V1219" s="58">
        <f t="shared" ca="1" si="534"/>
        <v>0</v>
      </c>
      <c r="W1219" s="59"/>
      <c r="X1219" s="60"/>
      <c r="Y1219" s="61"/>
      <c r="Z1219" s="56">
        <f t="shared" ca="1" si="535"/>
        <v>0</v>
      </c>
      <c r="AA1219" s="56">
        <f t="shared" ca="1" si="535"/>
        <v>0</v>
      </c>
      <c r="AB1219" s="56">
        <f t="shared" ca="1" si="535"/>
        <v>0</v>
      </c>
      <c r="AC1219" s="56">
        <f t="shared" ca="1" si="535"/>
        <v>0</v>
      </c>
      <c r="AD1219" s="56">
        <f t="shared" ca="1" si="535"/>
        <v>0</v>
      </c>
      <c r="AE1219" s="56">
        <f t="shared" ca="1" si="535"/>
        <v>0</v>
      </c>
      <c r="AF1219" s="56">
        <f t="shared" ca="1" si="535"/>
        <v>0</v>
      </c>
      <c r="AG1219" s="56">
        <f t="shared" ca="1" si="535"/>
        <v>0</v>
      </c>
      <c r="AH1219" s="56">
        <f t="shared" ca="1" si="535"/>
        <v>0</v>
      </c>
      <c r="AI1219" s="56">
        <f t="shared" ca="1" si="535"/>
        <v>0</v>
      </c>
      <c r="AJ1219" s="56">
        <f t="shared" ca="1" si="536"/>
        <v>0</v>
      </c>
      <c r="AK1219" s="56">
        <f t="shared" ca="1" si="536"/>
        <v>0</v>
      </c>
      <c r="AL1219" s="56">
        <f t="shared" ca="1" si="536"/>
        <v>0</v>
      </c>
      <c r="AM1219" s="56">
        <f t="shared" ca="1" si="536"/>
        <v>0</v>
      </c>
      <c r="AN1219" s="56">
        <f t="shared" ca="1" si="536"/>
        <v>0</v>
      </c>
      <c r="AO1219" s="56">
        <f t="shared" ca="1" si="536"/>
        <v>0</v>
      </c>
      <c r="AP1219" s="56">
        <f t="shared" ca="1" si="536"/>
        <v>0</v>
      </c>
      <c r="AQ1219" s="56">
        <f t="shared" ca="1" si="536"/>
        <v>0</v>
      </c>
      <c r="AR1219" s="56">
        <f t="shared" ca="1" si="536"/>
        <v>0</v>
      </c>
      <c r="AS1219" s="56">
        <f t="shared" ca="1" si="536"/>
        <v>0</v>
      </c>
      <c r="AT1219" s="56">
        <f t="shared" ca="1" si="537"/>
        <v>0</v>
      </c>
      <c r="AU1219" s="56">
        <f t="shared" ca="1" si="537"/>
        <v>0</v>
      </c>
      <c r="AV1219" s="56">
        <f t="shared" ca="1" si="537"/>
        <v>0</v>
      </c>
      <c r="AW1219" s="56">
        <f t="shared" ca="1" si="537"/>
        <v>0</v>
      </c>
      <c r="AX1219" s="56">
        <f t="shared" ca="1" si="537"/>
        <v>0</v>
      </c>
      <c r="AY1219" s="56">
        <f t="shared" ca="1" si="537"/>
        <v>0</v>
      </c>
      <c r="AZ1219" s="56">
        <f t="shared" ca="1" si="537"/>
        <v>0</v>
      </c>
      <c r="BA1219" s="56">
        <f t="shared" ca="1" si="537"/>
        <v>0</v>
      </c>
      <c r="BB1219" s="56">
        <f t="shared" ca="1" si="537"/>
        <v>0</v>
      </c>
      <c r="BC1219" s="56">
        <f t="shared" ca="1" si="537"/>
        <v>0</v>
      </c>
      <c r="BD1219" s="56">
        <f t="shared" ca="1" si="537"/>
        <v>0</v>
      </c>
      <c r="BE1219" s="56">
        <f t="shared" ca="1" si="537"/>
        <v>0</v>
      </c>
      <c r="BF1219" s="56">
        <f t="shared" ca="1" si="537"/>
        <v>0</v>
      </c>
      <c r="BG1219" s="56">
        <f t="shared" ca="1" si="537"/>
        <v>0</v>
      </c>
      <c r="BH1219" s="1"/>
    </row>
    <row r="1220" spans="2:60" s="4" customFormat="1" ht="12" customHeight="1" x14ac:dyDescent="0.2">
      <c r="B1220" s="117" t="s">
        <v>2411</v>
      </c>
      <c r="C1220" s="4" t="s">
        <v>2403</v>
      </c>
      <c r="E1220" s="62"/>
      <c r="F1220" s="63" t="s">
        <v>1678</v>
      </c>
      <c r="G1220" s="50" t="s">
        <v>1678</v>
      </c>
      <c r="H1220" s="50" t="s">
        <v>2405</v>
      </c>
      <c r="I1220" s="51"/>
      <c r="J1220" s="52">
        <v>30</v>
      </c>
      <c r="K1220" s="52"/>
      <c r="L1220" s="53">
        <v>43620</v>
      </c>
      <c r="M1220" s="54">
        <f t="shared" si="527"/>
        <v>2</v>
      </c>
      <c r="N1220" s="52">
        <f t="shared" si="528"/>
        <v>23</v>
      </c>
      <c r="O1220" s="55">
        <f t="shared" ca="1" si="529"/>
        <v>28</v>
      </c>
      <c r="P1220" s="55" t="str">
        <f t="shared" ca="1" si="530"/>
        <v>2019.7</v>
      </c>
      <c r="Q1220" s="56">
        <f t="shared" si="531"/>
        <v>0</v>
      </c>
      <c r="R1220" s="52">
        <f t="shared" ca="1" si="532"/>
        <v>36</v>
      </c>
      <c r="S1220" s="52"/>
      <c r="T1220" s="52" t="str">
        <f t="shared" ca="1" si="533"/>
        <v>OV</v>
      </c>
      <c r="U1220" s="57" t="s">
        <v>178</v>
      </c>
      <c r="V1220" s="58">
        <f t="shared" ca="1" si="534"/>
        <v>0</v>
      </c>
      <c r="W1220" s="59"/>
      <c r="X1220" s="60"/>
      <c r="Y1220" s="61"/>
      <c r="Z1220" s="56">
        <f t="shared" ca="1" si="535"/>
        <v>0</v>
      </c>
      <c r="AA1220" s="56">
        <f t="shared" ca="1" si="535"/>
        <v>0</v>
      </c>
      <c r="AB1220" s="56">
        <f t="shared" ca="1" si="535"/>
        <v>0</v>
      </c>
      <c r="AC1220" s="56">
        <f t="shared" ca="1" si="535"/>
        <v>0</v>
      </c>
      <c r="AD1220" s="56">
        <f t="shared" ca="1" si="535"/>
        <v>0</v>
      </c>
      <c r="AE1220" s="56">
        <f t="shared" ca="1" si="535"/>
        <v>0</v>
      </c>
      <c r="AF1220" s="56">
        <f t="shared" ca="1" si="535"/>
        <v>0</v>
      </c>
      <c r="AG1220" s="56">
        <f t="shared" ca="1" si="535"/>
        <v>0</v>
      </c>
      <c r="AH1220" s="56">
        <f t="shared" ca="1" si="535"/>
        <v>0</v>
      </c>
      <c r="AI1220" s="56">
        <f t="shared" ca="1" si="535"/>
        <v>0</v>
      </c>
      <c r="AJ1220" s="56">
        <f t="shared" ca="1" si="536"/>
        <v>0</v>
      </c>
      <c r="AK1220" s="56">
        <f t="shared" ca="1" si="536"/>
        <v>0</v>
      </c>
      <c r="AL1220" s="56">
        <f t="shared" ca="1" si="536"/>
        <v>0</v>
      </c>
      <c r="AM1220" s="56">
        <f t="shared" ca="1" si="536"/>
        <v>0</v>
      </c>
      <c r="AN1220" s="56">
        <f t="shared" ca="1" si="536"/>
        <v>0</v>
      </c>
      <c r="AO1220" s="56">
        <f t="shared" ca="1" si="536"/>
        <v>0</v>
      </c>
      <c r="AP1220" s="56">
        <f t="shared" ca="1" si="536"/>
        <v>0</v>
      </c>
      <c r="AQ1220" s="56">
        <f t="shared" ca="1" si="536"/>
        <v>0</v>
      </c>
      <c r="AR1220" s="56">
        <f t="shared" ca="1" si="536"/>
        <v>0</v>
      </c>
      <c r="AS1220" s="56">
        <f t="shared" ca="1" si="536"/>
        <v>0</v>
      </c>
      <c r="AT1220" s="56">
        <f t="shared" ca="1" si="537"/>
        <v>0</v>
      </c>
      <c r="AU1220" s="56">
        <f t="shared" ca="1" si="537"/>
        <v>0</v>
      </c>
      <c r="AV1220" s="56">
        <f t="shared" ca="1" si="537"/>
        <v>0</v>
      </c>
      <c r="AW1220" s="56">
        <f t="shared" ca="1" si="537"/>
        <v>0</v>
      </c>
      <c r="AX1220" s="56">
        <f t="shared" ca="1" si="537"/>
        <v>0</v>
      </c>
      <c r="AY1220" s="56">
        <f t="shared" ca="1" si="537"/>
        <v>0</v>
      </c>
      <c r="AZ1220" s="56">
        <f t="shared" ca="1" si="537"/>
        <v>0</v>
      </c>
      <c r="BA1220" s="56">
        <f t="shared" ca="1" si="537"/>
        <v>0</v>
      </c>
      <c r="BB1220" s="56">
        <f t="shared" ca="1" si="537"/>
        <v>0</v>
      </c>
      <c r="BC1220" s="56">
        <f t="shared" ca="1" si="537"/>
        <v>0</v>
      </c>
      <c r="BD1220" s="56">
        <f t="shared" ca="1" si="537"/>
        <v>0</v>
      </c>
      <c r="BE1220" s="56">
        <f t="shared" ca="1" si="537"/>
        <v>0</v>
      </c>
      <c r="BF1220" s="56">
        <f t="shared" ca="1" si="537"/>
        <v>0</v>
      </c>
      <c r="BG1220" s="56">
        <f t="shared" ca="1" si="537"/>
        <v>0</v>
      </c>
      <c r="BH1220" s="1"/>
    </row>
    <row r="1221" spans="2:60" s="4" customFormat="1" ht="12" customHeight="1" x14ac:dyDescent="0.2">
      <c r="B1221" s="117" t="s">
        <v>2411</v>
      </c>
      <c r="C1221" s="4" t="s">
        <v>2403</v>
      </c>
      <c r="E1221" s="62"/>
      <c r="F1221" s="63" t="s">
        <v>1678</v>
      </c>
      <c r="G1221" s="50" t="s">
        <v>1678</v>
      </c>
      <c r="H1221" s="50" t="s">
        <v>2405</v>
      </c>
      <c r="I1221" s="51"/>
      <c r="J1221" s="52">
        <v>30</v>
      </c>
      <c r="K1221" s="52"/>
      <c r="L1221" s="53">
        <v>43627</v>
      </c>
      <c r="M1221" s="54">
        <f t="shared" si="527"/>
        <v>2</v>
      </c>
      <c r="N1221" s="52">
        <f t="shared" si="528"/>
        <v>24</v>
      </c>
      <c r="O1221" s="55">
        <f t="shared" ca="1" si="529"/>
        <v>28</v>
      </c>
      <c r="P1221" s="55" t="str">
        <f t="shared" ca="1" si="530"/>
        <v>2019.7</v>
      </c>
      <c r="Q1221" s="56">
        <f t="shared" si="531"/>
        <v>0</v>
      </c>
      <c r="R1221" s="52">
        <f t="shared" ca="1" si="532"/>
        <v>29</v>
      </c>
      <c r="S1221" s="52"/>
      <c r="T1221" s="52" t="str">
        <f t="shared" ca="1" si="533"/>
        <v>OV</v>
      </c>
      <c r="U1221" s="57" t="s">
        <v>178</v>
      </c>
      <c r="V1221" s="58">
        <f t="shared" ca="1" si="534"/>
        <v>0</v>
      </c>
      <c r="W1221" s="59"/>
      <c r="X1221" s="60"/>
      <c r="Y1221" s="61"/>
      <c r="Z1221" s="56">
        <f t="shared" ref="Z1221:AI1230" ca="1" si="538">IF($O1221-WEEKNUM(Z$1815)=0,$Y1221,0)</f>
        <v>0</v>
      </c>
      <c r="AA1221" s="56">
        <f t="shared" ca="1" si="538"/>
        <v>0</v>
      </c>
      <c r="AB1221" s="56">
        <f t="shared" ca="1" si="538"/>
        <v>0</v>
      </c>
      <c r="AC1221" s="56">
        <f t="shared" ca="1" si="538"/>
        <v>0</v>
      </c>
      <c r="AD1221" s="56">
        <f t="shared" ca="1" si="538"/>
        <v>0</v>
      </c>
      <c r="AE1221" s="56">
        <f t="shared" ca="1" si="538"/>
        <v>0</v>
      </c>
      <c r="AF1221" s="56">
        <f t="shared" ca="1" si="538"/>
        <v>0</v>
      </c>
      <c r="AG1221" s="56">
        <f t="shared" ca="1" si="538"/>
        <v>0</v>
      </c>
      <c r="AH1221" s="56">
        <f t="shared" ca="1" si="538"/>
        <v>0</v>
      </c>
      <c r="AI1221" s="56">
        <f t="shared" ca="1" si="538"/>
        <v>0</v>
      </c>
      <c r="AJ1221" s="56">
        <f t="shared" ref="AJ1221:AS1230" ca="1" si="539">IF($O1221-WEEKNUM(AJ$1815)=0,$Y1221,0)</f>
        <v>0</v>
      </c>
      <c r="AK1221" s="56">
        <f t="shared" ca="1" si="539"/>
        <v>0</v>
      </c>
      <c r="AL1221" s="56">
        <f t="shared" ca="1" si="539"/>
        <v>0</v>
      </c>
      <c r="AM1221" s="56">
        <f t="shared" ca="1" si="539"/>
        <v>0</v>
      </c>
      <c r="AN1221" s="56">
        <f t="shared" ca="1" si="539"/>
        <v>0</v>
      </c>
      <c r="AO1221" s="56">
        <f t="shared" ca="1" si="539"/>
        <v>0</v>
      </c>
      <c r="AP1221" s="56">
        <f t="shared" ca="1" si="539"/>
        <v>0</v>
      </c>
      <c r="AQ1221" s="56">
        <f t="shared" ca="1" si="539"/>
        <v>0</v>
      </c>
      <c r="AR1221" s="56">
        <f t="shared" ca="1" si="539"/>
        <v>0</v>
      </c>
      <c r="AS1221" s="56">
        <f t="shared" ca="1" si="539"/>
        <v>0</v>
      </c>
      <c r="AT1221" s="56">
        <f t="shared" ref="AT1221:BG1230" ca="1" si="540">IF($O1221-WEEKNUM(AT$1815)=0,$Y1221,0)</f>
        <v>0</v>
      </c>
      <c r="AU1221" s="56">
        <f t="shared" ca="1" si="540"/>
        <v>0</v>
      </c>
      <c r="AV1221" s="56">
        <f t="shared" ca="1" si="540"/>
        <v>0</v>
      </c>
      <c r="AW1221" s="56">
        <f t="shared" ca="1" si="540"/>
        <v>0</v>
      </c>
      <c r="AX1221" s="56">
        <f t="shared" ca="1" si="540"/>
        <v>0</v>
      </c>
      <c r="AY1221" s="56">
        <f t="shared" ca="1" si="540"/>
        <v>0</v>
      </c>
      <c r="AZ1221" s="56">
        <f t="shared" ca="1" si="540"/>
        <v>0</v>
      </c>
      <c r="BA1221" s="56">
        <f t="shared" ca="1" si="540"/>
        <v>0</v>
      </c>
      <c r="BB1221" s="56">
        <f t="shared" ca="1" si="540"/>
        <v>0</v>
      </c>
      <c r="BC1221" s="56">
        <f t="shared" ca="1" si="540"/>
        <v>0</v>
      </c>
      <c r="BD1221" s="56">
        <f t="shared" ca="1" si="540"/>
        <v>0</v>
      </c>
      <c r="BE1221" s="56">
        <f t="shared" ca="1" si="540"/>
        <v>0</v>
      </c>
      <c r="BF1221" s="56">
        <f t="shared" ca="1" si="540"/>
        <v>0</v>
      </c>
      <c r="BG1221" s="56">
        <f t="shared" ca="1" si="540"/>
        <v>0</v>
      </c>
      <c r="BH1221" s="1"/>
    </row>
    <row r="1222" spans="2:60" s="4" customFormat="1" ht="12" customHeight="1" x14ac:dyDescent="0.2">
      <c r="B1222" s="117" t="s">
        <v>2411</v>
      </c>
      <c r="C1222" s="4" t="s">
        <v>2403</v>
      </c>
      <c r="E1222" s="62"/>
      <c r="F1222" s="63" t="s">
        <v>1678</v>
      </c>
      <c r="G1222" s="50" t="s">
        <v>1678</v>
      </c>
      <c r="H1222" s="50" t="s">
        <v>2405</v>
      </c>
      <c r="I1222" s="51"/>
      <c r="J1222" s="52">
        <v>30</v>
      </c>
      <c r="K1222" s="52"/>
      <c r="L1222" s="53">
        <v>43634</v>
      </c>
      <c r="M1222" s="54">
        <f t="shared" si="527"/>
        <v>2</v>
      </c>
      <c r="N1222" s="52">
        <f t="shared" si="528"/>
        <v>25</v>
      </c>
      <c r="O1222" s="55">
        <f t="shared" ca="1" si="529"/>
        <v>28</v>
      </c>
      <c r="P1222" s="55" t="str">
        <f t="shared" ca="1" si="530"/>
        <v>2019.7</v>
      </c>
      <c r="Q1222" s="56">
        <f t="shared" si="531"/>
        <v>29082.017149590265</v>
      </c>
      <c r="R1222" s="52">
        <f t="shared" ca="1" si="532"/>
        <v>22</v>
      </c>
      <c r="S1222" s="52"/>
      <c r="T1222" s="52" t="str">
        <f t="shared" ca="1" si="533"/>
        <v>OV</v>
      </c>
      <c r="U1222" s="57" t="s">
        <v>178</v>
      </c>
      <c r="V1222" s="58">
        <f t="shared" ca="1" si="534"/>
        <v>0</v>
      </c>
      <c r="W1222" s="59"/>
      <c r="X1222" s="60"/>
      <c r="Y1222" s="61">
        <v>29082.017149590265</v>
      </c>
      <c r="Z1222" s="56">
        <f t="shared" ca="1" si="538"/>
        <v>0</v>
      </c>
      <c r="AA1222" s="56">
        <f t="shared" ca="1" si="538"/>
        <v>0</v>
      </c>
      <c r="AB1222" s="56">
        <f t="shared" ca="1" si="538"/>
        <v>0</v>
      </c>
      <c r="AC1222" s="56">
        <f t="shared" ca="1" si="538"/>
        <v>0</v>
      </c>
      <c r="AD1222" s="56">
        <f t="shared" ca="1" si="538"/>
        <v>0</v>
      </c>
      <c r="AE1222" s="56">
        <f t="shared" ca="1" si="538"/>
        <v>0</v>
      </c>
      <c r="AF1222" s="56">
        <f t="shared" ca="1" si="538"/>
        <v>0</v>
      </c>
      <c r="AG1222" s="56">
        <f t="shared" ca="1" si="538"/>
        <v>0</v>
      </c>
      <c r="AH1222" s="56">
        <f t="shared" ca="1" si="538"/>
        <v>0</v>
      </c>
      <c r="AI1222" s="56">
        <f t="shared" ca="1" si="538"/>
        <v>29082.017149590265</v>
      </c>
      <c r="AJ1222" s="56">
        <f t="shared" ca="1" si="539"/>
        <v>0</v>
      </c>
      <c r="AK1222" s="56">
        <f t="shared" ca="1" si="539"/>
        <v>0</v>
      </c>
      <c r="AL1222" s="56">
        <f t="shared" ca="1" si="539"/>
        <v>0</v>
      </c>
      <c r="AM1222" s="56">
        <f t="shared" ca="1" si="539"/>
        <v>0</v>
      </c>
      <c r="AN1222" s="56">
        <f t="shared" ca="1" si="539"/>
        <v>0</v>
      </c>
      <c r="AO1222" s="56">
        <f t="shared" ca="1" si="539"/>
        <v>0</v>
      </c>
      <c r="AP1222" s="56">
        <f t="shared" ca="1" si="539"/>
        <v>0</v>
      </c>
      <c r="AQ1222" s="56">
        <f t="shared" ca="1" si="539"/>
        <v>0</v>
      </c>
      <c r="AR1222" s="56">
        <f t="shared" ca="1" si="539"/>
        <v>0</v>
      </c>
      <c r="AS1222" s="56">
        <f t="shared" ca="1" si="539"/>
        <v>0</v>
      </c>
      <c r="AT1222" s="56">
        <f t="shared" ca="1" si="540"/>
        <v>0</v>
      </c>
      <c r="AU1222" s="56">
        <f t="shared" ca="1" si="540"/>
        <v>0</v>
      </c>
      <c r="AV1222" s="56">
        <f t="shared" ca="1" si="540"/>
        <v>0</v>
      </c>
      <c r="AW1222" s="56">
        <f t="shared" ca="1" si="540"/>
        <v>0</v>
      </c>
      <c r="AX1222" s="56">
        <f t="shared" ca="1" si="540"/>
        <v>0</v>
      </c>
      <c r="AY1222" s="56">
        <f t="shared" ca="1" si="540"/>
        <v>0</v>
      </c>
      <c r="AZ1222" s="56">
        <f t="shared" ca="1" si="540"/>
        <v>0</v>
      </c>
      <c r="BA1222" s="56">
        <f t="shared" ca="1" si="540"/>
        <v>0</v>
      </c>
      <c r="BB1222" s="56">
        <f t="shared" ca="1" si="540"/>
        <v>0</v>
      </c>
      <c r="BC1222" s="56">
        <f t="shared" ca="1" si="540"/>
        <v>0</v>
      </c>
      <c r="BD1222" s="56">
        <f t="shared" ca="1" si="540"/>
        <v>0</v>
      </c>
      <c r="BE1222" s="56">
        <f t="shared" ca="1" si="540"/>
        <v>0</v>
      </c>
      <c r="BF1222" s="56">
        <f t="shared" ca="1" si="540"/>
        <v>0</v>
      </c>
      <c r="BG1222" s="56">
        <f t="shared" ca="1" si="540"/>
        <v>0</v>
      </c>
      <c r="BH1222" s="1"/>
    </row>
    <row r="1223" spans="2:60" s="4" customFormat="1" ht="12" customHeight="1" x14ac:dyDescent="0.2">
      <c r="B1223" s="117" t="s">
        <v>2411</v>
      </c>
      <c r="C1223" s="4" t="s">
        <v>2403</v>
      </c>
      <c r="E1223" s="62"/>
      <c r="F1223" s="63" t="s">
        <v>1678</v>
      </c>
      <c r="G1223" s="50" t="s">
        <v>1678</v>
      </c>
      <c r="H1223" s="50" t="s">
        <v>2405</v>
      </c>
      <c r="I1223" s="51"/>
      <c r="J1223" s="52">
        <v>30</v>
      </c>
      <c r="K1223" s="52"/>
      <c r="L1223" s="53">
        <v>43641</v>
      </c>
      <c r="M1223" s="54">
        <f t="shared" si="527"/>
        <v>2</v>
      </c>
      <c r="N1223" s="52">
        <f t="shared" si="528"/>
        <v>26</v>
      </c>
      <c r="O1223" s="55">
        <f t="shared" ca="1" si="529"/>
        <v>28</v>
      </c>
      <c r="P1223" s="55" t="str">
        <f t="shared" ca="1" si="530"/>
        <v>2019.7</v>
      </c>
      <c r="Q1223" s="56">
        <f t="shared" si="531"/>
        <v>0</v>
      </c>
      <c r="R1223" s="52">
        <f t="shared" ca="1" si="532"/>
        <v>15</v>
      </c>
      <c r="S1223" s="52"/>
      <c r="T1223" s="52" t="str">
        <f t="shared" ca="1" si="533"/>
        <v>OV</v>
      </c>
      <c r="U1223" s="57" t="s">
        <v>178</v>
      </c>
      <c r="V1223" s="58">
        <f t="shared" ca="1" si="534"/>
        <v>0</v>
      </c>
      <c r="W1223" s="59"/>
      <c r="X1223" s="60"/>
      <c r="Y1223" s="61"/>
      <c r="Z1223" s="56">
        <f t="shared" ca="1" si="538"/>
        <v>0</v>
      </c>
      <c r="AA1223" s="56">
        <f t="shared" ca="1" si="538"/>
        <v>0</v>
      </c>
      <c r="AB1223" s="56">
        <f t="shared" ca="1" si="538"/>
        <v>0</v>
      </c>
      <c r="AC1223" s="56">
        <f t="shared" ca="1" si="538"/>
        <v>0</v>
      </c>
      <c r="AD1223" s="56">
        <f t="shared" ca="1" si="538"/>
        <v>0</v>
      </c>
      <c r="AE1223" s="56">
        <f t="shared" ca="1" si="538"/>
        <v>0</v>
      </c>
      <c r="AF1223" s="56">
        <f t="shared" ca="1" si="538"/>
        <v>0</v>
      </c>
      <c r="AG1223" s="56">
        <f t="shared" ca="1" si="538"/>
        <v>0</v>
      </c>
      <c r="AH1223" s="56">
        <f t="shared" ca="1" si="538"/>
        <v>0</v>
      </c>
      <c r="AI1223" s="56">
        <f t="shared" ca="1" si="538"/>
        <v>0</v>
      </c>
      <c r="AJ1223" s="56">
        <f t="shared" ca="1" si="539"/>
        <v>0</v>
      </c>
      <c r="AK1223" s="56">
        <f t="shared" ca="1" si="539"/>
        <v>0</v>
      </c>
      <c r="AL1223" s="56">
        <f t="shared" ca="1" si="539"/>
        <v>0</v>
      </c>
      <c r="AM1223" s="56">
        <f t="shared" ca="1" si="539"/>
        <v>0</v>
      </c>
      <c r="AN1223" s="56">
        <f t="shared" ca="1" si="539"/>
        <v>0</v>
      </c>
      <c r="AO1223" s="56">
        <f t="shared" ca="1" si="539"/>
        <v>0</v>
      </c>
      <c r="AP1223" s="56">
        <f t="shared" ca="1" si="539"/>
        <v>0</v>
      </c>
      <c r="AQ1223" s="56">
        <f t="shared" ca="1" si="539"/>
        <v>0</v>
      </c>
      <c r="AR1223" s="56">
        <f t="shared" ca="1" si="539"/>
        <v>0</v>
      </c>
      <c r="AS1223" s="56">
        <f t="shared" ca="1" si="539"/>
        <v>0</v>
      </c>
      <c r="AT1223" s="56">
        <f t="shared" ca="1" si="540"/>
        <v>0</v>
      </c>
      <c r="AU1223" s="56">
        <f t="shared" ca="1" si="540"/>
        <v>0</v>
      </c>
      <c r="AV1223" s="56">
        <f t="shared" ca="1" si="540"/>
        <v>0</v>
      </c>
      <c r="AW1223" s="56">
        <f t="shared" ca="1" si="540"/>
        <v>0</v>
      </c>
      <c r="AX1223" s="56">
        <f t="shared" ca="1" si="540"/>
        <v>0</v>
      </c>
      <c r="AY1223" s="56">
        <f t="shared" ca="1" si="540"/>
        <v>0</v>
      </c>
      <c r="AZ1223" s="56">
        <f t="shared" ca="1" si="540"/>
        <v>0</v>
      </c>
      <c r="BA1223" s="56">
        <f t="shared" ca="1" si="540"/>
        <v>0</v>
      </c>
      <c r="BB1223" s="56">
        <f t="shared" ca="1" si="540"/>
        <v>0</v>
      </c>
      <c r="BC1223" s="56">
        <f t="shared" ca="1" si="540"/>
        <v>0</v>
      </c>
      <c r="BD1223" s="56">
        <f t="shared" ca="1" si="540"/>
        <v>0</v>
      </c>
      <c r="BE1223" s="56">
        <f t="shared" ca="1" si="540"/>
        <v>0</v>
      </c>
      <c r="BF1223" s="56">
        <f t="shared" ca="1" si="540"/>
        <v>0</v>
      </c>
      <c r="BG1223" s="56">
        <f t="shared" ca="1" si="540"/>
        <v>0</v>
      </c>
      <c r="BH1223" s="1"/>
    </row>
    <row r="1224" spans="2:60" s="4" customFormat="1" ht="12" customHeight="1" x14ac:dyDescent="0.2">
      <c r="B1224" s="117" t="s">
        <v>2411</v>
      </c>
      <c r="C1224" s="4" t="s">
        <v>2403</v>
      </c>
      <c r="E1224" s="62"/>
      <c r="F1224" s="63" t="s">
        <v>1678</v>
      </c>
      <c r="G1224" s="50" t="s">
        <v>1678</v>
      </c>
      <c r="H1224" s="50" t="s">
        <v>2405</v>
      </c>
      <c r="I1224" s="51"/>
      <c r="J1224" s="52">
        <v>30</v>
      </c>
      <c r="K1224" s="52"/>
      <c r="L1224" s="53">
        <v>43648</v>
      </c>
      <c r="M1224" s="54">
        <f t="shared" si="527"/>
        <v>2</v>
      </c>
      <c r="N1224" s="52">
        <f t="shared" si="528"/>
        <v>27</v>
      </c>
      <c r="O1224" s="55">
        <f t="shared" ca="1" si="529"/>
        <v>28</v>
      </c>
      <c r="P1224" s="55" t="str">
        <f t="shared" ca="1" si="530"/>
        <v>2019.7</v>
      </c>
      <c r="Q1224" s="56">
        <f t="shared" si="531"/>
        <v>0</v>
      </c>
      <c r="R1224" s="52">
        <f t="shared" ca="1" si="532"/>
        <v>8</v>
      </c>
      <c r="S1224" s="52"/>
      <c r="T1224" s="52" t="str">
        <f t="shared" ca="1" si="533"/>
        <v>OV</v>
      </c>
      <c r="U1224" s="57" t="s">
        <v>178</v>
      </c>
      <c r="V1224" s="58">
        <f t="shared" ca="1" si="534"/>
        <v>0</v>
      </c>
      <c r="W1224" s="59"/>
      <c r="X1224" s="60"/>
      <c r="Y1224" s="61"/>
      <c r="Z1224" s="56">
        <f t="shared" ca="1" si="538"/>
        <v>0</v>
      </c>
      <c r="AA1224" s="56">
        <f t="shared" ca="1" si="538"/>
        <v>0</v>
      </c>
      <c r="AB1224" s="56">
        <f t="shared" ca="1" si="538"/>
        <v>0</v>
      </c>
      <c r="AC1224" s="56">
        <f t="shared" ca="1" si="538"/>
        <v>0</v>
      </c>
      <c r="AD1224" s="56">
        <f t="shared" ca="1" si="538"/>
        <v>0</v>
      </c>
      <c r="AE1224" s="56">
        <f t="shared" ca="1" si="538"/>
        <v>0</v>
      </c>
      <c r="AF1224" s="56">
        <f t="shared" ca="1" si="538"/>
        <v>0</v>
      </c>
      <c r="AG1224" s="56">
        <f t="shared" ca="1" si="538"/>
        <v>0</v>
      </c>
      <c r="AH1224" s="56">
        <f t="shared" ca="1" si="538"/>
        <v>0</v>
      </c>
      <c r="AI1224" s="56">
        <f t="shared" ca="1" si="538"/>
        <v>0</v>
      </c>
      <c r="AJ1224" s="56">
        <f t="shared" ca="1" si="539"/>
        <v>0</v>
      </c>
      <c r="AK1224" s="56">
        <f t="shared" ca="1" si="539"/>
        <v>0</v>
      </c>
      <c r="AL1224" s="56">
        <f t="shared" ca="1" si="539"/>
        <v>0</v>
      </c>
      <c r="AM1224" s="56">
        <f t="shared" ca="1" si="539"/>
        <v>0</v>
      </c>
      <c r="AN1224" s="56">
        <f t="shared" ca="1" si="539"/>
        <v>0</v>
      </c>
      <c r="AO1224" s="56">
        <f t="shared" ca="1" si="539"/>
        <v>0</v>
      </c>
      <c r="AP1224" s="56">
        <f t="shared" ca="1" si="539"/>
        <v>0</v>
      </c>
      <c r="AQ1224" s="56">
        <f t="shared" ca="1" si="539"/>
        <v>0</v>
      </c>
      <c r="AR1224" s="56">
        <f t="shared" ca="1" si="539"/>
        <v>0</v>
      </c>
      <c r="AS1224" s="56">
        <f t="shared" ca="1" si="539"/>
        <v>0</v>
      </c>
      <c r="AT1224" s="56">
        <f t="shared" ca="1" si="540"/>
        <v>0</v>
      </c>
      <c r="AU1224" s="56">
        <f t="shared" ca="1" si="540"/>
        <v>0</v>
      </c>
      <c r="AV1224" s="56">
        <f t="shared" ca="1" si="540"/>
        <v>0</v>
      </c>
      <c r="AW1224" s="56">
        <f t="shared" ca="1" si="540"/>
        <v>0</v>
      </c>
      <c r="AX1224" s="56">
        <f t="shared" ca="1" si="540"/>
        <v>0</v>
      </c>
      <c r="AY1224" s="56">
        <f t="shared" ca="1" si="540"/>
        <v>0</v>
      </c>
      <c r="AZ1224" s="56">
        <f t="shared" ca="1" si="540"/>
        <v>0</v>
      </c>
      <c r="BA1224" s="56">
        <f t="shared" ca="1" si="540"/>
        <v>0</v>
      </c>
      <c r="BB1224" s="56">
        <f t="shared" ca="1" si="540"/>
        <v>0</v>
      </c>
      <c r="BC1224" s="56">
        <f t="shared" ca="1" si="540"/>
        <v>0</v>
      </c>
      <c r="BD1224" s="56">
        <f t="shared" ca="1" si="540"/>
        <v>0</v>
      </c>
      <c r="BE1224" s="56">
        <f t="shared" ca="1" si="540"/>
        <v>0</v>
      </c>
      <c r="BF1224" s="56">
        <f t="shared" ca="1" si="540"/>
        <v>0</v>
      </c>
      <c r="BG1224" s="56">
        <f t="shared" ca="1" si="540"/>
        <v>0</v>
      </c>
      <c r="BH1224" s="1"/>
    </row>
    <row r="1225" spans="2:60" s="4" customFormat="1" ht="12" customHeight="1" x14ac:dyDescent="0.2">
      <c r="B1225" s="117" t="s">
        <v>2411</v>
      </c>
      <c r="C1225" s="4" t="s">
        <v>2403</v>
      </c>
      <c r="E1225" s="62"/>
      <c r="F1225" s="63" t="s">
        <v>1678</v>
      </c>
      <c r="G1225" s="50" t="s">
        <v>1678</v>
      </c>
      <c r="H1225" s="50" t="s">
        <v>2405</v>
      </c>
      <c r="I1225" s="51"/>
      <c r="J1225" s="52">
        <v>30</v>
      </c>
      <c r="K1225" s="52"/>
      <c r="L1225" s="53">
        <v>43655</v>
      </c>
      <c r="M1225" s="54">
        <f t="shared" si="527"/>
        <v>2</v>
      </c>
      <c r="N1225" s="52">
        <f t="shared" si="528"/>
        <v>28</v>
      </c>
      <c r="O1225" s="55">
        <f t="shared" ca="1" si="529"/>
        <v>28</v>
      </c>
      <c r="P1225" s="55" t="str">
        <f t="shared" ca="1" si="530"/>
        <v>2019.7</v>
      </c>
      <c r="Q1225" s="56">
        <f t="shared" si="531"/>
        <v>0</v>
      </c>
      <c r="R1225" s="52">
        <f t="shared" ca="1" si="532"/>
        <v>1</v>
      </c>
      <c r="S1225" s="52"/>
      <c r="T1225" s="52" t="str">
        <f t="shared" ca="1" si="533"/>
        <v>OV</v>
      </c>
      <c r="U1225" s="57" t="s">
        <v>178</v>
      </c>
      <c r="V1225" s="58">
        <f t="shared" ca="1" si="534"/>
        <v>0</v>
      </c>
      <c r="W1225" s="59"/>
      <c r="X1225" s="60"/>
      <c r="Y1225" s="61"/>
      <c r="Z1225" s="56">
        <f t="shared" ca="1" si="538"/>
        <v>0</v>
      </c>
      <c r="AA1225" s="56">
        <f t="shared" ca="1" si="538"/>
        <v>0</v>
      </c>
      <c r="AB1225" s="56">
        <f t="shared" ca="1" si="538"/>
        <v>0</v>
      </c>
      <c r="AC1225" s="56">
        <f t="shared" ca="1" si="538"/>
        <v>0</v>
      </c>
      <c r="AD1225" s="56">
        <f t="shared" ca="1" si="538"/>
        <v>0</v>
      </c>
      <c r="AE1225" s="56">
        <f t="shared" ca="1" si="538"/>
        <v>0</v>
      </c>
      <c r="AF1225" s="56">
        <f t="shared" ca="1" si="538"/>
        <v>0</v>
      </c>
      <c r="AG1225" s="56">
        <f t="shared" ca="1" si="538"/>
        <v>0</v>
      </c>
      <c r="AH1225" s="56">
        <f t="shared" ca="1" si="538"/>
        <v>0</v>
      </c>
      <c r="AI1225" s="56">
        <f t="shared" ca="1" si="538"/>
        <v>0</v>
      </c>
      <c r="AJ1225" s="56">
        <f t="shared" ca="1" si="539"/>
        <v>0</v>
      </c>
      <c r="AK1225" s="56">
        <f t="shared" ca="1" si="539"/>
        <v>0</v>
      </c>
      <c r="AL1225" s="56">
        <f t="shared" ca="1" si="539"/>
        <v>0</v>
      </c>
      <c r="AM1225" s="56">
        <f t="shared" ca="1" si="539"/>
        <v>0</v>
      </c>
      <c r="AN1225" s="56">
        <f t="shared" ca="1" si="539"/>
        <v>0</v>
      </c>
      <c r="AO1225" s="56">
        <f t="shared" ca="1" si="539"/>
        <v>0</v>
      </c>
      <c r="AP1225" s="56">
        <f t="shared" ca="1" si="539"/>
        <v>0</v>
      </c>
      <c r="AQ1225" s="56">
        <f t="shared" ca="1" si="539"/>
        <v>0</v>
      </c>
      <c r="AR1225" s="56">
        <f t="shared" ca="1" si="539"/>
        <v>0</v>
      </c>
      <c r="AS1225" s="56">
        <f t="shared" ca="1" si="539"/>
        <v>0</v>
      </c>
      <c r="AT1225" s="56">
        <f t="shared" ca="1" si="540"/>
        <v>0</v>
      </c>
      <c r="AU1225" s="56">
        <f t="shared" ca="1" si="540"/>
        <v>0</v>
      </c>
      <c r="AV1225" s="56">
        <f t="shared" ca="1" si="540"/>
        <v>0</v>
      </c>
      <c r="AW1225" s="56">
        <f t="shared" ca="1" si="540"/>
        <v>0</v>
      </c>
      <c r="AX1225" s="56">
        <f t="shared" ca="1" si="540"/>
        <v>0</v>
      </c>
      <c r="AY1225" s="56">
        <f t="shared" ca="1" si="540"/>
        <v>0</v>
      </c>
      <c r="AZ1225" s="56">
        <f t="shared" ca="1" si="540"/>
        <v>0</v>
      </c>
      <c r="BA1225" s="56">
        <f t="shared" ca="1" si="540"/>
        <v>0</v>
      </c>
      <c r="BB1225" s="56">
        <f t="shared" ca="1" si="540"/>
        <v>0</v>
      </c>
      <c r="BC1225" s="56">
        <f t="shared" ca="1" si="540"/>
        <v>0</v>
      </c>
      <c r="BD1225" s="56">
        <f t="shared" ca="1" si="540"/>
        <v>0</v>
      </c>
      <c r="BE1225" s="56">
        <f t="shared" ca="1" si="540"/>
        <v>0</v>
      </c>
      <c r="BF1225" s="56">
        <f t="shared" ca="1" si="540"/>
        <v>0</v>
      </c>
      <c r="BG1225" s="56">
        <f t="shared" ca="1" si="540"/>
        <v>0</v>
      </c>
      <c r="BH1225" s="1"/>
    </row>
    <row r="1226" spans="2:60" s="4" customFormat="1" ht="12" customHeight="1" x14ac:dyDescent="0.2">
      <c r="B1226" s="117" t="s">
        <v>2411</v>
      </c>
      <c r="C1226" s="4" t="s">
        <v>2403</v>
      </c>
      <c r="E1226" s="62"/>
      <c r="F1226" s="63" t="s">
        <v>1678</v>
      </c>
      <c r="G1226" s="50" t="s">
        <v>1678</v>
      </c>
      <c r="H1226" s="50" t="s">
        <v>2405</v>
      </c>
      <c r="I1226" s="51"/>
      <c r="J1226" s="52">
        <v>30</v>
      </c>
      <c r="K1226" s="52"/>
      <c r="L1226" s="53">
        <v>43662</v>
      </c>
      <c r="M1226" s="54">
        <f t="shared" si="527"/>
        <v>2</v>
      </c>
      <c r="N1226" s="52">
        <f t="shared" si="528"/>
        <v>29</v>
      </c>
      <c r="O1226" s="55">
        <f t="shared" ca="1" si="529"/>
        <v>29</v>
      </c>
      <c r="P1226" s="55" t="str">
        <f t="shared" ca="1" si="530"/>
        <v>2019.7</v>
      </c>
      <c r="Q1226" s="56">
        <f t="shared" si="531"/>
        <v>28006.408598090584</v>
      </c>
      <c r="R1226" s="52">
        <f t="shared" ca="1" si="532"/>
        <v>-6</v>
      </c>
      <c r="S1226" s="52"/>
      <c r="T1226" s="52" t="str">
        <f t="shared" ca="1" si="533"/>
        <v/>
      </c>
      <c r="U1226" s="57" t="s">
        <v>178</v>
      </c>
      <c r="V1226" s="58">
        <f t="shared" ca="1" si="534"/>
        <v>0</v>
      </c>
      <c r="W1226" s="59"/>
      <c r="X1226" s="60"/>
      <c r="Y1226" s="61">
        <v>28006.408598090584</v>
      </c>
      <c r="Z1226" s="56">
        <f t="shared" ca="1" si="538"/>
        <v>0</v>
      </c>
      <c r="AA1226" s="56">
        <f t="shared" ca="1" si="538"/>
        <v>0</v>
      </c>
      <c r="AB1226" s="56">
        <f t="shared" ca="1" si="538"/>
        <v>0</v>
      </c>
      <c r="AC1226" s="56">
        <f t="shared" ca="1" si="538"/>
        <v>0</v>
      </c>
      <c r="AD1226" s="56">
        <f t="shared" ca="1" si="538"/>
        <v>0</v>
      </c>
      <c r="AE1226" s="56">
        <f t="shared" ca="1" si="538"/>
        <v>0</v>
      </c>
      <c r="AF1226" s="56">
        <f t="shared" ca="1" si="538"/>
        <v>0</v>
      </c>
      <c r="AG1226" s="56">
        <f t="shared" ca="1" si="538"/>
        <v>0</v>
      </c>
      <c r="AH1226" s="56">
        <f t="shared" ca="1" si="538"/>
        <v>0</v>
      </c>
      <c r="AI1226" s="56">
        <f t="shared" ca="1" si="538"/>
        <v>0</v>
      </c>
      <c r="AJ1226" s="56">
        <f t="shared" ca="1" si="539"/>
        <v>28006.408598090584</v>
      </c>
      <c r="AK1226" s="56">
        <f t="shared" ca="1" si="539"/>
        <v>0</v>
      </c>
      <c r="AL1226" s="56">
        <f t="shared" ca="1" si="539"/>
        <v>0</v>
      </c>
      <c r="AM1226" s="56">
        <f t="shared" ca="1" si="539"/>
        <v>0</v>
      </c>
      <c r="AN1226" s="56">
        <f t="shared" ca="1" si="539"/>
        <v>0</v>
      </c>
      <c r="AO1226" s="56">
        <f t="shared" ca="1" si="539"/>
        <v>0</v>
      </c>
      <c r="AP1226" s="56">
        <f t="shared" ca="1" si="539"/>
        <v>0</v>
      </c>
      <c r="AQ1226" s="56">
        <f t="shared" ca="1" si="539"/>
        <v>0</v>
      </c>
      <c r="AR1226" s="56">
        <f t="shared" ca="1" si="539"/>
        <v>0</v>
      </c>
      <c r="AS1226" s="56">
        <f t="shared" ca="1" si="539"/>
        <v>0</v>
      </c>
      <c r="AT1226" s="56">
        <f t="shared" ca="1" si="540"/>
        <v>0</v>
      </c>
      <c r="AU1226" s="56">
        <f t="shared" ca="1" si="540"/>
        <v>0</v>
      </c>
      <c r="AV1226" s="56">
        <f t="shared" ca="1" si="540"/>
        <v>0</v>
      </c>
      <c r="AW1226" s="56">
        <f t="shared" ca="1" si="540"/>
        <v>0</v>
      </c>
      <c r="AX1226" s="56">
        <f t="shared" ca="1" si="540"/>
        <v>0</v>
      </c>
      <c r="AY1226" s="56">
        <f t="shared" ca="1" si="540"/>
        <v>0</v>
      </c>
      <c r="AZ1226" s="56">
        <f t="shared" ca="1" si="540"/>
        <v>0</v>
      </c>
      <c r="BA1226" s="56">
        <f t="shared" ca="1" si="540"/>
        <v>0</v>
      </c>
      <c r="BB1226" s="56">
        <f t="shared" ca="1" si="540"/>
        <v>0</v>
      </c>
      <c r="BC1226" s="56">
        <f t="shared" ca="1" si="540"/>
        <v>0</v>
      </c>
      <c r="BD1226" s="56">
        <f t="shared" ca="1" si="540"/>
        <v>0</v>
      </c>
      <c r="BE1226" s="56">
        <f t="shared" ca="1" si="540"/>
        <v>0</v>
      </c>
      <c r="BF1226" s="56">
        <f t="shared" ca="1" si="540"/>
        <v>0</v>
      </c>
      <c r="BG1226" s="56">
        <f t="shared" ca="1" si="540"/>
        <v>0</v>
      </c>
      <c r="BH1226" s="1"/>
    </row>
    <row r="1227" spans="2:60" s="4" customFormat="1" ht="12" customHeight="1" x14ac:dyDescent="0.2">
      <c r="B1227" s="117" t="s">
        <v>2411</v>
      </c>
      <c r="C1227" s="4" t="s">
        <v>2403</v>
      </c>
      <c r="E1227" s="62"/>
      <c r="F1227" s="63" t="s">
        <v>1678</v>
      </c>
      <c r="G1227" s="50" t="s">
        <v>1678</v>
      </c>
      <c r="H1227" s="50" t="s">
        <v>2405</v>
      </c>
      <c r="I1227" s="51"/>
      <c r="J1227" s="52">
        <v>30</v>
      </c>
      <c r="K1227" s="52"/>
      <c r="L1227" s="53">
        <v>43669</v>
      </c>
      <c r="M1227" s="54">
        <f t="shared" si="527"/>
        <v>2</v>
      </c>
      <c r="N1227" s="52">
        <f t="shared" si="528"/>
        <v>30</v>
      </c>
      <c r="O1227" s="55">
        <f t="shared" ca="1" si="529"/>
        <v>30</v>
      </c>
      <c r="P1227" s="55" t="str">
        <f t="shared" ca="1" si="530"/>
        <v>2019.7</v>
      </c>
      <c r="Q1227" s="56">
        <f t="shared" si="531"/>
        <v>0</v>
      </c>
      <c r="R1227" s="52">
        <f t="shared" ca="1" si="532"/>
        <v>-13</v>
      </c>
      <c r="S1227" s="52"/>
      <c r="T1227" s="52" t="str">
        <f t="shared" ca="1" si="533"/>
        <v/>
      </c>
      <c r="U1227" s="57" t="s">
        <v>178</v>
      </c>
      <c r="V1227" s="58">
        <f t="shared" ca="1" si="534"/>
        <v>0</v>
      </c>
      <c r="W1227" s="59"/>
      <c r="X1227" s="60"/>
      <c r="Y1227" s="61"/>
      <c r="Z1227" s="56">
        <f t="shared" ca="1" si="538"/>
        <v>0</v>
      </c>
      <c r="AA1227" s="56">
        <f t="shared" ca="1" si="538"/>
        <v>0</v>
      </c>
      <c r="AB1227" s="56">
        <f t="shared" ca="1" si="538"/>
        <v>0</v>
      </c>
      <c r="AC1227" s="56">
        <f t="shared" ca="1" si="538"/>
        <v>0</v>
      </c>
      <c r="AD1227" s="56">
        <f t="shared" ca="1" si="538"/>
        <v>0</v>
      </c>
      <c r="AE1227" s="56">
        <f t="shared" ca="1" si="538"/>
        <v>0</v>
      </c>
      <c r="AF1227" s="56">
        <f t="shared" ca="1" si="538"/>
        <v>0</v>
      </c>
      <c r="AG1227" s="56">
        <f t="shared" ca="1" si="538"/>
        <v>0</v>
      </c>
      <c r="AH1227" s="56">
        <f t="shared" ca="1" si="538"/>
        <v>0</v>
      </c>
      <c r="AI1227" s="56">
        <f t="shared" ca="1" si="538"/>
        <v>0</v>
      </c>
      <c r="AJ1227" s="56">
        <f t="shared" ca="1" si="539"/>
        <v>0</v>
      </c>
      <c r="AK1227" s="56">
        <f t="shared" ca="1" si="539"/>
        <v>0</v>
      </c>
      <c r="AL1227" s="56">
        <f t="shared" ca="1" si="539"/>
        <v>0</v>
      </c>
      <c r="AM1227" s="56">
        <f t="shared" ca="1" si="539"/>
        <v>0</v>
      </c>
      <c r="AN1227" s="56">
        <f t="shared" ca="1" si="539"/>
        <v>0</v>
      </c>
      <c r="AO1227" s="56">
        <f t="shared" ca="1" si="539"/>
        <v>0</v>
      </c>
      <c r="AP1227" s="56">
        <f t="shared" ca="1" si="539"/>
        <v>0</v>
      </c>
      <c r="AQ1227" s="56">
        <f t="shared" ca="1" si="539"/>
        <v>0</v>
      </c>
      <c r="AR1227" s="56">
        <f t="shared" ca="1" si="539"/>
        <v>0</v>
      </c>
      <c r="AS1227" s="56">
        <f t="shared" ca="1" si="539"/>
        <v>0</v>
      </c>
      <c r="AT1227" s="56">
        <f t="shared" ca="1" si="540"/>
        <v>0</v>
      </c>
      <c r="AU1227" s="56">
        <f t="shared" ca="1" si="540"/>
        <v>0</v>
      </c>
      <c r="AV1227" s="56">
        <f t="shared" ca="1" si="540"/>
        <v>0</v>
      </c>
      <c r="AW1227" s="56">
        <f t="shared" ca="1" si="540"/>
        <v>0</v>
      </c>
      <c r="AX1227" s="56">
        <f t="shared" ca="1" si="540"/>
        <v>0</v>
      </c>
      <c r="AY1227" s="56">
        <f t="shared" ca="1" si="540"/>
        <v>0</v>
      </c>
      <c r="AZ1227" s="56">
        <f t="shared" ca="1" si="540"/>
        <v>0</v>
      </c>
      <c r="BA1227" s="56">
        <f t="shared" ca="1" si="540"/>
        <v>0</v>
      </c>
      <c r="BB1227" s="56">
        <f t="shared" ca="1" si="540"/>
        <v>0</v>
      </c>
      <c r="BC1227" s="56">
        <f t="shared" ca="1" si="540"/>
        <v>0</v>
      </c>
      <c r="BD1227" s="56">
        <f t="shared" ca="1" si="540"/>
        <v>0</v>
      </c>
      <c r="BE1227" s="56">
        <f t="shared" ca="1" si="540"/>
        <v>0</v>
      </c>
      <c r="BF1227" s="56">
        <f t="shared" ca="1" si="540"/>
        <v>0</v>
      </c>
      <c r="BG1227" s="56">
        <f t="shared" ca="1" si="540"/>
        <v>0</v>
      </c>
      <c r="BH1227" s="1"/>
    </row>
    <row r="1228" spans="2:60" s="4" customFormat="1" ht="12" customHeight="1" x14ac:dyDescent="0.2">
      <c r="B1228" s="117" t="s">
        <v>2411</v>
      </c>
      <c r="C1228" s="4" t="s">
        <v>2403</v>
      </c>
      <c r="E1228" s="62"/>
      <c r="F1228" s="63" t="s">
        <v>1678</v>
      </c>
      <c r="G1228" s="50" t="s">
        <v>1678</v>
      </c>
      <c r="H1228" s="50" t="s">
        <v>2405</v>
      </c>
      <c r="I1228" s="51"/>
      <c r="J1228" s="52">
        <v>30</v>
      </c>
      <c r="K1228" s="52"/>
      <c r="L1228" s="53">
        <v>43676</v>
      </c>
      <c r="M1228" s="54">
        <f t="shared" si="527"/>
        <v>2</v>
      </c>
      <c r="N1228" s="52">
        <f t="shared" si="528"/>
        <v>31</v>
      </c>
      <c r="O1228" s="55">
        <f t="shared" ca="1" si="529"/>
        <v>31</v>
      </c>
      <c r="P1228" s="55" t="str">
        <f t="shared" ca="1" si="530"/>
        <v>2019.7</v>
      </c>
      <c r="Q1228" s="56">
        <f t="shared" si="531"/>
        <v>0</v>
      </c>
      <c r="R1228" s="52">
        <f t="shared" ca="1" si="532"/>
        <v>-20</v>
      </c>
      <c r="S1228" s="52"/>
      <c r="T1228" s="52" t="str">
        <f t="shared" ca="1" si="533"/>
        <v/>
      </c>
      <c r="U1228" s="57" t="s">
        <v>178</v>
      </c>
      <c r="V1228" s="58">
        <f t="shared" ca="1" si="534"/>
        <v>0</v>
      </c>
      <c r="W1228" s="59"/>
      <c r="X1228" s="60"/>
      <c r="Y1228" s="61"/>
      <c r="Z1228" s="56">
        <f t="shared" ca="1" si="538"/>
        <v>0</v>
      </c>
      <c r="AA1228" s="56">
        <f t="shared" ca="1" si="538"/>
        <v>0</v>
      </c>
      <c r="AB1228" s="56">
        <f t="shared" ca="1" si="538"/>
        <v>0</v>
      </c>
      <c r="AC1228" s="56">
        <f t="shared" ca="1" si="538"/>
        <v>0</v>
      </c>
      <c r="AD1228" s="56">
        <f t="shared" ca="1" si="538"/>
        <v>0</v>
      </c>
      <c r="AE1228" s="56">
        <f t="shared" ca="1" si="538"/>
        <v>0</v>
      </c>
      <c r="AF1228" s="56">
        <f t="shared" ca="1" si="538"/>
        <v>0</v>
      </c>
      <c r="AG1228" s="56">
        <f t="shared" ca="1" si="538"/>
        <v>0</v>
      </c>
      <c r="AH1228" s="56">
        <f t="shared" ca="1" si="538"/>
        <v>0</v>
      </c>
      <c r="AI1228" s="56">
        <f t="shared" ca="1" si="538"/>
        <v>0</v>
      </c>
      <c r="AJ1228" s="56">
        <f t="shared" ca="1" si="539"/>
        <v>0</v>
      </c>
      <c r="AK1228" s="56">
        <f t="shared" ca="1" si="539"/>
        <v>0</v>
      </c>
      <c r="AL1228" s="56">
        <f t="shared" ca="1" si="539"/>
        <v>0</v>
      </c>
      <c r="AM1228" s="56">
        <f t="shared" ca="1" si="539"/>
        <v>0</v>
      </c>
      <c r="AN1228" s="56">
        <f t="shared" ca="1" si="539"/>
        <v>0</v>
      </c>
      <c r="AO1228" s="56">
        <f t="shared" ca="1" si="539"/>
        <v>0</v>
      </c>
      <c r="AP1228" s="56">
        <f t="shared" ca="1" si="539"/>
        <v>0</v>
      </c>
      <c r="AQ1228" s="56">
        <f t="shared" ca="1" si="539"/>
        <v>0</v>
      </c>
      <c r="AR1228" s="56">
        <f t="shared" ca="1" si="539"/>
        <v>0</v>
      </c>
      <c r="AS1228" s="56">
        <f t="shared" ca="1" si="539"/>
        <v>0</v>
      </c>
      <c r="AT1228" s="56">
        <f t="shared" ca="1" si="540"/>
        <v>0</v>
      </c>
      <c r="AU1228" s="56">
        <f t="shared" ca="1" si="540"/>
        <v>0</v>
      </c>
      <c r="AV1228" s="56">
        <f t="shared" ca="1" si="540"/>
        <v>0</v>
      </c>
      <c r="AW1228" s="56">
        <f t="shared" ca="1" si="540"/>
        <v>0</v>
      </c>
      <c r="AX1228" s="56">
        <f t="shared" ca="1" si="540"/>
        <v>0</v>
      </c>
      <c r="AY1228" s="56">
        <f t="shared" ca="1" si="540"/>
        <v>0</v>
      </c>
      <c r="AZ1228" s="56">
        <f t="shared" ca="1" si="540"/>
        <v>0</v>
      </c>
      <c r="BA1228" s="56">
        <f t="shared" ca="1" si="540"/>
        <v>0</v>
      </c>
      <c r="BB1228" s="56">
        <f t="shared" ca="1" si="540"/>
        <v>0</v>
      </c>
      <c r="BC1228" s="56">
        <f t="shared" ca="1" si="540"/>
        <v>0</v>
      </c>
      <c r="BD1228" s="56">
        <f t="shared" ca="1" si="540"/>
        <v>0</v>
      </c>
      <c r="BE1228" s="56">
        <f t="shared" ca="1" si="540"/>
        <v>0</v>
      </c>
      <c r="BF1228" s="56">
        <f t="shared" ca="1" si="540"/>
        <v>0</v>
      </c>
      <c r="BG1228" s="56">
        <f t="shared" ca="1" si="540"/>
        <v>0</v>
      </c>
      <c r="BH1228" s="1"/>
    </row>
    <row r="1229" spans="2:60" s="4" customFormat="1" ht="12" customHeight="1" x14ac:dyDescent="0.2">
      <c r="B1229" s="117" t="s">
        <v>2411</v>
      </c>
      <c r="C1229" s="4" t="s">
        <v>2403</v>
      </c>
      <c r="E1229" s="62"/>
      <c r="F1229" s="63" t="s">
        <v>1678</v>
      </c>
      <c r="G1229" s="50" t="s">
        <v>1678</v>
      </c>
      <c r="H1229" s="50" t="s">
        <v>2405</v>
      </c>
      <c r="I1229" s="51"/>
      <c r="J1229" s="52">
        <v>30</v>
      </c>
      <c r="K1229" s="52"/>
      <c r="L1229" s="53">
        <v>43683</v>
      </c>
      <c r="M1229" s="54">
        <f t="shared" si="527"/>
        <v>2</v>
      </c>
      <c r="N1229" s="52">
        <f t="shared" si="528"/>
        <v>32</v>
      </c>
      <c r="O1229" s="55">
        <f t="shared" ca="1" si="529"/>
        <v>32</v>
      </c>
      <c r="P1229" s="55" t="str">
        <f t="shared" ca="1" si="530"/>
        <v>2019.8</v>
      </c>
      <c r="Q1229" s="56">
        <f t="shared" si="531"/>
        <v>0</v>
      </c>
      <c r="R1229" s="52">
        <f t="shared" ca="1" si="532"/>
        <v>-27</v>
      </c>
      <c r="S1229" s="52"/>
      <c r="T1229" s="52" t="str">
        <f t="shared" ca="1" si="533"/>
        <v/>
      </c>
      <c r="U1229" s="57" t="s">
        <v>178</v>
      </c>
      <c r="V1229" s="58">
        <f t="shared" ca="1" si="534"/>
        <v>0</v>
      </c>
      <c r="W1229" s="59"/>
      <c r="X1229" s="60"/>
      <c r="Y1229" s="61"/>
      <c r="Z1229" s="56">
        <f t="shared" ca="1" si="538"/>
        <v>0</v>
      </c>
      <c r="AA1229" s="56">
        <f t="shared" ca="1" si="538"/>
        <v>0</v>
      </c>
      <c r="AB1229" s="56">
        <f t="shared" ca="1" si="538"/>
        <v>0</v>
      </c>
      <c r="AC1229" s="56">
        <f t="shared" ca="1" si="538"/>
        <v>0</v>
      </c>
      <c r="AD1229" s="56">
        <f t="shared" ca="1" si="538"/>
        <v>0</v>
      </c>
      <c r="AE1229" s="56">
        <f t="shared" ca="1" si="538"/>
        <v>0</v>
      </c>
      <c r="AF1229" s="56">
        <f t="shared" ca="1" si="538"/>
        <v>0</v>
      </c>
      <c r="AG1229" s="56">
        <f t="shared" ca="1" si="538"/>
        <v>0</v>
      </c>
      <c r="AH1229" s="56">
        <f t="shared" ca="1" si="538"/>
        <v>0</v>
      </c>
      <c r="AI1229" s="56">
        <f t="shared" ca="1" si="538"/>
        <v>0</v>
      </c>
      <c r="AJ1229" s="56">
        <f t="shared" ca="1" si="539"/>
        <v>0</v>
      </c>
      <c r="AK1229" s="56">
        <f t="shared" ca="1" si="539"/>
        <v>0</v>
      </c>
      <c r="AL1229" s="56">
        <f t="shared" ca="1" si="539"/>
        <v>0</v>
      </c>
      <c r="AM1229" s="56">
        <f t="shared" ca="1" si="539"/>
        <v>0</v>
      </c>
      <c r="AN1229" s="56">
        <f t="shared" ca="1" si="539"/>
        <v>0</v>
      </c>
      <c r="AO1229" s="56">
        <f t="shared" ca="1" si="539"/>
        <v>0</v>
      </c>
      <c r="AP1229" s="56">
        <f t="shared" ca="1" si="539"/>
        <v>0</v>
      </c>
      <c r="AQ1229" s="56">
        <f t="shared" ca="1" si="539"/>
        <v>0</v>
      </c>
      <c r="AR1229" s="56">
        <f t="shared" ca="1" si="539"/>
        <v>0</v>
      </c>
      <c r="AS1229" s="56">
        <f t="shared" ca="1" si="539"/>
        <v>0</v>
      </c>
      <c r="AT1229" s="56">
        <f t="shared" ca="1" si="540"/>
        <v>0</v>
      </c>
      <c r="AU1229" s="56">
        <f t="shared" ca="1" si="540"/>
        <v>0</v>
      </c>
      <c r="AV1229" s="56">
        <f t="shared" ca="1" si="540"/>
        <v>0</v>
      </c>
      <c r="AW1229" s="56">
        <f t="shared" ca="1" si="540"/>
        <v>0</v>
      </c>
      <c r="AX1229" s="56">
        <f t="shared" ca="1" si="540"/>
        <v>0</v>
      </c>
      <c r="AY1229" s="56">
        <f t="shared" ca="1" si="540"/>
        <v>0</v>
      </c>
      <c r="AZ1229" s="56">
        <f t="shared" ca="1" si="540"/>
        <v>0</v>
      </c>
      <c r="BA1229" s="56">
        <f t="shared" ca="1" si="540"/>
        <v>0</v>
      </c>
      <c r="BB1229" s="56">
        <f t="shared" ca="1" si="540"/>
        <v>0</v>
      </c>
      <c r="BC1229" s="56">
        <f t="shared" ca="1" si="540"/>
        <v>0</v>
      </c>
      <c r="BD1229" s="56">
        <f t="shared" ca="1" si="540"/>
        <v>0</v>
      </c>
      <c r="BE1229" s="56">
        <f t="shared" ca="1" si="540"/>
        <v>0</v>
      </c>
      <c r="BF1229" s="56">
        <f t="shared" ca="1" si="540"/>
        <v>0</v>
      </c>
      <c r="BG1229" s="56">
        <f t="shared" ca="1" si="540"/>
        <v>0</v>
      </c>
      <c r="BH1229" s="1"/>
    </row>
    <row r="1230" spans="2:60" s="4" customFormat="1" ht="12" customHeight="1" x14ac:dyDescent="0.2">
      <c r="B1230" s="117" t="s">
        <v>2411</v>
      </c>
      <c r="C1230" s="4" t="s">
        <v>2403</v>
      </c>
      <c r="E1230" s="62"/>
      <c r="F1230" s="63" t="s">
        <v>1678</v>
      </c>
      <c r="G1230" s="50" t="s">
        <v>1678</v>
      </c>
      <c r="H1230" s="50" t="s">
        <v>2405</v>
      </c>
      <c r="I1230" s="51"/>
      <c r="J1230" s="52">
        <v>30</v>
      </c>
      <c r="K1230" s="52"/>
      <c r="L1230" s="53">
        <v>43690</v>
      </c>
      <c r="M1230" s="54">
        <f t="shared" si="527"/>
        <v>2</v>
      </c>
      <c r="N1230" s="52">
        <f t="shared" si="528"/>
        <v>33</v>
      </c>
      <c r="O1230" s="55">
        <f t="shared" ca="1" si="529"/>
        <v>33</v>
      </c>
      <c r="P1230" s="55" t="str">
        <f t="shared" ca="1" si="530"/>
        <v>2019.8</v>
      </c>
      <c r="Q1230" s="56">
        <f t="shared" si="531"/>
        <v>0</v>
      </c>
      <c r="R1230" s="52">
        <f t="shared" ca="1" si="532"/>
        <v>-34</v>
      </c>
      <c r="S1230" s="52"/>
      <c r="T1230" s="52" t="str">
        <f t="shared" ca="1" si="533"/>
        <v/>
      </c>
      <c r="U1230" s="57" t="s">
        <v>178</v>
      </c>
      <c r="V1230" s="58">
        <f t="shared" ca="1" si="534"/>
        <v>0</v>
      </c>
      <c r="W1230" s="59"/>
      <c r="X1230" s="60"/>
      <c r="Y1230" s="61"/>
      <c r="Z1230" s="56">
        <f t="shared" ca="1" si="538"/>
        <v>0</v>
      </c>
      <c r="AA1230" s="56">
        <f t="shared" ca="1" si="538"/>
        <v>0</v>
      </c>
      <c r="AB1230" s="56">
        <f t="shared" ca="1" si="538"/>
        <v>0</v>
      </c>
      <c r="AC1230" s="56">
        <f t="shared" ca="1" si="538"/>
        <v>0</v>
      </c>
      <c r="AD1230" s="56">
        <f t="shared" ca="1" si="538"/>
        <v>0</v>
      </c>
      <c r="AE1230" s="56">
        <f t="shared" ca="1" si="538"/>
        <v>0</v>
      </c>
      <c r="AF1230" s="56">
        <f t="shared" ca="1" si="538"/>
        <v>0</v>
      </c>
      <c r="AG1230" s="56">
        <f t="shared" ca="1" si="538"/>
        <v>0</v>
      </c>
      <c r="AH1230" s="56">
        <f t="shared" ca="1" si="538"/>
        <v>0</v>
      </c>
      <c r="AI1230" s="56">
        <f t="shared" ca="1" si="538"/>
        <v>0</v>
      </c>
      <c r="AJ1230" s="56">
        <f t="shared" ca="1" si="539"/>
        <v>0</v>
      </c>
      <c r="AK1230" s="56">
        <f t="shared" ca="1" si="539"/>
        <v>0</v>
      </c>
      <c r="AL1230" s="56">
        <f t="shared" ca="1" si="539"/>
        <v>0</v>
      </c>
      <c r="AM1230" s="56">
        <f t="shared" ca="1" si="539"/>
        <v>0</v>
      </c>
      <c r="AN1230" s="56">
        <f t="shared" ca="1" si="539"/>
        <v>0</v>
      </c>
      <c r="AO1230" s="56">
        <f t="shared" ca="1" si="539"/>
        <v>0</v>
      </c>
      <c r="AP1230" s="56">
        <f t="shared" ca="1" si="539"/>
        <v>0</v>
      </c>
      <c r="AQ1230" s="56">
        <f t="shared" ca="1" si="539"/>
        <v>0</v>
      </c>
      <c r="AR1230" s="56">
        <f t="shared" ca="1" si="539"/>
        <v>0</v>
      </c>
      <c r="AS1230" s="56">
        <f t="shared" ca="1" si="539"/>
        <v>0</v>
      </c>
      <c r="AT1230" s="56">
        <f t="shared" ca="1" si="540"/>
        <v>0</v>
      </c>
      <c r="AU1230" s="56">
        <f t="shared" ca="1" si="540"/>
        <v>0</v>
      </c>
      <c r="AV1230" s="56">
        <f t="shared" ca="1" si="540"/>
        <v>0</v>
      </c>
      <c r="AW1230" s="56">
        <f t="shared" ca="1" si="540"/>
        <v>0</v>
      </c>
      <c r="AX1230" s="56">
        <f t="shared" ca="1" si="540"/>
        <v>0</v>
      </c>
      <c r="AY1230" s="56">
        <f t="shared" ca="1" si="540"/>
        <v>0</v>
      </c>
      <c r="AZ1230" s="56">
        <f t="shared" ca="1" si="540"/>
        <v>0</v>
      </c>
      <c r="BA1230" s="56">
        <f t="shared" ca="1" si="540"/>
        <v>0</v>
      </c>
      <c r="BB1230" s="56">
        <f t="shared" ca="1" si="540"/>
        <v>0</v>
      </c>
      <c r="BC1230" s="56">
        <f t="shared" ca="1" si="540"/>
        <v>0</v>
      </c>
      <c r="BD1230" s="56">
        <f t="shared" ca="1" si="540"/>
        <v>0</v>
      </c>
      <c r="BE1230" s="56">
        <f t="shared" ca="1" si="540"/>
        <v>0</v>
      </c>
      <c r="BF1230" s="56">
        <f t="shared" ca="1" si="540"/>
        <v>0</v>
      </c>
      <c r="BG1230" s="56">
        <f t="shared" ca="1" si="540"/>
        <v>0</v>
      </c>
      <c r="BH1230" s="1"/>
    </row>
    <row r="1231" spans="2:60" s="4" customFormat="1" ht="12" customHeight="1" x14ac:dyDescent="0.2">
      <c r="B1231" s="117" t="s">
        <v>2411</v>
      </c>
      <c r="C1231" s="4" t="s">
        <v>2403</v>
      </c>
      <c r="E1231" s="62"/>
      <c r="F1231" s="63" t="s">
        <v>1678</v>
      </c>
      <c r="G1231" s="50" t="s">
        <v>1678</v>
      </c>
      <c r="H1231" s="50" t="s">
        <v>2405</v>
      </c>
      <c r="I1231" s="51"/>
      <c r="J1231" s="52">
        <v>30</v>
      </c>
      <c r="K1231" s="52"/>
      <c r="L1231" s="53">
        <v>43697</v>
      </c>
      <c r="M1231" s="54">
        <f t="shared" si="527"/>
        <v>2</v>
      </c>
      <c r="N1231" s="52">
        <f t="shared" si="528"/>
        <v>34</v>
      </c>
      <c r="O1231" s="55">
        <f t="shared" ca="1" si="529"/>
        <v>34</v>
      </c>
      <c r="P1231" s="55" t="str">
        <f t="shared" ca="1" si="530"/>
        <v>2019.8</v>
      </c>
      <c r="Q1231" s="56">
        <f t="shared" si="531"/>
        <v>27920.565995551056</v>
      </c>
      <c r="R1231" s="52">
        <f t="shared" ca="1" si="532"/>
        <v>-41</v>
      </c>
      <c r="S1231" s="52"/>
      <c r="T1231" s="52" t="str">
        <f t="shared" ca="1" si="533"/>
        <v/>
      </c>
      <c r="U1231" s="57" t="s">
        <v>178</v>
      </c>
      <c r="V1231" s="58">
        <f t="shared" ca="1" si="534"/>
        <v>0</v>
      </c>
      <c r="W1231" s="59"/>
      <c r="X1231" s="60"/>
      <c r="Y1231" s="61">
        <v>27920.565995551056</v>
      </c>
      <c r="Z1231" s="56">
        <f t="shared" ref="Z1231:AI1240" ca="1" si="541">IF($O1231-WEEKNUM(Z$1815)=0,$Y1231,0)</f>
        <v>0</v>
      </c>
      <c r="AA1231" s="56">
        <f t="shared" ca="1" si="541"/>
        <v>0</v>
      </c>
      <c r="AB1231" s="56">
        <f t="shared" ca="1" si="541"/>
        <v>0</v>
      </c>
      <c r="AC1231" s="56">
        <f t="shared" ca="1" si="541"/>
        <v>0</v>
      </c>
      <c r="AD1231" s="56">
        <f t="shared" ca="1" si="541"/>
        <v>0</v>
      </c>
      <c r="AE1231" s="56">
        <f t="shared" ca="1" si="541"/>
        <v>0</v>
      </c>
      <c r="AF1231" s="56">
        <f t="shared" ca="1" si="541"/>
        <v>0</v>
      </c>
      <c r="AG1231" s="56">
        <f t="shared" ca="1" si="541"/>
        <v>0</v>
      </c>
      <c r="AH1231" s="56">
        <f t="shared" ca="1" si="541"/>
        <v>0</v>
      </c>
      <c r="AI1231" s="56">
        <f t="shared" ca="1" si="541"/>
        <v>0</v>
      </c>
      <c r="AJ1231" s="56">
        <f t="shared" ref="AJ1231:AS1240" ca="1" si="542">IF($O1231-WEEKNUM(AJ$1815)=0,$Y1231,0)</f>
        <v>0</v>
      </c>
      <c r="AK1231" s="56">
        <f t="shared" ca="1" si="542"/>
        <v>0</v>
      </c>
      <c r="AL1231" s="56">
        <f t="shared" ca="1" si="542"/>
        <v>0</v>
      </c>
      <c r="AM1231" s="56">
        <f t="shared" ca="1" si="542"/>
        <v>0</v>
      </c>
      <c r="AN1231" s="56">
        <f t="shared" ca="1" si="542"/>
        <v>0</v>
      </c>
      <c r="AO1231" s="56">
        <f t="shared" ca="1" si="542"/>
        <v>27920.565995551056</v>
      </c>
      <c r="AP1231" s="56">
        <f t="shared" ca="1" si="542"/>
        <v>0</v>
      </c>
      <c r="AQ1231" s="56">
        <f t="shared" ca="1" si="542"/>
        <v>0</v>
      </c>
      <c r="AR1231" s="56">
        <f t="shared" ca="1" si="542"/>
        <v>0</v>
      </c>
      <c r="AS1231" s="56">
        <f t="shared" ca="1" si="542"/>
        <v>0</v>
      </c>
      <c r="AT1231" s="56">
        <f t="shared" ref="AT1231:BG1240" ca="1" si="543">IF($O1231-WEEKNUM(AT$1815)=0,$Y1231,0)</f>
        <v>0</v>
      </c>
      <c r="AU1231" s="56">
        <f t="shared" ca="1" si="543"/>
        <v>0</v>
      </c>
      <c r="AV1231" s="56">
        <f t="shared" ca="1" si="543"/>
        <v>0</v>
      </c>
      <c r="AW1231" s="56">
        <f t="shared" ca="1" si="543"/>
        <v>0</v>
      </c>
      <c r="AX1231" s="56">
        <f t="shared" ca="1" si="543"/>
        <v>0</v>
      </c>
      <c r="AY1231" s="56">
        <f t="shared" ca="1" si="543"/>
        <v>0</v>
      </c>
      <c r="AZ1231" s="56">
        <f t="shared" ca="1" si="543"/>
        <v>0</v>
      </c>
      <c r="BA1231" s="56">
        <f t="shared" ca="1" si="543"/>
        <v>0</v>
      </c>
      <c r="BB1231" s="56">
        <f t="shared" ca="1" si="543"/>
        <v>0</v>
      </c>
      <c r="BC1231" s="56">
        <f t="shared" ca="1" si="543"/>
        <v>0</v>
      </c>
      <c r="BD1231" s="56">
        <f t="shared" ca="1" si="543"/>
        <v>0</v>
      </c>
      <c r="BE1231" s="56">
        <f t="shared" ca="1" si="543"/>
        <v>0</v>
      </c>
      <c r="BF1231" s="56">
        <f t="shared" ca="1" si="543"/>
        <v>0</v>
      </c>
      <c r="BG1231" s="56">
        <f t="shared" ca="1" si="543"/>
        <v>0</v>
      </c>
      <c r="BH1231" s="1"/>
    </row>
    <row r="1232" spans="2:60" s="4" customFormat="1" ht="12" customHeight="1" x14ac:dyDescent="0.2">
      <c r="B1232" s="117" t="s">
        <v>2411</v>
      </c>
      <c r="C1232" s="4" t="s">
        <v>2403</v>
      </c>
      <c r="E1232" s="62"/>
      <c r="F1232" s="63" t="s">
        <v>1678</v>
      </c>
      <c r="G1232" s="50" t="s">
        <v>1678</v>
      </c>
      <c r="H1232" s="50" t="s">
        <v>2405</v>
      </c>
      <c r="I1232" s="51"/>
      <c r="J1232" s="52">
        <v>30</v>
      </c>
      <c r="K1232" s="52"/>
      <c r="L1232" s="53">
        <v>43704</v>
      </c>
      <c r="M1232" s="54">
        <f t="shared" si="527"/>
        <v>2</v>
      </c>
      <c r="N1232" s="52">
        <f t="shared" si="528"/>
        <v>35</v>
      </c>
      <c r="O1232" s="55">
        <f t="shared" ca="1" si="529"/>
        <v>35</v>
      </c>
      <c r="P1232" s="55" t="str">
        <f t="shared" ca="1" si="530"/>
        <v>2019.8</v>
      </c>
      <c r="Q1232" s="56">
        <f t="shared" si="531"/>
        <v>0</v>
      </c>
      <c r="R1232" s="52">
        <f t="shared" ca="1" si="532"/>
        <v>-48</v>
      </c>
      <c r="S1232" s="52"/>
      <c r="T1232" s="52" t="str">
        <f t="shared" ca="1" si="533"/>
        <v/>
      </c>
      <c r="U1232" s="57" t="s">
        <v>178</v>
      </c>
      <c r="V1232" s="58">
        <f t="shared" ca="1" si="534"/>
        <v>0</v>
      </c>
      <c r="W1232" s="59"/>
      <c r="X1232" s="60"/>
      <c r="Y1232" s="61"/>
      <c r="Z1232" s="56">
        <f t="shared" ca="1" si="541"/>
        <v>0</v>
      </c>
      <c r="AA1232" s="56">
        <f t="shared" ca="1" si="541"/>
        <v>0</v>
      </c>
      <c r="AB1232" s="56">
        <f t="shared" ca="1" si="541"/>
        <v>0</v>
      </c>
      <c r="AC1232" s="56">
        <f t="shared" ca="1" si="541"/>
        <v>0</v>
      </c>
      <c r="AD1232" s="56">
        <f t="shared" ca="1" si="541"/>
        <v>0</v>
      </c>
      <c r="AE1232" s="56">
        <f t="shared" ca="1" si="541"/>
        <v>0</v>
      </c>
      <c r="AF1232" s="56">
        <f t="shared" ca="1" si="541"/>
        <v>0</v>
      </c>
      <c r="AG1232" s="56">
        <f t="shared" ca="1" si="541"/>
        <v>0</v>
      </c>
      <c r="AH1232" s="56">
        <f t="shared" ca="1" si="541"/>
        <v>0</v>
      </c>
      <c r="AI1232" s="56">
        <f t="shared" ca="1" si="541"/>
        <v>0</v>
      </c>
      <c r="AJ1232" s="56">
        <f t="shared" ca="1" si="542"/>
        <v>0</v>
      </c>
      <c r="AK1232" s="56">
        <f t="shared" ca="1" si="542"/>
        <v>0</v>
      </c>
      <c r="AL1232" s="56">
        <f t="shared" ca="1" si="542"/>
        <v>0</v>
      </c>
      <c r="AM1232" s="56">
        <f t="shared" ca="1" si="542"/>
        <v>0</v>
      </c>
      <c r="AN1232" s="56">
        <f t="shared" ca="1" si="542"/>
        <v>0</v>
      </c>
      <c r="AO1232" s="56">
        <f t="shared" ca="1" si="542"/>
        <v>0</v>
      </c>
      <c r="AP1232" s="56">
        <f t="shared" ca="1" si="542"/>
        <v>0</v>
      </c>
      <c r="AQ1232" s="56">
        <f t="shared" ca="1" si="542"/>
        <v>0</v>
      </c>
      <c r="AR1232" s="56">
        <f t="shared" ca="1" si="542"/>
        <v>0</v>
      </c>
      <c r="AS1232" s="56">
        <f t="shared" ca="1" si="542"/>
        <v>0</v>
      </c>
      <c r="AT1232" s="56">
        <f t="shared" ca="1" si="543"/>
        <v>0</v>
      </c>
      <c r="AU1232" s="56">
        <f t="shared" ca="1" si="543"/>
        <v>0</v>
      </c>
      <c r="AV1232" s="56">
        <f t="shared" ca="1" si="543"/>
        <v>0</v>
      </c>
      <c r="AW1232" s="56">
        <f t="shared" ca="1" si="543"/>
        <v>0</v>
      </c>
      <c r="AX1232" s="56">
        <f t="shared" ca="1" si="543"/>
        <v>0</v>
      </c>
      <c r="AY1232" s="56">
        <f t="shared" ca="1" si="543"/>
        <v>0</v>
      </c>
      <c r="AZ1232" s="56">
        <f t="shared" ca="1" si="543"/>
        <v>0</v>
      </c>
      <c r="BA1232" s="56">
        <f t="shared" ca="1" si="543"/>
        <v>0</v>
      </c>
      <c r="BB1232" s="56">
        <f t="shared" ca="1" si="543"/>
        <v>0</v>
      </c>
      <c r="BC1232" s="56">
        <f t="shared" ca="1" si="543"/>
        <v>0</v>
      </c>
      <c r="BD1232" s="56">
        <f t="shared" ca="1" si="543"/>
        <v>0</v>
      </c>
      <c r="BE1232" s="56">
        <f t="shared" ca="1" si="543"/>
        <v>0</v>
      </c>
      <c r="BF1232" s="56">
        <f t="shared" ca="1" si="543"/>
        <v>0</v>
      </c>
      <c r="BG1232" s="56">
        <f t="shared" ca="1" si="543"/>
        <v>0</v>
      </c>
      <c r="BH1232" s="1"/>
    </row>
    <row r="1233" spans="2:60" s="4" customFormat="1" ht="12" customHeight="1" x14ac:dyDescent="0.2">
      <c r="B1233" s="117" t="s">
        <v>2411</v>
      </c>
      <c r="C1233" s="4" t="s">
        <v>2403</v>
      </c>
      <c r="E1233" s="62"/>
      <c r="F1233" s="63" t="s">
        <v>1678</v>
      </c>
      <c r="G1233" s="50" t="s">
        <v>1678</v>
      </c>
      <c r="H1233" s="50" t="s">
        <v>2405</v>
      </c>
      <c r="I1233" s="51"/>
      <c r="J1233" s="52">
        <v>30</v>
      </c>
      <c r="K1233" s="52"/>
      <c r="L1233" s="53">
        <v>43711</v>
      </c>
      <c r="M1233" s="54">
        <f t="shared" si="527"/>
        <v>2</v>
      </c>
      <c r="N1233" s="52">
        <f t="shared" si="528"/>
        <v>36</v>
      </c>
      <c r="O1233" s="55">
        <f t="shared" ca="1" si="529"/>
        <v>36</v>
      </c>
      <c r="P1233" s="55" t="str">
        <f t="shared" ca="1" si="530"/>
        <v>2019.9</v>
      </c>
      <c r="Q1233" s="56">
        <f t="shared" si="531"/>
        <v>0</v>
      </c>
      <c r="R1233" s="52">
        <f t="shared" ca="1" si="532"/>
        <v>-55</v>
      </c>
      <c r="S1233" s="52"/>
      <c r="T1233" s="52" t="str">
        <f t="shared" ca="1" si="533"/>
        <v/>
      </c>
      <c r="U1233" s="57" t="s">
        <v>178</v>
      </c>
      <c r="V1233" s="58">
        <f t="shared" ca="1" si="534"/>
        <v>0</v>
      </c>
      <c r="W1233" s="59"/>
      <c r="X1233" s="60"/>
      <c r="Y1233" s="61"/>
      <c r="Z1233" s="56">
        <f t="shared" ca="1" si="541"/>
        <v>0</v>
      </c>
      <c r="AA1233" s="56">
        <f t="shared" ca="1" si="541"/>
        <v>0</v>
      </c>
      <c r="AB1233" s="56">
        <f t="shared" ca="1" si="541"/>
        <v>0</v>
      </c>
      <c r="AC1233" s="56">
        <f t="shared" ca="1" si="541"/>
        <v>0</v>
      </c>
      <c r="AD1233" s="56">
        <f t="shared" ca="1" si="541"/>
        <v>0</v>
      </c>
      <c r="AE1233" s="56">
        <f t="shared" ca="1" si="541"/>
        <v>0</v>
      </c>
      <c r="AF1233" s="56">
        <f t="shared" ca="1" si="541"/>
        <v>0</v>
      </c>
      <c r="AG1233" s="56">
        <f t="shared" ca="1" si="541"/>
        <v>0</v>
      </c>
      <c r="AH1233" s="56">
        <f t="shared" ca="1" si="541"/>
        <v>0</v>
      </c>
      <c r="AI1233" s="56">
        <f t="shared" ca="1" si="541"/>
        <v>0</v>
      </c>
      <c r="AJ1233" s="56">
        <f t="shared" ca="1" si="542"/>
        <v>0</v>
      </c>
      <c r="AK1233" s="56">
        <f t="shared" ca="1" si="542"/>
        <v>0</v>
      </c>
      <c r="AL1233" s="56">
        <f t="shared" ca="1" si="542"/>
        <v>0</v>
      </c>
      <c r="AM1233" s="56">
        <f t="shared" ca="1" si="542"/>
        <v>0</v>
      </c>
      <c r="AN1233" s="56">
        <f t="shared" ca="1" si="542"/>
        <v>0</v>
      </c>
      <c r="AO1233" s="56">
        <f t="shared" ca="1" si="542"/>
        <v>0</v>
      </c>
      <c r="AP1233" s="56">
        <f t="shared" ca="1" si="542"/>
        <v>0</v>
      </c>
      <c r="AQ1233" s="56">
        <f t="shared" ca="1" si="542"/>
        <v>0</v>
      </c>
      <c r="AR1233" s="56">
        <f t="shared" ca="1" si="542"/>
        <v>0</v>
      </c>
      <c r="AS1233" s="56">
        <f t="shared" ca="1" si="542"/>
        <v>0</v>
      </c>
      <c r="AT1233" s="56">
        <f t="shared" ca="1" si="543"/>
        <v>0</v>
      </c>
      <c r="AU1233" s="56">
        <f t="shared" ca="1" si="543"/>
        <v>0</v>
      </c>
      <c r="AV1233" s="56">
        <f t="shared" ca="1" si="543"/>
        <v>0</v>
      </c>
      <c r="AW1233" s="56">
        <f t="shared" ca="1" si="543"/>
        <v>0</v>
      </c>
      <c r="AX1233" s="56">
        <f t="shared" ca="1" si="543"/>
        <v>0</v>
      </c>
      <c r="AY1233" s="56">
        <f t="shared" ca="1" si="543"/>
        <v>0</v>
      </c>
      <c r="AZ1233" s="56">
        <f t="shared" ca="1" si="543"/>
        <v>0</v>
      </c>
      <c r="BA1233" s="56">
        <f t="shared" ca="1" si="543"/>
        <v>0</v>
      </c>
      <c r="BB1233" s="56">
        <f t="shared" ca="1" si="543"/>
        <v>0</v>
      </c>
      <c r="BC1233" s="56">
        <f t="shared" ca="1" si="543"/>
        <v>0</v>
      </c>
      <c r="BD1233" s="56">
        <f t="shared" ca="1" si="543"/>
        <v>0</v>
      </c>
      <c r="BE1233" s="56">
        <f t="shared" ca="1" si="543"/>
        <v>0</v>
      </c>
      <c r="BF1233" s="56">
        <f t="shared" ca="1" si="543"/>
        <v>0</v>
      </c>
      <c r="BG1233" s="56">
        <f t="shared" ca="1" si="543"/>
        <v>0</v>
      </c>
      <c r="BH1233" s="1"/>
    </row>
    <row r="1234" spans="2:60" s="4" customFormat="1" ht="12" customHeight="1" x14ac:dyDescent="0.2">
      <c r="B1234" s="117" t="s">
        <v>2411</v>
      </c>
      <c r="C1234" s="4" t="s">
        <v>2403</v>
      </c>
      <c r="E1234" s="62"/>
      <c r="F1234" s="63" t="s">
        <v>1678</v>
      </c>
      <c r="G1234" s="50" t="s">
        <v>1678</v>
      </c>
      <c r="H1234" s="50" t="s">
        <v>2405</v>
      </c>
      <c r="I1234" s="51"/>
      <c r="J1234" s="52">
        <v>30</v>
      </c>
      <c r="K1234" s="52"/>
      <c r="L1234" s="53">
        <v>43718</v>
      </c>
      <c r="M1234" s="54">
        <f t="shared" si="527"/>
        <v>2</v>
      </c>
      <c r="N1234" s="52">
        <f t="shared" si="528"/>
        <v>37</v>
      </c>
      <c r="O1234" s="55">
        <f t="shared" ca="1" si="529"/>
        <v>37</v>
      </c>
      <c r="P1234" s="55" t="str">
        <f t="shared" ca="1" si="530"/>
        <v>2019.9</v>
      </c>
      <c r="Q1234" s="56">
        <f t="shared" si="531"/>
        <v>0</v>
      </c>
      <c r="R1234" s="52">
        <f t="shared" ca="1" si="532"/>
        <v>-62</v>
      </c>
      <c r="S1234" s="52"/>
      <c r="T1234" s="52" t="str">
        <f t="shared" ca="1" si="533"/>
        <v/>
      </c>
      <c r="U1234" s="57" t="s">
        <v>178</v>
      </c>
      <c r="V1234" s="58">
        <f t="shared" ca="1" si="534"/>
        <v>0</v>
      </c>
      <c r="W1234" s="59"/>
      <c r="X1234" s="60"/>
      <c r="Y1234" s="61"/>
      <c r="Z1234" s="56">
        <f t="shared" ca="1" si="541"/>
        <v>0</v>
      </c>
      <c r="AA1234" s="56">
        <f t="shared" ca="1" si="541"/>
        <v>0</v>
      </c>
      <c r="AB1234" s="56">
        <f t="shared" ca="1" si="541"/>
        <v>0</v>
      </c>
      <c r="AC1234" s="56">
        <f t="shared" ca="1" si="541"/>
        <v>0</v>
      </c>
      <c r="AD1234" s="56">
        <f t="shared" ca="1" si="541"/>
        <v>0</v>
      </c>
      <c r="AE1234" s="56">
        <f t="shared" ca="1" si="541"/>
        <v>0</v>
      </c>
      <c r="AF1234" s="56">
        <f t="shared" ca="1" si="541"/>
        <v>0</v>
      </c>
      <c r="AG1234" s="56">
        <f t="shared" ca="1" si="541"/>
        <v>0</v>
      </c>
      <c r="AH1234" s="56">
        <f t="shared" ca="1" si="541"/>
        <v>0</v>
      </c>
      <c r="AI1234" s="56">
        <f t="shared" ca="1" si="541"/>
        <v>0</v>
      </c>
      <c r="AJ1234" s="56">
        <f t="shared" ca="1" si="542"/>
        <v>0</v>
      </c>
      <c r="AK1234" s="56">
        <f t="shared" ca="1" si="542"/>
        <v>0</v>
      </c>
      <c r="AL1234" s="56">
        <f t="shared" ca="1" si="542"/>
        <v>0</v>
      </c>
      <c r="AM1234" s="56">
        <f t="shared" ca="1" si="542"/>
        <v>0</v>
      </c>
      <c r="AN1234" s="56">
        <f t="shared" ca="1" si="542"/>
        <v>0</v>
      </c>
      <c r="AO1234" s="56">
        <f t="shared" ca="1" si="542"/>
        <v>0</v>
      </c>
      <c r="AP1234" s="56">
        <f t="shared" ca="1" si="542"/>
        <v>0</v>
      </c>
      <c r="AQ1234" s="56">
        <f t="shared" ca="1" si="542"/>
        <v>0</v>
      </c>
      <c r="AR1234" s="56">
        <f t="shared" ca="1" si="542"/>
        <v>0</v>
      </c>
      <c r="AS1234" s="56">
        <f t="shared" ca="1" si="542"/>
        <v>0</v>
      </c>
      <c r="AT1234" s="56">
        <f t="shared" ca="1" si="543"/>
        <v>0</v>
      </c>
      <c r="AU1234" s="56">
        <f t="shared" ca="1" si="543"/>
        <v>0</v>
      </c>
      <c r="AV1234" s="56">
        <f t="shared" ca="1" si="543"/>
        <v>0</v>
      </c>
      <c r="AW1234" s="56">
        <f t="shared" ca="1" si="543"/>
        <v>0</v>
      </c>
      <c r="AX1234" s="56">
        <f t="shared" ca="1" si="543"/>
        <v>0</v>
      </c>
      <c r="AY1234" s="56">
        <f t="shared" ca="1" si="543"/>
        <v>0</v>
      </c>
      <c r="AZ1234" s="56">
        <f t="shared" ca="1" si="543"/>
        <v>0</v>
      </c>
      <c r="BA1234" s="56">
        <f t="shared" ca="1" si="543"/>
        <v>0</v>
      </c>
      <c r="BB1234" s="56">
        <f t="shared" ca="1" si="543"/>
        <v>0</v>
      </c>
      <c r="BC1234" s="56">
        <f t="shared" ca="1" si="543"/>
        <v>0</v>
      </c>
      <c r="BD1234" s="56">
        <f t="shared" ca="1" si="543"/>
        <v>0</v>
      </c>
      <c r="BE1234" s="56">
        <f t="shared" ca="1" si="543"/>
        <v>0</v>
      </c>
      <c r="BF1234" s="56">
        <f t="shared" ca="1" si="543"/>
        <v>0</v>
      </c>
      <c r="BG1234" s="56">
        <f t="shared" ca="1" si="543"/>
        <v>0</v>
      </c>
      <c r="BH1234" s="1"/>
    </row>
    <row r="1235" spans="2:60" s="4" customFormat="1" ht="12" customHeight="1" x14ac:dyDescent="0.2">
      <c r="B1235" s="117" t="s">
        <v>2411</v>
      </c>
      <c r="C1235" s="4" t="s">
        <v>2403</v>
      </c>
      <c r="E1235" s="62"/>
      <c r="F1235" s="63" t="s">
        <v>1678</v>
      </c>
      <c r="G1235" s="50" t="s">
        <v>1678</v>
      </c>
      <c r="H1235" s="50" t="s">
        <v>2405</v>
      </c>
      <c r="I1235" s="51"/>
      <c r="J1235" s="52">
        <v>30</v>
      </c>
      <c r="K1235" s="52"/>
      <c r="L1235" s="53">
        <v>43725</v>
      </c>
      <c r="M1235" s="54">
        <f t="shared" si="527"/>
        <v>2</v>
      </c>
      <c r="N1235" s="52">
        <f t="shared" si="528"/>
        <v>38</v>
      </c>
      <c r="O1235" s="55">
        <f t="shared" ca="1" si="529"/>
        <v>38</v>
      </c>
      <c r="P1235" s="55" t="str">
        <f t="shared" ca="1" si="530"/>
        <v>2019.9</v>
      </c>
      <c r="Q1235" s="56">
        <f t="shared" si="531"/>
        <v>29432.06791370986</v>
      </c>
      <c r="R1235" s="52">
        <f t="shared" ca="1" si="532"/>
        <v>-69</v>
      </c>
      <c r="S1235" s="52"/>
      <c r="T1235" s="52" t="str">
        <f t="shared" ca="1" si="533"/>
        <v/>
      </c>
      <c r="U1235" s="57" t="s">
        <v>178</v>
      </c>
      <c r="V1235" s="58">
        <f t="shared" ca="1" si="534"/>
        <v>0</v>
      </c>
      <c r="W1235" s="59"/>
      <c r="X1235" s="60"/>
      <c r="Y1235" s="61">
        <v>29432.06791370986</v>
      </c>
      <c r="Z1235" s="56">
        <f t="shared" ca="1" si="541"/>
        <v>0</v>
      </c>
      <c r="AA1235" s="56">
        <f t="shared" ca="1" si="541"/>
        <v>0</v>
      </c>
      <c r="AB1235" s="56">
        <f t="shared" ca="1" si="541"/>
        <v>0</v>
      </c>
      <c r="AC1235" s="56">
        <f t="shared" ca="1" si="541"/>
        <v>0</v>
      </c>
      <c r="AD1235" s="56">
        <f t="shared" ca="1" si="541"/>
        <v>0</v>
      </c>
      <c r="AE1235" s="56">
        <f t="shared" ca="1" si="541"/>
        <v>0</v>
      </c>
      <c r="AF1235" s="56">
        <f t="shared" ca="1" si="541"/>
        <v>0</v>
      </c>
      <c r="AG1235" s="56">
        <f t="shared" ca="1" si="541"/>
        <v>0</v>
      </c>
      <c r="AH1235" s="56">
        <f t="shared" ca="1" si="541"/>
        <v>0</v>
      </c>
      <c r="AI1235" s="56">
        <f t="shared" ca="1" si="541"/>
        <v>0</v>
      </c>
      <c r="AJ1235" s="56">
        <f t="shared" ca="1" si="542"/>
        <v>0</v>
      </c>
      <c r="AK1235" s="56">
        <f t="shared" ca="1" si="542"/>
        <v>0</v>
      </c>
      <c r="AL1235" s="56">
        <f t="shared" ca="1" si="542"/>
        <v>0</v>
      </c>
      <c r="AM1235" s="56">
        <f t="shared" ca="1" si="542"/>
        <v>0</v>
      </c>
      <c r="AN1235" s="56">
        <f t="shared" ca="1" si="542"/>
        <v>0</v>
      </c>
      <c r="AO1235" s="56">
        <f t="shared" ca="1" si="542"/>
        <v>0</v>
      </c>
      <c r="AP1235" s="56">
        <f t="shared" ca="1" si="542"/>
        <v>0</v>
      </c>
      <c r="AQ1235" s="56">
        <f t="shared" ca="1" si="542"/>
        <v>0</v>
      </c>
      <c r="AR1235" s="56">
        <f t="shared" ca="1" si="542"/>
        <v>0</v>
      </c>
      <c r="AS1235" s="56">
        <f t="shared" ca="1" si="542"/>
        <v>29432.06791370986</v>
      </c>
      <c r="AT1235" s="56">
        <f t="shared" ca="1" si="543"/>
        <v>0</v>
      </c>
      <c r="AU1235" s="56">
        <f t="shared" ca="1" si="543"/>
        <v>0</v>
      </c>
      <c r="AV1235" s="56">
        <f t="shared" ca="1" si="543"/>
        <v>0</v>
      </c>
      <c r="AW1235" s="56">
        <f t="shared" ca="1" si="543"/>
        <v>0</v>
      </c>
      <c r="AX1235" s="56">
        <f t="shared" ca="1" si="543"/>
        <v>0</v>
      </c>
      <c r="AY1235" s="56">
        <f t="shared" ca="1" si="543"/>
        <v>0</v>
      </c>
      <c r="AZ1235" s="56">
        <f t="shared" ca="1" si="543"/>
        <v>0</v>
      </c>
      <c r="BA1235" s="56">
        <f t="shared" ca="1" si="543"/>
        <v>0</v>
      </c>
      <c r="BB1235" s="56">
        <f t="shared" ca="1" si="543"/>
        <v>0</v>
      </c>
      <c r="BC1235" s="56">
        <f t="shared" ca="1" si="543"/>
        <v>0</v>
      </c>
      <c r="BD1235" s="56">
        <f t="shared" ca="1" si="543"/>
        <v>0</v>
      </c>
      <c r="BE1235" s="56">
        <f t="shared" ca="1" si="543"/>
        <v>0</v>
      </c>
      <c r="BF1235" s="56">
        <f t="shared" ca="1" si="543"/>
        <v>0</v>
      </c>
      <c r="BG1235" s="56">
        <f t="shared" ca="1" si="543"/>
        <v>0</v>
      </c>
      <c r="BH1235" s="1"/>
    </row>
    <row r="1236" spans="2:60" s="4" customFormat="1" ht="12" customHeight="1" x14ac:dyDescent="0.2">
      <c r="B1236" s="117" t="s">
        <v>2411</v>
      </c>
      <c r="C1236" s="4" t="s">
        <v>2403</v>
      </c>
      <c r="E1236" s="62"/>
      <c r="F1236" s="63" t="s">
        <v>1678</v>
      </c>
      <c r="G1236" s="50" t="s">
        <v>1678</v>
      </c>
      <c r="H1236" s="50" t="s">
        <v>2405</v>
      </c>
      <c r="I1236" s="51"/>
      <c r="J1236" s="52">
        <v>30</v>
      </c>
      <c r="K1236" s="52"/>
      <c r="L1236" s="53">
        <v>43732</v>
      </c>
      <c r="M1236" s="54">
        <f t="shared" si="527"/>
        <v>2</v>
      </c>
      <c r="N1236" s="52">
        <f t="shared" si="528"/>
        <v>39</v>
      </c>
      <c r="O1236" s="55">
        <f t="shared" ca="1" si="529"/>
        <v>39</v>
      </c>
      <c r="P1236" s="55" t="str">
        <f t="shared" ca="1" si="530"/>
        <v>2019.9</v>
      </c>
      <c r="Q1236" s="56">
        <f t="shared" si="531"/>
        <v>0</v>
      </c>
      <c r="R1236" s="52">
        <f t="shared" ca="1" si="532"/>
        <v>-76</v>
      </c>
      <c r="S1236" s="52"/>
      <c r="T1236" s="52" t="str">
        <f t="shared" ca="1" si="533"/>
        <v/>
      </c>
      <c r="U1236" s="57" t="s">
        <v>178</v>
      </c>
      <c r="V1236" s="58">
        <f t="shared" ca="1" si="534"/>
        <v>0</v>
      </c>
      <c r="W1236" s="59"/>
      <c r="X1236" s="60"/>
      <c r="Y1236" s="61"/>
      <c r="Z1236" s="56">
        <f t="shared" ca="1" si="541"/>
        <v>0</v>
      </c>
      <c r="AA1236" s="56">
        <f t="shared" ca="1" si="541"/>
        <v>0</v>
      </c>
      <c r="AB1236" s="56">
        <f t="shared" ca="1" si="541"/>
        <v>0</v>
      </c>
      <c r="AC1236" s="56">
        <f t="shared" ca="1" si="541"/>
        <v>0</v>
      </c>
      <c r="AD1236" s="56">
        <f t="shared" ca="1" si="541"/>
        <v>0</v>
      </c>
      <c r="AE1236" s="56">
        <f t="shared" ca="1" si="541"/>
        <v>0</v>
      </c>
      <c r="AF1236" s="56">
        <f t="shared" ca="1" si="541"/>
        <v>0</v>
      </c>
      <c r="AG1236" s="56">
        <f t="shared" ca="1" si="541"/>
        <v>0</v>
      </c>
      <c r="AH1236" s="56">
        <f t="shared" ca="1" si="541"/>
        <v>0</v>
      </c>
      <c r="AI1236" s="56">
        <f t="shared" ca="1" si="541"/>
        <v>0</v>
      </c>
      <c r="AJ1236" s="56">
        <f t="shared" ca="1" si="542"/>
        <v>0</v>
      </c>
      <c r="AK1236" s="56">
        <f t="shared" ca="1" si="542"/>
        <v>0</v>
      </c>
      <c r="AL1236" s="56">
        <f t="shared" ca="1" si="542"/>
        <v>0</v>
      </c>
      <c r="AM1236" s="56">
        <f t="shared" ca="1" si="542"/>
        <v>0</v>
      </c>
      <c r="AN1236" s="56">
        <f t="shared" ca="1" si="542"/>
        <v>0</v>
      </c>
      <c r="AO1236" s="56">
        <f t="shared" ca="1" si="542"/>
        <v>0</v>
      </c>
      <c r="AP1236" s="56">
        <f t="shared" ca="1" si="542"/>
        <v>0</v>
      </c>
      <c r="AQ1236" s="56">
        <f t="shared" ca="1" si="542"/>
        <v>0</v>
      </c>
      <c r="AR1236" s="56">
        <f t="shared" ca="1" si="542"/>
        <v>0</v>
      </c>
      <c r="AS1236" s="56">
        <f t="shared" ca="1" si="542"/>
        <v>0</v>
      </c>
      <c r="AT1236" s="56">
        <f t="shared" ca="1" si="543"/>
        <v>0</v>
      </c>
      <c r="AU1236" s="56">
        <f t="shared" ca="1" si="543"/>
        <v>0</v>
      </c>
      <c r="AV1236" s="56">
        <f t="shared" ca="1" si="543"/>
        <v>0</v>
      </c>
      <c r="AW1236" s="56">
        <f t="shared" ca="1" si="543"/>
        <v>0</v>
      </c>
      <c r="AX1236" s="56">
        <f t="shared" ca="1" si="543"/>
        <v>0</v>
      </c>
      <c r="AY1236" s="56">
        <f t="shared" ca="1" si="543"/>
        <v>0</v>
      </c>
      <c r="AZ1236" s="56">
        <f t="shared" ca="1" si="543"/>
        <v>0</v>
      </c>
      <c r="BA1236" s="56">
        <f t="shared" ca="1" si="543"/>
        <v>0</v>
      </c>
      <c r="BB1236" s="56">
        <f t="shared" ca="1" si="543"/>
        <v>0</v>
      </c>
      <c r="BC1236" s="56">
        <f t="shared" ca="1" si="543"/>
        <v>0</v>
      </c>
      <c r="BD1236" s="56">
        <f t="shared" ca="1" si="543"/>
        <v>0</v>
      </c>
      <c r="BE1236" s="56">
        <f t="shared" ca="1" si="543"/>
        <v>0</v>
      </c>
      <c r="BF1236" s="56">
        <f t="shared" ca="1" si="543"/>
        <v>0</v>
      </c>
      <c r="BG1236" s="56">
        <f t="shared" ca="1" si="543"/>
        <v>0</v>
      </c>
      <c r="BH1236" s="1"/>
    </row>
    <row r="1237" spans="2:60" s="4" customFormat="1" ht="12" customHeight="1" x14ac:dyDescent="0.2">
      <c r="B1237" s="117" t="s">
        <v>2411</v>
      </c>
      <c r="C1237" s="4" t="s">
        <v>2403</v>
      </c>
      <c r="E1237" s="62"/>
      <c r="F1237" s="63" t="s">
        <v>1678</v>
      </c>
      <c r="G1237" s="50" t="s">
        <v>1678</v>
      </c>
      <c r="H1237" s="50" t="s">
        <v>2405</v>
      </c>
      <c r="I1237" s="51"/>
      <c r="J1237" s="52">
        <v>30</v>
      </c>
      <c r="K1237" s="52"/>
      <c r="L1237" s="53">
        <v>43739</v>
      </c>
      <c r="M1237" s="54">
        <f t="shared" si="527"/>
        <v>2</v>
      </c>
      <c r="N1237" s="52">
        <f t="shared" si="528"/>
        <v>40</v>
      </c>
      <c r="O1237" s="55">
        <f t="shared" ca="1" si="529"/>
        <v>40</v>
      </c>
      <c r="P1237" s="55" t="str">
        <f t="shared" ca="1" si="530"/>
        <v>2019.10</v>
      </c>
      <c r="Q1237" s="56">
        <f t="shared" si="531"/>
        <v>0</v>
      </c>
      <c r="R1237" s="52">
        <f t="shared" ca="1" si="532"/>
        <v>-83</v>
      </c>
      <c r="S1237" s="52"/>
      <c r="T1237" s="52" t="str">
        <f t="shared" ca="1" si="533"/>
        <v/>
      </c>
      <c r="U1237" s="57" t="s">
        <v>178</v>
      </c>
      <c r="V1237" s="58">
        <f t="shared" ca="1" si="534"/>
        <v>0</v>
      </c>
      <c r="W1237" s="59"/>
      <c r="X1237" s="60"/>
      <c r="Y1237" s="61"/>
      <c r="Z1237" s="56">
        <f t="shared" ca="1" si="541"/>
        <v>0</v>
      </c>
      <c r="AA1237" s="56">
        <f t="shared" ca="1" si="541"/>
        <v>0</v>
      </c>
      <c r="AB1237" s="56">
        <f t="shared" ca="1" si="541"/>
        <v>0</v>
      </c>
      <c r="AC1237" s="56">
        <f t="shared" ca="1" si="541"/>
        <v>0</v>
      </c>
      <c r="AD1237" s="56">
        <f t="shared" ca="1" si="541"/>
        <v>0</v>
      </c>
      <c r="AE1237" s="56">
        <f t="shared" ca="1" si="541"/>
        <v>0</v>
      </c>
      <c r="AF1237" s="56">
        <f t="shared" ca="1" si="541"/>
        <v>0</v>
      </c>
      <c r="AG1237" s="56">
        <f t="shared" ca="1" si="541"/>
        <v>0</v>
      </c>
      <c r="AH1237" s="56">
        <f t="shared" ca="1" si="541"/>
        <v>0</v>
      </c>
      <c r="AI1237" s="56">
        <f t="shared" ca="1" si="541"/>
        <v>0</v>
      </c>
      <c r="AJ1237" s="56">
        <f t="shared" ca="1" si="542"/>
        <v>0</v>
      </c>
      <c r="AK1237" s="56">
        <f t="shared" ca="1" si="542"/>
        <v>0</v>
      </c>
      <c r="AL1237" s="56">
        <f t="shared" ca="1" si="542"/>
        <v>0</v>
      </c>
      <c r="AM1237" s="56">
        <f t="shared" ca="1" si="542"/>
        <v>0</v>
      </c>
      <c r="AN1237" s="56">
        <f t="shared" ca="1" si="542"/>
        <v>0</v>
      </c>
      <c r="AO1237" s="56">
        <f t="shared" ca="1" si="542"/>
        <v>0</v>
      </c>
      <c r="AP1237" s="56">
        <f t="shared" ca="1" si="542"/>
        <v>0</v>
      </c>
      <c r="AQ1237" s="56">
        <f t="shared" ca="1" si="542"/>
        <v>0</v>
      </c>
      <c r="AR1237" s="56">
        <f t="shared" ca="1" si="542"/>
        <v>0</v>
      </c>
      <c r="AS1237" s="56">
        <f t="shared" ca="1" si="542"/>
        <v>0</v>
      </c>
      <c r="AT1237" s="56">
        <f t="shared" ca="1" si="543"/>
        <v>0</v>
      </c>
      <c r="AU1237" s="56">
        <f t="shared" ca="1" si="543"/>
        <v>0</v>
      </c>
      <c r="AV1237" s="56">
        <f t="shared" ca="1" si="543"/>
        <v>0</v>
      </c>
      <c r="AW1237" s="56">
        <f t="shared" ca="1" si="543"/>
        <v>0</v>
      </c>
      <c r="AX1237" s="56">
        <f t="shared" ca="1" si="543"/>
        <v>0</v>
      </c>
      <c r="AY1237" s="56">
        <f t="shared" ca="1" si="543"/>
        <v>0</v>
      </c>
      <c r="AZ1237" s="56">
        <f t="shared" ca="1" si="543"/>
        <v>0</v>
      </c>
      <c r="BA1237" s="56">
        <f t="shared" ca="1" si="543"/>
        <v>0</v>
      </c>
      <c r="BB1237" s="56">
        <f t="shared" ca="1" si="543"/>
        <v>0</v>
      </c>
      <c r="BC1237" s="56">
        <f t="shared" ca="1" si="543"/>
        <v>0</v>
      </c>
      <c r="BD1237" s="56">
        <f t="shared" ca="1" si="543"/>
        <v>0</v>
      </c>
      <c r="BE1237" s="56">
        <f t="shared" ca="1" si="543"/>
        <v>0</v>
      </c>
      <c r="BF1237" s="56">
        <f t="shared" ca="1" si="543"/>
        <v>0</v>
      </c>
      <c r="BG1237" s="56">
        <f t="shared" ca="1" si="543"/>
        <v>0</v>
      </c>
      <c r="BH1237" s="1"/>
    </row>
    <row r="1238" spans="2:60" s="4" customFormat="1" ht="12" customHeight="1" x14ac:dyDescent="0.2">
      <c r="B1238" s="117" t="s">
        <v>2411</v>
      </c>
      <c r="C1238" s="4" t="s">
        <v>2403</v>
      </c>
      <c r="E1238" s="62"/>
      <c r="F1238" s="63" t="s">
        <v>1678</v>
      </c>
      <c r="G1238" s="50" t="s">
        <v>1678</v>
      </c>
      <c r="H1238" s="50" t="s">
        <v>2405</v>
      </c>
      <c r="I1238" s="51"/>
      <c r="J1238" s="52">
        <v>30</v>
      </c>
      <c r="K1238" s="52"/>
      <c r="L1238" s="53">
        <v>43746</v>
      </c>
      <c r="M1238" s="54">
        <f t="shared" si="527"/>
        <v>2</v>
      </c>
      <c r="N1238" s="52">
        <f t="shared" si="528"/>
        <v>41</v>
      </c>
      <c r="O1238" s="55">
        <f t="shared" ca="1" si="529"/>
        <v>41</v>
      </c>
      <c r="P1238" s="55" t="str">
        <f t="shared" ca="1" si="530"/>
        <v>2019.10</v>
      </c>
      <c r="Q1238" s="56">
        <f t="shared" si="531"/>
        <v>0</v>
      </c>
      <c r="R1238" s="52">
        <f t="shared" ca="1" si="532"/>
        <v>-90</v>
      </c>
      <c r="S1238" s="52"/>
      <c r="T1238" s="52" t="str">
        <f t="shared" ca="1" si="533"/>
        <v/>
      </c>
      <c r="U1238" s="57" t="s">
        <v>178</v>
      </c>
      <c r="V1238" s="58">
        <f t="shared" ca="1" si="534"/>
        <v>0</v>
      </c>
      <c r="W1238" s="59"/>
      <c r="X1238" s="60"/>
      <c r="Y1238" s="61"/>
      <c r="Z1238" s="56">
        <f t="shared" ca="1" si="541"/>
        <v>0</v>
      </c>
      <c r="AA1238" s="56">
        <f t="shared" ca="1" si="541"/>
        <v>0</v>
      </c>
      <c r="AB1238" s="56">
        <f t="shared" ca="1" si="541"/>
        <v>0</v>
      </c>
      <c r="AC1238" s="56">
        <f t="shared" ca="1" si="541"/>
        <v>0</v>
      </c>
      <c r="AD1238" s="56">
        <f t="shared" ca="1" si="541"/>
        <v>0</v>
      </c>
      <c r="AE1238" s="56">
        <f t="shared" ca="1" si="541"/>
        <v>0</v>
      </c>
      <c r="AF1238" s="56">
        <f t="shared" ca="1" si="541"/>
        <v>0</v>
      </c>
      <c r="AG1238" s="56">
        <f t="shared" ca="1" si="541"/>
        <v>0</v>
      </c>
      <c r="AH1238" s="56">
        <f t="shared" ca="1" si="541"/>
        <v>0</v>
      </c>
      <c r="AI1238" s="56">
        <f t="shared" ca="1" si="541"/>
        <v>0</v>
      </c>
      <c r="AJ1238" s="56">
        <f t="shared" ca="1" si="542"/>
        <v>0</v>
      </c>
      <c r="AK1238" s="56">
        <f t="shared" ca="1" si="542"/>
        <v>0</v>
      </c>
      <c r="AL1238" s="56">
        <f t="shared" ca="1" si="542"/>
        <v>0</v>
      </c>
      <c r="AM1238" s="56">
        <f t="shared" ca="1" si="542"/>
        <v>0</v>
      </c>
      <c r="AN1238" s="56">
        <f t="shared" ca="1" si="542"/>
        <v>0</v>
      </c>
      <c r="AO1238" s="56">
        <f t="shared" ca="1" si="542"/>
        <v>0</v>
      </c>
      <c r="AP1238" s="56">
        <f t="shared" ca="1" si="542"/>
        <v>0</v>
      </c>
      <c r="AQ1238" s="56">
        <f t="shared" ca="1" si="542"/>
        <v>0</v>
      </c>
      <c r="AR1238" s="56">
        <f t="shared" ca="1" si="542"/>
        <v>0</v>
      </c>
      <c r="AS1238" s="56">
        <f t="shared" ca="1" si="542"/>
        <v>0</v>
      </c>
      <c r="AT1238" s="56">
        <f t="shared" ca="1" si="543"/>
        <v>0</v>
      </c>
      <c r="AU1238" s="56">
        <f t="shared" ca="1" si="543"/>
        <v>0</v>
      </c>
      <c r="AV1238" s="56">
        <f t="shared" ca="1" si="543"/>
        <v>0</v>
      </c>
      <c r="AW1238" s="56">
        <f t="shared" ca="1" si="543"/>
        <v>0</v>
      </c>
      <c r="AX1238" s="56">
        <f t="shared" ca="1" si="543"/>
        <v>0</v>
      </c>
      <c r="AY1238" s="56">
        <f t="shared" ca="1" si="543"/>
        <v>0</v>
      </c>
      <c r="AZ1238" s="56">
        <f t="shared" ca="1" si="543"/>
        <v>0</v>
      </c>
      <c r="BA1238" s="56">
        <f t="shared" ca="1" si="543"/>
        <v>0</v>
      </c>
      <c r="BB1238" s="56">
        <f t="shared" ca="1" si="543"/>
        <v>0</v>
      </c>
      <c r="BC1238" s="56">
        <f t="shared" ca="1" si="543"/>
        <v>0</v>
      </c>
      <c r="BD1238" s="56">
        <f t="shared" ca="1" si="543"/>
        <v>0</v>
      </c>
      <c r="BE1238" s="56">
        <f t="shared" ca="1" si="543"/>
        <v>0</v>
      </c>
      <c r="BF1238" s="56">
        <f t="shared" ca="1" si="543"/>
        <v>0</v>
      </c>
      <c r="BG1238" s="56">
        <f t="shared" ca="1" si="543"/>
        <v>0</v>
      </c>
      <c r="BH1238" s="1"/>
    </row>
    <row r="1239" spans="2:60" s="4" customFormat="1" ht="12" customHeight="1" x14ac:dyDescent="0.2">
      <c r="B1239" s="117" t="s">
        <v>2411</v>
      </c>
      <c r="C1239" s="4" t="s">
        <v>2403</v>
      </c>
      <c r="E1239" s="62"/>
      <c r="F1239" s="63" t="s">
        <v>1678</v>
      </c>
      <c r="G1239" s="50" t="s">
        <v>1678</v>
      </c>
      <c r="H1239" s="50" t="s">
        <v>2405</v>
      </c>
      <c r="I1239" s="51"/>
      <c r="J1239" s="52">
        <v>30</v>
      </c>
      <c r="K1239" s="52"/>
      <c r="L1239" s="53">
        <v>43753</v>
      </c>
      <c r="M1239" s="54">
        <f t="shared" si="527"/>
        <v>2</v>
      </c>
      <c r="N1239" s="52">
        <f t="shared" si="528"/>
        <v>42</v>
      </c>
      <c r="O1239" s="55">
        <f t="shared" ca="1" si="529"/>
        <v>42</v>
      </c>
      <c r="P1239" s="55" t="str">
        <f t="shared" ca="1" si="530"/>
        <v>2019.10</v>
      </c>
      <c r="Q1239" s="56">
        <f t="shared" si="531"/>
        <v>30781.015439734212</v>
      </c>
      <c r="R1239" s="52">
        <f t="shared" ca="1" si="532"/>
        <v>-97</v>
      </c>
      <c r="S1239" s="52"/>
      <c r="T1239" s="52" t="str">
        <f t="shared" ca="1" si="533"/>
        <v/>
      </c>
      <c r="U1239" s="57" t="s">
        <v>178</v>
      </c>
      <c r="V1239" s="58">
        <f t="shared" ca="1" si="534"/>
        <v>0</v>
      </c>
      <c r="W1239" s="59"/>
      <c r="X1239" s="60"/>
      <c r="Y1239" s="61">
        <v>30781.015439734212</v>
      </c>
      <c r="Z1239" s="56">
        <f t="shared" ca="1" si="541"/>
        <v>0</v>
      </c>
      <c r="AA1239" s="56">
        <f t="shared" ca="1" si="541"/>
        <v>0</v>
      </c>
      <c r="AB1239" s="56">
        <f t="shared" ca="1" si="541"/>
        <v>0</v>
      </c>
      <c r="AC1239" s="56">
        <f t="shared" ca="1" si="541"/>
        <v>0</v>
      </c>
      <c r="AD1239" s="56">
        <f t="shared" ca="1" si="541"/>
        <v>0</v>
      </c>
      <c r="AE1239" s="56">
        <f t="shared" ca="1" si="541"/>
        <v>0</v>
      </c>
      <c r="AF1239" s="56">
        <f t="shared" ca="1" si="541"/>
        <v>0</v>
      </c>
      <c r="AG1239" s="56">
        <f t="shared" ca="1" si="541"/>
        <v>0</v>
      </c>
      <c r="AH1239" s="56">
        <f t="shared" ca="1" si="541"/>
        <v>0</v>
      </c>
      <c r="AI1239" s="56">
        <f t="shared" ca="1" si="541"/>
        <v>0</v>
      </c>
      <c r="AJ1239" s="56">
        <f t="shared" ca="1" si="542"/>
        <v>0</v>
      </c>
      <c r="AK1239" s="56">
        <f t="shared" ca="1" si="542"/>
        <v>0</v>
      </c>
      <c r="AL1239" s="56">
        <f t="shared" ca="1" si="542"/>
        <v>0</v>
      </c>
      <c r="AM1239" s="56">
        <f t="shared" ca="1" si="542"/>
        <v>0</v>
      </c>
      <c r="AN1239" s="56">
        <f t="shared" ca="1" si="542"/>
        <v>0</v>
      </c>
      <c r="AO1239" s="56">
        <f t="shared" ca="1" si="542"/>
        <v>0</v>
      </c>
      <c r="AP1239" s="56">
        <f t="shared" ca="1" si="542"/>
        <v>0</v>
      </c>
      <c r="AQ1239" s="56">
        <f t="shared" ca="1" si="542"/>
        <v>0</v>
      </c>
      <c r="AR1239" s="56">
        <f t="shared" ca="1" si="542"/>
        <v>0</v>
      </c>
      <c r="AS1239" s="56">
        <f t="shared" ca="1" si="542"/>
        <v>0</v>
      </c>
      <c r="AT1239" s="56">
        <f t="shared" ca="1" si="543"/>
        <v>0</v>
      </c>
      <c r="AU1239" s="56">
        <f t="shared" ca="1" si="543"/>
        <v>0</v>
      </c>
      <c r="AV1239" s="56">
        <f t="shared" ca="1" si="543"/>
        <v>0</v>
      </c>
      <c r="AW1239" s="56">
        <f t="shared" ca="1" si="543"/>
        <v>30781.015439734212</v>
      </c>
      <c r="AX1239" s="56">
        <f t="shared" ca="1" si="543"/>
        <v>0</v>
      </c>
      <c r="AY1239" s="56">
        <f t="shared" ca="1" si="543"/>
        <v>0</v>
      </c>
      <c r="AZ1239" s="56">
        <f t="shared" ca="1" si="543"/>
        <v>0</v>
      </c>
      <c r="BA1239" s="56">
        <f t="shared" ca="1" si="543"/>
        <v>0</v>
      </c>
      <c r="BB1239" s="56">
        <f t="shared" ca="1" si="543"/>
        <v>0</v>
      </c>
      <c r="BC1239" s="56">
        <f t="shared" ca="1" si="543"/>
        <v>0</v>
      </c>
      <c r="BD1239" s="56">
        <f t="shared" ca="1" si="543"/>
        <v>0</v>
      </c>
      <c r="BE1239" s="56">
        <f t="shared" ca="1" si="543"/>
        <v>0</v>
      </c>
      <c r="BF1239" s="56">
        <f t="shared" ca="1" si="543"/>
        <v>0</v>
      </c>
      <c r="BG1239" s="56">
        <f t="shared" ca="1" si="543"/>
        <v>0</v>
      </c>
      <c r="BH1239" s="1"/>
    </row>
    <row r="1240" spans="2:60" s="4" customFormat="1" ht="12" customHeight="1" x14ac:dyDescent="0.2">
      <c r="B1240" s="117" t="s">
        <v>2411</v>
      </c>
      <c r="C1240" s="4" t="s">
        <v>2403</v>
      </c>
      <c r="E1240" s="62"/>
      <c r="F1240" s="63" t="s">
        <v>1678</v>
      </c>
      <c r="G1240" s="50" t="s">
        <v>1678</v>
      </c>
      <c r="H1240" s="50" t="s">
        <v>2405</v>
      </c>
      <c r="I1240" s="51"/>
      <c r="J1240" s="52">
        <v>30</v>
      </c>
      <c r="K1240" s="52"/>
      <c r="L1240" s="53">
        <v>43760</v>
      </c>
      <c r="M1240" s="54">
        <f t="shared" si="527"/>
        <v>2</v>
      </c>
      <c r="N1240" s="52">
        <f t="shared" si="528"/>
        <v>43</v>
      </c>
      <c r="O1240" s="55">
        <f t="shared" ca="1" si="529"/>
        <v>43</v>
      </c>
      <c r="P1240" s="55" t="str">
        <f t="shared" ca="1" si="530"/>
        <v>2019.10</v>
      </c>
      <c r="Q1240" s="56">
        <f t="shared" si="531"/>
        <v>0</v>
      </c>
      <c r="R1240" s="52">
        <f t="shared" ca="1" si="532"/>
        <v>-104</v>
      </c>
      <c r="S1240" s="52"/>
      <c r="T1240" s="52" t="str">
        <f t="shared" ca="1" si="533"/>
        <v/>
      </c>
      <c r="U1240" s="57" t="s">
        <v>178</v>
      </c>
      <c r="V1240" s="58">
        <f t="shared" ca="1" si="534"/>
        <v>0</v>
      </c>
      <c r="W1240" s="59"/>
      <c r="X1240" s="60"/>
      <c r="Y1240" s="61"/>
      <c r="Z1240" s="56">
        <f t="shared" ca="1" si="541"/>
        <v>0</v>
      </c>
      <c r="AA1240" s="56">
        <f t="shared" ca="1" si="541"/>
        <v>0</v>
      </c>
      <c r="AB1240" s="56">
        <f t="shared" ca="1" si="541"/>
        <v>0</v>
      </c>
      <c r="AC1240" s="56">
        <f t="shared" ca="1" si="541"/>
        <v>0</v>
      </c>
      <c r="AD1240" s="56">
        <f t="shared" ca="1" si="541"/>
        <v>0</v>
      </c>
      <c r="AE1240" s="56">
        <f t="shared" ca="1" si="541"/>
        <v>0</v>
      </c>
      <c r="AF1240" s="56">
        <f t="shared" ca="1" si="541"/>
        <v>0</v>
      </c>
      <c r="AG1240" s="56">
        <f t="shared" ca="1" si="541"/>
        <v>0</v>
      </c>
      <c r="AH1240" s="56">
        <f t="shared" ca="1" si="541"/>
        <v>0</v>
      </c>
      <c r="AI1240" s="56">
        <f t="shared" ca="1" si="541"/>
        <v>0</v>
      </c>
      <c r="AJ1240" s="56">
        <f t="shared" ca="1" si="542"/>
        <v>0</v>
      </c>
      <c r="AK1240" s="56">
        <f t="shared" ca="1" si="542"/>
        <v>0</v>
      </c>
      <c r="AL1240" s="56">
        <f t="shared" ca="1" si="542"/>
        <v>0</v>
      </c>
      <c r="AM1240" s="56">
        <f t="shared" ca="1" si="542"/>
        <v>0</v>
      </c>
      <c r="AN1240" s="56">
        <f t="shared" ca="1" si="542"/>
        <v>0</v>
      </c>
      <c r="AO1240" s="56">
        <f t="shared" ca="1" si="542"/>
        <v>0</v>
      </c>
      <c r="AP1240" s="56">
        <f t="shared" ca="1" si="542"/>
        <v>0</v>
      </c>
      <c r="AQ1240" s="56">
        <f t="shared" ca="1" si="542"/>
        <v>0</v>
      </c>
      <c r="AR1240" s="56">
        <f t="shared" ca="1" si="542"/>
        <v>0</v>
      </c>
      <c r="AS1240" s="56">
        <f t="shared" ca="1" si="542"/>
        <v>0</v>
      </c>
      <c r="AT1240" s="56">
        <f t="shared" ca="1" si="543"/>
        <v>0</v>
      </c>
      <c r="AU1240" s="56">
        <f t="shared" ca="1" si="543"/>
        <v>0</v>
      </c>
      <c r="AV1240" s="56">
        <f t="shared" ca="1" si="543"/>
        <v>0</v>
      </c>
      <c r="AW1240" s="56">
        <f t="shared" ca="1" si="543"/>
        <v>0</v>
      </c>
      <c r="AX1240" s="56">
        <f t="shared" ca="1" si="543"/>
        <v>0</v>
      </c>
      <c r="AY1240" s="56">
        <f t="shared" ca="1" si="543"/>
        <v>0</v>
      </c>
      <c r="AZ1240" s="56">
        <f t="shared" ca="1" si="543"/>
        <v>0</v>
      </c>
      <c r="BA1240" s="56">
        <f t="shared" ca="1" si="543"/>
        <v>0</v>
      </c>
      <c r="BB1240" s="56">
        <f t="shared" ca="1" si="543"/>
        <v>0</v>
      </c>
      <c r="BC1240" s="56">
        <f t="shared" ca="1" si="543"/>
        <v>0</v>
      </c>
      <c r="BD1240" s="56">
        <f t="shared" ca="1" si="543"/>
        <v>0</v>
      </c>
      <c r="BE1240" s="56">
        <f t="shared" ca="1" si="543"/>
        <v>0</v>
      </c>
      <c r="BF1240" s="56">
        <f t="shared" ca="1" si="543"/>
        <v>0</v>
      </c>
      <c r="BG1240" s="56">
        <f t="shared" ca="1" si="543"/>
        <v>0</v>
      </c>
      <c r="BH1240" s="1"/>
    </row>
    <row r="1241" spans="2:60" s="4" customFormat="1" ht="12" customHeight="1" x14ac:dyDescent="0.2">
      <c r="B1241" s="117" t="s">
        <v>2411</v>
      </c>
      <c r="C1241" s="4" t="s">
        <v>2403</v>
      </c>
      <c r="E1241" s="62"/>
      <c r="F1241" s="63" t="s">
        <v>1678</v>
      </c>
      <c r="G1241" s="50" t="s">
        <v>1678</v>
      </c>
      <c r="H1241" s="50" t="s">
        <v>2405</v>
      </c>
      <c r="I1241" s="51"/>
      <c r="J1241" s="52">
        <v>30</v>
      </c>
      <c r="K1241" s="52"/>
      <c r="L1241" s="53">
        <v>43767</v>
      </c>
      <c r="M1241" s="54">
        <f t="shared" si="527"/>
        <v>2</v>
      </c>
      <c r="N1241" s="52">
        <f t="shared" si="528"/>
        <v>44</v>
      </c>
      <c r="O1241" s="55">
        <f t="shared" ca="1" si="529"/>
        <v>44</v>
      </c>
      <c r="P1241" s="55" t="str">
        <f t="shared" ca="1" si="530"/>
        <v>2019.10</v>
      </c>
      <c r="Q1241" s="56">
        <f t="shared" si="531"/>
        <v>0</v>
      </c>
      <c r="R1241" s="52">
        <f t="shared" ca="1" si="532"/>
        <v>-111</v>
      </c>
      <c r="S1241" s="52"/>
      <c r="T1241" s="52" t="str">
        <f t="shared" ca="1" si="533"/>
        <v/>
      </c>
      <c r="U1241" s="57" t="s">
        <v>178</v>
      </c>
      <c r="V1241" s="58">
        <f t="shared" ca="1" si="534"/>
        <v>0</v>
      </c>
      <c r="W1241" s="59"/>
      <c r="X1241" s="60"/>
      <c r="Y1241" s="61"/>
      <c r="Z1241" s="56">
        <f t="shared" ref="Z1241:AI1249" ca="1" si="544">IF($O1241-WEEKNUM(Z$1815)=0,$Y1241,0)</f>
        <v>0</v>
      </c>
      <c r="AA1241" s="56">
        <f t="shared" ca="1" si="544"/>
        <v>0</v>
      </c>
      <c r="AB1241" s="56">
        <f t="shared" ca="1" si="544"/>
        <v>0</v>
      </c>
      <c r="AC1241" s="56">
        <f t="shared" ca="1" si="544"/>
        <v>0</v>
      </c>
      <c r="AD1241" s="56">
        <f t="shared" ca="1" si="544"/>
        <v>0</v>
      </c>
      <c r="AE1241" s="56">
        <f t="shared" ca="1" si="544"/>
        <v>0</v>
      </c>
      <c r="AF1241" s="56">
        <f t="shared" ca="1" si="544"/>
        <v>0</v>
      </c>
      <c r="AG1241" s="56">
        <f t="shared" ca="1" si="544"/>
        <v>0</v>
      </c>
      <c r="AH1241" s="56">
        <f t="shared" ca="1" si="544"/>
        <v>0</v>
      </c>
      <c r="AI1241" s="56">
        <f t="shared" ca="1" si="544"/>
        <v>0</v>
      </c>
      <c r="AJ1241" s="56">
        <f t="shared" ref="AJ1241:AS1249" ca="1" si="545">IF($O1241-WEEKNUM(AJ$1815)=0,$Y1241,0)</f>
        <v>0</v>
      </c>
      <c r="AK1241" s="56">
        <f t="shared" ca="1" si="545"/>
        <v>0</v>
      </c>
      <c r="AL1241" s="56">
        <f t="shared" ca="1" si="545"/>
        <v>0</v>
      </c>
      <c r="AM1241" s="56">
        <f t="shared" ca="1" si="545"/>
        <v>0</v>
      </c>
      <c r="AN1241" s="56">
        <f t="shared" ca="1" si="545"/>
        <v>0</v>
      </c>
      <c r="AO1241" s="56">
        <f t="shared" ca="1" si="545"/>
        <v>0</v>
      </c>
      <c r="AP1241" s="56">
        <f t="shared" ca="1" si="545"/>
        <v>0</v>
      </c>
      <c r="AQ1241" s="56">
        <f t="shared" ca="1" si="545"/>
        <v>0</v>
      </c>
      <c r="AR1241" s="56">
        <f t="shared" ca="1" si="545"/>
        <v>0</v>
      </c>
      <c r="AS1241" s="56">
        <f t="shared" ca="1" si="545"/>
        <v>0</v>
      </c>
      <c r="AT1241" s="56">
        <f t="shared" ref="AT1241:BG1249" ca="1" si="546">IF($O1241-WEEKNUM(AT$1815)=0,$Y1241,0)</f>
        <v>0</v>
      </c>
      <c r="AU1241" s="56">
        <f t="shared" ca="1" si="546"/>
        <v>0</v>
      </c>
      <c r="AV1241" s="56">
        <f t="shared" ca="1" si="546"/>
        <v>0</v>
      </c>
      <c r="AW1241" s="56">
        <f t="shared" ca="1" si="546"/>
        <v>0</v>
      </c>
      <c r="AX1241" s="56">
        <f t="shared" ca="1" si="546"/>
        <v>0</v>
      </c>
      <c r="AY1241" s="56">
        <f t="shared" ca="1" si="546"/>
        <v>0</v>
      </c>
      <c r="AZ1241" s="56">
        <f t="shared" ca="1" si="546"/>
        <v>0</v>
      </c>
      <c r="BA1241" s="56">
        <f t="shared" ca="1" si="546"/>
        <v>0</v>
      </c>
      <c r="BB1241" s="56">
        <f t="shared" ca="1" si="546"/>
        <v>0</v>
      </c>
      <c r="BC1241" s="56">
        <f t="shared" ca="1" si="546"/>
        <v>0</v>
      </c>
      <c r="BD1241" s="56">
        <f t="shared" ca="1" si="546"/>
        <v>0</v>
      </c>
      <c r="BE1241" s="56">
        <f t="shared" ca="1" si="546"/>
        <v>0</v>
      </c>
      <c r="BF1241" s="56">
        <f t="shared" ca="1" si="546"/>
        <v>0</v>
      </c>
      <c r="BG1241" s="56">
        <f t="shared" ca="1" si="546"/>
        <v>0</v>
      </c>
      <c r="BH1241" s="1"/>
    </row>
    <row r="1242" spans="2:60" s="4" customFormat="1" ht="12" customHeight="1" x14ac:dyDescent="0.2">
      <c r="B1242" s="117" t="s">
        <v>2411</v>
      </c>
      <c r="C1242" s="4" t="s">
        <v>2403</v>
      </c>
      <c r="E1242" s="62"/>
      <c r="F1242" s="63" t="s">
        <v>1678</v>
      </c>
      <c r="G1242" s="50" t="s">
        <v>1678</v>
      </c>
      <c r="H1242" s="50" t="s">
        <v>2405</v>
      </c>
      <c r="I1242" s="51"/>
      <c r="J1242" s="52">
        <v>30</v>
      </c>
      <c r="K1242" s="52"/>
      <c r="L1242" s="53">
        <v>43774</v>
      </c>
      <c r="M1242" s="54">
        <f t="shared" si="527"/>
        <v>2</v>
      </c>
      <c r="N1242" s="52">
        <f t="shared" si="528"/>
        <v>45</v>
      </c>
      <c r="O1242" s="55">
        <f t="shared" ca="1" si="529"/>
        <v>45</v>
      </c>
      <c r="P1242" s="55" t="str">
        <f t="shared" ca="1" si="530"/>
        <v>2019.11</v>
      </c>
      <c r="Q1242" s="56">
        <f t="shared" si="531"/>
        <v>0</v>
      </c>
      <c r="R1242" s="52">
        <f t="shared" ca="1" si="532"/>
        <v>-118</v>
      </c>
      <c r="S1242" s="52"/>
      <c r="T1242" s="52" t="str">
        <f t="shared" ca="1" si="533"/>
        <v/>
      </c>
      <c r="U1242" s="57" t="s">
        <v>178</v>
      </c>
      <c r="V1242" s="58">
        <f t="shared" ca="1" si="534"/>
        <v>0</v>
      </c>
      <c r="W1242" s="59"/>
      <c r="X1242" s="60"/>
      <c r="Y1242" s="61"/>
      <c r="Z1242" s="56">
        <f t="shared" ca="1" si="544"/>
        <v>0</v>
      </c>
      <c r="AA1242" s="56">
        <f t="shared" ca="1" si="544"/>
        <v>0</v>
      </c>
      <c r="AB1242" s="56">
        <f t="shared" ca="1" si="544"/>
        <v>0</v>
      </c>
      <c r="AC1242" s="56">
        <f t="shared" ca="1" si="544"/>
        <v>0</v>
      </c>
      <c r="AD1242" s="56">
        <f t="shared" ca="1" si="544"/>
        <v>0</v>
      </c>
      <c r="AE1242" s="56">
        <f t="shared" ca="1" si="544"/>
        <v>0</v>
      </c>
      <c r="AF1242" s="56">
        <f t="shared" ca="1" si="544"/>
        <v>0</v>
      </c>
      <c r="AG1242" s="56">
        <f t="shared" ca="1" si="544"/>
        <v>0</v>
      </c>
      <c r="AH1242" s="56">
        <f t="shared" ca="1" si="544"/>
        <v>0</v>
      </c>
      <c r="AI1242" s="56">
        <f t="shared" ca="1" si="544"/>
        <v>0</v>
      </c>
      <c r="AJ1242" s="56">
        <f t="shared" ca="1" si="545"/>
        <v>0</v>
      </c>
      <c r="AK1242" s="56">
        <f t="shared" ca="1" si="545"/>
        <v>0</v>
      </c>
      <c r="AL1242" s="56">
        <f t="shared" ca="1" si="545"/>
        <v>0</v>
      </c>
      <c r="AM1242" s="56">
        <f t="shared" ca="1" si="545"/>
        <v>0</v>
      </c>
      <c r="AN1242" s="56">
        <f t="shared" ca="1" si="545"/>
        <v>0</v>
      </c>
      <c r="AO1242" s="56">
        <f t="shared" ca="1" si="545"/>
        <v>0</v>
      </c>
      <c r="AP1242" s="56">
        <f t="shared" ca="1" si="545"/>
        <v>0</v>
      </c>
      <c r="AQ1242" s="56">
        <f t="shared" ca="1" si="545"/>
        <v>0</v>
      </c>
      <c r="AR1242" s="56">
        <f t="shared" ca="1" si="545"/>
        <v>0</v>
      </c>
      <c r="AS1242" s="56">
        <f t="shared" ca="1" si="545"/>
        <v>0</v>
      </c>
      <c r="AT1242" s="56">
        <f t="shared" ca="1" si="546"/>
        <v>0</v>
      </c>
      <c r="AU1242" s="56">
        <f t="shared" ca="1" si="546"/>
        <v>0</v>
      </c>
      <c r="AV1242" s="56">
        <f t="shared" ca="1" si="546"/>
        <v>0</v>
      </c>
      <c r="AW1242" s="56">
        <f t="shared" ca="1" si="546"/>
        <v>0</v>
      </c>
      <c r="AX1242" s="56">
        <f t="shared" ca="1" si="546"/>
        <v>0</v>
      </c>
      <c r="AY1242" s="56">
        <f t="shared" ca="1" si="546"/>
        <v>0</v>
      </c>
      <c r="AZ1242" s="56">
        <f t="shared" ca="1" si="546"/>
        <v>0</v>
      </c>
      <c r="BA1242" s="56">
        <f t="shared" ca="1" si="546"/>
        <v>0</v>
      </c>
      <c r="BB1242" s="56">
        <f t="shared" ca="1" si="546"/>
        <v>0</v>
      </c>
      <c r="BC1242" s="56">
        <f t="shared" ca="1" si="546"/>
        <v>0</v>
      </c>
      <c r="BD1242" s="56">
        <f t="shared" ca="1" si="546"/>
        <v>0</v>
      </c>
      <c r="BE1242" s="56">
        <f t="shared" ca="1" si="546"/>
        <v>0</v>
      </c>
      <c r="BF1242" s="56">
        <f t="shared" ca="1" si="546"/>
        <v>0</v>
      </c>
      <c r="BG1242" s="56">
        <f t="shared" ca="1" si="546"/>
        <v>0</v>
      </c>
      <c r="BH1242" s="1"/>
    </row>
    <row r="1243" spans="2:60" s="4" customFormat="1" ht="12" customHeight="1" x14ac:dyDescent="0.2">
      <c r="B1243" s="117" t="s">
        <v>2411</v>
      </c>
      <c r="C1243" s="4" t="s">
        <v>2403</v>
      </c>
      <c r="E1243" s="62"/>
      <c r="F1243" s="63" t="s">
        <v>1678</v>
      </c>
      <c r="G1243" s="50" t="s">
        <v>1678</v>
      </c>
      <c r="H1243" s="50" t="s">
        <v>2405</v>
      </c>
      <c r="I1243" s="51"/>
      <c r="J1243" s="52">
        <v>30</v>
      </c>
      <c r="K1243" s="52"/>
      <c r="L1243" s="53">
        <v>43781</v>
      </c>
      <c r="M1243" s="54">
        <f t="shared" si="527"/>
        <v>2</v>
      </c>
      <c r="N1243" s="52">
        <f t="shared" si="528"/>
        <v>46</v>
      </c>
      <c r="O1243" s="55">
        <f t="shared" ca="1" si="529"/>
        <v>46</v>
      </c>
      <c r="P1243" s="55" t="str">
        <f t="shared" ca="1" si="530"/>
        <v>2019.11</v>
      </c>
      <c r="Q1243" s="56">
        <f t="shared" si="531"/>
        <v>0</v>
      </c>
      <c r="R1243" s="52">
        <f t="shared" ca="1" si="532"/>
        <v>-125</v>
      </c>
      <c r="S1243" s="52"/>
      <c r="T1243" s="52" t="str">
        <f t="shared" ca="1" si="533"/>
        <v/>
      </c>
      <c r="U1243" s="57" t="s">
        <v>178</v>
      </c>
      <c r="V1243" s="58">
        <f t="shared" ca="1" si="534"/>
        <v>0</v>
      </c>
      <c r="W1243" s="59"/>
      <c r="X1243" s="60"/>
      <c r="Y1243" s="61"/>
      <c r="Z1243" s="56">
        <f t="shared" ca="1" si="544"/>
        <v>0</v>
      </c>
      <c r="AA1243" s="56">
        <f t="shared" ca="1" si="544"/>
        <v>0</v>
      </c>
      <c r="AB1243" s="56">
        <f t="shared" ca="1" si="544"/>
        <v>0</v>
      </c>
      <c r="AC1243" s="56">
        <f t="shared" ca="1" si="544"/>
        <v>0</v>
      </c>
      <c r="AD1243" s="56">
        <f t="shared" ca="1" si="544"/>
        <v>0</v>
      </c>
      <c r="AE1243" s="56">
        <f t="shared" ca="1" si="544"/>
        <v>0</v>
      </c>
      <c r="AF1243" s="56">
        <f t="shared" ca="1" si="544"/>
        <v>0</v>
      </c>
      <c r="AG1243" s="56">
        <f t="shared" ca="1" si="544"/>
        <v>0</v>
      </c>
      <c r="AH1243" s="56">
        <f t="shared" ca="1" si="544"/>
        <v>0</v>
      </c>
      <c r="AI1243" s="56">
        <f t="shared" ca="1" si="544"/>
        <v>0</v>
      </c>
      <c r="AJ1243" s="56">
        <f t="shared" ca="1" si="545"/>
        <v>0</v>
      </c>
      <c r="AK1243" s="56">
        <f t="shared" ca="1" si="545"/>
        <v>0</v>
      </c>
      <c r="AL1243" s="56">
        <f t="shared" ca="1" si="545"/>
        <v>0</v>
      </c>
      <c r="AM1243" s="56">
        <f t="shared" ca="1" si="545"/>
        <v>0</v>
      </c>
      <c r="AN1243" s="56">
        <f t="shared" ca="1" si="545"/>
        <v>0</v>
      </c>
      <c r="AO1243" s="56">
        <f t="shared" ca="1" si="545"/>
        <v>0</v>
      </c>
      <c r="AP1243" s="56">
        <f t="shared" ca="1" si="545"/>
        <v>0</v>
      </c>
      <c r="AQ1243" s="56">
        <f t="shared" ca="1" si="545"/>
        <v>0</v>
      </c>
      <c r="AR1243" s="56">
        <f t="shared" ca="1" si="545"/>
        <v>0</v>
      </c>
      <c r="AS1243" s="56">
        <f t="shared" ca="1" si="545"/>
        <v>0</v>
      </c>
      <c r="AT1243" s="56">
        <f t="shared" ca="1" si="546"/>
        <v>0</v>
      </c>
      <c r="AU1243" s="56">
        <f t="shared" ca="1" si="546"/>
        <v>0</v>
      </c>
      <c r="AV1243" s="56">
        <f t="shared" ca="1" si="546"/>
        <v>0</v>
      </c>
      <c r="AW1243" s="56">
        <f t="shared" ca="1" si="546"/>
        <v>0</v>
      </c>
      <c r="AX1243" s="56">
        <f t="shared" ca="1" si="546"/>
        <v>0</v>
      </c>
      <c r="AY1243" s="56">
        <f t="shared" ca="1" si="546"/>
        <v>0</v>
      </c>
      <c r="AZ1243" s="56">
        <f t="shared" ca="1" si="546"/>
        <v>0</v>
      </c>
      <c r="BA1243" s="56">
        <f t="shared" ca="1" si="546"/>
        <v>0</v>
      </c>
      <c r="BB1243" s="56">
        <f t="shared" ca="1" si="546"/>
        <v>0</v>
      </c>
      <c r="BC1243" s="56">
        <f t="shared" ca="1" si="546"/>
        <v>0</v>
      </c>
      <c r="BD1243" s="56">
        <f t="shared" ca="1" si="546"/>
        <v>0</v>
      </c>
      <c r="BE1243" s="56">
        <f t="shared" ca="1" si="546"/>
        <v>0</v>
      </c>
      <c r="BF1243" s="56">
        <f t="shared" ca="1" si="546"/>
        <v>0</v>
      </c>
      <c r="BG1243" s="56">
        <f t="shared" ca="1" si="546"/>
        <v>0</v>
      </c>
      <c r="BH1243" s="1"/>
    </row>
    <row r="1244" spans="2:60" s="4" customFormat="1" ht="12" customHeight="1" x14ac:dyDescent="0.2">
      <c r="B1244" s="117" t="s">
        <v>2411</v>
      </c>
      <c r="C1244" s="4" t="s">
        <v>2403</v>
      </c>
      <c r="E1244" s="62"/>
      <c r="F1244" s="63" t="s">
        <v>1678</v>
      </c>
      <c r="G1244" s="50" t="s">
        <v>1678</v>
      </c>
      <c r="H1244" s="50" t="s">
        <v>2405</v>
      </c>
      <c r="I1244" s="51"/>
      <c r="J1244" s="52">
        <v>30</v>
      </c>
      <c r="K1244" s="52"/>
      <c r="L1244" s="53">
        <v>43788</v>
      </c>
      <c r="M1244" s="54">
        <f t="shared" si="527"/>
        <v>2</v>
      </c>
      <c r="N1244" s="52">
        <f t="shared" si="528"/>
        <v>47</v>
      </c>
      <c r="O1244" s="55">
        <f t="shared" ca="1" si="529"/>
        <v>47</v>
      </c>
      <c r="P1244" s="55" t="str">
        <f t="shared" ca="1" si="530"/>
        <v>2019.11</v>
      </c>
      <c r="Q1244" s="56">
        <f t="shared" si="531"/>
        <v>29196.482614357938</v>
      </c>
      <c r="R1244" s="52">
        <f t="shared" ca="1" si="532"/>
        <v>-132</v>
      </c>
      <c r="S1244" s="52"/>
      <c r="T1244" s="52" t="str">
        <f t="shared" ca="1" si="533"/>
        <v/>
      </c>
      <c r="U1244" s="57" t="s">
        <v>178</v>
      </c>
      <c r="V1244" s="58">
        <f t="shared" ca="1" si="534"/>
        <v>0</v>
      </c>
      <c r="W1244" s="59"/>
      <c r="X1244" s="60"/>
      <c r="Y1244" s="61">
        <v>29196.482614357938</v>
      </c>
      <c r="Z1244" s="56">
        <f t="shared" ca="1" si="544"/>
        <v>0</v>
      </c>
      <c r="AA1244" s="56">
        <f t="shared" ca="1" si="544"/>
        <v>0</v>
      </c>
      <c r="AB1244" s="56">
        <f t="shared" ca="1" si="544"/>
        <v>0</v>
      </c>
      <c r="AC1244" s="56">
        <f t="shared" ca="1" si="544"/>
        <v>0</v>
      </c>
      <c r="AD1244" s="56">
        <f t="shared" ca="1" si="544"/>
        <v>0</v>
      </c>
      <c r="AE1244" s="56">
        <f t="shared" ca="1" si="544"/>
        <v>0</v>
      </c>
      <c r="AF1244" s="56">
        <f t="shared" ca="1" si="544"/>
        <v>0</v>
      </c>
      <c r="AG1244" s="56">
        <f t="shared" ca="1" si="544"/>
        <v>0</v>
      </c>
      <c r="AH1244" s="56">
        <f t="shared" ca="1" si="544"/>
        <v>0</v>
      </c>
      <c r="AI1244" s="56">
        <f t="shared" ca="1" si="544"/>
        <v>0</v>
      </c>
      <c r="AJ1244" s="56">
        <f t="shared" ca="1" si="545"/>
        <v>0</v>
      </c>
      <c r="AK1244" s="56">
        <f t="shared" ca="1" si="545"/>
        <v>0</v>
      </c>
      <c r="AL1244" s="56">
        <f t="shared" ca="1" si="545"/>
        <v>0</v>
      </c>
      <c r="AM1244" s="56">
        <f t="shared" ca="1" si="545"/>
        <v>0</v>
      </c>
      <c r="AN1244" s="56">
        <f t="shared" ca="1" si="545"/>
        <v>0</v>
      </c>
      <c r="AO1244" s="56">
        <f t="shared" ca="1" si="545"/>
        <v>0</v>
      </c>
      <c r="AP1244" s="56">
        <f t="shared" ca="1" si="545"/>
        <v>0</v>
      </c>
      <c r="AQ1244" s="56">
        <f t="shared" ca="1" si="545"/>
        <v>0</v>
      </c>
      <c r="AR1244" s="56">
        <f t="shared" ca="1" si="545"/>
        <v>0</v>
      </c>
      <c r="AS1244" s="56">
        <f t="shared" ca="1" si="545"/>
        <v>0</v>
      </c>
      <c r="AT1244" s="56">
        <f t="shared" ca="1" si="546"/>
        <v>0</v>
      </c>
      <c r="AU1244" s="56">
        <f t="shared" ca="1" si="546"/>
        <v>0</v>
      </c>
      <c r="AV1244" s="56">
        <f t="shared" ca="1" si="546"/>
        <v>0</v>
      </c>
      <c r="AW1244" s="56">
        <f t="shared" ca="1" si="546"/>
        <v>0</v>
      </c>
      <c r="AX1244" s="56">
        <f t="shared" ca="1" si="546"/>
        <v>0</v>
      </c>
      <c r="AY1244" s="56">
        <f t="shared" ca="1" si="546"/>
        <v>0</v>
      </c>
      <c r="AZ1244" s="56">
        <f t="shared" ca="1" si="546"/>
        <v>0</v>
      </c>
      <c r="BA1244" s="56">
        <f t="shared" ca="1" si="546"/>
        <v>0</v>
      </c>
      <c r="BB1244" s="56">
        <f t="shared" ca="1" si="546"/>
        <v>29196.482614357938</v>
      </c>
      <c r="BC1244" s="56">
        <f t="shared" ca="1" si="546"/>
        <v>0</v>
      </c>
      <c r="BD1244" s="56">
        <f t="shared" ca="1" si="546"/>
        <v>0</v>
      </c>
      <c r="BE1244" s="56">
        <f t="shared" ca="1" si="546"/>
        <v>0</v>
      </c>
      <c r="BF1244" s="56">
        <f t="shared" ca="1" si="546"/>
        <v>0</v>
      </c>
      <c r="BG1244" s="56">
        <f t="shared" ca="1" si="546"/>
        <v>0</v>
      </c>
      <c r="BH1244" s="1"/>
    </row>
    <row r="1245" spans="2:60" s="4" customFormat="1" ht="12" customHeight="1" x14ac:dyDescent="0.2">
      <c r="B1245" s="117" t="s">
        <v>2411</v>
      </c>
      <c r="C1245" s="4" t="s">
        <v>2403</v>
      </c>
      <c r="E1245" s="62"/>
      <c r="F1245" s="63" t="s">
        <v>1678</v>
      </c>
      <c r="G1245" s="50" t="s">
        <v>1678</v>
      </c>
      <c r="H1245" s="50" t="s">
        <v>2405</v>
      </c>
      <c r="I1245" s="51"/>
      <c r="J1245" s="52">
        <v>30</v>
      </c>
      <c r="K1245" s="52"/>
      <c r="L1245" s="53">
        <v>43795</v>
      </c>
      <c r="M1245" s="54">
        <f t="shared" si="527"/>
        <v>2</v>
      </c>
      <c r="N1245" s="52">
        <f t="shared" si="528"/>
        <v>48</v>
      </c>
      <c r="O1245" s="55">
        <f t="shared" ca="1" si="529"/>
        <v>48</v>
      </c>
      <c r="P1245" s="55" t="str">
        <f t="shared" ca="1" si="530"/>
        <v>2019.11</v>
      </c>
      <c r="Q1245" s="56">
        <f t="shared" si="531"/>
        <v>0</v>
      </c>
      <c r="R1245" s="52">
        <f t="shared" ca="1" si="532"/>
        <v>-139</v>
      </c>
      <c r="S1245" s="52"/>
      <c r="T1245" s="52" t="str">
        <f t="shared" ca="1" si="533"/>
        <v/>
      </c>
      <c r="U1245" s="57" t="s">
        <v>178</v>
      </c>
      <c r="V1245" s="58">
        <f t="shared" ca="1" si="534"/>
        <v>0</v>
      </c>
      <c r="W1245" s="59"/>
      <c r="X1245" s="60"/>
      <c r="Y1245" s="61"/>
      <c r="Z1245" s="56">
        <f t="shared" ca="1" si="544"/>
        <v>0</v>
      </c>
      <c r="AA1245" s="56">
        <f t="shared" ca="1" si="544"/>
        <v>0</v>
      </c>
      <c r="AB1245" s="56">
        <f t="shared" ca="1" si="544"/>
        <v>0</v>
      </c>
      <c r="AC1245" s="56">
        <f t="shared" ca="1" si="544"/>
        <v>0</v>
      </c>
      <c r="AD1245" s="56">
        <f t="shared" ca="1" si="544"/>
        <v>0</v>
      </c>
      <c r="AE1245" s="56">
        <f t="shared" ca="1" si="544"/>
        <v>0</v>
      </c>
      <c r="AF1245" s="56">
        <f t="shared" ca="1" si="544"/>
        <v>0</v>
      </c>
      <c r="AG1245" s="56">
        <f t="shared" ca="1" si="544"/>
        <v>0</v>
      </c>
      <c r="AH1245" s="56">
        <f t="shared" ca="1" si="544"/>
        <v>0</v>
      </c>
      <c r="AI1245" s="56">
        <f t="shared" ca="1" si="544"/>
        <v>0</v>
      </c>
      <c r="AJ1245" s="56">
        <f t="shared" ca="1" si="545"/>
        <v>0</v>
      </c>
      <c r="AK1245" s="56">
        <f t="shared" ca="1" si="545"/>
        <v>0</v>
      </c>
      <c r="AL1245" s="56">
        <f t="shared" ca="1" si="545"/>
        <v>0</v>
      </c>
      <c r="AM1245" s="56">
        <f t="shared" ca="1" si="545"/>
        <v>0</v>
      </c>
      <c r="AN1245" s="56">
        <f t="shared" ca="1" si="545"/>
        <v>0</v>
      </c>
      <c r="AO1245" s="56">
        <f t="shared" ca="1" si="545"/>
        <v>0</v>
      </c>
      <c r="AP1245" s="56">
        <f t="shared" ca="1" si="545"/>
        <v>0</v>
      </c>
      <c r="AQ1245" s="56">
        <f t="shared" ca="1" si="545"/>
        <v>0</v>
      </c>
      <c r="AR1245" s="56">
        <f t="shared" ca="1" si="545"/>
        <v>0</v>
      </c>
      <c r="AS1245" s="56">
        <f t="shared" ca="1" si="545"/>
        <v>0</v>
      </c>
      <c r="AT1245" s="56">
        <f t="shared" ca="1" si="546"/>
        <v>0</v>
      </c>
      <c r="AU1245" s="56">
        <f t="shared" ca="1" si="546"/>
        <v>0</v>
      </c>
      <c r="AV1245" s="56">
        <f t="shared" ca="1" si="546"/>
        <v>0</v>
      </c>
      <c r="AW1245" s="56">
        <f t="shared" ca="1" si="546"/>
        <v>0</v>
      </c>
      <c r="AX1245" s="56">
        <f t="shared" ca="1" si="546"/>
        <v>0</v>
      </c>
      <c r="AY1245" s="56">
        <f t="shared" ca="1" si="546"/>
        <v>0</v>
      </c>
      <c r="AZ1245" s="56">
        <f t="shared" ca="1" si="546"/>
        <v>0</v>
      </c>
      <c r="BA1245" s="56">
        <f t="shared" ca="1" si="546"/>
        <v>0</v>
      </c>
      <c r="BB1245" s="56">
        <f t="shared" ca="1" si="546"/>
        <v>0</v>
      </c>
      <c r="BC1245" s="56">
        <f t="shared" ca="1" si="546"/>
        <v>0</v>
      </c>
      <c r="BD1245" s="56">
        <f t="shared" ca="1" si="546"/>
        <v>0</v>
      </c>
      <c r="BE1245" s="56">
        <f t="shared" ca="1" si="546"/>
        <v>0</v>
      </c>
      <c r="BF1245" s="56">
        <f t="shared" ca="1" si="546"/>
        <v>0</v>
      </c>
      <c r="BG1245" s="56">
        <f t="shared" ca="1" si="546"/>
        <v>0</v>
      </c>
      <c r="BH1245" s="1"/>
    </row>
    <row r="1246" spans="2:60" s="4" customFormat="1" ht="12" customHeight="1" x14ac:dyDescent="0.2">
      <c r="B1246" s="117" t="s">
        <v>2411</v>
      </c>
      <c r="C1246" s="4" t="s">
        <v>2403</v>
      </c>
      <c r="E1246" s="62"/>
      <c r="F1246" s="63" t="s">
        <v>1678</v>
      </c>
      <c r="G1246" s="50" t="s">
        <v>1678</v>
      </c>
      <c r="H1246" s="50" t="s">
        <v>2405</v>
      </c>
      <c r="I1246" s="51"/>
      <c r="J1246" s="52">
        <v>30</v>
      </c>
      <c r="K1246" s="52"/>
      <c r="L1246" s="53">
        <v>43802</v>
      </c>
      <c r="M1246" s="54">
        <f t="shared" si="527"/>
        <v>2</v>
      </c>
      <c r="N1246" s="52">
        <f t="shared" si="528"/>
        <v>49</v>
      </c>
      <c r="O1246" s="55">
        <f t="shared" ca="1" si="529"/>
        <v>49</v>
      </c>
      <c r="P1246" s="55" t="str">
        <f t="shared" ca="1" si="530"/>
        <v>2019.12</v>
      </c>
      <c r="Q1246" s="56">
        <f t="shared" si="531"/>
        <v>0</v>
      </c>
      <c r="R1246" s="52">
        <f t="shared" ca="1" si="532"/>
        <v>-146</v>
      </c>
      <c r="S1246" s="52"/>
      <c r="T1246" s="52" t="str">
        <f t="shared" ca="1" si="533"/>
        <v/>
      </c>
      <c r="U1246" s="57" t="s">
        <v>178</v>
      </c>
      <c r="V1246" s="58">
        <f t="shared" ca="1" si="534"/>
        <v>0</v>
      </c>
      <c r="W1246" s="59"/>
      <c r="X1246" s="60"/>
      <c r="Y1246" s="61"/>
      <c r="Z1246" s="56">
        <f t="shared" ca="1" si="544"/>
        <v>0</v>
      </c>
      <c r="AA1246" s="56">
        <f t="shared" ca="1" si="544"/>
        <v>0</v>
      </c>
      <c r="AB1246" s="56">
        <f t="shared" ca="1" si="544"/>
        <v>0</v>
      </c>
      <c r="AC1246" s="56">
        <f t="shared" ca="1" si="544"/>
        <v>0</v>
      </c>
      <c r="AD1246" s="56">
        <f t="shared" ca="1" si="544"/>
        <v>0</v>
      </c>
      <c r="AE1246" s="56">
        <f t="shared" ca="1" si="544"/>
        <v>0</v>
      </c>
      <c r="AF1246" s="56">
        <f t="shared" ca="1" si="544"/>
        <v>0</v>
      </c>
      <c r="AG1246" s="56">
        <f t="shared" ca="1" si="544"/>
        <v>0</v>
      </c>
      <c r="AH1246" s="56">
        <f t="shared" ca="1" si="544"/>
        <v>0</v>
      </c>
      <c r="AI1246" s="56">
        <f t="shared" ca="1" si="544"/>
        <v>0</v>
      </c>
      <c r="AJ1246" s="56">
        <f t="shared" ca="1" si="545"/>
        <v>0</v>
      </c>
      <c r="AK1246" s="56">
        <f t="shared" ca="1" si="545"/>
        <v>0</v>
      </c>
      <c r="AL1246" s="56">
        <f t="shared" ca="1" si="545"/>
        <v>0</v>
      </c>
      <c r="AM1246" s="56">
        <f t="shared" ca="1" si="545"/>
        <v>0</v>
      </c>
      <c r="AN1246" s="56">
        <f t="shared" ca="1" si="545"/>
        <v>0</v>
      </c>
      <c r="AO1246" s="56">
        <f t="shared" ca="1" si="545"/>
        <v>0</v>
      </c>
      <c r="AP1246" s="56">
        <f t="shared" ca="1" si="545"/>
        <v>0</v>
      </c>
      <c r="AQ1246" s="56">
        <f t="shared" ca="1" si="545"/>
        <v>0</v>
      </c>
      <c r="AR1246" s="56">
        <f t="shared" ca="1" si="545"/>
        <v>0</v>
      </c>
      <c r="AS1246" s="56">
        <f t="shared" ca="1" si="545"/>
        <v>0</v>
      </c>
      <c r="AT1246" s="56">
        <f t="shared" ca="1" si="546"/>
        <v>0</v>
      </c>
      <c r="AU1246" s="56">
        <f t="shared" ca="1" si="546"/>
        <v>0</v>
      </c>
      <c r="AV1246" s="56">
        <f t="shared" ca="1" si="546"/>
        <v>0</v>
      </c>
      <c r="AW1246" s="56">
        <f t="shared" ca="1" si="546"/>
        <v>0</v>
      </c>
      <c r="AX1246" s="56">
        <f t="shared" ca="1" si="546"/>
        <v>0</v>
      </c>
      <c r="AY1246" s="56">
        <f t="shared" ca="1" si="546"/>
        <v>0</v>
      </c>
      <c r="AZ1246" s="56">
        <f t="shared" ca="1" si="546"/>
        <v>0</v>
      </c>
      <c r="BA1246" s="56">
        <f t="shared" ca="1" si="546"/>
        <v>0</v>
      </c>
      <c r="BB1246" s="56">
        <f t="shared" ca="1" si="546"/>
        <v>0</v>
      </c>
      <c r="BC1246" s="56">
        <f t="shared" ca="1" si="546"/>
        <v>0</v>
      </c>
      <c r="BD1246" s="56">
        <f t="shared" ca="1" si="546"/>
        <v>0</v>
      </c>
      <c r="BE1246" s="56">
        <f t="shared" ca="1" si="546"/>
        <v>0</v>
      </c>
      <c r="BF1246" s="56">
        <f t="shared" ca="1" si="546"/>
        <v>0</v>
      </c>
      <c r="BG1246" s="56">
        <f t="shared" ca="1" si="546"/>
        <v>0</v>
      </c>
      <c r="BH1246" s="1"/>
    </row>
    <row r="1247" spans="2:60" s="4" customFormat="1" ht="12" customHeight="1" x14ac:dyDescent="0.2">
      <c r="B1247" s="117" t="s">
        <v>2411</v>
      </c>
      <c r="C1247" s="4" t="s">
        <v>2403</v>
      </c>
      <c r="E1247" s="62"/>
      <c r="F1247" s="63" t="s">
        <v>1678</v>
      </c>
      <c r="G1247" s="50" t="s">
        <v>1678</v>
      </c>
      <c r="H1247" s="50" t="s">
        <v>2405</v>
      </c>
      <c r="I1247" s="51"/>
      <c r="J1247" s="52">
        <v>30</v>
      </c>
      <c r="K1247" s="52"/>
      <c r="L1247" s="53">
        <v>43809</v>
      </c>
      <c r="M1247" s="54">
        <f t="shared" si="527"/>
        <v>2</v>
      </c>
      <c r="N1247" s="52">
        <f t="shared" si="528"/>
        <v>50</v>
      </c>
      <c r="O1247" s="55">
        <f t="shared" ca="1" si="529"/>
        <v>50</v>
      </c>
      <c r="P1247" s="55" t="str">
        <f t="shared" ca="1" si="530"/>
        <v>2019.12</v>
      </c>
      <c r="Q1247" s="56">
        <f t="shared" si="531"/>
        <v>0</v>
      </c>
      <c r="R1247" s="52">
        <f t="shared" ca="1" si="532"/>
        <v>-153</v>
      </c>
      <c r="S1247" s="52"/>
      <c r="T1247" s="52" t="str">
        <f t="shared" ca="1" si="533"/>
        <v/>
      </c>
      <c r="U1247" s="57" t="s">
        <v>178</v>
      </c>
      <c r="V1247" s="58">
        <f t="shared" ca="1" si="534"/>
        <v>0</v>
      </c>
      <c r="W1247" s="59"/>
      <c r="X1247" s="60"/>
      <c r="Y1247" s="61"/>
      <c r="Z1247" s="56">
        <f t="shared" ca="1" si="544"/>
        <v>0</v>
      </c>
      <c r="AA1247" s="56">
        <f t="shared" ca="1" si="544"/>
        <v>0</v>
      </c>
      <c r="AB1247" s="56">
        <f t="shared" ca="1" si="544"/>
        <v>0</v>
      </c>
      <c r="AC1247" s="56">
        <f t="shared" ca="1" si="544"/>
        <v>0</v>
      </c>
      <c r="AD1247" s="56">
        <f t="shared" ca="1" si="544"/>
        <v>0</v>
      </c>
      <c r="AE1247" s="56">
        <f t="shared" ca="1" si="544"/>
        <v>0</v>
      </c>
      <c r="AF1247" s="56">
        <f t="shared" ca="1" si="544"/>
        <v>0</v>
      </c>
      <c r="AG1247" s="56">
        <f t="shared" ca="1" si="544"/>
        <v>0</v>
      </c>
      <c r="AH1247" s="56">
        <f t="shared" ca="1" si="544"/>
        <v>0</v>
      </c>
      <c r="AI1247" s="56">
        <f t="shared" ca="1" si="544"/>
        <v>0</v>
      </c>
      <c r="AJ1247" s="56">
        <f t="shared" ca="1" si="545"/>
        <v>0</v>
      </c>
      <c r="AK1247" s="56">
        <f t="shared" ca="1" si="545"/>
        <v>0</v>
      </c>
      <c r="AL1247" s="56">
        <f t="shared" ca="1" si="545"/>
        <v>0</v>
      </c>
      <c r="AM1247" s="56">
        <f t="shared" ca="1" si="545"/>
        <v>0</v>
      </c>
      <c r="AN1247" s="56">
        <f t="shared" ca="1" si="545"/>
        <v>0</v>
      </c>
      <c r="AO1247" s="56">
        <f t="shared" ca="1" si="545"/>
        <v>0</v>
      </c>
      <c r="AP1247" s="56">
        <f t="shared" ca="1" si="545"/>
        <v>0</v>
      </c>
      <c r="AQ1247" s="56">
        <f t="shared" ca="1" si="545"/>
        <v>0</v>
      </c>
      <c r="AR1247" s="56">
        <f t="shared" ca="1" si="545"/>
        <v>0</v>
      </c>
      <c r="AS1247" s="56">
        <f t="shared" ca="1" si="545"/>
        <v>0</v>
      </c>
      <c r="AT1247" s="56">
        <f t="shared" ca="1" si="546"/>
        <v>0</v>
      </c>
      <c r="AU1247" s="56">
        <f t="shared" ca="1" si="546"/>
        <v>0</v>
      </c>
      <c r="AV1247" s="56">
        <f t="shared" ca="1" si="546"/>
        <v>0</v>
      </c>
      <c r="AW1247" s="56">
        <f t="shared" ca="1" si="546"/>
        <v>0</v>
      </c>
      <c r="AX1247" s="56">
        <f t="shared" ca="1" si="546"/>
        <v>0</v>
      </c>
      <c r="AY1247" s="56">
        <f t="shared" ca="1" si="546"/>
        <v>0</v>
      </c>
      <c r="AZ1247" s="56">
        <f t="shared" ca="1" si="546"/>
        <v>0</v>
      </c>
      <c r="BA1247" s="56">
        <f t="shared" ca="1" si="546"/>
        <v>0</v>
      </c>
      <c r="BB1247" s="56">
        <f t="shared" ca="1" si="546"/>
        <v>0</v>
      </c>
      <c r="BC1247" s="56">
        <f t="shared" ca="1" si="546"/>
        <v>0</v>
      </c>
      <c r="BD1247" s="56">
        <f t="shared" ca="1" si="546"/>
        <v>0</v>
      </c>
      <c r="BE1247" s="56">
        <f t="shared" ca="1" si="546"/>
        <v>0</v>
      </c>
      <c r="BF1247" s="56">
        <f t="shared" ca="1" si="546"/>
        <v>0</v>
      </c>
      <c r="BG1247" s="56">
        <f t="shared" ca="1" si="546"/>
        <v>0</v>
      </c>
      <c r="BH1247" s="1"/>
    </row>
    <row r="1248" spans="2:60" s="4" customFormat="1" ht="12" customHeight="1" x14ac:dyDescent="0.2">
      <c r="B1248" s="117" t="s">
        <v>2411</v>
      </c>
      <c r="C1248" s="4" t="s">
        <v>2403</v>
      </c>
      <c r="E1248" s="62"/>
      <c r="F1248" s="63" t="s">
        <v>1678</v>
      </c>
      <c r="G1248" s="50" t="s">
        <v>1678</v>
      </c>
      <c r="H1248" s="50" t="s">
        <v>2405</v>
      </c>
      <c r="I1248" s="51"/>
      <c r="J1248" s="52">
        <v>30</v>
      </c>
      <c r="K1248" s="52"/>
      <c r="L1248" s="53">
        <v>43816</v>
      </c>
      <c r="M1248" s="54">
        <f t="shared" si="527"/>
        <v>2</v>
      </c>
      <c r="N1248" s="52">
        <f t="shared" si="528"/>
        <v>51</v>
      </c>
      <c r="O1248" s="55">
        <f t="shared" ca="1" si="529"/>
        <v>51</v>
      </c>
      <c r="P1248" s="55" t="str">
        <f t="shared" ca="1" si="530"/>
        <v>2019.12</v>
      </c>
      <c r="Q1248" s="56">
        <f t="shared" si="531"/>
        <v>31163.309572386781</v>
      </c>
      <c r="R1248" s="52">
        <f t="shared" ca="1" si="532"/>
        <v>-160</v>
      </c>
      <c r="S1248" s="52"/>
      <c r="T1248" s="52" t="str">
        <f t="shared" ca="1" si="533"/>
        <v/>
      </c>
      <c r="U1248" s="57" t="s">
        <v>178</v>
      </c>
      <c r="V1248" s="58">
        <f t="shared" ca="1" si="534"/>
        <v>0</v>
      </c>
      <c r="W1248" s="59"/>
      <c r="X1248" s="60"/>
      <c r="Y1248" s="61">
        <v>31163.309572386781</v>
      </c>
      <c r="Z1248" s="56">
        <f t="shared" ca="1" si="544"/>
        <v>0</v>
      </c>
      <c r="AA1248" s="56">
        <f t="shared" ca="1" si="544"/>
        <v>0</v>
      </c>
      <c r="AB1248" s="56">
        <f t="shared" ca="1" si="544"/>
        <v>0</v>
      </c>
      <c r="AC1248" s="56">
        <f t="shared" ca="1" si="544"/>
        <v>0</v>
      </c>
      <c r="AD1248" s="56">
        <f t="shared" ca="1" si="544"/>
        <v>0</v>
      </c>
      <c r="AE1248" s="56">
        <f t="shared" ca="1" si="544"/>
        <v>0</v>
      </c>
      <c r="AF1248" s="56">
        <f t="shared" ca="1" si="544"/>
        <v>0</v>
      </c>
      <c r="AG1248" s="56">
        <f t="shared" ca="1" si="544"/>
        <v>0</v>
      </c>
      <c r="AH1248" s="56">
        <f t="shared" ca="1" si="544"/>
        <v>0</v>
      </c>
      <c r="AI1248" s="56">
        <f t="shared" ca="1" si="544"/>
        <v>0</v>
      </c>
      <c r="AJ1248" s="56">
        <f t="shared" ca="1" si="545"/>
        <v>0</v>
      </c>
      <c r="AK1248" s="56">
        <f t="shared" ca="1" si="545"/>
        <v>0</v>
      </c>
      <c r="AL1248" s="56">
        <f t="shared" ca="1" si="545"/>
        <v>0</v>
      </c>
      <c r="AM1248" s="56">
        <f t="shared" ca="1" si="545"/>
        <v>0</v>
      </c>
      <c r="AN1248" s="56">
        <f t="shared" ca="1" si="545"/>
        <v>0</v>
      </c>
      <c r="AO1248" s="56">
        <f t="shared" ca="1" si="545"/>
        <v>0</v>
      </c>
      <c r="AP1248" s="56">
        <f t="shared" ca="1" si="545"/>
        <v>0</v>
      </c>
      <c r="AQ1248" s="56">
        <f t="shared" ca="1" si="545"/>
        <v>0</v>
      </c>
      <c r="AR1248" s="56">
        <f t="shared" ca="1" si="545"/>
        <v>0</v>
      </c>
      <c r="AS1248" s="56">
        <f t="shared" ca="1" si="545"/>
        <v>0</v>
      </c>
      <c r="AT1248" s="56">
        <f t="shared" ca="1" si="546"/>
        <v>0</v>
      </c>
      <c r="AU1248" s="56">
        <f t="shared" ca="1" si="546"/>
        <v>0</v>
      </c>
      <c r="AV1248" s="56">
        <f t="shared" ca="1" si="546"/>
        <v>0</v>
      </c>
      <c r="AW1248" s="56">
        <f t="shared" ca="1" si="546"/>
        <v>0</v>
      </c>
      <c r="AX1248" s="56">
        <f t="shared" ca="1" si="546"/>
        <v>0</v>
      </c>
      <c r="AY1248" s="56">
        <f t="shared" ca="1" si="546"/>
        <v>0</v>
      </c>
      <c r="AZ1248" s="56">
        <f t="shared" ca="1" si="546"/>
        <v>0</v>
      </c>
      <c r="BA1248" s="56">
        <f t="shared" ca="1" si="546"/>
        <v>0</v>
      </c>
      <c r="BB1248" s="56">
        <f t="shared" ca="1" si="546"/>
        <v>0</v>
      </c>
      <c r="BC1248" s="56">
        <f t="shared" ca="1" si="546"/>
        <v>0</v>
      </c>
      <c r="BD1248" s="56">
        <f t="shared" ca="1" si="546"/>
        <v>0</v>
      </c>
      <c r="BE1248" s="56">
        <f t="shared" ca="1" si="546"/>
        <v>0</v>
      </c>
      <c r="BF1248" s="56">
        <f t="shared" ca="1" si="546"/>
        <v>31163.309572386781</v>
      </c>
      <c r="BG1248" s="56">
        <f t="shared" ca="1" si="546"/>
        <v>0</v>
      </c>
      <c r="BH1248" s="1"/>
    </row>
    <row r="1249" spans="2:60" s="4" customFormat="1" ht="12" customHeight="1" x14ac:dyDescent="0.2">
      <c r="B1249" s="117" t="s">
        <v>2411</v>
      </c>
      <c r="C1249" s="4" t="s">
        <v>2403</v>
      </c>
      <c r="E1249" s="62"/>
      <c r="F1249" s="63" t="s">
        <v>1678</v>
      </c>
      <c r="G1249" s="50" t="s">
        <v>1678</v>
      </c>
      <c r="H1249" s="50" t="s">
        <v>2405</v>
      </c>
      <c r="I1249" s="51"/>
      <c r="J1249" s="52">
        <v>30</v>
      </c>
      <c r="K1249" s="52"/>
      <c r="L1249" s="53">
        <v>43823</v>
      </c>
      <c r="M1249" s="54">
        <f t="shared" si="527"/>
        <v>2</v>
      </c>
      <c r="N1249" s="52">
        <f t="shared" si="528"/>
        <v>52</v>
      </c>
      <c r="O1249" s="55">
        <f t="shared" ca="1" si="529"/>
        <v>52</v>
      </c>
      <c r="P1249" s="55" t="str">
        <f t="shared" ca="1" si="530"/>
        <v>2019.12</v>
      </c>
      <c r="Q1249" s="56">
        <f t="shared" si="531"/>
        <v>0</v>
      </c>
      <c r="R1249" s="52">
        <f t="shared" ca="1" si="532"/>
        <v>-167</v>
      </c>
      <c r="S1249" s="52"/>
      <c r="T1249" s="52" t="str">
        <f t="shared" ca="1" si="533"/>
        <v/>
      </c>
      <c r="U1249" s="57" t="s">
        <v>178</v>
      </c>
      <c r="V1249" s="58">
        <f t="shared" ca="1" si="534"/>
        <v>0</v>
      </c>
      <c r="W1249" s="59"/>
      <c r="X1249" s="60"/>
      <c r="Y1249" s="61"/>
      <c r="Z1249" s="56">
        <f t="shared" ca="1" si="544"/>
        <v>0</v>
      </c>
      <c r="AA1249" s="56">
        <f t="shared" ca="1" si="544"/>
        <v>0</v>
      </c>
      <c r="AB1249" s="56">
        <f t="shared" ca="1" si="544"/>
        <v>0</v>
      </c>
      <c r="AC1249" s="56">
        <f t="shared" ca="1" si="544"/>
        <v>0</v>
      </c>
      <c r="AD1249" s="56">
        <f t="shared" ca="1" si="544"/>
        <v>0</v>
      </c>
      <c r="AE1249" s="56">
        <f t="shared" ca="1" si="544"/>
        <v>0</v>
      </c>
      <c r="AF1249" s="56">
        <f t="shared" ca="1" si="544"/>
        <v>0</v>
      </c>
      <c r="AG1249" s="56">
        <f t="shared" ca="1" si="544"/>
        <v>0</v>
      </c>
      <c r="AH1249" s="56">
        <f t="shared" ca="1" si="544"/>
        <v>0</v>
      </c>
      <c r="AI1249" s="56">
        <f t="shared" ca="1" si="544"/>
        <v>0</v>
      </c>
      <c r="AJ1249" s="56">
        <f t="shared" ca="1" si="545"/>
        <v>0</v>
      </c>
      <c r="AK1249" s="56">
        <f t="shared" ca="1" si="545"/>
        <v>0</v>
      </c>
      <c r="AL1249" s="56">
        <f t="shared" ca="1" si="545"/>
        <v>0</v>
      </c>
      <c r="AM1249" s="56">
        <f t="shared" ca="1" si="545"/>
        <v>0</v>
      </c>
      <c r="AN1249" s="56">
        <f t="shared" ca="1" si="545"/>
        <v>0</v>
      </c>
      <c r="AO1249" s="56">
        <f t="shared" ca="1" si="545"/>
        <v>0</v>
      </c>
      <c r="AP1249" s="56">
        <f t="shared" ca="1" si="545"/>
        <v>0</v>
      </c>
      <c r="AQ1249" s="56">
        <f t="shared" ca="1" si="545"/>
        <v>0</v>
      </c>
      <c r="AR1249" s="56">
        <f t="shared" ca="1" si="545"/>
        <v>0</v>
      </c>
      <c r="AS1249" s="56">
        <f t="shared" ca="1" si="545"/>
        <v>0</v>
      </c>
      <c r="AT1249" s="56">
        <f t="shared" ca="1" si="546"/>
        <v>0</v>
      </c>
      <c r="AU1249" s="56">
        <f t="shared" ca="1" si="546"/>
        <v>0</v>
      </c>
      <c r="AV1249" s="56">
        <f t="shared" ca="1" si="546"/>
        <v>0</v>
      </c>
      <c r="AW1249" s="56">
        <f t="shared" ca="1" si="546"/>
        <v>0</v>
      </c>
      <c r="AX1249" s="56">
        <f t="shared" ca="1" si="546"/>
        <v>0</v>
      </c>
      <c r="AY1249" s="56">
        <f t="shared" ca="1" si="546"/>
        <v>0</v>
      </c>
      <c r="AZ1249" s="56">
        <f t="shared" ca="1" si="546"/>
        <v>0</v>
      </c>
      <c r="BA1249" s="56">
        <f t="shared" ca="1" si="546"/>
        <v>0</v>
      </c>
      <c r="BB1249" s="56">
        <f t="shared" ca="1" si="546"/>
        <v>0</v>
      </c>
      <c r="BC1249" s="56">
        <f t="shared" ca="1" si="546"/>
        <v>0</v>
      </c>
      <c r="BD1249" s="56">
        <f t="shared" ca="1" si="546"/>
        <v>0</v>
      </c>
      <c r="BE1249" s="56">
        <f t="shared" ca="1" si="546"/>
        <v>0</v>
      </c>
      <c r="BF1249" s="56">
        <f t="shared" ca="1" si="546"/>
        <v>0</v>
      </c>
      <c r="BG1249" s="56">
        <f t="shared" ca="1" si="546"/>
        <v>0</v>
      </c>
      <c r="BH1249" s="1"/>
    </row>
    <row r="1250" spans="2:60" s="4" customFormat="1" ht="12" customHeight="1" x14ac:dyDescent="0.2">
      <c r="B1250" s="3"/>
      <c r="E1250" s="62"/>
      <c r="F1250" s="63"/>
      <c r="G1250" s="50"/>
      <c r="H1250" s="50"/>
      <c r="I1250" s="51"/>
      <c r="J1250" s="52"/>
      <c r="K1250" s="52"/>
      <c r="L1250" s="53"/>
      <c r="M1250" s="54"/>
      <c r="N1250" s="52"/>
      <c r="O1250" s="55"/>
      <c r="P1250" s="55"/>
      <c r="Q1250" s="56"/>
      <c r="R1250" s="52"/>
      <c r="S1250" s="52"/>
      <c r="T1250" s="52"/>
      <c r="U1250" s="57"/>
      <c r="V1250" s="58"/>
      <c r="W1250" s="59"/>
      <c r="X1250" s="60"/>
      <c r="Y1250" s="61"/>
      <c r="Z1250" s="56"/>
      <c r="AA1250" s="56"/>
      <c r="AB1250" s="56"/>
      <c r="AC1250" s="56"/>
      <c r="AD1250" s="56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1"/>
    </row>
    <row r="1251" spans="2:60" s="4" customFormat="1" ht="12" customHeight="1" x14ac:dyDescent="0.2">
      <c r="B1251" s="117" t="s">
        <v>2409</v>
      </c>
      <c r="C1251" s="4" t="s">
        <v>2403</v>
      </c>
      <c r="E1251" s="62"/>
      <c r="F1251" s="63" t="s">
        <v>1678</v>
      </c>
      <c r="G1251" s="50" t="s">
        <v>1678</v>
      </c>
      <c r="H1251" s="50" t="s">
        <v>2405</v>
      </c>
      <c r="I1251" s="51"/>
      <c r="J1251" s="52">
        <v>30</v>
      </c>
      <c r="K1251" s="52"/>
      <c r="L1251" s="53"/>
      <c r="M1251" s="54" t="str">
        <f t="shared" ref="M1251:M1289" si="547">IF(L1251="","-",WEEKDAY(L1251,2))</f>
        <v>-</v>
      </c>
      <c r="N1251" s="52">
        <f t="shared" ref="N1251:N1289" si="548">WEEKNUM(L1251)</f>
        <v>0</v>
      </c>
      <c r="O1251" s="55">
        <f t="shared" ref="O1251:O1289" ca="1" si="549">WEEKNUM(IF((L1251)&lt;$A$1825,$A$1825,(L1251)))</f>
        <v>28</v>
      </c>
      <c r="P1251" s="55" t="str">
        <f t="shared" ref="P1251:P1289" ca="1" si="550">YEAR(IF((L1251)&lt;$A$1825,$A$1825,(L1251)))&amp;"."&amp;MONTH(IF((L1251)&lt;$A$1825,$A$1825,(L1251)))</f>
        <v>2019.7</v>
      </c>
      <c r="Q1251" s="56">
        <f t="shared" ref="Q1251:Q1289" si="551">IF(U1251="PLN",Y1251/$A$1826,Y1251)</f>
        <v>0</v>
      </c>
      <c r="R1251" s="52" t="str">
        <f t="shared" ref="R1251:R1289" si="552">IF(L1251=0,"",IFERROR(_xlfn.DAYS($A$1825,L1251),""))</f>
        <v/>
      </c>
      <c r="S1251" s="52"/>
      <c r="T1251" s="52" t="str">
        <f t="shared" ref="T1251:T1289" si="553">IFERROR(IF(R1251&gt;0,"OV",""),0)</f>
        <v>OV</v>
      </c>
      <c r="U1251" s="57" t="s">
        <v>178</v>
      </c>
      <c r="V1251" s="58">
        <f t="shared" ref="V1251:V1289" ca="1" si="554">SUM(Y1251:BH1251)-Y1251*2</f>
        <v>0</v>
      </c>
      <c r="W1251" s="59"/>
      <c r="X1251" s="60"/>
      <c r="Y1251" s="61"/>
      <c r="Z1251" s="56">
        <f t="shared" ref="Z1251:AI1260" ca="1" si="555">IF($O1251-WEEKNUM(Z$1815)=0,$Y1251,0)</f>
        <v>0</v>
      </c>
      <c r="AA1251" s="56">
        <f t="shared" ca="1" si="555"/>
        <v>0</v>
      </c>
      <c r="AB1251" s="56">
        <f t="shared" ca="1" si="555"/>
        <v>0</v>
      </c>
      <c r="AC1251" s="56">
        <f t="shared" ca="1" si="555"/>
        <v>0</v>
      </c>
      <c r="AD1251" s="56">
        <f t="shared" ca="1" si="555"/>
        <v>0</v>
      </c>
      <c r="AE1251" s="56">
        <f t="shared" ca="1" si="555"/>
        <v>0</v>
      </c>
      <c r="AF1251" s="56">
        <f t="shared" ca="1" si="555"/>
        <v>0</v>
      </c>
      <c r="AG1251" s="56">
        <f t="shared" ca="1" si="555"/>
        <v>0</v>
      </c>
      <c r="AH1251" s="56">
        <f t="shared" ca="1" si="555"/>
        <v>0</v>
      </c>
      <c r="AI1251" s="56">
        <f t="shared" ca="1" si="555"/>
        <v>0</v>
      </c>
      <c r="AJ1251" s="56">
        <f t="shared" ref="AJ1251:AS1260" ca="1" si="556">IF($O1251-WEEKNUM(AJ$1815)=0,$Y1251,0)</f>
        <v>0</v>
      </c>
      <c r="AK1251" s="56">
        <f t="shared" ca="1" si="556"/>
        <v>0</v>
      </c>
      <c r="AL1251" s="56">
        <f t="shared" ca="1" si="556"/>
        <v>0</v>
      </c>
      <c r="AM1251" s="56">
        <f t="shared" ca="1" si="556"/>
        <v>0</v>
      </c>
      <c r="AN1251" s="56">
        <f t="shared" ca="1" si="556"/>
        <v>0</v>
      </c>
      <c r="AO1251" s="56">
        <f t="shared" ca="1" si="556"/>
        <v>0</v>
      </c>
      <c r="AP1251" s="56">
        <f t="shared" ca="1" si="556"/>
        <v>0</v>
      </c>
      <c r="AQ1251" s="56">
        <f t="shared" ca="1" si="556"/>
        <v>0</v>
      </c>
      <c r="AR1251" s="56">
        <f t="shared" ca="1" si="556"/>
        <v>0</v>
      </c>
      <c r="AS1251" s="56">
        <f t="shared" ca="1" si="556"/>
        <v>0</v>
      </c>
      <c r="AT1251" s="56">
        <f t="shared" ref="AT1251:BG1260" ca="1" si="557">IF($O1251-WEEKNUM(AT$1815)=0,$Y1251,0)</f>
        <v>0</v>
      </c>
      <c r="AU1251" s="56">
        <f t="shared" ca="1" si="557"/>
        <v>0</v>
      </c>
      <c r="AV1251" s="56">
        <f t="shared" ca="1" si="557"/>
        <v>0</v>
      </c>
      <c r="AW1251" s="56">
        <f t="shared" ca="1" si="557"/>
        <v>0</v>
      </c>
      <c r="AX1251" s="56">
        <f t="shared" ca="1" si="557"/>
        <v>0</v>
      </c>
      <c r="AY1251" s="56">
        <f t="shared" ca="1" si="557"/>
        <v>0</v>
      </c>
      <c r="AZ1251" s="56">
        <f t="shared" ca="1" si="557"/>
        <v>0</v>
      </c>
      <c r="BA1251" s="56">
        <f t="shared" ca="1" si="557"/>
        <v>0</v>
      </c>
      <c r="BB1251" s="56">
        <f t="shared" ca="1" si="557"/>
        <v>0</v>
      </c>
      <c r="BC1251" s="56">
        <f t="shared" ca="1" si="557"/>
        <v>0</v>
      </c>
      <c r="BD1251" s="56">
        <f t="shared" ca="1" si="557"/>
        <v>0</v>
      </c>
      <c r="BE1251" s="56">
        <f t="shared" ca="1" si="557"/>
        <v>0</v>
      </c>
      <c r="BF1251" s="56">
        <f t="shared" ca="1" si="557"/>
        <v>0</v>
      </c>
      <c r="BG1251" s="56">
        <f t="shared" ca="1" si="557"/>
        <v>0</v>
      </c>
      <c r="BH1251" s="1"/>
    </row>
    <row r="1252" spans="2:60" s="4" customFormat="1" ht="12" customHeight="1" x14ac:dyDescent="0.2">
      <c r="B1252" s="117" t="s">
        <v>2409</v>
      </c>
      <c r="C1252" s="4" t="s">
        <v>2403</v>
      </c>
      <c r="E1252" s="62"/>
      <c r="F1252" s="63" t="s">
        <v>1678</v>
      </c>
      <c r="G1252" s="50" t="s">
        <v>1678</v>
      </c>
      <c r="H1252" s="50" t="s">
        <v>2405</v>
      </c>
      <c r="I1252" s="51"/>
      <c r="J1252" s="52">
        <v>30</v>
      </c>
      <c r="K1252" s="52"/>
      <c r="L1252" s="53"/>
      <c r="M1252" s="54" t="str">
        <f t="shared" si="547"/>
        <v>-</v>
      </c>
      <c r="N1252" s="52">
        <f t="shared" si="548"/>
        <v>0</v>
      </c>
      <c r="O1252" s="55">
        <f t="shared" ca="1" si="549"/>
        <v>28</v>
      </c>
      <c r="P1252" s="55" t="str">
        <f t="shared" ca="1" si="550"/>
        <v>2019.7</v>
      </c>
      <c r="Q1252" s="56">
        <f t="shared" si="551"/>
        <v>0</v>
      </c>
      <c r="R1252" s="52" t="str">
        <f t="shared" si="552"/>
        <v/>
      </c>
      <c r="S1252" s="52"/>
      <c r="T1252" s="52" t="str">
        <f t="shared" si="553"/>
        <v>OV</v>
      </c>
      <c r="U1252" s="57" t="s">
        <v>178</v>
      </c>
      <c r="V1252" s="58">
        <f t="shared" ca="1" si="554"/>
        <v>0</v>
      </c>
      <c r="W1252" s="59"/>
      <c r="X1252" s="60"/>
      <c r="Y1252" s="61"/>
      <c r="Z1252" s="56">
        <f t="shared" ca="1" si="555"/>
        <v>0</v>
      </c>
      <c r="AA1252" s="56">
        <f t="shared" ca="1" si="555"/>
        <v>0</v>
      </c>
      <c r="AB1252" s="56">
        <f t="shared" ca="1" si="555"/>
        <v>0</v>
      </c>
      <c r="AC1252" s="56">
        <f t="shared" ca="1" si="555"/>
        <v>0</v>
      </c>
      <c r="AD1252" s="56">
        <f t="shared" ca="1" si="555"/>
        <v>0</v>
      </c>
      <c r="AE1252" s="56">
        <f t="shared" ca="1" si="555"/>
        <v>0</v>
      </c>
      <c r="AF1252" s="56">
        <f t="shared" ca="1" si="555"/>
        <v>0</v>
      </c>
      <c r="AG1252" s="56">
        <f t="shared" ca="1" si="555"/>
        <v>0</v>
      </c>
      <c r="AH1252" s="56">
        <f t="shared" ca="1" si="555"/>
        <v>0</v>
      </c>
      <c r="AI1252" s="56">
        <f t="shared" ca="1" si="555"/>
        <v>0</v>
      </c>
      <c r="AJ1252" s="56">
        <f t="shared" ca="1" si="556"/>
        <v>0</v>
      </c>
      <c r="AK1252" s="56">
        <f t="shared" ca="1" si="556"/>
        <v>0</v>
      </c>
      <c r="AL1252" s="56">
        <f t="shared" ca="1" si="556"/>
        <v>0</v>
      </c>
      <c r="AM1252" s="56">
        <f t="shared" ca="1" si="556"/>
        <v>0</v>
      </c>
      <c r="AN1252" s="56">
        <f t="shared" ca="1" si="556"/>
        <v>0</v>
      </c>
      <c r="AO1252" s="56">
        <f t="shared" ca="1" si="556"/>
        <v>0</v>
      </c>
      <c r="AP1252" s="56">
        <f t="shared" ca="1" si="556"/>
        <v>0</v>
      </c>
      <c r="AQ1252" s="56">
        <f t="shared" ca="1" si="556"/>
        <v>0</v>
      </c>
      <c r="AR1252" s="56">
        <f t="shared" ca="1" si="556"/>
        <v>0</v>
      </c>
      <c r="AS1252" s="56">
        <f t="shared" ca="1" si="556"/>
        <v>0</v>
      </c>
      <c r="AT1252" s="56">
        <f t="shared" ca="1" si="557"/>
        <v>0</v>
      </c>
      <c r="AU1252" s="56">
        <f t="shared" ca="1" si="557"/>
        <v>0</v>
      </c>
      <c r="AV1252" s="56">
        <f t="shared" ca="1" si="557"/>
        <v>0</v>
      </c>
      <c r="AW1252" s="56">
        <f t="shared" ca="1" si="557"/>
        <v>0</v>
      </c>
      <c r="AX1252" s="56">
        <f t="shared" ca="1" si="557"/>
        <v>0</v>
      </c>
      <c r="AY1252" s="56">
        <f t="shared" ca="1" si="557"/>
        <v>0</v>
      </c>
      <c r="AZ1252" s="56">
        <f t="shared" ca="1" si="557"/>
        <v>0</v>
      </c>
      <c r="BA1252" s="56">
        <f t="shared" ca="1" si="557"/>
        <v>0</v>
      </c>
      <c r="BB1252" s="56">
        <f t="shared" ca="1" si="557"/>
        <v>0</v>
      </c>
      <c r="BC1252" s="56">
        <f t="shared" ca="1" si="557"/>
        <v>0</v>
      </c>
      <c r="BD1252" s="56">
        <f t="shared" ca="1" si="557"/>
        <v>0</v>
      </c>
      <c r="BE1252" s="56">
        <f t="shared" ca="1" si="557"/>
        <v>0</v>
      </c>
      <c r="BF1252" s="56">
        <f t="shared" ca="1" si="557"/>
        <v>0</v>
      </c>
      <c r="BG1252" s="56">
        <f t="shared" ca="1" si="557"/>
        <v>0</v>
      </c>
      <c r="BH1252" s="1"/>
    </row>
    <row r="1253" spans="2:60" s="4" customFormat="1" ht="12" customHeight="1" x14ac:dyDescent="0.2">
      <c r="B1253" s="117" t="s">
        <v>2409</v>
      </c>
      <c r="C1253" s="4" t="s">
        <v>2403</v>
      </c>
      <c r="E1253" s="62"/>
      <c r="F1253" s="63" t="s">
        <v>1678</v>
      </c>
      <c r="G1253" s="50" t="s">
        <v>1678</v>
      </c>
      <c r="H1253" s="50" t="s">
        <v>2405</v>
      </c>
      <c r="I1253" s="51"/>
      <c r="J1253" s="52">
        <v>30</v>
      </c>
      <c r="K1253" s="52"/>
      <c r="L1253" s="53"/>
      <c r="M1253" s="54" t="str">
        <f t="shared" si="547"/>
        <v>-</v>
      </c>
      <c r="N1253" s="52">
        <f t="shared" si="548"/>
        <v>0</v>
      </c>
      <c r="O1253" s="55">
        <f t="shared" ca="1" si="549"/>
        <v>28</v>
      </c>
      <c r="P1253" s="55" t="str">
        <f t="shared" ca="1" si="550"/>
        <v>2019.7</v>
      </c>
      <c r="Q1253" s="56">
        <f t="shared" si="551"/>
        <v>0</v>
      </c>
      <c r="R1253" s="52" t="str">
        <f t="shared" si="552"/>
        <v/>
      </c>
      <c r="S1253" s="52"/>
      <c r="T1253" s="52" t="str">
        <f t="shared" si="553"/>
        <v>OV</v>
      </c>
      <c r="U1253" s="57" t="s">
        <v>178</v>
      </c>
      <c r="V1253" s="58">
        <f t="shared" ca="1" si="554"/>
        <v>0</v>
      </c>
      <c r="W1253" s="59"/>
      <c r="X1253" s="60"/>
      <c r="Y1253" s="61"/>
      <c r="Z1253" s="56">
        <f t="shared" ca="1" si="555"/>
        <v>0</v>
      </c>
      <c r="AA1253" s="56">
        <f t="shared" ca="1" si="555"/>
        <v>0</v>
      </c>
      <c r="AB1253" s="56">
        <f t="shared" ca="1" si="555"/>
        <v>0</v>
      </c>
      <c r="AC1253" s="56">
        <f t="shared" ca="1" si="555"/>
        <v>0</v>
      </c>
      <c r="AD1253" s="56">
        <f t="shared" ca="1" si="555"/>
        <v>0</v>
      </c>
      <c r="AE1253" s="56">
        <f t="shared" ca="1" si="555"/>
        <v>0</v>
      </c>
      <c r="AF1253" s="56">
        <f t="shared" ca="1" si="555"/>
        <v>0</v>
      </c>
      <c r="AG1253" s="56">
        <f t="shared" ca="1" si="555"/>
        <v>0</v>
      </c>
      <c r="AH1253" s="56">
        <f t="shared" ca="1" si="555"/>
        <v>0</v>
      </c>
      <c r="AI1253" s="56">
        <f t="shared" ca="1" si="555"/>
        <v>0</v>
      </c>
      <c r="AJ1253" s="56">
        <f t="shared" ca="1" si="556"/>
        <v>0</v>
      </c>
      <c r="AK1253" s="56">
        <f t="shared" ca="1" si="556"/>
        <v>0</v>
      </c>
      <c r="AL1253" s="56">
        <f t="shared" ca="1" si="556"/>
        <v>0</v>
      </c>
      <c r="AM1253" s="56">
        <f t="shared" ca="1" si="556"/>
        <v>0</v>
      </c>
      <c r="AN1253" s="56">
        <f t="shared" ca="1" si="556"/>
        <v>0</v>
      </c>
      <c r="AO1253" s="56">
        <f t="shared" ca="1" si="556"/>
        <v>0</v>
      </c>
      <c r="AP1253" s="56">
        <f t="shared" ca="1" si="556"/>
        <v>0</v>
      </c>
      <c r="AQ1253" s="56">
        <f t="shared" ca="1" si="556"/>
        <v>0</v>
      </c>
      <c r="AR1253" s="56">
        <f t="shared" ca="1" si="556"/>
        <v>0</v>
      </c>
      <c r="AS1253" s="56">
        <f t="shared" ca="1" si="556"/>
        <v>0</v>
      </c>
      <c r="AT1253" s="56">
        <f t="shared" ca="1" si="557"/>
        <v>0</v>
      </c>
      <c r="AU1253" s="56">
        <f t="shared" ca="1" si="557"/>
        <v>0</v>
      </c>
      <c r="AV1253" s="56">
        <f t="shared" ca="1" si="557"/>
        <v>0</v>
      </c>
      <c r="AW1253" s="56">
        <f t="shared" ca="1" si="557"/>
        <v>0</v>
      </c>
      <c r="AX1253" s="56">
        <f t="shared" ca="1" si="557"/>
        <v>0</v>
      </c>
      <c r="AY1253" s="56">
        <f t="shared" ca="1" si="557"/>
        <v>0</v>
      </c>
      <c r="AZ1253" s="56">
        <f t="shared" ca="1" si="557"/>
        <v>0</v>
      </c>
      <c r="BA1253" s="56">
        <f t="shared" ca="1" si="557"/>
        <v>0</v>
      </c>
      <c r="BB1253" s="56">
        <f t="shared" ca="1" si="557"/>
        <v>0</v>
      </c>
      <c r="BC1253" s="56">
        <f t="shared" ca="1" si="557"/>
        <v>0</v>
      </c>
      <c r="BD1253" s="56">
        <f t="shared" ca="1" si="557"/>
        <v>0</v>
      </c>
      <c r="BE1253" s="56">
        <f t="shared" ca="1" si="557"/>
        <v>0</v>
      </c>
      <c r="BF1253" s="56">
        <f t="shared" ca="1" si="557"/>
        <v>0</v>
      </c>
      <c r="BG1253" s="56">
        <f t="shared" ca="1" si="557"/>
        <v>0</v>
      </c>
      <c r="BH1253" s="1"/>
    </row>
    <row r="1254" spans="2:60" s="4" customFormat="1" ht="12" customHeight="1" x14ac:dyDescent="0.2">
      <c r="B1254" s="117" t="s">
        <v>2409</v>
      </c>
      <c r="C1254" s="4" t="s">
        <v>2403</v>
      </c>
      <c r="E1254" s="62"/>
      <c r="F1254" s="63" t="s">
        <v>1678</v>
      </c>
      <c r="G1254" s="50" t="s">
        <v>1678</v>
      </c>
      <c r="H1254" s="50" t="s">
        <v>2405</v>
      </c>
      <c r="I1254" s="51"/>
      <c r="J1254" s="52">
        <v>30</v>
      </c>
      <c r="K1254" s="52"/>
      <c r="L1254" s="53"/>
      <c r="M1254" s="54" t="str">
        <f t="shared" si="547"/>
        <v>-</v>
      </c>
      <c r="N1254" s="52">
        <f t="shared" si="548"/>
        <v>0</v>
      </c>
      <c r="O1254" s="55">
        <f t="shared" ca="1" si="549"/>
        <v>28</v>
      </c>
      <c r="P1254" s="55" t="str">
        <f t="shared" ca="1" si="550"/>
        <v>2019.7</v>
      </c>
      <c r="Q1254" s="56">
        <f t="shared" si="551"/>
        <v>0</v>
      </c>
      <c r="R1254" s="52" t="str">
        <f t="shared" si="552"/>
        <v/>
      </c>
      <c r="S1254" s="52"/>
      <c r="T1254" s="52" t="str">
        <f t="shared" si="553"/>
        <v>OV</v>
      </c>
      <c r="U1254" s="57" t="s">
        <v>178</v>
      </c>
      <c r="V1254" s="58">
        <f t="shared" ca="1" si="554"/>
        <v>0</v>
      </c>
      <c r="W1254" s="59"/>
      <c r="X1254" s="60"/>
      <c r="Y1254" s="61"/>
      <c r="Z1254" s="56">
        <f t="shared" ca="1" si="555"/>
        <v>0</v>
      </c>
      <c r="AA1254" s="56">
        <f t="shared" ca="1" si="555"/>
        <v>0</v>
      </c>
      <c r="AB1254" s="56">
        <f t="shared" ca="1" si="555"/>
        <v>0</v>
      </c>
      <c r="AC1254" s="56">
        <f t="shared" ca="1" si="555"/>
        <v>0</v>
      </c>
      <c r="AD1254" s="56">
        <f t="shared" ca="1" si="555"/>
        <v>0</v>
      </c>
      <c r="AE1254" s="56">
        <f t="shared" ca="1" si="555"/>
        <v>0</v>
      </c>
      <c r="AF1254" s="56">
        <f t="shared" ca="1" si="555"/>
        <v>0</v>
      </c>
      <c r="AG1254" s="56">
        <f t="shared" ca="1" si="555"/>
        <v>0</v>
      </c>
      <c r="AH1254" s="56">
        <f t="shared" ca="1" si="555"/>
        <v>0</v>
      </c>
      <c r="AI1254" s="56">
        <f t="shared" ca="1" si="555"/>
        <v>0</v>
      </c>
      <c r="AJ1254" s="56">
        <f t="shared" ca="1" si="556"/>
        <v>0</v>
      </c>
      <c r="AK1254" s="56">
        <f t="shared" ca="1" si="556"/>
        <v>0</v>
      </c>
      <c r="AL1254" s="56">
        <f t="shared" ca="1" si="556"/>
        <v>0</v>
      </c>
      <c r="AM1254" s="56">
        <f t="shared" ca="1" si="556"/>
        <v>0</v>
      </c>
      <c r="AN1254" s="56">
        <f t="shared" ca="1" si="556"/>
        <v>0</v>
      </c>
      <c r="AO1254" s="56">
        <f t="shared" ca="1" si="556"/>
        <v>0</v>
      </c>
      <c r="AP1254" s="56">
        <f t="shared" ca="1" si="556"/>
        <v>0</v>
      </c>
      <c r="AQ1254" s="56">
        <f t="shared" ca="1" si="556"/>
        <v>0</v>
      </c>
      <c r="AR1254" s="56">
        <f t="shared" ca="1" si="556"/>
        <v>0</v>
      </c>
      <c r="AS1254" s="56">
        <f t="shared" ca="1" si="556"/>
        <v>0</v>
      </c>
      <c r="AT1254" s="56">
        <f t="shared" ca="1" si="557"/>
        <v>0</v>
      </c>
      <c r="AU1254" s="56">
        <f t="shared" ca="1" si="557"/>
        <v>0</v>
      </c>
      <c r="AV1254" s="56">
        <f t="shared" ca="1" si="557"/>
        <v>0</v>
      </c>
      <c r="AW1254" s="56">
        <f t="shared" ca="1" si="557"/>
        <v>0</v>
      </c>
      <c r="AX1254" s="56">
        <f t="shared" ca="1" si="557"/>
        <v>0</v>
      </c>
      <c r="AY1254" s="56">
        <f t="shared" ca="1" si="557"/>
        <v>0</v>
      </c>
      <c r="AZ1254" s="56">
        <f t="shared" ca="1" si="557"/>
        <v>0</v>
      </c>
      <c r="BA1254" s="56">
        <f t="shared" ca="1" si="557"/>
        <v>0</v>
      </c>
      <c r="BB1254" s="56">
        <f t="shared" ca="1" si="557"/>
        <v>0</v>
      </c>
      <c r="BC1254" s="56">
        <f t="shared" ca="1" si="557"/>
        <v>0</v>
      </c>
      <c r="BD1254" s="56">
        <f t="shared" ca="1" si="557"/>
        <v>0</v>
      </c>
      <c r="BE1254" s="56">
        <f t="shared" ca="1" si="557"/>
        <v>0</v>
      </c>
      <c r="BF1254" s="56">
        <f t="shared" ca="1" si="557"/>
        <v>0</v>
      </c>
      <c r="BG1254" s="56">
        <f t="shared" ca="1" si="557"/>
        <v>0</v>
      </c>
      <c r="BH1254" s="1"/>
    </row>
    <row r="1255" spans="2:60" s="4" customFormat="1" ht="12" customHeight="1" x14ac:dyDescent="0.2">
      <c r="B1255" s="117" t="s">
        <v>2409</v>
      </c>
      <c r="C1255" s="4" t="s">
        <v>2403</v>
      </c>
      <c r="E1255" s="62"/>
      <c r="F1255" s="63" t="s">
        <v>1678</v>
      </c>
      <c r="G1255" s="50" t="s">
        <v>1678</v>
      </c>
      <c r="H1255" s="50" t="s">
        <v>2405</v>
      </c>
      <c r="I1255" s="51"/>
      <c r="J1255" s="52">
        <v>30</v>
      </c>
      <c r="K1255" s="52"/>
      <c r="L1255" s="53">
        <v>43585</v>
      </c>
      <c r="M1255" s="54">
        <f t="shared" si="547"/>
        <v>2</v>
      </c>
      <c r="N1255" s="52">
        <f t="shared" si="548"/>
        <v>18</v>
      </c>
      <c r="O1255" s="55">
        <f t="shared" ca="1" si="549"/>
        <v>28</v>
      </c>
      <c r="P1255" s="55" t="str">
        <f t="shared" ca="1" si="550"/>
        <v>2019.7</v>
      </c>
      <c r="Q1255" s="56">
        <f t="shared" si="551"/>
        <v>4000</v>
      </c>
      <c r="R1255" s="52">
        <f t="shared" ca="1" si="552"/>
        <v>71</v>
      </c>
      <c r="S1255" s="52"/>
      <c r="T1255" s="52" t="str">
        <f t="shared" ca="1" si="553"/>
        <v>OV</v>
      </c>
      <c r="U1255" s="57" t="s">
        <v>178</v>
      </c>
      <c r="V1255" s="58">
        <f t="shared" ca="1" si="554"/>
        <v>0</v>
      </c>
      <c r="W1255" s="59"/>
      <c r="X1255" s="60"/>
      <c r="Y1255" s="61">
        <v>4000</v>
      </c>
      <c r="Z1255" s="56">
        <f t="shared" ca="1" si="555"/>
        <v>0</v>
      </c>
      <c r="AA1255" s="56">
        <f t="shared" ca="1" si="555"/>
        <v>0</v>
      </c>
      <c r="AB1255" s="56">
        <f t="shared" ca="1" si="555"/>
        <v>0</v>
      </c>
      <c r="AC1255" s="56">
        <f t="shared" ca="1" si="555"/>
        <v>0</v>
      </c>
      <c r="AD1255" s="56">
        <f t="shared" ca="1" si="555"/>
        <v>0</v>
      </c>
      <c r="AE1255" s="56">
        <f t="shared" ca="1" si="555"/>
        <v>0</v>
      </c>
      <c r="AF1255" s="56">
        <f t="shared" ca="1" si="555"/>
        <v>0</v>
      </c>
      <c r="AG1255" s="56">
        <f t="shared" ca="1" si="555"/>
        <v>0</v>
      </c>
      <c r="AH1255" s="56">
        <f t="shared" ca="1" si="555"/>
        <v>0</v>
      </c>
      <c r="AI1255" s="56">
        <f t="shared" ca="1" si="555"/>
        <v>4000</v>
      </c>
      <c r="AJ1255" s="56">
        <f t="shared" ca="1" si="556"/>
        <v>0</v>
      </c>
      <c r="AK1255" s="56">
        <f t="shared" ca="1" si="556"/>
        <v>0</v>
      </c>
      <c r="AL1255" s="56">
        <f t="shared" ca="1" si="556"/>
        <v>0</v>
      </c>
      <c r="AM1255" s="56">
        <f t="shared" ca="1" si="556"/>
        <v>0</v>
      </c>
      <c r="AN1255" s="56">
        <f t="shared" ca="1" si="556"/>
        <v>0</v>
      </c>
      <c r="AO1255" s="56">
        <f t="shared" ca="1" si="556"/>
        <v>0</v>
      </c>
      <c r="AP1255" s="56">
        <f t="shared" ca="1" si="556"/>
        <v>0</v>
      </c>
      <c r="AQ1255" s="56">
        <f t="shared" ca="1" si="556"/>
        <v>0</v>
      </c>
      <c r="AR1255" s="56">
        <f t="shared" ca="1" si="556"/>
        <v>0</v>
      </c>
      <c r="AS1255" s="56">
        <f t="shared" ca="1" si="556"/>
        <v>0</v>
      </c>
      <c r="AT1255" s="56">
        <f t="shared" ca="1" si="557"/>
        <v>0</v>
      </c>
      <c r="AU1255" s="56">
        <f t="shared" ca="1" si="557"/>
        <v>0</v>
      </c>
      <c r="AV1255" s="56">
        <f t="shared" ca="1" si="557"/>
        <v>0</v>
      </c>
      <c r="AW1255" s="56">
        <f t="shared" ca="1" si="557"/>
        <v>0</v>
      </c>
      <c r="AX1255" s="56">
        <f t="shared" ca="1" si="557"/>
        <v>0</v>
      </c>
      <c r="AY1255" s="56">
        <f t="shared" ca="1" si="557"/>
        <v>0</v>
      </c>
      <c r="AZ1255" s="56">
        <f t="shared" ca="1" si="557"/>
        <v>0</v>
      </c>
      <c r="BA1255" s="56">
        <f t="shared" ca="1" si="557"/>
        <v>0</v>
      </c>
      <c r="BB1255" s="56">
        <f t="shared" ca="1" si="557"/>
        <v>0</v>
      </c>
      <c r="BC1255" s="56">
        <f t="shared" ca="1" si="557"/>
        <v>0</v>
      </c>
      <c r="BD1255" s="56">
        <f t="shared" ca="1" si="557"/>
        <v>0</v>
      </c>
      <c r="BE1255" s="56">
        <f t="shared" ca="1" si="557"/>
        <v>0</v>
      </c>
      <c r="BF1255" s="56">
        <f t="shared" ca="1" si="557"/>
        <v>0</v>
      </c>
      <c r="BG1255" s="56">
        <f t="shared" ca="1" si="557"/>
        <v>0</v>
      </c>
      <c r="BH1255" s="1"/>
    </row>
    <row r="1256" spans="2:60" s="4" customFormat="1" ht="12" customHeight="1" x14ac:dyDescent="0.2">
      <c r="B1256" s="117" t="s">
        <v>2409</v>
      </c>
      <c r="C1256" s="4" t="s">
        <v>2403</v>
      </c>
      <c r="E1256" s="62"/>
      <c r="F1256" s="63" t="s">
        <v>1678</v>
      </c>
      <c r="G1256" s="50" t="s">
        <v>1678</v>
      </c>
      <c r="H1256" s="50" t="s">
        <v>2405</v>
      </c>
      <c r="I1256" s="51"/>
      <c r="J1256" s="52">
        <v>30</v>
      </c>
      <c r="K1256" s="52"/>
      <c r="L1256" s="53">
        <v>43592</v>
      </c>
      <c r="M1256" s="54">
        <f t="shared" si="547"/>
        <v>2</v>
      </c>
      <c r="N1256" s="52">
        <f t="shared" si="548"/>
        <v>19</v>
      </c>
      <c r="O1256" s="55">
        <f t="shared" ca="1" si="549"/>
        <v>28</v>
      </c>
      <c r="P1256" s="55" t="str">
        <f t="shared" ca="1" si="550"/>
        <v>2019.7</v>
      </c>
      <c r="Q1256" s="56">
        <f t="shared" si="551"/>
        <v>1739.7231625575</v>
      </c>
      <c r="R1256" s="52">
        <f t="shared" ca="1" si="552"/>
        <v>64</v>
      </c>
      <c r="S1256" s="52"/>
      <c r="T1256" s="52" t="str">
        <f t="shared" ca="1" si="553"/>
        <v>OV</v>
      </c>
      <c r="U1256" s="57" t="s">
        <v>178</v>
      </c>
      <c r="V1256" s="58">
        <f t="shared" ca="1" si="554"/>
        <v>0</v>
      </c>
      <c r="W1256" s="59"/>
      <c r="X1256" s="60"/>
      <c r="Y1256" s="61">
        <v>1739.7231625575</v>
      </c>
      <c r="Z1256" s="56">
        <f t="shared" ca="1" si="555"/>
        <v>0</v>
      </c>
      <c r="AA1256" s="56">
        <f t="shared" ca="1" si="555"/>
        <v>0</v>
      </c>
      <c r="AB1256" s="56">
        <f t="shared" ca="1" si="555"/>
        <v>0</v>
      </c>
      <c r="AC1256" s="56">
        <f t="shared" ca="1" si="555"/>
        <v>0</v>
      </c>
      <c r="AD1256" s="56">
        <f t="shared" ca="1" si="555"/>
        <v>0</v>
      </c>
      <c r="AE1256" s="56">
        <f t="shared" ca="1" si="555"/>
        <v>0</v>
      </c>
      <c r="AF1256" s="56">
        <f t="shared" ca="1" si="555"/>
        <v>0</v>
      </c>
      <c r="AG1256" s="56">
        <f t="shared" ca="1" si="555"/>
        <v>0</v>
      </c>
      <c r="AH1256" s="56">
        <f t="shared" ca="1" si="555"/>
        <v>0</v>
      </c>
      <c r="AI1256" s="56">
        <f t="shared" ca="1" si="555"/>
        <v>1739.7231625575</v>
      </c>
      <c r="AJ1256" s="56">
        <f t="shared" ca="1" si="556"/>
        <v>0</v>
      </c>
      <c r="AK1256" s="56">
        <f t="shared" ca="1" si="556"/>
        <v>0</v>
      </c>
      <c r="AL1256" s="56">
        <f t="shared" ca="1" si="556"/>
        <v>0</v>
      </c>
      <c r="AM1256" s="56">
        <f t="shared" ca="1" si="556"/>
        <v>0</v>
      </c>
      <c r="AN1256" s="56">
        <f t="shared" ca="1" si="556"/>
        <v>0</v>
      </c>
      <c r="AO1256" s="56">
        <f t="shared" ca="1" si="556"/>
        <v>0</v>
      </c>
      <c r="AP1256" s="56">
        <f t="shared" ca="1" si="556"/>
        <v>0</v>
      </c>
      <c r="AQ1256" s="56">
        <f t="shared" ca="1" si="556"/>
        <v>0</v>
      </c>
      <c r="AR1256" s="56">
        <f t="shared" ca="1" si="556"/>
        <v>0</v>
      </c>
      <c r="AS1256" s="56">
        <f t="shared" ca="1" si="556"/>
        <v>0</v>
      </c>
      <c r="AT1256" s="56">
        <f t="shared" ca="1" si="557"/>
        <v>0</v>
      </c>
      <c r="AU1256" s="56">
        <f t="shared" ca="1" si="557"/>
        <v>0</v>
      </c>
      <c r="AV1256" s="56">
        <f t="shared" ca="1" si="557"/>
        <v>0</v>
      </c>
      <c r="AW1256" s="56">
        <f t="shared" ca="1" si="557"/>
        <v>0</v>
      </c>
      <c r="AX1256" s="56">
        <f t="shared" ca="1" si="557"/>
        <v>0</v>
      </c>
      <c r="AY1256" s="56">
        <f t="shared" ca="1" si="557"/>
        <v>0</v>
      </c>
      <c r="AZ1256" s="56">
        <f t="shared" ca="1" si="557"/>
        <v>0</v>
      </c>
      <c r="BA1256" s="56">
        <f t="shared" ca="1" si="557"/>
        <v>0</v>
      </c>
      <c r="BB1256" s="56">
        <f t="shared" ca="1" si="557"/>
        <v>0</v>
      </c>
      <c r="BC1256" s="56">
        <f t="shared" ca="1" si="557"/>
        <v>0</v>
      </c>
      <c r="BD1256" s="56">
        <f t="shared" ca="1" si="557"/>
        <v>0</v>
      </c>
      <c r="BE1256" s="56">
        <f t="shared" ca="1" si="557"/>
        <v>0</v>
      </c>
      <c r="BF1256" s="56">
        <f t="shared" ca="1" si="557"/>
        <v>0</v>
      </c>
      <c r="BG1256" s="56">
        <f t="shared" ca="1" si="557"/>
        <v>0</v>
      </c>
      <c r="BH1256" s="1"/>
    </row>
    <row r="1257" spans="2:60" s="4" customFormat="1" ht="12" customHeight="1" x14ac:dyDescent="0.2">
      <c r="B1257" s="117" t="s">
        <v>2409</v>
      </c>
      <c r="C1257" s="4" t="s">
        <v>2403</v>
      </c>
      <c r="E1257" s="62"/>
      <c r="F1257" s="63" t="s">
        <v>1678</v>
      </c>
      <c r="G1257" s="50" t="s">
        <v>1678</v>
      </c>
      <c r="H1257" s="50" t="s">
        <v>2405</v>
      </c>
      <c r="I1257" s="51"/>
      <c r="J1257" s="52">
        <v>30</v>
      </c>
      <c r="K1257" s="52"/>
      <c r="L1257" s="53">
        <v>43599</v>
      </c>
      <c r="M1257" s="54">
        <f t="shared" si="547"/>
        <v>2</v>
      </c>
      <c r="N1257" s="52">
        <f t="shared" si="548"/>
        <v>20</v>
      </c>
      <c r="O1257" s="55">
        <f t="shared" ca="1" si="549"/>
        <v>28</v>
      </c>
      <c r="P1257" s="55" t="str">
        <f t="shared" ca="1" si="550"/>
        <v>2019.7</v>
      </c>
      <c r="Q1257" s="56">
        <f t="shared" si="551"/>
        <v>1739.7231625575</v>
      </c>
      <c r="R1257" s="52">
        <f t="shared" ca="1" si="552"/>
        <v>57</v>
      </c>
      <c r="S1257" s="52"/>
      <c r="T1257" s="52" t="str">
        <f t="shared" ca="1" si="553"/>
        <v>OV</v>
      </c>
      <c r="U1257" s="57" t="s">
        <v>178</v>
      </c>
      <c r="V1257" s="58">
        <f t="shared" ca="1" si="554"/>
        <v>0</v>
      </c>
      <c r="W1257" s="59"/>
      <c r="X1257" s="60"/>
      <c r="Y1257" s="61">
        <v>1739.7231625575</v>
      </c>
      <c r="Z1257" s="56">
        <f t="shared" ca="1" si="555"/>
        <v>0</v>
      </c>
      <c r="AA1257" s="56">
        <f t="shared" ca="1" si="555"/>
        <v>0</v>
      </c>
      <c r="AB1257" s="56">
        <f t="shared" ca="1" si="555"/>
        <v>0</v>
      </c>
      <c r="AC1257" s="56">
        <f t="shared" ca="1" si="555"/>
        <v>0</v>
      </c>
      <c r="AD1257" s="56">
        <f t="shared" ca="1" si="555"/>
        <v>0</v>
      </c>
      <c r="AE1257" s="56">
        <f t="shared" ca="1" si="555"/>
        <v>0</v>
      </c>
      <c r="AF1257" s="56">
        <f t="shared" ca="1" si="555"/>
        <v>0</v>
      </c>
      <c r="AG1257" s="56">
        <f t="shared" ca="1" si="555"/>
        <v>0</v>
      </c>
      <c r="AH1257" s="56">
        <f t="shared" ca="1" si="555"/>
        <v>0</v>
      </c>
      <c r="AI1257" s="56">
        <f t="shared" ca="1" si="555"/>
        <v>1739.7231625575</v>
      </c>
      <c r="AJ1257" s="56">
        <f t="shared" ca="1" si="556"/>
        <v>0</v>
      </c>
      <c r="AK1257" s="56">
        <f t="shared" ca="1" si="556"/>
        <v>0</v>
      </c>
      <c r="AL1257" s="56">
        <f t="shared" ca="1" si="556"/>
        <v>0</v>
      </c>
      <c r="AM1257" s="56">
        <f t="shared" ca="1" si="556"/>
        <v>0</v>
      </c>
      <c r="AN1257" s="56">
        <f t="shared" ca="1" si="556"/>
        <v>0</v>
      </c>
      <c r="AO1257" s="56">
        <f t="shared" ca="1" si="556"/>
        <v>0</v>
      </c>
      <c r="AP1257" s="56">
        <f t="shared" ca="1" si="556"/>
        <v>0</v>
      </c>
      <c r="AQ1257" s="56">
        <f t="shared" ca="1" si="556"/>
        <v>0</v>
      </c>
      <c r="AR1257" s="56">
        <f t="shared" ca="1" si="556"/>
        <v>0</v>
      </c>
      <c r="AS1257" s="56">
        <f t="shared" ca="1" si="556"/>
        <v>0</v>
      </c>
      <c r="AT1257" s="56">
        <f t="shared" ca="1" si="557"/>
        <v>0</v>
      </c>
      <c r="AU1257" s="56">
        <f t="shared" ca="1" si="557"/>
        <v>0</v>
      </c>
      <c r="AV1257" s="56">
        <f t="shared" ca="1" si="557"/>
        <v>0</v>
      </c>
      <c r="AW1257" s="56">
        <f t="shared" ca="1" si="557"/>
        <v>0</v>
      </c>
      <c r="AX1257" s="56">
        <f t="shared" ca="1" si="557"/>
        <v>0</v>
      </c>
      <c r="AY1257" s="56">
        <f t="shared" ca="1" si="557"/>
        <v>0</v>
      </c>
      <c r="AZ1257" s="56">
        <f t="shared" ca="1" si="557"/>
        <v>0</v>
      </c>
      <c r="BA1257" s="56">
        <f t="shared" ca="1" si="557"/>
        <v>0</v>
      </c>
      <c r="BB1257" s="56">
        <f t="shared" ca="1" si="557"/>
        <v>0</v>
      </c>
      <c r="BC1257" s="56">
        <f t="shared" ca="1" si="557"/>
        <v>0</v>
      </c>
      <c r="BD1257" s="56">
        <f t="shared" ca="1" si="557"/>
        <v>0</v>
      </c>
      <c r="BE1257" s="56">
        <f t="shared" ca="1" si="557"/>
        <v>0</v>
      </c>
      <c r="BF1257" s="56">
        <f t="shared" ca="1" si="557"/>
        <v>0</v>
      </c>
      <c r="BG1257" s="56">
        <f t="shared" ca="1" si="557"/>
        <v>0</v>
      </c>
      <c r="BH1257" s="1"/>
    </row>
    <row r="1258" spans="2:60" s="4" customFormat="1" ht="12" customHeight="1" x14ac:dyDescent="0.2">
      <c r="B1258" s="117" t="s">
        <v>2409</v>
      </c>
      <c r="C1258" s="4" t="s">
        <v>2403</v>
      </c>
      <c r="E1258" s="62"/>
      <c r="F1258" s="63" t="s">
        <v>1678</v>
      </c>
      <c r="G1258" s="50" t="s">
        <v>1678</v>
      </c>
      <c r="H1258" s="50" t="s">
        <v>2405</v>
      </c>
      <c r="I1258" s="51"/>
      <c r="J1258" s="52">
        <v>30</v>
      </c>
      <c r="K1258" s="52"/>
      <c r="L1258" s="53">
        <v>43606</v>
      </c>
      <c r="M1258" s="54">
        <f t="shared" si="547"/>
        <v>2</v>
      </c>
      <c r="N1258" s="52">
        <f t="shared" si="548"/>
        <v>21</v>
      </c>
      <c r="O1258" s="55">
        <f t="shared" ca="1" si="549"/>
        <v>28</v>
      </c>
      <c r="P1258" s="55" t="str">
        <f t="shared" ca="1" si="550"/>
        <v>2019.7</v>
      </c>
      <c r="Q1258" s="56">
        <f t="shared" si="551"/>
        <v>5532.7175625575001</v>
      </c>
      <c r="R1258" s="52">
        <f t="shared" ca="1" si="552"/>
        <v>50</v>
      </c>
      <c r="S1258" s="52"/>
      <c r="T1258" s="52" t="str">
        <f t="shared" ca="1" si="553"/>
        <v>OV</v>
      </c>
      <c r="U1258" s="57" t="s">
        <v>178</v>
      </c>
      <c r="V1258" s="58">
        <f t="shared" ca="1" si="554"/>
        <v>0</v>
      </c>
      <c r="W1258" s="59"/>
      <c r="X1258" s="60"/>
      <c r="Y1258" s="61">
        <v>5532.7175625575001</v>
      </c>
      <c r="Z1258" s="56">
        <f t="shared" ca="1" si="555"/>
        <v>0</v>
      </c>
      <c r="AA1258" s="56">
        <f t="shared" ca="1" si="555"/>
        <v>0</v>
      </c>
      <c r="AB1258" s="56">
        <f t="shared" ca="1" si="555"/>
        <v>0</v>
      </c>
      <c r="AC1258" s="56">
        <f t="shared" ca="1" si="555"/>
        <v>0</v>
      </c>
      <c r="AD1258" s="56">
        <f t="shared" ca="1" si="555"/>
        <v>0</v>
      </c>
      <c r="AE1258" s="56">
        <f t="shared" ca="1" si="555"/>
        <v>0</v>
      </c>
      <c r="AF1258" s="56">
        <f t="shared" ca="1" si="555"/>
        <v>0</v>
      </c>
      <c r="AG1258" s="56">
        <f t="shared" ca="1" si="555"/>
        <v>0</v>
      </c>
      <c r="AH1258" s="56">
        <f t="shared" ca="1" si="555"/>
        <v>0</v>
      </c>
      <c r="AI1258" s="56">
        <f t="shared" ca="1" si="555"/>
        <v>5532.7175625575001</v>
      </c>
      <c r="AJ1258" s="56">
        <f t="shared" ca="1" si="556"/>
        <v>0</v>
      </c>
      <c r="AK1258" s="56">
        <f t="shared" ca="1" si="556"/>
        <v>0</v>
      </c>
      <c r="AL1258" s="56">
        <f t="shared" ca="1" si="556"/>
        <v>0</v>
      </c>
      <c r="AM1258" s="56">
        <f t="shared" ca="1" si="556"/>
        <v>0</v>
      </c>
      <c r="AN1258" s="56">
        <f t="shared" ca="1" si="556"/>
        <v>0</v>
      </c>
      <c r="AO1258" s="56">
        <f t="shared" ca="1" si="556"/>
        <v>0</v>
      </c>
      <c r="AP1258" s="56">
        <f t="shared" ca="1" si="556"/>
        <v>0</v>
      </c>
      <c r="AQ1258" s="56">
        <f t="shared" ca="1" si="556"/>
        <v>0</v>
      </c>
      <c r="AR1258" s="56">
        <f t="shared" ca="1" si="556"/>
        <v>0</v>
      </c>
      <c r="AS1258" s="56">
        <f t="shared" ca="1" si="556"/>
        <v>0</v>
      </c>
      <c r="AT1258" s="56">
        <f t="shared" ca="1" si="557"/>
        <v>0</v>
      </c>
      <c r="AU1258" s="56">
        <f t="shared" ca="1" si="557"/>
        <v>0</v>
      </c>
      <c r="AV1258" s="56">
        <f t="shared" ca="1" si="557"/>
        <v>0</v>
      </c>
      <c r="AW1258" s="56">
        <f t="shared" ca="1" si="557"/>
        <v>0</v>
      </c>
      <c r="AX1258" s="56">
        <f t="shared" ca="1" si="557"/>
        <v>0</v>
      </c>
      <c r="AY1258" s="56">
        <f t="shared" ca="1" si="557"/>
        <v>0</v>
      </c>
      <c r="AZ1258" s="56">
        <f t="shared" ca="1" si="557"/>
        <v>0</v>
      </c>
      <c r="BA1258" s="56">
        <f t="shared" ca="1" si="557"/>
        <v>0</v>
      </c>
      <c r="BB1258" s="56">
        <f t="shared" ca="1" si="557"/>
        <v>0</v>
      </c>
      <c r="BC1258" s="56">
        <f t="shared" ca="1" si="557"/>
        <v>0</v>
      </c>
      <c r="BD1258" s="56">
        <f t="shared" ca="1" si="557"/>
        <v>0</v>
      </c>
      <c r="BE1258" s="56">
        <f t="shared" ca="1" si="557"/>
        <v>0</v>
      </c>
      <c r="BF1258" s="56">
        <f t="shared" ca="1" si="557"/>
        <v>0</v>
      </c>
      <c r="BG1258" s="56">
        <f t="shared" ca="1" si="557"/>
        <v>0</v>
      </c>
      <c r="BH1258" s="1"/>
    </row>
    <row r="1259" spans="2:60" s="4" customFormat="1" ht="12" customHeight="1" x14ac:dyDescent="0.2">
      <c r="B1259" s="117" t="s">
        <v>2409</v>
      </c>
      <c r="C1259" s="4" t="s">
        <v>2403</v>
      </c>
      <c r="E1259" s="62"/>
      <c r="F1259" s="63" t="s">
        <v>1678</v>
      </c>
      <c r="G1259" s="50" t="s">
        <v>1678</v>
      </c>
      <c r="H1259" s="50" t="s">
        <v>2405</v>
      </c>
      <c r="I1259" s="51"/>
      <c r="J1259" s="52">
        <v>30</v>
      </c>
      <c r="K1259" s="52"/>
      <c r="L1259" s="53">
        <v>43613</v>
      </c>
      <c r="M1259" s="54">
        <f t="shared" si="547"/>
        <v>2</v>
      </c>
      <c r="N1259" s="52">
        <f t="shared" si="548"/>
        <v>22</v>
      </c>
      <c r="O1259" s="55">
        <f t="shared" ca="1" si="549"/>
        <v>28</v>
      </c>
      <c r="P1259" s="55" t="str">
        <f t="shared" ca="1" si="550"/>
        <v>2019.7</v>
      </c>
      <c r="Q1259" s="56">
        <f t="shared" si="551"/>
        <v>0</v>
      </c>
      <c r="R1259" s="52">
        <f t="shared" ca="1" si="552"/>
        <v>43</v>
      </c>
      <c r="S1259" s="52"/>
      <c r="T1259" s="52" t="str">
        <f t="shared" ca="1" si="553"/>
        <v>OV</v>
      </c>
      <c r="U1259" s="57" t="s">
        <v>178</v>
      </c>
      <c r="V1259" s="58">
        <f t="shared" ca="1" si="554"/>
        <v>0</v>
      </c>
      <c r="W1259" s="59"/>
      <c r="X1259" s="60"/>
      <c r="Y1259" s="61">
        <v>0</v>
      </c>
      <c r="Z1259" s="56">
        <f t="shared" ca="1" si="555"/>
        <v>0</v>
      </c>
      <c r="AA1259" s="56">
        <f t="shared" ca="1" si="555"/>
        <v>0</v>
      </c>
      <c r="AB1259" s="56">
        <f t="shared" ca="1" si="555"/>
        <v>0</v>
      </c>
      <c r="AC1259" s="56">
        <f t="shared" ca="1" si="555"/>
        <v>0</v>
      </c>
      <c r="AD1259" s="56">
        <f t="shared" ca="1" si="555"/>
        <v>0</v>
      </c>
      <c r="AE1259" s="56">
        <f t="shared" ca="1" si="555"/>
        <v>0</v>
      </c>
      <c r="AF1259" s="56">
        <f t="shared" ca="1" si="555"/>
        <v>0</v>
      </c>
      <c r="AG1259" s="56">
        <f t="shared" ca="1" si="555"/>
        <v>0</v>
      </c>
      <c r="AH1259" s="56">
        <f t="shared" ca="1" si="555"/>
        <v>0</v>
      </c>
      <c r="AI1259" s="56">
        <f t="shared" ca="1" si="555"/>
        <v>0</v>
      </c>
      <c r="AJ1259" s="56">
        <f t="shared" ca="1" si="556"/>
        <v>0</v>
      </c>
      <c r="AK1259" s="56">
        <f t="shared" ca="1" si="556"/>
        <v>0</v>
      </c>
      <c r="AL1259" s="56">
        <f t="shared" ca="1" si="556"/>
        <v>0</v>
      </c>
      <c r="AM1259" s="56">
        <f t="shared" ca="1" si="556"/>
        <v>0</v>
      </c>
      <c r="AN1259" s="56">
        <f t="shared" ca="1" si="556"/>
        <v>0</v>
      </c>
      <c r="AO1259" s="56">
        <f t="shared" ca="1" si="556"/>
        <v>0</v>
      </c>
      <c r="AP1259" s="56">
        <f t="shared" ca="1" si="556"/>
        <v>0</v>
      </c>
      <c r="AQ1259" s="56">
        <f t="shared" ca="1" si="556"/>
        <v>0</v>
      </c>
      <c r="AR1259" s="56">
        <f t="shared" ca="1" si="556"/>
        <v>0</v>
      </c>
      <c r="AS1259" s="56">
        <f t="shared" ca="1" si="556"/>
        <v>0</v>
      </c>
      <c r="AT1259" s="56">
        <f t="shared" ca="1" si="557"/>
        <v>0</v>
      </c>
      <c r="AU1259" s="56">
        <f t="shared" ca="1" si="557"/>
        <v>0</v>
      </c>
      <c r="AV1259" s="56">
        <f t="shared" ca="1" si="557"/>
        <v>0</v>
      </c>
      <c r="AW1259" s="56">
        <f t="shared" ca="1" si="557"/>
        <v>0</v>
      </c>
      <c r="AX1259" s="56">
        <f t="shared" ca="1" si="557"/>
        <v>0</v>
      </c>
      <c r="AY1259" s="56">
        <f t="shared" ca="1" si="557"/>
        <v>0</v>
      </c>
      <c r="AZ1259" s="56">
        <f t="shared" ca="1" si="557"/>
        <v>0</v>
      </c>
      <c r="BA1259" s="56">
        <f t="shared" ca="1" si="557"/>
        <v>0</v>
      </c>
      <c r="BB1259" s="56">
        <f t="shared" ca="1" si="557"/>
        <v>0</v>
      </c>
      <c r="BC1259" s="56">
        <f t="shared" ca="1" si="557"/>
        <v>0</v>
      </c>
      <c r="BD1259" s="56">
        <f t="shared" ca="1" si="557"/>
        <v>0</v>
      </c>
      <c r="BE1259" s="56">
        <f t="shared" ca="1" si="557"/>
        <v>0</v>
      </c>
      <c r="BF1259" s="56">
        <f t="shared" ca="1" si="557"/>
        <v>0</v>
      </c>
      <c r="BG1259" s="56">
        <f t="shared" ca="1" si="557"/>
        <v>0</v>
      </c>
      <c r="BH1259" s="1"/>
    </row>
    <row r="1260" spans="2:60" s="4" customFormat="1" ht="12" customHeight="1" x14ac:dyDescent="0.2">
      <c r="B1260" s="117" t="s">
        <v>2409</v>
      </c>
      <c r="C1260" s="4" t="s">
        <v>2403</v>
      </c>
      <c r="E1260" s="62"/>
      <c r="F1260" s="63" t="s">
        <v>1678</v>
      </c>
      <c r="G1260" s="50" t="s">
        <v>1678</v>
      </c>
      <c r="H1260" s="50" t="s">
        <v>2405</v>
      </c>
      <c r="I1260" s="51"/>
      <c r="J1260" s="52">
        <v>30</v>
      </c>
      <c r="K1260" s="52"/>
      <c r="L1260" s="53">
        <v>43620</v>
      </c>
      <c r="M1260" s="54">
        <f t="shared" si="547"/>
        <v>2</v>
      </c>
      <c r="N1260" s="52">
        <f t="shared" si="548"/>
        <v>23</v>
      </c>
      <c r="O1260" s="55">
        <f t="shared" ca="1" si="549"/>
        <v>28</v>
      </c>
      <c r="P1260" s="55" t="str">
        <f t="shared" ca="1" si="550"/>
        <v>2019.7</v>
      </c>
      <c r="Q1260" s="56">
        <f t="shared" si="551"/>
        <v>1739.7231625575</v>
      </c>
      <c r="R1260" s="52">
        <f t="shared" ca="1" si="552"/>
        <v>36</v>
      </c>
      <c r="S1260" s="52"/>
      <c r="T1260" s="52" t="str">
        <f t="shared" ca="1" si="553"/>
        <v>OV</v>
      </c>
      <c r="U1260" s="57" t="s">
        <v>178</v>
      </c>
      <c r="V1260" s="58">
        <f t="shared" ca="1" si="554"/>
        <v>0</v>
      </c>
      <c r="W1260" s="59"/>
      <c r="X1260" s="60"/>
      <c r="Y1260" s="61">
        <v>1739.7231625575</v>
      </c>
      <c r="Z1260" s="56">
        <f t="shared" ca="1" si="555"/>
        <v>0</v>
      </c>
      <c r="AA1260" s="56">
        <f t="shared" ca="1" si="555"/>
        <v>0</v>
      </c>
      <c r="AB1260" s="56">
        <f t="shared" ca="1" si="555"/>
        <v>0</v>
      </c>
      <c r="AC1260" s="56">
        <f t="shared" ca="1" si="555"/>
        <v>0</v>
      </c>
      <c r="AD1260" s="56">
        <f t="shared" ca="1" si="555"/>
        <v>0</v>
      </c>
      <c r="AE1260" s="56">
        <f t="shared" ca="1" si="555"/>
        <v>0</v>
      </c>
      <c r="AF1260" s="56">
        <f t="shared" ca="1" si="555"/>
        <v>0</v>
      </c>
      <c r="AG1260" s="56">
        <f t="shared" ca="1" si="555"/>
        <v>0</v>
      </c>
      <c r="AH1260" s="56">
        <f t="shared" ca="1" si="555"/>
        <v>0</v>
      </c>
      <c r="AI1260" s="56">
        <f t="shared" ca="1" si="555"/>
        <v>1739.7231625575</v>
      </c>
      <c r="AJ1260" s="56">
        <f t="shared" ca="1" si="556"/>
        <v>0</v>
      </c>
      <c r="AK1260" s="56">
        <f t="shared" ca="1" si="556"/>
        <v>0</v>
      </c>
      <c r="AL1260" s="56">
        <f t="shared" ca="1" si="556"/>
        <v>0</v>
      </c>
      <c r="AM1260" s="56">
        <f t="shared" ca="1" si="556"/>
        <v>0</v>
      </c>
      <c r="AN1260" s="56">
        <f t="shared" ca="1" si="556"/>
        <v>0</v>
      </c>
      <c r="AO1260" s="56">
        <f t="shared" ca="1" si="556"/>
        <v>0</v>
      </c>
      <c r="AP1260" s="56">
        <f t="shared" ca="1" si="556"/>
        <v>0</v>
      </c>
      <c r="AQ1260" s="56">
        <f t="shared" ca="1" si="556"/>
        <v>0</v>
      </c>
      <c r="AR1260" s="56">
        <f t="shared" ca="1" si="556"/>
        <v>0</v>
      </c>
      <c r="AS1260" s="56">
        <f t="shared" ca="1" si="556"/>
        <v>0</v>
      </c>
      <c r="AT1260" s="56">
        <f t="shared" ca="1" si="557"/>
        <v>0</v>
      </c>
      <c r="AU1260" s="56">
        <f t="shared" ca="1" si="557"/>
        <v>0</v>
      </c>
      <c r="AV1260" s="56">
        <f t="shared" ca="1" si="557"/>
        <v>0</v>
      </c>
      <c r="AW1260" s="56">
        <f t="shared" ca="1" si="557"/>
        <v>0</v>
      </c>
      <c r="AX1260" s="56">
        <f t="shared" ca="1" si="557"/>
        <v>0</v>
      </c>
      <c r="AY1260" s="56">
        <f t="shared" ca="1" si="557"/>
        <v>0</v>
      </c>
      <c r="AZ1260" s="56">
        <f t="shared" ca="1" si="557"/>
        <v>0</v>
      </c>
      <c r="BA1260" s="56">
        <f t="shared" ca="1" si="557"/>
        <v>0</v>
      </c>
      <c r="BB1260" s="56">
        <f t="shared" ca="1" si="557"/>
        <v>0</v>
      </c>
      <c r="BC1260" s="56">
        <f t="shared" ca="1" si="557"/>
        <v>0</v>
      </c>
      <c r="BD1260" s="56">
        <f t="shared" ca="1" si="557"/>
        <v>0</v>
      </c>
      <c r="BE1260" s="56">
        <f t="shared" ca="1" si="557"/>
        <v>0</v>
      </c>
      <c r="BF1260" s="56">
        <f t="shared" ca="1" si="557"/>
        <v>0</v>
      </c>
      <c r="BG1260" s="56">
        <f t="shared" ca="1" si="557"/>
        <v>0</v>
      </c>
      <c r="BH1260" s="1"/>
    </row>
    <row r="1261" spans="2:60" s="4" customFormat="1" ht="12" customHeight="1" x14ac:dyDescent="0.2">
      <c r="B1261" s="117" t="s">
        <v>2409</v>
      </c>
      <c r="C1261" s="4" t="s">
        <v>2403</v>
      </c>
      <c r="E1261" s="62"/>
      <c r="F1261" s="63" t="s">
        <v>1678</v>
      </c>
      <c r="G1261" s="50" t="s">
        <v>1678</v>
      </c>
      <c r="H1261" s="50" t="s">
        <v>2405</v>
      </c>
      <c r="I1261" s="51"/>
      <c r="J1261" s="52">
        <v>30</v>
      </c>
      <c r="K1261" s="52"/>
      <c r="L1261" s="53">
        <v>43627</v>
      </c>
      <c r="M1261" s="54">
        <f t="shared" si="547"/>
        <v>2</v>
      </c>
      <c r="N1261" s="52">
        <f t="shared" si="548"/>
        <v>24</v>
      </c>
      <c r="O1261" s="55">
        <f t="shared" ca="1" si="549"/>
        <v>28</v>
      </c>
      <c r="P1261" s="55" t="str">
        <f t="shared" ca="1" si="550"/>
        <v>2019.7</v>
      </c>
      <c r="Q1261" s="56">
        <f t="shared" si="551"/>
        <v>1739.7231625575</v>
      </c>
      <c r="R1261" s="52">
        <f t="shared" ca="1" si="552"/>
        <v>29</v>
      </c>
      <c r="S1261" s="52"/>
      <c r="T1261" s="52" t="str">
        <f t="shared" ca="1" si="553"/>
        <v>OV</v>
      </c>
      <c r="U1261" s="57" t="s">
        <v>178</v>
      </c>
      <c r="V1261" s="58">
        <f t="shared" ca="1" si="554"/>
        <v>0</v>
      </c>
      <c r="W1261" s="59"/>
      <c r="X1261" s="60"/>
      <c r="Y1261" s="61">
        <v>1739.7231625575</v>
      </c>
      <c r="Z1261" s="56">
        <f t="shared" ref="Z1261:AI1270" ca="1" si="558">IF($O1261-WEEKNUM(Z$1815)=0,$Y1261,0)</f>
        <v>0</v>
      </c>
      <c r="AA1261" s="56">
        <f t="shared" ca="1" si="558"/>
        <v>0</v>
      </c>
      <c r="AB1261" s="56">
        <f t="shared" ca="1" si="558"/>
        <v>0</v>
      </c>
      <c r="AC1261" s="56">
        <f t="shared" ca="1" si="558"/>
        <v>0</v>
      </c>
      <c r="AD1261" s="56">
        <f t="shared" ca="1" si="558"/>
        <v>0</v>
      </c>
      <c r="AE1261" s="56">
        <f t="shared" ca="1" si="558"/>
        <v>0</v>
      </c>
      <c r="AF1261" s="56">
        <f t="shared" ca="1" si="558"/>
        <v>0</v>
      </c>
      <c r="AG1261" s="56">
        <f t="shared" ca="1" si="558"/>
        <v>0</v>
      </c>
      <c r="AH1261" s="56">
        <f t="shared" ca="1" si="558"/>
        <v>0</v>
      </c>
      <c r="AI1261" s="56">
        <f t="shared" ca="1" si="558"/>
        <v>1739.7231625575</v>
      </c>
      <c r="AJ1261" s="56">
        <f t="shared" ref="AJ1261:AS1270" ca="1" si="559">IF($O1261-WEEKNUM(AJ$1815)=0,$Y1261,0)</f>
        <v>0</v>
      </c>
      <c r="AK1261" s="56">
        <f t="shared" ca="1" si="559"/>
        <v>0</v>
      </c>
      <c r="AL1261" s="56">
        <f t="shared" ca="1" si="559"/>
        <v>0</v>
      </c>
      <c r="AM1261" s="56">
        <f t="shared" ca="1" si="559"/>
        <v>0</v>
      </c>
      <c r="AN1261" s="56">
        <f t="shared" ca="1" si="559"/>
        <v>0</v>
      </c>
      <c r="AO1261" s="56">
        <f t="shared" ca="1" si="559"/>
        <v>0</v>
      </c>
      <c r="AP1261" s="56">
        <f t="shared" ca="1" si="559"/>
        <v>0</v>
      </c>
      <c r="AQ1261" s="56">
        <f t="shared" ca="1" si="559"/>
        <v>0</v>
      </c>
      <c r="AR1261" s="56">
        <f t="shared" ca="1" si="559"/>
        <v>0</v>
      </c>
      <c r="AS1261" s="56">
        <f t="shared" ca="1" si="559"/>
        <v>0</v>
      </c>
      <c r="AT1261" s="56">
        <f t="shared" ref="AT1261:BG1270" ca="1" si="560">IF($O1261-WEEKNUM(AT$1815)=0,$Y1261,0)</f>
        <v>0</v>
      </c>
      <c r="AU1261" s="56">
        <f t="shared" ca="1" si="560"/>
        <v>0</v>
      </c>
      <c r="AV1261" s="56">
        <f t="shared" ca="1" si="560"/>
        <v>0</v>
      </c>
      <c r="AW1261" s="56">
        <f t="shared" ca="1" si="560"/>
        <v>0</v>
      </c>
      <c r="AX1261" s="56">
        <f t="shared" ca="1" si="560"/>
        <v>0</v>
      </c>
      <c r="AY1261" s="56">
        <f t="shared" ca="1" si="560"/>
        <v>0</v>
      </c>
      <c r="AZ1261" s="56">
        <f t="shared" ca="1" si="560"/>
        <v>0</v>
      </c>
      <c r="BA1261" s="56">
        <f t="shared" ca="1" si="560"/>
        <v>0</v>
      </c>
      <c r="BB1261" s="56">
        <f t="shared" ca="1" si="560"/>
        <v>0</v>
      </c>
      <c r="BC1261" s="56">
        <f t="shared" ca="1" si="560"/>
        <v>0</v>
      </c>
      <c r="BD1261" s="56">
        <f t="shared" ca="1" si="560"/>
        <v>0</v>
      </c>
      <c r="BE1261" s="56">
        <f t="shared" ca="1" si="560"/>
        <v>0</v>
      </c>
      <c r="BF1261" s="56">
        <f t="shared" ca="1" si="560"/>
        <v>0</v>
      </c>
      <c r="BG1261" s="56">
        <f t="shared" ca="1" si="560"/>
        <v>0</v>
      </c>
      <c r="BH1261" s="1"/>
    </row>
    <row r="1262" spans="2:60" s="4" customFormat="1" ht="12" customHeight="1" x14ac:dyDescent="0.2">
      <c r="B1262" s="117" t="s">
        <v>2409</v>
      </c>
      <c r="C1262" s="4" t="s">
        <v>2403</v>
      </c>
      <c r="E1262" s="62"/>
      <c r="F1262" s="63" t="s">
        <v>1678</v>
      </c>
      <c r="G1262" s="50" t="s">
        <v>1678</v>
      </c>
      <c r="H1262" s="50" t="s">
        <v>2405</v>
      </c>
      <c r="I1262" s="51"/>
      <c r="J1262" s="52">
        <v>30</v>
      </c>
      <c r="K1262" s="52"/>
      <c r="L1262" s="53">
        <v>43634</v>
      </c>
      <c r="M1262" s="54">
        <f t="shared" si="547"/>
        <v>2</v>
      </c>
      <c r="N1262" s="52">
        <f t="shared" si="548"/>
        <v>25</v>
      </c>
      <c r="O1262" s="55">
        <f t="shared" ca="1" si="549"/>
        <v>28</v>
      </c>
      <c r="P1262" s="55" t="str">
        <f t="shared" ca="1" si="550"/>
        <v>2019.7</v>
      </c>
      <c r="Q1262" s="56">
        <f t="shared" si="551"/>
        <v>5532.7175625575001</v>
      </c>
      <c r="R1262" s="52">
        <f t="shared" ca="1" si="552"/>
        <v>22</v>
      </c>
      <c r="S1262" s="52"/>
      <c r="T1262" s="52" t="str">
        <f t="shared" ca="1" si="553"/>
        <v>OV</v>
      </c>
      <c r="U1262" s="57" t="s">
        <v>178</v>
      </c>
      <c r="V1262" s="58">
        <f t="shared" ca="1" si="554"/>
        <v>0</v>
      </c>
      <c r="W1262" s="59"/>
      <c r="X1262" s="60"/>
      <c r="Y1262" s="61">
        <v>5532.7175625575001</v>
      </c>
      <c r="Z1262" s="56">
        <f t="shared" ca="1" si="558"/>
        <v>0</v>
      </c>
      <c r="AA1262" s="56">
        <f t="shared" ca="1" si="558"/>
        <v>0</v>
      </c>
      <c r="AB1262" s="56">
        <f t="shared" ca="1" si="558"/>
        <v>0</v>
      </c>
      <c r="AC1262" s="56">
        <f t="shared" ca="1" si="558"/>
        <v>0</v>
      </c>
      <c r="AD1262" s="56">
        <f t="shared" ca="1" si="558"/>
        <v>0</v>
      </c>
      <c r="AE1262" s="56">
        <f t="shared" ca="1" si="558"/>
        <v>0</v>
      </c>
      <c r="AF1262" s="56">
        <f t="shared" ca="1" si="558"/>
        <v>0</v>
      </c>
      <c r="AG1262" s="56">
        <f t="shared" ca="1" si="558"/>
        <v>0</v>
      </c>
      <c r="AH1262" s="56">
        <f t="shared" ca="1" si="558"/>
        <v>0</v>
      </c>
      <c r="AI1262" s="56">
        <f t="shared" ca="1" si="558"/>
        <v>5532.7175625575001</v>
      </c>
      <c r="AJ1262" s="56">
        <f t="shared" ca="1" si="559"/>
        <v>0</v>
      </c>
      <c r="AK1262" s="56">
        <f t="shared" ca="1" si="559"/>
        <v>0</v>
      </c>
      <c r="AL1262" s="56">
        <f t="shared" ca="1" si="559"/>
        <v>0</v>
      </c>
      <c r="AM1262" s="56">
        <f t="shared" ca="1" si="559"/>
        <v>0</v>
      </c>
      <c r="AN1262" s="56">
        <f t="shared" ca="1" si="559"/>
        <v>0</v>
      </c>
      <c r="AO1262" s="56">
        <f t="shared" ca="1" si="559"/>
        <v>0</v>
      </c>
      <c r="AP1262" s="56">
        <f t="shared" ca="1" si="559"/>
        <v>0</v>
      </c>
      <c r="AQ1262" s="56">
        <f t="shared" ca="1" si="559"/>
        <v>0</v>
      </c>
      <c r="AR1262" s="56">
        <f t="shared" ca="1" si="559"/>
        <v>0</v>
      </c>
      <c r="AS1262" s="56">
        <f t="shared" ca="1" si="559"/>
        <v>0</v>
      </c>
      <c r="AT1262" s="56">
        <f t="shared" ca="1" si="560"/>
        <v>0</v>
      </c>
      <c r="AU1262" s="56">
        <f t="shared" ca="1" si="560"/>
        <v>0</v>
      </c>
      <c r="AV1262" s="56">
        <f t="shared" ca="1" si="560"/>
        <v>0</v>
      </c>
      <c r="AW1262" s="56">
        <f t="shared" ca="1" si="560"/>
        <v>0</v>
      </c>
      <c r="AX1262" s="56">
        <f t="shared" ca="1" si="560"/>
        <v>0</v>
      </c>
      <c r="AY1262" s="56">
        <f t="shared" ca="1" si="560"/>
        <v>0</v>
      </c>
      <c r="AZ1262" s="56">
        <f t="shared" ca="1" si="560"/>
        <v>0</v>
      </c>
      <c r="BA1262" s="56">
        <f t="shared" ca="1" si="560"/>
        <v>0</v>
      </c>
      <c r="BB1262" s="56">
        <f t="shared" ca="1" si="560"/>
        <v>0</v>
      </c>
      <c r="BC1262" s="56">
        <f t="shared" ca="1" si="560"/>
        <v>0</v>
      </c>
      <c r="BD1262" s="56">
        <f t="shared" ca="1" si="560"/>
        <v>0</v>
      </c>
      <c r="BE1262" s="56">
        <f t="shared" ca="1" si="560"/>
        <v>0</v>
      </c>
      <c r="BF1262" s="56">
        <f t="shared" ca="1" si="560"/>
        <v>0</v>
      </c>
      <c r="BG1262" s="56">
        <f t="shared" ca="1" si="560"/>
        <v>0</v>
      </c>
      <c r="BH1262" s="1"/>
    </row>
    <row r="1263" spans="2:60" s="4" customFormat="1" ht="12" customHeight="1" x14ac:dyDescent="0.2">
      <c r="B1263" s="117" t="s">
        <v>2409</v>
      </c>
      <c r="C1263" s="4" t="s">
        <v>2403</v>
      </c>
      <c r="E1263" s="62"/>
      <c r="F1263" s="63" t="s">
        <v>1678</v>
      </c>
      <c r="G1263" s="50" t="s">
        <v>1678</v>
      </c>
      <c r="H1263" s="50" t="s">
        <v>2405</v>
      </c>
      <c r="I1263" s="51"/>
      <c r="J1263" s="52">
        <v>30</v>
      </c>
      <c r="K1263" s="52"/>
      <c r="L1263" s="53">
        <v>43641</v>
      </c>
      <c r="M1263" s="54">
        <f t="shared" si="547"/>
        <v>2</v>
      </c>
      <c r="N1263" s="52">
        <f t="shared" si="548"/>
        <v>26</v>
      </c>
      <c r="O1263" s="55">
        <f t="shared" ca="1" si="549"/>
        <v>28</v>
      </c>
      <c r="P1263" s="55" t="str">
        <f t="shared" ca="1" si="550"/>
        <v>2019.7</v>
      </c>
      <c r="Q1263" s="56">
        <f t="shared" si="551"/>
        <v>1391.778530046</v>
      </c>
      <c r="R1263" s="52">
        <f t="shared" ca="1" si="552"/>
        <v>15</v>
      </c>
      <c r="S1263" s="52"/>
      <c r="T1263" s="52" t="str">
        <f t="shared" ca="1" si="553"/>
        <v>OV</v>
      </c>
      <c r="U1263" s="57" t="s">
        <v>178</v>
      </c>
      <c r="V1263" s="58">
        <f t="shared" ca="1" si="554"/>
        <v>0</v>
      </c>
      <c r="W1263" s="59"/>
      <c r="X1263" s="60"/>
      <c r="Y1263" s="61">
        <v>1391.778530046</v>
      </c>
      <c r="Z1263" s="56">
        <f t="shared" ca="1" si="558"/>
        <v>0</v>
      </c>
      <c r="AA1263" s="56">
        <f t="shared" ca="1" si="558"/>
        <v>0</v>
      </c>
      <c r="AB1263" s="56">
        <f t="shared" ca="1" si="558"/>
        <v>0</v>
      </c>
      <c r="AC1263" s="56">
        <f t="shared" ca="1" si="558"/>
        <v>0</v>
      </c>
      <c r="AD1263" s="56">
        <f t="shared" ca="1" si="558"/>
        <v>0</v>
      </c>
      <c r="AE1263" s="56">
        <f t="shared" ca="1" si="558"/>
        <v>0</v>
      </c>
      <c r="AF1263" s="56">
        <f t="shared" ca="1" si="558"/>
        <v>0</v>
      </c>
      <c r="AG1263" s="56">
        <f t="shared" ca="1" si="558"/>
        <v>0</v>
      </c>
      <c r="AH1263" s="56">
        <f t="shared" ca="1" si="558"/>
        <v>0</v>
      </c>
      <c r="AI1263" s="56">
        <f t="shared" ca="1" si="558"/>
        <v>1391.778530046</v>
      </c>
      <c r="AJ1263" s="56">
        <f t="shared" ca="1" si="559"/>
        <v>0</v>
      </c>
      <c r="AK1263" s="56">
        <f t="shared" ca="1" si="559"/>
        <v>0</v>
      </c>
      <c r="AL1263" s="56">
        <f t="shared" ca="1" si="559"/>
        <v>0</v>
      </c>
      <c r="AM1263" s="56">
        <f t="shared" ca="1" si="559"/>
        <v>0</v>
      </c>
      <c r="AN1263" s="56">
        <f t="shared" ca="1" si="559"/>
        <v>0</v>
      </c>
      <c r="AO1263" s="56">
        <f t="shared" ca="1" si="559"/>
        <v>0</v>
      </c>
      <c r="AP1263" s="56">
        <f t="shared" ca="1" si="559"/>
        <v>0</v>
      </c>
      <c r="AQ1263" s="56">
        <f t="shared" ca="1" si="559"/>
        <v>0</v>
      </c>
      <c r="AR1263" s="56">
        <f t="shared" ca="1" si="559"/>
        <v>0</v>
      </c>
      <c r="AS1263" s="56">
        <f t="shared" ca="1" si="559"/>
        <v>0</v>
      </c>
      <c r="AT1263" s="56">
        <f t="shared" ca="1" si="560"/>
        <v>0</v>
      </c>
      <c r="AU1263" s="56">
        <f t="shared" ca="1" si="560"/>
        <v>0</v>
      </c>
      <c r="AV1263" s="56">
        <f t="shared" ca="1" si="560"/>
        <v>0</v>
      </c>
      <c r="AW1263" s="56">
        <f t="shared" ca="1" si="560"/>
        <v>0</v>
      </c>
      <c r="AX1263" s="56">
        <f t="shared" ca="1" si="560"/>
        <v>0</v>
      </c>
      <c r="AY1263" s="56">
        <f t="shared" ca="1" si="560"/>
        <v>0</v>
      </c>
      <c r="AZ1263" s="56">
        <f t="shared" ca="1" si="560"/>
        <v>0</v>
      </c>
      <c r="BA1263" s="56">
        <f t="shared" ca="1" si="560"/>
        <v>0</v>
      </c>
      <c r="BB1263" s="56">
        <f t="shared" ca="1" si="560"/>
        <v>0</v>
      </c>
      <c r="BC1263" s="56">
        <f t="shared" ca="1" si="560"/>
        <v>0</v>
      </c>
      <c r="BD1263" s="56">
        <f t="shared" ca="1" si="560"/>
        <v>0</v>
      </c>
      <c r="BE1263" s="56">
        <f t="shared" ca="1" si="560"/>
        <v>0</v>
      </c>
      <c r="BF1263" s="56">
        <f t="shared" ca="1" si="560"/>
        <v>0</v>
      </c>
      <c r="BG1263" s="56">
        <f t="shared" ca="1" si="560"/>
        <v>0</v>
      </c>
      <c r="BH1263" s="1"/>
    </row>
    <row r="1264" spans="2:60" s="4" customFormat="1" ht="12" customHeight="1" x14ac:dyDescent="0.2">
      <c r="B1264" s="117" t="s">
        <v>2409</v>
      </c>
      <c r="C1264" s="4" t="s">
        <v>2403</v>
      </c>
      <c r="E1264" s="62"/>
      <c r="F1264" s="63" t="s">
        <v>1678</v>
      </c>
      <c r="G1264" s="50" t="s">
        <v>1678</v>
      </c>
      <c r="H1264" s="50" t="s">
        <v>2405</v>
      </c>
      <c r="I1264" s="51"/>
      <c r="J1264" s="52">
        <v>30</v>
      </c>
      <c r="K1264" s="52"/>
      <c r="L1264" s="53">
        <v>43648</v>
      </c>
      <c r="M1264" s="54">
        <f t="shared" si="547"/>
        <v>2</v>
      </c>
      <c r="N1264" s="52">
        <f t="shared" si="548"/>
        <v>27</v>
      </c>
      <c r="O1264" s="55">
        <f t="shared" ca="1" si="549"/>
        <v>28</v>
      </c>
      <c r="P1264" s="55" t="str">
        <f t="shared" ca="1" si="550"/>
        <v>2019.7</v>
      </c>
      <c r="Q1264" s="56">
        <f t="shared" si="551"/>
        <v>1391.778530046</v>
      </c>
      <c r="R1264" s="52">
        <f t="shared" ca="1" si="552"/>
        <v>8</v>
      </c>
      <c r="S1264" s="52"/>
      <c r="T1264" s="52" t="str">
        <f t="shared" ca="1" si="553"/>
        <v>OV</v>
      </c>
      <c r="U1264" s="57" t="s">
        <v>178</v>
      </c>
      <c r="V1264" s="58">
        <f t="shared" ca="1" si="554"/>
        <v>0</v>
      </c>
      <c r="W1264" s="59"/>
      <c r="X1264" s="60"/>
      <c r="Y1264" s="61">
        <v>1391.778530046</v>
      </c>
      <c r="Z1264" s="56">
        <f t="shared" ca="1" si="558"/>
        <v>0</v>
      </c>
      <c r="AA1264" s="56">
        <f t="shared" ca="1" si="558"/>
        <v>0</v>
      </c>
      <c r="AB1264" s="56">
        <f t="shared" ca="1" si="558"/>
        <v>0</v>
      </c>
      <c r="AC1264" s="56">
        <f t="shared" ca="1" si="558"/>
        <v>0</v>
      </c>
      <c r="AD1264" s="56">
        <f t="shared" ca="1" si="558"/>
        <v>0</v>
      </c>
      <c r="AE1264" s="56">
        <f t="shared" ca="1" si="558"/>
        <v>0</v>
      </c>
      <c r="AF1264" s="56">
        <f t="shared" ca="1" si="558"/>
        <v>0</v>
      </c>
      <c r="AG1264" s="56">
        <f t="shared" ca="1" si="558"/>
        <v>0</v>
      </c>
      <c r="AH1264" s="56">
        <f t="shared" ca="1" si="558"/>
        <v>0</v>
      </c>
      <c r="AI1264" s="56">
        <f t="shared" ca="1" si="558"/>
        <v>1391.778530046</v>
      </c>
      <c r="AJ1264" s="56">
        <f t="shared" ca="1" si="559"/>
        <v>0</v>
      </c>
      <c r="AK1264" s="56">
        <f t="shared" ca="1" si="559"/>
        <v>0</v>
      </c>
      <c r="AL1264" s="56">
        <f t="shared" ca="1" si="559"/>
        <v>0</v>
      </c>
      <c r="AM1264" s="56">
        <f t="shared" ca="1" si="559"/>
        <v>0</v>
      </c>
      <c r="AN1264" s="56">
        <f t="shared" ca="1" si="559"/>
        <v>0</v>
      </c>
      <c r="AO1264" s="56">
        <f t="shared" ca="1" si="559"/>
        <v>0</v>
      </c>
      <c r="AP1264" s="56">
        <f t="shared" ca="1" si="559"/>
        <v>0</v>
      </c>
      <c r="AQ1264" s="56">
        <f t="shared" ca="1" si="559"/>
        <v>0</v>
      </c>
      <c r="AR1264" s="56">
        <f t="shared" ca="1" si="559"/>
        <v>0</v>
      </c>
      <c r="AS1264" s="56">
        <f t="shared" ca="1" si="559"/>
        <v>0</v>
      </c>
      <c r="AT1264" s="56">
        <f t="shared" ca="1" si="560"/>
        <v>0</v>
      </c>
      <c r="AU1264" s="56">
        <f t="shared" ca="1" si="560"/>
        <v>0</v>
      </c>
      <c r="AV1264" s="56">
        <f t="shared" ca="1" si="560"/>
        <v>0</v>
      </c>
      <c r="AW1264" s="56">
        <f t="shared" ca="1" si="560"/>
        <v>0</v>
      </c>
      <c r="AX1264" s="56">
        <f t="shared" ca="1" si="560"/>
        <v>0</v>
      </c>
      <c r="AY1264" s="56">
        <f t="shared" ca="1" si="560"/>
        <v>0</v>
      </c>
      <c r="AZ1264" s="56">
        <f t="shared" ca="1" si="560"/>
        <v>0</v>
      </c>
      <c r="BA1264" s="56">
        <f t="shared" ca="1" si="560"/>
        <v>0</v>
      </c>
      <c r="BB1264" s="56">
        <f t="shared" ca="1" si="560"/>
        <v>0</v>
      </c>
      <c r="BC1264" s="56">
        <f t="shared" ca="1" si="560"/>
        <v>0</v>
      </c>
      <c r="BD1264" s="56">
        <f t="shared" ca="1" si="560"/>
        <v>0</v>
      </c>
      <c r="BE1264" s="56">
        <f t="shared" ca="1" si="560"/>
        <v>0</v>
      </c>
      <c r="BF1264" s="56">
        <f t="shared" ca="1" si="560"/>
        <v>0</v>
      </c>
      <c r="BG1264" s="56">
        <f t="shared" ca="1" si="560"/>
        <v>0</v>
      </c>
      <c r="BH1264" s="1"/>
    </row>
    <row r="1265" spans="2:60" s="4" customFormat="1" ht="12" customHeight="1" x14ac:dyDescent="0.2">
      <c r="B1265" s="117" t="s">
        <v>2409</v>
      </c>
      <c r="C1265" s="4" t="s">
        <v>2403</v>
      </c>
      <c r="E1265" s="62"/>
      <c r="F1265" s="63" t="s">
        <v>1678</v>
      </c>
      <c r="G1265" s="50" t="s">
        <v>1678</v>
      </c>
      <c r="H1265" s="50" t="s">
        <v>2405</v>
      </c>
      <c r="I1265" s="51"/>
      <c r="J1265" s="52">
        <v>30</v>
      </c>
      <c r="K1265" s="52"/>
      <c r="L1265" s="53">
        <v>43655</v>
      </c>
      <c r="M1265" s="54">
        <f t="shared" si="547"/>
        <v>2</v>
      </c>
      <c r="N1265" s="52">
        <f t="shared" si="548"/>
        <v>28</v>
      </c>
      <c r="O1265" s="55">
        <f t="shared" ca="1" si="549"/>
        <v>28</v>
      </c>
      <c r="P1265" s="55" t="str">
        <f t="shared" ca="1" si="550"/>
        <v>2019.7</v>
      </c>
      <c r="Q1265" s="56">
        <f t="shared" si="551"/>
        <v>1391.778530046</v>
      </c>
      <c r="R1265" s="52">
        <f t="shared" ca="1" si="552"/>
        <v>1</v>
      </c>
      <c r="S1265" s="52"/>
      <c r="T1265" s="52" t="str">
        <f t="shared" ca="1" si="553"/>
        <v>OV</v>
      </c>
      <c r="U1265" s="57" t="s">
        <v>178</v>
      </c>
      <c r="V1265" s="58">
        <f t="shared" ca="1" si="554"/>
        <v>0</v>
      </c>
      <c r="W1265" s="59"/>
      <c r="X1265" s="60"/>
      <c r="Y1265" s="61">
        <v>1391.778530046</v>
      </c>
      <c r="Z1265" s="56">
        <f t="shared" ca="1" si="558"/>
        <v>0</v>
      </c>
      <c r="AA1265" s="56">
        <f t="shared" ca="1" si="558"/>
        <v>0</v>
      </c>
      <c r="AB1265" s="56">
        <f t="shared" ca="1" si="558"/>
        <v>0</v>
      </c>
      <c r="AC1265" s="56">
        <f t="shared" ca="1" si="558"/>
        <v>0</v>
      </c>
      <c r="AD1265" s="56">
        <f t="shared" ca="1" si="558"/>
        <v>0</v>
      </c>
      <c r="AE1265" s="56">
        <f t="shared" ca="1" si="558"/>
        <v>0</v>
      </c>
      <c r="AF1265" s="56">
        <f t="shared" ca="1" si="558"/>
        <v>0</v>
      </c>
      <c r="AG1265" s="56">
        <f t="shared" ca="1" si="558"/>
        <v>0</v>
      </c>
      <c r="AH1265" s="56">
        <f t="shared" ca="1" si="558"/>
        <v>0</v>
      </c>
      <c r="AI1265" s="56">
        <f t="shared" ca="1" si="558"/>
        <v>1391.778530046</v>
      </c>
      <c r="AJ1265" s="56">
        <f t="shared" ca="1" si="559"/>
        <v>0</v>
      </c>
      <c r="AK1265" s="56">
        <f t="shared" ca="1" si="559"/>
        <v>0</v>
      </c>
      <c r="AL1265" s="56">
        <f t="shared" ca="1" si="559"/>
        <v>0</v>
      </c>
      <c r="AM1265" s="56">
        <f t="shared" ca="1" si="559"/>
        <v>0</v>
      </c>
      <c r="AN1265" s="56">
        <f t="shared" ca="1" si="559"/>
        <v>0</v>
      </c>
      <c r="AO1265" s="56">
        <f t="shared" ca="1" si="559"/>
        <v>0</v>
      </c>
      <c r="AP1265" s="56">
        <f t="shared" ca="1" si="559"/>
        <v>0</v>
      </c>
      <c r="AQ1265" s="56">
        <f t="shared" ca="1" si="559"/>
        <v>0</v>
      </c>
      <c r="AR1265" s="56">
        <f t="shared" ca="1" si="559"/>
        <v>0</v>
      </c>
      <c r="AS1265" s="56">
        <f t="shared" ca="1" si="559"/>
        <v>0</v>
      </c>
      <c r="AT1265" s="56">
        <f t="shared" ca="1" si="560"/>
        <v>0</v>
      </c>
      <c r="AU1265" s="56">
        <f t="shared" ca="1" si="560"/>
        <v>0</v>
      </c>
      <c r="AV1265" s="56">
        <f t="shared" ca="1" si="560"/>
        <v>0</v>
      </c>
      <c r="AW1265" s="56">
        <f t="shared" ca="1" si="560"/>
        <v>0</v>
      </c>
      <c r="AX1265" s="56">
        <f t="shared" ca="1" si="560"/>
        <v>0</v>
      </c>
      <c r="AY1265" s="56">
        <f t="shared" ca="1" si="560"/>
        <v>0</v>
      </c>
      <c r="AZ1265" s="56">
        <f t="shared" ca="1" si="560"/>
        <v>0</v>
      </c>
      <c r="BA1265" s="56">
        <f t="shared" ca="1" si="560"/>
        <v>0</v>
      </c>
      <c r="BB1265" s="56">
        <f t="shared" ca="1" si="560"/>
        <v>0</v>
      </c>
      <c r="BC1265" s="56">
        <f t="shared" ca="1" si="560"/>
        <v>0</v>
      </c>
      <c r="BD1265" s="56">
        <f t="shared" ca="1" si="560"/>
        <v>0</v>
      </c>
      <c r="BE1265" s="56">
        <f t="shared" ca="1" si="560"/>
        <v>0</v>
      </c>
      <c r="BF1265" s="56">
        <f t="shared" ca="1" si="560"/>
        <v>0</v>
      </c>
      <c r="BG1265" s="56">
        <f t="shared" ca="1" si="560"/>
        <v>0</v>
      </c>
      <c r="BH1265" s="1"/>
    </row>
    <row r="1266" spans="2:60" s="4" customFormat="1" ht="12" customHeight="1" x14ac:dyDescent="0.2">
      <c r="B1266" s="117" t="s">
        <v>2409</v>
      </c>
      <c r="C1266" s="4" t="s">
        <v>2403</v>
      </c>
      <c r="E1266" s="62"/>
      <c r="F1266" s="63" t="s">
        <v>1678</v>
      </c>
      <c r="G1266" s="50" t="s">
        <v>1678</v>
      </c>
      <c r="H1266" s="50" t="s">
        <v>2405</v>
      </c>
      <c r="I1266" s="51"/>
      <c r="J1266" s="52">
        <v>30</v>
      </c>
      <c r="K1266" s="52"/>
      <c r="L1266" s="53">
        <v>43662</v>
      </c>
      <c r="M1266" s="54">
        <f t="shared" si="547"/>
        <v>2</v>
      </c>
      <c r="N1266" s="52">
        <f t="shared" si="548"/>
        <v>29</v>
      </c>
      <c r="O1266" s="55">
        <f t="shared" ca="1" si="549"/>
        <v>29</v>
      </c>
      <c r="P1266" s="55" t="str">
        <f t="shared" ca="1" si="550"/>
        <v>2019.7</v>
      </c>
      <c r="Q1266" s="56">
        <f t="shared" si="551"/>
        <v>5184.7729300460005</v>
      </c>
      <c r="R1266" s="52">
        <f t="shared" ca="1" si="552"/>
        <v>-6</v>
      </c>
      <c r="S1266" s="52"/>
      <c r="T1266" s="52" t="str">
        <f t="shared" ca="1" si="553"/>
        <v/>
      </c>
      <c r="U1266" s="57" t="s">
        <v>178</v>
      </c>
      <c r="V1266" s="58">
        <f t="shared" ca="1" si="554"/>
        <v>0</v>
      </c>
      <c r="W1266" s="59"/>
      <c r="X1266" s="60"/>
      <c r="Y1266" s="61">
        <v>5184.7729300460005</v>
      </c>
      <c r="Z1266" s="56">
        <f t="shared" ca="1" si="558"/>
        <v>0</v>
      </c>
      <c r="AA1266" s="56">
        <f t="shared" ca="1" si="558"/>
        <v>0</v>
      </c>
      <c r="AB1266" s="56">
        <f t="shared" ca="1" si="558"/>
        <v>0</v>
      </c>
      <c r="AC1266" s="56">
        <f t="shared" ca="1" si="558"/>
        <v>0</v>
      </c>
      <c r="AD1266" s="56">
        <f t="shared" ca="1" si="558"/>
        <v>0</v>
      </c>
      <c r="AE1266" s="56">
        <f t="shared" ca="1" si="558"/>
        <v>0</v>
      </c>
      <c r="AF1266" s="56">
        <f t="shared" ca="1" si="558"/>
        <v>0</v>
      </c>
      <c r="AG1266" s="56">
        <f t="shared" ca="1" si="558"/>
        <v>0</v>
      </c>
      <c r="AH1266" s="56">
        <f t="shared" ca="1" si="558"/>
        <v>0</v>
      </c>
      <c r="AI1266" s="56">
        <f t="shared" ca="1" si="558"/>
        <v>0</v>
      </c>
      <c r="AJ1266" s="56">
        <f t="shared" ca="1" si="559"/>
        <v>5184.7729300460005</v>
      </c>
      <c r="AK1266" s="56">
        <f t="shared" ca="1" si="559"/>
        <v>0</v>
      </c>
      <c r="AL1266" s="56">
        <f t="shared" ca="1" si="559"/>
        <v>0</v>
      </c>
      <c r="AM1266" s="56">
        <f t="shared" ca="1" si="559"/>
        <v>0</v>
      </c>
      <c r="AN1266" s="56">
        <f t="shared" ca="1" si="559"/>
        <v>0</v>
      </c>
      <c r="AO1266" s="56">
        <f t="shared" ca="1" si="559"/>
        <v>0</v>
      </c>
      <c r="AP1266" s="56">
        <f t="shared" ca="1" si="559"/>
        <v>0</v>
      </c>
      <c r="AQ1266" s="56">
        <f t="shared" ca="1" si="559"/>
        <v>0</v>
      </c>
      <c r="AR1266" s="56">
        <f t="shared" ca="1" si="559"/>
        <v>0</v>
      </c>
      <c r="AS1266" s="56">
        <f t="shared" ca="1" si="559"/>
        <v>0</v>
      </c>
      <c r="AT1266" s="56">
        <f t="shared" ca="1" si="560"/>
        <v>0</v>
      </c>
      <c r="AU1266" s="56">
        <f t="shared" ca="1" si="560"/>
        <v>0</v>
      </c>
      <c r="AV1266" s="56">
        <f t="shared" ca="1" si="560"/>
        <v>0</v>
      </c>
      <c r="AW1266" s="56">
        <f t="shared" ca="1" si="560"/>
        <v>0</v>
      </c>
      <c r="AX1266" s="56">
        <f t="shared" ca="1" si="560"/>
        <v>0</v>
      </c>
      <c r="AY1266" s="56">
        <f t="shared" ca="1" si="560"/>
        <v>0</v>
      </c>
      <c r="AZ1266" s="56">
        <f t="shared" ca="1" si="560"/>
        <v>0</v>
      </c>
      <c r="BA1266" s="56">
        <f t="shared" ca="1" si="560"/>
        <v>0</v>
      </c>
      <c r="BB1266" s="56">
        <f t="shared" ca="1" si="560"/>
        <v>0</v>
      </c>
      <c r="BC1266" s="56">
        <f t="shared" ca="1" si="560"/>
        <v>0</v>
      </c>
      <c r="BD1266" s="56">
        <f t="shared" ca="1" si="560"/>
        <v>0</v>
      </c>
      <c r="BE1266" s="56">
        <f t="shared" ca="1" si="560"/>
        <v>0</v>
      </c>
      <c r="BF1266" s="56">
        <f t="shared" ca="1" si="560"/>
        <v>0</v>
      </c>
      <c r="BG1266" s="56">
        <f t="shared" ca="1" si="560"/>
        <v>0</v>
      </c>
      <c r="BH1266" s="1"/>
    </row>
    <row r="1267" spans="2:60" s="4" customFormat="1" ht="12" customHeight="1" x14ac:dyDescent="0.2">
      <c r="B1267" s="117" t="s">
        <v>2409</v>
      </c>
      <c r="C1267" s="4" t="s">
        <v>2403</v>
      </c>
      <c r="E1267" s="62"/>
      <c r="F1267" s="63" t="s">
        <v>1678</v>
      </c>
      <c r="G1267" s="50" t="s">
        <v>1678</v>
      </c>
      <c r="H1267" s="50" t="s">
        <v>2405</v>
      </c>
      <c r="I1267" s="51"/>
      <c r="J1267" s="52">
        <v>30</v>
      </c>
      <c r="K1267" s="52"/>
      <c r="L1267" s="53">
        <v>43669</v>
      </c>
      <c r="M1267" s="54">
        <f t="shared" si="547"/>
        <v>2</v>
      </c>
      <c r="N1267" s="52">
        <f t="shared" si="548"/>
        <v>30</v>
      </c>
      <c r="O1267" s="55">
        <f t="shared" ca="1" si="549"/>
        <v>30</v>
      </c>
      <c r="P1267" s="55" t="str">
        <f t="shared" ca="1" si="550"/>
        <v>2019.7</v>
      </c>
      <c r="Q1267" s="56">
        <f t="shared" si="551"/>
        <v>1391.778530046</v>
      </c>
      <c r="R1267" s="52">
        <f t="shared" ca="1" si="552"/>
        <v>-13</v>
      </c>
      <c r="S1267" s="52"/>
      <c r="T1267" s="52" t="str">
        <f t="shared" ca="1" si="553"/>
        <v/>
      </c>
      <c r="U1267" s="57" t="s">
        <v>178</v>
      </c>
      <c r="V1267" s="58">
        <f t="shared" ca="1" si="554"/>
        <v>0</v>
      </c>
      <c r="W1267" s="59"/>
      <c r="X1267" s="60"/>
      <c r="Y1267" s="61">
        <v>1391.778530046</v>
      </c>
      <c r="Z1267" s="56">
        <f t="shared" ca="1" si="558"/>
        <v>0</v>
      </c>
      <c r="AA1267" s="56">
        <f t="shared" ca="1" si="558"/>
        <v>0</v>
      </c>
      <c r="AB1267" s="56">
        <f t="shared" ca="1" si="558"/>
        <v>0</v>
      </c>
      <c r="AC1267" s="56">
        <f t="shared" ca="1" si="558"/>
        <v>0</v>
      </c>
      <c r="AD1267" s="56">
        <f t="shared" ca="1" si="558"/>
        <v>0</v>
      </c>
      <c r="AE1267" s="56">
        <f t="shared" ca="1" si="558"/>
        <v>0</v>
      </c>
      <c r="AF1267" s="56">
        <f t="shared" ca="1" si="558"/>
        <v>0</v>
      </c>
      <c r="AG1267" s="56">
        <f t="shared" ca="1" si="558"/>
        <v>0</v>
      </c>
      <c r="AH1267" s="56">
        <f t="shared" ca="1" si="558"/>
        <v>0</v>
      </c>
      <c r="AI1267" s="56">
        <f t="shared" ca="1" si="558"/>
        <v>0</v>
      </c>
      <c r="AJ1267" s="56">
        <f t="shared" ca="1" si="559"/>
        <v>0</v>
      </c>
      <c r="AK1267" s="56">
        <f t="shared" ca="1" si="559"/>
        <v>1391.778530046</v>
      </c>
      <c r="AL1267" s="56">
        <f t="shared" ca="1" si="559"/>
        <v>0</v>
      </c>
      <c r="AM1267" s="56">
        <f t="shared" ca="1" si="559"/>
        <v>0</v>
      </c>
      <c r="AN1267" s="56">
        <f t="shared" ca="1" si="559"/>
        <v>0</v>
      </c>
      <c r="AO1267" s="56">
        <f t="shared" ca="1" si="559"/>
        <v>0</v>
      </c>
      <c r="AP1267" s="56">
        <f t="shared" ca="1" si="559"/>
        <v>0</v>
      </c>
      <c r="AQ1267" s="56">
        <f t="shared" ca="1" si="559"/>
        <v>0</v>
      </c>
      <c r="AR1267" s="56">
        <f t="shared" ca="1" si="559"/>
        <v>0</v>
      </c>
      <c r="AS1267" s="56">
        <f t="shared" ca="1" si="559"/>
        <v>0</v>
      </c>
      <c r="AT1267" s="56">
        <f t="shared" ca="1" si="560"/>
        <v>0</v>
      </c>
      <c r="AU1267" s="56">
        <f t="shared" ca="1" si="560"/>
        <v>0</v>
      </c>
      <c r="AV1267" s="56">
        <f t="shared" ca="1" si="560"/>
        <v>0</v>
      </c>
      <c r="AW1267" s="56">
        <f t="shared" ca="1" si="560"/>
        <v>0</v>
      </c>
      <c r="AX1267" s="56">
        <f t="shared" ca="1" si="560"/>
        <v>0</v>
      </c>
      <c r="AY1267" s="56">
        <f t="shared" ca="1" si="560"/>
        <v>0</v>
      </c>
      <c r="AZ1267" s="56">
        <f t="shared" ca="1" si="560"/>
        <v>0</v>
      </c>
      <c r="BA1267" s="56">
        <f t="shared" ca="1" si="560"/>
        <v>0</v>
      </c>
      <c r="BB1267" s="56">
        <f t="shared" ca="1" si="560"/>
        <v>0</v>
      </c>
      <c r="BC1267" s="56">
        <f t="shared" ca="1" si="560"/>
        <v>0</v>
      </c>
      <c r="BD1267" s="56">
        <f t="shared" ca="1" si="560"/>
        <v>0</v>
      </c>
      <c r="BE1267" s="56">
        <f t="shared" ca="1" si="560"/>
        <v>0</v>
      </c>
      <c r="BF1267" s="56">
        <f t="shared" ca="1" si="560"/>
        <v>0</v>
      </c>
      <c r="BG1267" s="56">
        <f t="shared" ca="1" si="560"/>
        <v>0</v>
      </c>
      <c r="BH1267" s="1"/>
    </row>
    <row r="1268" spans="2:60" s="4" customFormat="1" ht="12" customHeight="1" x14ac:dyDescent="0.2">
      <c r="B1268" s="117" t="s">
        <v>2409</v>
      </c>
      <c r="C1268" s="4" t="s">
        <v>2403</v>
      </c>
      <c r="E1268" s="62"/>
      <c r="F1268" s="63" t="s">
        <v>1678</v>
      </c>
      <c r="G1268" s="50" t="s">
        <v>1678</v>
      </c>
      <c r="H1268" s="50" t="s">
        <v>2405</v>
      </c>
      <c r="I1268" s="51"/>
      <c r="J1268" s="52">
        <v>30</v>
      </c>
      <c r="K1268" s="52"/>
      <c r="L1268" s="53">
        <v>43676</v>
      </c>
      <c r="M1268" s="54">
        <f t="shared" si="547"/>
        <v>2</v>
      </c>
      <c r="N1268" s="52">
        <f t="shared" si="548"/>
        <v>31</v>
      </c>
      <c r="O1268" s="55">
        <f t="shared" ca="1" si="549"/>
        <v>31</v>
      </c>
      <c r="P1268" s="55" t="str">
        <f t="shared" ca="1" si="550"/>
        <v>2019.7</v>
      </c>
      <c r="Q1268" s="56">
        <f t="shared" si="551"/>
        <v>1739.7231625575</v>
      </c>
      <c r="R1268" s="52">
        <f t="shared" ca="1" si="552"/>
        <v>-20</v>
      </c>
      <c r="S1268" s="52"/>
      <c r="T1268" s="52" t="str">
        <f t="shared" ca="1" si="553"/>
        <v/>
      </c>
      <c r="U1268" s="57" t="s">
        <v>178</v>
      </c>
      <c r="V1268" s="58">
        <f t="shared" ca="1" si="554"/>
        <v>0</v>
      </c>
      <c r="W1268" s="59"/>
      <c r="X1268" s="60"/>
      <c r="Y1268" s="61">
        <v>1739.7231625575</v>
      </c>
      <c r="Z1268" s="56">
        <f t="shared" ca="1" si="558"/>
        <v>0</v>
      </c>
      <c r="AA1268" s="56">
        <f t="shared" ca="1" si="558"/>
        <v>0</v>
      </c>
      <c r="AB1268" s="56">
        <f t="shared" ca="1" si="558"/>
        <v>0</v>
      </c>
      <c r="AC1268" s="56">
        <f t="shared" ca="1" si="558"/>
        <v>0</v>
      </c>
      <c r="AD1268" s="56">
        <f t="shared" ca="1" si="558"/>
        <v>0</v>
      </c>
      <c r="AE1268" s="56">
        <f t="shared" ca="1" si="558"/>
        <v>0</v>
      </c>
      <c r="AF1268" s="56">
        <f t="shared" ca="1" si="558"/>
        <v>0</v>
      </c>
      <c r="AG1268" s="56">
        <f t="shared" ca="1" si="558"/>
        <v>0</v>
      </c>
      <c r="AH1268" s="56">
        <f t="shared" ca="1" si="558"/>
        <v>0</v>
      </c>
      <c r="AI1268" s="56">
        <f t="shared" ca="1" si="558"/>
        <v>0</v>
      </c>
      <c r="AJ1268" s="56">
        <f t="shared" ca="1" si="559"/>
        <v>0</v>
      </c>
      <c r="AK1268" s="56">
        <f t="shared" ca="1" si="559"/>
        <v>0</v>
      </c>
      <c r="AL1268" s="56">
        <f t="shared" ca="1" si="559"/>
        <v>1739.7231625575</v>
      </c>
      <c r="AM1268" s="56">
        <f t="shared" ca="1" si="559"/>
        <v>0</v>
      </c>
      <c r="AN1268" s="56">
        <f t="shared" ca="1" si="559"/>
        <v>0</v>
      </c>
      <c r="AO1268" s="56">
        <f t="shared" ca="1" si="559"/>
        <v>0</v>
      </c>
      <c r="AP1268" s="56">
        <f t="shared" ca="1" si="559"/>
        <v>0</v>
      </c>
      <c r="AQ1268" s="56">
        <f t="shared" ca="1" si="559"/>
        <v>0</v>
      </c>
      <c r="AR1268" s="56">
        <f t="shared" ca="1" si="559"/>
        <v>0</v>
      </c>
      <c r="AS1268" s="56">
        <f t="shared" ca="1" si="559"/>
        <v>0</v>
      </c>
      <c r="AT1268" s="56">
        <f t="shared" ca="1" si="560"/>
        <v>0</v>
      </c>
      <c r="AU1268" s="56">
        <f t="shared" ca="1" si="560"/>
        <v>0</v>
      </c>
      <c r="AV1268" s="56">
        <f t="shared" ca="1" si="560"/>
        <v>0</v>
      </c>
      <c r="AW1268" s="56">
        <f t="shared" ca="1" si="560"/>
        <v>0</v>
      </c>
      <c r="AX1268" s="56">
        <f t="shared" ca="1" si="560"/>
        <v>0</v>
      </c>
      <c r="AY1268" s="56">
        <f t="shared" ca="1" si="560"/>
        <v>0</v>
      </c>
      <c r="AZ1268" s="56">
        <f t="shared" ca="1" si="560"/>
        <v>0</v>
      </c>
      <c r="BA1268" s="56">
        <f t="shared" ca="1" si="560"/>
        <v>0</v>
      </c>
      <c r="BB1268" s="56">
        <f t="shared" ca="1" si="560"/>
        <v>0</v>
      </c>
      <c r="BC1268" s="56">
        <f t="shared" ca="1" si="560"/>
        <v>0</v>
      </c>
      <c r="BD1268" s="56">
        <f t="shared" ca="1" si="560"/>
        <v>0</v>
      </c>
      <c r="BE1268" s="56">
        <f t="shared" ca="1" si="560"/>
        <v>0</v>
      </c>
      <c r="BF1268" s="56">
        <f t="shared" ca="1" si="560"/>
        <v>0</v>
      </c>
      <c r="BG1268" s="56">
        <f t="shared" ca="1" si="560"/>
        <v>0</v>
      </c>
      <c r="BH1268" s="1"/>
    </row>
    <row r="1269" spans="2:60" s="4" customFormat="1" ht="12" customHeight="1" x14ac:dyDescent="0.2">
      <c r="B1269" s="117" t="s">
        <v>2409</v>
      </c>
      <c r="C1269" s="4" t="s">
        <v>2403</v>
      </c>
      <c r="E1269" s="62"/>
      <c r="F1269" s="63" t="s">
        <v>1678</v>
      </c>
      <c r="G1269" s="50" t="s">
        <v>1678</v>
      </c>
      <c r="H1269" s="50" t="s">
        <v>2405</v>
      </c>
      <c r="I1269" s="51"/>
      <c r="J1269" s="52">
        <v>30</v>
      </c>
      <c r="K1269" s="52"/>
      <c r="L1269" s="53">
        <v>43683</v>
      </c>
      <c r="M1269" s="54">
        <f t="shared" si="547"/>
        <v>2</v>
      </c>
      <c r="N1269" s="52">
        <f t="shared" si="548"/>
        <v>32</v>
      </c>
      <c r="O1269" s="55">
        <f t="shared" ca="1" si="549"/>
        <v>32</v>
      </c>
      <c r="P1269" s="55" t="str">
        <f t="shared" ca="1" si="550"/>
        <v>2019.8</v>
      </c>
      <c r="Q1269" s="56">
        <f t="shared" si="551"/>
        <v>1739.7231625575</v>
      </c>
      <c r="R1269" s="52">
        <f t="shared" ca="1" si="552"/>
        <v>-27</v>
      </c>
      <c r="S1269" s="52"/>
      <c r="T1269" s="52" t="str">
        <f t="shared" ca="1" si="553"/>
        <v/>
      </c>
      <c r="U1269" s="57" t="s">
        <v>178</v>
      </c>
      <c r="V1269" s="58">
        <f t="shared" ca="1" si="554"/>
        <v>0</v>
      </c>
      <c r="W1269" s="59"/>
      <c r="X1269" s="60"/>
      <c r="Y1269" s="61">
        <v>1739.7231625575</v>
      </c>
      <c r="Z1269" s="56">
        <f t="shared" ca="1" si="558"/>
        <v>0</v>
      </c>
      <c r="AA1269" s="56">
        <f t="shared" ca="1" si="558"/>
        <v>0</v>
      </c>
      <c r="AB1269" s="56">
        <f t="shared" ca="1" si="558"/>
        <v>0</v>
      </c>
      <c r="AC1269" s="56">
        <f t="shared" ca="1" si="558"/>
        <v>0</v>
      </c>
      <c r="AD1269" s="56">
        <f t="shared" ca="1" si="558"/>
        <v>0</v>
      </c>
      <c r="AE1269" s="56">
        <f t="shared" ca="1" si="558"/>
        <v>0</v>
      </c>
      <c r="AF1269" s="56">
        <f t="shared" ca="1" si="558"/>
        <v>0</v>
      </c>
      <c r="AG1269" s="56">
        <f t="shared" ca="1" si="558"/>
        <v>0</v>
      </c>
      <c r="AH1269" s="56">
        <f t="shared" ca="1" si="558"/>
        <v>0</v>
      </c>
      <c r="AI1269" s="56">
        <f t="shared" ca="1" si="558"/>
        <v>0</v>
      </c>
      <c r="AJ1269" s="56">
        <f t="shared" ca="1" si="559"/>
        <v>0</v>
      </c>
      <c r="AK1269" s="56">
        <f t="shared" ca="1" si="559"/>
        <v>0</v>
      </c>
      <c r="AL1269" s="56">
        <f t="shared" ca="1" si="559"/>
        <v>0</v>
      </c>
      <c r="AM1269" s="56">
        <f t="shared" ca="1" si="559"/>
        <v>1739.7231625575</v>
      </c>
      <c r="AN1269" s="56">
        <f t="shared" ca="1" si="559"/>
        <v>0</v>
      </c>
      <c r="AO1269" s="56">
        <f t="shared" ca="1" si="559"/>
        <v>0</v>
      </c>
      <c r="AP1269" s="56">
        <f t="shared" ca="1" si="559"/>
        <v>0</v>
      </c>
      <c r="AQ1269" s="56">
        <f t="shared" ca="1" si="559"/>
        <v>0</v>
      </c>
      <c r="AR1269" s="56">
        <f t="shared" ca="1" si="559"/>
        <v>0</v>
      </c>
      <c r="AS1269" s="56">
        <f t="shared" ca="1" si="559"/>
        <v>0</v>
      </c>
      <c r="AT1269" s="56">
        <f t="shared" ca="1" si="560"/>
        <v>0</v>
      </c>
      <c r="AU1269" s="56">
        <f t="shared" ca="1" si="560"/>
        <v>0</v>
      </c>
      <c r="AV1269" s="56">
        <f t="shared" ca="1" si="560"/>
        <v>0</v>
      </c>
      <c r="AW1269" s="56">
        <f t="shared" ca="1" si="560"/>
        <v>0</v>
      </c>
      <c r="AX1269" s="56">
        <f t="shared" ca="1" si="560"/>
        <v>0</v>
      </c>
      <c r="AY1269" s="56">
        <f t="shared" ca="1" si="560"/>
        <v>0</v>
      </c>
      <c r="AZ1269" s="56">
        <f t="shared" ca="1" si="560"/>
        <v>0</v>
      </c>
      <c r="BA1269" s="56">
        <f t="shared" ca="1" si="560"/>
        <v>0</v>
      </c>
      <c r="BB1269" s="56">
        <f t="shared" ca="1" si="560"/>
        <v>0</v>
      </c>
      <c r="BC1269" s="56">
        <f t="shared" ca="1" si="560"/>
        <v>0</v>
      </c>
      <c r="BD1269" s="56">
        <f t="shared" ca="1" si="560"/>
        <v>0</v>
      </c>
      <c r="BE1269" s="56">
        <f t="shared" ca="1" si="560"/>
        <v>0</v>
      </c>
      <c r="BF1269" s="56">
        <f t="shared" ca="1" si="560"/>
        <v>0</v>
      </c>
      <c r="BG1269" s="56">
        <f t="shared" ca="1" si="560"/>
        <v>0</v>
      </c>
      <c r="BH1269" s="1"/>
    </row>
    <row r="1270" spans="2:60" s="4" customFormat="1" ht="12" customHeight="1" x14ac:dyDescent="0.2">
      <c r="B1270" s="117" t="s">
        <v>2409</v>
      </c>
      <c r="C1270" s="4" t="s">
        <v>2403</v>
      </c>
      <c r="E1270" s="62"/>
      <c r="F1270" s="63" t="s">
        <v>1678</v>
      </c>
      <c r="G1270" s="50" t="s">
        <v>1678</v>
      </c>
      <c r="H1270" s="50" t="s">
        <v>2405</v>
      </c>
      <c r="I1270" s="51"/>
      <c r="J1270" s="52">
        <v>30</v>
      </c>
      <c r="K1270" s="52"/>
      <c r="L1270" s="53">
        <v>43690</v>
      </c>
      <c r="M1270" s="54">
        <f t="shared" si="547"/>
        <v>2</v>
      </c>
      <c r="N1270" s="52">
        <f t="shared" si="548"/>
        <v>33</v>
      </c>
      <c r="O1270" s="55">
        <f t="shared" ca="1" si="549"/>
        <v>33</v>
      </c>
      <c r="P1270" s="55" t="str">
        <f t="shared" ca="1" si="550"/>
        <v>2019.8</v>
      </c>
      <c r="Q1270" s="56">
        <f t="shared" si="551"/>
        <v>1739.7231625575</v>
      </c>
      <c r="R1270" s="52">
        <f t="shared" ca="1" si="552"/>
        <v>-34</v>
      </c>
      <c r="S1270" s="52"/>
      <c r="T1270" s="52" t="str">
        <f t="shared" ca="1" si="553"/>
        <v/>
      </c>
      <c r="U1270" s="57" t="s">
        <v>178</v>
      </c>
      <c r="V1270" s="58">
        <f t="shared" ca="1" si="554"/>
        <v>0</v>
      </c>
      <c r="W1270" s="59"/>
      <c r="X1270" s="60"/>
      <c r="Y1270" s="61">
        <v>1739.7231625575</v>
      </c>
      <c r="Z1270" s="56">
        <f t="shared" ca="1" si="558"/>
        <v>0</v>
      </c>
      <c r="AA1270" s="56">
        <f t="shared" ca="1" si="558"/>
        <v>0</v>
      </c>
      <c r="AB1270" s="56">
        <f t="shared" ca="1" si="558"/>
        <v>0</v>
      </c>
      <c r="AC1270" s="56">
        <f t="shared" ca="1" si="558"/>
        <v>0</v>
      </c>
      <c r="AD1270" s="56">
        <f t="shared" ca="1" si="558"/>
        <v>0</v>
      </c>
      <c r="AE1270" s="56">
        <f t="shared" ca="1" si="558"/>
        <v>0</v>
      </c>
      <c r="AF1270" s="56">
        <f t="shared" ca="1" si="558"/>
        <v>0</v>
      </c>
      <c r="AG1270" s="56">
        <f t="shared" ca="1" si="558"/>
        <v>0</v>
      </c>
      <c r="AH1270" s="56">
        <f t="shared" ca="1" si="558"/>
        <v>0</v>
      </c>
      <c r="AI1270" s="56">
        <f t="shared" ca="1" si="558"/>
        <v>0</v>
      </c>
      <c r="AJ1270" s="56">
        <f t="shared" ca="1" si="559"/>
        <v>0</v>
      </c>
      <c r="AK1270" s="56">
        <f t="shared" ca="1" si="559"/>
        <v>0</v>
      </c>
      <c r="AL1270" s="56">
        <f t="shared" ca="1" si="559"/>
        <v>0</v>
      </c>
      <c r="AM1270" s="56">
        <f t="shared" ca="1" si="559"/>
        <v>0</v>
      </c>
      <c r="AN1270" s="56">
        <f t="shared" ca="1" si="559"/>
        <v>1739.7231625575</v>
      </c>
      <c r="AO1270" s="56">
        <f t="shared" ca="1" si="559"/>
        <v>0</v>
      </c>
      <c r="AP1270" s="56">
        <f t="shared" ca="1" si="559"/>
        <v>0</v>
      </c>
      <c r="AQ1270" s="56">
        <f t="shared" ca="1" si="559"/>
        <v>0</v>
      </c>
      <c r="AR1270" s="56">
        <f t="shared" ca="1" si="559"/>
        <v>0</v>
      </c>
      <c r="AS1270" s="56">
        <f t="shared" ca="1" si="559"/>
        <v>0</v>
      </c>
      <c r="AT1270" s="56">
        <f t="shared" ca="1" si="560"/>
        <v>0</v>
      </c>
      <c r="AU1270" s="56">
        <f t="shared" ca="1" si="560"/>
        <v>0</v>
      </c>
      <c r="AV1270" s="56">
        <f t="shared" ca="1" si="560"/>
        <v>0</v>
      </c>
      <c r="AW1270" s="56">
        <f t="shared" ca="1" si="560"/>
        <v>0</v>
      </c>
      <c r="AX1270" s="56">
        <f t="shared" ca="1" si="560"/>
        <v>0</v>
      </c>
      <c r="AY1270" s="56">
        <f t="shared" ca="1" si="560"/>
        <v>0</v>
      </c>
      <c r="AZ1270" s="56">
        <f t="shared" ca="1" si="560"/>
        <v>0</v>
      </c>
      <c r="BA1270" s="56">
        <f t="shared" ca="1" si="560"/>
        <v>0</v>
      </c>
      <c r="BB1270" s="56">
        <f t="shared" ca="1" si="560"/>
        <v>0</v>
      </c>
      <c r="BC1270" s="56">
        <f t="shared" ca="1" si="560"/>
        <v>0</v>
      </c>
      <c r="BD1270" s="56">
        <f t="shared" ca="1" si="560"/>
        <v>0</v>
      </c>
      <c r="BE1270" s="56">
        <f t="shared" ca="1" si="560"/>
        <v>0</v>
      </c>
      <c r="BF1270" s="56">
        <f t="shared" ca="1" si="560"/>
        <v>0</v>
      </c>
      <c r="BG1270" s="56">
        <f t="shared" ca="1" si="560"/>
        <v>0</v>
      </c>
      <c r="BH1270" s="1"/>
    </row>
    <row r="1271" spans="2:60" s="4" customFormat="1" ht="12" customHeight="1" x14ac:dyDescent="0.2">
      <c r="B1271" s="117" t="s">
        <v>2409</v>
      </c>
      <c r="C1271" s="4" t="s">
        <v>2403</v>
      </c>
      <c r="E1271" s="62"/>
      <c r="F1271" s="63" t="s">
        <v>1678</v>
      </c>
      <c r="G1271" s="50" t="s">
        <v>1678</v>
      </c>
      <c r="H1271" s="50" t="s">
        <v>2405</v>
      </c>
      <c r="I1271" s="51"/>
      <c r="J1271" s="52">
        <v>30</v>
      </c>
      <c r="K1271" s="52"/>
      <c r="L1271" s="53">
        <v>43697</v>
      </c>
      <c r="M1271" s="54">
        <f t="shared" si="547"/>
        <v>2</v>
      </c>
      <c r="N1271" s="52">
        <f t="shared" si="548"/>
        <v>34</v>
      </c>
      <c r="O1271" s="55">
        <f t="shared" ca="1" si="549"/>
        <v>34</v>
      </c>
      <c r="P1271" s="55" t="str">
        <f t="shared" ca="1" si="550"/>
        <v>2019.8</v>
      </c>
      <c r="Q1271" s="56">
        <f t="shared" si="551"/>
        <v>5532.7175625575001</v>
      </c>
      <c r="R1271" s="52">
        <f t="shared" ca="1" si="552"/>
        <v>-41</v>
      </c>
      <c r="S1271" s="52"/>
      <c r="T1271" s="52" t="str">
        <f t="shared" ca="1" si="553"/>
        <v/>
      </c>
      <c r="U1271" s="57" t="s">
        <v>178</v>
      </c>
      <c r="V1271" s="58">
        <f t="shared" ca="1" si="554"/>
        <v>0</v>
      </c>
      <c r="W1271" s="59"/>
      <c r="X1271" s="60"/>
      <c r="Y1271" s="61">
        <v>5532.7175625575001</v>
      </c>
      <c r="Z1271" s="56">
        <f t="shared" ref="Z1271:AI1280" ca="1" si="561">IF($O1271-WEEKNUM(Z$1815)=0,$Y1271,0)</f>
        <v>0</v>
      </c>
      <c r="AA1271" s="56">
        <f t="shared" ca="1" si="561"/>
        <v>0</v>
      </c>
      <c r="AB1271" s="56">
        <f t="shared" ca="1" si="561"/>
        <v>0</v>
      </c>
      <c r="AC1271" s="56">
        <f t="shared" ca="1" si="561"/>
        <v>0</v>
      </c>
      <c r="AD1271" s="56">
        <f t="shared" ca="1" si="561"/>
        <v>0</v>
      </c>
      <c r="AE1271" s="56">
        <f t="shared" ca="1" si="561"/>
        <v>0</v>
      </c>
      <c r="AF1271" s="56">
        <f t="shared" ca="1" si="561"/>
        <v>0</v>
      </c>
      <c r="AG1271" s="56">
        <f t="shared" ca="1" si="561"/>
        <v>0</v>
      </c>
      <c r="AH1271" s="56">
        <f t="shared" ca="1" si="561"/>
        <v>0</v>
      </c>
      <c r="AI1271" s="56">
        <f t="shared" ca="1" si="561"/>
        <v>0</v>
      </c>
      <c r="AJ1271" s="56">
        <f t="shared" ref="AJ1271:AS1280" ca="1" si="562">IF($O1271-WEEKNUM(AJ$1815)=0,$Y1271,0)</f>
        <v>0</v>
      </c>
      <c r="AK1271" s="56">
        <f t="shared" ca="1" si="562"/>
        <v>0</v>
      </c>
      <c r="AL1271" s="56">
        <f t="shared" ca="1" si="562"/>
        <v>0</v>
      </c>
      <c r="AM1271" s="56">
        <f t="shared" ca="1" si="562"/>
        <v>0</v>
      </c>
      <c r="AN1271" s="56">
        <f t="shared" ca="1" si="562"/>
        <v>0</v>
      </c>
      <c r="AO1271" s="56">
        <f t="shared" ca="1" si="562"/>
        <v>5532.7175625575001</v>
      </c>
      <c r="AP1271" s="56">
        <f t="shared" ca="1" si="562"/>
        <v>0</v>
      </c>
      <c r="AQ1271" s="56">
        <f t="shared" ca="1" si="562"/>
        <v>0</v>
      </c>
      <c r="AR1271" s="56">
        <f t="shared" ca="1" si="562"/>
        <v>0</v>
      </c>
      <c r="AS1271" s="56">
        <f t="shared" ca="1" si="562"/>
        <v>0</v>
      </c>
      <c r="AT1271" s="56">
        <f t="shared" ref="AT1271:BG1280" ca="1" si="563">IF($O1271-WEEKNUM(AT$1815)=0,$Y1271,0)</f>
        <v>0</v>
      </c>
      <c r="AU1271" s="56">
        <f t="shared" ca="1" si="563"/>
        <v>0</v>
      </c>
      <c r="AV1271" s="56">
        <f t="shared" ca="1" si="563"/>
        <v>0</v>
      </c>
      <c r="AW1271" s="56">
        <f t="shared" ca="1" si="563"/>
        <v>0</v>
      </c>
      <c r="AX1271" s="56">
        <f t="shared" ca="1" si="563"/>
        <v>0</v>
      </c>
      <c r="AY1271" s="56">
        <f t="shared" ca="1" si="563"/>
        <v>0</v>
      </c>
      <c r="AZ1271" s="56">
        <f t="shared" ca="1" si="563"/>
        <v>0</v>
      </c>
      <c r="BA1271" s="56">
        <f t="shared" ca="1" si="563"/>
        <v>0</v>
      </c>
      <c r="BB1271" s="56">
        <f t="shared" ca="1" si="563"/>
        <v>0</v>
      </c>
      <c r="BC1271" s="56">
        <f t="shared" ca="1" si="563"/>
        <v>0</v>
      </c>
      <c r="BD1271" s="56">
        <f t="shared" ca="1" si="563"/>
        <v>0</v>
      </c>
      <c r="BE1271" s="56">
        <f t="shared" ca="1" si="563"/>
        <v>0</v>
      </c>
      <c r="BF1271" s="56">
        <f t="shared" ca="1" si="563"/>
        <v>0</v>
      </c>
      <c r="BG1271" s="56">
        <f t="shared" ca="1" si="563"/>
        <v>0</v>
      </c>
      <c r="BH1271" s="1"/>
    </row>
    <row r="1272" spans="2:60" s="4" customFormat="1" ht="12" customHeight="1" x14ac:dyDescent="0.2">
      <c r="B1272" s="117" t="s">
        <v>2409</v>
      </c>
      <c r="C1272" s="4" t="s">
        <v>2403</v>
      </c>
      <c r="E1272" s="62"/>
      <c r="F1272" s="63" t="s">
        <v>1678</v>
      </c>
      <c r="G1272" s="50" t="s">
        <v>1678</v>
      </c>
      <c r="H1272" s="50" t="s">
        <v>2405</v>
      </c>
      <c r="I1272" s="51"/>
      <c r="J1272" s="52">
        <v>30</v>
      </c>
      <c r="K1272" s="52"/>
      <c r="L1272" s="53">
        <v>43704</v>
      </c>
      <c r="M1272" s="54">
        <f t="shared" si="547"/>
        <v>2</v>
      </c>
      <c r="N1272" s="52">
        <f t="shared" si="548"/>
        <v>35</v>
      </c>
      <c r="O1272" s="55">
        <f t="shared" ca="1" si="549"/>
        <v>35</v>
      </c>
      <c r="P1272" s="55" t="str">
        <f t="shared" ca="1" si="550"/>
        <v>2019.8</v>
      </c>
      <c r="Q1272" s="56">
        <f t="shared" si="551"/>
        <v>1739.7231625575</v>
      </c>
      <c r="R1272" s="52">
        <f t="shared" ca="1" si="552"/>
        <v>-48</v>
      </c>
      <c r="S1272" s="52"/>
      <c r="T1272" s="52" t="str">
        <f t="shared" ca="1" si="553"/>
        <v/>
      </c>
      <c r="U1272" s="57" t="s">
        <v>178</v>
      </c>
      <c r="V1272" s="58">
        <f t="shared" ca="1" si="554"/>
        <v>0</v>
      </c>
      <c r="W1272" s="59"/>
      <c r="X1272" s="60"/>
      <c r="Y1272" s="61">
        <v>1739.7231625575</v>
      </c>
      <c r="Z1272" s="56">
        <f t="shared" ca="1" si="561"/>
        <v>0</v>
      </c>
      <c r="AA1272" s="56">
        <f t="shared" ca="1" si="561"/>
        <v>0</v>
      </c>
      <c r="AB1272" s="56">
        <f t="shared" ca="1" si="561"/>
        <v>0</v>
      </c>
      <c r="AC1272" s="56">
        <f t="shared" ca="1" si="561"/>
        <v>0</v>
      </c>
      <c r="AD1272" s="56">
        <f t="shared" ca="1" si="561"/>
        <v>0</v>
      </c>
      <c r="AE1272" s="56">
        <f t="shared" ca="1" si="561"/>
        <v>0</v>
      </c>
      <c r="AF1272" s="56">
        <f t="shared" ca="1" si="561"/>
        <v>0</v>
      </c>
      <c r="AG1272" s="56">
        <f t="shared" ca="1" si="561"/>
        <v>0</v>
      </c>
      <c r="AH1272" s="56">
        <f t="shared" ca="1" si="561"/>
        <v>0</v>
      </c>
      <c r="AI1272" s="56">
        <f t="shared" ca="1" si="561"/>
        <v>0</v>
      </c>
      <c r="AJ1272" s="56">
        <f t="shared" ca="1" si="562"/>
        <v>0</v>
      </c>
      <c r="AK1272" s="56">
        <f t="shared" ca="1" si="562"/>
        <v>0</v>
      </c>
      <c r="AL1272" s="56">
        <f t="shared" ca="1" si="562"/>
        <v>0</v>
      </c>
      <c r="AM1272" s="56">
        <f t="shared" ca="1" si="562"/>
        <v>0</v>
      </c>
      <c r="AN1272" s="56">
        <f t="shared" ca="1" si="562"/>
        <v>0</v>
      </c>
      <c r="AO1272" s="56">
        <f t="shared" ca="1" si="562"/>
        <v>0</v>
      </c>
      <c r="AP1272" s="56">
        <f t="shared" ca="1" si="562"/>
        <v>1739.7231625575</v>
      </c>
      <c r="AQ1272" s="56">
        <f t="shared" ca="1" si="562"/>
        <v>0</v>
      </c>
      <c r="AR1272" s="56">
        <f t="shared" ca="1" si="562"/>
        <v>0</v>
      </c>
      <c r="AS1272" s="56">
        <f t="shared" ca="1" si="562"/>
        <v>0</v>
      </c>
      <c r="AT1272" s="56">
        <f t="shared" ca="1" si="563"/>
        <v>0</v>
      </c>
      <c r="AU1272" s="56">
        <f t="shared" ca="1" si="563"/>
        <v>0</v>
      </c>
      <c r="AV1272" s="56">
        <f t="shared" ca="1" si="563"/>
        <v>0</v>
      </c>
      <c r="AW1272" s="56">
        <f t="shared" ca="1" si="563"/>
        <v>0</v>
      </c>
      <c r="AX1272" s="56">
        <f t="shared" ca="1" si="563"/>
        <v>0</v>
      </c>
      <c r="AY1272" s="56">
        <f t="shared" ca="1" si="563"/>
        <v>0</v>
      </c>
      <c r="AZ1272" s="56">
        <f t="shared" ca="1" si="563"/>
        <v>0</v>
      </c>
      <c r="BA1272" s="56">
        <f t="shared" ca="1" si="563"/>
        <v>0</v>
      </c>
      <c r="BB1272" s="56">
        <f t="shared" ca="1" si="563"/>
        <v>0</v>
      </c>
      <c r="BC1272" s="56">
        <f t="shared" ca="1" si="563"/>
        <v>0</v>
      </c>
      <c r="BD1272" s="56">
        <f t="shared" ca="1" si="563"/>
        <v>0</v>
      </c>
      <c r="BE1272" s="56">
        <f t="shared" ca="1" si="563"/>
        <v>0</v>
      </c>
      <c r="BF1272" s="56">
        <f t="shared" ca="1" si="563"/>
        <v>0</v>
      </c>
      <c r="BG1272" s="56">
        <f t="shared" ca="1" si="563"/>
        <v>0</v>
      </c>
      <c r="BH1272" s="1"/>
    </row>
    <row r="1273" spans="2:60" s="4" customFormat="1" ht="12" customHeight="1" x14ac:dyDescent="0.2">
      <c r="B1273" s="117" t="s">
        <v>2409</v>
      </c>
      <c r="C1273" s="4" t="s">
        <v>2403</v>
      </c>
      <c r="E1273" s="62"/>
      <c r="F1273" s="63" t="s">
        <v>1678</v>
      </c>
      <c r="G1273" s="50" t="s">
        <v>1678</v>
      </c>
      <c r="H1273" s="50" t="s">
        <v>2405</v>
      </c>
      <c r="I1273" s="51"/>
      <c r="J1273" s="52">
        <v>30</v>
      </c>
      <c r="K1273" s="52"/>
      <c r="L1273" s="53">
        <v>43711</v>
      </c>
      <c r="M1273" s="54">
        <f t="shared" si="547"/>
        <v>2</v>
      </c>
      <c r="N1273" s="52">
        <f t="shared" si="548"/>
        <v>36</v>
      </c>
      <c r="O1273" s="55">
        <f t="shared" ca="1" si="549"/>
        <v>36</v>
      </c>
      <c r="P1273" s="55" t="str">
        <f t="shared" ca="1" si="550"/>
        <v>2019.9</v>
      </c>
      <c r="Q1273" s="56">
        <f t="shared" si="551"/>
        <v>1739.7231625575</v>
      </c>
      <c r="R1273" s="52">
        <f t="shared" ca="1" si="552"/>
        <v>-55</v>
      </c>
      <c r="S1273" s="52"/>
      <c r="T1273" s="52" t="str">
        <f t="shared" ca="1" si="553"/>
        <v/>
      </c>
      <c r="U1273" s="57" t="s">
        <v>178</v>
      </c>
      <c r="V1273" s="58">
        <f t="shared" ca="1" si="554"/>
        <v>0</v>
      </c>
      <c r="W1273" s="59"/>
      <c r="X1273" s="60"/>
      <c r="Y1273" s="61">
        <v>1739.7231625575</v>
      </c>
      <c r="Z1273" s="56">
        <f t="shared" ca="1" si="561"/>
        <v>0</v>
      </c>
      <c r="AA1273" s="56">
        <f t="shared" ca="1" si="561"/>
        <v>0</v>
      </c>
      <c r="AB1273" s="56">
        <f t="shared" ca="1" si="561"/>
        <v>0</v>
      </c>
      <c r="AC1273" s="56">
        <f t="shared" ca="1" si="561"/>
        <v>0</v>
      </c>
      <c r="AD1273" s="56">
        <f t="shared" ca="1" si="561"/>
        <v>0</v>
      </c>
      <c r="AE1273" s="56">
        <f t="shared" ca="1" si="561"/>
        <v>0</v>
      </c>
      <c r="AF1273" s="56">
        <f t="shared" ca="1" si="561"/>
        <v>0</v>
      </c>
      <c r="AG1273" s="56">
        <f t="shared" ca="1" si="561"/>
        <v>0</v>
      </c>
      <c r="AH1273" s="56">
        <f t="shared" ca="1" si="561"/>
        <v>0</v>
      </c>
      <c r="AI1273" s="56">
        <f t="shared" ca="1" si="561"/>
        <v>0</v>
      </c>
      <c r="AJ1273" s="56">
        <f t="shared" ca="1" si="562"/>
        <v>0</v>
      </c>
      <c r="AK1273" s="56">
        <f t="shared" ca="1" si="562"/>
        <v>0</v>
      </c>
      <c r="AL1273" s="56">
        <f t="shared" ca="1" si="562"/>
        <v>0</v>
      </c>
      <c r="AM1273" s="56">
        <f t="shared" ca="1" si="562"/>
        <v>0</v>
      </c>
      <c r="AN1273" s="56">
        <f t="shared" ca="1" si="562"/>
        <v>0</v>
      </c>
      <c r="AO1273" s="56">
        <f t="shared" ca="1" si="562"/>
        <v>0</v>
      </c>
      <c r="AP1273" s="56">
        <f t="shared" ca="1" si="562"/>
        <v>0</v>
      </c>
      <c r="AQ1273" s="56">
        <f t="shared" ca="1" si="562"/>
        <v>1739.7231625575</v>
      </c>
      <c r="AR1273" s="56">
        <f t="shared" ca="1" si="562"/>
        <v>0</v>
      </c>
      <c r="AS1273" s="56">
        <f t="shared" ca="1" si="562"/>
        <v>0</v>
      </c>
      <c r="AT1273" s="56">
        <f t="shared" ca="1" si="563"/>
        <v>0</v>
      </c>
      <c r="AU1273" s="56">
        <f t="shared" ca="1" si="563"/>
        <v>0</v>
      </c>
      <c r="AV1273" s="56">
        <f t="shared" ca="1" si="563"/>
        <v>0</v>
      </c>
      <c r="AW1273" s="56">
        <f t="shared" ca="1" si="563"/>
        <v>0</v>
      </c>
      <c r="AX1273" s="56">
        <f t="shared" ca="1" si="563"/>
        <v>0</v>
      </c>
      <c r="AY1273" s="56">
        <f t="shared" ca="1" si="563"/>
        <v>0</v>
      </c>
      <c r="AZ1273" s="56">
        <f t="shared" ca="1" si="563"/>
        <v>0</v>
      </c>
      <c r="BA1273" s="56">
        <f t="shared" ca="1" si="563"/>
        <v>0</v>
      </c>
      <c r="BB1273" s="56">
        <f t="shared" ca="1" si="563"/>
        <v>0</v>
      </c>
      <c r="BC1273" s="56">
        <f t="shared" ca="1" si="563"/>
        <v>0</v>
      </c>
      <c r="BD1273" s="56">
        <f t="shared" ca="1" si="563"/>
        <v>0</v>
      </c>
      <c r="BE1273" s="56">
        <f t="shared" ca="1" si="563"/>
        <v>0</v>
      </c>
      <c r="BF1273" s="56">
        <f t="shared" ca="1" si="563"/>
        <v>0</v>
      </c>
      <c r="BG1273" s="56">
        <f t="shared" ca="1" si="563"/>
        <v>0</v>
      </c>
      <c r="BH1273" s="1"/>
    </row>
    <row r="1274" spans="2:60" s="4" customFormat="1" ht="12" customHeight="1" x14ac:dyDescent="0.2">
      <c r="B1274" s="117" t="s">
        <v>2409</v>
      </c>
      <c r="C1274" s="4" t="s">
        <v>2403</v>
      </c>
      <c r="E1274" s="62"/>
      <c r="F1274" s="63" t="s">
        <v>1678</v>
      </c>
      <c r="G1274" s="50" t="s">
        <v>1678</v>
      </c>
      <c r="H1274" s="50" t="s">
        <v>2405</v>
      </c>
      <c r="I1274" s="51"/>
      <c r="J1274" s="52">
        <v>30</v>
      </c>
      <c r="K1274" s="52"/>
      <c r="L1274" s="53">
        <v>43718</v>
      </c>
      <c r="M1274" s="54">
        <f t="shared" si="547"/>
        <v>2</v>
      </c>
      <c r="N1274" s="52">
        <f t="shared" si="548"/>
        <v>37</v>
      </c>
      <c r="O1274" s="55">
        <f t="shared" ca="1" si="549"/>
        <v>37</v>
      </c>
      <c r="P1274" s="55" t="str">
        <f t="shared" ca="1" si="550"/>
        <v>2019.9</v>
      </c>
      <c r="Q1274" s="56">
        <f t="shared" si="551"/>
        <v>1739.7231625575</v>
      </c>
      <c r="R1274" s="52">
        <f t="shared" ca="1" si="552"/>
        <v>-62</v>
      </c>
      <c r="S1274" s="52"/>
      <c r="T1274" s="52" t="str">
        <f t="shared" ca="1" si="553"/>
        <v/>
      </c>
      <c r="U1274" s="57" t="s">
        <v>178</v>
      </c>
      <c r="V1274" s="58">
        <f t="shared" ca="1" si="554"/>
        <v>0</v>
      </c>
      <c r="W1274" s="59"/>
      <c r="X1274" s="60"/>
      <c r="Y1274" s="61">
        <v>1739.7231625575</v>
      </c>
      <c r="Z1274" s="56">
        <f t="shared" ca="1" si="561"/>
        <v>0</v>
      </c>
      <c r="AA1274" s="56">
        <f t="shared" ca="1" si="561"/>
        <v>0</v>
      </c>
      <c r="AB1274" s="56">
        <f t="shared" ca="1" si="561"/>
        <v>0</v>
      </c>
      <c r="AC1274" s="56">
        <f t="shared" ca="1" si="561"/>
        <v>0</v>
      </c>
      <c r="AD1274" s="56">
        <f t="shared" ca="1" si="561"/>
        <v>0</v>
      </c>
      <c r="AE1274" s="56">
        <f t="shared" ca="1" si="561"/>
        <v>0</v>
      </c>
      <c r="AF1274" s="56">
        <f t="shared" ca="1" si="561"/>
        <v>0</v>
      </c>
      <c r="AG1274" s="56">
        <f t="shared" ca="1" si="561"/>
        <v>0</v>
      </c>
      <c r="AH1274" s="56">
        <f t="shared" ca="1" si="561"/>
        <v>0</v>
      </c>
      <c r="AI1274" s="56">
        <f t="shared" ca="1" si="561"/>
        <v>0</v>
      </c>
      <c r="AJ1274" s="56">
        <f t="shared" ca="1" si="562"/>
        <v>0</v>
      </c>
      <c r="AK1274" s="56">
        <f t="shared" ca="1" si="562"/>
        <v>0</v>
      </c>
      <c r="AL1274" s="56">
        <f t="shared" ca="1" si="562"/>
        <v>0</v>
      </c>
      <c r="AM1274" s="56">
        <f t="shared" ca="1" si="562"/>
        <v>0</v>
      </c>
      <c r="AN1274" s="56">
        <f t="shared" ca="1" si="562"/>
        <v>0</v>
      </c>
      <c r="AO1274" s="56">
        <f t="shared" ca="1" si="562"/>
        <v>0</v>
      </c>
      <c r="AP1274" s="56">
        <f t="shared" ca="1" si="562"/>
        <v>0</v>
      </c>
      <c r="AQ1274" s="56">
        <f t="shared" ca="1" si="562"/>
        <v>0</v>
      </c>
      <c r="AR1274" s="56">
        <f t="shared" ca="1" si="562"/>
        <v>1739.7231625575</v>
      </c>
      <c r="AS1274" s="56">
        <f t="shared" ca="1" si="562"/>
        <v>0</v>
      </c>
      <c r="AT1274" s="56">
        <f t="shared" ca="1" si="563"/>
        <v>0</v>
      </c>
      <c r="AU1274" s="56">
        <f t="shared" ca="1" si="563"/>
        <v>0</v>
      </c>
      <c r="AV1274" s="56">
        <f t="shared" ca="1" si="563"/>
        <v>0</v>
      </c>
      <c r="AW1274" s="56">
        <f t="shared" ca="1" si="563"/>
        <v>0</v>
      </c>
      <c r="AX1274" s="56">
        <f t="shared" ca="1" si="563"/>
        <v>0</v>
      </c>
      <c r="AY1274" s="56">
        <f t="shared" ca="1" si="563"/>
        <v>0</v>
      </c>
      <c r="AZ1274" s="56">
        <f t="shared" ca="1" si="563"/>
        <v>0</v>
      </c>
      <c r="BA1274" s="56">
        <f t="shared" ca="1" si="563"/>
        <v>0</v>
      </c>
      <c r="BB1274" s="56">
        <f t="shared" ca="1" si="563"/>
        <v>0</v>
      </c>
      <c r="BC1274" s="56">
        <f t="shared" ca="1" si="563"/>
        <v>0</v>
      </c>
      <c r="BD1274" s="56">
        <f t="shared" ca="1" si="563"/>
        <v>0</v>
      </c>
      <c r="BE1274" s="56">
        <f t="shared" ca="1" si="563"/>
        <v>0</v>
      </c>
      <c r="BF1274" s="56">
        <f t="shared" ca="1" si="563"/>
        <v>0</v>
      </c>
      <c r="BG1274" s="56">
        <f t="shared" ca="1" si="563"/>
        <v>0</v>
      </c>
      <c r="BH1274" s="1"/>
    </row>
    <row r="1275" spans="2:60" s="4" customFormat="1" ht="12" customHeight="1" x14ac:dyDescent="0.2">
      <c r="B1275" s="117" t="s">
        <v>2409</v>
      </c>
      <c r="C1275" s="4" t="s">
        <v>2403</v>
      </c>
      <c r="E1275" s="62"/>
      <c r="F1275" s="63" t="s">
        <v>1678</v>
      </c>
      <c r="G1275" s="50" t="s">
        <v>1678</v>
      </c>
      <c r="H1275" s="50" t="s">
        <v>2405</v>
      </c>
      <c r="I1275" s="51"/>
      <c r="J1275" s="52">
        <v>30</v>
      </c>
      <c r="K1275" s="52"/>
      <c r="L1275" s="53">
        <v>43725</v>
      </c>
      <c r="M1275" s="54">
        <f t="shared" si="547"/>
        <v>2</v>
      </c>
      <c r="N1275" s="52">
        <f t="shared" si="548"/>
        <v>38</v>
      </c>
      <c r="O1275" s="55">
        <f t="shared" ca="1" si="549"/>
        <v>38</v>
      </c>
      <c r="P1275" s="55" t="str">
        <f t="shared" ca="1" si="550"/>
        <v>2019.9</v>
      </c>
      <c r="Q1275" s="56">
        <f t="shared" si="551"/>
        <v>5532.7175625575001</v>
      </c>
      <c r="R1275" s="52">
        <f t="shared" ca="1" si="552"/>
        <v>-69</v>
      </c>
      <c r="S1275" s="52"/>
      <c r="T1275" s="52" t="str">
        <f t="shared" ca="1" si="553"/>
        <v/>
      </c>
      <c r="U1275" s="57" t="s">
        <v>178</v>
      </c>
      <c r="V1275" s="58">
        <f t="shared" ca="1" si="554"/>
        <v>0</v>
      </c>
      <c r="W1275" s="59"/>
      <c r="X1275" s="60"/>
      <c r="Y1275" s="61">
        <v>5532.7175625575001</v>
      </c>
      <c r="Z1275" s="56">
        <f t="shared" ca="1" si="561"/>
        <v>0</v>
      </c>
      <c r="AA1275" s="56">
        <f t="shared" ca="1" si="561"/>
        <v>0</v>
      </c>
      <c r="AB1275" s="56">
        <f t="shared" ca="1" si="561"/>
        <v>0</v>
      </c>
      <c r="AC1275" s="56">
        <f t="shared" ca="1" si="561"/>
        <v>0</v>
      </c>
      <c r="AD1275" s="56">
        <f t="shared" ca="1" si="561"/>
        <v>0</v>
      </c>
      <c r="AE1275" s="56">
        <f t="shared" ca="1" si="561"/>
        <v>0</v>
      </c>
      <c r="AF1275" s="56">
        <f t="shared" ca="1" si="561"/>
        <v>0</v>
      </c>
      <c r="AG1275" s="56">
        <f t="shared" ca="1" si="561"/>
        <v>0</v>
      </c>
      <c r="AH1275" s="56">
        <f t="shared" ca="1" si="561"/>
        <v>0</v>
      </c>
      <c r="AI1275" s="56">
        <f t="shared" ca="1" si="561"/>
        <v>0</v>
      </c>
      <c r="AJ1275" s="56">
        <f t="shared" ca="1" si="562"/>
        <v>0</v>
      </c>
      <c r="AK1275" s="56">
        <f t="shared" ca="1" si="562"/>
        <v>0</v>
      </c>
      <c r="AL1275" s="56">
        <f t="shared" ca="1" si="562"/>
        <v>0</v>
      </c>
      <c r="AM1275" s="56">
        <f t="shared" ca="1" si="562"/>
        <v>0</v>
      </c>
      <c r="AN1275" s="56">
        <f t="shared" ca="1" si="562"/>
        <v>0</v>
      </c>
      <c r="AO1275" s="56">
        <f t="shared" ca="1" si="562"/>
        <v>0</v>
      </c>
      <c r="AP1275" s="56">
        <f t="shared" ca="1" si="562"/>
        <v>0</v>
      </c>
      <c r="AQ1275" s="56">
        <f t="shared" ca="1" si="562"/>
        <v>0</v>
      </c>
      <c r="AR1275" s="56">
        <f t="shared" ca="1" si="562"/>
        <v>0</v>
      </c>
      <c r="AS1275" s="56">
        <f t="shared" ca="1" si="562"/>
        <v>5532.7175625575001</v>
      </c>
      <c r="AT1275" s="56">
        <f t="shared" ca="1" si="563"/>
        <v>0</v>
      </c>
      <c r="AU1275" s="56">
        <f t="shared" ca="1" si="563"/>
        <v>0</v>
      </c>
      <c r="AV1275" s="56">
        <f t="shared" ca="1" si="563"/>
        <v>0</v>
      </c>
      <c r="AW1275" s="56">
        <f t="shared" ca="1" si="563"/>
        <v>0</v>
      </c>
      <c r="AX1275" s="56">
        <f t="shared" ca="1" si="563"/>
        <v>0</v>
      </c>
      <c r="AY1275" s="56">
        <f t="shared" ca="1" si="563"/>
        <v>0</v>
      </c>
      <c r="AZ1275" s="56">
        <f t="shared" ca="1" si="563"/>
        <v>0</v>
      </c>
      <c r="BA1275" s="56">
        <f t="shared" ca="1" si="563"/>
        <v>0</v>
      </c>
      <c r="BB1275" s="56">
        <f t="shared" ca="1" si="563"/>
        <v>0</v>
      </c>
      <c r="BC1275" s="56">
        <f t="shared" ca="1" si="563"/>
        <v>0</v>
      </c>
      <c r="BD1275" s="56">
        <f t="shared" ca="1" si="563"/>
        <v>0</v>
      </c>
      <c r="BE1275" s="56">
        <f t="shared" ca="1" si="563"/>
        <v>0</v>
      </c>
      <c r="BF1275" s="56">
        <f t="shared" ca="1" si="563"/>
        <v>0</v>
      </c>
      <c r="BG1275" s="56">
        <f t="shared" ca="1" si="563"/>
        <v>0</v>
      </c>
      <c r="BH1275" s="1"/>
    </row>
    <row r="1276" spans="2:60" s="4" customFormat="1" ht="12" customHeight="1" x14ac:dyDescent="0.2">
      <c r="B1276" s="117" t="s">
        <v>2409</v>
      </c>
      <c r="C1276" s="4" t="s">
        <v>2403</v>
      </c>
      <c r="E1276" s="62"/>
      <c r="F1276" s="63" t="s">
        <v>1678</v>
      </c>
      <c r="G1276" s="50" t="s">
        <v>1678</v>
      </c>
      <c r="H1276" s="50" t="s">
        <v>2405</v>
      </c>
      <c r="I1276" s="51"/>
      <c r="J1276" s="52">
        <v>30</v>
      </c>
      <c r="K1276" s="52"/>
      <c r="L1276" s="53">
        <v>43732</v>
      </c>
      <c r="M1276" s="54">
        <f t="shared" si="547"/>
        <v>2</v>
      </c>
      <c r="N1276" s="52">
        <f t="shared" si="548"/>
        <v>39</v>
      </c>
      <c r="O1276" s="55">
        <f t="shared" ca="1" si="549"/>
        <v>39</v>
      </c>
      <c r="P1276" s="55" t="str">
        <f t="shared" ca="1" si="550"/>
        <v>2019.9</v>
      </c>
      <c r="Q1276" s="56">
        <f t="shared" si="551"/>
        <v>0</v>
      </c>
      <c r="R1276" s="52">
        <f t="shared" ca="1" si="552"/>
        <v>-76</v>
      </c>
      <c r="S1276" s="52"/>
      <c r="T1276" s="52" t="str">
        <f t="shared" ca="1" si="553"/>
        <v/>
      </c>
      <c r="U1276" s="57" t="s">
        <v>178</v>
      </c>
      <c r="V1276" s="58">
        <f t="shared" ca="1" si="554"/>
        <v>0</v>
      </c>
      <c r="W1276" s="59"/>
      <c r="X1276" s="60"/>
      <c r="Y1276" s="61">
        <v>0</v>
      </c>
      <c r="Z1276" s="56">
        <f t="shared" ca="1" si="561"/>
        <v>0</v>
      </c>
      <c r="AA1276" s="56">
        <f t="shared" ca="1" si="561"/>
        <v>0</v>
      </c>
      <c r="AB1276" s="56">
        <f t="shared" ca="1" si="561"/>
        <v>0</v>
      </c>
      <c r="AC1276" s="56">
        <f t="shared" ca="1" si="561"/>
        <v>0</v>
      </c>
      <c r="AD1276" s="56">
        <f t="shared" ca="1" si="561"/>
        <v>0</v>
      </c>
      <c r="AE1276" s="56">
        <f t="shared" ca="1" si="561"/>
        <v>0</v>
      </c>
      <c r="AF1276" s="56">
        <f t="shared" ca="1" si="561"/>
        <v>0</v>
      </c>
      <c r="AG1276" s="56">
        <f t="shared" ca="1" si="561"/>
        <v>0</v>
      </c>
      <c r="AH1276" s="56">
        <f t="shared" ca="1" si="561"/>
        <v>0</v>
      </c>
      <c r="AI1276" s="56">
        <f t="shared" ca="1" si="561"/>
        <v>0</v>
      </c>
      <c r="AJ1276" s="56">
        <f t="shared" ca="1" si="562"/>
        <v>0</v>
      </c>
      <c r="AK1276" s="56">
        <f t="shared" ca="1" si="562"/>
        <v>0</v>
      </c>
      <c r="AL1276" s="56">
        <f t="shared" ca="1" si="562"/>
        <v>0</v>
      </c>
      <c r="AM1276" s="56">
        <f t="shared" ca="1" si="562"/>
        <v>0</v>
      </c>
      <c r="AN1276" s="56">
        <f t="shared" ca="1" si="562"/>
        <v>0</v>
      </c>
      <c r="AO1276" s="56">
        <f t="shared" ca="1" si="562"/>
        <v>0</v>
      </c>
      <c r="AP1276" s="56">
        <f t="shared" ca="1" si="562"/>
        <v>0</v>
      </c>
      <c r="AQ1276" s="56">
        <f t="shared" ca="1" si="562"/>
        <v>0</v>
      </c>
      <c r="AR1276" s="56">
        <f t="shared" ca="1" si="562"/>
        <v>0</v>
      </c>
      <c r="AS1276" s="56">
        <f t="shared" ca="1" si="562"/>
        <v>0</v>
      </c>
      <c r="AT1276" s="56">
        <f t="shared" ca="1" si="563"/>
        <v>0</v>
      </c>
      <c r="AU1276" s="56">
        <f t="shared" ca="1" si="563"/>
        <v>0</v>
      </c>
      <c r="AV1276" s="56">
        <f t="shared" ca="1" si="563"/>
        <v>0</v>
      </c>
      <c r="AW1276" s="56">
        <f t="shared" ca="1" si="563"/>
        <v>0</v>
      </c>
      <c r="AX1276" s="56">
        <f t="shared" ca="1" si="563"/>
        <v>0</v>
      </c>
      <c r="AY1276" s="56">
        <f t="shared" ca="1" si="563"/>
        <v>0</v>
      </c>
      <c r="AZ1276" s="56">
        <f t="shared" ca="1" si="563"/>
        <v>0</v>
      </c>
      <c r="BA1276" s="56">
        <f t="shared" ca="1" si="563"/>
        <v>0</v>
      </c>
      <c r="BB1276" s="56">
        <f t="shared" ca="1" si="563"/>
        <v>0</v>
      </c>
      <c r="BC1276" s="56">
        <f t="shared" ca="1" si="563"/>
        <v>0</v>
      </c>
      <c r="BD1276" s="56">
        <f t="shared" ca="1" si="563"/>
        <v>0</v>
      </c>
      <c r="BE1276" s="56">
        <f t="shared" ca="1" si="563"/>
        <v>0</v>
      </c>
      <c r="BF1276" s="56">
        <f t="shared" ca="1" si="563"/>
        <v>0</v>
      </c>
      <c r="BG1276" s="56">
        <f t="shared" ca="1" si="563"/>
        <v>0</v>
      </c>
      <c r="BH1276" s="1"/>
    </row>
    <row r="1277" spans="2:60" s="4" customFormat="1" ht="12" customHeight="1" x14ac:dyDescent="0.2">
      <c r="B1277" s="117" t="s">
        <v>2409</v>
      </c>
      <c r="C1277" s="4" t="s">
        <v>2403</v>
      </c>
      <c r="E1277" s="62"/>
      <c r="F1277" s="63" t="s">
        <v>1678</v>
      </c>
      <c r="G1277" s="50" t="s">
        <v>1678</v>
      </c>
      <c r="H1277" s="50" t="s">
        <v>2405</v>
      </c>
      <c r="I1277" s="51"/>
      <c r="J1277" s="52">
        <v>30</v>
      </c>
      <c r="K1277" s="52"/>
      <c r="L1277" s="53">
        <v>43739</v>
      </c>
      <c r="M1277" s="54">
        <f t="shared" si="547"/>
        <v>2</v>
      </c>
      <c r="N1277" s="52">
        <f t="shared" si="548"/>
        <v>40</v>
      </c>
      <c r="O1277" s="55">
        <f t="shared" ca="1" si="549"/>
        <v>40</v>
      </c>
      <c r="P1277" s="55" t="str">
        <f t="shared" ca="1" si="550"/>
        <v>2019.10</v>
      </c>
      <c r="Q1277" s="56">
        <f t="shared" si="551"/>
        <v>1391.778530046</v>
      </c>
      <c r="R1277" s="52">
        <f t="shared" ca="1" si="552"/>
        <v>-83</v>
      </c>
      <c r="S1277" s="52"/>
      <c r="T1277" s="52" t="str">
        <f t="shared" ca="1" si="553"/>
        <v/>
      </c>
      <c r="U1277" s="57" t="s">
        <v>178</v>
      </c>
      <c r="V1277" s="58">
        <f t="shared" ca="1" si="554"/>
        <v>0</v>
      </c>
      <c r="W1277" s="59"/>
      <c r="X1277" s="60"/>
      <c r="Y1277" s="61">
        <v>1391.778530046</v>
      </c>
      <c r="Z1277" s="56">
        <f t="shared" ca="1" si="561"/>
        <v>0</v>
      </c>
      <c r="AA1277" s="56">
        <f t="shared" ca="1" si="561"/>
        <v>0</v>
      </c>
      <c r="AB1277" s="56">
        <f t="shared" ca="1" si="561"/>
        <v>0</v>
      </c>
      <c r="AC1277" s="56">
        <f t="shared" ca="1" si="561"/>
        <v>0</v>
      </c>
      <c r="AD1277" s="56">
        <f t="shared" ca="1" si="561"/>
        <v>0</v>
      </c>
      <c r="AE1277" s="56">
        <f t="shared" ca="1" si="561"/>
        <v>0</v>
      </c>
      <c r="AF1277" s="56">
        <f t="shared" ca="1" si="561"/>
        <v>0</v>
      </c>
      <c r="AG1277" s="56">
        <f t="shared" ca="1" si="561"/>
        <v>0</v>
      </c>
      <c r="AH1277" s="56">
        <f t="shared" ca="1" si="561"/>
        <v>0</v>
      </c>
      <c r="AI1277" s="56">
        <f t="shared" ca="1" si="561"/>
        <v>0</v>
      </c>
      <c r="AJ1277" s="56">
        <f t="shared" ca="1" si="562"/>
        <v>0</v>
      </c>
      <c r="AK1277" s="56">
        <f t="shared" ca="1" si="562"/>
        <v>0</v>
      </c>
      <c r="AL1277" s="56">
        <f t="shared" ca="1" si="562"/>
        <v>0</v>
      </c>
      <c r="AM1277" s="56">
        <f t="shared" ca="1" si="562"/>
        <v>0</v>
      </c>
      <c r="AN1277" s="56">
        <f t="shared" ca="1" si="562"/>
        <v>0</v>
      </c>
      <c r="AO1277" s="56">
        <f t="shared" ca="1" si="562"/>
        <v>0</v>
      </c>
      <c r="AP1277" s="56">
        <f t="shared" ca="1" si="562"/>
        <v>0</v>
      </c>
      <c r="AQ1277" s="56">
        <f t="shared" ca="1" si="562"/>
        <v>0</v>
      </c>
      <c r="AR1277" s="56">
        <f t="shared" ca="1" si="562"/>
        <v>0</v>
      </c>
      <c r="AS1277" s="56">
        <f t="shared" ca="1" si="562"/>
        <v>0</v>
      </c>
      <c r="AT1277" s="56">
        <f t="shared" ca="1" si="563"/>
        <v>0</v>
      </c>
      <c r="AU1277" s="56">
        <f t="shared" ca="1" si="563"/>
        <v>1391.778530046</v>
      </c>
      <c r="AV1277" s="56">
        <f t="shared" ca="1" si="563"/>
        <v>0</v>
      </c>
      <c r="AW1277" s="56">
        <f t="shared" ca="1" si="563"/>
        <v>0</v>
      </c>
      <c r="AX1277" s="56">
        <f t="shared" ca="1" si="563"/>
        <v>0</v>
      </c>
      <c r="AY1277" s="56">
        <f t="shared" ca="1" si="563"/>
        <v>0</v>
      </c>
      <c r="AZ1277" s="56">
        <f t="shared" ca="1" si="563"/>
        <v>0</v>
      </c>
      <c r="BA1277" s="56">
        <f t="shared" ca="1" si="563"/>
        <v>0</v>
      </c>
      <c r="BB1277" s="56">
        <f t="shared" ca="1" si="563"/>
        <v>0</v>
      </c>
      <c r="BC1277" s="56">
        <f t="shared" ca="1" si="563"/>
        <v>0</v>
      </c>
      <c r="BD1277" s="56">
        <f t="shared" ca="1" si="563"/>
        <v>0</v>
      </c>
      <c r="BE1277" s="56">
        <f t="shared" ca="1" si="563"/>
        <v>0</v>
      </c>
      <c r="BF1277" s="56">
        <f t="shared" ca="1" si="563"/>
        <v>0</v>
      </c>
      <c r="BG1277" s="56">
        <f t="shared" ca="1" si="563"/>
        <v>0</v>
      </c>
      <c r="BH1277" s="1"/>
    </row>
    <row r="1278" spans="2:60" s="4" customFormat="1" ht="12" customHeight="1" x14ac:dyDescent="0.2">
      <c r="B1278" s="117" t="s">
        <v>2409</v>
      </c>
      <c r="C1278" s="4" t="s">
        <v>2403</v>
      </c>
      <c r="E1278" s="62"/>
      <c r="F1278" s="63" t="s">
        <v>1678</v>
      </c>
      <c r="G1278" s="50" t="s">
        <v>1678</v>
      </c>
      <c r="H1278" s="50" t="s">
        <v>2405</v>
      </c>
      <c r="I1278" s="51"/>
      <c r="J1278" s="52">
        <v>30</v>
      </c>
      <c r="K1278" s="52"/>
      <c r="L1278" s="53">
        <v>43746</v>
      </c>
      <c r="M1278" s="54">
        <f t="shared" si="547"/>
        <v>2</v>
      </c>
      <c r="N1278" s="52">
        <f t="shared" si="548"/>
        <v>41</v>
      </c>
      <c r="O1278" s="55">
        <f t="shared" ca="1" si="549"/>
        <v>41</v>
      </c>
      <c r="P1278" s="55" t="str">
        <f t="shared" ca="1" si="550"/>
        <v>2019.10</v>
      </c>
      <c r="Q1278" s="56">
        <f t="shared" si="551"/>
        <v>1391.778530046</v>
      </c>
      <c r="R1278" s="52">
        <f t="shared" ca="1" si="552"/>
        <v>-90</v>
      </c>
      <c r="S1278" s="52"/>
      <c r="T1278" s="52" t="str">
        <f t="shared" ca="1" si="553"/>
        <v/>
      </c>
      <c r="U1278" s="57" t="s">
        <v>178</v>
      </c>
      <c r="V1278" s="58">
        <f t="shared" ca="1" si="554"/>
        <v>0</v>
      </c>
      <c r="W1278" s="59"/>
      <c r="X1278" s="60"/>
      <c r="Y1278" s="61">
        <v>1391.778530046</v>
      </c>
      <c r="Z1278" s="56">
        <f t="shared" ca="1" si="561"/>
        <v>0</v>
      </c>
      <c r="AA1278" s="56">
        <f t="shared" ca="1" si="561"/>
        <v>0</v>
      </c>
      <c r="AB1278" s="56">
        <f t="shared" ca="1" si="561"/>
        <v>0</v>
      </c>
      <c r="AC1278" s="56">
        <f t="shared" ca="1" si="561"/>
        <v>0</v>
      </c>
      <c r="AD1278" s="56">
        <f t="shared" ca="1" si="561"/>
        <v>0</v>
      </c>
      <c r="AE1278" s="56">
        <f t="shared" ca="1" si="561"/>
        <v>0</v>
      </c>
      <c r="AF1278" s="56">
        <f t="shared" ca="1" si="561"/>
        <v>0</v>
      </c>
      <c r="AG1278" s="56">
        <f t="shared" ca="1" si="561"/>
        <v>0</v>
      </c>
      <c r="AH1278" s="56">
        <f t="shared" ca="1" si="561"/>
        <v>0</v>
      </c>
      <c r="AI1278" s="56">
        <f t="shared" ca="1" si="561"/>
        <v>0</v>
      </c>
      <c r="AJ1278" s="56">
        <f t="shared" ca="1" si="562"/>
        <v>0</v>
      </c>
      <c r="AK1278" s="56">
        <f t="shared" ca="1" si="562"/>
        <v>0</v>
      </c>
      <c r="AL1278" s="56">
        <f t="shared" ca="1" si="562"/>
        <v>0</v>
      </c>
      <c r="AM1278" s="56">
        <f t="shared" ca="1" si="562"/>
        <v>0</v>
      </c>
      <c r="AN1278" s="56">
        <f t="shared" ca="1" si="562"/>
        <v>0</v>
      </c>
      <c r="AO1278" s="56">
        <f t="shared" ca="1" si="562"/>
        <v>0</v>
      </c>
      <c r="AP1278" s="56">
        <f t="shared" ca="1" si="562"/>
        <v>0</v>
      </c>
      <c r="AQ1278" s="56">
        <f t="shared" ca="1" si="562"/>
        <v>0</v>
      </c>
      <c r="AR1278" s="56">
        <f t="shared" ca="1" si="562"/>
        <v>0</v>
      </c>
      <c r="AS1278" s="56">
        <f t="shared" ca="1" si="562"/>
        <v>0</v>
      </c>
      <c r="AT1278" s="56">
        <f t="shared" ca="1" si="563"/>
        <v>0</v>
      </c>
      <c r="AU1278" s="56">
        <f t="shared" ca="1" si="563"/>
        <v>0</v>
      </c>
      <c r="AV1278" s="56">
        <f t="shared" ca="1" si="563"/>
        <v>1391.778530046</v>
      </c>
      <c r="AW1278" s="56">
        <f t="shared" ca="1" si="563"/>
        <v>0</v>
      </c>
      <c r="AX1278" s="56">
        <f t="shared" ca="1" si="563"/>
        <v>0</v>
      </c>
      <c r="AY1278" s="56">
        <f t="shared" ca="1" si="563"/>
        <v>0</v>
      </c>
      <c r="AZ1278" s="56">
        <f t="shared" ca="1" si="563"/>
        <v>0</v>
      </c>
      <c r="BA1278" s="56">
        <f t="shared" ca="1" si="563"/>
        <v>0</v>
      </c>
      <c r="BB1278" s="56">
        <f t="shared" ca="1" si="563"/>
        <v>0</v>
      </c>
      <c r="BC1278" s="56">
        <f t="shared" ca="1" si="563"/>
        <v>0</v>
      </c>
      <c r="BD1278" s="56">
        <f t="shared" ca="1" si="563"/>
        <v>0</v>
      </c>
      <c r="BE1278" s="56">
        <f t="shared" ca="1" si="563"/>
        <v>0</v>
      </c>
      <c r="BF1278" s="56">
        <f t="shared" ca="1" si="563"/>
        <v>0</v>
      </c>
      <c r="BG1278" s="56">
        <f t="shared" ca="1" si="563"/>
        <v>0</v>
      </c>
      <c r="BH1278" s="1"/>
    </row>
    <row r="1279" spans="2:60" s="4" customFormat="1" ht="12" customHeight="1" x14ac:dyDescent="0.2">
      <c r="B1279" s="117" t="s">
        <v>2409</v>
      </c>
      <c r="C1279" s="4" t="s">
        <v>2403</v>
      </c>
      <c r="E1279" s="62"/>
      <c r="F1279" s="63" t="s">
        <v>1678</v>
      </c>
      <c r="G1279" s="50" t="s">
        <v>1678</v>
      </c>
      <c r="H1279" s="50" t="s">
        <v>2405</v>
      </c>
      <c r="I1279" s="51"/>
      <c r="J1279" s="52">
        <v>30</v>
      </c>
      <c r="K1279" s="52"/>
      <c r="L1279" s="53">
        <v>43753</v>
      </c>
      <c r="M1279" s="54">
        <f t="shared" si="547"/>
        <v>2</v>
      </c>
      <c r="N1279" s="52">
        <f t="shared" si="548"/>
        <v>42</v>
      </c>
      <c r="O1279" s="55">
        <f t="shared" ca="1" si="549"/>
        <v>42</v>
      </c>
      <c r="P1279" s="55" t="str">
        <f t="shared" ca="1" si="550"/>
        <v>2019.10</v>
      </c>
      <c r="Q1279" s="56">
        <f t="shared" si="551"/>
        <v>5184.7729300460005</v>
      </c>
      <c r="R1279" s="52">
        <f t="shared" ca="1" si="552"/>
        <v>-97</v>
      </c>
      <c r="S1279" s="52"/>
      <c r="T1279" s="52" t="str">
        <f t="shared" ca="1" si="553"/>
        <v/>
      </c>
      <c r="U1279" s="57" t="s">
        <v>178</v>
      </c>
      <c r="V1279" s="58">
        <f t="shared" ca="1" si="554"/>
        <v>0</v>
      </c>
      <c r="W1279" s="59"/>
      <c r="X1279" s="60"/>
      <c r="Y1279" s="61">
        <v>5184.7729300460005</v>
      </c>
      <c r="Z1279" s="56">
        <f t="shared" ca="1" si="561"/>
        <v>0</v>
      </c>
      <c r="AA1279" s="56">
        <f t="shared" ca="1" si="561"/>
        <v>0</v>
      </c>
      <c r="AB1279" s="56">
        <f t="shared" ca="1" si="561"/>
        <v>0</v>
      </c>
      <c r="AC1279" s="56">
        <f t="shared" ca="1" si="561"/>
        <v>0</v>
      </c>
      <c r="AD1279" s="56">
        <f t="shared" ca="1" si="561"/>
        <v>0</v>
      </c>
      <c r="AE1279" s="56">
        <f t="shared" ca="1" si="561"/>
        <v>0</v>
      </c>
      <c r="AF1279" s="56">
        <f t="shared" ca="1" si="561"/>
        <v>0</v>
      </c>
      <c r="AG1279" s="56">
        <f t="shared" ca="1" si="561"/>
        <v>0</v>
      </c>
      <c r="AH1279" s="56">
        <f t="shared" ca="1" si="561"/>
        <v>0</v>
      </c>
      <c r="AI1279" s="56">
        <f t="shared" ca="1" si="561"/>
        <v>0</v>
      </c>
      <c r="AJ1279" s="56">
        <f t="shared" ca="1" si="562"/>
        <v>0</v>
      </c>
      <c r="AK1279" s="56">
        <f t="shared" ca="1" si="562"/>
        <v>0</v>
      </c>
      <c r="AL1279" s="56">
        <f t="shared" ca="1" si="562"/>
        <v>0</v>
      </c>
      <c r="AM1279" s="56">
        <f t="shared" ca="1" si="562"/>
        <v>0</v>
      </c>
      <c r="AN1279" s="56">
        <f t="shared" ca="1" si="562"/>
        <v>0</v>
      </c>
      <c r="AO1279" s="56">
        <f t="shared" ca="1" si="562"/>
        <v>0</v>
      </c>
      <c r="AP1279" s="56">
        <f t="shared" ca="1" si="562"/>
        <v>0</v>
      </c>
      <c r="AQ1279" s="56">
        <f t="shared" ca="1" si="562"/>
        <v>0</v>
      </c>
      <c r="AR1279" s="56">
        <f t="shared" ca="1" si="562"/>
        <v>0</v>
      </c>
      <c r="AS1279" s="56">
        <f t="shared" ca="1" si="562"/>
        <v>0</v>
      </c>
      <c r="AT1279" s="56">
        <f t="shared" ca="1" si="563"/>
        <v>0</v>
      </c>
      <c r="AU1279" s="56">
        <f t="shared" ca="1" si="563"/>
        <v>0</v>
      </c>
      <c r="AV1279" s="56">
        <f t="shared" ca="1" si="563"/>
        <v>0</v>
      </c>
      <c r="AW1279" s="56">
        <f t="shared" ca="1" si="563"/>
        <v>5184.7729300460005</v>
      </c>
      <c r="AX1279" s="56">
        <f t="shared" ca="1" si="563"/>
        <v>0</v>
      </c>
      <c r="AY1279" s="56">
        <f t="shared" ca="1" si="563"/>
        <v>0</v>
      </c>
      <c r="AZ1279" s="56">
        <f t="shared" ca="1" si="563"/>
        <v>0</v>
      </c>
      <c r="BA1279" s="56">
        <f t="shared" ca="1" si="563"/>
        <v>0</v>
      </c>
      <c r="BB1279" s="56">
        <f t="shared" ca="1" si="563"/>
        <v>0</v>
      </c>
      <c r="BC1279" s="56">
        <f t="shared" ca="1" si="563"/>
        <v>0</v>
      </c>
      <c r="BD1279" s="56">
        <f t="shared" ca="1" si="563"/>
        <v>0</v>
      </c>
      <c r="BE1279" s="56">
        <f t="shared" ca="1" si="563"/>
        <v>0</v>
      </c>
      <c r="BF1279" s="56">
        <f t="shared" ca="1" si="563"/>
        <v>0</v>
      </c>
      <c r="BG1279" s="56">
        <f t="shared" ca="1" si="563"/>
        <v>0</v>
      </c>
      <c r="BH1279" s="1"/>
    </row>
    <row r="1280" spans="2:60" s="4" customFormat="1" ht="12" customHeight="1" x14ac:dyDescent="0.2">
      <c r="B1280" s="117" t="s">
        <v>2409</v>
      </c>
      <c r="C1280" s="4" t="s">
        <v>2403</v>
      </c>
      <c r="E1280" s="62"/>
      <c r="F1280" s="63" t="s">
        <v>1678</v>
      </c>
      <c r="G1280" s="50" t="s">
        <v>1678</v>
      </c>
      <c r="H1280" s="50" t="s">
        <v>2405</v>
      </c>
      <c r="I1280" s="51"/>
      <c r="J1280" s="52">
        <v>30</v>
      </c>
      <c r="K1280" s="52"/>
      <c r="L1280" s="53">
        <v>43760</v>
      </c>
      <c r="M1280" s="54">
        <f t="shared" si="547"/>
        <v>2</v>
      </c>
      <c r="N1280" s="52">
        <f t="shared" si="548"/>
        <v>43</v>
      </c>
      <c r="O1280" s="55">
        <f t="shared" ca="1" si="549"/>
        <v>43</v>
      </c>
      <c r="P1280" s="55" t="str">
        <f t="shared" ca="1" si="550"/>
        <v>2019.10</v>
      </c>
      <c r="Q1280" s="56">
        <f t="shared" si="551"/>
        <v>1391.778530046</v>
      </c>
      <c r="R1280" s="52">
        <f t="shared" ca="1" si="552"/>
        <v>-104</v>
      </c>
      <c r="S1280" s="52"/>
      <c r="T1280" s="52" t="str">
        <f t="shared" ca="1" si="553"/>
        <v/>
      </c>
      <c r="U1280" s="57" t="s">
        <v>178</v>
      </c>
      <c r="V1280" s="58">
        <f t="shared" ca="1" si="554"/>
        <v>0</v>
      </c>
      <c r="W1280" s="59"/>
      <c r="X1280" s="60"/>
      <c r="Y1280" s="61">
        <v>1391.778530046</v>
      </c>
      <c r="Z1280" s="56">
        <f t="shared" ca="1" si="561"/>
        <v>0</v>
      </c>
      <c r="AA1280" s="56">
        <f t="shared" ca="1" si="561"/>
        <v>0</v>
      </c>
      <c r="AB1280" s="56">
        <f t="shared" ca="1" si="561"/>
        <v>0</v>
      </c>
      <c r="AC1280" s="56">
        <f t="shared" ca="1" si="561"/>
        <v>0</v>
      </c>
      <c r="AD1280" s="56">
        <f t="shared" ca="1" si="561"/>
        <v>0</v>
      </c>
      <c r="AE1280" s="56">
        <f t="shared" ca="1" si="561"/>
        <v>0</v>
      </c>
      <c r="AF1280" s="56">
        <f t="shared" ca="1" si="561"/>
        <v>0</v>
      </c>
      <c r="AG1280" s="56">
        <f t="shared" ca="1" si="561"/>
        <v>0</v>
      </c>
      <c r="AH1280" s="56">
        <f t="shared" ca="1" si="561"/>
        <v>0</v>
      </c>
      <c r="AI1280" s="56">
        <f t="shared" ca="1" si="561"/>
        <v>0</v>
      </c>
      <c r="AJ1280" s="56">
        <f t="shared" ca="1" si="562"/>
        <v>0</v>
      </c>
      <c r="AK1280" s="56">
        <f t="shared" ca="1" si="562"/>
        <v>0</v>
      </c>
      <c r="AL1280" s="56">
        <f t="shared" ca="1" si="562"/>
        <v>0</v>
      </c>
      <c r="AM1280" s="56">
        <f t="shared" ca="1" si="562"/>
        <v>0</v>
      </c>
      <c r="AN1280" s="56">
        <f t="shared" ca="1" si="562"/>
        <v>0</v>
      </c>
      <c r="AO1280" s="56">
        <f t="shared" ca="1" si="562"/>
        <v>0</v>
      </c>
      <c r="AP1280" s="56">
        <f t="shared" ca="1" si="562"/>
        <v>0</v>
      </c>
      <c r="AQ1280" s="56">
        <f t="shared" ca="1" si="562"/>
        <v>0</v>
      </c>
      <c r="AR1280" s="56">
        <f t="shared" ca="1" si="562"/>
        <v>0</v>
      </c>
      <c r="AS1280" s="56">
        <f t="shared" ca="1" si="562"/>
        <v>0</v>
      </c>
      <c r="AT1280" s="56">
        <f t="shared" ca="1" si="563"/>
        <v>0</v>
      </c>
      <c r="AU1280" s="56">
        <f t="shared" ca="1" si="563"/>
        <v>0</v>
      </c>
      <c r="AV1280" s="56">
        <f t="shared" ca="1" si="563"/>
        <v>0</v>
      </c>
      <c r="AW1280" s="56">
        <f t="shared" ca="1" si="563"/>
        <v>0</v>
      </c>
      <c r="AX1280" s="56">
        <f t="shared" ca="1" si="563"/>
        <v>1391.778530046</v>
      </c>
      <c r="AY1280" s="56">
        <f t="shared" ca="1" si="563"/>
        <v>0</v>
      </c>
      <c r="AZ1280" s="56">
        <f t="shared" ca="1" si="563"/>
        <v>0</v>
      </c>
      <c r="BA1280" s="56">
        <f t="shared" ca="1" si="563"/>
        <v>0</v>
      </c>
      <c r="BB1280" s="56">
        <f t="shared" ca="1" si="563"/>
        <v>0</v>
      </c>
      <c r="BC1280" s="56">
        <f t="shared" ca="1" si="563"/>
        <v>0</v>
      </c>
      <c r="BD1280" s="56">
        <f t="shared" ca="1" si="563"/>
        <v>0</v>
      </c>
      <c r="BE1280" s="56">
        <f t="shared" ca="1" si="563"/>
        <v>0</v>
      </c>
      <c r="BF1280" s="56">
        <f t="shared" ca="1" si="563"/>
        <v>0</v>
      </c>
      <c r="BG1280" s="56">
        <f t="shared" ca="1" si="563"/>
        <v>0</v>
      </c>
      <c r="BH1280" s="1"/>
    </row>
    <row r="1281" spans="2:60" s="4" customFormat="1" ht="12" customHeight="1" x14ac:dyDescent="0.2">
      <c r="B1281" s="117" t="s">
        <v>2409</v>
      </c>
      <c r="C1281" s="4" t="s">
        <v>2403</v>
      </c>
      <c r="E1281" s="62"/>
      <c r="F1281" s="63" t="s">
        <v>1678</v>
      </c>
      <c r="G1281" s="50" t="s">
        <v>1678</v>
      </c>
      <c r="H1281" s="50" t="s">
        <v>2405</v>
      </c>
      <c r="I1281" s="51"/>
      <c r="J1281" s="52">
        <v>30</v>
      </c>
      <c r="K1281" s="52"/>
      <c r="L1281" s="53">
        <v>43767</v>
      </c>
      <c r="M1281" s="54">
        <f t="shared" si="547"/>
        <v>2</v>
      </c>
      <c r="N1281" s="52">
        <f t="shared" si="548"/>
        <v>44</v>
      </c>
      <c r="O1281" s="55">
        <f t="shared" ca="1" si="549"/>
        <v>44</v>
      </c>
      <c r="P1281" s="55" t="str">
        <f t="shared" ca="1" si="550"/>
        <v>2019.10</v>
      </c>
      <c r="Q1281" s="56">
        <f t="shared" si="551"/>
        <v>1739.7231625575</v>
      </c>
      <c r="R1281" s="52">
        <f t="shared" ca="1" si="552"/>
        <v>-111</v>
      </c>
      <c r="S1281" s="52"/>
      <c r="T1281" s="52" t="str">
        <f t="shared" ca="1" si="553"/>
        <v/>
      </c>
      <c r="U1281" s="57" t="s">
        <v>178</v>
      </c>
      <c r="V1281" s="58">
        <f t="shared" ca="1" si="554"/>
        <v>0</v>
      </c>
      <c r="W1281" s="59"/>
      <c r="X1281" s="60"/>
      <c r="Y1281" s="61">
        <v>1739.7231625575</v>
      </c>
      <c r="Z1281" s="56">
        <f t="shared" ref="Z1281:AI1289" ca="1" si="564">IF($O1281-WEEKNUM(Z$1815)=0,$Y1281,0)</f>
        <v>0</v>
      </c>
      <c r="AA1281" s="56">
        <f t="shared" ca="1" si="564"/>
        <v>0</v>
      </c>
      <c r="AB1281" s="56">
        <f t="shared" ca="1" si="564"/>
        <v>0</v>
      </c>
      <c r="AC1281" s="56">
        <f t="shared" ca="1" si="564"/>
        <v>0</v>
      </c>
      <c r="AD1281" s="56">
        <f t="shared" ca="1" si="564"/>
        <v>0</v>
      </c>
      <c r="AE1281" s="56">
        <f t="shared" ca="1" si="564"/>
        <v>0</v>
      </c>
      <c r="AF1281" s="56">
        <f t="shared" ca="1" si="564"/>
        <v>0</v>
      </c>
      <c r="AG1281" s="56">
        <f t="shared" ca="1" si="564"/>
        <v>0</v>
      </c>
      <c r="AH1281" s="56">
        <f t="shared" ca="1" si="564"/>
        <v>0</v>
      </c>
      <c r="AI1281" s="56">
        <f t="shared" ca="1" si="564"/>
        <v>0</v>
      </c>
      <c r="AJ1281" s="56">
        <f t="shared" ref="AJ1281:AS1289" ca="1" si="565">IF($O1281-WEEKNUM(AJ$1815)=0,$Y1281,0)</f>
        <v>0</v>
      </c>
      <c r="AK1281" s="56">
        <f t="shared" ca="1" si="565"/>
        <v>0</v>
      </c>
      <c r="AL1281" s="56">
        <f t="shared" ca="1" si="565"/>
        <v>0</v>
      </c>
      <c r="AM1281" s="56">
        <f t="shared" ca="1" si="565"/>
        <v>0</v>
      </c>
      <c r="AN1281" s="56">
        <f t="shared" ca="1" si="565"/>
        <v>0</v>
      </c>
      <c r="AO1281" s="56">
        <f t="shared" ca="1" si="565"/>
        <v>0</v>
      </c>
      <c r="AP1281" s="56">
        <f t="shared" ca="1" si="565"/>
        <v>0</v>
      </c>
      <c r="AQ1281" s="56">
        <f t="shared" ca="1" si="565"/>
        <v>0</v>
      </c>
      <c r="AR1281" s="56">
        <f t="shared" ca="1" si="565"/>
        <v>0</v>
      </c>
      <c r="AS1281" s="56">
        <f t="shared" ca="1" si="565"/>
        <v>0</v>
      </c>
      <c r="AT1281" s="56">
        <f t="shared" ref="AT1281:BG1289" ca="1" si="566">IF($O1281-WEEKNUM(AT$1815)=0,$Y1281,0)</f>
        <v>0</v>
      </c>
      <c r="AU1281" s="56">
        <f t="shared" ca="1" si="566"/>
        <v>0</v>
      </c>
      <c r="AV1281" s="56">
        <f t="shared" ca="1" si="566"/>
        <v>0</v>
      </c>
      <c r="AW1281" s="56">
        <f t="shared" ca="1" si="566"/>
        <v>0</v>
      </c>
      <c r="AX1281" s="56">
        <f t="shared" ca="1" si="566"/>
        <v>0</v>
      </c>
      <c r="AY1281" s="56">
        <f t="shared" ca="1" si="566"/>
        <v>1739.7231625575</v>
      </c>
      <c r="AZ1281" s="56">
        <f t="shared" ca="1" si="566"/>
        <v>0</v>
      </c>
      <c r="BA1281" s="56">
        <f t="shared" ca="1" si="566"/>
        <v>0</v>
      </c>
      <c r="BB1281" s="56">
        <f t="shared" ca="1" si="566"/>
        <v>0</v>
      </c>
      <c r="BC1281" s="56">
        <f t="shared" ca="1" si="566"/>
        <v>0</v>
      </c>
      <c r="BD1281" s="56">
        <f t="shared" ca="1" si="566"/>
        <v>0</v>
      </c>
      <c r="BE1281" s="56">
        <f t="shared" ca="1" si="566"/>
        <v>0</v>
      </c>
      <c r="BF1281" s="56">
        <f t="shared" ca="1" si="566"/>
        <v>0</v>
      </c>
      <c r="BG1281" s="56">
        <f t="shared" ca="1" si="566"/>
        <v>0</v>
      </c>
      <c r="BH1281" s="1"/>
    </row>
    <row r="1282" spans="2:60" s="4" customFormat="1" ht="12" customHeight="1" x14ac:dyDescent="0.2">
      <c r="B1282" s="117" t="s">
        <v>2409</v>
      </c>
      <c r="C1282" s="4" t="s">
        <v>2403</v>
      </c>
      <c r="E1282" s="62"/>
      <c r="F1282" s="63" t="s">
        <v>1678</v>
      </c>
      <c r="G1282" s="50" t="s">
        <v>1678</v>
      </c>
      <c r="H1282" s="50" t="s">
        <v>2405</v>
      </c>
      <c r="I1282" s="51"/>
      <c r="J1282" s="52">
        <v>30</v>
      </c>
      <c r="K1282" s="52"/>
      <c r="L1282" s="53">
        <v>43774</v>
      </c>
      <c r="M1282" s="54">
        <f t="shared" si="547"/>
        <v>2</v>
      </c>
      <c r="N1282" s="52">
        <f t="shared" si="548"/>
        <v>45</v>
      </c>
      <c r="O1282" s="55">
        <f t="shared" ca="1" si="549"/>
        <v>45</v>
      </c>
      <c r="P1282" s="55" t="str">
        <f t="shared" ca="1" si="550"/>
        <v>2019.11</v>
      </c>
      <c r="Q1282" s="56">
        <f t="shared" si="551"/>
        <v>1739.7231625575</v>
      </c>
      <c r="R1282" s="52">
        <f t="shared" ca="1" si="552"/>
        <v>-118</v>
      </c>
      <c r="S1282" s="52"/>
      <c r="T1282" s="52" t="str">
        <f t="shared" ca="1" si="553"/>
        <v/>
      </c>
      <c r="U1282" s="57" t="s">
        <v>178</v>
      </c>
      <c r="V1282" s="58">
        <f t="shared" ca="1" si="554"/>
        <v>0</v>
      </c>
      <c r="W1282" s="59"/>
      <c r="X1282" s="60"/>
      <c r="Y1282" s="61">
        <v>1739.7231625575</v>
      </c>
      <c r="Z1282" s="56">
        <f t="shared" ca="1" si="564"/>
        <v>0</v>
      </c>
      <c r="AA1282" s="56">
        <f t="shared" ca="1" si="564"/>
        <v>0</v>
      </c>
      <c r="AB1282" s="56">
        <f t="shared" ca="1" si="564"/>
        <v>0</v>
      </c>
      <c r="AC1282" s="56">
        <f t="shared" ca="1" si="564"/>
        <v>0</v>
      </c>
      <c r="AD1282" s="56">
        <f t="shared" ca="1" si="564"/>
        <v>0</v>
      </c>
      <c r="AE1282" s="56">
        <f t="shared" ca="1" si="564"/>
        <v>0</v>
      </c>
      <c r="AF1282" s="56">
        <f t="shared" ca="1" si="564"/>
        <v>0</v>
      </c>
      <c r="AG1282" s="56">
        <f t="shared" ca="1" si="564"/>
        <v>0</v>
      </c>
      <c r="AH1282" s="56">
        <f t="shared" ca="1" si="564"/>
        <v>0</v>
      </c>
      <c r="AI1282" s="56">
        <f t="shared" ca="1" si="564"/>
        <v>0</v>
      </c>
      <c r="AJ1282" s="56">
        <f t="shared" ca="1" si="565"/>
        <v>0</v>
      </c>
      <c r="AK1282" s="56">
        <f t="shared" ca="1" si="565"/>
        <v>0</v>
      </c>
      <c r="AL1282" s="56">
        <f t="shared" ca="1" si="565"/>
        <v>0</v>
      </c>
      <c r="AM1282" s="56">
        <f t="shared" ca="1" si="565"/>
        <v>0</v>
      </c>
      <c r="AN1282" s="56">
        <f t="shared" ca="1" si="565"/>
        <v>0</v>
      </c>
      <c r="AO1282" s="56">
        <f t="shared" ca="1" si="565"/>
        <v>0</v>
      </c>
      <c r="AP1282" s="56">
        <f t="shared" ca="1" si="565"/>
        <v>0</v>
      </c>
      <c r="AQ1282" s="56">
        <f t="shared" ca="1" si="565"/>
        <v>0</v>
      </c>
      <c r="AR1282" s="56">
        <f t="shared" ca="1" si="565"/>
        <v>0</v>
      </c>
      <c r="AS1282" s="56">
        <f t="shared" ca="1" si="565"/>
        <v>0</v>
      </c>
      <c r="AT1282" s="56">
        <f t="shared" ca="1" si="566"/>
        <v>0</v>
      </c>
      <c r="AU1282" s="56">
        <f t="shared" ca="1" si="566"/>
        <v>0</v>
      </c>
      <c r="AV1282" s="56">
        <f t="shared" ca="1" si="566"/>
        <v>0</v>
      </c>
      <c r="AW1282" s="56">
        <f t="shared" ca="1" si="566"/>
        <v>0</v>
      </c>
      <c r="AX1282" s="56">
        <f t="shared" ca="1" si="566"/>
        <v>0</v>
      </c>
      <c r="AY1282" s="56">
        <f t="shared" ca="1" si="566"/>
        <v>0</v>
      </c>
      <c r="AZ1282" s="56">
        <f t="shared" ca="1" si="566"/>
        <v>1739.7231625575</v>
      </c>
      <c r="BA1282" s="56">
        <f t="shared" ca="1" si="566"/>
        <v>0</v>
      </c>
      <c r="BB1282" s="56">
        <f t="shared" ca="1" si="566"/>
        <v>0</v>
      </c>
      <c r="BC1282" s="56">
        <f t="shared" ca="1" si="566"/>
        <v>0</v>
      </c>
      <c r="BD1282" s="56">
        <f t="shared" ca="1" si="566"/>
        <v>0</v>
      </c>
      <c r="BE1282" s="56">
        <f t="shared" ca="1" si="566"/>
        <v>0</v>
      </c>
      <c r="BF1282" s="56">
        <f t="shared" ca="1" si="566"/>
        <v>0</v>
      </c>
      <c r="BG1282" s="56">
        <f t="shared" ca="1" si="566"/>
        <v>0</v>
      </c>
      <c r="BH1282" s="1"/>
    </row>
    <row r="1283" spans="2:60" s="4" customFormat="1" ht="12" customHeight="1" x14ac:dyDescent="0.2">
      <c r="B1283" s="117" t="s">
        <v>2409</v>
      </c>
      <c r="C1283" s="4" t="s">
        <v>2403</v>
      </c>
      <c r="E1283" s="62"/>
      <c r="F1283" s="63" t="s">
        <v>1678</v>
      </c>
      <c r="G1283" s="50" t="s">
        <v>1678</v>
      </c>
      <c r="H1283" s="50" t="s">
        <v>2405</v>
      </c>
      <c r="I1283" s="51"/>
      <c r="J1283" s="52">
        <v>30</v>
      </c>
      <c r="K1283" s="52"/>
      <c r="L1283" s="53">
        <v>43781</v>
      </c>
      <c r="M1283" s="54">
        <f t="shared" si="547"/>
        <v>2</v>
      </c>
      <c r="N1283" s="52">
        <f t="shared" si="548"/>
        <v>46</v>
      </c>
      <c r="O1283" s="55">
        <f t="shared" ca="1" si="549"/>
        <v>46</v>
      </c>
      <c r="P1283" s="55" t="str">
        <f t="shared" ca="1" si="550"/>
        <v>2019.11</v>
      </c>
      <c r="Q1283" s="56">
        <f t="shared" si="551"/>
        <v>1739.7231625575</v>
      </c>
      <c r="R1283" s="52">
        <f t="shared" ca="1" si="552"/>
        <v>-125</v>
      </c>
      <c r="S1283" s="52"/>
      <c r="T1283" s="52" t="str">
        <f t="shared" ca="1" si="553"/>
        <v/>
      </c>
      <c r="U1283" s="57" t="s">
        <v>178</v>
      </c>
      <c r="V1283" s="58">
        <f t="shared" ca="1" si="554"/>
        <v>0</v>
      </c>
      <c r="W1283" s="59"/>
      <c r="X1283" s="60"/>
      <c r="Y1283" s="61">
        <v>1739.7231625575</v>
      </c>
      <c r="Z1283" s="56">
        <f t="shared" ca="1" si="564"/>
        <v>0</v>
      </c>
      <c r="AA1283" s="56">
        <f t="shared" ca="1" si="564"/>
        <v>0</v>
      </c>
      <c r="AB1283" s="56">
        <f t="shared" ca="1" si="564"/>
        <v>0</v>
      </c>
      <c r="AC1283" s="56">
        <f t="shared" ca="1" si="564"/>
        <v>0</v>
      </c>
      <c r="AD1283" s="56">
        <f t="shared" ca="1" si="564"/>
        <v>0</v>
      </c>
      <c r="AE1283" s="56">
        <f t="shared" ca="1" si="564"/>
        <v>0</v>
      </c>
      <c r="AF1283" s="56">
        <f t="shared" ca="1" si="564"/>
        <v>0</v>
      </c>
      <c r="AG1283" s="56">
        <f t="shared" ca="1" si="564"/>
        <v>0</v>
      </c>
      <c r="AH1283" s="56">
        <f t="shared" ca="1" si="564"/>
        <v>0</v>
      </c>
      <c r="AI1283" s="56">
        <f t="shared" ca="1" si="564"/>
        <v>0</v>
      </c>
      <c r="AJ1283" s="56">
        <f t="shared" ca="1" si="565"/>
        <v>0</v>
      </c>
      <c r="AK1283" s="56">
        <f t="shared" ca="1" si="565"/>
        <v>0</v>
      </c>
      <c r="AL1283" s="56">
        <f t="shared" ca="1" si="565"/>
        <v>0</v>
      </c>
      <c r="AM1283" s="56">
        <f t="shared" ca="1" si="565"/>
        <v>0</v>
      </c>
      <c r="AN1283" s="56">
        <f t="shared" ca="1" si="565"/>
        <v>0</v>
      </c>
      <c r="AO1283" s="56">
        <f t="shared" ca="1" si="565"/>
        <v>0</v>
      </c>
      <c r="AP1283" s="56">
        <f t="shared" ca="1" si="565"/>
        <v>0</v>
      </c>
      <c r="AQ1283" s="56">
        <f t="shared" ca="1" si="565"/>
        <v>0</v>
      </c>
      <c r="AR1283" s="56">
        <f t="shared" ca="1" si="565"/>
        <v>0</v>
      </c>
      <c r="AS1283" s="56">
        <f t="shared" ca="1" si="565"/>
        <v>0</v>
      </c>
      <c r="AT1283" s="56">
        <f t="shared" ca="1" si="566"/>
        <v>0</v>
      </c>
      <c r="AU1283" s="56">
        <f t="shared" ca="1" si="566"/>
        <v>0</v>
      </c>
      <c r="AV1283" s="56">
        <f t="shared" ca="1" si="566"/>
        <v>0</v>
      </c>
      <c r="AW1283" s="56">
        <f t="shared" ca="1" si="566"/>
        <v>0</v>
      </c>
      <c r="AX1283" s="56">
        <f t="shared" ca="1" si="566"/>
        <v>0</v>
      </c>
      <c r="AY1283" s="56">
        <f t="shared" ca="1" si="566"/>
        <v>0</v>
      </c>
      <c r="AZ1283" s="56">
        <f t="shared" ca="1" si="566"/>
        <v>0</v>
      </c>
      <c r="BA1283" s="56">
        <f t="shared" ca="1" si="566"/>
        <v>1739.7231625575</v>
      </c>
      <c r="BB1283" s="56">
        <f t="shared" ca="1" si="566"/>
        <v>0</v>
      </c>
      <c r="BC1283" s="56">
        <f t="shared" ca="1" si="566"/>
        <v>0</v>
      </c>
      <c r="BD1283" s="56">
        <f t="shared" ca="1" si="566"/>
        <v>0</v>
      </c>
      <c r="BE1283" s="56">
        <f t="shared" ca="1" si="566"/>
        <v>0</v>
      </c>
      <c r="BF1283" s="56">
        <f t="shared" ca="1" si="566"/>
        <v>0</v>
      </c>
      <c r="BG1283" s="56">
        <f t="shared" ca="1" si="566"/>
        <v>0</v>
      </c>
      <c r="BH1283" s="1"/>
    </row>
    <row r="1284" spans="2:60" s="4" customFormat="1" ht="12" customHeight="1" x14ac:dyDescent="0.2">
      <c r="B1284" s="117" t="s">
        <v>2409</v>
      </c>
      <c r="C1284" s="4" t="s">
        <v>2403</v>
      </c>
      <c r="E1284" s="62"/>
      <c r="F1284" s="63" t="s">
        <v>1678</v>
      </c>
      <c r="G1284" s="50" t="s">
        <v>1678</v>
      </c>
      <c r="H1284" s="50" t="s">
        <v>2405</v>
      </c>
      <c r="I1284" s="51"/>
      <c r="J1284" s="52">
        <v>30</v>
      </c>
      <c r="K1284" s="52"/>
      <c r="L1284" s="53">
        <v>43788</v>
      </c>
      <c r="M1284" s="54">
        <f t="shared" si="547"/>
        <v>2</v>
      </c>
      <c r="N1284" s="52">
        <f t="shared" si="548"/>
        <v>47</v>
      </c>
      <c r="O1284" s="55">
        <f t="shared" ca="1" si="549"/>
        <v>47</v>
      </c>
      <c r="P1284" s="55" t="str">
        <f t="shared" ca="1" si="550"/>
        <v>2019.11</v>
      </c>
      <c r="Q1284" s="56">
        <f t="shared" si="551"/>
        <v>5532.7175625575001</v>
      </c>
      <c r="R1284" s="52">
        <f t="shared" ca="1" si="552"/>
        <v>-132</v>
      </c>
      <c r="S1284" s="52"/>
      <c r="T1284" s="52" t="str">
        <f t="shared" ca="1" si="553"/>
        <v/>
      </c>
      <c r="U1284" s="57" t="s">
        <v>178</v>
      </c>
      <c r="V1284" s="58">
        <f t="shared" ca="1" si="554"/>
        <v>0</v>
      </c>
      <c r="W1284" s="59"/>
      <c r="X1284" s="60"/>
      <c r="Y1284" s="61">
        <v>5532.7175625575001</v>
      </c>
      <c r="Z1284" s="56">
        <f t="shared" ca="1" si="564"/>
        <v>0</v>
      </c>
      <c r="AA1284" s="56">
        <f t="shared" ca="1" si="564"/>
        <v>0</v>
      </c>
      <c r="AB1284" s="56">
        <f t="shared" ca="1" si="564"/>
        <v>0</v>
      </c>
      <c r="AC1284" s="56">
        <f t="shared" ca="1" si="564"/>
        <v>0</v>
      </c>
      <c r="AD1284" s="56">
        <f t="shared" ca="1" si="564"/>
        <v>0</v>
      </c>
      <c r="AE1284" s="56">
        <f t="shared" ca="1" si="564"/>
        <v>0</v>
      </c>
      <c r="AF1284" s="56">
        <f t="shared" ca="1" si="564"/>
        <v>0</v>
      </c>
      <c r="AG1284" s="56">
        <f t="shared" ca="1" si="564"/>
        <v>0</v>
      </c>
      <c r="AH1284" s="56">
        <f t="shared" ca="1" si="564"/>
        <v>0</v>
      </c>
      <c r="AI1284" s="56">
        <f t="shared" ca="1" si="564"/>
        <v>0</v>
      </c>
      <c r="AJ1284" s="56">
        <f t="shared" ca="1" si="565"/>
        <v>0</v>
      </c>
      <c r="AK1284" s="56">
        <f t="shared" ca="1" si="565"/>
        <v>0</v>
      </c>
      <c r="AL1284" s="56">
        <f t="shared" ca="1" si="565"/>
        <v>0</v>
      </c>
      <c r="AM1284" s="56">
        <f t="shared" ca="1" si="565"/>
        <v>0</v>
      </c>
      <c r="AN1284" s="56">
        <f t="shared" ca="1" si="565"/>
        <v>0</v>
      </c>
      <c r="AO1284" s="56">
        <f t="shared" ca="1" si="565"/>
        <v>0</v>
      </c>
      <c r="AP1284" s="56">
        <f t="shared" ca="1" si="565"/>
        <v>0</v>
      </c>
      <c r="AQ1284" s="56">
        <f t="shared" ca="1" si="565"/>
        <v>0</v>
      </c>
      <c r="AR1284" s="56">
        <f t="shared" ca="1" si="565"/>
        <v>0</v>
      </c>
      <c r="AS1284" s="56">
        <f t="shared" ca="1" si="565"/>
        <v>0</v>
      </c>
      <c r="AT1284" s="56">
        <f t="shared" ca="1" si="566"/>
        <v>0</v>
      </c>
      <c r="AU1284" s="56">
        <f t="shared" ca="1" si="566"/>
        <v>0</v>
      </c>
      <c r="AV1284" s="56">
        <f t="shared" ca="1" si="566"/>
        <v>0</v>
      </c>
      <c r="AW1284" s="56">
        <f t="shared" ca="1" si="566"/>
        <v>0</v>
      </c>
      <c r="AX1284" s="56">
        <f t="shared" ca="1" si="566"/>
        <v>0</v>
      </c>
      <c r="AY1284" s="56">
        <f t="shared" ca="1" si="566"/>
        <v>0</v>
      </c>
      <c r="AZ1284" s="56">
        <f t="shared" ca="1" si="566"/>
        <v>0</v>
      </c>
      <c r="BA1284" s="56">
        <f t="shared" ca="1" si="566"/>
        <v>0</v>
      </c>
      <c r="BB1284" s="56">
        <f t="shared" ca="1" si="566"/>
        <v>5532.7175625575001</v>
      </c>
      <c r="BC1284" s="56">
        <f t="shared" ca="1" si="566"/>
        <v>0</v>
      </c>
      <c r="BD1284" s="56">
        <f t="shared" ca="1" si="566"/>
        <v>0</v>
      </c>
      <c r="BE1284" s="56">
        <f t="shared" ca="1" si="566"/>
        <v>0</v>
      </c>
      <c r="BF1284" s="56">
        <f t="shared" ca="1" si="566"/>
        <v>0</v>
      </c>
      <c r="BG1284" s="56">
        <f t="shared" ca="1" si="566"/>
        <v>0</v>
      </c>
      <c r="BH1284" s="1"/>
    </row>
    <row r="1285" spans="2:60" s="4" customFormat="1" ht="12" customHeight="1" x14ac:dyDescent="0.2">
      <c r="B1285" s="117" t="s">
        <v>2409</v>
      </c>
      <c r="C1285" s="4" t="s">
        <v>2403</v>
      </c>
      <c r="E1285" s="62"/>
      <c r="F1285" s="63" t="s">
        <v>1678</v>
      </c>
      <c r="G1285" s="50" t="s">
        <v>1678</v>
      </c>
      <c r="H1285" s="50" t="s">
        <v>2405</v>
      </c>
      <c r="I1285" s="51"/>
      <c r="J1285" s="52">
        <v>30</v>
      </c>
      <c r="K1285" s="52"/>
      <c r="L1285" s="53">
        <v>43795</v>
      </c>
      <c r="M1285" s="54">
        <f t="shared" si="547"/>
        <v>2</v>
      </c>
      <c r="N1285" s="52">
        <f t="shared" si="548"/>
        <v>48</v>
      </c>
      <c r="O1285" s="55">
        <f t="shared" ca="1" si="549"/>
        <v>48</v>
      </c>
      <c r="P1285" s="55" t="str">
        <f t="shared" ca="1" si="550"/>
        <v>2019.11</v>
      </c>
      <c r="Q1285" s="56">
        <f t="shared" si="551"/>
        <v>1739.7231625575</v>
      </c>
      <c r="R1285" s="52">
        <f t="shared" ca="1" si="552"/>
        <v>-139</v>
      </c>
      <c r="S1285" s="52"/>
      <c r="T1285" s="52" t="str">
        <f t="shared" ca="1" si="553"/>
        <v/>
      </c>
      <c r="U1285" s="57" t="s">
        <v>178</v>
      </c>
      <c r="V1285" s="58">
        <f t="shared" ca="1" si="554"/>
        <v>0</v>
      </c>
      <c r="W1285" s="59"/>
      <c r="X1285" s="60"/>
      <c r="Y1285" s="61">
        <v>1739.7231625575</v>
      </c>
      <c r="Z1285" s="56">
        <f t="shared" ca="1" si="564"/>
        <v>0</v>
      </c>
      <c r="AA1285" s="56">
        <f t="shared" ca="1" si="564"/>
        <v>0</v>
      </c>
      <c r="AB1285" s="56">
        <f t="shared" ca="1" si="564"/>
        <v>0</v>
      </c>
      <c r="AC1285" s="56">
        <f t="shared" ca="1" si="564"/>
        <v>0</v>
      </c>
      <c r="AD1285" s="56">
        <f t="shared" ca="1" si="564"/>
        <v>0</v>
      </c>
      <c r="AE1285" s="56">
        <f t="shared" ca="1" si="564"/>
        <v>0</v>
      </c>
      <c r="AF1285" s="56">
        <f t="shared" ca="1" si="564"/>
        <v>0</v>
      </c>
      <c r="AG1285" s="56">
        <f t="shared" ca="1" si="564"/>
        <v>0</v>
      </c>
      <c r="AH1285" s="56">
        <f t="shared" ca="1" si="564"/>
        <v>0</v>
      </c>
      <c r="AI1285" s="56">
        <f t="shared" ca="1" si="564"/>
        <v>0</v>
      </c>
      <c r="AJ1285" s="56">
        <f t="shared" ca="1" si="565"/>
        <v>0</v>
      </c>
      <c r="AK1285" s="56">
        <f t="shared" ca="1" si="565"/>
        <v>0</v>
      </c>
      <c r="AL1285" s="56">
        <f t="shared" ca="1" si="565"/>
        <v>0</v>
      </c>
      <c r="AM1285" s="56">
        <f t="shared" ca="1" si="565"/>
        <v>0</v>
      </c>
      <c r="AN1285" s="56">
        <f t="shared" ca="1" si="565"/>
        <v>0</v>
      </c>
      <c r="AO1285" s="56">
        <f t="shared" ca="1" si="565"/>
        <v>0</v>
      </c>
      <c r="AP1285" s="56">
        <f t="shared" ca="1" si="565"/>
        <v>0</v>
      </c>
      <c r="AQ1285" s="56">
        <f t="shared" ca="1" si="565"/>
        <v>0</v>
      </c>
      <c r="AR1285" s="56">
        <f t="shared" ca="1" si="565"/>
        <v>0</v>
      </c>
      <c r="AS1285" s="56">
        <f t="shared" ca="1" si="565"/>
        <v>0</v>
      </c>
      <c r="AT1285" s="56">
        <f t="shared" ca="1" si="566"/>
        <v>0</v>
      </c>
      <c r="AU1285" s="56">
        <f t="shared" ca="1" si="566"/>
        <v>0</v>
      </c>
      <c r="AV1285" s="56">
        <f t="shared" ca="1" si="566"/>
        <v>0</v>
      </c>
      <c r="AW1285" s="56">
        <f t="shared" ca="1" si="566"/>
        <v>0</v>
      </c>
      <c r="AX1285" s="56">
        <f t="shared" ca="1" si="566"/>
        <v>0</v>
      </c>
      <c r="AY1285" s="56">
        <f t="shared" ca="1" si="566"/>
        <v>0</v>
      </c>
      <c r="AZ1285" s="56">
        <f t="shared" ca="1" si="566"/>
        <v>0</v>
      </c>
      <c r="BA1285" s="56">
        <f t="shared" ca="1" si="566"/>
        <v>0</v>
      </c>
      <c r="BB1285" s="56">
        <f t="shared" ca="1" si="566"/>
        <v>0</v>
      </c>
      <c r="BC1285" s="56">
        <f t="shared" ca="1" si="566"/>
        <v>1739.7231625575</v>
      </c>
      <c r="BD1285" s="56">
        <f t="shared" ca="1" si="566"/>
        <v>0</v>
      </c>
      <c r="BE1285" s="56">
        <f t="shared" ca="1" si="566"/>
        <v>0</v>
      </c>
      <c r="BF1285" s="56">
        <f t="shared" ca="1" si="566"/>
        <v>0</v>
      </c>
      <c r="BG1285" s="56">
        <f t="shared" ca="1" si="566"/>
        <v>0</v>
      </c>
      <c r="BH1285" s="1"/>
    </row>
    <row r="1286" spans="2:60" s="4" customFormat="1" ht="12" customHeight="1" x14ac:dyDescent="0.2">
      <c r="B1286" s="117" t="s">
        <v>2409</v>
      </c>
      <c r="C1286" s="4" t="s">
        <v>2403</v>
      </c>
      <c r="E1286" s="62"/>
      <c r="F1286" s="63" t="s">
        <v>1678</v>
      </c>
      <c r="G1286" s="50" t="s">
        <v>1678</v>
      </c>
      <c r="H1286" s="50" t="s">
        <v>2405</v>
      </c>
      <c r="I1286" s="51"/>
      <c r="J1286" s="52">
        <v>30</v>
      </c>
      <c r="K1286" s="52"/>
      <c r="L1286" s="53">
        <v>43802</v>
      </c>
      <c r="M1286" s="54">
        <f t="shared" si="547"/>
        <v>2</v>
      </c>
      <c r="N1286" s="52">
        <f t="shared" si="548"/>
        <v>49</v>
      </c>
      <c r="O1286" s="55">
        <f t="shared" ca="1" si="549"/>
        <v>49</v>
      </c>
      <c r="P1286" s="55" t="str">
        <f t="shared" ca="1" si="550"/>
        <v>2019.12</v>
      </c>
      <c r="Q1286" s="56">
        <f t="shared" si="551"/>
        <v>1739.7231625575</v>
      </c>
      <c r="R1286" s="52">
        <f t="shared" ca="1" si="552"/>
        <v>-146</v>
      </c>
      <c r="S1286" s="52"/>
      <c r="T1286" s="52" t="str">
        <f t="shared" ca="1" si="553"/>
        <v/>
      </c>
      <c r="U1286" s="57" t="s">
        <v>178</v>
      </c>
      <c r="V1286" s="58">
        <f t="shared" ca="1" si="554"/>
        <v>0</v>
      </c>
      <c r="W1286" s="59"/>
      <c r="X1286" s="60"/>
      <c r="Y1286" s="61">
        <v>1739.7231625575</v>
      </c>
      <c r="Z1286" s="56">
        <f t="shared" ca="1" si="564"/>
        <v>0</v>
      </c>
      <c r="AA1286" s="56">
        <f t="shared" ca="1" si="564"/>
        <v>0</v>
      </c>
      <c r="AB1286" s="56">
        <f t="shared" ca="1" si="564"/>
        <v>0</v>
      </c>
      <c r="AC1286" s="56">
        <f t="shared" ca="1" si="564"/>
        <v>0</v>
      </c>
      <c r="AD1286" s="56">
        <f t="shared" ca="1" si="564"/>
        <v>0</v>
      </c>
      <c r="AE1286" s="56">
        <f t="shared" ca="1" si="564"/>
        <v>0</v>
      </c>
      <c r="AF1286" s="56">
        <f t="shared" ca="1" si="564"/>
        <v>0</v>
      </c>
      <c r="AG1286" s="56">
        <f t="shared" ca="1" si="564"/>
        <v>0</v>
      </c>
      <c r="AH1286" s="56">
        <f t="shared" ca="1" si="564"/>
        <v>0</v>
      </c>
      <c r="AI1286" s="56">
        <f t="shared" ca="1" si="564"/>
        <v>0</v>
      </c>
      <c r="AJ1286" s="56">
        <f t="shared" ca="1" si="565"/>
        <v>0</v>
      </c>
      <c r="AK1286" s="56">
        <f t="shared" ca="1" si="565"/>
        <v>0</v>
      </c>
      <c r="AL1286" s="56">
        <f t="shared" ca="1" si="565"/>
        <v>0</v>
      </c>
      <c r="AM1286" s="56">
        <f t="shared" ca="1" si="565"/>
        <v>0</v>
      </c>
      <c r="AN1286" s="56">
        <f t="shared" ca="1" si="565"/>
        <v>0</v>
      </c>
      <c r="AO1286" s="56">
        <f t="shared" ca="1" si="565"/>
        <v>0</v>
      </c>
      <c r="AP1286" s="56">
        <f t="shared" ca="1" si="565"/>
        <v>0</v>
      </c>
      <c r="AQ1286" s="56">
        <f t="shared" ca="1" si="565"/>
        <v>0</v>
      </c>
      <c r="AR1286" s="56">
        <f t="shared" ca="1" si="565"/>
        <v>0</v>
      </c>
      <c r="AS1286" s="56">
        <f t="shared" ca="1" si="565"/>
        <v>0</v>
      </c>
      <c r="AT1286" s="56">
        <f t="shared" ca="1" si="566"/>
        <v>0</v>
      </c>
      <c r="AU1286" s="56">
        <f t="shared" ca="1" si="566"/>
        <v>0</v>
      </c>
      <c r="AV1286" s="56">
        <f t="shared" ca="1" si="566"/>
        <v>0</v>
      </c>
      <c r="AW1286" s="56">
        <f t="shared" ca="1" si="566"/>
        <v>0</v>
      </c>
      <c r="AX1286" s="56">
        <f t="shared" ca="1" si="566"/>
        <v>0</v>
      </c>
      <c r="AY1286" s="56">
        <f t="shared" ca="1" si="566"/>
        <v>0</v>
      </c>
      <c r="AZ1286" s="56">
        <f t="shared" ca="1" si="566"/>
        <v>0</v>
      </c>
      <c r="BA1286" s="56">
        <f t="shared" ca="1" si="566"/>
        <v>0</v>
      </c>
      <c r="BB1286" s="56">
        <f t="shared" ca="1" si="566"/>
        <v>0</v>
      </c>
      <c r="BC1286" s="56">
        <f t="shared" ca="1" si="566"/>
        <v>0</v>
      </c>
      <c r="BD1286" s="56">
        <f t="shared" ca="1" si="566"/>
        <v>1739.7231625575</v>
      </c>
      <c r="BE1286" s="56">
        <f t="shared" ca="1" si="566"/>
        <v>0</v>
      </c>
      <c r="BF1286" s="56">
        <f t="shared" ca="1" si="566"/>
        <v>0</v>
      </c>
      <c r="BG1286" s="56">
        <f t="shared" ca="1" si="566"/>
        <v>0</v>
      </c>
      <c r="BH1286" s="1"/>
    </row>
    <row r="1287" spans="2:60" s="4" customFormat="1" ht="12" customHeight="1" x14ac:dyDescent="0.2">
      <c r="B1287" s="117" t="s">
        <v>2409</v>
      </c>
      <c r="C1287" s="4" t="s">
        <v>2403</v>
      </c>
      <c r="E1287" s="62"/>
      <c r="F1287" s="63" t="s">
        <v>1678</v>
      </c>
      <c r="G1287" s="50" t="s">
        <v>1678</v>
      </c>
      <c r="H1287" s="50" t="s">
        <v>2405</v>
      </c>
      <c r="I1287" s="51"/>
      <c r="J1287" s="52">
        <v>30</v>
      </c>
      <c r="K1287" s="52"/>
      <c r="L1287" s="53">
        <v>43809</v>
      </c>
      <c r="M1287" s="54">
        <f t="shared" si="547"/>
        <v>2</v>
      </c>
      <c r="N1287" s="52">
        <f t="shared" si="548"/>
        <v>50</v>
      </c>
      <c r="O1287" s="55">
        <f t="shared" ca="1" si="549"/>
        <v>50</v>
      </c>
      <c r="P1287" s="55" t="str">
        <f t="shared" ca="1" si="550"/>
        <v>2019.12</v>
      </c>
      <c r="Q1287" s="56">
        <f t="shared" si="551"/>
        <v>1739.7231625575</v>
      </c>
      <c r="R1287" s="52">
        <f t="shared" ca="1" si="552"/>
        <v>-153</v>
      </c>
      <c r="S1287" s="52"/>
      <c r="T1287" s="52" t="str">
        <f t="shared" ca="1" si="553"/>
        <v/>
      </c>
      <c r="U1287" s="57" t="s">
        <v>178</v>
      </c>
      <c r="V1287" s="58">
        <f t="shared" ca="1" si="554"/>
        <v>0</v>
      </c>
      <c r="W1287" s="59"/>
      <c r="X1287" s="60"/>
      <c r="Y1287" s="61">
        <v>1739.7231625575</v>
      </c>
      <c r="Z1287" s="56">
        <f t="shared" ca="1" si="564"/>
        <v>0</v>
      </c>
      <c r="AA1287" s="56">
        <f t="shared" ca="1" si="564"/>
        <v>0</v>
      </c>
      <c r="AB1287" s="56">
        <f t="shared" ca="1" si="564"/>
        <v>0</v>
      </c>
      <c r="AC1287" s="56">
        <f t="shared" ca="1" si="564"/>
        <v>0</v>
      </c>
      <c r="AD1287" s="56">
        <f t="shared" ca="1" si="564"/>
        <v>0</v>
      </c>
      <c r="AE1287" s="56">
        <f t="shared" ca="1" si="564"/>
        <v>0</v>
      </c>
      <c r="AF1287" s="56">
        <f t="shared" ca="1" si="564"/>
        <v>0</v>
      </c>
      <c r="AG1287" s="56">
        <f t="shared" ca="1" si="564"/>
        <v>0</v>
      </c>
      <c r="AH1287" s="56">
        <f t="shared" ca="1" si="564"/>
        <v>0</v>
      </c>
      <c r="AI1287" s="56">
        <f t="shared" ca="1" si="564"/>
        <v>0</v>
      </c>
      <c r="AJ1287" s="56">
        <f t="shared" ca="1" si="565"/>
        <v>0</v>
      </c>
      <c r="AK1287" s="56">
        <f t="shared" ca="1" si="565"/>
        <v>0</v>
      </c>
      <c r="AL1287" s="56">
        <f t="shared" ca="1" si="565"/>
        <v>0</v>
      </c>
      <c r="AM1287" s="56">
        <f t="shared" ca="1" si="565"/>
        <v>0</v>
      </c>
      <c r="AN1287" s="56">
        <f t="shared" ca="1" si="565"/>
        <v>0</v>
      </c>
      <c r="AO1287" s="56">
        <f t="shared" ca="1" si="565"/>
        <v>0</v>
      </c>
      <c r="AP1287" s="56">
        <f t="shared" ca="1" si="565"/>
        <v>0</v>
      </c>
      <c r="AQ1287" s="56">
        <f t="shared" ca="1" si="565"/>
        <v>0</v>
      </c>
      <c r="AR1287" s="56">
        <f t="shared" ca="1" si="565"/>
        <v>0</v>
      </c>
      <c r="AS1287" s="56">
        <f t="shared" ca="1" si="565"/>
        <v>0</v>
      </c>
      <c r="AT1287" s="56">
        <f t="shared" ca="1" si="566"/>
        <v>0</v>
      </c>
      <c r="AU1287" s="56">
        <f t="shared" ca="1" si="566"/>
        <v>0</v>
      </c>
      <c r="AV1287" s="56">
        <f t="shared" ca="1" si="566"/>
        <v>0</v>
      </c>
      <c r="AW1287" s="56">
        <f t="shared" ca="1" si="566"/>
        <v>0</v>
      </c>
      <c r="AX1287" s="56">
        <f t="shared" ca="1" si="566"/>
        <v>0</v>
      </c>
      <c r="AY1287" s="56">
        <f t="shared" ca="1" si="566"/>
        <v>0</v>
      </c>
      <c r="AZ1287" s="56">
        <f t="shared" ca="1" si="566"/>
        <v>0</v>
      </c>
      <c r="BA1287" s="56">
        <f t="shared" ca="1" si="566"/>
        <v>0</v>
      </c>
      <c r="BB1287" s="56">
        <f t="shared" ca="1" si="566"/>
        <v>0</v>
      </c>
      <c r="BC1287" s="56">
        <f t="shared" ca="1" si="566"/>
        <v>0</v>
      </c>
      <c r="BD1287" s="56">
        <f t="shared" ca="1" si="566"/>
        <v>0</v>
      </c>
      <c r="BE1287" s="56">
        <f t="shared" ca="1" si="566"/>
        <v>1739.7231625575</v>
      </c>
      <c r="BF1287" s="56">
        <f t="shared" ca="1" si="566"/>
        <v>0</v>
      </c>
      <c r="BG1287" s="56">
        <f t="shared" ca="1" si="566"/>
        <v>0</v>
      </c>
      <c r="BH1287" s="1"/>
    </row>
    <row r="1288" spans="2:60" s="4" customFormat="1" ht="12" customHeight="1" x14ac:dyDescent="0.2">
      <c r="B1288" s="117" t="s">
        <v>2409</v>
      </c>
      <c r="C1288" s="4" t="s">
        <v>2403</v>
      </c>
      <c r="E1288" s="62"/>
      <c r="F1288" s="63" t="s">
        <v>1678</v>
      </c>
      <c r="G1288" s="50" t="s">
        <v>1678</v>
      </c>
      <c r="H1288" s="50" t="s">
        <v>2405</v>
      </c>
      <c r="I1288" s="51"/>
      <c r="J1288" s="52">
        <v>30</v>
      </c>
      <c r="K1288" s="52"/>
      <c r="L1288" s="53">
        <v>43816</v>
      </c>
      <c r="M1288" s="54">
        <f t="shared" si="547"/>
        <v>2</v>
      </c>
      <c r="N1288" s="52">
        <f t="shared" si="548"/>
        <v>51</v>
      </c>
      <c r="O1288" s="55">
        <f t="shared" ca="1" si="549"/>
        <v>51</v>
      </c>
      <c r="P1288" s="55" t="str">
        <f t="shared" ca="1" si="550"/>
        <v>2019.12</v>
      </c>
      <c r="Q1288" s="56">
        <f t="shared" si="551"/>
        <v>5532.7175625575001</v>
      </c>
      <c r="R1288" s="52">
        <f t="shared" ca="1" si="552"/>
        <v>-160</v>
      </c>
      <c r="S1288" s="52"/>
      <c r="T1288" s="52" t="str">
        <f t="shared" ca="1" si="553"/>
        <v/>
      </c>
      <c r="U1288" s="57" t="s">
        <v>178</v>
      </c>
      <c r="V1288" s="58">
        <f t="shared" ca="1" si="554"/>
        <v>0</v>
      </c>
      <c r="W1288" s="59"/>
      <c r="X1288" s="60"/>
      <c r="Y1288" s="61">
        <v>5532.7175625575001</v>
      </c>
      <c r="Z1288" s="56">
        <f t="shared" ca="1" si="564"/>
        <v>0</v>
      </c>
      <c r="AA1288" s="56">
        <f t="shared" ca="1" si="564"/>
        <v>0</v>
      </c>
      <c r="AB1288" s="56">
        <f t="shared" ca="1" si="564"/>
        <v>0</v>
      </c>
      <c r="AC1288" s="56">
        <f t="shared" ca="1" si="564"/>
        <v>0</v>
      </c>
      <c r="AD1288" s="56">
        <f t="shared" ca="1" si="564"/>
        <v>0</v>
      </c>
      <c r="AE1288" s="56">
        <f t="shared" ca="1" si="564"/>
        <v>0</v>
      </c>
      <c r="AF1288" s="56">
        <f t="shared" ca="1" si="564"/>
        <v>0</v>
      </c>
      <c r="AG1288" s="56">
        <f t="shared" ca="1" si="564"/>
        <v>0</v>
      </c>
      <c r="AH1288" s="56">
        <f t="shared" ca="1" si="564"/>
        <v>0</v>
      </c>
      <c r="AI1288" s="56">
        <f t="shared" ca="1" si="564"/>
        <v>0</v>
      </c>
      <c r="AJ1288" s="56">
        <f t="shared" ca="1" si="565"/>
        <v>0</v>
      </c>
      <c r="AK1288" s="56">
        <f t="shared" ca="1" si="565"/>
        <v>0</v>
      </c>
      <c r="AL1288" s="56">
        <f t="shared" ca="1" si="565"/>
        <v>0</v>
      </c>
      <c r="AM1288" s="56">
        <f t="shared" ca="1" si="565"/>
        <v>0</v>
      </c>
      <c r="AN1288" s="56">
        <f t="shared" ca="1" si="565"/>
        <v>0</v>
      </c>
      <c r="AO1288" s="56">
        <f t="shared" ca="1" si="565"/>
        <v>0</v>
      </c>
      <c r="AP1288" s="56">
        <f t="shared" ca="1" si="565"/>
        <v>0</v>
      </c>
      <c r="AQ1288" s="56">
        <f t="shared" ca="1" si="565"/>
        <v>0</v>
      </c>
      <c r="AR1288" s="56">
        <f t="shared" ca="1" si="565"/>
        <v>0</v>
      </c>
      <c r="AS1288" s="56">
        <f t="shared" ca="1" si="565"/>
        <v>0</v>
      </c>
      <c r="AT1288" s="56">
        <f t="shared" ca="1" si="566"/>
        <v>0</v>
      </c>
      <c r="AU1288" s="56">
        <f t="shared" ca="1" si="566"/>
        <v>0</v>
      </c>
      <c r="AV1288" s="56">
        <f t="shared" ca="1" si="566"/>
        <v>0</v>
      </c>
      <c r="AW1288" s="56">
        <f t="shared" ca="1" si="566"/>
        <v>0</v>
      </c>
      <c r="AX1288" s="56">
        <f t="shared" ca="1" si="566"/>
        <v>0</v>
      </c>
      <c r="AY1288" s="56">
        <f t="shared" ca="1" si="566"/>
        <v>0</v>
      </c>
      <c r="AZ1288" s="56">
        <f t="shared" ca="1" si="566"/>
        <v>0</v>
      </c>
      <c r="BA1288" s="56">
        <f t="shared" ca="1" si="566"/>
        <v>0</v>
      </c>
      <c r="BB1288" s="56">
        <f t="shared" ca="1" si="566"/>
        <v>0</v>
      </c>
      <c r="BC1288" s="56">
        <f t="shared" ca="1" si="566"/>
        <v>0</v>
      </c>
      <c r="BD1288" s="56">
        <f t="shared" ca="1" si="566"/>
        <v>0</v>
      </c>
      <c r="BE1288" s="56">
        <f t="shared" ca="1" si="566"/>
        <v>0</v>
      </c>
      <c r="BF1288" s="56">
        <f t="shared" ca="1" si="566"/>
        <v>5532.7175625575001</v>
      </c>
      <c r="BG1288" s="56">
        <f t="shared" ca="1" si="566"/>
        <v>0</v>
      </c>
      <c r="BH1288" s="1"/>
    </row>
    <row r="1289" spans="2:60" s="4" customFormat="1" ht="12" customHeight="1" x14ac:dyDescent="0.2">
      <c r="B1289" s="117" t="s">
        <v>2409</v>
      </c>
      <c r="C1289" s="4" t="s">
        <v>2403</v>
      </c>
      <c r="E1289" s="62"/>
      <c r="F1289" s="63" t="s">
        <v>1678</v>
      </c>
      <c r="G1289" s="50" t="s">
        <v>1678</v>
      </c>
      <c r="H1289" s="50" t="s">
        <v>2405</v>
      </c>
      <c r="I1289" s="51"/>
      <c r="J1289" s="52">
        <v>30</v>
      </c>
      <c r="K1289" s="52"/>
      <c r="L1289" s="53">
        <v>43823</v>
      </c>
      <c r="M1289" s="54">
        <f t="shared" si="547"/>
        <v>2</v>
      </c>
      <c r="N1289" s="52">
        <f t="shared" si="548"/>
        <v>52</v>
      </c>
      <c r="O1289" s="55">
        <f t="shared" ca="1" si="549"/>
        <v>52</v>
      </c>
      <c r="P1289" s="55" t="str">
        <f t="shared" ca="1" si="550"/>
        <v>2019.12</v>
      </c>
      <c r="Q1289" s="56">
        <f t="shared" si="551"/>
        <v>1739.7231625575</v>
      </c>
      <c r="R1289" s="52">
        <f t="shared" ca="1" si="552"/>
        <v>-167</v>
      </c>
      <c r="S1289" s="52"/>
      <c r="T1289" s="52" t="str">
        <f t="shared" ca="1" si="553"/>
        <v/>
      </c>
      <c r="U1289" s="57" t="s">
        <v>178</v>
      </c>
      <c r="V1289" s="58">
        <f t="shared" ca="1" si="554"/>
        <v>0</v>
      </c>
      <c r="W1289" s="59"/>
      <c r="X1289" s="60"/>
      <c r="Y1289" s="61">
        <v>1739.7231625575</v>
      </c>
      <c r="Z1289" s="56">
        <f t="shared" ca="1" si="564"/>
        <v>0</v>
      </c>
      <c r="AA1289" s="56">
        <f t="shared" ca="1" si="564"/>
        <v>0</v>
      </c>
      <c r="AB1289" s="56">
        <f t="shared" ca="1" si="564"/>
        <v>0</v>
      </c>
      <c r="AC1289" s="56">
        <f t="shared" ca="1" si="564"/>
        <v>0</v>
      </c>
      <c r="AD1289" s="56">
        <f t="shared" ca="1" si="564"/>
        <v>0</v>
      </c>
      <c r="AE1289" s="56">
        <f t="shared" ca="1" si="564"/>
        <v>0</v>
      </c>
      <c r="AF1289" s="56">
        <f t="shared" ca="1" si="564"/>
        <v>0</v>
      </c>
      <c r="AG1289" s="56">
        <f t="shared" ca="1" si="564"/>
        <v>0</v>
      </c>
      <c r="AH1289" s="56">
        <f t="shared" ca="1" si="564"/>
        <v>0</v>
      </c>
      <c r="AI1289" s="56">
        <f t="shared" ca="1" si="564"/>
        <v>0</v>
      </c>
      <c r="AJ1289" s="56">
        <f t="shared" ca="1" si="565"/>
        <v>0</v>
      </c>
      <c r="AK1289" s="56">
        <f t="shared" ca="1" si="565"/>
        <v>0</v>
      </c>
      <c r="AL1289" s="56">
        <f t="shared" ca="1" si="565"/>
        <v>0</v>
      </c>
      <c r="AM1289" s="56">
        <f t="shared" ca="1" si="565"/>
        <v>0</v>
      </c>
      <c r="AN1289" s="56">
        <f t="shared" ca="1" si="565"/>
        <v>0</v>
      </c>
      <c r="AO1289" s="56">
        <f t="shared" ca="1" si="565"/>
        <v>0</v>
      </c>
      <c r="AP1289" s="56">
        <f t="shared" ca="1" si="565"/>
        <v>0</v>
      </c>
      <c r="AQ1289" s="56">
        <f t="shared" ca="1" si="565"/>
        <v>0</v>
      </c>
      <c r="AR1289" s="56">
        <f t="shared" ca="1" si="565"/>
        <v>0</v>
      </c>
      <c r="AS1289" s="56">
        <f t="shared" ca="1" si="565"/>
        <v>0</v>
      </c>
      <c r="AT1289" s="56">
        <f t="shared" ca="1" si="566"/>
        <v>0</v>
      </c>
      <c r="AU1289" s="56">
        <f t="shared" ca="1" si="566"/>
        <v>0</v>
      </c>
      <c r="AV1289" s="56">
        <f t="shared" ca="1" si="566"/>
        <v>0</v>
      </c>
      <c r="AW1289" s="56">
        <f t="shared" ca="1" si="566"/>
        <v>0</v>
      </c>
      <c r="AX1289" s="56">
        <f t="shared" ca="1" si="566"/>
        <v>0</v>
      </c>
      <c r="AY1289" s="56">
        <f t="shared" ca="1" si="566"/>
        <v>0</v>
      </c>
      <c r="AZ1289" s="56">
        <f t="shared" ca="1" si="566"/>
        <v>0</v>
      </c>
      <c r="BA1289" s="56">
        <f t="shared" ca="1" si="566"/>
        <v>0</v>
      </c>
      <c r="BB1289" s="56">
        <f t="shared" ca="1" si="566"/>
        <v>0</v>
      </c>
      <c r="BC1289" s="56">
        <f t="shared" ca="1" si="566"/>
        <v>0</v>
      </c>
      <c r="BD1289" s="56">
        <f t="shared" ca="1" si="566"/>
        <v>0</v>
      </c>
      <c r="BE1289" s="56">
        <f t="shared" ca="1" si="566"/>
        <v>0</v>
      </c>
      <c r="BF1289" s="56">
        <f t="shared" ca="1" si="566"/>
        <v>0</v>
      </c>
      <c r="BG1289" s="56">
        <f t="shared" ca="1" si="566"/>
        <v>1739.7231625575</v>
      </c>
      <c r="BH1289" s="1"/>
    </row>
    <row r="1290" spans="2:60" s="4" customFormat="1" ht="12" customHeight="1" x14ac:dyDescent="0.2">
      <c r="B1290" s="3"/>
      <c r="E1290" s="62"/>
      <c r="F1290" s="63"/>
      <c r="G1290" s="50"/>
      <c r="H1290" s="50"/>
      <c r="I1290" s="51"/>
      <c r="J1290" s="52"/>
      <c r="K1290" s="52"/>
      <c r="L1290" s="53"/>
      <c r="M1290" s="54"/>
      <c r="N1290" s="52"/>
      <c r="O1290" s="55"/>
      <c r="P1290" s="55"/>
      <c r="Q1290" s="56"/>
      <c r="R1290" s="52"/>
      <c r="S1290" s="52"/>
      <c r="T1290" s="52"/>
      <c r="U1290" s="57"/>
      <c r="V1290" s="58"/>
      <c r="W1290" s="59"/>
      <c r="X1290" s="60"/>
      <c r="Y1290" s="61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  <c r="AV1290" s="56"/>
      <c r="AW1290" s="56"/>
      <c r="AX1290" s="56"/>
      <c r="AY1290" s="56"/>
      <c r="AZ1290" s="56"/>
      <c r="BA1290" s="56"/>
      <c r="BB1290" s="56"/>
      <c r="BC1290" s="56"/>
      <c r="BD1290" s="56"/>
      <c r="BE1290" s="56"/>
      <c r="BF1290" s="56"/>
      <c r="BG1290" s="56"/>
      <c r="BH1290" s="1"/>
    </row>
    <row r="1291" spans="2:60" s="4" customFormat="1" ht="12" customHeight="1" x14ac:dyDescent="0.2">
      <c r="B1291" s="111" t="s">
        <v>2402</v>
      </c>
      <c r="C1291" s="4" t="s">
        <v>1717</v>
      </c>
      <c r="E1291" s="62"/>
      <c r="F1291" s="63" t="s">
        <v>1678</v>
      </c>
      <c r="G1291" s="50" t="s">
        <v>1678</v>
      </c>
      <c r="H1291" s="50" t="s">
        <v>1678</v>
      </c>
      <c r="I1291" s="51"/>
      <c r="J1291" s="52">
        <v>30</v>
      </c>
      <c r="K1291" s="52"/>
      <c r="L1291" s="53">
        <v>43613</v>
      </c>
      <c r="M1291" s="54">
        <f t="shared" ref="M1291:M1292" si="567">IF(L1291="","-",WEEKDAY(L1291,2))</f>
        <v>2</v>
      </c>
      <c r="N1291" s="52">
        <f t="shared" ref="N1291:N1292" si="568">WEEKNUM(L1291)</f>
        <v>22</v>
      </c>
      <c r="O1291" s="55">
        <f ca="1">WEEKNUM(IF((L1291)&lt;$A$1825,$A$1825,(L1291)))</f>
        <v>28</v>
      </c>
      <c r="P1291" s="55" t="str">
        <f ca="1">YEAR(IF((L1291)&lt;$A$1825,$A$1825,(L1291)))&amp;"."&amp;MONTH(IF((L1291)&lt;$A$1825,$A$1825,(L1291)))</f>
        <v>2019.7</v>
      </c>
      <c r="Q1291" s="56">
        <f>IF(U1291="PLN",Y1291/$A$1826,Y1291)</f>
        <v>58710.210998557501</v>
      </c>
      <c r="R1291" s="52">
        <f ca="1">IF(L1291=0,"",IFERROR(_xlfn.DAYS($A$1825,L1291),""))</f>
        <v>43</v>
      </c>
      <c r="S1291" s="52"/>
      <c r="T1291" s="52" t="str">
        <f t="shared" ref="T1291:T1292" ca="1" si="569">IFERROR(IF(R1291&gt;0,"OV",""),0)</f>
        <v>OV</v>
      </c>
      <c r="U1291" s="57" t="s">
        <v>178</v>
      </c>
      <c r="V1291" s="58">
        <f ca="1">SUM(Y1291:BH1291)-Y1291*2</f>
        <v>0</v>
      </c>
      <c r="W1291" s="59"/>
      <c r="X1291" s="60"/>
      <c r="Y1291" s="61">
        <v>58710.210998557501</v>
      </c>
      <c r="Z1291" s="56">
        <f t="shared" ref="Z1291:AI1292" ca="1" si="570">IF($O1291-WEEKNUM(Z$1815)=0,$Y1291,0)</f>
        <v>0</v>
      </c>
      <c r="AA1291" s="56">
        <f t="shared" ca="1" si="570"/>
        <v>0</v>
      </c>
      <c r="AB1291" s="56">
        <f t="shared" ca="1" si="570"/>
        <v>0</v>
      </c>
      <c r="AC1291" s="56">
        <f t="shared" ca="1" si="570"/>
        <v>0</v>
      </c>
      <c r="AD1291" s="56">
        <f t="shared" ca="1" si="570"/>
        <v>0</v>
      </c>
      <c r="AE1291" s="56">
        <f t="shared" ca="1" si="570"/>
        <v>0</v>
      </c>
      <c r="AF1291" s="56">
        <f t="shared" ca="1" si="570"/>
        <v>0</v>
      </c>
      <c r="AG1291" s="56">
        <f t="shared" ca="1" si="570"/>
        <v>0</v>
      </c>
      <c r="AH1291" s="56">
        <f t="shared" ca="1" si="570"/>
        <v>0</v>
      </c>
      <c r="AI1291" s="56">
        <f t="shared" ca="1" si="570"/>
        <v>58710.210998557501</v>
      </c>
      <c r="AJ1291" s="56">
        <f t="shared" ref="AJ1291:AS1292" ca="1" si="571">IF($O1291-WEEKNUM(AJ$1815)=0,$Y1291,0)</f>
        <v>0</v>
      </c>
      <c r="AK1291" s="56">
        <f t="shared" ca="1" si="571"/>
        <v>0</v>
      </c>
      <c r="AL1291" s="56">
        <f t="shared" ca="1" si="571"/>
        <v>0</v>
      </c>
      <c r="AM1291" s="56">
        <f t="shared" ca="1" si="571"/>
        <v>0</v>
      </c>
      <c r="AN1291" s="56">
        <f t="shared" ca="1" si="571"/>
        <v>0</v>
      </c>
      <c r="AO1291" s="56">
        <f t="shared" ca="1" si="571"/>
        <v>0</v>
      </c>
      <c r="AP1291" s="56">
        <f t="shared" ca="1" si="571"/>
        <v>0</v>
      </c>
      <c r="AQ1291" s="56">
        <f t="shared" ca="1" si="571"/>
        <v>0</v>
      </c>
      <c r="AR1291" s="56">
        <f t="shared" ca="1" si="571"/>
        <v>0</v>
      </c>
      <c r="AS1291" s="56">
        <f t="shared" ca="1" si="571"/>
        <v>0</v>
      </c>
      <c r="AT1291" s="56">
        <f t="shared" ref="AT1291:BG1292" ca="1" si="572">IF($O1291-WEEKNUM(AT$1815)=0,$Y1291,0)</f>
        <v>0</v>
      </c>
      <c r="AU1291" s="56">
        <f t="shared" ca="1" si="572"/>
        <v>0</v>
      </c>
      <c r="AV1291" s="56">
        <f t="shared" ca="1" si="572"/>
        <v>0</v>
      </c>
      <c r="AW1291" s="56">
        <f t="shared" ca="1" si="572"/>
        <v>0</v>
      </c>
      <c r="AX1291" s="56">
        <f t="shared" ca="1" si="572"/>
        <v>0</v>
      </c>
      <c r="AY1291" s="56">
        <f t="shared" ca="1" si="572"/>
        <v>0</v>
      </c>
      <c r="AZ1291" s="56">
        <f t="shared" ca="1" si="572"/>
        <v>0</v>
      </c>
      <c r="BA1291" s="56">
        <f t="shared" ca="1" si="572"/>
        <v>0</v>
      </c>
      <c r="BB1291" s="56">
        <f t="shared" ca="1" si="572"/>
        <v>0</v>
      </c>
      <c r="BC1291" s="56">
        <f t="shared" ca="1" si="572"/>
        <v>0</v>
      </c>
      <c r="BD1291" s="56">
        <f t="shared" ca="1" si="572"/>
        <v>0</v>
      </c>
      <c r="BE1291" s="56">
        <f t="shared" ca="1" si="572"/>
        <v>0</v>
      </c>
      <c r="BF1291" s="56">
        <f t="shared" ca="1" si="572"/>
        <v>0</v>
      </c>
      <c r="BG1291" s="56">
        <f t="shared" ca="1" si="572"/>
        <v>0</v>
      </c>
      <c r="BH1291" s="1"/>
    </row>
    <row r="1292" spans="2:60" s="4" customFormat="1" ht="12" customHeight="1" x14ac:dyDescent="0.2">
      <c r="B1292" s="111" t="s">
        <v>2402</v>
      </c>
      <c r="C1292" s="4" t="s">
        <v>1717</v>
      </c>
      <c r="E1292" s="62"/>
      <c r="F1292" s="63" t="s">
        <v>1678</v>
      </c>
      <c r="G1292" s="50" t="s">
        <v>1678</v>
      </c>
      <c r="H1292" s="50" t="s">
        <v>1678</v>
      </c>
      <c r="I1292" s="51"/>
      <c r="J1292" s="52">
        <v>30</v>
      </c>
      <c r="K1292" s="52"/>
      <c r="L1292" s="53">
        <v>43732</v>
      </c>
      <c r="M1292" s="54">
        <f t="shared" si="567"/>
        <v>2</v>
      </c>
      <c r="N1292" s="52">
        <f t="shared" si="568"/>
        <v>39</v>
      </c>
      <c r="O1292" s="55">
        <f ca="1">WEEKNUM(IF((L1292)&lt;$A$1825,$A$1825,(L1292)))</f>
        <v>39</v>
      </c>
      <c r="P1292" s="55" t="str">
        <f ca="1">YEAR(IF((L1292)&lt;$A$1825,$A$1825,(L1292)))&amp;"."&amp;MONTH(IF((L1292)&lt;$A$1825,$A$1825,(L1292)))</f>
        <v>2019.9</v>
      </c>
      <c r="Q1292" s="56">
        <f>IF(U1292="PLN",Y1292/$A$1826,Y1292)</f>
        <v>20381.941142046002</v>
      </c>
      <c r="R1292" s="52">
        <f ca="1">IF(L1292=0,"",IFERROR(_xlfn.DAYS($A$1825,L1292),""))</f>
        <v>-76</v>
      </c>
      <c r="S1292" s="52"/>
      <c r="T1292" s="52" t="str">
        <f t="shared" ca="1" si="569"/>
        <v/>
      </c>
      <c r="U1292" s="57" t="s">
        <v>178</v>
      </c>
      <c r="V1292" s="58">
        <f ca="1">SUM(Y1292:BH1292)-Y1292*2</f>
        <v>0</v>
      </c>
      <c r="W1292" s="59"/>
      <c r="X1292" s="60"/>
      <c r="Y1292" s="61">
        <v>20381.941142046002</v>
      </c>
      <c r="Z1292" s="56">
        <f t="shared" ca="1" si="570"/>
        <v>0</v>
      </c>
      <c r="AA1292" s="56">
        <f t="shared" ca="1" si="570"/>
        <v>0</v>
      </c>
      <c r="AB1292" s="56">
        <f t="shared" ca="1" si="570"/>
        <v>0</v>
      </c>
      <c r="AC1292" s="56">
        <f t="shared" ca="1" si="570"/>
        <v>0</v>
      </c>
      <c r="AD1292" s="56">
        <f t="shared" ca="1" si="570"/>
        <v>0</v>
      </c>
      <c r="AE1292" s="56">
        <f t="shared" ca="1" si="570"/>
        <v>0</v>
      </c>
      <c r="AF1292" s="56">
        <f t="shared" ca="1" si="570"/>
        <v>0</v>
      </c>
      <c r="AG1292" s="56">
        <f t="shared" ca="1" si="570"/>
        <v>0</v>
      </c>
      <c r="AH1292" s="56">
        <f t="shared" ca="1" si="570"/>
        <v>0</v>
      </c>
      <c r="AI1292" s="56">
        <f t="shared" ca="1" si="570"/>
        <v>0</v>
      </c>
      <c r="AJ1292" s="56">
        <f t="shared" ca="1" si="571"/>
        <v>0</v>
      </c>
      <c r="AK1292" s="56">
        <f t="shared" ca="1" si="571"/>
        <v>0</v>
      </c>
      <c r="AL1292" s="56">
        <f t="shared" ca="1" si="571"/>
        <v>0</v>
      </c>
      <c r="AM1292" s="56">
        <f t="shared" ca="1" si="571"/>
        <v>0</v>
      </c>
      <c r="AN1292" s="56">
        <f t="shared" ca="1" si="571"/>
        <v>0</v>
      </c>
      <c r="AO1292" s="56">
        <f t="shared" ca="1" si="571"/>
        <v>0</v>
      </c>
      <c r="AP1292" s="56">
        <f t="shared" ca="1" si="571"/>
        <v>0</v>
      </c>
      <c r="AQ1292" s="56">
        <f t="shared" ca="1" si="571"/>
        <v>0</v>
      </c>
      <c r="AR1292" s="56">
        <f t="shared" ca="1" si="571"/>
        <v>0</v>
      </c>
      <c r="AS1292" s="56">
        <f t="shared" ca="1" si="571"/>
        <v>0</v>
      </c>
      <c r="AT1292" s="56">
        <f t="shared" ca="1" si="572"/>
        <v>20381.941142046002</v>
      </c>
      <c r="AU1292" s="56">
        <f t="shared" ca="1" si="572"/>
        <v>0</v>
      </c>
      <c r="AV1292" s="56">
        <f t="shared" ca="1" si="572"/>
        <v>0</v>
      </c>
      <c r="AW1292" s="56">
        <f t="shared" ca="1" si="572"/>
        <v>0</v>
      </c>
      <c r="AX1292" s="56">
        <f t="shared" ca="1" si="572"/>
        <v>0</v>
      </c>
      <c r="AY1292" s="56">
        <f t="shared" ca="1" si="572"/>
        <v>0</v>
      </c>
      <c r="AZ1292" s="56">
        <f t="shared" ca="1" si="572"/>
        <v>0</v>
      </c>
      <c r="BA1292" s="56">
        <f t="shared" ca="1" si="572"/>
        <v>0</v>
      </c>
      <c r="BB1292" s="56">
        <f t="shared" ca="1" si="572"/>
        <v>0</v>
      </c>
      <c r="BC1292" s="56">
        <f t="shared" ca="1" si="572"/>
        <v>0</v>
      </c>
      <c r="BD1292" s="56">
        <f t="shared" ca="1" si="572"/>
        <v>0</v>
      </c>
      <c r="BE1292" s="56">
        <f t="shared" ca="1" si="572"/>
        <v>0</v>
      </c>
      <c r="BF1292" s="56">
        <f t="shared" ca="1" si="572"/>
        <v>0</v>
      </c>
      <c r="BG1292" s="56">
        <f t="shared" ca="1" si="572"/>
        <v>0</v>
      </c>
      <c r="BH1292" s="1"/>
    </row>
    <row r="1293" spans="2:60" s="4" customFormat="1" ht="12" customHeight="1" x14ac:dyDescent="0.2">
      <c r="B1293" s="3"/>
      <c r="E1293" s="62"/>
      <c r="F1293" s="63"/>
      <c r="G1293" s="50"/>
      <c r="H1293" s="50"/>
      <c r="I1293" s="51"/>
      <c r="J1293" s="52"/>
      <c r="K1293" s="52"/>
      <c r="L1293" s="53"/>
      <c r="M1293" s="54"/>
      <c r="N1293" s="52"/>
      <c r="O1293" s="55"/>
      <c r="P1293" s="55"/>
      <c r="Q1293" s="56"/>
      <c r="R1293" s="52"/>
      <c r="S1293" s="52"/>
      <c r="T1293" s="52"/>
      <c r="U1293" s="57"/>
      <c r="V1293" s="58"/>
      <c r="W1293" s="59"/>
      <c r="X1293" s="60"/>
      <c r="Y1293" s="61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  <c r="AY1293" s="56"/>
      <c r="AZ1293" s="56"/>
      <c r="BA1293" s="56"/>
      <c r="BB1293" s="56"/>
      <c r="BC1293" s="56"/>
      <c r="BD1293" s="56"/>
      <c r="BE1293" s="56"/>
      <c r="BF1293" s="56"/>
      <c r="BG1293" s="56"/>
      <c r="BH1293" s="1"/>
    </row>
    <row r="1294" spans="2:60" s="4" customFormat="1" ht="12" customHeight="1" x14ac:dyDescent="0.2">
      <c r="B1294" s="117" t="s">
        <v>1717</v>
      </c>
      <c r="C1294" s="4" t="s">
        <v>1717</v>
      </c>
      <c r="E1294" s="62"/>
      <c r="F1294" s="63" t="s">
        <v>1678</v>
      </c>
      <c r="G1294" s="50" t="s">
        <v>1678</v>
      </c>
      <c r="H1294" s="50" t="s">
        <v>1678</v>
      </c>
      <c r="I1294" s="51"/>
      <c r="J1294" s="52">
        <v>30</v>
      </c>
      <c r="K1294" s="52"/>
      <c r="L1294" s="53"/>
      <c r="M1294" s="54" t="str">
        <f t="shared" ref="M1294:M1332" si="573">IF(L1294="","-",WEEKDAY(L1294,2))</f>
        <v>-</v>
      </c>
      <c r="N1294" s="52">
        <f t="shared" ref="N1294:N1332" si="574">WEEKNUM(L1294)</f>
        <v>0</v>
      </c>
      <c r="O1294" s="55">
        <f t="shared" ref="O1294:O1332" ca="1" si="575">WEEKNUM(IF((L1294)&lt;$A$1825,$A$1825,(L1294)))</f>
        <v>28</v>
      </c>
      <c r="P1294" s="55" t="str">
        <f t="shared" ref="P1294:P1332" ca="1" si="576">YEAR(IF((L1294)&lt;$A$1825,$A$1825,(L1294)))&amp;"."&amp;MONTH(IF((L1294)&lt;$A$1825,$A$1825,(L1294)))</f>
        <v>2019.7</v>
      </c>
      <c r="Q1294" s="56">
        <f t="shared" ref="Q1294:Q1332" si="577">IF(U1294="PLN",Y1294/$A$1826,Y1294)</f>
        <v>0</v>
      </c>
      <c r="R1294" s="52" t="str">
        <f t="shared" ref="R1294:R1332" si="578">IF(L1294=0,"",IFERROR(_xlfn.DAYS($A$1825,L1294),""))</f>
        <v/>
      </c>
      <c r="S1294" s="52"/>
      <c r="T1294" s="52" t="str">
        <f t="shared" ref="T1294:T1332" si="579">IFERROR(IF(R1294&gt;0,"OV",""),0)</f>
        <v>OV</v>
      </c>
      <c r="U1294" s="57" t="s">
        <v>178</v>
      </c>
      <c r="V1294" s="58">
        <f t="shared" ref="V1294:V1332" ca="1" si="580">SUM(Y1294:BH1294)-Y1294*2</f>
        <v>0</v>
      </c>
      <c r="W1294" s="59"/>
      <c r="X1294" s="60"/>
      <c r="Y1294" s="61"/>
      <c r="Z1294" s="56">
        <f t="shared" ref="Z1294:AI1303" ca="1" si="581">IF($O1294-WEEKNUM(Z$1815)=0,$Y1294,0)</f>
        <v>0</v>
      </c>
      <c r="AA1294" s="56">
        <f t="shared" ca="1" si="581"/>
        <v>0</v>
      </c>
      <c r="AB1294" s="56">
        <f t="shared" ca="1" si="581"/>
        <v>0</v>
      </c>
      <c r="AC1294" s="56">
        <f t="shared" ca="1" si="581"/>
        <v>0</v>
      </c>
      <c r="AD1294" s="56">
        <f t="shared" ca="1" si="581"/>
        <v>0</v>
      </c>
      <c r="AE1294" s="56">
        <f t="shared" ca="1" si="581"/>
        <v>0</v>
      </c>
      <c r="AF1294" s="56">
        <f t="shared" ca="1" si="581"/>
        <v>0</v>
      </c>
      <c r="AG1294" s="56">
        <f t="shared" ca="1" si="581"/>
        <v>0</v>
      </c>
      <c r="AH1294" s="56">
        <f t="shared" ca="1" si="581"/>
        <v>0</v>
      </c>
      <c r="AI1294" s="56">
        <f t="shared" ca="1" si="581"/>
        <v>0</v>
      </c>
      <c r="AJ1294" s="56">
        <f t="shared" ref="AJ1294:AS1303" ca="1" si="582">IF($O1294-WEEKNUM(AJ$1815)=0,$Y1294,0)</f>
        <v>0</v>
      </c>
      <c r="AK1294" s="56">
        <f t="shared" ca="1" si="582"/>
        <v>0</v>
      </c>
      <c r="AL1294" s="56">
        <f t="shared" ca="1" si="582"/>
        <v>0</v>
      </c>
      <c r="AM1294" s="56">
        <f t="shared" ca="1" si="582"/>
        <v>0</v>
      </c>
      <c r="AN1294" s="56">
        <f t="shared" ca="1" si="582"/>
        <v>0</v>
      </c>
      <c r="AO1294" s="56">
        <f t="shared" ca="1" si="582"/>
        <v>0</v>
      </c>
      <c r="AP1294" s="56">
        <f t="shared" ca="1" si="582"/>
        <v>0</v>
      </c>
      <c r="AQ1294" s="56">
        <f t="shared" ca="1" si="582"/>
        <v>0</v>
      </c>
      <c r="AR1294" s="56">
        <f t="shared" ca="1" si="582"/>
        <v>0</v>
      </c>
      <c r="AS1294" s="56">
        <f t="shared" ca="1" si="582"/>
        <v>0</v>
      </c>
      <c r="AT1294" s="56">
        <f t="shared" ref="AT1294:BG1303" ca="1" si="583">IF($O1294-WEEKNUM(AT$1815)=0,$Y1294,0)</f>
        <v>0</v>
      </c>
      <c r="AU1294" s="56">
        <f t="shared" ca="1" si="583"/>
        <v>0</v>
      </c>
      <c r="AV1294" s="56">
        <f t="shared" ca="1" si="583"/>
        <v>0</v>
      </c>
      <c r="AW1294" s="56">
        <f t="shared" ca="1" si="583"/>
        <v>0</v>
      </c>
      <c r="AX1294" s="56">
        <f t="shared" ca="1" si="583"/>
        <v>0</v>
      </c>
      <c r="AY1294" s="56">
        <f t="shared" ca="1" si="583"/>
        <v>0</v>
      </c>
      <c r="AZ1294" s="56">
        <f t="shared" ca="1" si="583"/>
        <v>0</v>
      </c>
      <c r="BA1294" s="56">
        <f t="shared" ca="1" si="583"/>
        <v>0</v>
      </c>
      <c r="BB1294" s="56">
        <f t="shared" ca="1" si="583"/>
        <v>0</v>
      </c>
      <c r="BC1294" s="56">
        <f t="shared" ca="1" si="583"/>
        <v>0</v>
      </c>
      <c r="BD1294" s="56">
        <f t="shared" ca="1" si="583"/>
        <v>0</v>
      </c>
      <c r="BE1294" s="56">
        <f t="shared" ca="1" si="583"/>
        <v>0</v>
      </c>
      <c r="BF1294" s="56">
        <f t="shared" ca="1" si="583"/>
        <v>0</v>
      </c>
      <c r="BG1294" s="56">
        <f t="shared" ca="1" si="583"/>
        <v>0</v>
      </c>
      <c r="BH1294" s="1"/>
    </row>
    <row r="1295" spans="2:60" s="4" customFormat="1" ht="12" customHeight="1" x14ac:dyDescent="0.2">
      <c r="B1295" s="117" t="s">
        <v>1717</v>
      </c>
      <c r="C1295" s="4" t="s">
        <v>1717</v>
      </c>
      <c r="E1295" s="62"/>
      <c r="F1295" s="63" t="s">
        <v>1678</v>
      </c>
      <c r="G1295" s="50" t="s">
        <v>1678</v>
      </c>
      <c r="H1295" s="50" t="s">
        <v>1678</v>
      </c>
      <c r="I1295" s="51"/>
      <c r="J1295" s="52">
        <v>30</v>
      </c>
      <c r="K1295" s="52"/>
      <c r="L1295" s="53"/>
      <c r="M1295" s="54" t="str">
        <f t="shared" si="573"/>
        <v>-</v>
      </c>
      <c r="N1295" s="52">
        <f t="shared" si="574"/>
        <v>0</v>
      </c>
      <c r="O1295" s="55">
        <f t="shared" ca="1" si="575"/>
        <v>28</v>
      </c>
      <c r="P1295" s="55" t="str">
        <f t="shared" ca="1" si="576"/>
        <v>2019.7</v>
      </c>
      <c r="Q1295" s="56">
        <f t="shared" si="577"/>
        <v>0</v>
      </c>
      <c r="R1295" s="52" t="str">
        <f t="shared" si="578"/>
        <v/>
      </c>
      <c r="S1295" s="52"/>
      <c r="T1295" s="52" t="str">
        <f t="shared" si="579"/>
        <v>OV</v>
      </c>
      <c r="U1295" s="57" t="s">
        <v>178</v>
      </c>
      <c r="V1295" s="58">
        <f t="shared" ca="1" si="580"/>
        <v>0</v>
      </c>
      <c r="W1295" s="59"/>
      <c r="X1295" s="60"/>
      <c r="Y1295" s="61"/>
      <c r="Z1295" s="56">
        <f t="shared" ca="1" si="581"/>
        <v>0</v>
      </c>
      <c r="AA1295" s="56">
        <f t="shared" ca="1" si="581"/>
        <v>0</v>
      </c>
      <c r="AB1295" s="56">
        <f t="shared" ca="1" si="581"/>
        <v>0</v>
      </c>
      <c r="AC1295" s="56">
        <f t="shared" ca="1" si="581"/>
        <v>0</v>
      </c>
      <c r="AD1295" s="56">
        <f t="shared" ca="1" si="581"/>
        <v>0</v>
      </c>
      <c r="AE1295" s="56">
        <f t="shared" ca="1" si="581"/>
        <v>0</v>
      </c>
      <c r="AF1295" s="56">
        <f t="shared" ca="1" si="581"/>
        <v>0</v>
      </c>
      <c r="AG1295" s="56">
        <f t="shared" ca="1" si="581"/>
        <v>0</v>
      </c>
      <c r="AH1295" s="56">
        <f t="shared" ca="1" si="581"/>
        <v>0</v>
      </c>
      <c r="AI1295" s="56">
        <f t="shared" ca="1" si="581"/>
        <v>0</v>
      </c>
      <c r="AJ1295" s="56">
        <f t="shared" ca="1" si="582"/>
        <v>0</v>
      </c>
      <c r="AK1295" s="56">
        <f t="shared" ca="1" si="582"/>
        <v>0</v>
      </c>
      <c r="AL1295" s="56">
        <f t="shared" ca="1" si="582"/>
        <v>0</v>
      </c>
      <c r="AM1295" s="56">
        <f t="shared" ca="1" si="582"/>
        <v>0</v>
      </c>
      <c r="AN1295" s="56">
        <f t="shared" ca="1" si="582"/>
        <v>0</v>
      </c>
      <c r="AO1295" s="56">
        <f t="shared" ca="1" si="582"/>
        <v>0</v>
      </c>
      <c r="AP1295" s="56">
        <f t="shared" ca="1" si="582"/>
        <v>0</v>
      </c>
      <c r="AQ1295" s="56">
        <f t="shared" ca="1" si="582"/>
        <v>0</v>
      </c>
      <c r="AR1295" s="56">
        <f t="shared" ca="1" si="582"/>
        <v>0</v>
      </c>
      <c r="AS1295" s="56">
        <f t="shared" ca="1" si="582"/>
        <v>0</v>
      </c>
      <c r="AT1295" s="56">
        <f t="shared" ca="1" si="583"/>
        <v>0</v>
      </c>
      <c r="AU1295" s="56">
        <f t="shared" ca="1" si="583"/>
        <v>0</v>
      </c>
      <c r="AV1295" s="56">
        <f t="shared" ca="1" si="583"/>
        <v>0</v>
      </c>
      <c r="AW1295" s="56">
        <f t="shared" ca="1" si="583"/>
        <v>0</v>
      </c>
      <c r="AX1295" s="56">
        <f t="shared" ca="1" si="583"/>
        <v>0</v>
      </c>
      <c r="AY1295" s="56">
        <f t="shared" ca="1" si="583"/>
        <v>0</v>
      </c>
      <c r="AZ1295" s="56">
        <f t="shared" ca="1" si="583"/>
        <v>0</v>
      </c>
      <c r="BA1295" s="56">
        <f t="shared" ca="1" si="583"/>
        <v>0</v>
      </c>
      <c r="BB1295" s="56">
        <f t="shared" ca="1" si="583"/>
        <v>0</v>
      </c>
      <c r="BC1295" s="56">
        <f t="shared" ca="1" si="583"/>
        <v>0</v>
      </c>
      <c r="BD1295" s="56">
        <f t="shared" ca="1" si="583"/>
        <v>0</v>
      </c>
      <c r="BE1295" s="56">
        <f t="shared" ca="1" si="583"/>
        <v>0</v>
      </c>
      <c r="BF1295" s="56">
        <f t="shared" ca="1" si="583"/>
        <v>0</v>
      </c>
      <c r="BG1295" s="56">
        <f t="shared" ca="1" si="583"/>
        <v>0</v>
      </c>
      <c r="BH1295" s="1"/>
    </row>
    <row r="1296" spans="2:60" s="4" customFormat="1" ht="12" customHeight="1" x14ac:dyDescent="0.2">
      <c r="B1296" s="117" t="s">
        <v>1717</v>
      </c>
      <c r="C1296" s="4" t="s">
        <v>1717</v>
      </c>
      <c r="E1296" s="62"/>
      <c r="F1296" s="63" t="s">
        <v>1678</v>
      </c>
      <c r="G1296" s="50" t="s">
        <v>1678</v>
      </c>
      <c r="H1296" s="50" t="s">
        <v>1678</v>
      </c>
      <c r="I1296" s="51"/>
      <c r="J1296" s="52">
        <v>30</v>
      </c>
      <c r="K1296" s="52"/>
      <c r="L1296" s="53"/>
      <c r="M1296" s="54" t="str">
        <f t="shared" si="573"/>
        <v>-</v>
      </c>
      <c r="N1296" s="52">
        <f t="shared" si="574"/>
        <v>0</v>
      </c>
      <c r="O1296" s="55">
        <f t="shared" ca="1" si="575"/>
        <v>28</v>
      </c>
      <c r="P1296" s="55" t="str">
        <f t="shared" ca="1" si="576"/>
        <v>2019.7</v>
      </c>
      <c r="Q1296" s="56">
        <f t="shared" si="577"/>
        <v>0</v>
      </c>
      <c r="R1296" s="52" t="str">
        <f t="shared" si="578"/>
        <v/>
      </c>
      <c r="S1296" s="52"/>
      <c r="T1296" s="52" t="str">
        <f t="shared" si="579"/>
        <v>OV</v>
      </c>
      <c r="U1296" s="57" t="s">
        <v>178</v>
      </c>
      <c r="V1296" s="58">
        <f t="shared" ca="1" si="580"/>
        <v>0</v>
      </c>
      <c r="W1296" s="59"/>
      <c r="X1296" s="60"/>
      <c r="Y1296" s="61"/>
      <c r="Z1296" s="56">
        <f t="shared" ca="1" si="581"/>
        <v>0</v>
      </c>
      <c r="AA1296" s="56">
        <f t="shared" ca="1" si="581"/>
        <v>0</v>
      </c>
      <c r="AB1296" s="56">
        <f t="shared" ca="1" si="581"/>
        <v>0</v>
      </c>
      <c r="AC1296" s="56">
        <f t="shared" ca="1" si="581"/>
        <v>0</v>
      </c>
      <c r="AD1296" s="56">
        <f t="shared" ca="1" si="581"/>
        <v>0</v>
      </c>
      <c r="AE1296" s="56">
        <f t="shared" ca="1" si="581"/>
        <v>0</v>
      </c>
      <c r="AF1296" s="56">
        <f t="shared" ca="1" si="581"/>
        <v>0</v>
      </c>
      <c r="AG1296" s="56">
        <f t="shared" ca="1" si="581"/>
        <v>0</v>
      </c>
      <c r="AH1296" s="56">
        <f t="shared" ca="1" si="581"/>
        <v>0</v>
      </c>
      <c r="AI1296" s="56">
        <f t="shared" ca="1" si="581"/>
        <v>0</v>
      </c>
      <c r="AJ1296" s="56">
        <f t="shared" ca="1" si="582"/>
        <v>0</v>
      </c>
      <c r="AK1296" s="56">
        <f t="shared" ca="1" si="582"/>
        <v>0</v>
      </c>
      <c r="AL1296" s="56">
        <f t="shared" ca="1" si="582"/>
        <v>0</v>
      </c>
      <c r="AM1296" s="56">
        <f t="shared" ca="1" si="582"/>
        <v>0</v>
      </c>
      <c r="AN1296" s="56">
        <f t="shared" ca="1" si="582"/>
        <v>0</v>
      </c>
      <c r="AO1296" s="56">
        <f t="shared" ca="1" si="582"/>
        <v>0</v>
      </c>
      <c r="AP1296" s="56">
        <f t="shared" ca="1" si="582"/>
        <v>0</v>
      </c>
      <c r="AQ1296" s="56">
        <f t="shared" ca="1" si="582"/>
        <v>0</v>
      </c>
      <c r="AR1296" s="56">
        <f t="shared" ca="1" si="582"/>
        <v>0</v>
      </c>
      <c r="AS1296" s="56">
        <f t="shared" ca="1" si="582"/>
        <v>0</v>
      </c>
      <c r="AT1296" s="56">
        <f t="shared" ca="1" si="583"/>
        <v>0</v>
      </c>
      <c r="AU1296" s="56">
        <f t="shared" ca="1" si="583"/>
        <v>0</v>
      </c>
      <c r="AV1296" s="56">
        <f t="shared" ca="1" si="583"/>
        <v>0</v>
      </c>
      <c r="AW1296" s="56">
        <f t="shared" ca="1" si="583"/>
        <v>0</v>
      </c>
      <c r="AX1296" s="56">
        <f t="shared" ca="1" si="583"/>
        <v>0</v>
      </c>
      <c r="AY1296" s="56">
        <f t="shared" ca="1" si="583"/>
        <v>0</v>
      </c>
      <c r="AZ1296" s="56">
        <f t="shared" ca="1" si="583"/>
        <v>0</v>
      </c>
      <c r="BA1296" s="56">
        <f t="shared" ca="1" si="583"/>
        <v>0</v>
      </c>
      <c r="BB1296" s="56">
        <f t="shared" ca="1" si="583"/>
        <v>0</v>
      </c>
      <c r="BC1296" s="56">
        <f t="shared" ca="1" si="583"/>
        <v>0</v>
      </c>
      <c r="BD1296" s="56">
        <f t="shared" ca="1" si="583"/>
        <v>0</v>
      </c>
      <c r="BE1296" s="56">
        <f t="shared" ca="1" si="583"/>
        <v>0</v>
      </c>
      <c r="BF1296" s="56">
        <f t="shared" ca="1" si="583"/>
        <v>0</v>
      </c>
      <c r="BG1296" s="56">
        <f t="shared" ca="1" si="583"/>
        <v>0</v>
      </c>
      <c r="BH1296" s="1"/>
    </row>
    <row r="1297" spans="2:60" s="4" customFormat="1" ht="12" customHeight="1" x14ac:dyDescent="0.2">
      <c r="B1297" s="117" t="s">
        <v>1717</v>
      </c>
      <c r="C1297" s="4" t="s">
        <v>1717</v>
      </c>
      <c r="E1297" s="62"/>
      <c r="F1297" s="63" t="s">
        <v>1678</v>
      </c>
      <c r="G1297" s="50" t="s">
        <v>1678</v>
      </c>
      <c r="H1297" s="50" t="s">
        <v>1678</v>
      </c>
      <c r="I1297" s="51"/>
      <c r="J1297" s="52">
        <v>30</v>
      </c>
      <c r="K1297" s="52"/>
      <c r="L1297" s="53"/>
      <c r="M1297" s="54" t="str">
        <f t="shared" si="573"/>
        <v>-</v>
      </c>
      <c r="N1297" s="52">
        <f t="shared" si="574"/>
        <v>0</v>
      </c>
      <c r="O1297" s="55">
        <f t="shared" ca="1" si="575"/>
        <v>28</v>
      </c>
      <c r="P1297" s="55" t="str">
        <f t="shared" ca="1" si="576"/>
        <v>2019.7</v>
      </c>
      <c r="Q1297" s="56">
        <f t="shared" si="577"/>
        <v>0</v>
      </c>
      <c r="R1297" s="52" t="str">
        <f t="shared" si="578"/>
        <v/>
      </c>
      <c r="S1297" s="52"/>
      <c r="T1297" s="52" t="str">
        <f t="shared" si="579"/>
        <v>OV</v>
      </c>
      <c r="U1297" s="57" t="s">
        <v>178</v>
      </c>
      <c r="V1297" s="58">
        <f t="shared" ca="1" si="580"/>
        <v>0</v>
      </c>
      <c r="W1297" s="59"/>
      <c r="X1297" s="60"/>
      <c r="Y1297" s="61"/>
      <c r="Z1297" s="56">
        <f t="shared" ca="1" si="581"/>
        <v>0</v>
      </c>
      <c r="AA1297" s="56">
        <f t="shared" ca="1" si="581"/>
        <v>0</v>
      </c>
      <c r="AB1297" s="56">
        <f t="shared" ca="1" si="581"/>
        <v>0</v>
      </c>
      <c r="AC1297" s="56">
        <f t="shared" ca="1" si="581"/>
        <v>0</v>
      </c>
      <c r="AD1297" s="56">
        <f t="shared" ca="1" si="581"/>
        <v>0</v>
      </c>
      <c r="AE1297" s="56">
        <f t="shared" ca="1" si="581"/>
        <v>0</v>
      </c>
      <c r="AF1297" s="56">
        <f t="shared" ca="1" si="581"/>
        <v>0</v>
      </c>
      <c r="AG1297" s="56">
        <f t="shared" ca="1" si="581"/>
        <v>0</v>
      </c>
      <c r="AH1297" s="56">
        <f t="shared" ca="1" si="581"/>
        <v>0</v>
      </c>
      <c r="AI1297" s="56">
        <f t="shared" ca="1" si="581"/>
        <v>0</v>
      </c>
      <c r="AJ1297" s="56">
        <f t="shared" ca="1" si="582"/>
        <v>0</v>
      </c>
      <c r="AK1297" s="56">
        <f t="shared" ca="1" si="582"/>
        <v>0</v>
      </c>
      <c r="AL1297" s="56">
        <f t="shared" ca="1" si="582"/>
        <v>0</v>
      </c>
      <c r="AM1297" s="56">
        <f t="shared" ca="1" si="582"/>
        <v>0</v>
      </c>
      <c r="AN1297" s="56">
        <f t="shared" ca="1" si="582"/>
        <v>0</v>
      </c>
      <c r="AO1297" s="56">
        <f t="shared" ca="1" si="582"/>
        <v>0</v>
      </c>
      <c r="AP1297" s="56">
        <f t="shared" ca="1" si="582"/>
        <v>0</v>
      </c>
      <c r="AQ1297" s="56">
        <f t="shared" ca="1" si="582"/>
        <v>0</v>
      </c>
      <c r="AR1297" s="56">
        <f t="shared" ca="1" si="582"/>
        <v>0</v>
      </c>
      <c r="AS1297" s="56">
        <f t="shared" ca="1" si="582"/>
        <v>0</v>
      </c>
      <c r="AT1297" s="56">
        <f t="shared" ca="1" si="583"/>
        <v>0</v>
      </c>
      <c r="AU1297" s="56">
        <f t="shared" ca="1" si="583"/>
        <v>0</v>
      </c>
      <c r="AV1297" s="56">
        <f t="shared" ca="1" si="583"/>
        <v>0</v>
      </c>
      <c r="AW1297" s="56">
        <f t="shared" ca="1" si="583"/>
        <v>0</v>
      </c>
      <c r="AX1297" s="56">
        <f t="shared" ca="1" si="583"/>
        <v>0</v>
      </c>
      <c r="AY1297" s="56">
        <f t="shared" ca="1" si="583"/>
        <v>0</v>
      </c>
      <c r="AZ1297" s="56">
        <f t="shared" ca="1" si="583"/>
        <v>0</v>
      </c>
      <c r="BA1297" s="56">
        <f t="shared" ca="1" si="583"/>
        <v>0</v>
      </c>
      <c r="BB1297" s="56">
        <f t="shared" ca="1" si="583"/>
        <v>0</v>
      </c>
      <c r="BC1297" s="56">
        <f t="shared" ca="1" si="583"/>
        <v>0</v>
      </c>
      <c r="BD1297" s="56">
        <f t="shared" ca="1" si="583"/>
        <v>0</v>
      </c>
      <c r="BE1297" s="56">
        <f t="shared" ca="1" si="583"/>
        <v>0</v>
      </c>
      <c r="BF1297" s="56">
        <f t="shared" ca="1" si="583"/>
        <v>0</v>
      </c>
      <c r="BG1297" s="56">
        <f t="shared" ca="1" si="583"/>
        <v>0</v>
      </c>
      <c r="BH1297" s="1"/>
    </row>
    <row r="1298" spans="2:60" s="4" customFormat="1" ht="12" customHeight="1" x14ac:dyDescent="0.2">
      <c r="B1298" s="117" t="s">
        <v>1717</v>
      </c>
      <c r="C1298" s="4" t="s">
        <v>1717</v>
      </c>
      <c r="E1298" s="62"/>
      <c r="F1298" s="63" t="s">
        <v>1678</v>
      </c>
      <c r="G1298" s="50" t="s">
        <v>1678</v>
      </c>
      <c r="H1298" s="50" t="s">
        <v>1678</v>
      </c>
      <c r="I1298" s="51"/>
      <c r="J1298" s="52">
        <v>30</v>
      </c>
      <c r="K1298" s="52"/>
      <c r="L1298" s="53">
        <v>43585</v>
      </c>
      <c r="M1298" s="54">
        <f t="shared" si="573"/>
        <v>2</v>
      </c>
      <c r="N1298" s="52">
        <f t="shared" si="574"/>
        <v>18</v>
      </c>
      <c r="O1298" s="55">
        <f t="shared" ca="1" si="575"/>
        <v>28</v>
      </c>
      <c r="P1298" s="55" t="str">
        <f t="shared" ca="1" si="576"/>
        <v>2019.7</v>
      </c>
      <c r="Q1298" s="56">
        <f t="shared" si="577"/>
        <v>0</v>
      </c>
      <c r="R1298" s="52">
        <f t="shared" ca="1" si="578"/>
        <v>71</v>
      </c>
      <c r="S1298" s="52"/>
      <c r="T1298" s="52" t="str">
        <f t="shared" ca="1" si="579"/>
        <v>OV</v>
      </c>
      <c r="U1298" s="57" t="s">
        <v>178</v>
      </c>
      <c r="V1298" s="58">
        <f t="shared" ca="1" si="580"/>
        <v>0</v>
      </c>
      <c r="W1298" s="59"/>
      <c r="X1298" s="60"/>
      <c r="Y1298" s="61">
        <v>0</v>
      </c>
      <c r="Z1298" s="56">
        <f t="shared" ca="1" si="581"/>
        <v>0</v>
      </c>
      <c r="AA1298" s="56">
        <f t="shared" ca="1" si="581"/>
        <v>0</v>
      </c>
      <c r="AB1298" s="56">
        <f t="shared" ca="1" si="581"/>
        <v>0</v>
      </c>
      <c r="AC1298" s="56">
        <f t="shared" ca="1" si="581"/>
        <v>0</v>
      </c>
      <c r="AD1298" s="56">
        <f t="shared" ca="1" si="581"/>
        <v>0</v>
      </c>
      <c r="AE1298" s="56">
        <f t="shared" ca="1" si="581"/>
        <v>0</v>
      </c>
      <c r="AF1298" s="56">
        <f t="shared" ca="1" si="581"/>
        <v>0</v>
      </c>
      <c r="AG1298" s="56">
        <f t="shared" ca="1" si="581"/>
        <v>0</v>
      </c>
      <c r="AH1298" s="56">
        <f t="shared" ca="1" si="581"/>
        <v>0</v>
      </c>
      <c r="AI1298" s="56">
        <f t="shared" ca="1" si="581"/>
        <v>0</v>
      </c>
      <c r="AJ1298" s="56">
        <f t="shared" ca="1" si="582"/>
        <v>0</v>
      </c>
      <c r="AK1298" s="56">
        <f t="shared" ca="1" si="582"/>
        <v>0</v>
      </c>
      <c r="AL1298" s="56">
        <f t="shared" ca="1" si="582"/>
        <v>0</v>
      </c>
      <c r="AM1298" s="56">
        <f t="shared" ca="1" si="582"/>
        <v>0</v>
      </c>
      <c r="AN1298" s="56">
        <f t="shared" ca="1" si="582"/>
        <v>0</v>
      </c>
      <c r="AO1298" s="56">
        <f t="shared" ca="1" si="582"/>
        <v>0</v>
      </c>
      <c r="AP1298" s="56">
        <f t="shared" ca="1" si="582"/>
        <v>0</v>
      </c>
      <c r="AQ1298" s="56">
        <f t="shared" ca="1" si="582"/>
        <v>0</v>
      </c>
      <c r="AR1298" s="56">
        <f t="shared" ca="1" si="582"/>
        <v>0</v>
      </c>
      <c r="AS1298" s="56">
        <f t="shared" ca="1" si="582"/>
        <v>0</v>
      </c>
      <c r="AT1298" s="56">
        <f t="shared" ca="1" si="583"/>
        <v>0</v>
      </c>
      <c r="AU1298" s="56">
        <f t="shared" ca="1" si="583"/>
        <v>0</v>
      </c>
      <c r="AV1298" s="56">
        <f t="shared" ca="1" si="583"/>
        <v>0</v>
      </c>
      <c r="AW1298" s="56">
        <f t="shared" ca="1" si="583"/>
        <v>0</v>
      </c>
      <c r="AX1298" s="56">
        <f t="shared" ca="1" si="583"/>
        <v>0</v>
      </c>
      <c r="AY1298" s="56">
        <f t="shared" ca="1" si="583"/>
        <v>0</v>
      </c>
      <c r="AZ1298" s="56">
        <f t="shared" ca="1" si="583"/>
        <v>0</v>
      </c>
      <c r="BA1298" s="56">
        <f t="shared" ca="1" si="583"/>
        <v>0</v>
      </c>
      <c r="BB1298" s="56">
        <f t="shared" ca="1" si="583"/>
        <v>0</v>
      </c>
      <c r="BC1298" s="56">
        <f t="shared" ca="1" si="583"/>
        <v>0</v>
      </c>
      <c r="BD1298" s="56">
        <f t="shared" ca="1" si="583"/>
        <v>0</v>
      </c>
      <c r="BE1298" s="56">
        <f t="shared" ca="1" si="583"/>
        <v>0</v>
      </c>
      <c r="BF1298" s="56">
        <f t="shared" ca="1" si="583"/>
        <v>0</v>
      </c>
      <c r="BG1298" s="56">
        <f t="shared" ca="1" si="583"/>
        <v>0</v>
      </c>
      <c r="BH1298" s="1"/>
    </row>
    <row r="1299" spans="2:60" s="4" customFormat="1" ht="12" customHeight="1" x14ac:dyDescent="0.2">
      <c r="B1299" s="117" t="s">
        <v>1717</v>
      </c>
      <c r="C1299" s="4" t="s">
        <v>1717</v>
      </c>
      <c r="E1299" s="62"/>
      <c r="F1299" s="63" t="s">
        <v>1678</v>
      </c>
      <c r="G1299" s="50" t="s">
        <v>1678</v>
      </c>
      <c r="H1299" s="50" t="s">
        <v>1678</v>
      </c>
      <c r="I1299" s="51"/>
      <c r="J1299" s="52">
        <v>30</v>
      </c>
      <c r="K1299" s="52"/>
      <c r="L1299" s="53">
        <v>43592</v>
      </c>
      <c r="M1299" s="54">
        <f t="shared" si="573"/>
        <v>2</v>
      </c>
      <c r="N1299" s="52">
        <f t="shared" si="574"/>
        <v>19</v>
      </c>
      <c r="O1299" s="55">
        <f t="shared" ca="1" si="575"/>
        <v>28</v>
      </c>
      <c r="P1299" s="55" t="str">
        <f t="shared" ca="1" si="576"/>
        <v>2019.7</v>
      </c>
      <c r="Q1299" s="56">
        <f t="shared" si="577"/>
        <v>0</v>
      </c>
      <c r="R1299" s="52">
        <f t="shared" ca="1" si="578"/>
        <v>64</v>
      </c>
      <c r="S1299" s="52"/>
      <c r="T1299" s="52" t="str">
        <f t="shared" ca="1" si="579"/>
        <v>OV</v>
      </c>
      <c r="U1299" s="57" t="s">
        <v>178</v>
      </c>
      <c r="V1299" s="58">
        <f t="shared" ca="1" si="580"/>
        <v>0</v>
      </c>
      <c r="W1299" s="59"/>
      <c r="X1299" s="60"/>
      <c r="Y1299" s="61">
        <v>0</v>
      </c>
      <c r="Z1299" s="56">
        <f t="shared" ca="1" si="581"/>
        <v>0</v>
      </c>
      <c r="AA1299" s="56">
        <f t="shared" ca="1" si="581"/>
        <v>0</v>
      </c>
      <c r="AB1299" s="56">
        <f t="shared" ca="1" si="581"/>
        <v>0</v>
      </c>
      <c r="AC1299" s="56">
        <f t="shared" ca="1" si="581"/>
        <v>0</v>
      </c>
      <c r="AD1299" s="56">
        <f t="shared" ca="1" si="581"/>
        <v>0</v>
      </c>
      <c r="AE1299" s="56">
        <f t="shared" ca="1" si="581"/>
        <v>0</v>
      </c>
      <c r="AF1299" s="56">
        <f t="shared" ca="1" si="581"/>
        <v>0</v>
      </c>
      <c r="AG1299" s="56">
        <f t="shared" ca="1" si="581"/>
        <v>0</v>
      </c>
      <c r="AH1299" s="56">
        <f t="shared" ca="1" si="581"/>
        <v>0</v>
      </c>
      <c r="AI1299" s="56">
        <f t="shared" ca="1" si="581"/>
        <v>0</v>
      </c>
      <c r="AJ1299" s="56">
        <f t="shared" ca="1" si="582"/>
        <v>0</v>
      </c>
      <c r="AK1299" s="56">
        <f t="shared" ca="1" si="582"/>
        <v>0</v>
      </c>
      <c r="AL1299" s="56">
        <f t="shared" ca="1" si="582"/>
        <v>0</v>
      </c>
      <c r="AM1299" s="56">
        <f t="shared" ca="1" si="582"/>
        <v>0</v>
      </c>
      <c r="AN1299" s="56">
        <f t="shared" ca="1" si="582"/>
        <v>0</v>
      </c>
      <c r="AO1299" s="56">
        <f t="shared" ca="1" si="582"/>
        <v>0</v>
      </c>
      <c r="AP1299" s="56">
        <f t="shared" ca="1" si="582"/>
        <v>0</v>
      </c>
      <c r="AQ1299" s="56">
        <f t="shared" ca="1" si="582"/>
        <v>0</v>
      </c>
      <c r="AR1299" s="56">
        <f t="shared" ca="1" si="582"/>
        <v>0</v>
      </c>
      <c r="AS1299" s="56">
        <f t="shared" ca="1" si="582"/>
        <v>0</v>
      </c>
      <c r="AT1299" s="56">
        <f t="shared" ca="1" si="583"/>
        <v>0</v>
      </c>
      <c r="AU1299" s="56">
        <f t="shared" ca="1" si="583"/>
        <v>0</v>
      </c>
      <c r="AV1299" s="56">
        <f t="shared" ca="1" si="583"/>
        <v>0</v>
      </c>
      <c r="AW1299" s="56">
        <f t="shared" ca="1" si="583"/>
        <v>0</v>
      </c>
      <c r="AX1299" s="56">
        <f t="shared" ca="1" si="583"/>
        <v>0</v>
      </c>
      <c r="AY1299" s="56">
        <f t="shared" ca="1" si="583"/>
        <v>0</v>
      </c>
      <c r="AZ1299" s="56">
        <f t="shared" ca="1" si="583"/>
        <v>0</v>
      </c>
      <c r="BA1299" s="56">
        <f t="shared" ca="1" si="583"/>
        <v>0</v>
      </c>
      <c r="BB1299" s="56">
        <f t="shared" ca="1" si="583"/>
        <v>0</v>
      </c>
      <c r="BC1299" s="56">
        <f t="shared" ca="1" si="583"/>
        <v>0</v>
      </c>
      <c r="BD1299" s="56">
        <f t="shared" ca="1" si="583"/>
        <v>0</v>
      </c>
      <c r="BE1299" s="56">
        <f t="shared" ca="1" si="583"/>
        <v>0</v>
      </c>
      <c r="BF1299" s="56">
        <f t="shared" ca="1" si="583"/>
        <v>0</v>
      </c>
      <c r="BG1299" s="56">
        <f t="shared" ca="1" si="583"/>
        <v>0</v>
      </c>
      <c r="BH1299" s="1"/>
    </row>
    <row r="1300" spans="2:60" s="4" customFormat="1" ht="12" customHeight="1" x14ac:dyDescent="0.2">
      <c r="B1300" s="117" t="s">
        <v>1717</v>
      </c>
      <c r="C1300" s="4" t="s">
        <v>1717</v>
      </c>
      <c r="E1300" s="62"/>
      <c r="F1300" s="63" t="s">
        <v>1678</v>
      </c>
      <c r="G1300" s="50" t="s">
        <v>1678</v>
      </c>
      <c r="H1300" s="50" t="s">
        <v>1678</v>
      </c>
      <c r="I1300" s="51"/>
      <c r="J1300" s="52">
        <v>30</v>
      </c>
      <c r="K1300" s="52"/>
      <c r="L1300" s="53">
        <v>43599</v>
      </c>
      <c r="M1300" s="54">
        <f t="shared" si="573"/>
        <v>2</v>
      </c>
      <c r="N1300" s="52">
        <f t="shared" si="574"/>
        <v>20</v>
      </c>
      <c r="O1300" s="55">
        <f t="shared" ca="1" si="575"/>
        <v>28</v>
      </c>
      <c r="P1300" s="55" t="str">
        <f t="shared" ca="1" si="576"/>
        <v>2019.7</v>
      </c>
      <c r="Q1300" s="56">
        <f t="shared" si="577"/>
        <v>0</v>
      </c>
      <c r="R1300" s="52">
        <f t="shared" ca="1" si="578"/>
        <v>57</v>
      </c>
      <c r="S1300" s="52"/>
      <c r="T1300" s="52" t="str">
        <f t="shared" ca="1" si="579"/>
        <v>OV</v>
      </c>
      <c r="U1300" s="57" t="s">
        <v>178</v>
      </c>
      <c r="V1300" s="58">
        <f t="shared" ca="1" si="580"/>
        <v>0</v>
      </c>
      <c r="W1300" s="59"/>
      <c r="X1300" s="60"/>
      <c r="Y1300" s="61">
        <v>0</v>
      </c>
      <c r="Z1300" s="56">
        <f t="shared" ca="1" si="581"/>
        <v>0</v>
      </c>
      <c r="AA1300" s="56">
        <f t="shared" ca="1" si="581"/>
        <v>0</v>
      </c>
      <c r="AB1300" s="56">
        <f t="shared" ca="1" si="581"/>
        <v>0</v>
      </c>
      <c r="AC1300" s="56">
        <f t="shared" ca="1" si="581"/>
        <v>0</v>
      </c>
      <c r="AD1300" s="56">
        <f t="shared" ca="1" si="581"/>
        <v>0</v>
      </c>
      <c r="AE1300" s="56">
        <f t="shared" ca="1" si="581"/>
        <v>0</v>
      </c>
      <c r="AF1300" s="56">
        <f t="shared" ca="1" si="581"/>
        <v>0</v>
      </c>
      <c r="AG1300" s="56">
        <f t="shared" ca="1" si="581"/>
        <v>0</v>
      </c>
      <c r="AH1300" s="56">
        <f t="shared" ca="1" si="581"/>
        <v>0</v>
      </c>
      <c r="AI1300" s="56">
        <f t="shared" ca="1" si="581"/>
        <v>0</v>
      </c>
      <c r="AJ1300" s="56">
        <f t="shared" ca="1" si="582"/>
        <v>0</v>
      </c>
      <c r="AK1300" s="56">
        <f t="shared" ca="1" si="582"/>
        <v>0</v>
      </c>
      <c r="AL1300" s="56">
        <f t="shared" ca="1" si="582"/>
        <v>0</v>
      </c>
      <c r="AM1300" s="56">
        <f t="shared" ca="1" si="582"/>
        <v>0</v>
      </c>
      <c r="AN1300" s="56">
        <f t="shared" ca="1" si="582"/>
        <v>0</v>
      </c>
      <c r="AO1300" s="56">
        <f t="shared" ca="1" si="582"/>
        <v>0</v>
      </c>
      <c r="AP1300" s="56">
        <f t="shared" ca="1" si="582"/>
        <v>0</v>
      </c>
      <c r="AQ1300" s="56">
        <f t="shared" ca="1" si="582"/>
        <v>0</v>
      </c>
      <c r="AR1300" s="56">
        <f t="shared" ca="1" si="582"/>
        <v>0</v>
      </c>
      <c r="AS1300" s="56">
        <f t="shared" ca="1" si="582"/>
        <v>0</v>
      </c>
      <c r="AT1300" s="56">
        <f t="shared" ca="1" si="583"/>
        <v>0</v>
      </c>
      <c r="AU1300" s="56">
        <f t="shared" ca="1" si="583"/>
        <v>0</v>
      </c>
      <c r="AV1300" s="56">
        <f t="shared" ca="1" si="583"/>
        <v>0</v>
      </c>
      <c r="AW1300" s="56">
        <f t="shared" ca="1" si="583"/>
        <v>0</v>
      </c>
      <c r="AX1300" s="56">
        <f t="shared" ca="1" si="583"/>
        <v>0</v>
      </c>
      <c r="AY1300" s="56">
        <f t="shared" ca="1" si="583"/>
        <v>0</v>
      </c>
      <c r="AZ1300" s="56">
        <f t="shared" ca="1" si="583"/>
        <v>0</v>
      </c>
      <c r="BA1300" s="56">
        <f t="shared" ca="1" si="583"/>
        <v>0</v>
      </c>
      <c r="BB1300" s="56">
        <f t="shared" ca="1" si="583"/>
        <v>0</v>
      </c>
      <c r="BC1300" s="56">
        <f t="shared" ca="1" si="583"/>
        <v>0</v>
      </c>
      <c r="BD1300" s="56">
        <f t="shared" ca="1" si="583"/>
        <v>0</v>
      </c>
      <c r="BE1300" s="56">
        <f t="shared" ca="1" si="583"/>
        <v>0</v>
      </c>
      <c r="BF1300" s="56">
        <f t="shared" ca="1" si="583"/>
        <v>0</v>
      </c>
      <c r="BG1300" s="56">
        <f t="shared" ca="1" si="583"/>
        <v>0</v>
      </c>
      <c r="BH1300" s="1"/>
    </row>
    <row r="1301" spans="2:60" s="4" customFormat="1" ht="12" customHeight="1" x14ac:dyDescent="0.2">
      <c r="B1301" s="117" t="s">
        <v>1717</v>
      </c>
      <c r="C1301" s="4" t="s">
        <v>1717</v>
      </c>
      <c r="E1301" s="62"/>
      <c r="F1301" s="63" t="s">
        <v>1678</v>
      </c>
      <c r="G1301" s="50" t="s">
        <v>1678</v>
      </c>
      <c r="H1301" s="50" t="s">
        <v>1678</v>
      </c>
      <c r="I1301" s="51"/>
      <c r="J1301" s="52">
        <v>30</v>
      </c>
      <c r="K1301" s="52"/>
      <c r="L1301" s="53">
        <v>43606</v>
      </c>
      <c r="M1301" s="54">
        <f t="shared" si="573"/>
        <v>2</v>
      </c>
      <c r="N1301" s="52">
        <f t="shared" si="574"/>
        <v>21</v>
      </c>
      <c r="O1301" s="55">
        <f t="shared" ca="1" si="575"/>
        <v>28</v>
      </c>
      <c r="P1301" s="55" t="str">
        <f t="shared" ca="1" si="576"/>
        <v>2019.7</v>
      </c>
      <c r="Q1301" s="56">
        <f t="shared" si="577"/>
        <v>0</v>
      </c>
      <c r="R1301" s="52">
        <f t="shared" ca="1" si="578"/>
        <v>50</v>
      </c>
      <c r="S1301" s="52"/>
      <c r="T1301" s="52" t="str">
        <f t="shared" ca="1" si="579"/>
        <v>OV</v>
      </c>
      <c r="U1301" s="57" t="s">
        <v>178</v>
      </c>
      <c r="V1301" s="58">
        <f t="shared" ca="1" si="580"/>
        <v>0</v>
      </c>
      <c r="W1301" s="59"/>
      <c r="X1301" s="60"/>
      <c r="Y1301" s="61">
        <v>0</v>
      </c>
      <c r="Z1301" s="56">
        <f t="shared" ca="1" si="581"/>
        <v>0</v>
      </c>
      <c r="AA1301" s="56">
        <f t="shared" ca="1" si="581"/>
        <v>0</v>
      </c>
      <c r="AB1301" s="56">
        <f t="shared" ca="1" si="581"/>
        <v>0</v>
      </c>
      <c r="AC1301" s="56">
        <f t="shared" ca="1" si="581"/>
        <v>0</v>
      </c>
      <c r="AD1301" s="56">
        <f t="shared" ca="1" si="581"/>
        <v>0</v>
      </c>
      <c r="AE1301" s="56">
        <f t="shared" ca="1" si="581"/>
        <v>0</v>
      </c>
      <c r="AF1301" s="56">
        <f t="shared" ca="1" si="581"/>
        <v>0</v>
      </c>
      <c r="AG1301" s="56">
        <f t="shared" ca="1" si="581"/>
        <v>0</v>
      </c>
      <c r="AH1301" s="56">
        <f t="shared" ca="1" si="581"/>
        <v>0</v>
      </c>
      <c r="AI1301" s="56">
        <f t="shared" ca="1" si="581"/>
        <v>0</v>
      </c>
      <c r="AJ1301" s="56">
        <f t="shared" ca="1" si="582"/>
        <v>0</v>
      </c>
      <c r="AK1301" s="56">
        <f t="shared" ca="1" si="582"/>
        <v>0</v>
      </c>
      <c r="AL1301" s="56">
        <f t="shared" ca="1" si="582"/>
        <v>0</v>
      </c>
      <c r="AM1301" s="56">
        <f t="shared" ca="1" si="582"/>
        <v>0</v>
      </c>
      <c r="AN1301" s="56">
        <f t="shared" ca="1" si="582"/>
        <v>0</v>
      </c>
      <c r="AO1301" s="56">
        <f t="shared" ca="1" si="582"/>
        <v>0</v>
      </c>
      <c r="AP1301" s="56">
        <f t="shared" ca="1" si="582"/>
        <v>0</v>
      </c>
      <c r="AQ1301" s="56">
        <f t="shared" ca="1" si="582"/>
        <v>0</v>
      </c>
      <c r="AR1301" s="56">
        <f t="shared" ca="1" si="582"/>
        <v>0</v>
      </c>
      <c r="AS1301" s="56">
        <f t="shared" ca="1" si="582"/>
        <v>0</v>
      </c>
      <c r="AT1301" s="56">
        <f t="shared" ca="1" si="583"/>
        <v>0</v>
      </c>
      <c r="AU1301" s="56">
        <f t="shared" ca="1" si="583"/>
        <v>0</v>
      </c>
      <c r="AV1301" s="56">
        <f t="shared" ca="1" si="583"/>
        <v>0</v>
      </c>
      <c r="AW1301" s="56">
        <f t="shared" ca="1" si="583"/>
        <v>0</v>
      </c>
      <c r="AX1301" s="56">
        <f t="shared" ca="1" si="583"/>
        <v>0</v>
      </c>
      <c r="AY1301" s="56">
        <f t="shared" ca="1" si="583"/>
        <v>0</v>
      </c>
      <c r="AZ1301" s="56">
        <f t="shared" ca="1" si="583"/>
        <v>0</v>
      </c>
      <c r="BA1301" s="56">
        <f t="shared" ca="1" si="583"/>
        <v>0</v>
      </c>
      <c r="BB1301" s="56">
        <f t="shared" ca="1" si="583"/>
        <v>0</v>
      </c>
      <c r="BC1301" s="56">
        <f t="shared" ca="1" si="583"/>
        <v>0</v>
      </c>
      <c r="BD1301" s="56">
        <f t="shared" ca="1" si="583"/>
        <v>0</v>
      </c>
      <c r="BE1301" s="56">
        <f t="shared" ca="1" si="583"/>
        <v>0</v>
      </c>
      <c r="BF1301" s="56">
        <f t="shared" ca="1" si="583"/>
        <v>0</v>
      </c>
      <c r="BG1301" s="56">
        <f t="shared" ca="1" si="583"/>
        <v>0</v>
      </c>
      <c r="BH1301" s="1"/>
    </row>
    <row r="1302" spans="2:60" s="4" customFormat="1" ht="12" customHeight="1" x14ac:dyDescent="0.2">
      <c r="B1302" s="117" t="s">
        <v>1717</v>
      </c>
      <c r="C1302" s="4" t="s">
        <v>1717</v>
      </c>
      <c r="E1302" s="62"/>
      <c r="F1302" s="63" t="s">
        <v>1678</v>
      </c>
      <c r="G1302" s="50" t="s">
        <v>1678</v>
      </c>
      <c r="H1302" s="50" t="s">
        <v>1678</v>
      </c>
      <c r="I1302" s="51"/>
      <c r="J1302" s="52">
        <v>30</v>
      </c>
      <c r="K1302" s="52"/>
      <c r="L1302" s="53">
        <v>43613</v>
      </c>
      <c r="M1302" s="54">
        <f t="shared" si="573"/>
        <v>2</v>
      </c>
      <c r="N1302" s="52">
        <f t="shared" si="574"/>
        <v>22</v>
      </c>
      <c r="O1302" s="55">
        <f t="shared" ca="1" si="575"/>
        <v>28</v>
      </c>
      <c r="P1302" s="55" t="str">
        <f t="shared" ca="1" si="576"/>
        <v>2019.7</v>
      </c>
      <c r="Q1302" s="56">
        <f t="shared" si="577"/>
        <v>0</v>
      </c>
      <c r="R1302" s="52">
        <f t="shared" ca="1" si="578"/>
        <v>43</v>
      </c>
      <c r="S1302" s="52"/>
      <c r="T1302" s="52" t="str">
        <f t="shared" ca="1" si="579"/>
        <v>OV</v>
      </c>
      <c r="U1302" s="57" t="s">
        <v>178</v>
      </c>
      <c r="V1302" s="58">
        <f t="shared" ca="1" si="580"/>
        <v>0</v>
      </c>
      <c r="W1302" s="59"/>
      <c r="X1302" s="60"/>
      <c r="Y1302" s="61">
        <v>0</v>
      </c>
      <c r="Z1302" s="56">
        <f t="shared" ca="1" si="581"/>
        <v>0</v>
      </c>
      <c r="AA1302" s="56">
        <f t="shared" ca="1" si="581"/>
        <v>0</v>
      </c>
      <c r="AB1302" s="56">
        <f t="shared" ca="1" si="581"/>
        <v>0</v>
      </c>
      <c r="AC1302" s="56">
        <f t="shared" ca="1" si="581"/>
        <v>0</v>
      </c>
      <c r="AD1302" s="56">
        <f t="shared" ca="1" si="581"/>
        <v>0</v>
      </c>
      <c r="AE1302" s="56">
        <f t="shared" ca="1" si="581"/>
        <v>0</v>
      </c>
      <c r="AF1302" s="56">
        <f t="shared" ca="1" si="581"/>
        <v>0</v>
      </c>
      <c r="AG1302" s="56">
        <f t="shared" ca="1" si="581"/>
        <v>0</v>
      </c>
      <c r="AH1302" s="56">
        <f t="shared" ca="1" si="581"/>
        <v>0</v>
      </c>
      <c r="AI1302" s="56">
        <f t="shared" ca="1" si="581"/>
        <v>0</v>
      </c>
      <c r="AJ1302" s="56">
        <f t="shared" ca="1" si="582"/>
        <v>0</v>
      </c>
      <c r="AK1302" s="56">
        <f t="shared" ca="1" si="582"/>
        <v>0</v>
      </c>
      <c r="AL1302" s="56">
        <f t="shared" ca="1" si="582"/>
        <v>0</v>
      </c>
      <c r="AM1302" s="56">
        <f t="shared" ca="1" si="582"/>
        <v>0</v>
      </c>
      <c r="AN1302" s="56">
        <f t="shared" ca="1" si="582"/>
        <v>0</v>
      </c>
      <c r="AO1302" s="56">
        <f t="shared" ca="1" si="582"/>
        <v>0</v>
      </c>
      <c r="AP1302" s="56">
        <f t="shared" ca="1" si="582"/>
        <v>0</v>
      </c>
      <c r="AQ1302" s="56">
        <f t="shared" ca="1" si="582"/>
        <v>0</v>
      </c>
      <c r="AR1302" s="56">
        <f t="shared" ca="1" si="582"/>
        <v>0</v>
      </c>
      <c r="AS1302" s="56">
        <f t="shared" ca="1" si="582"/>
        <v>0</v>
      </c>
      <c r="AT1302" s="56">
        <f t="shared" ca="1" si="583"/>
        <v>0</v>
      </c>
      <c r="AU1302" s="56">
        <f t="shared" ca="1" si="583"/>
        <v>0</v>
      </c>
      <c r="AV1302" s="56">
        <f t="shared" ca="1" si="583"/>
        <v>0</v>
      </c>
      <c r="AW1302" s="56">
        <f t="shared" ca="1" si="583"/>
        <v>0</v>
      </c>
      <c r="AX1302" s="56">
        <f t="shared" ca="1" si="583"/>
        <v>0</v>
      </c>
      <c r="AY1302" s="56">
        <f t="shared" ca="1" si="583"/>
        <v>0</v>
      </c>
      <c r="AZ1302" s="56">
        <f t="shared" ca="1" si="583"/>
        <v>0</v>
      </c>
      <c r="BA1302" s="56">
        <f t="shared" ca="1" si="583"/>
        <v>0</v>
      </c>
      <c r="BB1302" s="56">
        <f t="shared" ca="1" si="583"/>
        <v>0</v>
      </c>
      <c r="BC1302" s="56">
        <f t="shared" ca="1" si="583"/>
        <v>0</v>
      </c>
      <c r="BD1302" s="56">
        <f t="shared" ca="1" si="583"/>
        <v>0</v>
      </c>
      <c r="BE1302" s="56">
        <f t="shared" ca="1" si="583"/>
        <v>0</v>
      </c>
      <c r="BF1302" s="56">
        <f t="shared" ca="1" si="583"/>
        <v>0</v>
      </c>
      <c r="BG1302" s="56">
        <f t="shared" ca="1" si="583"/>
        <v>0</v>
      </c>
      <c r="BH1302" s="1"/>
    </row>
    <row r="1303" spans="2:60" s="4" customFormat="1" ht="12" customHeight="1" x14ac:dyDescent="0.2">
      <c r="B1303" s="117" t="s">
        <v>1717</v>
      </c>
      <c r="C1303" s="4" t="s">
        <v>1717</v>
      </c>
      <c r="E1303" s="62"/>
      <c r="F1303" s="63" t="s">
        <v>1678</v>
      </c>
      <c r="G1303" s="50" t="s">
        <v>1678</v>
      </c>
      <c r="H1303" s="50" t="s">
        <v>1678</v>
      </c>
      <c r="I1303" s="51"/>
      <c r="J1303" s="52">
        <v>30</v>
      </c>
      <c r="K1303" s="52"/>
      <c r="L1303" s="53">
        <v>43620</v>
      </c>
      <c r="M1303" s="54">
        <f t="shared" si="573"/>
        <v>2</v>
      </c>
      <c r="N1303" s="52">
        <f t="shared" si="574"/>
        <v>23</v>
      </c>
      <c r="O1303" s="55">
        <f t="shared" ca="1" si="575"/>
        <v>28</v>
      </c>
      <c r="P1303" s="55" t="str">
        <f t="shared" ca="1" si="576"/>
        <v>2019.7</v>
      </c>
      <c r="Q1303" s="56">
        <f t="shared" si="577"/>
        <v>0</v>
      </c>
      <c r="R1303" s="52">
        <f t="shared" ca="1" si="578"/>
        <v>36</v>
      </c>
      <c r="S1303" s="52"/>
      <c r="T1303" s="52" t="str">
        <f t="shared" ca="1" si="579"/>
        <v>OV</v>
      </c>
      <c r="U1303" s="57" t="s">
        <v>178</v>
      </c>
      <c r="V1303" s="58">
        <f t="shared" ca="1" si="580"/>
        <v>0</v>
      </c>
      <c r="W1303" s="59"/>
      <c r="X1303" s="60"/>
      <c r="Y1303" s="61">
        <v>0</v>
      </c>
      <c r="Z1303" s="56">
        <f t="shared" ca="1" si="581"/>
        <v>0</v>
      </c>
      <c r="AA1303" s="56">
        <f t="shared" ca="1" si="581"/>
        <v>0</v>
      </c>
      <c r="AB1303" s="56">
        <f t="shared" ca="1" si="581"/>
        <v>0</v>
      </c>
      <c r="AC1303" s="56">
        <f t="shared" ca="1" si="581"/>
        <v>0</v>
      </c>
      <c r="AD1303" s="56">
        <f t="shared" ca="1" si="581"/>
        <v>0</v>
      </c>
      <c r="AE1303" s="56">
        <f t="shared" ca="1" si="581"/>
        <v>0</v>
      </c>
      <c r="AF1303" s="56">
        <f t="shared" ca="1" si="581"/>
        <v>0</v>
      </c>
      <c r="AG1303" s="56">
        <f t="shared" ca="1" si="581"/>
        <v>0</v>
      </c>
      <c r="AH1303" s="56">
        <f t="shared" ca="1" si="581"/>
        <v>0</v>
      </c>
      <c r="AI1303" s="56">
        <f t="shared" ca="1" si="581"/>
        <v>0</v>
      </c>
      <c r="AJ1303" s="56">
        <f t="shared" ca="1" si="582"/>
        <v>0</v>
      </c>
      <c r="AK1303" s="56">
        <f t="shared" ca="1" si="582"/>
        <v>0</v>
      </c>
      <c r="AL1303" s="56">
        <f t="shared" ca="1" si="582"/>
        <v>0</v>
      </c>
      <c r="AM1303" s="56">
        <f t="shared" ca="1" si="582"/>
        <v>0</v>
      </c>
      <c r="AN1303" s="56">
        <f t="shared" ca="1" si="582"/>
        <v>0</v>
      </c>
      <c r="AO1303" s="56">
        <f t="shared" ca="1" si="582"/>
        <v>0</v>
      </c>
      <c r="AP1303" s="56">
        <f t="shared" ca="1" si="582"/>
        <v>0</v>
      </c>
      <c r="AQ1303" s="56">
        <f t="shared" ca="1" si="582"/>
        <v>0</v>
      </c>
      <c r="AR1303" s="56">
        <f t="shared" ca="1" si="582"/>
        <v>0</v>
      </c>
      <c r="AS1303" s="56">
        <f t="shared" ca="1" si="582"/>
        <v>0</v>
      </c>
      <c r="AT1303" s="56">
        <f t="shared" ca="1" si="583"/>
        <v>0</v>
      </c>
      <c r="AU1303" s="56">
        <f t="shared" ca="1" si="583"/>
        <v>0</v>
      </c>
      <c r="AV1303" s="56">
        <f t="shared" ca="1" si="583"/>
        <v>0</v>
      </c>
      <c r="AW1303" s="56">
        <f t="shared" ca="1" si="583"/>
        <v>0</v>
      </c>
      <c r="AX1303" s="56">
        <f t="shared" ca="1" si="583"/>
        <v>0</v>
      </c>
      <c r="AY1303" s="56">
        <f t="shared" ca="1" si="583"/>
        <v>0</v>
      </c>
      <c r="AZ1303" s="56">
        <f t="shared" ca="1" si="583"/>
        <v>0</v>
      </c>
      <c r="BA1303" s="56">
        <f t="shared" ca="1" si="583"/>
        <v>0</v>
      </c>
      <c r="BB1303" s="56">
        <f t="shared" ca="1" si="583"/>
        <v>0</v>
      </c>
      <c r="BC1303" s="56">
        <f t="shared" ca="1" si="583"/>
        <v>0</v>
      </c>
      <c r="BD1303" s="56">
        <f t="shared" ca="1" si="583"/>
        <v>0</v>
      </c>
      <c r="BE1303" s="56">
        <f t="shared" ca="1" si="583"/>
        <v>0</v>
      </c>
      <c r="BF1303" s="56">
        <f t="shared" ca="1" si="583"/>
        <v>0</v>
      </c>
      <c r="BG1303" s="56">
        <f t="shared" ca="1" si="583"/>
        <v>0</v>
      </c>
      <c r="BH1303" s="1"/>
    </row>
    <row r="1304" spans="2:60" s="4" customFormat="1" ht="12" customHeight="1" x14ac:dyDescent="0.2">
      <c r="B1304" s="117" t="s">
        <v>1717</v>
      </c>
      <c r="C1304" s="4" t="s">
        <v>1717</v>
      </c>
      <c r="E1304" s="62"/>
      <c r="F1304" s="63" t="s">
        <v>1678</v>
      </c>
      <c r="G1304" s="50" t="s">
        <v>1678</v>
      </c>
      <c r="H1304" s="50" t="s">
        <v>1678</v>
      </c>
      <c r="I1304" s="51"/>
      <c r="J1304" s="52">
        <v>30</v>
      </c>
      <c r="K1304" s="52"/>
      <c r="L1304" s="53">
        <v>43627</v>
      </c>
      <c r="M1304" s="54">
        <f t="shared" si="573"/>
        <v>2</v>
      </c>
      <c r="N1304" s="52">
        <f t="shared" si="574"/>
        <v>24</v>
      </c>
      <c r="O1304" s="55">
        <f t="shared" ca="1" si="575"/>
        <v>28</v>
      </c>
      <c r="P1304" s="55" t="str">
        <f t="shared" ca="1" si="576"/>
        <v>2019.7</v>
      </c>
      <c r="Q1304" s="56">
        <f t="shared" si="577"/>
        <v>0</v>
      </c>
      <c r="R1304" s="52">
        <f t="shared" ca="1" si="578"/>
        <v>29</v>
      </c>
      <c r="S1304" s="52"/>
      <c r="T1304" s="52" t="str">
        <f t="shared" ca="1" si="579"/>
        <v>OV</v>
      </c>
      <c r="U1304" s="57" t="s">
        <v>178</v>
      </c>
      <c r="V1304" s="58">
        <f t="shared" ca="1" si="580"/>
        <v>0</v>
      </c>
      <c r="W1304" s="59"/>
      <c r="X1304" s="60"/>
      <c r="Y1304" s="61">
        <v>0</v>
      </c>
      <c r="Z1304" s="56">
        <f t="shared" ref="Z1304:AI1313" ca="1" si="584">IF($O1304-WEEKNUM(Z$1815)=0,$Y1304,0)</f>
        <v>0</v>
      </c>
      <c r="AA1304" s="56">
        <f t="shared" ca="1" si="584"/>
        <v>0</v>
      </c>
      <c r="AB1304" s="56">
        <f t="shared" ca="1" si="584"/>
        <v>0</v>
      </c>
      <c r="AC1304" s="56">
        <f t="shared" ca="1" si="584"/>
        <v>0</v>
      </c>
      <c r="AD1304" s="56">
        <f t="shared" ca="1" si="584"/>
        <v>0</v>
      </c>
      <c r="AE1304" s="56">
        <f t="shared" ca="1" si="584"/>
        <v>0</v>
      </c>
      <c r="AF1304" s="56">
        <f t="shared" ca="1" si="584"/>
        <v>0</v>
      </c>
      <c r="AG1304" s="56">
        <f t="shared" ca="1" si="584"/>
        <v>0</v>
      </c>
      <c r="AH1304" s="56">
        <f t="shared" ca="1" si="584"/>
        <v>0</v>
      </c>
      <c r="AI1304" s="56">
        <f t="shared" ca="1" si="584"/>
        <v>0</v>
      </c>
      <c r="AJ1304" s="56">
        <f t="shared" ref="AJ1304:AS1313" ca="1" si="585">IF($O1304-WEEKNUM(AJ$1815)=0,$Y1304,0)</f>
        <v>0</v>
      </c>
      <c r="AK1304" s="56">
        <f t="shared" ca="1" si="585"/>
        <v>0</v>
      </c>
      <c r="AL1304" s="56">
        <f t="shared" ca="1" si="585"/>
        <v>0</v>
      </c>
      <c r="AM1304" s="56">
        <f t="shared" ca="1" si="585"/>
        <v>0</v>
      </c>
      <c r="AN1304" s="56">
        <f t="shared" ca="1" si="585"/>
        <v>0</v>
      </c>
      <c r="AO1304" s="56">
        <f t="shared" ca="1" si="585"/>
        <v>0</v>
      </c>
      <c r="AP1304" s="56">
        <f t="shared" ca="1" si="585"/>
        <v>0</v>
      </c>
      <c r="AQ1304" s="56">
        <f t="shared" ca="1" si="585"/>
        <v>0</v>
      </c>
      <c r="AR1304" s="56">
        <f t="shared" ca="1" si="585"/>
        <v>0</v>
      </c>
      <c r="AS1304" s="56">
        <f t="shared" ca="1" si="585"/>
        <v>0</v>
      </c>
      <c r="AT1304" s="56">
        <f t="shared" ref="AT1304:BG1313" ca="1" si="586">IF($O1304-WEEKNUM(AT$1815)=0,$Y1304,0)</f>
        <v>0</v>
      </c>
      <c r="AU1304" s="56">
        <f t="shared" ca="1" si="586"/>
        <v>0</v>
      </c>
      <c r="AV1304" s="56">
        <f t="shared" ca="1" si="586"/>
        <v>0</v>
      </c>
      <c r="AW1304" s="56">
        <f t="shared" ca="1" si="586"/>
        <v>0</v>
      </c>
      <c r="AX1304" s="56">
        <f t="shared" ca="1" si="586"/>
        <v>0</v>
      </c>
      <c r="AY1304" s="56">
        <f t="shared" ca="1" si="586"/>
        <v>0</v>
      </c>
      <c r="AZ1304" s="56">
        <f t="shared" ca="1" si="586"/>
        <v>0</v>
      </c>
      <c r="BA1304" s="56">
        <f t="shared" ca="1" si="586"/>
        <v>0</v>
      </c>
      <c r="BB1304" s="56">
        <f t="shared" ca="1" si="586"/>
        <v>0</v>
      </c>
      <c r="BC1304" s="56">
        <f t="shared" ca="1" si="586"/>
        <v>0</v>
      </c>
      <c r="BD1304" s="56">
        <f t="shared" ca="1" si="586"/>
        <v>0</v>
      </c>
      <c r="BE1304" s="56">
        <f t="shared" ca="1" si="586"/>
        <v>0</v>
      </c>
      <c r="BF1304" s="56">
        <f t="shared" ca="1" si="586"/>
        <v>0</v>
      </c>
      <c r="BG1304" s="56">
        <f t="shared" ca="1" si="586"/>
        <v>0</v>
      </c>
      <c r="BH1304" s="1"/>
    </row>
    <row r="1305" spans="2:60" s="4" customFormat="1" ht="12" customHeight="1" x14ac:dyDescent="0.2">
      <c r="B1305" s="117" t="s">
        <v>1717</v>
      </c>
      <c r="C1305" s="4" t="s">
        <v>1717</v>
      </c>
      <c r="E1305" s="62"/>
      <c r="F1305" s="63" t="s">
        <v>1678</v>
      </c>
      <c r="G1305" s="50" t="s">
        <v>1678</v>
      </c>
      <c r="H1305" s="50" t="s">
        <v>1678</v>
      </c>
      <c r="I1305" s="51"/>
      <c r="J1305" s="52">
        <v>30</v>
      </c>
      <c r="K1305" s="52"/>
      <c r="L1305" s="53">
        <v>43634</v>
      </c>
      <c r="M1305" s="54">
        <f t="shared" si="573"/>
        <v>2</v>
      </c>
      <c r="N1305" s="52">
        <f t="shared" si="574"/>
        <v>25</v>
      </c>
      <c r="O1305" s="55">
        <f t="shared" ca="1" si="575"/>
        <v>28</v>
      </c>
      <c r="P1305" s="55" t="str">
        <f t="shared" ca="1" si="576"/>
        <v>2019.7</v>
      </c>
      <c r="Q1305" s="56">
        <f t="shared" si="577"/>
        <v>0</v>
      </c>
      <c r="R1305" s="52">
        <f t="shared" ca="1" si="578"/>
        <v>22</v>
      </c>
      <c r="S1305" s="52"/>
      <c r="T1305" s="52" t="str">
        <f t="shared" ca="1" si="579"/>
        <v>OV</v>
      </c>
      <c r="U1305" s="57" t="s">
        <v>178</v>
      </c>
      <c r="V1305" s="58">
        <f t="shared" ca="1" si="580"/>
        <v>0</v>
      </c>
      <c r="W1305" s="59"/>
      <c r="X1305" s="60"/>
      <c r="Y1305" s="61">
        <v>0</v>
      </c>
      <c r="Z1305" s="56">
        <f t="shared" ca="1" si="584"/>
        <v>0</v>
      </c>
      <c r="AA1305" s="56">
        <f t="shared" ca="1" si="584"/>
        <v>0</v>
      </c>
      <c r="AB1305" s="56">
        <f t="shared" ca="1" si="584"/>
        <v>0</v>
      </c>
      <c r="AC1305" s="56">
        <f t="shared" ca="1" si="584"/>
        <v>0</v>
      </c>
      <c r="AD1305" s="56">
        <f t="shared" ca="1" si="584"/>
        <v>0</v>
      </c>
      <c r="AE1305" s="56">
        <f t="shared" ca="1" si="584"/>
        <v>0</v>
      </c>
      <c r="AF1305" s="56">
        <f t="shared" ca="1" si="584"/>
        <v>0</v>
      </c>
      <c r="AG1305" s="56">
        <f t="shared" ca="1" si="584"/>
        <v>0</v>
      </c>
      <c r="AH1305" s="56">
        <f t="shared" ca="1" si="584"/>
        <v>0</v>
      </c>
      <c r="AI1305" s="56">
        <f t="shared" ca="1" si="584"/>
        <v>0</v>
      </c>
      <c r="AJ1305" s="56">
        <f t="shared" ca="1" si="585"/>
        <v>0</v>
      </c>
      <c r="AK1305" s="56">
        <f t="shared" ca="1" si="585"/>
        <v>0</v>
      </c>
      <c r="AL1305" s="56">
        <f t="shared" ca="1" si="585"/>
        <v>0</v>
      </c>
      <c r="AM1305" s="56">
        <f t="shared" ca="1" si="585"/>
        <v>0</v>
      </c>
      <c r="AN1305" s="56">
        <f t="shared" ca="1" si="585"/>
        <v>0</v>
      </c>
      <c r="AO1305" s="56">
        <f t="shared" ca="1" si="585"/>
        <v>0</v>
      </c>
      <c r="AP1305" s="56">
        <f t="shared" ca="1" si="585"/>
        <v>0</v>
      </c>
      <c r="AQ1305" s="56">
        <f t="shared" ca="1" si="585"/>
        <v>0</v>
      </c>
      <c r="AR1305" s="56">
        <f t="shared" ca="1" si="585"/>
        <v>0</v>
      </c>
      <c r="AS1305" s="56">
        <f t="shared" ca="1" si="585"/>
        <v>0</v>
      </c>
      <c r="AT1305" s="56">
        <f t="shared" ca="1" si="586"/>
        <v>0</v>
      </c>
      <c r="AU1305" s="56">
        <f t="shared" ca="1" si="586"/>
        <v>0</v>
      </c>
      <c r="AV1305" s="56">
        <f t="shared" ca="1" si="586"/>
        <v>0</v>
      </c>
      <c r="AW1305" s="56">
        <f t="shared" ca="1" si="586"/>
        <v>0</v>
      </c>
      <c r="AX1305" s="56">
        <f t="shared" ca="1" si="586"/>
        <v>0</v>
      </c>
      <c r="AY1305" s="56">
        <f t="shared" ca="1" si="586"/>
        <v>0</v>
      </c>
      <c r="AZ1305" s="56">
        <f t="shared" ca="1" si="586"/>
        <v>0</v>
      </c>
      <c r="BA1305" s="56">
        <f t="shared" ca="1" si="586"/>
        <v>0</v>
      </c>
      <c r="BB1305" s="56">
        <f t="shared" ca="1" si="586"/>
        <v>0</v>
      </c>
      <c r="BC1305" s="56">
        <f t="shared" ca="1" si="586"/>
        <v>0</v>
      </c>
      <c r="BD1305" s="56">
        <f t="shared" ca="1" si="586"/>
        <v>0</v>
      </c>
      <c r="BE1305" s="56">
        <f t="shared" ca="1" si="586"/>
        <v>0</v>
      </c>
      <c r="BF1305" s="56">
        <f t="shared" ca="1" si="586"/>
        <v>0</v>
      </c>
      <c r="BG1305" s="56">
        <f t="shared" ca="1" si="586"/>
        <v>0</v>
      </c>
      <c r="BH1305" s="1"/>
    </row>
    <row r="1306" spans="2:60" s="4" customFormat="1" ht="12" customHeight="1" x14ac:dyDescent="0.2">
      <c r="B1306" s="117" t="s">
        <v>1717</v>
      </c>
      <c r="C1306" s="4" t="s">
        <v>1717</v>
      </c>
      <c r="E1306" s="62"/>
      <c r="F1306" s="63" t="s">
        <v>1678</v>
      </c>
      <c r="G1306" s="50" t="s">
        <v>1678</v>
      </c>
      <c r="H1306" s="50" t="s">
        <v>1678</v>
      </c>
      <c r="I1306" s="51"/>
      <c r="J1306" s="52">
        <v>30</v>
      </c>
      <c r="K1306" s="52"/>
      <c r="L1306" s="53">
        <v>43641</v>
      </c>
      <c r="M1306" s="54">
        <f t="shared" si="573"/>
        <v>2</v>
      </c>
      <c r="N1306" s="52">
        <f t="shared" si="574"/>
        <v>26</v>
      </c>
      <c r="O1306" s="55">
        <f t="shared" ca="1" si="575"/>
        <v>28</v>
      </c>
      <c r="P1306" s="55" t="str">
        <f t="shared" ca="1" si="576"/>
        <v>2019.7</v>
      </c>
      <c r="Q1306" s="56">
        <f t="shared" si="577"/>
        <v>0</v>
      </c>
      <c r="R1306" s="52">
        <f t="shared" ca="1" si="578"/>
        <v>15</v>
      </c>
      <c r="S1306" s="52"/>
      <c r="T1306" s="52" t="str">
        <f t="shared" ca="1" si="579"/>
        <v>OV</v>
      </c>
      <c r="U1306" s="57" t="s">
        <v>178</v>
      </c>
      <c r="V1306" s="58">
        <f t="shared" ca="1" si="580"/>
        <v>0</v>
      </c>
      <c r="W1306" s="59"/>
      <c r="X1306" s="60"/>
      <c r="Y1306" s="61">
        <v>0</v>
      </c>
      <c r="Z1306" s="56">
        <f t="shared" ca="1" si="584"/>
        <v>0</v>
      </c>
      <c r="AA1306" s="56">
        <f t="shared" ca="1" si="584"/>
        <v>0</v>
      </c>
      <c r="AB1306" s="56">
        <f t="shared" ca="1" si="584"/>
        <v>0</v>
      </c>
      <c r="AC1306" s="56">
        <f t="shared" ca="1" si="584"/>
        <v>0</v>
      </c>
      <c r="AD1306" s="56">
        <f t="shared" ca="1" si="584"/>
        <v>0</v>
      </c>
      <c r="AE1306" s="56">
        <f t="shared" ca="1" si="584"/>
        <v>0</v>
      </c>
      <c r="AF1306" s="56">
        <f t="shared" ca="1" si="584"/>
        <v>0</v>
      </c>
      <c r="AG1306" s="56">
        <f t="shared" ca="1" si="584"/>
        <v>0</v>
      </c>
      <c r="AH1306" s="56">
        <f t="shared" ca="1" si="584"/>
        <v>0</v>
      </c>
      <c r="AI1306" s="56">
        <f t="shared" ca="1" si="584"/>
        <v>0</v>
      </c>
      <c r="AJ1306" s="56">
        <f t="shared" ca="1" si="585"/>
        <v>0</v>
      </c>
      <c r="AK1306" s="56">
        <f t="shared" ca="1" si="585"/>
        <v>0</v>
      </c>
      <c r="AL1306" s="56">
        <f t="shared" ca="1" si="585"/>
        <v>0</v>
      </c>
      <c r="AM1306" s="56">
        <f t="shared" ca="1" si="585"/>
        <v>0</v>
      </c>
      <c r="AN1306" s="56">
        <f t="shared" ca="1" si="585"/>
        <v>0</v>
      </c>
      <c r="AO1306" s="56">
        <f t="shared" ca="1" si="585"/>
        <v>0</v>
      </c>
      <c r="AP1306" s="56">
        <f t="shared" ca="1" si="585"/>
        <v>0</v>
      </c>
      <c r="AQ1306" s="56">
        <f t="shared" ca="1" si="585"/>
        <v>0</v>
      </c>
      <c r="AR1306" s="56">
        <f t="shared" ca="1" si="585"/>
        <v>0</v>
      </c>
      <c r="AS1306" s="56">
        <f t="shared" ca="1" si="585"/>
        <v>0</v>
      </c>
      <c r="AT1306" s="56">
        <f t="shared" ca="1" si="586"/>
        <v>0</v>
      </c>
      <c r="AU1306" s="56">
        <f t="shared" ca="1" si="586"/>
        <v>0</v>
      </c>
      <c r="AV1306" s="56">
        <f t="shared" ca="1" si="586"/>
        <v>0</v>
      </c>
      <c r="AW1306" s="56">
        <f t="shared" ca="1" si="586"/>
        <v>0</v>
      </c>
      <c r="AX1306" s="56">
        <f t="shared" ca="1" si="586"/>
        <v>0</v>
      </c>
      <c r="AY1306" s="56">
        <f t="shared" ca="1" si="586"/>
        <v>0</v>
      </c>
      <c r="AZ1306" s="56">
        <f t="shared" ca="1" si="586"/>
        <v>0</v>
      </c>
      <c r="BA1306" s="56">
        <f t="shared" ca="1" si="586"/>
        <v>0</v>
      </c>
      <c r="BB1306" s="56">
        <f t="shared" ca="1" si="586"/>
        <v>0</v>
      </c>
      <c r="BC1306" s="56">
        <f t="shared" ca="1" si="586"/>
        <v>0</v>
      </c>
      <c r="BD1306" s="56">
        <f t="shared" ca="1" si="586"/>
        <v>0</v>
      </c>
      <c r="BE1306" s="56">
        <f t="shared" ca="1" si="586"/>
        <v>0</v>
      </c>
      <c r="BF1306" s="56">
        <f t="shared" ca="1" si="586"/>
        <v>0</v>
      </c>
      <c r="BG1306" s="56">
        <f t="shared" ca="1" si="586"/>
        <v>0</v>
      </c>
      <c r="BH1306" s="1"/>
    </row>
    <row r="1307" spans="2:60" s="4" customFormat="1" ht="12" customHeight="1" x14ac:dyDescent="0.2">
      <c r="B1307" s="117" t="s">
        <v>1717</v>
      </c>
      <c r="C1307" s="4" t="s">
        <v>1717</v>
      </c>
      <c r="E1307" s="62"/>
      <c r="F1307" s="63" t="s">
        <v>1678</v>
      </c>
      <c r="G1307" s="50" t="s">
        <v>1678</v>
      </c>
      <c r="H1307" s="50" t="s">
        <v>1678</v>
      </c>
      <c r="I1307" s="51"/>
      <c r="J1307" s="52">
        <v>30</v>
      </c>
      <c r="K1307" s="52"/>
      <c r="L1307" s="53">
        <v>43648</v>
      </c>
      <c r="M1307" s="54">
        <f t="shared" si="573"/>
        <v>2</v>
      </c>
      <c r="N1307" s="52">
        <f t="shared" si="574"/>
        <v>27</v>
      </c>
      <c r="O1307" s="55">
        <f t="shared" ca="1" si="575"/>
        <v>28</v>
      </c>
      <c r="P1307" s="55" t="str">
        <f t="shared" ca="1" si="576"/>
        <v>2019.7</v>
      </c>
      <c r="Q1307" s="56">
        <f t="shared" si="577"/>
        <v>0</v>
      </c>
      <c r="R1307" s="52">
        <f t="shared" ca="1" si="578"/>
        <v>8</v>
      </c>
      <c r="S1307" s="52"/>
      <c r="T1307" s="52" t="str">
        <f t="shared" ca="1" si="579"/>
        <v>OV</v>
      </c>
      <c r="U1307" s="57" t="s">
        <v>178</v>
      </c>
      <c r="V1307" s="58">
        <f t="shared" ca="1" si="580"/>
        <v>0</v>
      </c>
      <c r="W1307" s="59"/>
      <c r="X1307" s="60"/>
      <c r="Y1307" s="61">
        <v>0</v>
      </c>
      <c r="Z1307" s="56">
        <f t="shared" ca="1" si="584"/>
        <v>0</v>
      </c>
      <c r="AA1307" s="56">
        <f t="shared" ca="1" si="584"/>
        <v>0</v>
      </c>
      <c r="AB1307" s="56">
        <f t="shared" ca="1" si="584"/>
        <v>0</v>
      </c>
      <c r="AC1307" s="56">
        <f t="shared" ca="1" si="584"/>
        <v>0</v>
      </c>
      <c r="AD1307" s="56">
        <f t="shared" ca="1" si="584"/>
        <v>0</v>
      </c>
      <c r="AE1307" s="56">
        <f t="shared" ca="1" si="584"/>
        <v>0</v>
      </c>
      <c r="AF1307" s="56">
        <f t="shared" ca="1" si="584"/>
        <v>0</v>
      </c>
      <c r="AG1307" s="56">
        <f t="shared" ca="1" si="584"/>
        <v>0</v>
      </c>
      <c r="AH1307" s="56">
        <f t="shared" ca="1" si="584"/>
        <v>0</v>
      </c>
      <c r="AI1307" s="56">
        <f t="shared" ca="1" si="584"/>
        <v>0</v>
      </c>
      <c r="AJ1307" s="56">
        <f t="shared" ca="1" si="585"/>
        <v>0</v>
      </c>
      <c r="AK1307" s="56">
        <f t="shared" ca="1" si="585"/>
        <v>0</v>
      </c>
      <c r="AL1307" s="56">
        <f t="shared" ca="1" si="585"/>
        <v>0</v>
      </c>
      <c r="AM1307" s="56">
        <f t="shared" ca="1" si="585"/>
        <v>0</v>
      </c>
      <c r="AN1307" s="56">
        <f t="shared" ca="1" si="585"/>
        <v>0</v>
      </c>
      <c r="AO1307" s="56">
        <f t="shared" ca="1" si="585"/>
        <v>0</v>
      </c>
      <c r="AP1307" s="56">
        <f t="shared" ca="1" si="585"/>
        <v>0</v>
      </c>
      <c r="AQ1307" s="56">
        <f t="shared" ca="1" si="585"/>
        <v>0</v>
      </c>
      <c r="AR1307" s="56">
        <f t="shared" ca="1" si="585"/>
        <v>0</v>
      </c>
      <c r="AS1307" s="56">
        <f t="shared" ca="1" si="585"/>
        <v>0</v>
      </c>
      <c r="AT1307" s="56">
        <f t="shared" ca="1" si="586"/>
        <v>0</v>
      </c>
      <c r="AU1307" s="56">
        <f t="shared" ca="1" si="586"/>
        <v>0</v>
      </c>
      <c r="AV1307" s="56">
        <f t="shared" ca="1" si="586"/>
        <v>0</v>
      </c>
      <c r="AW1307" s="56">
        <f t="shared" ca="1" si="586"/>
        <v>0</v>
      </c>
      <c r="AX1307" s="56">
        <f t="shared" ca="1" si="586"/>
        <v>0</v>
      </c>
      <c r="AY1307" s="56">
        <f t="shared" ca="1" si="586"/>
        <v>0</v>
      </c>
      <c r="AZ1307" s="56">
        <f t="shared" ca="1" si="586"/>
        <v>0</v>
      </c>
      <c r="BA1307" s="56">
        <f t="shared" ca="1" si="586"/>
        <v>0</v>
      </c>
      <c r="BB1307" s="56">
        <f t="shared" ca="1" si="586"/>
        <v>0</v>
      </c>
      <c r="BC1307" s="56">
        <f t="shared" ca="1" si="586"/>
        <v>0</v>
      </c>
      <c r="BD1307" s="56">
        <f t="shared" ca="1" si="586"/>
        <v>0</v>
      </c>
      <c r="BE1307" s="56">
        <f t="shared" ca="1" si="586"/>
        <v>0</v>
      </c>
      <c r="BF1307" s="56">
        <f t="shared" ca="1" si="586"/>
        <v>0</v>
      </c>
      <c r="BG1307" s="56">
        <f t="shared" ca="1" si="586"/>
        <v>0</v>
      </c>
      <c r="BH1307" s="1"/>
    </row>
    <row r="1308" spans="2:60" s="4" customFormat="1" ht="12" customHeight="1" x14ac:dyDescent="0.2">
      <c r="B1308" s="117" t="s">
        <v>1717</v>
      </c>
      <c r="C1308" s="4" t="s">
        <v>1717</v>
      </c>
      <c r="E1308" s="62"/>
      <c r="F1308" s="63" t="s">
        <v>1678</v>
      </c>
      <c r="G1308" s="50" t="s">
        <v>1678</v>
      </c>
      <c r="H1308" s="50" t="s">
        <v>1678</v>
      </c>
      <c r="I1308" s="51"/>
      <c r="J1308" s="52">
        <v>30</v>
      </c>
      <c r="K1308" s="52"/>
      <c r="L1308" s="53">
        <v>43655</v>
      </c>
      <c r="M1308" s="54">
        <f t="shared" si="573"/>
        <v>2</v>
      </c>
      <c r="N1308" s="52">
        <f t="shared" si="574"/>
        <v>28</v>
      </c>
      <c r="O1308" s="55">
        <f t="shared" ca="1" si="575"/>
        <v>28</v>
      </c>
      <c r="P1308" s="55" t="str">
        <f t="shared" ca="1" si="576"/>
        <v>2019.7</v>
      </c>
      <c r="Q1308" s="56">
        <f t="shared" si="577"/>
        <v>0</v>
      </c>
      <c r="R1308" s="52">
        <f t="shared" ca="1" si="578"/>
        <v>1</v>
      </c>
      <c r="S1308" s="52"/>
      <c r="T1308" s="52" t="str">
        <f t="shared" ca="1" si="579"/>
        <v>OV</v>
      </c>
      <c r="U1308" s="57" t="s">
        <v>178</v>
      </c>
      <c r="V1308" s="58">
        <f t="shared" ca="1" si="580"/>
        <v>0</v>
      </c>
      <c r="W1308" s="59"/>
      <c r="X1308" s="60"/>
      <c r="Y1308" s="61">
        <v>0</v>
      </c>
      <c r="Z1308" s="56">
        <f t="shared" ca="1" si="584"/>
        <v>0</v>
      </c>
      <c r="AA1308" s="56">
        <f t="shared" ca="1" si="584"/>
        <v>0</v>
      </c>
      <c r="AB1308" s="56">
        <f t="shared" ca="1" si="584"/>
        <v>0</v>
      </c>
      <c r="AC1308" s="56">
        <f t="shared" ca="1" si="584"/>
        <v>0</v>
      </c>
      <c r="AD1308" s="56">
        <f t="shared" ca="1" si="584"/>
        <v>0</v>
      </c>
      <c r="AE1308" s="56">
        <f t="shared" ca="1" si="584"/>
        <v>0</v>
      </c>
      <c r="AF1308" s="56">
        <f t="shared" ca="1" si="584"/>
        <v>0</v>
      </c>
      <c r="AG1308" s="56">
        <f t="shared" ca="1" si="584"/>
        <v>0</v>
      </c>
      <c r="AH1308" s="56">
        <f t="shared" ca="1" si="584"/>
        <v>0</v>
      </c>
      <c r="AI1308" s="56">
        <f t="shared" ca="1" si="584"/>
        <v>0</v>
      </c>
      <c r="AJ1308" s="56">
        <f t="shared" ca="1" si="585"/>
        <v>0</v>
      </c>
      <c r="AK1308" s="56">
        <f t="shared" ca="1" si="585"/>
        <v>0</v>
      </c>
      <c r="AL1308" s="56">
        <f t="shared" ca="1" si="585"/>
        <v>0</v>
      </c>
      <c r="AM1308" s="56">
        <f t="shared" ca="1" si="585"/>
        <v>0</v>
      </c>
      <c r="AN1308" s="56">
        <f t="shared" ca="1" si="585"/>
        <v>0</v>
      </c>
      <c r="AO1308" s="56">
        <f t="shared" ca="1" si="585"/>
        <v>0</v>
      </c>
      <c r="AP1308" s="56">
        <f t="shared" ca="1" si="585"/>
        <v>0</v>
      </c>
      <c r="AQ1308" s="56">
        <f t="shared" ca="1" si="585"/>
        <v>0</v>
      </c>
      <c r="AR1308" s="56">
        <f t="shared" ca="1" si="585"/>
        <v>0</v>
      </c>
      <c r="AS1308" s="56">
        <f t="shared" ca="1" si="585"/>
        <v>0</v>
      </c>
      <c r="AT1308" s="56">
        <f t="shared" ca="1" si="586"/>
        <v>0</v>
      </c>
      <c r="AU1308" s="56">
        <f t="shared" ca="1" si="586"/>
        <v>0</v>
      </c>
      <c r="AV1308" s="56">
        <f t="shared" ca="1" si="586"/>
        <v>0</v>
      </c>
      <c r="AW1308" s="56">
        <f t="shared" ca="1" si="586"/>
        <v>0</v>
      </c>
      <c r="AX1308" s="56">
        <f t="shared" ca="1" si="586"/>
        <v>0</v>
      </c>
      <c r="AY1308" s="56">
        <f t="shared" ca="1" si="586"/>
        <v>0</v>
      </c>
      <c r="AZ1308" s="56">
        <f t="shared" ca="1" si="586"/>
        <v>0</v>
      </c>
      <c r="BA1308" s="56">
        <f t="shared" ca="1" si="586"/>
        <v>0</v>
      </c>
      <c r="BB1308" s="56">
        <f t="shared" ca="1" si="586"/>
        <v>0</v>
      </c>
      <c r="BC1308" s="56">
        <f t="shared" ca="1" si="586"/>
        <v>0</v>
      </c>
      <c r="BD1308" s="56">
        <f t="shared" ca="1" si="586"/>
        <v>0</v>
      </c>
      <c r="BE1308" s="56">
        <f t="shared" ca="1" si="586"/>
        <v>0</v>
      </c>
      <c r="BF1308" s="56">
        <f t="shared" ca="1" si="586"/>
        <v>0</v>
      </c>
      <c r="BG1308" s="56">
        <f t="shared" ca="1" si="586"/>
        <v>0</v>
      </c>
      <c r="BH1308" s="1"/>
    </row>
    <row r="1309" spans="2:60" s="4" customFormat="1" ht="12" customHeight="1" x14ac:dyDescent="0.2">
      <c r="B1309" s="117" t="s">
        <v>1717</v>
      </c>
      <c r="C1309" s="4" t="s">
        <v>1717</v>
      </c>
      <c r="E1309" s="62"/>
      <c r="F1309" s="63" t="s">
        <v>1678</v>
      </c>
      <c r="G1309" s="50" t="s">
        <v>1678</v>
      </c>
      <c r="H1309" s="50" t="s">
        <v>1678</v>
      </c>
      <c r="I1309" s="51"/>
      <c r="J1309" s="52">
        <v>30</v>
      </c>
      <c r="K1309" s="52"/>
      <c r="L1309" s="53">
        <v>43662</v>
      </c>
      <c r="M1309" s="54">
        <f t="shared" si="573"/>
        <v>2</v>
      </c>
      <c r="N1309" s="52">
        <f t="shared" si="574"/>
        <v>29</v>
      </c>
      <c r="O1309" s="55">
        <f t="shared" ca="1" si="575"/>
        <v>29</v>
      </c>
      <c r="P1309" s="55" t="str">
        <f t="shared" ca="1" si="576"/>
        <v>2019.7</v>
      </c>
      <c r="Q1309" s="56">
        <f t="shared" si="577"/>
        <v>0</v>
      </c>
      <c r="R1309" s="52">
        <f t="shared" ca="1" si="578"/>
        <v>-6</v>
      </c>
      <c r="S1309" s="52"/>
      <c r="T1309" s="52" t="str">
        <f t="shared" ca="1" si="579"/>
        <v/>
      </c>
      <c r="U1309" s="57" t="s">
        <v>178</v>
      </c>
      <c r="V1309" s="58">
        <f t="shared" ca="1" si="580"/>
        <v>0</v>
      </c>
      <c r="W1309" s="59"/>
      <c r="X1309" s="60"/>
      <c r="Y1309" s="61">
        <v>0</v>
      </c>
      <c r="Z1309" s="56">
        <f t="shared" ca="1" si="584"/>
        <v>0</v>
      </c>
      <c r="AA1309" s="56">
        <f t="shared" ca="1" si="584"/>
        <v>0</v>
      </c>
      <c r="AB1309" s="56">
        <f t="shared" ca="1" si="584"/>
        <v>0</v>
      </c>
      <c r="AC1309" s="56">
        <f t="shared" ca="1" si="584"/>
        <v>0</v>
      </c>
      <c r="AD1309" s="56">
        <f t="shared" ca="1" si="584"/>
        <v>0</v>
      </c>
      <c r="AE1309" s="56">
        <f t="shared" ca="1" si="584"/>
        <v>0</v>
      </c>
      <c r="AF1309" s="56">
        <f t="shared" ca="1" si="584"/>
        <v>0</v>
      </c>
      <c r="AG1309" s="56">
        <f t="shared" ca="1" si="584"/>
        <v>0</v>
      </c>
      <c r="AH1309" s="56">
        <f t="shared" ca="1" si="584"/>
        <v>0</v>
      </c>
      <c r="AI1309" s="56">
        <f t="shared" ca="1" si="584"/>
        <v>0</v>
      </c>
      <c r="AJ1309" s="56">
        <f t="shared" ca="1" si="585"/>
        <v>0</v>
      </c>
      <c r="AK1309" s="56">
        <f t="shared" ca="1" si="585"/>
        <v>0</v>
      </c>
      <c r="AL1309" s="56">
        <f t="shared" ca="1" si="585"/>
        <v>0</v>
      </c>
      <c r="AM1309" s="56">
        <f t="shared" ca="1" si="585"/>
        <v>0</v>
      </c>
      <c r="AN1309" s="56">
        <f t="shared" ca="1" si="585"/>
        <v>0</v>
      </c>
      <c r="AO1309" s="56">
        <f t="shared" ca="1" si="585"/>
        <v>0</v>
      </c>
      <c r="AP1309" s="56">
        <f t="shared" ca="1" si="585"/>
        <v>0</v>
      </c>
      <c r="AQ1309" s="56">
        <f t="shared" ca="1" si="585"/>
        <v>0</v>
      </c>
      <c r="AR1309" s="56">
        <f t="shared" ca="1" si="585"/>
        <v>0</v>
      </c>
      <c r="AS1309" s="56">
        <f t="shared" ca="1" si="585"/>
        <v>0</v>
      </c>
      <c r="AT1309" s="56">
        <f t="shared" ca="1" si="586"/>
        <v>0</v>
      </c>
      <c r="AU1309" s="56">
        <f t="shared" ca="1" si="586"/>
        <v>0</v>
      </c>
      <c r="AV1309" s="56">
        <f t="shared" ca="1" si="586"/>
        <v>0</v>
      </c>
      <c r="AW1309" s="56">
        <f t="shared" ca="1" si="586"/>
        <v>0</v>
      </c>
      <c r="AX1309" s="56">
        <f t="shared" ca="1" si="586"/>
        <v>0</v>
      </c>
      <c r="AY1309" s="56">
        <f t="shared" ca="1" si="586"/>
        <v>0</v>
      </c>
      <c r="AZ1309" s="56">
        <f t="shared" ca="1" si="586"/>
        <v>0</v>
      </c>
      <c r="BA1309" s="56">
        <f t="shared" ca="1" si="586"/>
        <v>0</v>
      </c>
      <c r="BB1309" s="56">
        <f t="shared" ca="1" si="586"/>
        <v>0</v>
      </c>
      <c r="BC1309" s="56">
        <f t="shared" ca="1" si="586"/>
        <v>0</v>
      </c>
      <c r="BD1309" s="56">
        <f t="shared" ca="1" si="586"/>
        <v>0</v>
      </c>
      <c r="BE1309" s="56">
        <f t="shared" ca="1" si="586"/>
        <v>0</v>
      </c>
      <c r="BF1309" s="56">
        <f t="shared" ca="1" si="586"/>
        <v>0</v>
      </c>
      <c r="BG1309" s="56">
        <f t="shared" ca="1" si="586"/>
        <v>0</v>
      </c>
      <c r="BH1309" s="1"/>
    </row>
    <row r="1310" spans="2:60" s="4" customFormat="1" ht="12" customHeight="1" x14ac:dyDescent="0.2">
      <c r="B1310" s="117" t="s">
        <v>1717</v>
      </c>
      <c r="C1310" s="4" t="s">
        <v>1717</v>
      </c>
      <c r="E1310" s="62"/>
      <c r="F1310" s="63" t="s">
        <v>1678</v>
      </c>
      <c r="G1310" s="50" t="s">
        <v>1678</v>
      </c>
      <c r="H1310" s="50" t="s">
        <v>1678</v>
      </c>
      <c r="I1310" s="51"/>
      <c r="J1310" s="52">
        <v>30</v>
      </c>
      <c r="K1310" s="52"/>
      <c r="L1310" s="53">
        <v>43669</v>
      </c>
      <c r="M1310" s="54">
        <f t="shared" si="573"/>
        <v>2</v>
      </c>
      <c r="N1310" s="52">
        <f t="shared" si="574"/>
        <v>30</v>
      </c>
      <c r="O1310" s="55">
        <f t="shared" ca="1" si="575"/>
        <v>30</v>
      </c>
      <c r="P1310" s="55" t="str">
        <f t="shared" ca="1" si="576"/>
        <v>2019.7</v>
      </c>
      <c r="Q1310" s="56">
        <f t="shared" si="577"/>
        <v>0</v>
      </c>
      <c r="R1310" s="52">
        <f t="shared" ca="1" si="578"/>
        <v>-13</v>
      </c>
      <c r="S1310" s="52"/>
      <c r="T1310" s="52" t="str">
        <f t="shared" ca="1" si="579"/>
        <v/>
      </c>
      <c r="U1310" s="57" t="s">
        <v>178</v>
      </c>
      <c r="V1310" s="58">
        <f t="shared" ca="1" si="580"/>
        <v>0</v>
      </c>
      <c r="W1310" s="59"/>
      <c r="X1310" s="60"/>
      <c r="Y1310" s="61">
        <v>0</v>
      </c>
      <c r="Z1310" s="56">
        <f t="shared" ca="1" si="584"/>
        <v>0</v>
      </c>
      <c r="AA1310" s="56">
        <f t="shared" ca="1" si="584"/>
        <v>0</v>
      </c>
      <c r="AB1310" s="56">
        <f t="shared" ca="1" si="584"/>
        <v>0</v>
      </c>
      <c r="AC1310" s="56">
        <f t="shared" ca="1" si="584"/>
        <v>0</v>
      </c>
      <c r="AD1310" s="56">
        <f t="shared" ca="1" si="584"/>
        <v>0</v>
      </c>
      <c r="AE1310" s="56">
        <f t="shared" ca="1" si="584"/>
        <v>0</v>
      </c>
      <c r="AF1310" s="56">
        <f t="shared" ca="1" si="584"/>
        <v>0</v>
      </c>
      <c r="AG1310" s="56">
        <f t="shared" ca="1" si="584"/>
        <v>0</v>
      </c>
      <c r="AH1310" s="56">
        <f t="shared" ca="1" si="584"/>
        <v>0</v>
      </c>
      <c r="AI1310" s="56">
        <f t="shared" ca="1" si="584"/>
        <v>0</v>
      </c>
      <c r="AJ1310" s="56">
        <f t="shared" ca="1" si="585"/>
        <v>0</v>
      </c>
      <c r="AK1310" s="56">
        <f t="shared" ca="1" si="585"/>
        <v>0</v>
      </c>
      <c r="AL1310" s="56">
        <f t="shared" ca="1" si="585"/>
        <v>0</v>
      </c>
      <c r="AM1310" s="56">
        <f t="shared" ca="1" si="585"/>
        <v>0</v>
      </c>
      <c r="AN1310" s="56">
        <f t="shared" ca="1" si="585"/>
        <v>0</v>
      </c>
      <c r="AO1310" s="56">
        <f t="shared" ca="1" si="585"/>
        <v>0</v>
      </c>
      <c r="AP1310" s="56">
        <f t="shared" ca="1" si="585"/>
        <v>0</v>
      </c>
      <c r="AQ1310" s="56">
        <f t="shared" ca="1" si="585"/>
        <v>0</v>
      </c>
      <c r="AR1310" s="56">
        <f t="shared" ca="1" si="585"/>
        <v>0</v>
      </c>
      <c r="AS1310" s="56">
        <f t="shared" ca="1" si="585"/>
        <v>0</v>
      </c>
      <c r="AT1310" s="56">
        <f t="shared" ca="1" si="586"/>
        <v>0</v>
      </c>
      <c r="AU1310" s="56">
        <f t="shared" ca="1" si="586"/>
        <v>0</v>
      </c>
      <c r="AV1310" s="56">
        <f t="shared" ca="1" si="586"/>
        <v>0</v>
      </c>
      <c r="AW1310" s="56">
        <f t="shared" ca="1" si="586"/>
        <v>0</v>
      </c>
      <c r="AX1310" s="56">
        <f t="shared" ca="1" si="586"/>
        <v>0</v>
      </c>
      <c r="AY1310" s="56">
        <f t="shared" ca="1" si="586"/>
        <v>0</v>
      </c>
      <c r="AZ1310" s="56">
        <f t="shared" ca="1" si="586"/>
        <v>0</v>
      </c>
      <c r="BA1310" s="56">
        <f t="shared" ca="1" si="586"/>
        <v>0</v>
      </c>
      <c r="BB1310" s="56">
        <f t="shared" ca="1" si="586"/>
        <v>0</v>
      </c>
      <c r="BC1310" s="56">
        <f t="shared" ca="1" si="586"/>
        <v>0</v>
      </c>
      <c r="BD1310" s="56">
        <f t="shared" ca="1" si="586"/>
        <v>0</v>
      </c>
      <c r="BE1310" s="56">
        <f t="shared" ca="1" si="586"/>
        <v>0</v>
      </c>
      <c r="BF1310" s="56">
        <f t="shared" ca="1" si="586"/>
        <v>0</v>
      </c>
      <c r="BG1310" s="56">
        <f t="shared" ca="1" si="586"/>
        <v>0</v>
      </c>
      <c r="BH1310" s="1"/>
    </row>
    <row r="1311" spans="2:60" s="4" customFormat="1" ht="12" customHeight="1" x14ac:dyDescent="0.2">
      <c r="B1311" s="117" t="s">
        <v>1717</v>
      </c>
      <c r="C1311" s="4" t="s">
        <v>1717</v>
      </c>
      <c r="E1311" s="62"/>
      <c r="F1311" s="63" t="s">
        <v>1678</v>
      </c>
      <c r="G1311" s="50" t="s">
        <v>1678</v>
      </c>
      <c r="H1311" s="50" t="s">
        <v>1678</v>
      </c>
      <c r="I1311" s="51"/>
      <c r="J1311" s="52">
        <v>30</v>
      </c>
      <c r="K1311" s="52"/>
      <c r="L1311" s="53">
        <v>43676</v>
      </c>
      <c r="M1311" s="54">
        <f t="shared" si="573"/>
        <v>2</v>
      </c>
      <c r="N1311" s="52">
        <f t="shared" si="574"/>
        <v>31</v>
      </c>
      <c r="O1311" s="55">
        <f t="shared" ca="1" si="575"/>
        <v>31</v>
      </c>
      <c r="P1311" s="55" t="str">
        <f t="shared" ca="1" si="576"/>
        <v>2019.7</v>
      </c>
      <c r="Q1311" s="56">
        <f t="shared" si="577"/>
        <v>0</v>
      </c>
      <c r="R1311" s="52">
        <f t="shared" ca="1" si="578"/>
        <v>-20</v>
      </c>
      <c r="S1311" s="52"/>
      <c r="T1311" s="52" t="str">
        <f t="shared" ca="1" si="579"/>
        <v/>
      </c>
      <c r="U1311" s="57" t="s">
        <v>178</v>
      </c>
      <c r="V1311" s="58">
        <f t="shared" ca="1" si="580"/>
        <v>0</v>
      </c>
      <c r="W1311" s="59"/>
      <c r="X1311" s="60"/>
      <c r="Y1311" s="61">
        <v>0</v>
      </c>
      <c r="Z1311" s="56">
        <f t="shared" ca="1" si="584"/>
        <v>0</v>
      </c>
      <c r="AA1311" s="56">
        <f t="shared" ca="1" si="584"/>
        <v>0</v>
      </c>
      <c r="AB1311" s="56">
        <f t="shared" ca="1" si="584"/>
        <v>0</v>
      </c>
      <c r="AC1311" s="56">
        <f t="shared" ca="1" si="584"/>
        <v>0</v>
      </c>
      <c r="AD1311" s="56">
        <f t="shared" ca="1" si="584"/>
        <v>0</v>
      </c>
      <c r="AE1311" s="56">
        <f t="shared" ca="1" si="584"/>
        <v>0</v>
      </c>
      <c r="AF1311" s="56">
        <f t="shared" ca="1" si="584"/>
        <v>0</v>
      </c>
      <c r="AG1311" s="56">
        <f t="shared" ca="1" si="584"/>
        <v>0</v>
      </c>
      <c r="AH1311" s="56">
        <f t="shared" ca="1" si="584"/>
        <v>0</v>
      </c>
      <c r="AI1311" s="56">
        <f t="shared" ca="1" si="584"/>
        <v>0</v>
      </c>
      <c r="AJ1311" s="56">
        <f t="shared" ca="1" si="585"/>
        <v>0</v>
      </c>
      <c r="AK1311" s="56">
        <f t="shared" ca="1" si="585"/>
        <v>0</v>
      </c>
      <c r="AL1311" s="56">
        <f t="shared" ca="1" si="585"/>
        <v>0</v>
      </c>
      <c r="AM1311" s="56">
        <f t="shared" ca="1" si="585"/>
        <v>0</v>
      </c>
      <c r="AN1311" s="56">
        <f t="shared" ca="1" si="585"/>
        <v>0</v>
      </c>
      <c r="AO1311" s="56">
        <f t="shared" ca="1" si="585"/>
        <v>0</v>
      </c>
      <c r="AP1311" s="56">
        <f t="shared" ca="1" si="585"/>
        <v>0</v>
      </c>
      <c r="AQ1311" s="56">
        <f t="shared" ca="1" si="585"/>
        <v>0</v>
      </c>
      <c r="AR1311" s="56">
        <f t="shared" ca="1" si="585"/>
        <v>0</v>
      </c>
      <c r="AS1311" s="56">
        <f t="shared" ca="1" si="585"/>
        <v>0</v>
      </c>
      <c r="AT1311" s="56">
        <f t="shared" ca="1" si="586"/>
        <v>0</v>
      </c>
      <c r="AU1311" s="56">
        <f t="shared" ca="1" si="586"/>
        <v>0</v>
      </c>
      <c r="AV1311" s="56">
        <f t="shared" ca="1" si="586"/>
        <v>0</v>
      </c>
      <c r="AW1311" s="56">
        <f t="shared" ca="1" si="586"/>
        <v>0</v>
      </c>
      <c r="AX1311" s="56">
        <f t="shared" ca="1" si="586"/>
        <v>0</v>
      </c>
      <c r="AY1311" s="56">
        <f t="shared" ca="1" si="586"/>
        <v>0</v>
      </c>
      <c r="AZ1311" s="56">
        <f t="shared" ca="1" si="586"/>
        <v>0</v>
      </c>
      <c r="BA1311" s="56">
        <f t="shared" ca="1" si="586"/>
        <v>0</v>
      </c>
      <c r="BB1311" s="56">
        <f t="shared" ca="1" si="586"/>
        <v>0</v>
      </c>
      <c r="BC1311" s="56">
        <f t="shared" ca="1" si="586"/>
        <v>0</v>
      </c>
      <c r="BD1311" s="56">
        <f t="shared" ca="1" si="586"/>
        <v>0</v>
      </c>
      <c r="BE1311" s="56">
        <f t="shared" ca="1" si="586"/>
        <v>0</v>
      </c>
      <c r="BF1311" s="56">
        <f t="shared" ca="1" si="586"/>
        <v>0</v>
      </c>
      <c r="BG1311" s="56">
        <f t="shared" ca="1" si="586"/>
        <v>0</v>
      </c>
      <c r="BH1311" s="1"/>
    </row>
    <row r="1312" spans="2:60" s="4" customFormat="1" ht="12" customHeight="1" x14ac:dyDescent="0.2">
      <c r="B1312" s="117" t="s">
        <v>1717</v>
      </c>
      <c r="C1312" s="4" t="s">
        <v>1717</v>
      </c>
      <c r="E1312" s="62"/>
      <c r="F1312" s="63" t="s">
        <v>1678</v>
      </c>
      <c r="G1312" s="50" t="s">
        <v>1678</v>
      </c>
      <c r="H1312" s="50" t="s">
        <v>1678</v>
      </c>
      <c r="I1312" s="51"/>
      <c r="J1312" s="52">
        <v>30</v>
      </c>
      <c r="K1312" s="52"/>
      <c r="L1312" s="53">
        <v>43683</v>
      </c>
      <c r="M1312" s="54">
        <f t="shared" si="573"/>
        <v>2</v>
      </c>
      <c r="N1312" s="52">
        <f t="shared" si="574"/>
        <v>32</v>
      </c>
      <c r="O1312" s="55">
        <f t="shared" ca="1" si="575"/>
        <v>32</v>
      </c>
      <c r="P1312" s="55" t="str">
        <f t="shared" ca="1" si="576"/>
        <v>2019.8</v>
      </c>
      <c r="Q1312" s="56">
        <f t="shared" si="577"/>
        <v>0</v>
      </c>
      <c r="R1312" s="52">
        <f t="shared" ca="1" si="578"/>
        <v>-27</v>
      </c>
      <c r="S1312" s="52"/>
      <c r="T1312" s="52" t="str">
        <f t="shared" ca="1" si="579"/>
        <v/>
      </c>
      <c r="U1312" s="57" t="s">
        <v>178</v>
      </c>
      <c r="V1312" s="58">
        <f t="shared" ca="1" si="580"/>
        <v>0</v>
      </c>
      <c r="W1312" s="59"/>
      <c r="X1312" s="60"/>
      <c r="Y1312" s="61">
        <v>0</v>
      </c>
      <c r="Z1312" s="56">
        <f t="shared" ca="1" si="584"/>
        <v>0</v>
      </c>
      <c r="AA1312" s="56">
        <f t="shared" ca="1" si="584"/>
        <v>0</v>
      </c>
      <c r="AB1312" s="56">
        <f t="shared" ca="1" si="584"/>
        <v>0</v>
      </c>
      <c r="AC1312" s="56">
        <f t="shared" ca="1" si="584"/>
        <v>0</v>
      </c>
      <c r="AD1312" s="56">
        <f t="shared" ca="1" si="584"/>
        <v>0</v>
      </c>
      <c r="AE1312" s="56">
        <f t="shared" ca="1" si="584"/>
        <v>0</v>
      </c>
      <c r="AF1312" s="56">
        <f t="shared" ca="1" si="584"/>
        <v>0</v>
      </c>
      <c r="AG1312" s="56">
        <f t="shared" ca="1" si="584"/>
        <v>0</v>
      </c>
      <c r="AH1312" s="56">
        <f t="shared" ca="1" si="584"/>
        <v>0</v>
      </c>
      <c r="AI1312" s="56">
        <f t="shared" ca="1" si="584"/>
        <v>0</v>
      </c>
      <c r="AJ1312" s="56">
        <f t="shared" ca="1" si="585"/>
        <v>0</v>
      </c>
      <c r="AK1312" s="56">
        <f t="shared" ca="1" si="585"/>
        <v>0</v>
      </c>
      <c r="AL1312" s="56">
        <f t="shared" ca="1" si="585"/>
        <v>0</v>
      </c>
      <c r="AM1312" s="56">
        <f t="shared" ca="1" si="585"/>
        <v>0</v>
      </c>
      <c r="AN1312" s="56">
        <f t="shared" ca="1" si="585"/>
        <v>0</v>
      </c>
      <c r="AO1312" s="56">
        <f t="shared" ca="1" si="585"/>
        <v>0</v>
      </c>
      <c r="AP1312" s="56">
        <f t="shared" ca="1" si="585"/>
        <v>0</v>
      </c>
      <c r="AQ1312" s="56">
        <f t="shared" ca="1" si="585"/>
        <v>0</v>
      </c>
      <c r="AR1312" s="56">
        <f t="shared" ca="1" si="585"/>
        <v>0</v>
      </c>
      <c r="AS1312" s="56">
        <f t="shared" ca="1" si="585"/>
        <v>0</v>
      </c>
      <c r="AT1312" s="56">
        <f t="shared" ca="1" si="586"/>
        <v>0</v>
      </c>
      <c r="AU1312" s="56">
        <f t="shared" ca="1" si="586"/>
        <v>0</v>
      </c>
      <c r="AV1312" s="56">
        <f t="shared" ca="1" si="586"/>
        <v>0</v>
      </c>
      <c r="AW1312" s="56">
        <f t="shared" ca="1" si="586"/>
        <v>0</v>
      </c>
      <c r="AX1312" s="56">
        <f t="shared" ca="1" si="586"/>
        <v>0</v>
      </c>
      <c r="AY1312" s="56">
        <f t="shared" ca="1" si="586"/>
        <v>0</v>
      </c>
      <c r="AZ1312" s="56">
        <f t="shared" ca="1" si="586"/>
        <v>0</v>
      </c>
      <c r="BA1312" s="56">
        <f t="shared" ca="1" si="586"/>
        <v>0</v>
      </c>
      <c r="BB1312" s="56">
        <f t="shared" ca="1" si="586"/>
        <v>0</v>
      </c>
      <c r="BC1312" s="56">
        <f t="shared" ca="1" si="586"/>
        <v>0</v>
      </c>
      <c r="BD1312" s="56">
        <f t="shared" ca="1" si="586"/>
        <v>0</v>
      </c>
      <c r="BE1312" s="56">
        <f t="shared" ca="1" si="586"/>
        <v>0</v>
      </c>
      <c r="BF1312" s="56">
        <f t="shared" ca="1" si="586"/>
        <v>0</v>
      </c>
      <c r="BG1312" s="56">
        <f t="shared" ca="1" si="586"/>
        <v>0</v>
      </c>
      <c r="BH1312" s="1"/>
    </row>
    <row r="1313" spans="2:60" s="4" customFormat="1" ht="12" customHeight="1" x14ac:dyDescent="0.2">
      <c r="B1313" s="117" t="s">
        <v>1717</v>
      </c>
      <c r="C1313" s="4" t="s">
        <v>1717</v>
      </c>
      <c r="E1313" s="62"/>
      <c r="F1313" s="63" t="s">
        <v>1678</v>
      </c>
      <c r="G1313" s="50" t="s">
        <v>1678</v>
      </c>
      <c r="H1313" s="50" t="s">
        <v>1678</v>
      </c>
      <c r="I1313" s="51"/>
      <c r="J1313" s="52">
        <v>30</v>
      </c>
      <c r="K1313" s="52"/>
      <c r="L1313" s="53">
        <v>43690</v>
      </c>
      <c r="M1313" s="54">
        <f t="shared" si="573"/>
        <v>2</v>
      </c>
      <c r="N1313" s="52">
        <f t="shared" si="574"/>
        <v>33</v>
      </c>
      <c r="O1313" s="55">
        <f t="shared" ca="1" si="575"/>
        <v>33</v>
      </c>
      <c r="P1313" s="55" t="str">
        <f t="shared" ca="1" si="576"/>
        <v>2019.8</v>
      </c>
      <c r="Q1313" s="56">
        <f t="shared" si="577"/>
        <v>0</v>
      </c>
      <c r="R1313" s="52">
        <f t="shared" ca="1" si="578"/>
        <v>-34</v>
      </c>
      <c r="S1313" s="52"/>
      <c r="T1313" s="52" t="str">
        <f t="shared" ca="1" si="579"/>
        <v/>
      </c>
      <c r="U1313" s="57" t="s">
        <v>178</v>
      </c>
      <c r="V1313" s="58">
        <f t="shared" ca="1" si="580"/>
        <v>0</v>
      </c>
      <c r="W1313" s="59"/>
      <c r="X1313" s="60"/>
      <c r="Y1313" s="61">
        <v>0</v>
      </c>
      <c r="Z1313" s="56">
        <f t="shared" ca="1" si="584"/>
        <v>0</v>
      </c>
      <c r="AA1313" s="56">
        <f t="shared" ca="1" si="584"/>
        <v>0</v>
      </c>
      <c r="AB1313" s="56">
        <f t="shared" ca="1" si="584"/>
        <v>0</v>
      </c>
      <c r="AC1313" s="56">
        <f t="shared" ca="1" si="584"/>
        <v>0</v>
      </c>
      <c r="AD1313" s="56">
        <f t="shared" ca="1" si="584"/>
        <v>0</v>
      </c>
      <c r="AE1313" s="56">
        <f t="shared" ca="1" si="584"/>
        <v>0</v>
      </c>
      <c r="AF1313" s="56">
        <f t="shared" ca="1" si="584"/>
        <v>0</v>
      </c>
      <c r="AG1313" s="56">
        <f t="shared" ca="1" si="584"/>
        <v>0</v>
      </c>
      <c r="AH1313" s="56">
        <f t="shared" ca="1" si="584"/>
        <v>0</v>
      </c>
      <c r="AI1313" s="56">
        <f t="shared" ca="1" si="584"/>
        <v>0</v>
      </c>
      <c r="AJ1313" s="56">
        <f t="shared" ca="1" si="585"/>
        <v>0</v>
      </c>
      <c r="AK1313" s="56">
        <f t="shared" ca="1" si="585"/>
        <v>0</v>
      </c>
      <c r="AL1313" s="56">
        <f t="shared" ca="1" si="585"/>
        <v>0</v>
      </c>
      <c r="AM1313" s="56">
        <f t="shared" ca="1" si="585"/>
        <v>0</v>
      </c>
      <c r="AN1313" s="56">
        <f t="shared" ca="1" si="585"/>
        <v>0</v>
      </c>
      <c r="AO1313" s="56">
        <f t="shared" ca="1" si="585"/>
        <v>0</v>
      </c>
      <c r="AP1313" s="56">
        <f t="shared" ca="1" si="585"/>
        <v>0</v>
      </c>
      <c r="AQ1313" s="56">
        <f t="shared" ca="1" si="585"/>
        <v>0</v>
      </c>
      <c r="AR1313" s="56">
        <f t="shared" ca="1" si="585"/>
        <v>0</v>
      </c>
      <c r="AS1313" s="56">
        <f t="shared" ca="1" si="585"/>
        <v>0</v>
      </c>
      <c r="AT1313" s="56">
        <f t="shared" ca="1" si="586"/>
        <v>0</v>
      </c>
      <c r="AU1313" s="56">
        <f t="shared" ca="1" si="586"/>
        <v>0</v>
      </c>
      <c r="AV1313" s="56">
        <f t="shared" ca="1" si="586"/>
        <v>0</v>
      </c>
      <c r="AW1313" s="56">
        <f t="shared" ca="1" si="586"/>
        <v>0</v>
      </c>
      <c r="AX1313" s="56">
        <f t="shared" ca="1" si="586"/>
        <v>0</v>
      </c>
      <c r="AY1313" s="56">
        <f t="shared" ca="1" si="586"/>
        <v>0</v>
      </c>
      <c r="AZ1313" s="56">
        <f t="shared" ca="1" si="586"/>
        <v>0</v>
      </c>
      <c r="BA1313" s="56">
        <f t="shared" ca="1" si="586"/>
        <v>0</v>
      </c>
      <c r="BB1313" s="56">
        <f t="shared" ca="1" si="586"/>
        <v>0</v>
      </c>
      <c r="BC1313" s="56">
        <f t="shared" ca="1" si="586"/>
        <v>0</v>
      </c>
      <c r="BD1313" s="56">
        <f t="shared" ca="1" si="586"/>
        <v>0</v>
      </c>
      <c r="BE1313" s="56">
        <f t="shared" ca="1" si="586"/>
        <v>0</v>
      </c>
      <c r="BF1313" s="56">
        <f t="shared" ca="1" si="586"/>
        <v>0</v>
      </c>
      <c r="BG1313" s="56">
        <f t="shared" ca="1" si="586"/>
        <v>0</v>
      </c>
      <c r="BH1313" s="1"/>
    </row>
    <row r="1314" spans="2:60" s="4" customFormat="1" ht="12" customHeight="1" x14ac:dyDescent="0.2">
      <c r="B1314" s="117" t="s">
        <v>1717</v>
      </c>
      <c r="C1314" s="4" t="s">
        <v>1717</v>
      </c>
      <c r="E1314" s="62"/>
      <c r="F1314" s="63" t="s">
        <v>1678</v>
      </c>
      <c r="G1314" s="50" t="s">
        <v>1678</v>
      </c>
      <c r="H1314" s="50" t="s">
        <v>1678</v>
      </c>
      <c r="I1314" s="51"/>
      <c r="J1314" s="52">
        <v>30</v>
      </c>
      <c r="K1314" s="52"/>
      <c r="L1314" s="53">
        <v>43697</v>
      </c>
      <c r="M1314" s="54">
        <f t="shared" si="573"/>
        <v>2</v>
      </c>
      <c r="N1314" s="52">
        <f t="shared" si="574"/>
        <v>34</v>
      </c>
      <c r="O1314" s="55">
        <f t="shared" ca="1" si="575"/>
        <v>34</v>
      </c>
      <c r="P1314" s="55" t="str">
        <f t="shared" ca="1" si="576"/>
        <v>2019.8</v>
      </c>
      <c r="Q1314" s="56">
        <f t="shared" si="577"/>
        <v>0</v>
      </c>
      <c r="R1314" s="52">
        <f t="shared" ca="1" si="578"/>
        <v>-41</v>
      </c>
      <c r="S1314" s="52"/>
      <c r="T1314" s="52" t="str">
        <f t="shared" ca="1" si="579"/>
        <v/>
      </c>
      <c r="U1314" s="57" t="s">
        <v>178</v>
      </c>
      <c r="V1314" s="58">
        <f t="shared" ca="1" si="580"/>
        <v>0</v>
      </c>
      <c r="W1314" s="59"/>
      <c r="X1314" s="60"/>
      <c r="Y1314" s="61">
        <v>0</v>
      </c>
      <c r="Z1314" s="56">
        <f t="shared" ref="Z1314:AI1323" ca="1" si="587">IF($O1314-WEEKNUM(Z$1815)=0,$Y1314,0)</f>
        <v>0</v>
      </c>
      <c r="AA1314" s="56">
        <f t="shared" ca="1" si="587"/>
        <v>0</v>
      </c>
      <c r="AB1314" s="56">
        <f t="shared" ca="1" si="587"/>
        <v>0</v>
      </c>
      <c r="AC1314" s="56">
        <f t="shared" ca="1" si="587"/>
        <v>0</v>
      </c>
      <c r="AD1314" s="56">
        <f t="shared" ca="1" si="587"/>
        <v>0</v>
      </c>
      <c r="AE1314" s="56">
        <f t="shared" ca="1" si="587"/>
        <v>0</v>
      </c>
      <c r="AF1314" s="56">
        <f t="shared" ca="1" si="587"/>
        <v>0</v>
      </c>
      <c r="AG1314" s="56">
        <f t="shared" ca="1" si="587"/>
        <v>0</v>
      </c>
      <c r="AH1314" s="56">
        <f t="shared" ca="1" si="587"/>
        <v>0</v>
      </c>
      <c r="AI1314" s="56">
        <f t="shared" ca="1" si="587"/>
        <v>0</v>
      </c>
      <c r="AJ1314" s="56">
        <f t="shared" ref="AJ1314:AS1323" ca="1" si="588">IF($O1314-WEEKNUM(AJ$1815)=0,$Y1314,0)</f>
        <v>0</v>
      </c>
      <c r="AK1314" s="56">
        <f t="shared" ca="1" si="588"/>
        <v>0</v>
      </c>
      <c r="AL1314" s="56">
        <f t="shared" ca="1" si="588"/>
        <v>0</v>
      </c>
      <c r="AM1314" s="56">
        <f t="shared" ca="1" si="588"/>
        <v>0</v>
      </c>
      <c r="AN1314" s="56">
        <f t="shared" ca="1" si="588"/>
        <v>0</v>
      </c>
      <c r="AO1314" s="56">
        <f t="shared" ca="1" si="588"/>
        <v>0</v>
      </c>
      <c r="AP1314" s="56">
        <f t="shared" ca="1" si="588"/>
        <v>0</v>
      </c>
      <c r="AQ1314" s="56">
        <f t="shared" ca="1" si="588"/>
        <v>0</v>
      </c>
      <c r="AR1314" s="56">
        <f t="shared" ca="1" si="588"/>
        <v>0</v>
      </c>
      <c r="AS1314" s="56">
        <f t="shared" ca="1" si="588"/>
        <v>0</v>
      </c>
      <c r="AT1314" s="56">
        <f t="shared" ref="AT1314:BG1323" ca="1" si="589">IF($O1314-WEEKNUM(AT$1815)=0,$Y1314,0)</f>
        <v>0</v>
      </c>
      <c r="AU1314" s="56">
        <f t="shared" ca="1" si="589"/>
        <v>0</v>
      </c>
      <c r="AV1314" s="56">
        <f t="shared" ca="1" si="589"/>
        <v>0</v>
      </c>
      <c r="AW1314" s="56">
        <f t="shared" ca="1" si="589"/>
        <v>0</v>
      </c>
      <c r="AX1314" s="56">
        <f t="shared" ca="1" si="589"/>
        <v>0</v>
      </c>
      <c r="AY1314" s="56">
        <f t="shared" ca="1" si="589"/>
        <v>0</v>
      </c>
      <c r="AZ1314" s="56">
        <f t="shared" ca="1" si="589"/>
        <v>0</v>
      </c>
      <c r="BA1314" s="56">
        <f t="shared" ca="1" si="589"/>
        <v>0</v>
      </c>
      <c r="BB1314" s="56">
        <f t="shared" ca="1" si="589"/>
        <v>0</v>
      </c>
      <c r="BC1314" s="56">
        <f t="shared" ca="1" si="589"/>
        <v>0</v>
      </c>
      <c r="BD1314" s="56">
        <f t="shared" ca="1" si="589"/>
        <v>0</v>
      </c>
      <c r="BE1314" s="56">
        <f t="shared" ca="1" si="589"/>
        <v>0</v>
      </c>
      <c r="BF1314" s="56">
        <f t="shared" ca="1" si="589"/>
        <v>0</v>
      </c>
      <c r="BG1314" s="56">
        <f t="shared" ca="1" si="589"/>
        <v>0</v>
      </c>
      <c r="BH1314" s="1"/>
    </row>
    <row r="1315" spans="2:60" s="4" customFormat="1" ht="12" customHeight="1" x14ac:dyDescent="0.2">
      <c r="B1315" s="117" t="s">
        <v>1717</v>
      </c>
      <c r="C1315" s="4" t="s">
        <v>1717</v>
      </c>
      <c r="E1315" s="62"/>
      <c r="F1315" s="63" t="s">
        <v>1678</v>
      </c>
      <c r="G1315" s="50" t="s">
        <v>1678</v>
      </c>
      <c r="H1315" s="50" t="s">
        <v>1678</v>
      </c>
      <c r="I1315" s="51"/>
      <c r="J1315" s="52">
        <v>30</v>
      </c>
      <c r="K1315" s="52"/>
      <c r="L1315" s="53">
        <v>43704</v>
      </c>
      <c r="M1315" s="54">
        <f t="shared" si="573"/>
        <v>2</v>
      </c>
      <c r="N1315" s="52">
        <f t="shared" si="574"/>
        <v>35</v>
      </c>
      <c r="O1315" s="55">
        <f t="shared" ca="1" si="575"/>
        <v>35</v>
      </c>
      <c r="P1315" s="55" t="str">
        <f t="shared" ca="1" si="576"/>
        <v>2019.8</v>
      </c>
      <c r="Q1315" s="56">
        <f t="shared" si="577"/>
        <v>0</v>
      </c>
      <c r="R1315" s="52">
        <f t="shared" ca="1" si="578"/>
        <v>-48</v>
      </c>
      <c r="S1315" s="52"/>
      <c r="T1315" s="52" t="str">
        <f t="shared" ca="1" si="579"/>
        <v/>
      </c>
      <c r="U1315" s="57" t="s">
        <v>178</v>
      </c>
      <c r="V1315" s="58">
        <f t="shared" ca="1" si="580"/>
        <v>0</v>
      </c>
      <c r="W1315" s="59"/>
      <c r="X1315" s="60"/>
      <c r="Y1315" s="61">
        <v>0</v>
      </c>
      <c r="Z1315" s="56">
        <f t="shared" ca="1" si="587"/>
        <v>0</v>
      </c>
      <c r="AA1315" s="56">
        <f t="shared" ca="1" si="587"/>
        <v>0</v>
      </c>
      <c r="AB1315" s="56">
        <f t="shared" ca="1" si="587"/>
        <v>0</v>
      </c>
      <c r="AC1315" s="56">
        <f t="shared" ca="1" si="587"/>
        <v>0</v>
      </c>
      <c r="AD1315" s="56">
        <f t="shared" ca="1" si="587"/>
        <v>0</v>
      </c>
      <c r="AE1315" s="56">
        <f t="shared" ca="1" si="587"/>
        <v>0</v>
      </c>
      <c r="AF1315" s="56">
        <f t="shared" ca="1" si="587"/>
        <v>0</v>
      </c>
      <c r="AG1315" s="56">
        <f t="shared" ca="1" si="587"/>
        <v>0</v>
      </c>
      <c r="AH1315" s="56">
        <f t="shared" ca="1" si="587"/>
        <v>0</v>
      </c>
      <c r="AI1315" s="56">
        <f t="shared" ca="1" si="587"/>
        <v>0</v>
      </c>
      <c r="AJ1315" s="56">
        <f t="shared" ca="1" si="588"/>
        <v>0</v>
      </c>
      <c r="AK1315" s="56">
        <f t="shared" ca="1" si="588"/>
        <v>0</v>
      </c>
      <c r="AL1315" s="56">
        <f t="shared" ca="1" si="588"/>
        <v>0</v>
      </c>
      <c r="AM1315" s="56">
        <f t="shared" ca="1" si="588"/>
        <v>0</v>
      </c>
      <c r="AN1315" s="56">
        <f t="shared" ca="1" si="588"/>
        <v>0</v>
      </c>
      <c r="AO1315" s="56">
        <f t="shared" ca="1" si="588"/>
        <v>0</v>
      </c>
      <c r="AP1315" s="56">
        <f t="shared" ca="1" si="588"/>
        <v>0</v>
      </c>
      <c r="AQ1315" s="56">
        <f t="shared" ca="1" si="588"/>
        <v>0</v>
      </c>
      <c r="AR1315" s="56">
        <f t="shared" ca="1" si="588"/>
        <v>0</v>
      </c>
      <c r="AS1315" s="56">
        <f t="shared" ca="1" si="588"/>
        <v>0</v>
      </c>
      <c r="AT1315" s="56">
        <f t="shared" ca="1" si="589"/>
        <v>0</v>
      </c>
      <c r="AU1315" s="56">
        <f t="shared" ca="1" si="589"/>
        <v>0</v>
      </c>
      <c r="AV1315" s="56">
        <f t="shared" ca="1" si="589"/>
        <v>0</v>
      </c>
      <c r="AW1315" s="56">
        <f t="shared" ca="1" si="589"/>
        <v>0</v>
      </c>
      <c r="AX1315" s="56">
        <f t="shared" ca="1" si="589"/>
        <v>0</v>
      </c>
      <c r="AY1315" s="56">
        <f t="shared" ca="1" si="589"/>
        <v>0</v>
      </c>
      <c r="AZ1315" s="56">
        <f t="shared" ca="1" si="589"/>
        <v>0</v>
      </c>
      <c r="BA1315" s="56">
        <f t="shared" ca="1" si="589"/>
        <v>0</v>
      </c>
      <c r="BB1315" s="56">
        <f t="shared" ca="1" si="589"/>
        <v>0</v>
      </c>
      <c r="BC1315" s="56">
        <f t="shared" ca="1" si="589"/>
        <v>0</v>
      </c>
      <c r="BD1315" s="56">
        <f t="shared" ca="1" si="589"/>
        <v>0</v>
      </c>
      <c r="BE1315" s="56">
        <f t="shared" ca="1" si="589"/>
        <v>0</v>
      </c>
      <c r="BF1315" s="56">
        <f t="shared" ca="1" si="589"/>
        <v>0</v>
      </c>
      <c r="BG1315" s="56">
        <f t="shared" ca="1" si="589"/>
        <v>0</v>
      </c>
      <c r="BH1315" s="1"/>
    </row>
    <row r="1316" spans="2:60" s="4" customFormat="1" ht="12" customHeight="1" x14ac:dyDescent="0.2">
      <c r="B1316" s="117" t="s">
        <v>1717</v>
      </c>
      <c r="C1316" s="4" t="s">
        <v>1717</v>
      </c>
      <c r="E1316" s="62"/>
      <c r="F1316" s="63" t="s">
        <v>1678</v>
      </c>
      <c r="G1316" s="50" t="s">
        <v>1678</v>
      </c>
      <c r="H1316" s="50" t="s">
        <v>1678</v>
      </c>
      <c r="I1316" s="51"/>
      <c r="J1316" s="52">
        <v>30</v>
      </c>
      <c r="K1316" s="52"/>
      <c r="L1316" s="53">
        <v>43711</v>
      </c>
      <c r="M1316" s="54">
        <f t="shared" si="573"/>
        <v>2</v>
      </c>
      <c r="N1316" s="52">
        <f t="shared" si="574"/>
        <v>36</v>
      </c>
      <c r="O1316" s="55">
        <f t="shared" ca="1" si="575"/>
        <v>36</v>
      </c>
      <c r="P1316" s="55" t="str">
        <f t="shared" ca="1" si="576"/>
        <v>2019.9</v>
      </c>
      <c r="Q1316" s="56">
        <f t="shared" si="577"/>
        <v>0</v>
      </c>
      <c r="R1316" s="52">
        <f t="shared" ca="1" si="578"/>
        <v>-55</v>
      </c>
      <c r="S1316" s="52"/>
      <c r="T1316" s="52" t="str">
        <f t="shared" ca="1" si="579"/>
        <v/>
      </c>
      <c r="U1316" s="57" t="s">
        <v>178</v>
      </c>
      <c r="V1316" s="58">
        <f t="shared" ca="1" si="580"/>
        <v>0</v>
      </c>
      <c r="W1316" s="59"/>
      <c r="X1316" s="60"/>
      <c r="Y1316" s="61">
        <v>0</v>
      </c>
      <c r="Z1316" s="56">
        <f t="shared" ca="1" si="587"/>
        <v>0</v>
      </c>
      <c r="AA1316" s="56">
        <f t="shared" ca="1" si="587"/>
        <v>0</v>
      </c>
      <c r="AB1316" s="56">
        <f t="shared" ca="1" si="587"/>
        <v>0</v>
      </c>
      <c r="AC1316" s="56">
        <f t="shared" ca="1" si="587"/>
        <v>0</v>
      </c>
      <c r="AD1316" s="56">
        <f t="shared" ca="1" si="587"/>
        <v>0</v>
      </c>
      <c r="AE1316" s="56">
        <f t="shared" ca="1" si="587"/>
        <v>0</v>
      </c>
      <c r="AF1316" s="56">
        <f t="shared" ca="1" si="587"/>
        <v>0</v>
      </c>
      <c r="AG1316" s="56">
        <f t="shared" ca="1" si="587"/>
        <v>0</v>
      </c>
      <c r="AH1316" s="56">
        <f t="shared" ca="1" si="587"/>
        <v>0</v>
      </c>
      <c r="AI1316" s="56">
        <f t="shared" ca="1" si="587"/>
        <v>0</v>
      </c>
      <c r="AJ1316" s="56">
        <f t="shared" ca="1" si="588"/>
        <v>0</v>
      </c>
      <c r="AK1316" s="56">
        <f t="shared" ca="1" si="588"/>
        <v>0</v>
      </c>
      <c r="AL1316" s="56">
        <f t="shared" ca="1" si="588"/>
        <v>0</v>
      </c>
      <c r="AM1316" s="56">
        <f t="shared" ca="1" si="588"/>
        <v>0</v>
      </c>
      <c r="AN1316" s="56">
        <f t="shared" ca="1" si="588"/>
        <v>0</v>
      </c>
      <c r="AO1316" s="56">
        <f t="shared" ca="1" si="588"/>
        <v>0</v>
      </c>
      <c r="AP1316" s="56">
        <f t="shared" ca="1" si="588"/>
        <v>0</v>
      </c>
      <c r="AQ1316" s="56">
        <f t="shared" ca="1" si="588"/>
        <v>0</v>
      </c>
      <c r="AR1316" s="56">
        <f t="shared" ca="1" si="588"/>
        <v>0</v>
      </c>
      <c r="AS1316" s="56">
        <f t="shared" ca="1" si="588"/>
        <v>0</v>
      </c>
      <c r="AT1316" s="56">
        <f t="shared" ca="1" si="589"/>
        <v>0</v>
      </c>
      <c r="AU1316" s="56">
        <f t="shared" ca="1" si="589"/>
        <v>0</v>
      </c>
      <c r="AV1316" s="56">
        <f t="shared" ca="1" si="589"/>
        <v>0</v>
      </c>
      <c r="AW1316" s="56">
        <f t="shared" ca="1" si="589"/>
        <v>0</v>
      </c>
      <c r="AX1316" s="56">
        <f t="shared" ca="1" si="589"/>
        <v>0</v>
      </c>
      <c r="AY1316" s="56">
        <f t="shared" ca="1" si="589"/>
        <v>0</v>
      </c>
      <c r="AZ1316" s="56">
        <f t="shared" ca="1" si="589"/>
        <v>0</v>
      </c>
      <c r="BA1316" s="56">
        <f t="shared" ca="1" si="589"/>
        <v>0</v>
      </c>
      <c r="BB1316" s="56">
        <f t="shared" ca="1" si="589"/>
        <v>0</v>
      </c>
      <c r="BC1316" s="56">
        <f t="shared" ca="1" si="589"/>
        <v>0</v>
      </c>
      <c r="BD1316" s="56">
        <f t="shared" ca="1" si="589"/>
        <v>0</v>
      </c>
      <c r="BE1316" s="56">
        <f t="shared" ca="1" si="589"/>
        <v>0</v>
      </c>
      <c r="BF1316" s="56">
        <f t="shared" ca="1" si="589"/>
        <v>0</v>
      </c>
      <c r="BG1316" s="56">
        <f t="shared" ca="1" si="589"/>
        <v>0</v>
      </c>
      <c r="BH1316" s="1"/>
    </row>
    <row r="1317" spans="2:60" s="4" customFormat="1" ht="12" customHeight="1" x14ac:dyDescent="0.2">
      <c r="B1317" s="117" t="s">
        <v>1717</v>
      </c>
      <c r="C1317" s="4" t="s">
        <v>1717</v>
      </c>
      <c r="E1317" s="62"/>
      <c r="F1317" s="63" t="s">
        <v>1678</v>
      </c>
      <c r="G1317" s="50" t="s">
        <v>1678</v>
      </c>
      <c r="H1317" s="50" t="s">
        <v>1678</v>
      </c>
      <c r="I1317" s="51"/>
      <c r="J1317" s="52">
        <v>30</v>
      </c>
      <c r="K1317" s="52"/>
      <c r="L1317" s="53">
        <v>43718</v>
      </c>
      <c r="M1317" s="54">
        <f t="shared" si="573"/>
        <v>2</v>
      </c>
      <c r="N1317" s="52">
        <f t="shared" si="574"/>
        <v>37</v>
      </c>
      <c r="O1317" s="55">
        <f t="shared" ca="1" si="575"/>
        <v>37</v>
      </c>
      <c r="P1317" s="55" t="str">
        <f t="shared" ca="1" si="576"/>
        <v>2019.9</v>
      </c>
      <c r="Q1317" s="56">
        <f t="shared" si="577"/>
        <v>0</v>
      </c>
      <c r="R1317" s="52">
        <f t="shared" ca="1" si="578"/>
        <v>-62</v>
      </c>
      <c r="S1317" s="52"/>
      <c r="T1317" s="52" t="str">
        <f t="shared" ca="1" si="579"/>
        <v/>
      </c>
      <c r="U1317" s="57" t="s">
        <v>178</v>
      </c>
      <c r="V1317" s="58">
        <f t="shared" ca="1" si="580"/>
        <v>0</v>
      </c>
      <c r="W1317" s="59"/>
      <c r="X1317" s="60"/>
      <c r="Y1317" s="61">
        <v>0</v>
      </c>
      <c r="Z1317" s="56">
        <f t="shared" ca="1" si="587"/>
        <v>0</v>
      </c>
      <c r="AA1317" s="56">
        <f t="shared" ca="1" si="587"/>
        <v>0</v>
      </c>
      <c r="AB1317" s="56">
        <f t="shared" ca="1" si="587"/>
        <v>0</v>
      </c>
      <c r="AC1317" s="56">
        <f t="shared" ca="1" si="587"/>
        <v>0</v>
      </c>
      <c r="AD1317" s="56">
        <f t="shared" ca="1" si="587"/>
        <v>0</v>
      </c>
      <c r="AE1317" s="56">
        <f t="shared" ca="1" si="587"/>
        <v>0</v>
      </c>
      <c r="AF1317" s="56">
        <f t="shared" ca="1" si="587"/>
        <v>0</v>
      </c>
      <c r="AG1317" s="56">
        <f t="shared" ca="1" si="587"/>
        <v>0</v>
      </c>
      <c r="AH1317" s="56">
        <f t="shared" ca="1" si="587"/>
        <v>0</v>
      </c>
      <c r="AI1317" s="56">
        <f t="shared" ca="1" si="587"/>
        <v>0</v>
      </c>
      <c r="AJ1317" s="56">
        <f t="shared" ca="1" si="588"/>
        <v>0</v>
      </c>
      <c r="AK1317" s="56">
        <f t="shared" ca="1" si="588"/>
        <v>0</v>
      </c>
      <c r="AL1317" s="56">
        <f t="shared" ca="1" si="588"/>
        <v>0</v>
      </c>
      <c r="AM1317" s="56">
        <f t="shared" ca="1" si="588"/>
        <v>0</v>
      </c>
      <c r="AN1317" s="56">
        <f t="shared" ca="1" si="588"/>
        <v>0</v>
      </c>
      <c r="AO1317" s="56">
        <f t="shared" ca="1" si="588"/>
        <v>0</v>
      </c>
      <c r="AP1317" s="56">
        <f t="shared" ca="1" si="588"/>
        <v>0</v>
      </c>
      <c r="AQ1317" s="56">
        <f t="shared" ca="1" si="588"/>
        <v>0</v>
      </c>
      <c r="AR1317" s="56">
        <f t="shared" ca="1" si="588"/>
        <v>0</v>
      </c>
      <c r="AS1317" s="56">
        <f t="shared" ca="1" si="588"/>
        <v>0</v>
      </c>
      <c r="AT1317" s="56">
        <f t="shared" ca="1" si="589"/>
        <v>0</v>
      </c>
      <c r="AU1317" s="56">
        <f t="shared" ca="1" si="589"/>
        <v>0</v>
      </c>
      <c r="AV1317" s="56">
        <f t="shared" ca="1" si="589"/>
        <v>0</v>
      </c>
      <c r="AW1317" s="56">
        <f t="shared" ca="1" si="589"/>
        <v>0</v>
      </c>
      <c r="AX1317" s="56">
        <f t="shared" ca="1" si="589"/>
        <v>0</v>
      </c>
      <c r="AY1317" s="56">
        <f t="shared" ca="1" si="589"/>
        <v>0</v>
      </c>
      <c r="AZ1317" s="56">
        <f t="shared" ca="1" si="589"/>
        <v>0</v>
      </c>
      <c r="BA1317" s="56">
        <f t="shared" ca="1" si="589"/>
        <v>0</v>
      </c>
      <c r="BB1317" s="56">
        <f t="shared" ca="1" si="589"/>
        <v>0</v>
      </c>
      <c r="BC1317" s="56">
        <f t="shared" ca="1" si="589"/>
        <v>0</v>
      </c>
      <c r="BD1317" s="56">
        <f t="shared" ca="1" si="589"/>
        <v>0</v>
      </c>
      <c r="BE1317" s="56">
        <f t="shared" ca="1" si="589"/>
        <v>0</v>
      </c>
      <c r="BF1317" s="56">
        <f t="shared" ca="1" si="589"/>
        <v>0</v>
      </c>
      <c r="BG1317" s="56">
        <f t="shared" ca="1" si="589"/>
        <v>0</v>
      </c>
      <c r="BH1317" s="1"/>
    </row>
    <row r="1318" spans="2:60" s="4" customFormat="1" ht="12" customHeight="1" x14ac:dyDescent="0.2">
      <c r="B1318" s="117" t="s">
        <v>1717</v>
      </c>
      <c r="C1318" s="4" t="s">
        <v>1717</v>
      </c>
      <c r="E1318" s="62"/>
      <c r="F1318" s="63" t="s">
        <v>1678</v>
      </c>
      <c r="G1318" s="50" t="s">
        <v>1678</v>
      </c>
      <c r="H1318" s="50" t="s">
        <v>1678</v>
      </c>
      <c r="I1318" s="51"/>
      <c r="J1318" s="52">
        <v>30</v>
      </c>
      <c r="K1318" s="52"/>
      <c r="L1318" s="53">
        <v>43725</v>
      </c>
      <c r="M1318" s="54">
        <f t="shared" si="573"/>
        <v>2</v>
      </c>
      <c r="N1318" s="52">
        <f t="shared" si="574"/>
        <v>38</v>
      </c>
      <c r="O1318" s="55">
        <f t="shared" ca="1" si="575"/>
        <v>38</v>
      </c>
      <c r="P1318" s="55" t="str">
        <f t="shared" ca="1" si="576"/>
        <v>2019.9</v>
      </c>
      <c r="Q1318" s="56">
        <f t="shared" si="577"/>
        <v>0</v>
      </c>
      <c r="R1318" s="52">
        <f t="shared" ca="1" si="578"/>
        <v>-69</v>
      </c>
      <c r="S1318" s="52"/>
      <c r="T1318" s="52" t="str">
        <f t="shared" ca="1" si="579"/>
        <v/>
      </c>
      <c r="U1318" s="57" t="s">
        <v>178</v>
      </c>
      <c r="V1318" s="58">
        <f t="shared" ca="1" si="580"/>
        <v>0</v>
      </c>
      <c r="W1318" s="59"/>
      <c r="X1318" s="60"/>
      <c r="Y1318" s="61">
        <v>0</v>
      </c>
      <c r="Z1318" s="56">
        <f t="shared" ca="1" si="587"/>
        <v>0</v>
      </c>
      <c r="AA1318" s="56">
        <f t="shared" ca="1" si="587"/>
        <v>0</v>
      </c>
      <c r="AB1318" s="56">
        <f t="shared" ca="1" si="587"/>
        <v>0</v>
      </c>
      <c r="AC1318" s="56">
        <f t="shared" ca="1" si="587"/>
        <v>0</v>
      </c>
      <c r="AD1318" s="56">
        <f t="shared" ca="1" si="587"/>
        <v>0</v>
      </c>
      <c r="AE1318" s="56">
        <f t="shared" ca="1" si="587"/>
        <v>0</v>
      </c>
      <c r="AF1318" s="56">
        <f t="shared" ca="1" si="587"/>
        <v>0</v>
      </c>
      <c r="AG1318" s="56">
        <f t="shared" ca="1" si="587"/>
        <v>0</v>
      </c>
      <c r="AH1318" s="56">
        <f t="shared" ca="1" si="587"/>
        <v>0</v>
      </c>
      <c r="AI1318" s="56">
        <f t="shared" ca="1" si="587"/>
        <v>0</v>
      </c>
      <c r="AJ1318" s="56">
        <f t="shared" ca="1" si="588"/>
        <v>0</v>
      </c>
      <c r="AK1318" s="56">
        <f t="shared" ca="1" si="588"/>
        <v>0</v>
      </c>
      <c r="AL1318" s="56">
        <f t="shared" ca="1" si="588"/>
        <v>0</v>
      </c>
      <c r="AM1318" s="56">
        <f t="shared" ca="1" si="588"/>
        <v>0</v>
      </c>
      <c r="AN1318" s="56">
        <f t="shared" ca="1" si="588"/>
        <v>0</v>
      </c>
      <c r="AO1318" s="56">
        <f t="shared" ca="1" si="588"/>
        <v>0</v>
      </c>
      <c r="AP1318" s="56">
        <f t="shared" ca="1" si="588"/>
        <v>0</v>
      </c>
      <c r="AQ1318" s="56">
        <f t="shared" ca="1" si="588"/>
        <v>0</v>
      </c>
      <c r="AR1318" s="56">
        <f t="shared" ca="1" si="588"/>
        <v>0</v>
      </c>
      <c r="AS1318" s="56">
        <f t="shared" ca="1" si="588"/>
        <v>0</v>
      </c>
      <c r="AT1318" s="56">
        <f t="shared" ca="1" si="589"/>
        <v>0</v>
      </c>
      <c r="AU1318" s="56">
        <f t="shared" ca="1" si="589"/>
        <v>0</v>
      </c>
      <c r="AV1318" s="56">
        <f t="shared" ca="1" si="589"/>
        <v>0</v>
      </c>
      <c r="AW1318" s="56">
        <f t="shared" ca="1" si="589"/>
        <v>0</v>
      </c>
      <c r="AX1318" s="56">
        <f t="shared" ca="1" si="589"/>
        <v>0</v>
      </c>
      <c r="AY1318" s="56">
        <f t="shared" ca="1" si="589"/>
        <v>0</v>
      </c>
      <c r="AZ1318" s="56">
        <f t="shared" ca="1" si="589"/>
        <v>0</v>
      </c>
      <c r="BA1318" s="56">
        <f t="shared" ca="1" si="589"/>
        <v>0</v>
      </c>
      <c r="BB1318" s="56">
        <f t="shared" ca="1" si="589"/>
        <v>0</v>
      </c>
      <c r="BC1318" s="56">
        <f t="shared" ca="1" si="589"/>
        <v>0</v>
      </c>
      <c r="BD1318" s="56">
        <f t="shared" ca="1" si="589"/>
        <v>0</v>
      </c>
      <c r="BE1318" s="56">
        <f t="shared" ca="1" si="589"/>
        <v>0</v>
      </c>
      <c r="BF1318" s="56">
        <f t="shared" ca="1" si="589"/>
        <v>0</v>
      </c>
      <c r="BG1318" s="56">
        <f t="shared" ca="1" si="589"/>
        <v>0</v>
      </c>
      <c r="BH1318" s="1"/>
    </row>
    <row r="1319" spans="2:60" s="4" customFormat="1" ht="12" customHeight="1" x14ac:dyDescent="0.2">
      <c r="B1319" s="117" t="s">
        <v>1717</v>
      </c>
      <c r="C1319" s="4" t="s">
        <v>1717</v>
      </c>
      <c r="E1319" s="62"/>
      <c r="F1319" s="63" t="s">
        <v>1678</v>
      </c>
      <c r="G1319" s="50" t="s">
        <v>1678</v>
      </c>
      <c r="H1319" s="50" t="s">
        <v>1678</v>
      </c>
      <c r="I1319" s="51"/>
      <c r="J1319" s="52">
        <v>30</v>
      </c>
      <c r="K1319" s="52"/>
      <c r="L1319" s="53">
        <v>43732</v>
      </c>
      <c r="M1319" s="54">
        <f t="shared" si="573"/>
        <v>2</v>
      </c>
      <c r="N1319" s="52">
        <f t="shared" si="574"/>
        <v>39</v>
      </c>
      <c r="O1319" s="55">
        <f t="shared" ca="1" si="575"/>
        <v>39</v>
      </c>
      <c r="P1319" s="55" t="str">
        <f t="shared" ca="1" si="576"/>
        <v>2019.9</v>
      </c>
      <c r="Q1319" s="56">
        <f t="shared" si="577"/>
        <v>0</v>
      </c>
      <c r="R1319" s="52">
        <f t="shared" ca="1" si="578"/>
        <v>-76</v>
      </c>
      <c r="S1319" s="52"/>
      <c r="T1319" s="52" t="str">
        <f t="shared" ca="1" si="579"/>
        <v/>
      </c>
      <c r="U1319" s="57" t="s">
        <v>178</v>
      </c>
      <c r="V1319" s="58">
        <f t="shared" ca="1" si="580"/>
        <v>0</v>
      </c>
      <c r="W1319" s="59"/>
      <c r="X1319" s="60"/>
      <c r="Y1319" s="61">
        <v>0</v>
      </c>
      <c r="Z1319" s="56">
        <f t="shared" ca="1" si="587"/>
        <v>0</v>
      </c>
      <c r="AA1319" s="56">
        <f t="shared" ca="1" si="587"/>
        <v>0</v>
      </c>
      <c r="AB1319" s="56">
        <f t="shared" ca="1" si="587"/>
        <v>0</v>
      </c>
      <c r="AC1319" s="56">
        <f t="shared" ca="1" si="587"/>
        <v>0</v>
      </c>
      <c r="AD1319" s="56">
        <f t="shared" ca="1" si="587"/>
        <v>0</v>
      </c>
      <c r="AE1319" s="56">
        <f t="shared" ca="1" si="587"/>
        <v>0</v>
      </c>
      <c r="AF1319" s="56">
        <f t="shared" ca="1" si="587"/>
        <v>0</v>
      </c>
      <c r="AG1319" s="56">
        <f t="shared" ca="1" si="587"/>
        <v>0</v>
      </c>
      <c r="AH1319" s="56">
        <f t="shared" ca="1" si="587"/>
        <v>0</v>
      </c>
      <c r="AI1319" s="56">
        <f t="shared" ca="1" si="587"/>
        <v>0</v>
      </c>
      <c r="AJ1319" s="56">
        <f t="shared" ca="1" si="588"/>
        <v>0</v>
      </c>
      <c r="AK1319" s="56">
        <f t="shared" ca="1" si="588"/>
        <v>0</v>
      </c>
      <c r="AL1319" s="56">
        <f t="shared" ca="1" si="588"/>
        <v>0</v>
      </c>
      <c r="AM1319" s="56">
        <f t="shared" ca="1" si="588"/>
        <v>0</v>
      </c>
      <c r="AN1319" s="56">
        <f t="shared" ca="1" si="588"/>
        <v>0</v>
      </c>
      <c r="AO1319" s="56">
        <f t="shared" ca="1" si="588"/>
        <v>0</v>
      </c>
      <c r="AP1319" s="56">
        <f t="shared" ca="1" si="588"/>
        <v>0</v>
      </c>
      <c r="AQ1319" s="56">
        <f t="shared" ca="1" si="588"/>
        <v>0</v>
      </c>
      <c r="AR1319" s="56">
        <f t="shared" ca="1" si="588"/>
        <v>0</v>
      </c>
      <c r="AS1319" s="56">
        <f t="shared" ca="1" si="588"/>
        <v>0</v>
      </c>
      <c r="AT1319" s="56">
        <f t="shared" ca="1" si="589"/>
        <v>0</v>
      </c>
      <c r="AU1319" s="56">
        <f t="shared" ca="1" si="589"/>
        <v>0</v>
      </c>
      <c r="AV1319" s="56">
        <f t="shared" ca="1" si="589"/>
        <v>0</v>
      </c>
      <c r="AW1319" s="56">
        <f t="shared" ca="1" si="589"/>
        <v>0</v>
      </c>
      <c r="AX1319" s="56">
        <f t="shared" ca="1" si="589"/>
        <v>0</v>
      </c>
      <c r="AY1319" s="56">
        <f t="shared" ca="1" si="589"/>
        <v>0</v>
      </c>
      <c r="AZ1319" s="56">
        <f t="shared" ca="1" si="589"/>
        <v>0</v>
      </c>
      <c r="BA1319" s="56">
        <f t="shared" ca="1" si="589"/>
        <v>0</v>
      </c>
      <c r="BB1319" s="56">
        <f t="shared" ca="1" si="589"/>
        <v>0</v>
      </c>
      <c r="BC1319" s="56">
        <f t="shared" ca="1" si="589"/>
        <v>0</v>
      </c>
      <c r="BD1319" s="56">
        <f t="shared" ca="1" si="589"/>
        <v>0</v>
      </c>
      <c r="BE1319" s="56">
        <f t="shared" ca="1" si="589"/>
        <v>0</v>
      </c>
      <c r="BF1319" s="56">
        <f t="shared" ca="1" si="589"/>
        <v>0</v>
      </c>
      <c r="BG1319" s="56">
        <f t="shared" ca="1" si="589"/>
        <v>0</v>
      </c>
      <c r="BH1319" s="1"/>
    </row>
    <row r="1320" spans="2:60" s="4" customFormat="1" ht="12" customHeight="1" x14ac:dyDescent="0.2">
      <c r="B1320" s="117" t="s">
        <v>1717</v>
      </c>
      <c r="C1320" s="4" t="s">
        <v>1717</v>
      </c>
      <c r="E1320" s="62"/>
      <c r="F1320" s="63" t="s">
        <v>1678</v>
      </c>
      <c r="G1320" s="50" t="s">
        <v>1678</v>
      </c>
      <c r="H1320" s="50" t="s">
        <v>1678</v>
      </c>
      <c r="I1320" s="51"/>
      <c r="J1320" s="52">
        <v>30</v>
      </c>
      <c r="K1320" s="52"/>
      <c r="L1320" s="53">
        <v>43739</v>
      </c>
      <c r="M1320" s="54">
        <f t="shared" si="573"/>
        <v>2</v>
      </c>
      <c r="N1320" s="52">
        <f t="shared" si="574"/>
        <v>40</v>
      </c>
      <c r="O1320" s="55">
        <f t="shared" ca="1" si="575"/>
        <v>40</v>
      </c>
      <c r="P1320" s="55" t="str">
        <f t="shared" ca="1" si="576"/>
        <v>2019.10</v>
      </c>
      <c r="Q1320" s="56">
        <f t="shared" si="577"/>
        <v>0</v>
      </c>
      <c r="R1320" s="52">
        <f t="shared" ca="1" si="578"/>
        <v>-83</v>
      </c>
      <c r="S1320" s="52"/>
      <c r="T1320" s="52" t="str">
        <f t="shared" ca="1" si="579"/>
        <v/>
      </c>
      <c r="U1320" s="57" t="s">
        <v>178</v>
      </c>
      <c r="V1320" s="58">
        <f t="shared" ca="1" si="580"/>
        <v>0</v>
      </c>
      <c r="W1320" s="59"/>
      <c r="X1320" s="60"/>
      <c r="Y1320" s="61">
        <v>0</v>
      </c>
      <c r="Z1320" s="56">
        <f t="shared" ca="1" si="587"/>
        <v>0</v>
      </c>
      <c r="AA1320" s="56">
        <f t="shared" ca="1" si="587"/>
        <v>0</v>
      </c>
      <c r="AB1320" s="56">
        <f t="shared" ca="1" si="587"/>
        <v>0</v>
      </c>
      <c r="AC1320" s="56">
        <f t="shared" ca="1" si="587"/>
        <v>0</v>
      </c>
      <c r="AD1320" s="56">
        <f t="shared" ca="1" si="587"/>
        <v>0</v>
      </c>
      <c r="AE1320" s="56">
        <f t="shared" ca="1" si="587"/>
        <v>0</v>
      </c>
      <c r="AF1320" s="56">
        <f t="shared" ca="1" si="587"/>
        <v>0</v>
      </c>
      <c r="AG1320" s="56">
        <f t="shared" ca="1" si="587"/>
        <v>0</v>
      </c>
      <c r="AH1320" s="56">
        <f t="shared" ca="1" si="587"/>
        <v>0</v>
      </c>
      <c r="AI1320" s="56">
        <f t="shared" ca="1" si="587"/>
        <v>0</v>
      </c>
      <c r="AJ1320" s="56">
        <f t="shared" ca="1" si="588"/>
        <v>0</v>
      </c>
      <c r="AK1320" s="56">
        <f t="shared" ca="1" si="588"/>
        <v>0</v>
      </c>
      <c r="AL1320" s="56">
        <f t="shared" ca="1" si="588"/>
        <v>0</v>
      </c>
      <c r="AM1320" s="56">
        <f t="shared" ca="1" si="588"/>
        <v>0</v>
      </c>
      <c r="AN1320" s="56">
        <f t="shared" ca="1" si="588"/>
        <v>0</v>
      </c>
      <c r="AO1320" s="56">
        <f t="shared" ca="1" si="588"/>
        <v>0</v>
      </c>
      <c r="AP1320" s="56">
        <f t="shared" ca="1" si="588"/>
        <v>0</v>
      </c>
      <c r="AQ1320" s="56">
        <f t="shared" ca="1" si="588"/>
        <v>0</v>
      </c>
      <c r="AR1320" s="56">
        <f t="shared" ca="1" si="588"/>
        <v>0</v>
      </c>
      <c r="AS1320" s="56">
        <f t="shared" ca="1" si="588"/>
        <v>0</v>
      </c>
      <c r="AT1320" s="56">
        <f t="shared" ca="1" si="589"/>
        <v>0</v>
      </c>
      <c r="AU1320" s="56">
        <f t="shared" ca="1" si="589"/>
        <v>0</v>
      </c>
      <c r="AV1320" s="56">
        <f t="shared" ca="1" si="589"/>
        <v>0</v>
      </c>
      <c r="AW1320" s="56">
        <f t="shared" ca="1" si="589"/>
        <v>0</v>
      </c>
      <c r="AX1320" s="56">
        <f t="shared" ca="1" si="589"/>
        <v>0</v>
      </c>
      <c r="AY1320" s="56">
        <f t="shared" ca="1" si="589"/>
        <v>0</v>
      </c>
      <c r="AZ1320" s="56">
        <f t="shared" ca="1" si="589"/>
        <v>0</v>
      </c>
      <c r="BA1320" s="56">
        <f t="shared" ca="1" si="589"/>
        <v>0</v>
      </c>
      <c r="BB1320" s="56">
        <f t="shared" ca="1" si="589"/>
        <v>0</v>
      </c>
      <c r="BC1320" s="56">
        <f t="shared" ca="1" si="589"/>
        <v>0</v>
      </c>
      <c r="BD1320" s="56">
        <f t="shared" ca="1" si="589"/>
        <v>0</v>
      </c>
      <c r="BE1320" s="56">
        <f t="shared" ca="1" si="589"/>
        <v>0</v>
      </c>
      <c r="BF1320" s="56">
        <f t="shared" ca="1" si="589"/>
        <v>0</v>
      </c>
      <c r="BG1320" s="56">
        <f t="shared" ca="1" si="589"/>
        <v>0</v>
      </c>
      <c r="BH1320" s="1"/>
    </row>
    <row r="1321" spans="2:60" s="4" customFormat="1" ht="12" customHeight="1" x14ac:dyDescent="0.2">
      <c r="B1321" s="117" t="s">
        <v>1717</v>
      </c>
      <c r="C1321" s="4" t="s">
        <v>1717</v>
      </c>
      <c r="E1321" s="62"/>
      <c r="F1321" s="63" t="s">
        <v>1678</v>
      </c>
      <c r="G1321" s="50" t="s">
        <v>1678</v>
      </c>
      <c r="H1321" s="50" t="s">
        <v>1678</v>
      </c>
      <c r="I1321" s="51"/>
      <c r="J1321" s="52">
        <v>30</v>
      </c>
      <c r="K1321" s="52"/>
      <c r="L1321" s="53">
        <v>43746</v>
      </c>
      <c r="M1321" s="54">
        <f t="shared" si="573"/>
        <v>2</v>
      </c>
      <c r="N1321" s="52">
        <f t="shared" si="574"/>
        <v>41</v>
      </c>
      <c r="O1321" s="55">
        <f t="shared" ca="1" si="575"/>
        <v>41</v>
      </c>
      <c r="P1321" s="55" t="str">
        <f t="shared" ca="1" si="576"/>
        <v>2019.10</v>
      </c>
      <c r="Q1321" s="56">
        <f t="shared" si="577"/>
        <v>0</v>
      </c>
      <c r="R1321" s="52">
        <f t="shared" ca="1" si="578"/>
        <v>-90</v>
      </c>
      <c r="S1321" s="52"/>
      <c r="T1321" s="52" t="str">
        <f t="shared" ca="1" si="579"/>
        <v/>
      </c>
      <c r="U1321" s="57" t="s">
        <v>178</v>
      </c>
      <c r="V1321" s="58">
        <f t="shared" ca="1" si="580"/>
        <v>0</v>
      </c>
      <c r="W1321" s="59"/>
      <c r="X1321" s="60"/>
      <c r="Y1321" s="61">
        <v>0</v>
      </c>
      <c r="Z1321" s="56">
        <f t="shared" ca="1" si="587"/>
        <v>0</v>
      </c>
      <c r="AA1321" s="56">
        <f t="shared" ca="1" si="587"/>
        <v>0</v>
      </c>
      <c r="AB1321" s="56">
        <f t="shared" ca="1" si="587"/>
        <v>0</v>
      </c>
      <c r="AC1321" s="56">
        <f t="shared" ca="1" si="587"/>
        <v>0</v>
      </c>
      <c r="AD1321" s="56">
        <f t="shared" ca="1" si="587"/>
        <v>0</v>
      </c>
      <c r="AE1321" s="56">
        <f t="shared" ca="1" si="587"/>
        <v>0</v>
      </c>
      <c r="AF1321" s="56">
        <f t="shared" ca="1" si="587"/>
        <v>0</v>
      </c>
      <c r="AG1321" s="56">
        <f t="shared" ca="1" si="587"/>
        <v>0</v>
      </c>
      <c r="AH1321" s="56">
        <f t="shared" ca="1" si="587"/>
        <v>0</v>
      </c>
      <c r="AI1321" s="56">
        <f t="shared" ca="1" si="587"/>
        <v>0</v>
      </c>
      <c r="AJ1321" s="56">
        <f t="shared" ca="1" si="588"/>
        <v>0</v>
      </c>
      <c r="AK1321" s="56">
        <f t="shared" ca="1" si="588"/>
        <v>0</v>
      </c>
      <c r="AL1321" s="56">
        <f t="shared" ca="1" si="588"/>
        <v>0</v>
      </c>
      <c r="AM1321" s="56">
        <f t="shared" ca="1" si="588"/>
        <v>0</v>
      </c>
      <c r="AN1321" s="56">
        <f t="shared" ca="1" si="588"/>
        <v>0</v>
      </c>
      <c r="AO1321" s="56">
        <f t="shared" ca="1" si="588"/>
        <v>0</v>
      </c>
      <c r="AP1321" s="56">
        <f t="shared" ca="1" si="588"/>
        <v>0</v>
      </c>
      <c r="AQ1321" s="56">
        <f t="shared" ca="1" si="588"/>
        <v>0</v>
      </c>
      <c r="AR1321" s="56">
        <f t="shared" ca="1" si="588"/>
        <v>0</v>
      </c>
      <c r="AS1321" s="56">
        <f t="shared" ca="1" si="588"/>
        <v>0</v>
      </c>
      <c r="AT1321" s="56">
        <f t="shared" ca="1" si="589"/>
        <v>0</v>
      </c>
      <c r="AU1321" s="56">
        <f t="shared" ca="1" si="589"/>
        <v>0</v>
      </c>
      <c r="AV1321" s="56">
        <f t="shared" ca="1" si="589"/>
        <v>0</v>
      </c>
      <c r="AW1321" s="56">
        <f t="shared" ca="1" si="589"/>
        <v>0</v>
      </c>
      <c r="AX1321" s="56">
        <f t="shared" ca="1" si="589"/>
        <v>0</v>
      </c>
      <c r="AY1321" s="56">
        <f t="shared" ca="1" si="589"/>
        <v>0</v>
      </c>
      <c r="AZ1321" s="56">
        <f t="shared" ca="1" si="589"/>
        <v>0</v>
      </c>
      <c r="BA1321" s="56">
        <f t="shared" ca="1" si="589"/>
        <v>0</v>
      </c>
      <c r="BB1321" s="56">
        <f t="shared" ca="1" si="589"/>
        <v>0</v>
      </c>
      <c r="BC1321" s="56">
        <f t="shared" ca="1" si="589"/>
        <v>0</v>
      </c>
      <c r="BD1321" s="56">
        <f t="shared" ca="1" si="589"/>
        <v>0</v>
      </c>
      <c r="BE1321" s="56">
        <f t="shared" ca="1" si="589"/>
        <v>0</v>
      </c>
      <c r="BF1321" s="56">
        <f t="shared" ca="1" si="589"/>
        <v>0</v>
      </c>
      <c r="BG1321" s="56">
        <f t="shared" ca="1" si="589"/>
        <v>0</v>
      </c>
      <c r="BH1321" s="1"/>
    </row>
    <row r="1322" spans="2:60" s="4" customFormat="1" ht="12" customHeight="1" x14ac:dyDescent="0.2">
      <c r="B1322" s="117" t="s">
        <v>1717</v>
      </c>
      <c r="C1322" s="4" t="s">
        <v>1717</v>
      </c>
      <c r="E1322" s="62"/>
      <c r="F1322" s="63" t="s">
        <v>1678</v>
      </c>
      <c r="G1322" s="50" t="s">
        <v>1678</v>
      </c>
      <c r="H1322" s="50" t="s">
        <v>1678</v>
      </c>
      <c r="I1322" s="51"/>
      <c r="J1322" s="52">
        <v>30</v>
      </c>
      <c r="K1322" s="52"/>
      <c r="L1322" s="53">
        <v>43753</v>
      </c>
      <c r="M1322" s="54">
        <f t="shared" si="573"/>
        <v>2</v>
      </c>
      <c r="N1322" s="52">
        <f t="shared" si="574"/>
        <v>42</v>
      </c>
      <c r="O1322" s="55">
        <f t="shared" ca="1" si="575"/>
        <v>42</v>
      </c>
      <c r="P1322" s="55" t="str">
        <f t="shared" ca="1" si="576"/>
        <v>2019.10</v>
      </c>
      <c r="Q1322" s="56">
        <f t="shared" si="577"/>
        <v>0</v>
      </c>
      <c r="R1322" s="52">
        <f t="shared" ca="1" si="578"/>
        <v>-97</v>
      </c>
      <c r="S1322" s="52"/>
      <c r="T1322" s="52" t="str">
        <f t="shared" ca="1" si="579"/>
        <v/>
      </c>
      <c r="U1322" s="57" t="s">
        <v>178</v>
      </c>
      <c r="V1322" s="58">
        <f t="shared" ca="1" si="580"/>
        <v>0</v>
      </c>
      <c r="W1322" s="59"/>
      <c r="X1322" s="60"/>
      <c r="Y1322" s="61">
        <v>0</v>
      </c>
      <c r="Z1322" s="56">
        <f t="shared" ca="1" si="587"/>
        <v>0</v>
      </c>
      <c r="AA1322" s="56">
        <f t="shared" ca="1" si="587"/>
        <v>0</v>
      </c>
      <c r="AB1322" s="56">
        <f t="shared" ca="1" si="587"/>
        <v>0</v>
      </c>
      <c r="AC1322" s="56">
        <f t="shared" ca="1" si="587"/>
        <v>0</v>
      </c>
      <c r="AD1322" s="56">
        <f t="shared" ca="1" si="587"/>
        <v>0</v>
      </c>
      <c r="AE1322" s="56">
        <f t="shared" ca="1" si="587"/>
        <v>0</v>
      </c>
      <c r="AF1322" s="56">
        <f t="shared" ca="1" si="587"/>
        <v>0</v>
      </c>
      <c r="AG1322" s="56">
        <f t="shared" ca="1" si="587"/>
        <v>0</v>
      </c>
      <c r="AH1322" s="56">
        <f t="shared" ca="1" si="587"/>
        <v>0</v>
      </c>
      <c r="AI1322" s="56">
        <f t="shared" ca="1" si="587"/>
        <v>0</v>
      </c>
      <c r="AJ1322" s="56">
        <f t="shared" ca="1" si="588"/>
        <v>0</v>
      </c>
      <c r="AK1322" s="56">
        <f t="shared" ca="1" si="588"/>
        <v>0</v>
      </c>
      <c r="AL1322" s="56">
        <f t="shared" ca="1" si="588"/>
        <v>0</v>
      </c>
      <c r="AM1322" s="56">
        <f t="shared" ca="1" si="588"/>
        <v>0</v>
      </c>
      <c r="AN1322" s="56">
        <f t="shared" ca="1" si="588"/>
        <v>0</v>
      </c>
      <c r="AO1322" s="56">
        <f t="shared" ca="1" si="588"/>
        <v>0</v>
      </c>
      <c r="AP1322" s="56">
        <f t="shared" ca="1" si="588"/>
        <v>0</v>
      </c>
      <c r="AQ1322" s="56">
        <f t="shared" ca="1" si="588"/>
        <v>0</v>
      </c>
      <c r="AR1322" s="56">
        <f t="shared" ca="1" si="588"/>
        <v>0</v>
      </c>
      <c r="AS1322" s="56">
        <f t="shared" ca="1" si="588"/>
        <v>0</v>
      </c>
      <c r="AT1322" s="56">
        <f t="shared" ca="1" si="589"/>
        <v>0</v>
      </c>
      <c r="AU1322" s="56">
        <f t="shared" ca="1" si="589"/>
        <v>0</v>
      </c>
      <c r="AV1322" s="56">
        <f t="shared" ca="1" si="589"/>
        <v>0</v>
      </c>
      <c r="AW1322" s="56">
        <f t="shared" ca="1" si="589"/>
        <v>0</v>
      </c>
      <c r="AX1322" s="56">
        <f t="shared" ca="1" si="589"/>
        <v>0</v>
      </c>
      <c r="AY1322" s="56">
        <f t="shared" ca="1" si="589"/>
        <v>0</v>
      </c>
      <c r="AZ1322" s="56">
        <f t="shared" ca="1" si="589"/>
        <v>0</v>
      </c>
      <c r="BA1322" s="56">
        <f t="shared" ca="1" si="589"/>
        <v>0</v>
      </c>
      <c r="BB1322" s="56">
        <f t="shared" ca="1" si="589"/>
        <v>0</v>
      </c>
      <c r="BC1322" s="56">
        <f t="shared" ca="1" si="589"/>
        <v>0</v>
      </c>
      <c r="BD1322" s="56">
        <f t="shared" ca="1" si="589"/>
        <v>0</v>
      </c>
      <c r="BE1322" s="56">
        <f t="shared" ca="1" si="589"/>
        <v>0</v>
      </c>
      <c r="BF1322" s="56">
        <f t="shared" ca="1" si="589"/>
        <v>0</v>
      </c>
      <c r="BG1322" s="56">
        <f t="shared" ca="1" si="589"/>
        <v>0</v>
      </c>
      <c r="BH1322" s="1"/>
    </row>
    <row r="1323" spans="2:60" s="4" customFormat="1" ht="12" customHeight="1" x14ac:dyDescent="0.2">
      <c r="B1323" s="117" t="s">
        <v>1717</v>
      </c>
      <c r="C1323" s="4" t="s">
        <v>1717</v>
      </c>
      <c r="E1323" s="62"/>
      <c r="F1323" s="63" t="s">
        <v>1678</v>
      </c>
      <c r="G1323" s="50" t="s">
        <v>1678</v>
      </c>
      <c r="H1323" s="50" t="s">
        <v>1678</v>
      </c>
      <c r="I1323" s="51"/>
      <c r="J1323" s="52">
        <v>30</v>
      </c>
      <c r="K1323" s="52"/>
      <c r="L1323" s="53">
        <v>43760</v>
      </c>
      <c r="M1323" s="54">
        <f t="shared" si="573"/>
        <v>2</v>
      </c>
      <c r="N1323" s="52">
        <f t="shared" si="574"/>
        <v>43</v>
      </c>
      <c r="O1323" s="55">
        <f t="shared" ca="1" si="575"/>
        <v>43</v>
      </c>
      <c r="P1323" s="55" t="str">
        <f t="shared" ca="1" si="576"/>
        <v>2019.10</v>
      </c>
      <c r="Q1323" s="56">
        <f t="shared" si="577"/>
        <v>0</v>
      </c>
      <c r="R1323" s="52">
        <f t="shared" ca="1" si="578"/>
        <v>-104</v>
      </c>
      <c r="S1323" s="52"/>
      <c r="T1323" s="52" t="str">
        <f t="shared" ca="1" si="579"/>
        <v/>
      </c>
      <c r="U1323" s="57" t="s">
        <v>178</v>
      </c>
      <c r="V1323" s="58">
        <f t="shared" ca="1" si="580"/>
        <v>0</v>
      </c>
      <c r="W1323" s="59"/>
      <c r="X1323" s="60"/>
      <c r="Y1323" s="61">
        <v>0</v>
      </c>
      <c r="Z1323" s="56">
        <f t="shared" ca="1" si="587"/>
        <v>0</v>
      </c>
      <c r="AA1323" s="56">
        <f t="shared" ca="1" si="587"/>
        <v>0</v>
      </c>
      <c r="AB1323" s="56">
        <f t="shared" ca="1" si="587"/>
        <v>0</v>
      </c>
      <c r="AC1323" s="56">
        <f t="shared" ca="1" si="587"/>
        <v>0</v>
      </c>
      <c r="AD1323" s="56">
        <f t="shared" ca="1" si="587"/>
        <v>0</v>
      </c>
      <c r="AE1323" s="56">
        <f t="shared" ca="1" si="587"/>
        <v>0</v>
      </c>
      <c r="AF1323" s="56">
        <f t="shared" ca="1" si="587"/>
        <v>0</v>
      </c>
      <c r="AG1323" s="56">
        <f t="shared" ca="1" si="587"/>
        <v>0</v>
      </c>
      <c r="AH1323" s="56">
        <f t="shared" ca="1" si="587"/>
        <v>0</v>
      </c>
      <c r="AI1323" s="56">
        <f t="shared" ca="1" si="587"/>
        <v>0</v>
      </c>
      <c r="AJ1323" s="56">
        <f t="shared" ca="1" si="588"/>
        <v>0</v>
      </c>
      <c r="AK1323" s="56">
        <f t="shared" ca="1" si="588"/>
        <v>0</v>
      </c>
      <c r="AL1323" s="56">
        <f t="shared" ca="1" si="588"/>
        <v>0</v>
      </c>
      <c r="AM1323" s="56">
        <f t="shared" ca="1" si="588"/>
        <v>0</v>
      </c>
      <c r="AN1323" s="56">
        <f t="shared" ca="1" si="588"/>
        <v>0</v>
      </c>
      <c r="AO1323" s="56">
        <f t="shared" ca="1" si="588"/>
        <v>0</v>
      </c>
      <c r="AP1323" s="56">
        <f t="shared" ca="1" si="588"/>
        <v>0</v>
      </c>
      <c r="AQ1323" s="56">
        <f t="shared" ca="1" si="588"/>
        <v>0</v>
      </c>
      <c r="AR1323" s="56">
        <f t="shared" ca="1" si="588"/>
        <v>0</v>
      </c>
      <c r="AS1323" s="56">
        <f t="shared" ca="1" si="588"/>
        <v>0</v>
      </c>
      <c r="AT1323" s="56">
        <f t="shared" ca="1" si="589"/>
        <v>0</v>
      </c>
      <c r="AU1323" s="56">
        <f t="shared" ca="1" si="589"/>
        <v>0</v>
      </c>
      <c r="AV1323" s="56">
        <f t="shared" ca="1" si="589"/>
        <v>0</v>
      </c>
      <c r="AW1323" s="56">
        <f t="shared" ca="1" si="589"/>
        <v>0</v>
      </c>
      <c r="AX1323" s="56">
        <f t="shared" ca="1" si="589"/>
        <v>0</v>
      </c>
      <c r="AY1323" s="56">
        <f t="shared" ca="1" si="589"/>
        <v>0</v>
      </c>
      <c r="AZ1323" s="56">
        <f t="shared" ca="1" si="589"/>
        <v>0</v>
      </c>
      <c r="BA1323" s="56">
        <f t="shared" ca="1" si="589"/>
        <v>0</v>
      </c>
      <c r="BB1323" s="56">
        <f t="shared" ca="1" si="589"/>
        <v>0</v>
      </c>
      <c r="BC1323" s="56">
        <f t="shared" ca="1" si="589"/>
        <v>0</v>
      </c>
      <c r="BD1323" s="56">
        <f t="shared" ca="1" si="589"/>
        <v>0</v>
      </c>
      <c r="BE1323" s="56">
        <f t="shared" ca="1" si="589"/>
        <v>0</v>
      </c>
      <c r="BF1323" s="56">
        <f t="shared" ca="1" si="589"/>
        <v>0</v>
      </c>
      <c r="BG1323" s="56">
        <f t="shared" ca="1" si="589"/>
        <v>0</v>
      </c>
      <c r="BH1323" s="1"/>
    </row>
    <row r="1324" spans="2:60" s="4" customFormat="1" ht="12" customHeight="1" x14ac:dyDescent="0.2">
      <c r="B1324" s="117" t="s">
        <v>1717</v>
      </c>
      <c r="C1324" s="4" t="s">
        <v>1717</v>
      </c>
      <c r="E1324" s="62"/>
      <c r="F1324" s="63" t="s">
        <v>1678</v>
      </c>
      <c r="G1324" s="50" t="s">
        <v>1678</v>
      </c>
      <c r="H1324" s="50" t="s">
        <v>1678</v>
      </c>
      <c r="I1324" s="51"/>
      <c r="J1324" s="52">
        <v>30</v>
      </c>
      <c r="K1324" s="52"/>
      <c r="L1324" s="53">
        <v>43767</v>
      </c>
      <c r="M1324" s="54">
        <f t="shared" si="573"/>
        <v>2</v>
      </c>
      <c r="N1324" s="52">
        <f t="shared" si="574"/>
        <v>44</v>
      </c>
      <c r="O1324" s="55">
        <f t="shared" ca="1" si="575"/>
        <v>44</v>
      </c>
      <c r="P1324" s="55" t="str">
        <f t="shared" ca="1" si="576"/>
        <v>2019.10</v>
      </c>
      <c r="Q1324" s="56">
        <f t="shared" si="577"/>
        <v>0</v>
      </c>
      <c r="R1324" s="52">
        <f t="shared" ca="1" si="578"/>
        <v>-111</v>
      </c>
      <c r="S1324" s="52"/>
      <c r="T1324" s="52" t="str">
        <f t="shared" ca="1" si="579"/>
        <v/>
      </c>
      <c r="U1324" s="57" t="s">
        <v>178</v>
      </c>
      <c r="V1324" s="58">
        <f t="shared" ca="1" si="580"/>
        <v>0</v>
      </c>
      <c r="W1324" s="59"/>
      <c r="X1324" s="60"/>
      <c r="Y1324" s="61">
        <v>0</v>
      </c>
      <c r="Z1324" s="56">
        <f t="shared" ref="Z1324:AI1332" ca="1" si="590">IF($O1324-WEEKNUM(Z$1815)=0,$Y1324,0)</f>
        <v>0</v>
      </c>
      <c r="AA1324" s="56">
        <f t="shared" ca="1" si="590"/>
        <v>0</v>
      </c>
      <c r="AB1324" s="56">
        <f t="shared" ca="1" si="590"/>
        <v>0</v>
      </c>
      <c r="AC1324" s="56">
        <f t="shared" ca="1" si="590"/>
        <v>0</v>
      </c>
      <c r="AD1324" s="56">
        <f t="shared" ca="1" si="590"/>
        <v>0</v>
      </c>
      <c r="AE1324" s="56">
        <f t="shared" ca="1" si="590"/>
        <v>0</v>
      </c>
      <c r="AF1324" s="56">
        <f t="shared" ca="1" si="590"/>
        <v>0</v>
      </c>
      <c r="AG1324" s="56">
        <f t="shared" ca="1" si="590"/>
        <v>0</v>
      </c>
      <c r="AH1324" s="56">
        <f t="shared" ca="1" si="590"/>
        <v>0</v>
      </c>
      <c r="AI1324" s="56">
        <f t="shared" ca="1" si="590"/>
        <v>0</v>
      </c>
      <c r="AJ1324" s="56">
        <f t="shared" ref="AJ1324:AS1332" ca="1" si="591">IF($O1324-WEEKNUM(AJ$1815)=0,$Y1324,0)</f>
        <v>0</v>
      </c>
      <c r="AK1324" s="56">
        <f t="shared" ca="1" si="591"/>
        <v>0</v>
      </c>
      <c r="AL1324" s="56">
        <f t="shared" ca="1" si="591"/>
        <v>0</v>
      </c>
      <c r="AM1324" s="56">
        <f t="shared" ca="1" si="591"/>
        <v>0</v>
      </c>
      <c r="AN1324" s="56">
        <f t="shared" ca="1" si="591"/>
        <v>0</v>
      </c>
      <c r="AO1324" s="56">
        <f t="shared" ca="1" si="591"/>
        <v>0</v>
      </c>
      <c r="AP1324" s="56">
        <f t="shared" ca="1" si="591"/>
        <v>0</v>
      </c>
      <c r="AQ1324" s="56">
        <f t="shared" ca="1" si="591"/>
        <v>0</v>
      </c>
      <c r="AR1324" s="56">
        <f t="shared" ca="1" si="591"/>
        <v>0</v>
      </c>
      <c r="AS1324" s="56">
        <f t="shared" ca="1" si="591"/>
        <v>0</v>
      </c>
      <c r="AT1324" s="56">
        <f t="shared" ref="AT1324:BG1332" ca="1" si="592">IF($O1324-WEEKNUM(AT$1815)=0,$Y1324,0)</f>
        <v>0</v>
      </c>
      <c r="AU1324" s="56">
        <f t="shared" ca="1" si="592"/>
        <v>0</v>
      </c>
      <c r="AV1324" s="56">
        <f t="shared" ca="1" si="592"/>
        <v>0</v>
      </c>
      <c r="AW1324" s="56">
        <f t="shared" ca="1" si="592"/>
        <v>0</v>
      </c>
      <c r="AX1324" s="56">
        <f t="shared" ca="1" si="592"/>
        <v>0</v>
      </c>
      <c r="AY1324" s="56">
        <f t="shared" ca="1" si="592"/>
        <v>0</v>
      </c>
      <c r="AZ1324" s="56">
        <f t="shared" ca="1" si="592"/>
        <v>0</v>
      </c>
      <c r="BA1324" s="56">
        <f t="shared" ca="1" si="592"/>
        <v>0</v>
      </c>
      <c r="BB1324" s="56">
        <f t="shared" ca="1" si="592"/>
        <v>0</v>
      </c>
      <c r="BC1324" s="56">
        <f t="shared" ca="1" si="592"/>
        <v>0</v>
      </c>
      <c r="BD1324" s="56">
        <f t="shared" ca="1" si="592"/>
        <v>0</v>
      </c>
      <c r="BE1324" s="56">
        <f t="shared" ca="1" si="592"/>
        <v>0</v>
      </c>
      <c r="BF1324" s="56">
        <f t="shared" ca="1" si="592"/>
        <v>0</v>
      </c>
      <c r="BG1324" s="56">
        <f t="shared" ca="1" si="592"/>
        <v>0</v>
      </c>
      <c r="BH1324" s="1"/>
    </row>
    <row r="1325" spans="2:60" s="4" customFormat="1" ht="12" customHeight="1" x14ac:dyDescent="0.2">
      <c r="B1325" s="117" t="s">
        <v>1717</v>
      </c>
      <c r="C1325" s="4" t="s">
        <v>1717</v>
      </c>
      <c r="E1325" s="62"/>
      <c r="F1325" s="63" t="s">
        <v>1678</v>
      </c>
      <c r="G1325" s="50" t="s">
        <v>1678</v>
      </c>
      <c r="H1325" s="50" t="s">
        <v>1678</v>
      </c>
      <c r="I1325" s="51"/>
      <c r="J1325" s="52">
        <v>30</v>
      </c>
      <c r="K1325" s="52"/>
      <c r="L1325" s="53">
        <v>43774</v>
      </c>
      <c r="M1325" s="54">
        <f t="shared" si="573"/>
        <v>2</v>
      </c>
      <c r="N1325" s="52">
        <f t="shared" si="574"/>
        <v>45</v>
      </c>
      <c r="O1325" s="55">
        <f t="shared" ca="1" si="575"/>
        <v>45</v>
      </c>
      <c r="P1325" s="55" t="str">
        <f t="shared" ca="1" si="576"/>
        <v>2019.11</v>
      </c>
      <c r="Q1325" s="56">
        <f t="shared" si="577"/>
        <v>0</v>
      </c>
      <c r="R1325" s="52">
        <f t="shared" ca="1" si="578"/>
        <v>-118</v>
      </c>
      <c r="S1325" s="52"/>
      <c r="T1325" s="52" t="str">
        <f t="shared" ca="1" si="579"/>
        <v/>
      </c>
      <c r="U1325" s="57" t="s">
        <v>178</v>
      </c>
      <c r="V1325" s="58">
        <f t="shared" ca="1" si="580"/>
        <v>0</v>
      </c>
      <c r="W1325" s="59"/>
      <c r="X1325" s="60"/>
      <c r="Y1325" s="61">
        <v>0</v>
      </c>
      <c r="Z1325" s="56">
        <f t="shared" ca="1" si="590"/>
        <v>0</v>
      </c>
      <c r="AA1325" s="56">
        <f t="shared" ca="1" si="590"/>
        <v>0</v>
      </c>
      <c r="AB1325" s="56">
        <f t="shared" ca="1" si="590"/>
        <v>0</v>
      </c>
      <c r="AC1325" s="56">
        <f t="shared" ca="1" si="590"/>
        <v>0</v>
      </c>
      <c r="AD1325" s="56">
        <f t="shared" ca="1" si="590"/>
        <v>0</v>
      </c>
      <c r="AE1325" s="56">
        <f t="shared" ca="1" si="590"/>
        <v>0</v>
      </c>
      <c r="AF1325" s="56">
        <f t="shared" ca="1" si="590"/>
        <v>0</v>
      </c>
      <c r="AG1325" s="56">
        <f t="shared" ca="1" si="590"/>
        <v>0</v>
      </c>
      <c r="AH1325" s="56">
        <f t="shared" ca="1" si="590"/>
        <v>0</v>
      </c>
      <c r="AI1325" s="56">
        <f t="shared" ca="1" si="590"/>
        <v>0</v>
      </c>
      <c r="AJ1325" s="56">
        <f t="shared" ca="1" si="591"/>
        <v>0</v>
      </c>
      <c r="AK1325" s="56">
        <f t="shared" ca="1" si="591"/>
        <v>0</v>
      </c>
      <c r="AL1325" s="56">
        <f t="shared" ca="1" si="591"/>
        <v>0</v>
      </c>
      <c r="AM1325" s="56">
        <f t="shared" ca="1" si="591"/>
        <v>0</v>
      </c>
      <c r="AN1325" s="56">
        <f t="shared" ca="1" si="591"/>
        <v>0</v>
      </c>
      <c r="AO1325" s="56">
        <f t="shared" ca="1" si="591"/>
        <v>0</v>
      </c>
      <c r="AP1325" s="56">
        <f t="shared" ca="1" si="591"/>
        <v>0</v>
      </c>
      <c r="AQ1325" s="56">
        <f t="shared" ca="1" si="591"/>
        <v>0</v>
      </c>
      <c r="AR1325" s="56">
        <f t="shared" ca="1" si="591"/>
        <v>0</v>
      </c>
      <c r="AS1325" s="56">
        <f t="shared" ca="1" si="591"/>
        <v>0</v>
      </c>
      <c r="AT1325" s="56">
        <f t="shared" ca="1" si="592"/>
        <v>0</v>
      </c>
      <c r="AU1325" s="56">
        <f t="shared" ca="1" si="592"/>
        <v>0</v>
      </c>
      <c r="AV1325" s="56">
        <f t="shared" ca="1" si="592"/>
        <v>0</v>
      </c>
      <c r="AW1325" s="56">
        <f t="shared" ca="1" si="592"/>
        <v>0</v>
      </c>
      <c r="AX1325" s="56">
        <f t="shared" ca="1" si="592"/>
        <v>0</v>
      </c>
      <c r="AY1325" s="56">
        <f t="shared" ca="1" si="592"/>
        <v>0</v>
      </c>
      <c r="AZ1325" s="56">
        <f t="shared" ca="1" si="592"/>
        <v>0</v>
      </c>
      <c r="BA1325" s="56">
        <f t="shared" ca="1" si="592"/>
        <v>0</v>
      </c>
      <c r="BB1325" s="56">
        <f t="shared" ca="1" si="592"/>
        <v>0</v>
      </c>
      <c r="BC1325" s="56">
        <f t="shared" ca="1" si="592"/>
        <v>0</v>
      </c>
      <c r="BD1325" s="56">
        <f t="shared" ca="1" si="592"/>
        <v>0</v>
      </c>
      <c r="BE1325" s="56">
        <f t="shared" ca="1" si="592"/>
        <v>0</v>
      </c>
      <c r="BF1325" s="56">
        <f t="shared" ca="1" si="592"/>
        <v>0</v>
      </c>
      <c r="BG1325" s="56">
        <f t="shared" ca="1" si="592"/>
        <v>0</v>
      </c>
      <c r="BH1325" s="1"/>
    </row>
    <row r="1326" spans="2:60" s="4" customFormat="1" ht="12" customHeight="1" x14ac:dyDescent="0.2">
      <c r="B1326" s="117" t="s">
        <v>1717</v>
      </c>
      <c r="C1326" s="4" t="s">
        <v>1717</v>
      </c>
      <c r="E1326" s="62"/>
      <c r="F1326" s="63" t="s">
        <v>1678</v>
      </c>
      <c r="G1326" s="50" t="s">
        <v>1678</v>
      </c>
      <c r="H1326" s="50" t="s">
        <v>1678</v>
      </c>
      <c r="I1326" s="51"/>
      <c r="J1326" s="52">
        <v>30</v>
      </c>
      <c r="K1326" s="52"/>
      <c r="L1326" s="53">
        <v>43781</v>
      </c>
      <c r="M1326" s="54">
        <f t="shared" si="573"/>
        <v>2</v>
      </c>
      <c r="N1326" s="52">
        <f t="shared" si="574"/>
        <v>46</v>
      </c>
      <c r="O1326" s="55">
        <f t="shared" ca="1" si="575"/>
        <v>46</v>
      </c>
      <c r="P1326" s="55" t="str">
        <f t="shared" ca="1" si="576"/>
        <v>2019.11</v>
      </c>
      <c r="Q1326" s="56">
        <f t="shared" si="577"/>
        <v>0</v>
      </c>
      <c r="R1326" s="52">
        <f t="shared" ca="1" si="578"/>
        <v>-125</v>
      </c>
      <c r="S1326" s="52"/>
      <c r="T1326" s="52" t="str">
        <f t="shared" ca="1" si="579"/>
        <v/>
      </c>
      <c r="U1326" s="57" t="s">
        <v>178</v>
      </c>
      <c r="V1326" s="58">
        <f t="shared" ca="1" si="580"/>
        <v>0</v>
      </c>
      <c r="W1326" s="59"/>
      <c r="X1326" s="60"/>
      <c r="Y1326" s="61">
        <v>0</v>
      </c>
      <c r="Z1326" s="56">
        <f t="shared" ca="1" si="590"/>
        <v>0</v>
      </c>
      <c r="AA1326" s="56">
        <f t="shared" ca="1" si="590"/>
        <v>0</v>
      </c>
      <c r="AB1326" s="56">
        <f t="shared" ca="1" si="590"/>
        <v>0</v>
      </c>
      <c r="AC1326" s="56">
        <f t="shared" ca="1" si="590"/>
        <v>0</v>
      </c>
      <c r="AD1326" s="56">
        <f t="shared" ca="1" si="590"/>
        <v>0</v>
      </c>
      <c r="AE1326" s="56">
        <f t="shared" ca="1" si="590"/>
        <v>0</v>
      </c>
      <c r="AF1326" s="56">
        <f t="shared" ca="1" si="590"/>
        <v>0</v>
      </c>
      <c r="AG1326" s="56">
        <f t="shared" ca="1" si="590"/>
        <v>0</v>
      </c>
      <c r="AH1326" s="56">
        <f t="shared" ca="1" si="590"/>
        <v>0</v>
      </c>
      <c r="AI1326" s="56">
        <f t="shared" ca="1" si="590"/>
        <v>0</v>
      </c>
      <c r="AJ1326" s="56">
        <f t="shared" ca="1" si="591"/>
        <v>0</v>
      </c>
      <c r="AK1326" s="56">
        <f t="shared" ca="1" si="591"/>
        <v>0</v>
      </c>
      <c r="AL1326" s="56">
        <f t="shared" ca="1" si="591"/>
        <v>0</v>
      </c>
      <c r="AM1326" s="56">
        <f t="shared" ca="1" si="591"/>
        <v>0</v>
      </c>
      <c r="AN1326" s="56">
        <f t="shared" ca="1" si="591"/>
        <v>0</v>
      </c>
      <c r="AO1326" s="56">
        <f t="shared" ca="1" si="591"/>
        <v>0</v>
      </c>
      <c r="AP1326" s="56">
        <f t="shared" ca="1" si="591"/>
        <v>0</v>
      </c>
      <c r="AQ1326" s="56">
        <f t="shared" ca="1" si="591"/>
        <v>0</v>
      </c>
      <c r="AR1326" s="56">
        <f t="shared" ca="1" si="591"/>
        <v>0</v>
      </c>
      <c r="AS1326" s="56">
        <f t="shared" ca="1" si="591"/>
        <v>0</v>
      </c>
      <c r="AT1326" s="56">
        <f t="shared" ca="1" si="592"/>
        <v>0</v>
      </c>
      <c r="AU1326" s="56">
        <f t="shared" ca="1" si="592"/>
        <v>0</v>
      </c>
      <c r="AV1326" s="56">
        <f t="shared" ca="1" si="592"/>
        <v>0</v>
      </c>
      <c r="AW1326" s="56">
        <f t="shared" ca="1" si="592"/>
        <v>0</v>
      </c>
      <c r="AX1326" s="56">
        <f t="shared" ca="1" si="592"/>
        <v>0</v>
      </c>
      <c r="AY1326" s="56">
        <f t="shared" ca="1" si="592"/>
        <v>0</v>
      </c>
      <c r="AZ1326" s="56">
        <f t="shared" ca="1" si="592"/>
        <v>0</v>
      </c>
      <c r="BA1326" s="56">
        <f t="shared" ca="1" si="592"/>
        <v>0</v>
      </c>
      <c r="BB1326" s="56">
        <f t="shared" ca="1" si="592"/>
        <v>0</v>
      </c>
      <c r="BC1326" s="56">
        <f t="shared" ca="1" si="592"/>
        <v>0</v>
      </c>
      <c r="BD1326" s="56">
        <f t="shared" ca="1" si="592"/>
        <v>0</v>
      </c>
      <c r="BE1326" s="56">
        <f t="shared" ca="1" si="592"/>
        <v>0</v>
      </c>
      <c r="BF1326" s="56">
        <f t="shared" ca="1" si="592"/>
        <v>0</v>
      </c>
      <c r="BG1326" s="56">
        <f t="shared" ca="1" si="592"/>
        <v>0</v>
      </c>
      <c r="BH1326" s="1"/>
    </row>
    <row r="1327" spans="2:60" s="4" customFormat="1" ht="12" customHeight="1" x14ac:dyDescent="0.2">
      <c r="B1327" s="117" t="s">
        <v>1717</v>
      </c>
      <c r="C1327" s="4" t="s">
        <v>1717</v>
      </c>
      <c r="E1327" s="62"/>
      <c r="F1327" s="63" t="s">
        <v>1678</v>
      </c>
      <c r="G1327" s="50" t="s">
        <v>1678</v>
      </c>
      <c r="H1327" s="50" t="s">
        <v>1678</v>
      </c>
      <c r="I1327" s="51"/>
      <c r="J1327" s="52">
        <v>30</v>
      </c>
      <c r="K1327" s="52"/>
      <c r="L1327" s="53">
        <v>43788</v>
      </c>
      <c r="M1327" s="54">
        <f t="shared" si="573"/>
        <v>2</v>
      </c>
      <c r="N1327" s="52">
        <f t="shared" si="574"/>
        <v>47</v>
      </c>
      <c r="O1327" s="55">
        <f t="shared" ca="1" si="575"/>
        <v>47</v>
      </c>
      <c r="P1327" s="55" t="str">
        <f t="shared" ca="1" si="576"/>
        <v>2019.11</v>
      </c>
      <c r="Q1327" s="56">
        <f t="shared" si="577"/>
        <v>0</v>
      </c>
      <c r="R1327" s="52">
        <f t="shared" ca="1" si="578"/>
        <v>-132</v>
      </c>
      <c r="S1327" s="52"/>
      <c r="T1327" s="52" t="str">
        <f t="shared" ca="1" si="579"/>
        <v/>
      </c>
      <c r="U1327" s="57" t="s">
        <v>178</v>
      </c>
      <c r="V1327" s="58">
        <f t="shared" ca="1" si="580"/>
        <v>0</v>
      </c>
      <c r="W1327" s="59"/>
      <c r="X1327" s="60"/>
      <c r="Y1327" s="61">
        <v>0</v>
      </c>
      <c r="Z1327" s="56">
        <f t="shared" ca="1" si="590"/>
        <v>0</v>
      </c>
      <c r="AA1327" s="56">
        <f t="shared" ca="1" si="590"/>
        <v>0</v>
      </c>
      <c r="AB1327" s="56">
        <f t="shared" ca="1" si="590"/>
        <v>0</v>
      </c>
      <c r="AC1327" s="56">
        <f t="shared" ca="1" si="590"/>
        <v>0</v>
      </c>
      <c r="AD1327" s="56">
        <f t="shared" ca="1" si="590"/>
        <v>0</v>
      </c>
      <c r="AE1327" s="56">
        <f t="shared" ca="1" si="590"/>
        <v>0</v>
      </c>
      <c r="AF1327" s="56">
        <f t="shared" ca="1" si="590"/>
        <v>0</v>
      </c>
      <c r="AG1327" s="56">
        <f t="shared" ca="1" si="590"/>
        <v>0</v>
      </c>
      <c r="AH1327" s="56">
        <f t="shared" ca="1" si="590"/>
        <v>0</v>
      </c>
      <c r="AI1327" s="56">
        <f t="shared" ca="1" si="590"/>
        <v>0</v>
      </c>
      <c r="AJ1327" s="56">
        <f t="shared" ca="1" si="591"/>
        <v>0</v>
      </c>
      <c r="AK1327" s="56">
        <f t="shared" ca="1" si="591"/>
        <v>0</v>
      </c>
      <c r="AL1327" s="56">
        <f t="shared" ca="1" si="591"/>
        <v>0</v>
      </c>
      <c r="AM1327" s="56">
        <f t="shared" ca="1" si="591"/>
        <v>0</v>
      </c>
      <c r="AN1327" s="56">
        <f t="shared" ca="1" si="591"/>
        <v>0</v>
      </c>
      <c r="AO1327" s="56">
        <f t="shared" ca="1" si="591"/>
        <v>0</v>
      </c>
      <c r="AP1327" s="56">
        <f t="shared" ca="1" si="591"/>
        <v>0</v>
      </c>
      <c r="AQ1327" s="56">
        <f t="shared" ca="1" si="591"/>
        <v>0</v>
      </c>
      <c r="AR1327" s="56">
        <f t="shared" ca="1" si="591"/>
        <v>0</v>
      </c>
      <c r="AS1327" s="56">
        <f t="shared" ca="1" si="591"/>
        <v>0</v>
      </c>
      <c r="AT1327" s="56">
        <f t="shared" ca="1" si="592"/>
        <v>0</v>
      </c>
      <c r="AU1327" s="56">
        <f t="shared" ca="1" si="592"/>
        <v>0</v>
      </c>
      <c r="AV1327" s="56">
        <f t="shared" ca="1" si="592"/>
        <v>0</v>
      </c>
      <c r="AW1327" s="56">
        <f t="shared" ca="1" si="592"/>
        <v>0</v>
      </c>
      <c r="AX1327" s="56">
        <f t="shared" ca="1" si="592"/>
        <v>0</v>
      </c>
      <c r="AY1327" s="56">
        <f t="shared" ca="1" si="592"/>
        <v>0</v>
      </c>
      <c r="AZ1327" s="56">
        <f t="shared" ca="1" si="592"/>
        <v>0</v>
      </c>
      <c r="BA1327" s="56">
        <f t="shared" ca="1" si="592"/>
        <v>0</v>
      </c>
      <c r="BB1327" s="56">
        <f t="shared" ca="1" si="592"/>
        <v>0</v>
      </c>
      <c r="BC1327" s="56">
        <f t="shared" ca="1" si="592"/>
        <v>0</v>
      </c>
      <c r="BD1327" s="56">
        <f t="shared" ca="1" si="592"/>
        <v>0</v>
      </c>
      <c r="BE1327" s="56">
        <f t="shared" ca="1" si="592"/>
        <v>0</v>
      </c>
      <c r="BF1327" s="56">
        <f t="shared" ca="1" si="592"/>
        <v>0</v>
      </c>
      <c r="BG1327" s="56">
        <f t="shared" ca="1" si="592"/>
        <v>0</v>
      </c>
      <c r="BH1327" s="1"/>
    </row>
    <row r="1328" spans="2:60" s="4" customFormat="1" ht="12" customHeight="1" x14ac:dyDescent="0.2">
      <c r="B1328" s="117" t="s">
        <v>1717</v>
      </c>
      <c r="C1328" s="4" t="s">
        <v>1717</v>
      </c>
      <c r="E1328" s="62"/>
      <c r="F1328" s="63" t="s">
        <v>1678</v>
      </c>
      <c r="G1328" s="50" t="s">
        <v>1678</v>
      </c>
      <c r="H1328" s="50" t="s">
        <v>1678</v>
      </c>
      <c r="I1328" s="51"/>
      <c r="J1328" s="52">
        <v>30</v>
      </c>
      <c r="K1328" s="52"/>
      <c r="L1328" s="53">
        <v>43795</v>
      </c>
      <c r="M1328" s="54">
        <f t="shared" si="573"/>
        <v>2</v>
      </c>
      <c r="N1328" s="52">
        <f t="shared" si="574"/>
        <v>48</v>
      </c>
      <c r="O1328" s="55">
        <f t="shared" ca="1" si="575"/>
        <v>48</v>
      </c>
      <c r="P1328" s="55" t="str">
        <f t="shared" ca="1" si="576"/>
        <v>2019.11</v>
      </c>
      <c r="Q1328" s="56">
        <f t="shared" si="577"/>
        <v>0</v>
      </c>
      <c r="R1328" s="52">
        <f t="shared" ca="1" si="578"/>
        <v>-139</v>
      </c>
      <c r="S1328" s="52"/>
      <c r="T1328" s="52" t="str">
        <f t="shared" ca="1" si="579"/>
        <v/>
      </c>
      <c r="U1328" s="57" t="s">
        <v>178</v>
      </c>
      <c r="V1328" s="58">
        <f t="shared" ca="1" si="580"/>
        <v>0</v>
      </c>
      <c r="W1328" s="59"/>
      <c r="X1328" s="60"/>
      <c r="Y1328" s="61">
        <v>0</v>
      </c>
      <c r="Z1328" s="56">
        <f t="shared" ca="1" si="590"/>
        <v>0</v>
      </c>
      <c r="AA1328" s="56">
        <f t="shared" ca="1" si="590"/>
        <v>0</v>
      </c>
      <c r="AB1328" s="56">
        <f t="shared" ca="1" si="590"/>
        <v>0</v>
      </c>
      <c r="AC1328" s="56">
        <f t="shared" ca="1" si="590"/>
        <v>0</v>
      </c>
      <c r="AD1328" s="56">
        <f t="shared" ca="1" si="590"/>
        <v>0</v>
      </c>
      <c r="AE1328" s="56">
        <f t="shared" ca="1" si="590"/>
        <v>0</v>
      </c>
      <c r="AF1328" s="56">
        <f t="shared" ca="1" si="590"/>
        <v>0</v>
      </c>
      <c r="AG1328" s="56">
        <f t="shared" ca="1" si="590"/>
        <v>0</v>
      </c>
      <c r="AH1328" s="56">
        <f t="shared" ca="1" si="590"/>
        <v>0</v>
      </c>
      <c r="AI1328" s="56">
        <f t="shared" ca="1" si="590"/>
        <v>0</v>
      </c>
      <c r="AJ1328" s="56">
        <f t="shared" ca="1" si="591"/>
        <v>0</v>
      </c>
      <c r="AK1328" s="56">
        <f t="shared" ca="1" si="591"/>
        <v>0</v>
      </c>
      <c r="AL1328" s="56">
        <f t="shared" ca="1" si="591"/>
        <v>0</v>
      </c>
      <c r="AM1328" s="56">
        <f t="shared" ca="1" si="591"/>
        <v>0</v>
      </c>
      <c r="AN1328" s="56">
        <f t="shared" ca="1" si="591"/>
        <v>0</v>
      </c>
      <c r="AO1328" s="56">
        <f t="shared" ca="1" si="591"/>
        <v>0</v>
      </c>
      <c r="AP1328" s="56">
        <f t="shared" ca="1" si="591"/>
        <v>0</v>
      </c>
      <c r="AQ1328" s="56">
        <f t="shared" ca="1" si="591"/>
        <v>0</v>
      </c>
      <c r="AR1328" s="56">
        <f t="shared" ca="1" si="591"/>
        <v>0</v>
      </c>
      <c r="AS1328" s="56">
        <f t="shared" ca="1" si="591"/>
        <v>0</v>
      </c>
      <c r="AT1328" s="56">
        <f t="shared" ca="1" si="592"/>
        <v>0</v>
      </c>
      <c r="AU1328" s="56">
        <f t="shared" ca="1" si="592"/>
        <v>0</v>
      </c>
      <c r="AV1328" s="56">
        <f t="shared" ca="1" si="592"/>
        <v>0</v>
      </c>
      <c r="AW1328" s="56">
        <f t="shared" ca="1" si="592"/>
        <v>0</v>
      </c>
      <c r="AX1328" s="56">
        <f t="shared" ca="1" si="592"/>
        <v>0</v>
      </c>
      <c r="AY1328" s="56">
        <f t="shared" ca="1" si="592"/>
        <v>0</v>
      </c>
      <c r="AZ1328" s="56">
        <f t="shared" ca="1" si="592"/>
        <v>0</v>
      </c>
      <c r="BA1328" s="56">
        <f t="shared" ca="1" si="592"/>
        <v>0</v>
      </c>
      <c r="BB1328" s="56">
        <f t="shared" ca="1" si="592"/>
        <v>0</v>
      </c>
      <c r="BC1328" s="56">
        <f t="shared" ca="1" si="592"/>
        <v>0</v>
      </c>
      <c r="BD1328" s="56">
        <f t="shared" ca="1" si="592"/>
        <v>0</v>
      </c>
      <c r="BE1328" s="56">
        <f t="shared" ca="1" si="592"/>
        <v>0</v>
      </c>
      <c r="BF1328" s="56">
        <f t="shared" ca="1" si="592"/>
        <v>0</v>
      </c>
      <c r="BG1328" s="56">
        <f t="shared" ca="1" si="592"/>
        <v>0</v>
      </c>
      <c r="BH1328" s="1"/>
    </row>
    <row r="1329" spans="2:60" s="4" customFormat="1" ht="12" customHeight="1" x14ac:dyDescent="0.2">
      <c r="B1329" s="117" t="s">
        <v>1717</v>
      </c>
      <c r="C1329" s="4" t="s">
        <v>1717</v>
      </c>
      <c r="E1329" s="62"/>
      <c r="F1329" s="63" t="s">
        <v>1678</v>
      </c>
      <c r="G1329" s="50" t="s">
        <v>1678</v>
      </c>
      <c r="H1329" s="50" t="s">
        <v>1678</v>
      </c>
      <c r="I1329" s="51"/>
      <c r="J1329" s="52">
        <v>30</v>
      </c>
      <c r="K1329" s="52"/>
      <c r="L1329" s="53">
        <v>43802</v>
      </c>
      <c r="M1329" s="54">
        <f t="shared" si="573"/>
        <v>2</v>
      </c>
      <c r="N1329" s="52">
        <f t="shared" si="574"/>
        <v>49</v>
      </c>
      <c r="O1329" s="55">
        <f t="shared" ca="1" si="575"/>
        <v>49</v>
      </c>
      <c r="P1329" s="55" t="str">
        <f t="shared" ca="1" si="576"/>
        <v>2019.12</v>
      </c>
      <c r="Q1329" s="56">
        <f t="shared" si="577"/>
        <v>0</v>
      </c>
      <c r="R1329" s="52">
        <f t="shared" ca="1" si="578"/>
        <v>-146</v>
      </c>
      <c r="S1329" s="52"/>
      <c r="T1329" s="52" t="str">
        <f t="shared" ca="1" si="579"/>
        <v/>
      </c>
      <c r="U1329" s="57" t="s">
        <v>178</v>
      </c>
      <c r="V1329" s="58">
        <f t="shared" ca="1" si="580"/>
        <v>0</v>
      </c>
      <c r="W1329" s="59"/>
      <c r="X1329" s="60"/>
      <c r="Y1329" s="61">
        <v>0</v>
      </c>
      <c r="Z1329" s="56">
        <f t="shared" ca="1" si="590"/>
        <v>0</v>
      </c>
      <c r="AA1329" s="56">
        <f t="shared" ca="1" si="590"/>
        <v>0</v>
      </c>
      <c r="AB1329" s="56">
        <f t="shared" ca="1" si="590"/>
        <v>0</v>
      </c>
      <c r="AC1329" s="56">
        <f t="shared" ca="1" si="590"/>
        <v>0</v>
      </c>
      <c r="AD1329" s="56">
        <f t="shared" ca="1" si="590"/>
        <v>0</v>
      </c>
      <c r="AE1329" s="56">
        <f t="shared" ca="1" si="590"/>
        <v>0</v>
      </c>
      <c r="AF1329" s="56">
        <f t="shared" ca="1" si="590"/>
        <v>0</v>
      </c>
      <c r="AG1329" s="56">
        <f t="shared" ca="1" si="590"/>
        <v>0</v>
      </c>
      <c r="AH1329" s="56">
        <f t="shared" ca="1" si="590"/>
        <v>0</v>
      </c>
      <c r="AI1329" s="56">
        <f t="shared" ca="1" si="590"/>
        <v>0</v>
      </c>
      <c r="AJ1329" s="56">
        <f t="shared" ca="1" si="591"/>
        <v>0</v>
      </c>
      <c r="AK1329" s="56">
        <f t="shared" ca="1" si="591"/>
        <v>0</v>
      </c>
      <c r="AL1329" s="56">
        <f t="shared" ca="1" si="591"/>
        <v>0</v>
      </c>
      <c r="AM1329" s="56">
        <f t="shared" ca="1" si="591"/>
        <v>0</v>
      </c>
      <c r="AN1329" s="56">
        <f t="shared" ca="1" si="591"/>
        <v>0</v>
      </c>
      <c r="AO1329" s="56">
        <f t="shared" ca="1" si="591"/>
        <v>0</v>
      </c>
      <c r="AP1329" s="56">
        <f t="shared" ca="1" si="591"/>
        <v>0</v>
      </c>
      <c r="AQ1329" s="56">
        <f t="shared" ca="1" si="591"/>
        <v>0</v>
      </c>
      <c r="AR1329" s="56">
        <f t="shared" ca="1" si="591"/>
        <v>0</v>
      </c>
      <c r="AS1329" s="56">
        <f t="shared" ca="1" si="591"/>
        <v>0</v>
      </c>
      <c r="AT1329" s="56">
        <f t="shared" ca="1" si="592"/>
        <v>0</v>
      </c>
      <c r="AU1329" s="56">
        <f t="shared" ca="1" si="592"/>
        <v>0</v>
      </c>
      <c r="AV1329" s="56">
        <f t="shared" ca="1" si="592"/>
        <v>0</v>
      </c>
      <c r="AW1329" s="56">
        <f t="shared" ca="1" si="592"/>
        <v>0</v>
      </c>
      <c r="AX1329" s="56">
        <f t="shared" ca="1" si="592"/>
        <v>0</v>
      </c>
      <c r="AY1329" s="56">
        <f t="shared" ca="1" si="592"/>
        <v>0</v>
      </c>
      <c r="AZ1329" s="56">
        <f t="shared" ca="1" si="592"/>
        <v>0</v>
      </c>
      <c r="BA1329" s="56">
        <f t="shared" ca="1" si="592"/>
        <v>0</v>
      </c>
      <c r="BB1329" s="56">
        <f t="shared" ca="1" si="592"/>
        <v>0</v>
      </c>
      <c r="BC1329" s="56">
        <f t="shared" ca="1" si="592"/>
        <v>0</v>
      </c>
      <c r="BD1329" s="56">
        <f t="shared" ca="1" si="592"/>
        <v>0</v>
      </c>
      <c r="BE1329" s="56">
        <f t="shared" ca="1" si="592"/>
        <v>0</v>
      </c>
      <c r="BF1329" s="56">
        <f t="shared" ca="1" si="592"/>
        <v>0</v>
      </c>
      <c r="BG1329" s="56">
        <f t="shared" ca="1" si="592"/>
        <v>0</v>
      </c>
      <c r="BH1329" s="1"/>
    </row>
    <row r="1330" spans="2:60" s="4" customFormat="1" ht="12" customHeight="1" x14ac:dyDescent="0.2">
      <c r="B1330" s="117" t="s">
        <v>1717</v>
      </c>
      <c r="C1330" s="4" t="s">
        <v>1717</v>
      </c>
      <c r="E1330" s="62"/>
      <c r="F1330" s="63" t="s">
        <v>1678</v>
      </c>
      <c r="G1330" s="50" t="s">
        <v>1678</v>
      </c>
      <c r="H1330" s="50" t="s">
        <v>1678</v>
      </c>
      <c r="I1330" s="51"/>
      <c r="J1330" s="52">
        <v>30</v>
      </c>
      <c r="K1330" s="52"/>
      <c r="L1330" s="53">
        <v>43809</v>
      </c>
      <c r="M1330" s="54">
        <f t="shared" si="573"/>
        <v>2</v>
      </c>
      <c r="N1330" s="52">
        <f t="shared" si="574"/>
        <v>50</v>
      </c>
      <c r="O1330" s="55">
        <f t="shared" ca="1" si="575"/>
        <v>50</v>
      </c>
      <c r="P1330" s="55" t="str">
        <f t="shared" ca="1" si="576"/>
        <v>2019.12</v>
      </c>
      <c r="Q1330" s="56">
        <f t="shared" si="577"/>
        <v>0</v>
      </c>
      <c r="R1330" s="52">
        <f t="shared" ca="1" si="578"/>
        <v>-153</v>
      </c>
      <c r="S1330" s="52"/>
      <c r="T1330" s="52" t="str">
        <f t="shared" ca="1" si="579"/>
        <v/>
      </c>
      <c r="U1330" s="57" t="s">
        <v>178</v>
      </c>
      <c r="V1330" s="58">
        <f t="shared" ca="1" si="580"/>
        <v>0</v>
      </c>
      <c r="W1330" s="59"/>
      <c r="X1330" s="60"/>
      <c r="Y1330" s="61">
        <v>0</v>
      </c>
      <c r="Z1330" s="56">
        <f t="shared" ca="1" si="590"/>
        <v>0</v>
      </c>
      <c r="AA1330" s="56">
        <f t="shared" ca="1" si="590"/>
        <v>0</v>
      </c>
      <c r="AB1330" s="56">
        <f t="shared" ca="1" si="590"/>
        <v>0</v>
      </c>
      <c r="AC1330" s="56">
        <f t="shared" ca="1" si="590"/>
        <v>0</v>
      </c>
      <c r="AD1330" s="56">
        <f t="shared" ca="1" si="590"/>
        <v>0</v>
      </c>
      <c r="AE1330" s="56">
        <f t="shared" ca="1" si="590"/>
        <v>0</v>
      </c>
      <c r="AF1330" s="56">
        <f t="shared" ca="1" si="590"/>
        <v>0</v>
      </c>
      <c r="AG1330" s="56">
        <f t="shared" ca="1" si="590"/>
        <v>0</v>
      </c>
      <c r="AH1330" s="56">
        <f t="shared" ca="1" si="590"/>
        <v>0</v>
      </c>
      <c r="AI1330" s="56">
        <f t="shared" ca="1" si="590"/>
        <v>0</v>
      </c>
      <c r="AJ1330" s="56">
        <f t="shared" ca="1" si="591"/>
        <v>0</v>
      </c>
      <c r="AK1330" s="56">
        <f t="shared" ca="1" si="591"/>
        <v>0</v>
      </c>
      <c r="AL1330" s="56">
        <f t="shared" ca="1" si="591"/>
        <v>0</v>
      </c>
      <c r="AM1330" s="56">
        <f t="shared" ca="1" si="591"/>
        <v>0</v>
      </c>
      <c r="AN1330" s="56">
        <f t="shared" ca="1" si="591"/>
        <v>0</v>
      </c>
      <c r="AO1330" s="56">
        <f t="shared" ca="1" si="591"/>
        <v>0</v>
      </c>
      <c r="AP1330" s="56">
        <f t="shared" ca="1" si="591"/>
        <v>0</v>
      </c>
      <c r="AQ1330" s="56">
        <f t="shared" ca="1" si="591"/>
        <v>0</v>
      </c>
      <c r="AR1330" s="56">
        <f t="shared" ca="1" si="591"/>
        <v>0</v>
      </c>
      <c r="AS1330" s="56">
        <f t="shared" ca="1" si="591"/>
        <v>0</v>
      </c>
      <c r="AT1330" s="56">
        <f t="shared" ca="1" si="592"/>
        <v>0</v>
      </c>
      <c r="AU1330" s="56">
        <f t="shared" ca="1" si="592"/>
        <v>0</v>
      </c>
      <c r="AV1330" s="56">
        <f t="shared" ca="1" si="592"/>
        <v>0</v>
      </c>
      <c r="AW1330" s="56">
        <f t="shared" ca="1" si="592"/>
        <v>0</v>
      </c>
      <c r="AX1330" s="56">
        <f t="shared" ca="1" si="592"/>
        <v>0</v>
      </c>
      <c r="AY1330" s="56">
        <f t="shared" ca="1" si="592"/>
        <v>0</v>
      </c>
      <c r="AZ1330" s="56">
        <f t="shared" ca="1" si="592"/>
        <v>0</v>
      </c>
      <c r="BA1330" s="56">
        <f t="shared" ca="1" si="592"/>
        <v>0</v>
      </c>
      <c r="BB1330" s="56">
        <f t="shared" ca="1" si="592"/>
        <v>0</v>
      </c>
      <c r="BC1330" s="56">
        <f t="shared" ca="1" si="592"/>
        <v>0</v>
      </c>
      <c r="BD1330" s="56">
        <f t="shared" ca="1" si="592"/>
        <v>0</v>
      </c>
      <c r="BE1330" s="56">
        <f t="shared" ca="1" si="592"/>
        <v>0</v>
      </c>
      <c r="BF1330" s="56">
        <f t="shared" ca="1" si="592"/>
        <v>0</v>
      </c>
      <c r="BG1330" s="56">
        <f t="shared" ca="1" si="592"/>
        <v>0</v>
      </c>
      <c r="BH1330" s="1"/>
    </row>
    <row r="1331" spans="2:60" s="4" customFormat="1" ht="12" customHeight="1" x14ac:dyDescent="0.2">
      <c r="B1331" s="117" t="s">
        <v>1717</v>
      </c>
      <c r="C1331" s="4" t="s">
        <v>1717</v>
      </c>
      <c r="E1331" s="62"/>
      <c r="F1331" s="63" t="s">
        <v>1678</v>
      </c>
      <c r="G1331" s="50" t="s">
        <v>1678</v>
      </c>
      <c r="H1331" s="50" t="s">
        <v>1678</v>
      </c>
      <c r="I1331" s="51"/>
      <c r="J1331" s="52">
        <v>30</v>
      </c>
      <c r="K1331" s="52"/>
      <c r="L1331" s="53">
        <v>43816</v>
      </c>
      <c r="M1331" s="54">
        <f t="shared" si="573"/>
        <v>2</v>
      </c>
      <c r="N1331" s="52">
        <f t="shared" si="574"/>
        <v>51</v>
      </c>
      <c r="O1331" s="55">
        <f t="shared" ca="1" si="575"/>
        <v>51</v>
      </c>
      <c r="P1331" s="55" t="str">
        <f t="shared" ca="1" si="576"/>
        <v>2019.12</v>
      </c>
      <c r="Q1331" s="56">
        <f t="shared" si="577"/>
        <v>0</v>
      </c>
      <c r="R1331" s="52">
        <f t="shared" ca="1" si="578"/>
        <v>-160</v>
      </c>
      <c r="S1331" s="52"/>
      <c r="T1331" s="52" t="str">
        <f t="shared" ca="1" si="579"/>
        <v/>
      </c>
      <c r="U1331" s="57" t="s">
        <v>178</v>
      </c>
      <c r="V1331" s="58">
        <f t="shared" ca="1" si="580"/>
        <v>0</v>
      </c>
      <c r="W1331" s="59"/>
      <c r="X1331" s="60"/>
      <c r="Y1331" s="61">
        <v>0</v>
      </c>
      <c r="Z1331" s="56">
        <f t="shared" ca="1" si="590"/>
        <v>0</v>
      </c>
      <c r="AA1331" s="56">
        <f t="shared" ca="1" si="590"/>
        <v>0</v>
      </c>
      <c r="AB1331" s="56">
        <f t="shared" ca="1" si="590"/>
        <v>0</v>
      </c>
      <c r="AC1331" s="56">
        <f t="shared" ca="1" si="590"/>
        <v>0</v>
      </c>
      <c r="AD1331" s="56">
        <f t="shared" ca="1" si="590"/>
        <v>0</v>
      </c>
      <c r="AE1331" s="56">
        <f t="shared" ca="1" si="590"/>
        <v>0</v>
      </c>
      <c r="AF1331" s="56">
        <f t="shared" ca="1" si="590"/>
        <v>0</v>
      </c>
      <c r="AG1331" s="56">
        <f t="shared" ca="1" si="590"/>
        <v>0</v>
      </c>
      <c r="AH1331" s="56">
        <f t="shared" ca="1" si="590"/>
        <v>0</v>
      </c>
      <c r="AI1331" s="56">
        <f t="shared" ca="1" si="590"/>
        <v>0</v>
      </c>
      <c r="AJ1331" s="56">
        <f t="shared" ca="1" si="591"/>
        <v>0</v>
      </c>
      <c r="AK1331" s="56">
        <f t="shared" ca="1" si="591"/>
        <v>0</v>
      </c>
      <c r="AL1331" s="56">
        <f t="shared" ca="1" si="591"/>
        <v>0</v>
      </c>
      <c r="AM1331" s="56">
        <f t="shared" ca="1" si="591"/>
        <v>0</v>
      </c>
      <c r="AN1331" s="56">
        <f t="shared" ca="1" si="591"/>
        <v>0</v>
      </c>
      <c r="AO1331" s="56">
        <f t="shared" ca="1" si="591"/>
        <v>0</v>
      </c>
      <c r="AP1331" s="56">
        <f t="shared" ca="1" si="591"/>
        <v>0</v>
      </c>
      <c r="AQ1331" s="56">
        <f t="shared" ca="1" si="591"/>
        <v>0</v>
      </c>
      <c r="AR1331" s="56">
        <f t="shared" ca="1" si="591"/>
        <v>0</v>
      </c>
      <c r="AS1331" s="56">
        <f t="shared" ca="1" si="591"/>
        <v>0</v>
      </c>
      <c r="AT1331" s="56">
        <f t="shared" ca="1" si="592"/>
        <v>0</v>
      </c>
      <c r="AU1331" s="56">
        <f t="shared" ca="1" si="592"/>
        <v>0</v>
      </c>
      <c r="AV1331" s="56">
        <f t="shared" ca="1" si="592"/>
        <v>0</v>
      </c>
      <c r="AW1331" s="56">
        <f t="shared" ca="1" si="592"/>
        <v>0</v>
      </c>
      <c r="AX1331" s="56">
        <f t="shared" ca="1" si="592"/>
        <v>0</v>
      </c>
      <c r="AY1331" s="56">
        <f t="shared" ca="1" si="592"/>
        <v>0</v>
      </c>
      <c r="AZ1331" s="56">
        <f t="shared" ca="1" si="592"/>
        <v>0</v>
      </c>
      <c r="BA1331" s="56">
        <f t="shared" ca="1" si="592"/>
        <v>0</v>
      </c>
      <c r="BB1331" s="56">
        <f t="shared" ca="1" si="592"/>
        <v>0</v>
      </c>
      <c r="BC1331" s="56">
        <f t="shared" ca="1" si="592"/>
        <v>0</v>
      </c>
      <c r="BD1331" s="56">
        <f t="shared" ca="1" si="592"/>
        <v>0</v>
      </c>
      <c r="BE1331" s="56">
        <f t="shared" ca="1" si="592"/>
        <v>0</v>
      </c>
      <c r="BF1331" s="56">
        <f t="shared" ca="1" si="592"/>
        <v>0</v>
      </c>
      <c r="BG1331" s="56">
        <f t="shared" ca="1" si="592"/>
        <v>0</v>
      </c>
      <c r="BH1331" s="1"/>
    </row>
    <row r="1332" spans="2:60" s="4" customFormat="1" ht="12" customHeight="1" x14ac:dyDescent="0.2">
      <c r="B1332" s="117" t="s">
        <v>1717</v>
      </c>
      <c r="C1332" s="4" t="s">
        <v>1717</v>
      </c>
      <c r="E1332" s="62"/>
      <c r="F1332" s="63" t="s">
        <v>1678</v>
      </c>
      <c r="G1332" s="50" t="s">
        <v>1678</v>
      </c>
      <c r="H1332" s="50" t="s">
        <v>1678</v>
      </c>
      <c r="I1332" s="51"/>
      <c r="J1332" s="52">
        <v>30</v>
      </c>
      <c r="K1332" s="52"/>
      <c r="L1332" s="53">
        <v>43823</v>
      </c>
      <c r="M1332" s="54">
        <f t="shared" si="573"/>
        <v>2</v>
      </c>
      <c r="N1332" s="52">
        <f t="shared" si="574"/>
        <v>52</v>
      </c>
      <c r="O1332" s="55">
        <f t="shared" ca="1" si="575"/>
        <v>52</v>
      </c>
      <c r="P1332" s="55" t="str">
        <f t="shared" ca="1" si="576"/>
        <v>2019.12</v>
      </c>
      <c r="Q1332" s="56">
        <f t="shared" si="577"/>
        <v>0</v>
      </c>
      <c r="R1332" s="52">
        <f t="shared" ca="1" si="578"/>
        <v>-167</v>
      </c>
      <c r="S1332" s="52"/>
      <c r="T1332" s="52" t="str">
        <f t="shared" ca="1" si="579"/>
        <v/>
      </c>
      <c r="U1332" s="57" t="s">
        <v>178</v>
      </c>
      <c r="V1332" s="58">
        <f t="shared" ca="1" si="580"/>
        <v>0</v>
      </c>
      <c r="W1332" s="59"/>
      <c r="X1332" s="60"/>
      <c r="Y1332" s="61">
        <v>0</v>
      </c>
      <c r="Z1332" s="56">
        <f t="shared" ca="1" si="590"/>
        <v>0</v>
      </c>
      <c r="AA1332" s="56">
        <f t="shared" ca="1" si="590"/>
        <v>0</v>
      </c>
      <c r="AB1332" s="56">
        <f t="shared" ca="1" si="590"/>
        <v>0</v>
      </c>
      <c r="AC1332" s="56">
        <f t="shared" ca="1" si="590"/>
        <v>0</v>
      </c>
      <c r="AD1332" s="56">
        <f t="shared" ca="1" si="590"/>
        <v>0</v>
      </c>
      <c r="AE1332" s="56">
        <f t="shared" ca="1" si="590"/>
        <v>0</v>
      </c>
      <c r="AF1332" s="56">
        <f t="shared" ca="1" si="590"/>
        <v>0</v>
      </c>
      <c r="AG1332" s="56">
        <f t="shared" ca="1" si="590"/>
        <v>0</v>
      </c>
      <c r="AH1332" s="56">
        <f t="shared" ca="1" si="590"/>
        <v>0</v>
      </c>
      <c r="AI1332" s="56">
        <f t="shared" ca="1" si="590"/>
        <v>0</v>
      </c>
      <c r="AJ1332" s="56">
        <f t="shared" ca="1" si="591"/>
        <v>0</v>
      </c>
      <c r="AK1332" s="56">
        <f t="shared" ca="1" si="591"/>
        <v>0</v>
      </c>
      <c r="AL1332" s="56">
        <f t="shared" ca="1" si="591"/>
        <v>0</v>
      </c>
      <c r="AM1332" s="56">
        <f t="shared" ca="1" si="591"/>
        <v>0</v>
      </c>
      <c r="AN1332" s="56">
        <f t="shared" ca="1" si="591"/>
        <v>0</v>
      </c>
      <c r="AO1332" s="56">
        <f t="shared" ca="1" si="591"/>
        <v>0</v>
      </c>
      <c r="AP1332" s="56">
        <f t="shared" ca="1" si="591"/>
        <v>0</v>
      </c>
      <c r="AQ1332" s="56">
        <f t="shared" ca="1" si="591"/>
        <v>0</v>
      </c>
      <c r="AR1332" s="56">
        <f t="shared" ca="1" si="591"/>
        <v>0</v>
      </c>
      <c r="AS1332" s="56">
        <f t="shared" ca="1" si="591"/>
        <v>0</v>
      </c>
      <c r="AT1332" s="56">
        <f t="shared" ca="1" si="592"/>
        <v>0</v>
      </c>
      <c r="AU1332" s="56">
        <f t="shared" ca="1" si="592"/>
        <v>0</v>
      </c>
      <c r="AV1332" s="56">
        <f t="shared" ca="1" si="592"/>
        <v>0</v>
      </c>
      <c r="AW1332" s="56">
        <f t="shared" ca="1" si="592"/>
        <v>0</v>
      </c>
      <c r="AX1332" s="56">
        <f t="shared" ca="1" si="592"/>
        <v>0</v>
      </c>
      <c r="AY1332" s="56">
        <f t="shared" ca="1" si="592"/>
        <v>0</v>
      </c>
      <c r="AZ1332" s="56">
        <f t="shared" ca="1" si="592"/>
        <v>0</v>
      </c>
      <c r="BA1332" s="56">
        <f t="shared" ca="1" si="592"/>
        <v>0</v>
      </c>
      <c r="BB1332" s="56">
        <f t="shared" ca="1" si="592"/>
        <v>0</v>
      </c>
      <c r="BC1332" s="56">
        <f t="shared" ca="1" si="592"/>
        <v>0</v>
      </c>
      <c r="BD1332" s="56">
        <f t="shared" ca="1" si="592"/>
        <v>0</v>
      </c>
      <c r="BE1332" s="56">
        <f t="shared" ca="1" si="592"/>
        <v>0</v>
      </c>
      <c r="BF1332" s="56">
        <f t="shared" ca="1" si="592"/>
        <v>0</v>
      </c>
      <c r="BG1332" s="56">
        <f t="shared" ca="1" si="592"/>
        <v>0</v>
      </c>
      <c r="BH1332" s="1"/>
    </row>
    <row r="1333" spans="2:60" s="4" customFormat="1" ht="12" customHeight="1" x14ac:dyDescent="0.2">
      <c r="B1333" s="3"/>
      <c r="E1333" s="62"/>
      <c r="F1333" s="63"/>
      <c r="G1333" s="50"/>
      <c r="H1333" s="50"/>
      <c r="I1333" s="51"/>
      <c r="J1333" s="52"/>
      <c r="K1333" s="52"/>
      <c r="L1333" s="53"/>
      <c r="M1333" s="54"/>
      <c r="N1333" s="52"/>
      <c r="O1333" s="55"/>
      <c r="P1333" s="55"/>
      <c r="Q1333" s="56"/>
      <c r="R1333" s="52"/>
      <c r="S1333" s="52"/>
      <c r="T1333" s="52"/>
      <c r="U1333" s="57"/>
      <c r="V1333" s="58"/>
      <c r="W1333" s="59"/>
      <c r="X1333" s="60"/>
      <c r="Y1333" s="61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1"/>
    </row>
    <row r="1334" spans="2:60" s="4" customFormat="1" ht="12" customHeight="1" x14ac:dyDescent="0.2">
      <c r="B1334" s="3" t="s">
        <v>2651</v>
      </c>
      <c r="C1334" s="4" t="s">
        <v>1717</v>
      </c>
      <c r="E1334" s="62"/>
      <c r="F1334" s="63" t="s">
        <v>1678</v>
      </c>
      <c r="G1334" s="50" t="s">
        <v>1678</v>
      </c>
      <c r="H1334" s="50" t="s">
        <v>1678</v>
      </c>
      <c r="I1334" s="51"/>
      <c r="J1334" s="52">
        <v>30</v>
      </c>
      <c r="K1334" s="52"/>
      <c r="L1334" s="53"/>
      <c r="M1334" s="54" t="str">
        <f t="shared" ref="M1334:M1372" si="593">IF(L1334="","-",WEEKDAY(L1334,2))</f>
        <v>-</v>
      </c>
      <c r="N1334" s="52">
        <f t="shared" ref="N1334:N1372" si="594">WEEKNUM(L1334)</f>
        <v>0</v>
      </c>
      <c r="O1334" s="55">
        <f t="shared" ref="O1334:O1372" ca="1" si="595">WEEKNUM(IF((L1334)&lt;$A$1825,$A$1825,(L1334)))</f>
        <v>28</v>
      </c>
      <c r="P1334" s="55" t="str">
        <f t="shared" ref="P1334:P1372" ca="1" si="596">YEAR(IF((L1334)&lt;$A$1825,$A$1825,(L1334)))&amp;"."&amp;MONTH(IF((L1334)&lt;$A$1825,$A$1825,(L1334)))</f>
        <v>2019.7</v>
      </c>
      <c r="Q1334" s="56">
        <f t="shared" ref="Q1334:Q1372" si="597">IF(U1334="PLN",Y1334/$A$1826,Y1334)</f>
        <v>0</v>
      </c>
      <c r="R1334" s="52" t="str">
        <f t="shared" ref="R1334:R1372" si="598">IF(L1334=0,"",IFERROR(_xlfn.DAYS($A$1825,L1334),""))</f>
        <v/>
      </c>
      <c r="S1334" s="52"/>
      <c r="T1334" s="52" t="str">
        <f t="shared" ref="T1334:T1372" si="599">IFERROR(IF(R1334&gt;0,"OV",""),0)</f>
        <v>OV</v>
      </c>
      <c r="U1334" s="57" t="s">
        <v>178</v>
      </c>
      <c r="V1334" s="58">
        <f t="shared" ref="V1334:V1372" ca="1" si="600">SUM(Y1334:BH1334)-Y1334*2</f>
        <v>0</v>
      </c>
      <c r="W1334" s="59"/>
      <c r="X1334" s="60"/>
      <c r="Y1334" s="61"/>
      <c r="Z1334" s="56">
        <f t="shared" ref="Z1334:AI1343" ca="1" si="601">IF($O1334-WEEKNUM(Z$1815)=0,$Y1334,0)</f>
        <v>0</v>
      </c>
      <c r="AA1334" s="56">
        <f t="shared" ca="1" si="601"/>
        <v>0</v>
      </c>
      <c r="AB1334" s="56">
        <f t="shared" ca="1" si="601"/>
        <v>0</v>
      </c>
      <c r="AC1334" s="56">
        <f t="shared" ca="1" si="601"/>
        <v>0</v>
      </c>
      <c r="AD1334" s="56">
        <f t="shared" ca="1" si="601"/>
        <v>0</v>
      </c>
      <c r="AE1334" s="56">
        <f t="shared" ca="1" si="601"/>
        <v>0</v>
      </c>
      <c r="AF1334" s="56">
        <f t="shared" ca="1" si="601"/>
        <v>0</v>
      </c>
      <c r="AG1334" s="56">
        <f t="shared" ca="1" si="601"/>
        <v>0</v>
      </c>
      <c r="AH1334" s="56">
        <f t="shared" ca="1" si="601"/>
        <v>0</v>
      </c>
      <c r="AI1334" s="56">
        <f t="shared" ca="1" si="601"/>
        <v>0</v>
      </c>
      <c r="AJ1334" s="56">
        <f t="shared" ref="AJ1334:AS1343" ca="1" si="602">IF($O1334-WEEKNUM(AJ$1815)=0,$Y1334,0)</f>
        <v>0</v>
      </c>
      <c r="AK1334" s="56">
        <f t="shared" ca="1" si="602"/>
        <v>0</v>
      </c>
      <c r="AL1334" s="56">
        <f t="shared" ca="1" si="602"/>
        <v>0</v>
      </c>
      <c r="AM1334" s="56">
        <f t="shared" ca="1" si="602"/>
        <v>0</v>
      </c>
      <c r="AN1334" s="56">
        <f t="shared" ca="1" si="602"/>
        <v>0</v>
      </c>
      <c r="AO1334" s="56">
        <f t="shared" ca="1" si="602"/>
        <v>0</v>
      </c>
      <c r="AP1334" s="56">
        <f t="shared" ca="1" si="602"/>
        <v>0</v>
      </c>
      <c r="AQ1334" s="56">
        <f t="shared" ca="1" si="602"/>
        <v>0</v>
      </c>
      <c r="AR1334" s="56">
        <f t="shared" ca="1" si="602"/>
        <v>0</v>
      </c>
      <c r="AS1334" s="56">
        <f t="shared" ca="1" si="602"/>
        <v>0</v>
      </c>
      <c r="AT1334" s="56">
        <f t="shared" ref="AT1334:BG1343" ca="1" si="603">IF($O1334-WEEKNUM(AT$1815)=0,$Y1334,0)</f>
        <v>0</v>
      </c>
      <c r="AU1334" s="56">
        <f t="shared" ca="1" si="603"/>
        <v>0</v>
      </c>
      <c r="AV1334" s="56">
        <f t="shared" ca="1" si="603"/>
        <v>0</v>
      </c>
      <c r="AW1334" s="56">
        <f t="shared" ca="1" si="603"/>
        <v>0</v>
      </c>
      <c r="AX1334" s="56">
        <f t="shared" ca="1" si="603"/>
        <v>0</v>
      </c>
      <c r="AY1334" s="56">
        <f t="shared" ca="1" si="603"/>
        <v>0</v>
      </c>
      <c r="AZ1334" s="56">
        <f t="shared" ca="1" si="603"/>
        <v>0</v>
      </c>
      <c r="BA1334" s="56">
        <f t="shared" ca="1" si="603"/>
        <v>0</v>
      </c>
      <c r="BB1334" s="56">
        <f t="shared" ca="1" si="603"/>
        <v>0</v>
      </c>
      <c r="BC1334" s="56">
        <f t="shared" ca="1" si="603"/>
        <v>0</v>
      </c>
      <c r="BD1334" s="56">
        <f t="shared" ca="1" si="603"/>
        <v>0</v>
      </c>
      <c r="BE1334" s="56">
        <f t="shared" ca="1" si="603"/>
        <v>0</v>
      </c>
      <c r="BF1334" s="56">
        <f t="shared" ca="1" si="603"/>
        <v>0</v>
      </c>
      <c r="BG1334" s="56">
        <f t="shared" ca="1" si="603"/>
        <v>0</v>
      </c>
      <c r="BH1334" s="1"/>
    </row>
    <row r="1335" spans="2:60" s="4" customFormat="1" ht="12" customHeight="1" x14ac:dyDescent="0.2">
      <c r="B1335" s="3" t="s">
        <v>2651</v>
      </c>
      <c r="C1335" s="4" t="s">
        <v>1717</v>
      </c>
      <c r="E1335" s="62"/>
      <c r="F1335" s="63" t="s">
        <v>1678</v>
      </c>
      <c r="G1335" s="50" t="s">
        <v>1678</v>
      </c>
      <c r="H1335" s="50" t="s">
        <v>1678</v>
      </c>
      <c r="I1335" s="51"/>
      <c r="J1335" s="52">
        <v>30</v>
      </c>
      <c r="K1335" s="52"/>
      <c r="L1335" s="53"/>
      <c r="M1335" s="54" t="str">
        <f t="shared" si="593"/>
        <v>-</v>
      </c>
      <c r="N1335" s="52">
        <f t="shared" si="594"/>
        <v>0</v>
      </c>
      <c r="O1335" s="55">
        <f t="shared" ca="1" si="595"/>
        <v>28</v>
      </c>
      <c r="P1335" s="55" t="str">
        <f t="shared" ca="1" si="596"/>
        <v>2019.7</v>
      </c>
      <c r="Q1335" s="56">
        <f t="shared" si="597"/>
        <v>0</v>
      </c>
      <c r="R1335" s="52" t="str">
        <f t="shared" si="598"/>
        <v/>
      </c>
      <c r="S1335" s="52"/>
      <c r="T1335" s="52" t="str">
        <f t="shared" si="599"/>
        <v>OV</v>
      </c>
      <c r="U1335" s="57" t="s">
        <v>178</v>
      </c>
      <c r="V1335" s="58">
        <f t="shared" ca="1" si="600"/>
        <v>0</v>
      </c>
      <c r="W1335" s="59"/>
      <c r="X1335" s="60"/>
      <c r="Y1335" s="61"/>
      <c r="Z1335" s="56">
        <f t="shared" ca="1" si="601"/>
        <v>0</v>
      </c>
      <c r="AA1335" s="56">
        <f t="shared" ca="1" si="601"/>
        <v>0</v>
      </c>
      <c r="AB1335" s="56">
        <f t="shared" ca="1" si="601"/>
        <v>0</v>
      </c>
      <c r="AC1335" s="56">
        <f t="shared" ca="1" si="601"/>
        <v>0</v>
      </c>
      <c r="AD1335" s="56">
        <f t="shared" ca="1" si="601"/>
        <v>0</v>
      </c>
      <c r="AE1335" s="56">
        <f t="shared" ca="1" si="601"/>
        <v>0</v>
      </c>
      <c r="AF1335" s="56">
        <f t="shared" ca="1" si="601"/>
        <v>0</v>
      </c>
      <c r="AG1335" s="56">
        <f t="shared" ca="1" si="601"/>
        <v>0</v>
      </c>
      <c r="AH1335" s="56">
        <f t="shared" ca="1" si="601"/>
        <v>0</v>
      </c>
      <c r="AI1335" s="56">
        <f t="shared" ca="1" si="601"/>
        <v>0</v>
      </c>
      <c r="AJ1335" s="56">
        <f t="shared" ca="1" si="602"/>
        <v>0</v>
      </c>
      <c r="AK1335" s="56">
        <f t="shared" ca="1" si="602"/>
        <v>0</v>
      </c>
      <c r="AL1335" s="56">
        <f t="shared" ca="1" si="602"/>
        <v>0</v>
      </c>
      <c r="AM1335" s="56">
        <f t="shared" ca="1" si="602"/>
        <v>0</v>
      </c>
      <c r="AN1335" s="56">
        <f t="shared" ca="1" si="602"/>
        <v>0</v>
      </c>
      <c r="AO1335" s="56">
        <f t="shared" ca="1" si="602"/>
        <v>0</v>
      </c>
      <c r="AP1335" s="56">
        <f t="shared" ca="1" si="602"/>
        <v>0</v>
      </c>
      <c r="AQ1335" s="56">
        <f t="shared" ca="1" si="602"/>
        <v>0</v>
      </c>
      <c r="AR1335" s="56">
        <f t="shared" ca="1" si="602"/>
        <v>0</v>
      </c>
      <c r="AS1335" s="56">
        <f t="shared" ca="1" si="602"/>
        <v>0</v>
      </c>
      <c r="AT1335" s="56">
        <f t="shared" ca="1" si="603"/>
        <v>0</v>
      </c>
      <c r="AU1335" s="56">
        <f t="shared" ca="1" si="603"/>
        <v>0</v>
      </c>
      <c r="AV1335" s="56">
        <f t="shared" ca="1" si="603"/>
        <v>0</v>
      </c>
      <c r="AW1335" s="56">
        <f t="shared" ca="1" si="603"/>
        <v>0</v>
      </c>
      <c r="AX1335" s="56">
        <f t="shared" ca="1" si="603"/>
        <v>0</v>
      </c>
      <c r="AY1335" s="56">
        <f t="shared" ca="1" si="603"/>
        <v>0</v>
      </c>
      <c r="AZ1335" s="56">
        <f t="shared" ca="1" si="603"/>
        <v>0</v>
      </c>
      <c r="BA1335" s="56">
        <f t="shared" ca="1" si="603"/>
        <v>0</v>
      </c>
      <c r="BB1335" s="56">
        <f t="shared" ca="1" si="603"/>
        <v>0</v>
      </c>
      <c r="BC1335" s="56">
        <f t="shared" ca="1" si="603"/>
        <v>0</v>
      </c>
      <c r="BD1335" s="56">
        <f t="shared" ca="1" si="603"/>
        <v>0</v>
      </c>
      <c r="BE1335" s="56">
        <f t="shared" ca="1" si="603"/>
        <v>0</v>
      </c>
      <c r="BF1335" s="56">
        <f t="shared" ca="1" si="603"/>
        <v>0</v>
      </c>
      <c r="BG1335" s="56">
        <f t="shared" ca="1" si="603"/>
        <v>0</v>
      </c>
      <c r="BH1335" s="1"/>
    </row>
    <row r="1336" spans="2:60" s="4" customFormat="1" ht="12" customHeight="1" x14ac:dyDescent="0.2">
      <c r="B1336" s="3" t="s">
        <v>2651</v>
      </c>
      <c r="C1336" s="4" t="s">
        <v>1717</v>
      </c>
      <c r="E1336" s="62"/>
      <c r="F1336" s="63" t="s">
        <v>1678</v>
      </c>
      <c r="G1336" s="50" t="s">
        <v>1678</v>
      </c>
      <c r="H1336" s="50" t="s">
        <v>1678</v>
      </c>
      <c r="I1336" s="51"/>
      <c r="J1336" s="52">
        <v>30</v>
      </c>
      <c r="K1336" s="52"/>
      <c r="L1336" s="53"/>
      <c r="M1336" s="54" t="str">
        <f t="shared" si="593"/>
        <v>-</v>
      </c>
      <c r="N1336" s="52">
        <f t="shared" si="594"/>
        <v>0</v>
      </c>
      <c r="O1336" s="55">
        <f t="shared" ca="1" si="595"/>
        <v>28</v>
      </c>
      <c r="P1336" s="55" t="str">
        <f t="shared" ca="1" si="596"/>
        <v>2019.7</v>
      </c>
      <c r="Q1336" s="56">
        <f t="shared" si="597"/>
        <v>0</v>
      </c>
      <c r="R1336" s="52" t="str">
        <f t="shared" si="598"/>
        <v/>
      </c>
      <c r="S1336" s="52"/>
      <c r="T1336" s="52" t="str">
        <f t="shared" si="599"/>
        <v>OV</v>
      </c>
      <c r="U1336" s="57" t="s">
        <v>178</v>
      </c>
      <c r="V1336" s="58">
        <f t="shared" ca="1" si="600"/>
        <v>0</v>
      </c>
      <c r="W1336" s="59"/>
      <c r="X1336" s="60"/>
      <c r="Y1336" s="61"/>
      <c r="Z1336" s="56">
        <f t="shared" ca="1" si="601"/>
        <v>0</v>
      </c>
      <c r="AA1336" s="56">
        <f t="shared" ca="1" si="601"/>
        <v>0</v>
      </c>
      <c r="AB1336" s="56">
        <f t="shared" ca="1" si="601"/>
        <v>0</v>
      </c>
      <c r="AC1336" s="56">
        <f t="shared" ca="1" si="601"/>
        <v>0</v>
      </c>
      <c r="AD1336" s="56">
        <f t="shared" ca="1" si="601"/>
        <v>0</v>
      </c>
      <c r="AE1336" s="56">
        <f t="shared" ca="1" si="601"/>
        <v>0</v>
      </c>
      <c r="AF1336" s="56">
        <f t="shared" ca="1" si="601"/>
        <v>0</v>
      </c>
      <c r="AG1336" s="56">
        <f t="shared" ca="1" si="601"/>
        <v>0</v>
      </c>
      <c r="AH1336" s="56">
        <f t="shared" ca="1" si="601"/>
        <v>0</v>
      </c>
      <c r="AI1336" s="56">
        <f t="shared" ca="1" si="601"/>
        <v>0</v>
      </c>
      <c r="AJ1336" s="56">
        <f t="shared" ca="1" si="602"/>
        <v>0</v>
      </c>
      <c r="AK1336" s="56">
        <f t="shared" ca="1" si="602"/>
        <v>0</v>
      </c>
      <c r="AL1336" s="56">
        <f t="shared" ca="1" si="602"/>
        <v>0</v>
      </c>
      <c r="AM1336" s="56">
        <f t="shared" ca="1" si="602"/>
        <v>0</v>
      </c>
      <c r="AN1336" s="56">
        <f t="shared" ca="1" si="602"/>
        <v>0</v>
      </c>
      <c r="AO1336" s="56">
        <f t="shared" ca="1" si="602"/>
        <v>0</v>
      </c>
      <c r="AP1336" s="56">
        <f t="shared" ca="1" si="602"/>
        <v>0</v>
      </c>
      <c r="AQ1336" s="56">
        <f t="shared" ca="1" si="602"/>
        <v>0</v>
      </c>
      <c r="AR1336" s="56">
        <f t="shared" ca="1" si="602"/>
        <v>0</v>
      </c>
      <c r="AS1336" s="56">
        <f t="shared" ca="1" si="602"/>
        <v>0</v>
      </c>
      <c r="AT1336" s="56">
        <f t="shared" ca="1" si="603"/>
        <v>0</v>
      </c>
      <c r="AU1336" s="56">
        <f t="shared" ca="1" si="603"/>
        <v>0</v>
      </c>
      <c r="AV1336" s="56">
        <f t="shared" ca="1" si="603"/>
        <v>0</v>
      </c>
      <c r="AW1336" s="56">
        <f t="shared" ca="1" si="603"/>
        <v>0</v>
      </c>
      <c r="AX1336" s="56">
        <f t="shared" ca="1" si="603"/>
        <v>0</v>
      </c>
      <c r="AY1336" s="56">
        <f t="shared" ca="1" si="603"/>
        <v>0</v>
      </c>
      <c r="AZ1336" s="56">
        <f t="shared" ca="1" si="603"/>
        <v>0</v>
      </c>
      <c r="BA1336" s="56">
        <f t="shared" ca="1" si="603"/>
        <v>0</v>
      </c>
      <c r="BB1336" s="56">
        <f t="shared" ca="1" si="603"/>
        <v>0</v>
      </c>
      <c r="BC1336" s="56">
        <f t="shared" ca="1" si="603"/>
        <v>0</v>
      </c>
      <c r="BD1336" s="56">
        <f t="shared" ca="1" si="603"/>
        <v>0</v>
      </c>
      <c r="BE1336" s="56">
        <f t="shared" ca="1" si="603"/>
        <v>0</v>
      </c>
      <c r="BF1336" s="56">
        <f t="shared" ca="1" si="603"/>
        <v>0</v>
      </c>
      <c r="BG1336" s="56">
        <f t="shared" ca="1" si="603"/>
        <v>0</v>
      </c>
      <c r="BH1336" s="1"/>
    </row>
    <row r="1337" spans="2:60" s="4" customFormat="1" ht="12" customHeight="1" x14ac:dyDescent="0.2">
      <c r="B1337" s="3" t="s">
        <v>2651</v>
      </c>
      <c r="C1337" s="4" t="s">
        <v>1717</v>
      </c>
      <c r="E1337" s="62"/>
      <c r="F1337" s="63" t="s">
        <v>1678</v>
      </c>
      <c r="G1337" s="50" t="s">
        <v>1678</v>
      </c>
      <c r="H1337" s="50" t="s">
        <v>1678</v>
      </c>
      <c r="I1337" s="51"/>
      <c r="J1337" s="52">
        <v>30</v>
      </c>
      <c r="K1337" s="52"/>
      <c r="L1337" s="53"/>
      <c r="M1337" s="54" t="str">
        <f t="shared" si="593"/>
        <v>-</v>
      </c>
      <c r="N1337" s="52">
        <f t="shared" si="594"/>
        <v>0</v>
      </c>
      <c r="O1337" s="55">
        <f t="shared" ca="1" si="595"/>
        <v>28</v>
      </c>
      <c r="P1337" s="55" t="str">
        <f t="shared" ca="1" si="596"/>
        <v>2019.7</v>
      </c>
      <c r="Q1337" s="56">
        <f t="shared" si="597"/>
        <v>0</v>
      </c>
      <c r="R1337" s="52" t="str">
        <f t="shared" si="598"/>
        <v/>
      </c>
      <c r="S1337" s="52"/>
      <c r="T1337" s="52" t="str">
        <f t="shared" si="599"/>
        <v>OV</v>
      </c>
      <c r="U1337" s="57" t="s">
        <v>178</v>
      </c>
      <c r="V1337" s="58">
        <f t="shared" ca="1" si="600"/>
        <v>0</v>
      </c>
      <c r="W1337" s="59"/>
      <c r="X1337" s="60"/>
      <c r="Y1337" s="61"/>
      <c r="Z1337" s="56">
        <f t="shared" ca="1" si="601"/>
        <v>0</v>
      </c>
      <c r="AA1337" s="56">
        <f t="shared" ca="1" si="601"/>
        <v>0</v>
      </c>
      <c r="AB1337" s="56">
        <f t="shared" ca="1" si="601"/>
        <v>0</v>
      </c>
      <c r="AC1337" s="56">
        <f t="shared" ca="1" si="601"/>
        <v>0</v>
      </c>
      <c r="AD1337" s="56">
        <f t="shared" ca="1" si="601"/>
        <v>0</v>
      </c>
      <c r="AE1337" s="56">
        <f t="shared" ca="1" si="601"/>
        <v>0</v>
      </c>
      <c r="AF1337" s="56">
        <f t="shared" ca="1" si="601"/>
        <v>0</v>
      </c>
      <c r="AG1337" s="56">
        <f t="shared" ca="1" si="601"/>
        <v>0</v>
      </c>
      <c r="AH1337" s="56">
        <f t="shared" ca="1" si="601"/>
        <v>0</v>
      </c>
      <c r="AI1337" s="56">
        <f t="shared" ca="1" si="601"/>
        <v>0</v>
      </c>
      <c r="AJ1337" s="56">
        <f t="shared" ca="1" si="602"/>
        <v>0</v>
      </c>
      <c r="AK1337" s="56">
        <f t="shared" ca="1" si="602"/>
        <v>0</v>
      </c>
      <c r="AL1337" s="56">
        <f t="shared" ca="1" si="602"/>
        <v>0</v>
      </c>
      <c r="AM1337" s="56">
        <f t="shared" ca="1" si="602"/>
        <v>0</v>
      </c>
      <c r="AN1337" s="56">
        <f t="shared" ca="1" si="602"/>
        <v>0</v>
      </c>
      <c r="AO1337" s="56">
        <f t="shared" ca="1" si="602"/>
        <v>0</v>
      </c>
      <c r="AP1337" s="56">
        <f t="shared" ca="1" si="602"/>
        <v>0</v>
      </c>
      <c r="AQ1337" s="56">
        <f t="shared" ca="1" si="602"/>
        <v>0</v>
      </c>
      <c r="AR1337" s="56">
        <f t="shared" ca="1" si="602"/>
        <v>0</v>
      </c>
      <c r="AS1337" s="56">
        <f t="shared" ca="1" si="602"/>
        <v>0</v>
      </c>
      <c r="AT1337" s="56">
        <f t="shared" ca="1" si="603"/>
        <v>0</v>
      </c>
      <c r="AU1337" s="56">
        <f t="shared" ca="1" si="603"/>
        <v>0</v>
      </c>
      <c r="AV1337" s="56">
        <f t="shared" ca="1" si="603"/>
        <v>0</v>
      </c>
      <c r="AW1337" s="56">
        <f t="shared" ca="1" si="603"/>
        <v>0</v>
      </c>
      <c r="AX1337" s="56">
        <f t="shared" ca="1" si="603"/>
        <v>0</v>
      </c>
      <c r="AY1337" s="56">
        <f t="shared" ca="1" si="603"/>
        <v>0</v>
      </c>
      <c r="AZ1337" s="56">
        <f t="shared" ca="1" si="603"/>
        <v>0</v>
      </c>
      <c r="BA1337" s="56">
        <f t="shared" ca="1" si="603"/>
        <v>0</v>
      </c>
      <c r="BB1337" s="56">
        <f t="shared" ca="1" si="603"/>
        <v>0</v>
      </c>
      <c r="BC1337" s="56">
        <f t="shared" ca="1" si="603"/>
        <v>0</v>
      </c>
      <c r="BD1337" s="56">
        <f t="shared" ca="1" si="603"/>
        <v>0</v>
      </c>
      <c r="BE1337" s="56">
        <f t="shared" ca="1" si="603"/>
        <v>0</v>
      </c>
      <c r="BF1337" s="56">
        <f t="shared" ca="1" si="603"/>
        <v>0</v>
      </c>
      <c r="BG1337" s="56">
        <f t="shared" ca="1" si="603"/>
        <v>0</v>
      </c>
      <c r="BH1337" s="1"/>
    </row>
    <row r="1338" spans="2:60" s="4" customFormat="1" ht="12" customHeight="1" x14ac:dyDescent="0.2">
      <c r="B1338" s="3" t="s">
        <v>2651</v>
      </c>
      <c r="C1338" s="4" t="s">
        <v>1717</v>
      </c>
      <c r="E1338" s="62"/>
      <c r="F1338" s="63" t="s">
        <v>1678</v>
      </c>
      <c r="G1338" s="50" t="s">
        <v>1678</v>
      </c>
      <c r="H1338" s="50" t="s">
        <v>1678</v>
      </c>
      <c r="I1338" s="51"/>
      <c r="J1338" s="52">
        <v>30</v>
      </c>
      <c r="K1338" s="52"/>
      <c r="L1338" s="53">
        <v>43585</v>
      </c>
      <c r="M1338" s="54">
        <f t="shared" si="593"/>
        <v>2</v>
      </c>
      <c r="N1338" s="52">
        <f t="shared" si="594"/>
        <v>18</v>
      </c>
      <c r="O1338" s="55">
        <f t="shared" ca="1" si="595"/>
        <v>28</v>
      </c>
      <c r="P1338" s="55" t="str">
        <f t="shared" ca="1" si="596"/>
        <v>2019.7</v>
      </c>
      <c r="Q1338" s="56">
        <f t="shared" si="597"/>
        <v>0</v>
      </c>
      <c r="R1338" s="52">
        <f t="shared" ca="1" si="598"/>
        <v>71</v>
      </c>
      <c r="S1338" s="52"/>
      <c r="T1338" s="52" t="str">
        <f t="shared" ca="1" si="599"/>
        <v>OV</v>
      </c>
      <c r="U1338" s="57" t="s">
        <v>178</v>
      </c>
      <c r="V1338" s="58">
        <f t="shared" ca="1" si="600"/>
        <v>0</v>
      </c>
      <c r="W1338" s="59"/>
      <c r="X1338" s="60"/>
      <c r="Y1338" s="61">
        <v>0</v>
      </c>
      <c r="Z1338" s="56">
        <f t="shared" ca="1" si="601"/>
        <v>0</v>
      </c>
      <c r="AA1338" s="56">
        <f t="shared" ca="1" si="601"/>
        <v>0</v>
      </c>
      <c r="AB1338" s="56">
        <f t="shared" ca="1" si="601"/>
        <v>0</v>
      </c>
      <c r="AC1338" s="56">
        <f t="shared" ca="1" si="601"/>
        <v>0</v>
      </c>
      <c r="AD1338" s="56">
        <f t="shared" ca="1" si="601"/>
        <v>0</v>
      </c>
      <c r="AE1338" s="56">
        <f t="shared" ca="1" si="601"/>
        <v>0</v>
      </c>
      <c r="AF1338" s="56">
        <f t="shared" ca="1" si="601"/>
        <v>0</v>
      </c>
      <c r="AG1338" s="56">
        <f t="shared" ca="1" si="601"/>
        <v>0</v>
      </c>
      <c r="AH1338" s="56">
        <f t="shared" ca="1" si="601"/>
        <v>0</v>
      </c>
      <c r="AI1338" s="56">
        <f t="shared" ca="1" si="601"/>
        <v>0</v>
      </c>
      <c r="AJ1338" s="56">
        <f t="shared" ca="1" si="602"/>
        <v>0</v>
      </c>
      <c r="AK1338" s="56">
        <f t="shared" ca="1" si="602"/>
        <v>0</v>
      </c>
      <c r="AL1338" s="56">
        <f t="shared" ca="1" si="602"/>
        <v>0</v>
      </c>
      <c r="AM1338" s="56">
        <f t="shared" ca="1" si="602"/>
        <v>0</v>
      </c>
      <c r="AN1338" s="56">
        <f t="shared" ca="1" si="602"/>
        <v>0</v>
      </c>
      <c r="AO1338" s="56">
        <f t="shared" ca="1" si="602"/>
        <v>0</v>
      </c>
      <c r="AP1338" s="56">
        <f t="shared" ca="1" si="602"/>
        <v>0</v>
      </c>
      <c r="AQ1338" s="56">
        <f t="shared" ca="1" si="602"/>
        <v>0</v>
      </c>
      <c r="AR1338" s="56">
        <f t="shared" ca="1" si="602"/>
        <v>0</v>
      </c>
      <c r="AS1338" s="56">
        <f t="shared" ca="1" si="602"/>
        <v>0</v>
      </c>
      <c r="AT1338" s="56">
        <f t="shared" ca="1" si="603"/>
        <v>0</v>
      </c>
      <c r="AU1338" s="56">
        <f t="shared" ca="1" si="603"/>
        <v>0</v>
      </c>
      <c r="AV1338" s="56">
        <f t="shared" ca="1" si="603"/>
        <v>0</v>
      </c>
      <c r="AW1338" s="56">
        <f t="shared" ca="1" si="603"/>
        <v>0</v>
      </c>
      <c r="AX1338" s="56">
        <f t="shared" ca="1" si="603"/>
        <v>0</v>
      </c>
      <c r="AY1338" s="56">
        <f t="shared" ca="1" si="603"/>
        <v>0</v>
      </c>
      <c r="AZ1338" s="56">
        <f t="shared" ca="1" si="603"/>
        <v>0</v>
      </c>
      <c r="BA1338" s="56">
        <f t="shared" ca="1" si="603"/>
        <v>0</v>
      </c>
      <c r="BB1338" s="56">
        <f t="shared" ca="1" si="603"/>
        <v>0</v>
      </c>
      <c r="BC1338" s="56">
        <f t="shared" ca="1" si="603"/>
        <v>0</v>
      </c>
      <c r="BD1338" s="56">
        <f t="shared" ca="1" si="603"/>
        <v>0</v>
      </c>
      <c r="BE1338" s="56">
        <f t="shared" ca="1" si="603"/>
        <v>0</v>
      </c>
      <c r="BF1338" s="56">
        <f t="shared" ca="1" si="603"/>
        <v>0</v>
      </c>
      <c r="BG1338" s="56">
        <f t="shared" ca="1" si="603"/>
        <v>0</v>
      </c>
      <c r="BH1338" s="1"/>
    </row>
    <row r="1339" spans="2:60" s="4" customFormat="1" ht="12" customHeight="1" x14ac:dyDescent="0.2">
      <c r="B1339" s="3" t="s">
        <v>2651</v>
      </c>
      <c r="C1339" s="4" t="s">
        <v>1717</v>
      </c>
      <c r="E1339" s="62"/>
      <c r="F1339" s="63" t="s">
        <v>1678</v>
      </c>
      <c r="G1339" s="50" t="s">
        <v>1678</v>
      </c>
      <c r="H1339" s="50" t="s">
        <v>1678</v>
      </c>
      <c r="I1339" s="51"/>
      <c r="J1339" s="52">
        <v>30</v>
      </c>
      <c r="K1339" s="52"/>
      <c r="L1339" s="53">
        <v>43592</v>
      </c>
      <c r="M1339" s="54">
        <f t="shared" si="593"/>
        <v>2</v>
      </c>
      <c r="N1339" s="52">
        <f t="shared" si="594"/>
        <v>19</v>
      </c>
      <c r="O1339" s="55">
        <f t="shared" ca="1" si="595"/>
        <v>28</v>
      </c>
      <c r="P1339" s="55" t="str">
        <f t="shared" ca="1" si="596"/>
        <v>2019.7</v>
      </c>
      <c r="Q1339" s="56">
        <f t="shared" si="597"/>
        <v>0</v>
      </c>
      <c r="R1339" s="52">
        <f t="shared" ca="1" si="598"/>
        <v>64</v>
      </c>
      <c r="S1339" s="52"/>
      <c r="T1339" s="52" t="str">
        <f t="shared" ca="1" si="599"/>
        <v>OV</v>
      </c>
      <c r="U1339" s="57" t="s">
        <v>178</v>
      </c>
      <c r="V1339" s="58">
        <f t="shared" ca="1" si="600"/>
        <v>0</v>
      </c>
      <c r="W1339" s="59"/>
      <c r="X1339" s="60"/>
      <c r="Y1339" s="61">
        <v>0</v>
      </c>
      <c r="Z1339" s="56">
        <f t="shared" ca="1" si="601"/>
        <v>0</v>
      </c>
      <c r="AA1339" s="56">
        <f t="shared" ca="1" si="601"/>
        <v>0</v>
      </c>
      <c r="AB1339" s="56">
        <f t="shared" ca="1" si="601"/>
        <v>0</v>
      </c>
      <c r="AC1339" s="56">
        <f t="shared" ca="1" si="601"/>
        <v>0</v>
      </c>
      <c r="AD1339" s="56">
        <f t="shared" ca="1" si="601"/>
        <v>0</v>
      </c>
      <c r="AE1339" s="56">
        <f t="shared" ca="1" si="601"/>
        <v>0</v>
      </c>
      <c r="AF1339" s="56">
        <f t="shared" ca="1" si="601"/>
        <v>0</v>
      </c>
      <c r="AG1339" s="56">
        <f t="shared" ca="1" si="601"/>
        <v>0</v>
      </c>
      <c r="AH1339" s="56">
        <f t="shared" ca="1" si="601"/>
        <v>0</v>
      </c>
      <c r="AI1339" s="56">
        <f t="shared" ca="1" si="601"/>
        <v>0</v>
      </c>
      <c r="AJ1339" s="56">
        <f t="shared" ca="1" si="602"/>
        <v>0</v>
      </c>
      <c r="AK1339" s="56">
        <f t="shared" ca="1" si="602"/>
        <v>0</v>
      </c>
      <c r="AL1339" s="56">
        <f t="shared" ca="1" si="602"/>
        <v>0</v>
      </c>
      <c r="AM1339" s="56">
        <f t="shared" ca="1" si="602"/>
        <v>0</v>
      </c>
      <c r="AN1339" s="56">
        <f t="shared" ca="1" si="602"/>
        <v>0</v>
      </c>
      <c r="AO1339" s="56">
        <f t="shared" ca="1" si="602"/>
        <v>0</v>
      </c>
      <c r="AP1339" s="56">
        <f t="shared" ca="1" si="602"/>
        <v>0</v>
      </c>
      <c r="AQ1339" s="56">
        <f t="shared" ca="1" si="602"/>
        <v>0</v>
      </c>
      <c r="AR1339" s="56">
        <f t="shared" ca="1" si="602"/>
        <v>0</v>
      </c>
      <c r="AS1339" s="56">
        <f t="shared" ca="1" si="602"/>
        <v>0</v>
      </c>
      <c r="AT1339" s="56">
        <f t="shared" ca="1" si="603"/>
        <v>0</v>
      </c>
      <c r="AU1339" s="56">
        <f t="shared" ca="1" si="603"/>
        <v>0</v>
      </c>
      <c r="AV1339" s="56">
        <f t="shared" ca="1" si="603"/>
        <v>0</v>
      </c>
      <c r="AW1339" s="56">
        <f t="shared" ca="1" si="603"/>
        <v>0</v>
      </c>
      <c r="AX1339" s="56">
        <f t="shared" ca="1" si="603"/>
        <v>0</v>
      </c>
      <c r="AY1339" s="56">
        <f t="shared" ca="1" si="603"/>
        <v>0</v>
      </c>
      <c r="AZ1339" s="56">
        <f t="shared" ca="1" si="603"/>
        <v>0</v>
      </c>
      <c r="BA1339" s="56">
        <f t="shared" ca="1" si="603"/>
        <v>0</v>
      </c>
      <c r="BB1339" s="56">
        <f t="shared" ca="1" si="603"/>
        <v>0</v>
      </c>
      <c r="BC1339" s="56">
        <f t="shared" ca="1" si="603"/>
        <v>0</v>
      </c>
      <c r="BD1339" s="56">
        <f t="shared" ca="1" si="603"/>
        <v>0</v>
      </c>
      <c r="BE1339" s="56">
        <f t="shared" ca="1" si="603"/>
        <v>0</v>
      </c>
      <c r="BF1339" s="56">
        <f t="shared" ca="1" si="603"/>
        <v>0</v>
      </c>
      <c r="BG1339" s="56">
        <f t="shared" ca="1" si="603"/>
        <v>0</v>
      </c>
      <c r="BH1339" s="1"/>
    </row>
    <row r="1340" spans="2:60" s="4" customFormat="1" ht="12" customHeight="1" x14ac:dyDescent="0.2">
      <c r="B1340" s="3" t="s">
        <v>2651</v>
      </c>
      <c r="C1340" s="4" t="s">
        <v>1717</v>
      </c>
      <c r="E1340" s="62"/>
      <c r="F1340" s="63" t="s">
        <v>1678</v>
      </c>
      <c r="G1340" s="50" t="s">
        <v>1678</v>
      </c>
      <c r="H1340" s="50" t="s">
        <v>1678</v>
      </c>
      <c r="I1340" s="51"/>
      <c r="J1340" s="52">
        <v>30</v>
      </c>
      <c r="K1340" s="52"/>
      <c r="L1340" s="53">
        <v>43599</v>
      </c>
      <c r="M1340" s="54">
        <f t="shared" si="593"/>
        <v>2</v>
      </c>
      <c r="N1340" s="52">
        <f t="shared" si="594"/>
        <v>20</v>
      </c>
      <c r="O1340" s="55">
        <f t="shared" ca="1" si="595"/>
        <v>28</v>
      </c>
      <c r="P1340" s="55" t="str">
        <f t="shared" ca="1" si="596"/>
        <v>2019.7</v>
      </c>
      <c r="Q1340" s="56">
        <f t="shared" si="597"/>
        <v>0</v>
      </c>
      <c r="R1340" s="52">
        <f t="shared" ca="1" si="598"/>
        <v>57</v>
      </c>
      <c r="S1340" s="52"/>
      <c r="T1340" s="52" t="str">
        <f t="shared" ca="1" si="599"/>
        <v>OV</v>
      </c>
      <c r="U1340" s="57" t="s">
        <v>178</v>
      </c>
      <c r="V1340" s="58">
        <f t="shared" ca="1" si="600"/>
        <v>0</v>
      </c>
      <c r="W1340" s="59"/>
      <c r="X1340" s="60"/>
      <c r="Y1340" s="61">
        <v>0</v>
      </c>
      <c r="Z1340" s="56">
        <f t="shared" ca="1" si="601"/>
        <v>0</v>
      </c>
      <c r="AA1340" s="56">
        <f t="shared" ca="1" si="601"/>
        <v>0</v>
      </c>
      <c r="AB1340" s="56">
        <f t="shared" ca="1" si="601"/>
        <v>0</v>
      </c>
      <c r="AC1340" s="56">
        <f t="shared" ca="1" si="601"/>
        <v>0</v>
      </c>
      <c r="AD1340" s="56">
        <f t="shared" ca="1" si="601"/>
        <v>0</v>
      </c>
      <c r="AE1340" s="56">
        <f t="shared" ca="1" si="601"/>
        <v>0</v>
      </c>
      <c r="AF1340" s="56">
        <f t="shared" ca="1" si="601"/>
        <v>0</v>
      </c>
      <c r="AG1340" s="56">
        <f t="shared" ca="1" si="601"/>
        <v>0</v>
      </c>
      <c r="AH1340" s="56">
        <f t="shared" ca="1" si="601"/>
        <v>0</v>
      </c>
      <c r="AI1340" s="56">
        <f t="shared" ca="1" si="601"/>
        <v>0</v>
      </c>
      <c r="AJ1340" s="56">
        <f t="shared" ca="1" si="602"/>
        <v>0</v>
      </c>
      <c r="AK1340" s="56">
        <f t="shared" ca="1" si="602"/>
        <v>0</v>
      </c>
      <c r="AL1340" s="56">
        <f t="shared" ca="1" si="602"/>
        <v>0</v>
      </c>
      <c r="AM1340" s="56">
        <f t="shared" ca="1" si="602"/>
        <v>0</v>
      </c>
      <c r="AN1340" s="56">
        <f t="shared" ca="1" si="602"/>
        <v>0</v>
      </c>
      <c r="AO1340" s="56">
        <f t="shared" ca="1" si="602"/>
        <v>0</v>
      </c>
      <c r="AP1340" s="56">
        <f t="shared" ca="1" si="602"/>
        <v>0</v>
      </c>
      <c r="AQ1340" s="56">
        <f t="shared" ca="1" si="602"/>
        <v>0</v>
      </c>
      <c r="AR1340" s="56">
        <f t="shared" ca="1" si="602"/>
        <v>0</v>
      </c>
      <c r="AS1340" s="56">
        <f t="shared" ca="1" si="602"/>
        <v>0</v>
      </c>
      <c r="AT1340" s="56">
        <f t="shared" ca="1" si="603"/>
        <v>0</v>
      </c>
      <c r="AU1340" s="56">
        <f t="shared" ca="1" si="603"/>
        <v>0</v>
      </c>
      <c r="AV1340" s="56">
        <f t="shared" ca="1" si="603"/>
        <v>0</v>
      </c>
      <c r="AW1340" s="56">
        <f t="shared" ca="1" si="603"/>
        <v>0</v>
      </c>
      <c r="AX1340" s="56">
        <f t="shared" ca="1" si="603"/>
        <v>0</v>
      </c>
      <c r="AY1340" s="56">
        <f t="shared" ca="1" si="603"/>
        <v>0</v>
      </c>
      <c r="AZ1340" s="56">
        <f t="shared" ca="1" si="603"/>
        <v>0</v>
      </c>
      <c r="BA1340" s="56">
        <f t="shared" ca="1" si="603"/>
        <v>0</v>
      </c>
      <c r="BB1340" s="56">
        <f t="shared" ca="1" si="603"/>
        <v>0</v>
      </c>
      <c r="BC1340" s="56">
        <f t="shared" ca="1" si="603"/>
        <v>0</v>
      </c>
      <c r="BD1340" s="56">
        <f t="shared" ca="1" si="603"/>
        <v>0</v>
      </c>
      <c r="BE1340" s="56">
        <f t="shared" ca="1" si="603"/>
        <v>0</v>
      </c>
      <c r="BF1340" s="56">
        <f t="shared" ca="1" si="603"/>
        <v>0</v>
      </c>
      <c r="BG1340" s="56">
        <f t="shared" ca="1" si="603"/>
        <v>0</v>
      </c>
      <c r="BH1340" s="1"/>
    </row>
    <row r="1341" spans="2:60" s="4" customFormat="1" ht="12" customHeight="1" x14ac:dyDescent="0.2">
      <c r="B1341" s="3" t="s">
        <v>2651</v>
      </c>
      <c r="C1341" s="4" t="s">
        <v>1717</v>
      </c>
      <c r="E1341" s="62"/>
      <c r="F1341" s="63" t="s">
        <v>1678</v>
      </c>
      <c r="G1341" s="50" t="s">
        <v>1678</v>
      </c>
      <c r="H1341" s="50" t="s">
        <v>1678</v>
      </c>
      <c r="I1341" s="51"/>
      <c r="J1341" s="52">
        <v>30</v>
      </c>
      <c r="K1341" s="52"/>
      <c r="L1341" s="53">
        <v>43606</v>
      </c>
      <c r="M1341" s="54">
        <f t="shared" si="593"/>
        <v>2</v>
      </c>
      <c r="N1341" s="52">
        <f t="shared" si="594"/>
        <v>21</v>
      </c>
      <c r="O1341" s="55">
        <f t="shared" ca="1" si="595"/>
        <v>28</v>
      </c>
      <c r="P1341" s="55" t="str">
        <f t="shared" ca="1" si="596"/>
        <v>2019.7</v>
      </c>
      <c r="Q1341" s="56">
        <f t="shared" si="597"/>
        <v>0</v>
      </c>
      <c r="R1341" s="52">
        <f t="shared" ca="1" si="598"/>
        <v>50</v>
      </c>
      <c r="S1341" s="52"/>
      <c r="T1341" s="52" t="str">
        <f t="shared" ca="1" si="599"/>
        <v>OV</v>
      </c>
      <c r="U1341" s="57" t="s">
        <v>178</v>
      </c>
      <c r="V1341" s="58">
        <f t="shared" ca="1" si="600"/>
        <v>0</v>
      </c>
      <c r="W1341" s="59"/>
      <c r="X1341" s="60"/>
      <c r="Y1341" s="61">
        <v>0</v>
      </c>
      <c r="Z1341" s="56">
        <f t="shared" ca="1" si="601"/>
        <v>0</v>
      </c>
      <c r="AA1341" s="56">
        <f t="shared" ca="1" si="601"/>
        <v>0</v>
      </c>
      <c r="AB1341" s="56">
        <f t="shared" ca="1" si="601"/>
        <v>0</v>
      </c>
      <c r="AC1341" s="56">
        <f t="shared" ca="1" si="601"/>
        <v>0</v>
      </c>
      <c r="AD1341" s="56">
        <f t="shared" ca="1" si="601"/>
        <v>0</v>
      </c>
      <c r="AE1341" s="56">
        <f t="shared" ca="1" si="601"/>
        <v>0</v>
      </c>
      <c r="AF1341" s="56">
        <f t="shared" ca="1" si="601"/>
        <v>0</v>
      </c>
      <c r="AG1341" s="56">
        <f t="shared" ca="1" si="601"/>
        <v>0</v>
      </c>
      <c r="AH1341" s="56">
        <f t="shared" ca="1" si="601"/>
        <v>0</v>
      </c>
      <c r="AI1341" s="56">
        <f t="shared" ca="1" si="601"/>
        <v>0</v>
      </c>
      <c r="AJ1341" s="56">
        <f t="shared" ca="1" si="602"/>
        <v>0</v>
      </c>
      <c r="AK1341" s="56">
        <f t="shared" ca="1" si="602"/>
        <v>0</v>
      </c>
      <c r="AL1341" s="56">
        <f t="shared" ca="1" si="602"/>
        <v>0</v>
      </c>
      <c r="AM1341" s="56">
        <f t="shared" ca="1" si="602"/>
        <v>0</v>
      </c>
      <c r="AN1341" s="56">
        <f t="shared" ca="1" si="602"/>
        <v>0</v>
      </c>
      <c r="AO1341" s="56">
        <f t="shared" ca="1" si="602"/>
        <v>0</v>
      </c>
      <c r="AP1341" s="56">
        <f t="shared" ca="1" si="602"/>
        <v>0</v>
      </c>
      <c r="AQ1341" s="56">
        <f t="shared" ca="1" si="602"/>
        <v>0</v>
      </c>
      <c r="AR1341" s="56">
        <f t="shared" ca="1" si="602"/>
        <v>0</v>
      </c>
      <c r="AS1341" s="56">
        <f t="shared" ca="1" si="602"/>
        <v>0</v>
      </c>
      <c r="AT1341" s="56">
        <f t="shared" ca="1" si="603"/>
        <v>0</v>
      </c>
      <c r="AU1341" s="56">
        <f t="shared" ca="1" si="603"/>
        <v>0</v>
      </c>
      <c r="AV1341" s="56">
        <f t="shared" ca="1" si="603"/>
        <v>0</v>
      </c>
      <c r="AW1341" s="56">
        <f t="shared" ca="1" si="603"/>
        <v>0</v>
      </c>
      <c r="AX1341" s="56">
        <f t="shared" ca="1" si="603"/>
        <v>0</v>
      </c>
      <c r="AY1341" s="56">
        <f t="shared" ca="1" si="603"/>
        <v>0</v>
      </c>
      <c r="AZ1341" s="56">
        <f t="shared" ca="1" si="603"/>
        <v>0</v>
      </c>
      <c r="BA1341" s="56">
        <f t="shared" ca="1" si="603"/>
        <v>0</v>
      </c>
      <c r="BB1341" s="56">
        <f t="shared" ca="1" si="603"/>
        <v>0</v>
      </c>
      <c r="BC1341" s="56">
        <f t="shared" ca="1" si="603"/>
        <v>0</v>
      </c>
      <c r="BD1341" s="56">
        <f t="shared" ca="1" si="603"/>
        <v>0</v>
      </c>
      <c r="BE1341" s="56">
        <f t="shared" ca="1" si="603"/>
        <v>0</v>
      </c>
      <c r="BF1341" s="56">
        <f t="shared" ca="1" si="603"/>
        <v>0</v>
      </c>
      <c r="BG1341" s="56">
        <f t="shared" ca="1" si="603"/>
        <v>0</v>
      </c>
      <c r="BH1341" s="1"/>
    </row>
    <row r="1342" spans="2:60" s="4" customFormat="1" ht="12" customHeight="1" x14ac:dyDescent="0.2">
      <c r="B1342" s="3" t="s">
        <v>2651</v>
      </c>
      <c r="C1342" s="4" t="s">
        <v>1717</v>
      </c>
      <c r="E1342" s="62"/>
      <c r="F1342" s="63" t="s">
        <v>1678</v>
      </c>
      <c r="G1342" s="50" t="s">
        <v>1678</v>
      </c>
      <c r="H1342" s="50" t="s">
        <v>1678</v>
      </c>
      <c r="I1342" s="51"/>
      <c r="J1342" s="52">
        <v>30</v>
      </c>
      <c r="K1342" s="52"/>
      <c r="L1342" s="53">
        <v>43613</v>
      </c>
      <c r="M1342" s="54">
        <f t="shared" si="593"/>
        <v>2</v>
      </c>
      <c r="N1342" s="52">
        <f t="shared" si="594"/>
        <v>22</v>
      </c>
      <c r="O1342" s="55">
        <f t="shared" ca="1" si="595"/>
        <v>28</v>
      </c>
      <c r="P1342" s="55" t="str">
        <f t="shared" ca="1" si="596"/>
        <v>2019.7</v>
      </c>
      <c r="Q1342" s="56">
        <f t="shared" si="597"/>
        <v>0</v>
      </c>
      <c r="R1342" s="52">
        <f t="shared" ca="1" si="598"/>
        <v>43</v>
      </c>
      <c r="S1342" s="52"/>
      <c r="T1342" s="52" t="str">
        <f t="shared" ca="1" si="599"/>
        <v>OV</v>
      </c>
      <c r="U1342" s="57" t="s">
        <v>178</v>
      </c>
      <c r="V1342" s="58">
        <f t="shared" ca="1" si="600"/>
        <v>0</v>
      </c>
      <c r="W1342" s="59"/>
      <c r="X1342" s="60"/>
      <c r="Y1342" s="61">
        <v>0</v>
      </c>
      <c r="Z1342" s="56">
        <f t="shared" ca="1" si="601"/>
        <v>0</v>
      </c>
      <c r="AA1342" s="56">
        <f t="shared" ca="1" si="601"/>
        <v>0</v>
      </c>
      <c r="AB1342" s="56">
        <f t="shared" ca="1" si="601"/>
        <v>0</v>
      </c>
      <c r="AC1342" s="56">
        <f t="shared" ca="1" si="601"/>
        <v>0</v>
      </c>
      <c r="AD1342" s="56">
        <f t="shared" ca="1" si="601"/>
        <v>0</v>
      </c>
      <c r="AE1342" s="56">
        <f t="shared" ca="1" si="601"/>
        <v>0</v>
      </c>
      <c r="AF1342" s="56">
        <f t="shared" ca="1" si="601"/>
        <v>0</v>
      </c>
      <c r="AG1342" s="56">
        <f t="shared" ca="1" si="601"/>
        <v>0</v>
      </c>
      <c r="AH1342" s="56">
        <f t="shared" ca="1" si="601"/>
        <v>0</v>
      </c>
      <c r="AI1342" s="56">
        <f t="shared" ca="1" si="601"/>
        <v>0</v>
      </c>
      <c r="AJ1342" s="56">
        <f t="shared" ca="1" si="602"/>
        <v>0</v>
      </c>
      <c r="AK1342" s="56">
        <f t="shared" ca="1" si="602"/>
        <v>0</v>
      </c>
      <c r="AL1342" s="56">
        <f t="shared" ca="1" si="602"/>
        <v>0</v>
      </c>
      <c r="AM1342" s="56">
        <f t="shared" ca="1" si="602"/>
        <v>0</v>
      </c>
      <c r="AN1342" s="56">
        <f t="shared" ca="1" si="602"/>
        <v>0</v>
      </c>
      <c r="AO1342" s="56">
        <f t="shared" ca="1" si="602"/>
        <v>0</v>
      </c>
      <c r="AP1342" s="56">
        <f t="shared" ca="1" si="602"/>
        <v>0</v>
      </c>
      <c r="AQ1342" s="56">
        <f t="shared" ca="1" si="602"/>
        <v>0</v>
      </c>
      <c r="AR1342" s="56">
        <f t="shared" ca="1" si="602"/>
        <v>0</v>
      </c>
      <c r="AS1342" s="56">
        <f t="shared" ca="1" si="602"/>
        <v>0</v>
      </c>
      <c r="AT1342" s="56">
        <f t="shared" ca="1" si="603"/>
        <v>0</v>
      </c>
      <c r="AU1342" s="56">
        <f t="shared" ca="1" si="603"/>
        <v>0</v>
      </c>
      <c r="AV1342" s="56">
        <f t="shared" ca="1" si="603"/>
        <v>0</v>
      </c>
      <c r="AW1342" s="56">
        <f t="shared" ca="1" si="603"/>
        <v>0</v>
      </c>
      <c r="AX1342" s="56">
        <f t="shared" ca="1" si="603"/>
        <v>0</v>
      </c>
      <c r="AY1342" s="56">
        <f t="shared" ca="1" si="603"/>
        <v>0</v>
      </c>
      <c r="AZ1342" s="56">
        <f t="shared" ca="1" si="603"/>
        <v>0</v>
      </c>
      <c r="BA1342" s="56">
        <f t="shared" ca="1" si="603"/>
        <v>0</v>
      </c>
      <c r="BB1342" s="56">
        <f t="shared" ca="1" si="603"/>
        <v>0</v>
      </c>
      <c r="BC1342" s="56">
        <f t="shared" ca="1" si="603"/>
        <v>0</v>
      </c>
      <c r="BD1342" s="56">
        <f t="shared" ca="1" si="603"/>
        <v>0</v>
      </c>
      <c r="BE1342" s="56">
        <f t="shared" ca="1" si="603"/>
        <v>0</v>
      </c>
      <c r="BF1342" s="56">
        <f t="shared" ca="1" si="603"/>
        <v>0</v>
      </c>
      <c r="BG1342" s="56">
        <f t="shared" ca="1" si="603"/>
        <v>0</v>
      </c>
      <c r="BH1342" s="1"/>
    </row>
    <row r="1343" spans="2:60" s="4" customFormat="1" ht="12" customHeight="1" x14ac:dyDescent="0.2">
      <c r="B1343" s="3" t="s">
        <v>2651</v>
      </c>
      <c r="C1343" s="4" t="s">
        <v>1717</v>
      </c>
      <c r="E1343" s="62"/>
      <c r="F1343" s="63" t="s">
        <v>1678</v>
      </c>
      <c r="G1343" s="50" t="s">
        <v>1678</v>
      </c>
      <c r="H1343" s="50" t="s">
        <v>1678</v>
      </c>
      <c r="I1343" s="51"/>
      <c r="J1343" s="52">
        <v>30</v>
      </c>
      <c r="K1343" s="52"/>
      <c r="L1343" s="53">
        <v>43620</v>
      </c>
      <c r="M1343" s="54">
        <f t="shared" si="593"/>
        <v>2</v>
      </c>
      <c r="N1343" s="52">
        <f t="shared" si="594"/>
        <v>23</v>
      </c>
      <c r="O1343" s="55">
        <f t="shared" ca="1" si="595"/>
        <v>28</v>
      </c>
      <c r="P1343" s="55" t="str">
        <f t="shared" ca="1" si="596"/>
        <v>2019.7</v>
      </c>
      <c r="Q1343" s="56">
        <f t="shared" si="597"/>
        <v>0</v>
      </c>
      <c r="R1343" s="52">
        <f t="shared" ca="1" si="598"/>
        <v>36</v>
      </c>
      <c r="S1343" s="52"/>
      <c r="T1343" s="52" t="str">
        <f t="shared" ca="1" si="599"/>
        <v>OV</v>
      </c>
      <c r="U1343" s="57" t="s">
        <v>178</v>
      </c>
      <c r="V1343" s="58">
        <f t="shared" ca="1" si="600"/>
        <v>0</v>
      </c>
      <c r="W1343" s="59"/>
      <c r="X1343" s="60"/>
      <c r="Y1343" s="61">
        <v>0</v>
      </c>
      <c r="Z1343" s="56">
        <f t="shared" ca="1" si="601"/>
        <v>0</v>
      </c>
      <c r="AA1343" s="56">
        <f t="shared" ca="1" si="601"/>
        <v>0</v>
      </c>
      <c r="AB1343" s="56">
        <f t="shared" ca="1" si="601"/>
        <v>0</v>
      </c>
      <c r="AC1343" s="56">
        <f t="shared" ca="1" si="601"/>
        <v>0</v>
      </c>
      <c r="AD1343" s="56">
        <f t="shared" ca="1" si="601"/>
        <v>0</v>
      </c>
      <c r="AE1343" s="56">
        <f t="shared" ca="1" si="601"/>
        <v>0</v>
      </c>
      <c r="AF1343" s="56">
        <f t="shared" ca="1" si="601"/>
        <v>0</v>
      </c>
      <c r="AG1343" s="56">
        <f t="shared" ca="1" si="601"/>
        <v>0</v>
      </c>
      <c r="AH1343" s="56">
        <f t="shared" ca="1" si="601"/>
        <v>0</v>
      </c>
      <c r="AI1343" s="56">
        <f t="shared" ca="1" si="601"/>
        <v>0</v>
      </c>
      <c r="AJ1343" s="56">
        <f t="shared" ca="1" si="602"/>
        <v>0</v>
      </c>
      <c r="AK1343" s="56">
        <f t="shared" ca="1" si="602"/>
        <v>0</v>
      </c>
      <c r="AL1343" s="56">
        <f t="shared" ca="1" si="602"/>
        <v>0</v>
      </c>
      <c r="AM1343" s="56">
        <f t="shared" ca="1" si="602"/>
        <v>0</v>
      </c>
      <c r="AN1343" s="56">
        <f t="shared" ca="1" si="602"/>
        <v>0</v>
      </c>
      <c r="AO1343" s="56">
        <f t="shared" ca="1" si="602"/>
        <v>0</v>
      </c>
      <c r="AP1343" s="56">
        <f t="shared" ca="1" si="602"/>
        <v>0</v>
      </c>
      <c r="AQ1343" s="56">
        <f t="shared" ca="1" si="602"/>
        <v>0</v>
      </c>
      <c r="AR1343" s="56">
        <f t="shared" ca="1" si="602"/>
        <v>0</v>
      </c>
      <c r="AS1343" s="56">
        <f t="shared" ca="1" si="602"/>
        <v>0</v>
      </c>
      <c r="AT1343" s="56">
        <f t="shared" ca="1" si="603"/>
        <v>0</v>
      </c>
      <c r="AU1343" s="56">
        <f t="shared" ca="1" si="603"/>
        <v>0</v>
      </c>
      <c r="AV1343" s="56">
        <f t="shared" ca="1" si="603"/>
        <v>0</v>
      </c>
      <c r="AW1343" s="56">
        <f t="shared" ca="1" si="603"/>
        <v>0</v>
      </c>
      <c r="AX1343" s="56">
        <f t="shared" ca="1" si="603"/>
        <v>0</v>
      </c>
      <c r="AY1343" s="56">
        <f t="shared" ca="1" si="603"/>
        <v>0</v>
      </c>
      <c r="AZ1343" s="56">
        <f t="shared" ca="1" si="603"/>
        <v>0</v>
      </c>
      <c r="BA1343" s="56">
        <f t="shared" ca="1" si="603"/>
        <v>0</v>
      </c>
      <c r="BB1343" s="56">
        <f t="shared" ca="1" si="603"/>
        <v>0</v>
      </c>
      <c r="BC1343" s="56">
        <f t="shared" ca="1" si="603"/>
        <v>0</v>
      </c>
      <c r="BD1343" s="56">
        <f t="shared" ca="1" si="603"/>
        <v>0</v>
      </c>
      <c r="BE1343" s="56">
        <f t="shared" ca="1" si="603"/>
        <v>0</v>
      </c>
      <c r="BF1343" s="56">
        <f t="shared" ca="1" si="603"/>
        <v>0</v>
      </c>
      <c r="BG1343" s="56">
        <f t="shared" ca="1" si="603"/>
        <v>0</v>
      </c>
      <c r="BH1343" s="1"/>
    </row>
    <row r="1344" spans="2:60" s="4" customFormat="1" ht="12" customHeight="1" x14ac:dyDescent="0.2">
      <c r="B1344" s="3" t="s">
        <v>2651</v>
      </c>
      <c r="C1344" s="4" t="s">
        <v>1717</v>
      </c>
      <c r="E1344" s="62"/>
      <c r="F1344" s="63" t="s">
        <v>1678</v>
      </c>
      <c r="G1344" s="50" t="s">
        <v>1678</v>
      </c>
      <c r="H1344" s="50" t="s">
        <v>1678</v>
      </c>
      <c r="I1344" s="51"/>
      <c r="J1344" s="52">
        <v>30</v>
      </c>
      <c r="K1344" s="52"/>
      <c r="L1344" s="53">
        <v>43627</v>
      </c>
      <c r="M1344" s="54">
        <f t="shared" si="593"/>
        <v>2</v>
      </c>
      <c r="N1344" s="52">
        <f t="shared" si="594"/>
        <v>24</v>
      </c>
      <c r="O1344" s="55">
        <f t="shared" ca="1" si="595"/>
        <v>28</v>
      </c>
      <c r="P1344" s="55" t="str">
        <f t="shared" ca="1" si="596"/>
        <v>2019.7</v>
      </c>
      <c r="Q1344" s="56">
        <f t="shared" si="597"/>
        <v>0</v>
      </c>
      <c r="R1344" s="52">
        <f t="shared" ca="1" si="598"/>
        <v>29</v>
      </c>
      <c r="S1344" s="52"/>
      <c r="T1344" s="52" t="str">
        <f t="shared" ca="1" si="599"/>
        <v>OV</v>
      </c>
      <c r="U1344" s="57" t="s">
        <v>178</v>
      </c>
      <c r="V1344" s="58">
        <f t="shared" ca="1" si="600"/>
        <v>0</v>
      </c>
      <c r="W1344" s="59"/>
      <c r="X1344" s="60"/>
      <c r="Y1344" s="61">
        <v>0</v>
      </c>
      <c r="Z1344" s="56">
        <f t="shared" ref="Z1344:AI1353" ca="1" si="604">IF($O1344-WEEKNUM(Z$1815)=0,$Y1344,0)</f>
        <v>0</v>
      </c>
      <c r="AA1344" s="56">
        <f t="shared" ca="1" si="604"/>
        <v>0</v>
      </c>
      <c r="AB1344" s="56">
        <f t="shared" ca="1" si="604"/>
        <v>0</v>
      </c>
      <c r="AC1344" s="56">
        <f t="shared" ca="1" si="604"/>
        <v>0</v>
      </c>
      <c r="AD1344" s="56">
        <f t="shared" ca="1" si="604"/>
        <v>0</v>
      </c>
      <c r="AE1344" s="56">
        <f t="shared" ca="1" si="604"/>
        <v>0</v>
      </c>
      <c r="AF1344" s="56">
        <f t="shared" ca="1" si="604"/>
        <v>0</v>
      </c>
      <c r="AG1344" s="56">
        <f t="shared" ca="1" si="604"/>
        <v>0</v>
      </c>
      <c r="AH1344" s="56">
        <f t="shared" ca="1" si="604"/>
        <v>0</v>
      </c>
      <c r="AI1344" s="56">
        <f t="shared" ca="1" si="604"/>
        <v>0</v>
      </c>
      <c r="AJ1344" s="56">
        <f t="shared" ref="AJ1344:AS1353" ca="1" si="605">IF($O1344-WEEKNUM(AJ$1815)=0,$Y1344,0)</f>
        <v>0</v>
      </c>
      <c r="AK1344" s="56">
        <f t="shared" ca="1" si="605"/>
        <v>0</v>
      </c>
      <c r="AL1344" s="56">
        <f t="shared" ca="1" si="605"/>
        <v>0</v>
      </c>
      <c r="AM1344" s="56">
        <f t="shared" ca="1" si="605"/>
        <v>0</v>
      </c>
      <c r="AN1344" s="56">
        <f t="shared" ca="1" si="605"/>
        <v>0</v>
      </c>
      <c r="AO1344" s="56">
        <f t="shared" ca="1" si="605"/>
        <v>0</v>
      </c>
      <c r="AP1344" s="56">
        <f t="shared" ca="1" si="605"/>
        <v>0</v>
      </c>
      <c r="AQ1344" s="56">
        <f t="shared" ca="1" si="605"/>
        <v>0</v>
      </c>
      <c r="AR1344" s="56">
        <f t="shared" ca="1" si="605"/>
        <v>0</v>
      </c>
      <c r="AS1344" s="56">
        <f t="shared" ca="1" si="605"/>
        <v>0</v>
      </c>
      <c r="AT1344" s="56">
        <f t="shared" ref="AT1344:BG1353" ca="1" si="606">IF($O1344-WEEKNUM(AT$1815)=0,$Y1344,0)</f>
        <v>0</v>
      </c>
      <c r="AU1344" s="56">
        <f t="shared" ca="1" si="606"/>
        <v>0</v>
      </c>
      <c r="AV1344" s="56">
        <f t="shared" ca="1" si="606"/>
        <v>0</v>
      </c>
      <c r="AW1344" s="56">
        <f t="shared" ca="1" si="606"/>
        <v>0</v>
      </c>
      <c r="AX1344" s="56">
        <f t="shared" ca="1" si="606"/>
        <v>0</v>
      </c>
      <c r="AY1344" s="56">
        <f t="shared" ca="1" si="606"/>
        <v>0</v>
      </c>
      <c r="AZ1344" s="56">
        <f t="shared" ca="1" si="606"/>
        <v>0</v>
      </c>
      <c r="BA1344" s="56">
        <f t="shared" ca="1" si="606"/>
        <v>0</v>
      </c>
      <c r="BB1344" s="56">
        <f t="shared" ca="1" si="606"/>
        <v>0</v>
      </c>
      <c r="BC1344" s="56">
        <f t="shared" ca="1" si="606"/>
        <v>0</v>
      </c>
      <c r="BD1344" s="56">
        <f t="shared" ca="1" si="606"/>
        <v>0</v>
      </c>
      <c r="BE1344" s="56">
        <f t="shared" ca="1" si="606"/>
        <v>0</v>
      </c>
      <c r="BF1344" s="56">
        <f t="shared" ca="1" si="606"/>
        <v>0</v>
      </c>
      <c r="BG1344" s="56">
        <f t="shared" ca="1" si="606"/>
        <v>0</v>
      </c>
      <c r="BH1344" s="1"/>
    </row>
    <row r="1345" spans="2:60" s="4" customFormat="1" ht="12" customHeight="1" x14ac:dyDescent="0.2">
      <c r="B1345" s="3" t="s">
        <v>2651</v>
      </c>
      <c r="C1345" s="4" t="s">
        <v>1717</v>
      </c>
      <c r="E1345" s="62"/>
      <c r="F1345" s="63" t="s">
        <v>1678</v>
      </c>
      <c r="G1345" s="50" t="s">
        <v>1678</v>
      </c>
      <c r="H1345" s="50" t="s">
        <v>1678</v>
      </c>
      <c r="I1345" s="51"/>
      <c r="J1345" s="52">
        <v>30</v>
      </c>
      <c r="K1345" s="52"/>
      <c r="L1345" s="53">
        <v>43634</v>
      </c>
      <c r="M1345" s="54">
        <f t="shared" si="593"/>
        <v>2</v>
      </c>
      <c r="N1345" s="52">
        <f t="shared" si="594"/>
        <v>25</v>
      </c>
      <c r="O1345" s="55">
        <f t="shared" ca="1" si="595"/>
        <v>28</v>
      </c>
      <c r="P1345" s="55" t="str">
        <f t="shared" ca="1" si="596"/>
        <v>2019.7</v>
      </c>
      <c r="Q1345" s="56">
        <f t="shared" si="597"/>
        <v>0</v>
      </c>
      <c r="R1345" s="52">
        <f t="shared" ca="1" si="598"/>
        <v>22</v>
      </c>
      <c r="S1345" s="52"/>
      <c r="T1345" s="52" t="str">
        <f t="shared" ca="1" si="599"/>
        <v>OV</v>
      </c>
      <c r="U1345" s="57" t="s">
        <v>178</v>
      </c>
      <c r="V1345" s="58">
        <f t="shared" ca="1" si="600"/>
        <v>0</v>
      </c>
      <c r="W1345" s="59"/>
      <c r="X1345" s="60"/>
      <c r="Y1345" s="61">
        <v>0</v>
      </c>
      <c r="Z1345" s="56">
        <f t="shared" ca="1" si="604"/>
        <v>0</v>
      </c>
      <c r="AA1345" s="56">
        <f t="shared" ca="1" si="604"/>
        <v>0</v>
      </c>
      <c r="AB1345" s="56">
        <f t="shared" ca="1" si="604"/>
        <v>0</v>
      </c>
      <c r="AC1345" s="56">
        <f t="shared" ca="1" si="604"/>
        <v>0</v>
      </c>
      <c r="AD1345" s="56">
        <f t="shared" ca="1" si="604"/>
        <v>0</v>
      </c>
      <c r="AE1345" s="56">
        <f t="shared" ca="1" si="604"/>
        <v>0</v>
      </c>
      <c r="AF1345" s="56">
        <f t="shared" ca="1" si="604"/>
        <v>0</v>
      </c>
      <c r="AG1345" s="56">
        <f t="shared" ca="1" si="604"/>
        <v>0</v>
      </c>
      <c r="AH1345" s="56">
        <f t="shared" ca="1" si="604"/>
        <v>0</v>
      </c>
      <c r="AI1345" s="56">
        <f t="shared" ca="1" si="604"/>
        <v>0</v>
      </c>
      <c r="AJ1345" s="56">
        <f t="shared" ca="1" si="605"/>
        <v>0</v>
      </c>
      <c r="AK1345" s="56">
        <f t="shared" ca="1" si="605"/>
        <v>0</v>
      </c>
      <c r="AL1345" s="56">
        <f t="shared" ca="1" si="605"/>
        <v>0</v>
      </c>
      <c r="AM1345" s="56">
        <f t="shared" ca="1" si="605"/>
        <v>0</v>
      </c>
      <c r="AN1345" s="56">
        <f t="shared" ca="1" si="605"/>
        <v>0</v>
      </c>
      <c r="AO1345" s="56">
        <f t="shared" ca="1" si="605"/>
        <v>0</v>
      </c>
      <c r="AP1345" s="56">
        <f t="shared" ca="1" si="605"/>
        <v>0</v>
      </c>
      <c r="AQ1345" s="56">
        <f t="shared" ca="1" si="605"/>
        <v>0</v>
      </c>
      <c r="AR1345" s="56">
        <f t="shared" ca="1" si="605"/>
        <v>0</v>
      </c>
      <c r="AS1345" s="56">
        <f t="shared" ca="1" si="605"/>
        <v>0</v>
      </c>
      <c r="AT1345" s="56">
        <f t="shared" ca="1" si="606"/>
        <v>0</v>
      </c>
      <c r="AU1345" s="56">
        <f t="shared" ca="1" si="606"/>
        <v>0</v>
      </c>
      <c r="AV1345" s="56">
        <f t="shared" ca="1" si="606"/>
        <v>0</v>
      </c>
      <c r="AW1345" s="56">
        <f t="shared" ca="1" si="606"/>
        <v>0</v>
      </c>
      <c r="AX1345" s="56">
        <f t="shared" ca="1" si="606"/>
        <v>0</v>
      </c>
      <c r="AY1345" s="56">
        <f t="shared" ca="1" si="606"/>
        <v>0</v>
      </c>
      <c r="AZ1345" s="56">
        <f t="shared" ca="1" si="606"/>
        <v>0</v>
      </c>
      <c r="BA1345" s="56">
        <f t="shared" ca="1" si="606"/>
        <v>0</v>
      </c>
      <c r="BB1345" s="56">
        <f t="shared" ca="1" si="606"/>
        <v>0</v>
      </c>
      <c r="BC1345" s="56">
        <f t="shared" ca="1" si="606"/>
        <v>0</v>
      </c>
      <c r="BD1345" s="56">
        <f t="shared" ca="1" si="606"/>
        <v>0</v>
      </c>
      <c r="BE1345" s="56">
        <f t="shared" ca="1" si="606"/>
        <v>0</v>
      </c>
      <c r="BF1345" s="56">
        <f t="shared" ca="1" si="606"/>
        <v>0</v>
      </c>
      <c r="BG1345" s="56">
        <f t="shared" ca="1" si="606"/>
        <v>0</v>
      </c>
      <c r="BH1345" s="1"/>
    </row>
    <row r="1346" spans="2:60" s="4" customFormat="1" ht="12" customHeight="1" x14ac:dyDescent="0.2">
      <c r="B1346" s="3" t="s">
        <v>2651</v>
      </c>
      <c r="C1346" s="4" t="s">
        <v>1717</v>
      </c>
      <c r="E1346" s="62"/>
      <c r="F1346" s="63" t="s">
        <v>1678</v>
      </c>
      <c r="G1346" s="50" t="s">
        <v>1678</v>
      </c>
      <c r="H1346" s="50" t="s">
        <v>1678</v>
      </c>
      <c r="I1346" s="51"/>
      <c r="J1346" s="52">
        <v>30</v>
      </c>
      <c r="K1346" s="52"/>
      <c r="L1346" s="53">
        <v>43641</v>
      </c>
      <c r="M1346" s="54">
        <f t="shared" si="593"/>
        <v>2</v>
      </c>
      <c r="N1346" s="52">
        <f t="shared" si="594"/>
        <v>26</v>
      </c>
      <c r="O1346" s="55">
        <f t="shared" ca="1" si="595"/>
        <v>28</v>
      </c>
      <c r="P1346" s="55" t="str">
        <f t="shared" ca="1" si="596"/>
        <v>2019.7</v>
      </c>
      <c r="Q1346" s="56">
        <f t="shared" si="597"/>
        <v>0</v>
      </c>
      <c r="R1346" s="52">
        <f t="shared" ca="1" si="598"/>
        <v>15</v>
      </c>
      <c r="S1346" s="52"/>
      <c r="T1346" s="52" t="str">
        <f t="shared" ca="1" si="599"/>
        <v>OV</v>
      </c>
      <c r="U1346" s="57" t="s">
        <v>178</v>
      </c>
      <c r="V1346" s="58">
        <f t="shared" ca="1" si="600"/>
        <v>0</v>
      </c>
      <c r="W1346" s="59"/>
      <c r="X1346" s="60"/>
      <c r="Y1346" s="61">
        <v>0</v>
      </c>
      <c r="Z1346" s="56">
        <f t="shared" ca="1" si="604"/>
        <v>0</v>
      </c>
      <c r="AA1346" s="56">
        <f t="shared" ca="1" si="604"/>
        <v>0</v>
      </c>
      <c r="AB1346" s="56">
        <f t="shared" ca="1" si="604"/>
        <v>0</v>
      </c>
      <c r="AC1346" s="56">
        <f t="shared" ca="1" si="604"/>
        <v>0</v>
      </c>
      <c r="AD1346" s="56">
        <f t="shared" ca="1" si="604"/>
        <v>0</v>
      </c>
      <c r="AE1346" s="56">
        <f t="shared" ca="1" si="604"/>
        <v>0</v>
      </c>
      <c r="AF1346" s="56">
        <f t="shared" ca="1" si="604"/>
        <v>0</v>
      </c>
      <c r="AG1346" s="56">
        <f t="shared" ca="1" si="604"/>
        <v>0</v>
      </c>
      <c r="AH1346" s="56">
        <f t="shared" ca="1" si="604"/>
        <v>0</v>
      </c>
      <c r="AI1346" s="56">
        <f t="shared" ca="1" si="604"/>
        <v>0</v>
      </c>
      <c r="AJ1346" s="56">
        <f t="shared" ca="1" si="605"/>
        <v>0</v>
      </c>
      <c r="AK1346" s="56">
        <f t="shared" ca="1" si="605"/>
        <v>0</v>
      </c>
      <c r="AL1346" s="56">
        <f t="shared" ca="1" si="605"/>
        <v>0</v>
      </c>
      <c r="AM1346" s="56">
        <f t="shared" ca="1" si="605"/>
        <v>0</v>
      </c>
      <c r="AN1346" s="56">
        <f t="shared" ca="1" si="605"/>
        <v>0</v>
      </c>
      <c r="AO1346" s="56">
        <f t="shared" ca="1" si="605"/>
        <v>0</v>
      </c>
      <c r="AP1346" s="56">
        <f t="shared" ca="1" si="605"/>
        <v>0</v>
      </c>
      <c r="AQ1346" s="56">
        <f t="shared" ca="1" si="605"/>
        <v>0</v>
      </c>
      <c r="AR1346" s="56">
        <f t="shared" ca="1" si="605"/>
        <v>0</v>
      </c>
      <c r="AS1346" s="56">
        <f t="shared" ca="1" si="605"/>
        <v>0</v>
      </c>
      <c r="AT1346" s="56">
        <f t="shared" ca="1" si="606"/>
        <v>0</v>
      </c>
      <c r="AU1346" s="56">
        <f t="shared" ca="1" si="606"/>
        <v>0</v>
      </c>
      <c r="AV1346" s="56">
        <f t="shared" ca="1" si="606"/>
        <v>0</v>
      </c>
      <c r="AW1346" s="56">
        <f t="shared" ca="1" si="606"/>
        <v>0</v>
      </c>
      <c r="AX1346" s="56">
        <f t="shared" ca="1" si="606"/>
        <v>0</v>
      </c>
      <c r="AY1346" s="56">
        <f t="shared" ca="1" si="606"/>
        <v>0</v>
      </c>
      <c r="AZ1346" s="56">
        <f t="shared" ca="1" si="606"/>
        <v>0</v>
      </c>
      <c r="BA1346" s="56">
        <f t="shared" ca="1" si="606"/>
        <v>0</v>
      </c>
      <c r="BB1346" s="56">
        <f t="shared" ca="1" si="606"/>
        <v>0</v>
      </c>
      <c r="BC1346" s="56">
        <f t="shared" ca="1" si="606"/>
        <v>0</v>
      </c>
      <c r="BD1346" s="56">
        <f t="shared" ca="1" si="606"/>
        <v>0</v>
      </c>
      <c r="BE1346" s="56">
        <f t="shared" ca="1" si="606"/>
        <v>0</v>
      </c>
      <c r="BF1346" s="56">
        <f t="shared" ca="1" si="606"/>
        <v>0</v>
      </c>
      <c r="BG1346" s="56">
        <f t="shared" ca="1" si="606"/>
        <v>0</v>
      </c>
      <c r="BH1346" s="1"/>
    </row>
    <row r="1347" spans="2:60" s="4" customFormat="1" ht="12" customHeight="1" x14ac:dyDescent="0.2">
      <c r="B1347" s="3" t="s">
        <v>2651</v>
      </c>
      <c r="C1347" s="4" t="s">
        <v>1717</v>
      </c>
      <c r="E1347" s="62"/>
      <c r="F1347" s="63" t="s">
        <v>1678</v>
      </c>
      <c r="G1347" s="50" t="s">
        <v>1678</v>
      </c>
      <c r="H1347" s="50" t="s">
        <v>1678</v>
      </c>
      <c r="I1347" s="51"/>
      <c r="J1347" s="52">
        <v>30</v>
      </c>
      <c r="K1347" s="52"/>
      <c r="L1347" s="53">
        <v>43648</v>
      </c>
      <c r="M1347" s="54">
        <f t="shared" si="593"/>
        <v>2</v>
      </c>
      <c r="N1347" s="52">
        <f t="shared" si="594"/>
        <v>27</v>
      </c>
      <c r="O1347" s="55">
        <f t="shared" ca="1" si="595"/>
        <v>28</v>
      </c>
      <c r="P1347" s="55" t="str">
        <f t="shared" ca="1" si="596"/>
        <v>2019.7</v>
      </c>
      <c r="Q1347" s="56">
        <f t="shared" si="597"/>
        <v>0</v>
      </c>
      <c r="R1347" s="52">
        <f t="shared" ca="1" si="598"/>
        <v>8</v>
      </c>
      <c r="S1347" s="52"/>
      <c r="T1347" s="52" t="str">
        <f t="shared" ca="1" si="599"/>
        <v>OV</v>
      </c>
      <c r="U1347" s="57" t="s">
        <v>178</v>
      </c>
      <c r="V1347" s="58">
        <f t="shared" ca="1" si="600"/>
        <v>0</v>
      </c>
      <c r="W1347" s="59"/>
      <c r="X1347" s="60"/>
      <c r="Y1347" s="61">
        <v>0</v>
      </c>
      <c r="Z1347" s="56">
        <f t="shared" ca="1" si="604"/>
        <v>0</v>
      </c>
      <c r="AA1347" s="56">
        <f t="shared" ca="1" si="604"/>
        <v>0</v>
      </c>
      <c r="AB1347" s="56">
        <f t="shared" ca="1" si="604"/>
        <v>0</v>
      </c>
      <c r="AC1347" s="56">
        <f t="shared" ca="1" si="604"/>
        <v>0</v>
      </c>
      <c r="AD1347" s="56">
        <f t="shared" ca="1" si="604"/>
        <v>0</v>
      </c>
      <c r="AE1347" s="56">
        <f t="shared" ca="1" si="604"/>
        <v>0</v>
      </c>
      <c r="AF1347" s="56">
        <f t="shared" ca="1" si="604"/>
        <v>0</v>
      </c>
      <c r="AG1347" s="56">
        <f t="shared" ca="1" si="604"/>
        <v>0</v>
      </c>
      <c r="AH1347" s="56">
        <f t="shared" ca="1" si="604"/>
        <v>0</v>
      </c>
      <c r="AI1347" s="56">
        <f t="shared" ca="1" si="604"/>
        <v>0</v>
      </c>
      <c r="AJ1347" s="56">
        <f t="shared" ca="1" si="605"/>
        <v>0</v>
      </c>
      <c r="AK1347" s="56">
        <f t="shared" ca="1" si="605"/>
        <v>0</v>
      </c>
      <c r="AL1347" s="56">
        <f t="shared" ca="1" si="605"/>
        <v>0</v>
      </c>
      <c r="AM1347" s="56">
        <f t="shared" ca="1" si="605"/>
        <v>0</v>
      </c>
      <c r="AN1347" s="56">
        <f t="shared" ca="1" si="605"/>
        <v>0</v>
      </c>
      <c r="AO1347" s="56">
        <f t="shared" ca="1" si="605"/>
        <v>0</v>
      </c>
      <c r="AP1347" s="56">
        <f t="shared" ca="1" si="605"/>
        <v>0</v>
      </c>
      <c r="AQ1347" s="56">
        <f t="shared" ca="1" si="605"/>
        <v>0</v>
      </c>
      <c r="AR1347" s="56">
        <f t="shared" ca="1" si="605"/>
        <v>0</v>
      </c>
      <c r="AS1347" s="56">
        <f t="shared" ca="1" si="605"/>
        <v>0</v>
      </c>
      <c r="AT1347" s="56">
        <f t="shared" ca="1" si="606"/>
        <v>0</v>
      </c>
      <c r="AU1347" s="56">
        <f t="shared" ca="1" si="606"/>
        <v>0</v>
      </c>
      <c r="AV1347" s="56">
        <f t="shared" ca="1" si="606"/>
        <v>0</v>
      </c>
      <c r="AW1347" s="56">
        <f t="shared" ca="1" si="606"/>
        <v>0</v>
      </c>
      <c r="AX1347" s="56">
        <f t="shared" ca="1" si="606"/>
        <v>0</v>
      </c>
      <c r="AY1347" s="56">
        <f t="shared" ca="1" si="606"/>
        <v>0</v>
      </c>
      <c r="AZ1347" s="56">
        <f t="shared" ca="1" si="606"/>
        <v>0</v>
      </c>
      <c r="BA1347" s="56">
        <f t="shared" ca="1" si="606"/>
        <v>0</v>
      </c>
      <c r="BB1347" s="56">
        <f t="shared" ca="1" si="606"/>
        <v>0</v>
      </c>
      <c r="BC1347" s="56">
        <f t="shared" ca="1" si="606"/>
        <v>0</v>
      </c>
      <c r="BD1347" s="56">
        <f t="shared" ca="1" si="606"/>
        <v>0</v>
      </c>
      <c r="BE1347" s="56">
        <f t="shared" ca="1" si="606"/>
        <v>0</v>
      </c>
      <c r="BF1347" s="56">
        <f t="shared" ca="1" si="606"/>
        <v>0</v>
      </c>
      <c r="BG1347" s="56">
        <f t="shared" ca="1" si="606"/>
        <v>0</v>
      </c>
      <c r="BH1347" s="1"/>
    </row>
    <row r="1348" spans="2:60" s="4" customFormat="1" ht="12" customHeight="1" x14ac:dyDescent="0.2">
      <c r="B1348" s="3" t="s">
        <v>2651</v>
      </c>
      <c r="C1348" s="4" t="s">
        <v>1717</v>
      </c>
      <c r="E1348" s="62"/>
      <c r="F1348" s="63" t="s">
        <v>1678</v>
      </c>
      <c r="G1348" s="50" t="s">
        <v>1678</v>
      </c>
      <c r="H1348" s="50" t="s">
        <v>1678</v>
      </c>
      <c r="I1348" s="51"/>
      <c r="J1348" s="52">
        <v>30</v>
      </c>
      <c r="K1348" s="52"/>
      <c r="L1348" s="53">
        <v>43655</v>
      </c>
      <c r="M1348" s="54">
        <f t="shared" si="593"/>
        <v>2</v>
      </c>
      <c r="N1348" s="52">
        <f t="shared" si="594"/>
        <v>28</v>
      </c>
      <c r="O1348" s="55">
        <f t="shared" ca="1" si="595"/>
        <v>28</v>
      </c>
      <c r="P1348" s="55" t="str">
        <f t="shared" ca="1" si="596"/>
        <v>2019.7</v>
      </c>
      <c r="Q1348" s="56">
        <f t="shared" si="597"/>
        <v>0</v>
      </c>
      <c r="R1348" s="52">
        <f t="shared" ca="1" si="598"/>
        <v>1</v>
      </c>
      <c r="S1348" s="52"/>
      <c r="T1348" s="52" t="str">
        <f t="shared" ca="1" si="599"/>
        <v>OV</v>
      </c>
      <c r="U1348" s="57" t="s">
        <v>178</v>
      </c>
      <c r="V1348" s="58">
        <f t="shared" ca="1" si="600"/>
        <v>0</v>
      </c>
      <c r="W1348" s="59"/>
      <c r="X1348" s="60"/>
      <c r="Y1348" s="61">
        <v>0</v>
      </c>
      <c r="Z1348" s="56">
        <f t="shared" ca="1" si="604"/>
        <v>0</v>
      </c>
      <c r="AA1348" s="56">
        <f t="shared" ca="1" si="604"/>
        <v>0</v>
      </c>
      <c r="AB1348" s="56">
        <f t="shared" ca="1" si="604"/>
        <v>0</v>
      </c>
      <c r="AC1348" s="56">
        <f t="shared" ca="1" si="604"/>
        <v>0</v>
      </c>
      <c r="AD1348" s="56">
        <f t="shared" ca="1" si="604"/>
        <v>0</v>
      </c>
      <c r="AE1348" s="56">
        <f t="shared" ca="1" si="604"/>
        <v>0</v>
      </c>
      <c r="AF1348" s="56">
        <f t="shared" ca="1" si="604"/>
        <v>0</v>
      </c>
      <c r="AG1348" s="56">
        <f t="shared" ca="1" si="604"/>
        <v>0</v>
      </c>
      <c r="AH1348" s="56">
        <f t="shared" ca="1" si="604"/>
        <v>0</v>
      </c>
      <c r="AI1348" s="56">
        <f t="shared" ca="1" si="604"/>
        <v>0</v>
      </c>
      <c r="AJ1348" s="56">
        <f t="shared" ca="1" si="605"/>
        <v>0</v>
      </c>
      <c r="AK1348" s="56">
        <f t="shared" ca="1" si="605"/>
        <v>0</v>
      </c>
      <c r="AL1348" s="56">
        <f t="shared" ca="1" si="605"/>
        <v>0</v>
      </c>
      <c r="AM1348" s="56">
        <f t="shared" ca="1" si="605"/>
        <v>0</v>
      </c>
      <c r="AN1348" s="56">
        <f t="shared" ca="1" si="605"/>
        <v>0</v>
      </c>
      <c r="AO1348" s="56">
        <f t="shared" ca="1" si="605"/>
        <v>0</v>
      </c>
      <c r="AP1348" s="56">
        <f t="shared" ca="1" si="605"/>
        <v>0</v>
      </c>
      <c r="AQ1348" s="56">
        <f t="shared" ca="1" si="605"/>
        <v>0</v>
      </c>
      <c r="AR1348" s="56">
        <f t="shared" ca="1" si="605"/>
        <v>0</v>
      </c>
      <c r="AS1348" s="56">
        <f t="shared" ca="1" si="605"/>
        <v>0</v>
      </c>
      <c r="AT1348" s="56">
        <f t="shared" ca="1" si="606"/>
        <v>0</v>
      </c>
      <c r="AU1348" s="56">
        <f t="shared" ca="1" si="606"/>
        <v>0</v>
      </c>
      <c r="AV1348" s="56">
        <f t="shared" ca="1" si="606"/>
        <v>0</v>
      </c>
      <c r="AW1348" s="56">
        <f t="shared" ca="1" si="606"/>
        <v>0</v>
      </c>
      <c r="AX1348" s="56">
        <f t="shared" ca="1" si="606"/>
        <v>0</v>
      </c>
      <c r="AY1348" s="56">
        <f t="shared" ca="1" si="606"/>
        <v>0</v>
      </c>
      <c r="AZ1348" s="56">
        <f t="shared" ca="1" si="606"/>
        <v>0</v>
      </c>
      <c r="BA1348" s="56">
        <f t="shared" ca="1" si="606"/>
        <v>0</v>
      </c>
      <c r="BB1348" s="56">
        <f t="shared" ca="1" si="606"/>
        <v>0</v>
      </c>
      <c r="BC1348" s="56">
        <f t="shared" ca="1" si="606"/>
        <v>0</v>
      </c>
      <c r="BD1348" s="56">
        <f t="shared" ca="1" si="606"/>
        <v>0</v>
      </c>
      <c r="BE1348" s="56">
        <f t="shared" ca="1" si="606"/>
        <v>0</v>
      </c>
      <c r="BF1348" s="56">
        <f t="shared" ca="1" si="606"/>
        <v>0</v>
      </c>
      <c r="BG1348" s="56">
        <f t="shared" ca="1" si="606"/>
        <v>0</v>
      </c>
      <c r="BH1348" s="1"/>
    </row>
    <row r="1349" spans="2:60" s="4" customFormat="1" ht="12" customHeight="1" x14ac:dyDescent="0.2">
      <c r="B1349" s="3" t="s">
        <v>2651</v>
      </c>
      <c r="C1349" s="4" t="s">
        <v>1717</v>
      </c>
      <c r="E1349" s="62"/>
      <c r="F1349" s="63" t="s">
        <v>1678</v>
      </c>
      <c r="G1349" s="50" t="s">
        <v>1678</v>
      </c>
      <c r="H1349" s="50" t="s">
        <v>1678</v>
      </c>
      <c r="I1349" s="51"/>
      <c r="J1349" s="52">
        <v>30</v>
      </c>
      <c r="K1349" s="52"/>
      <c r="L1349" s="53">
        <v>43662</v>
      </c>
      <c r="M1349" s="54">
        <f t="shared" si="593"/>
        <v>2</v>
      </c>
      <c r="N1349" s="52">
        <f t="shared" si="594"/>
        <v>29</v>
      </c>
      <c r="O1349" s="55">
        <f t="shared" ca="1" si="595"/>
        <v>29</v>
      </c>
      <c r="P1349" s="55" t="str">
        <f t="shared" ca="1" si="596"/>
        <v>2019.7</v>
      </c>
      <c r="Q1349" s="56">
        <f t="shared" si="597"/>
        <v>0</v>
      </c>
      <c r="R1349" s="52">
        <f t="shared" ca="1" si="598"/>
        <v>-6</v>
      </c>
      <c r="S1349" s="52"/>
      <c r="T1349" s="52" t="str">
        <f t="shared" ca="1" si="599"/>
        <v/>
      </c>
      <c r="U1349" s="57" t="s">
        <v>178</v>
      </c>
      <c r="V1349" s="58">
        <f t="shared" ca="1" si="600"/>
        <v>0</v>
      </c>
      <c r="W1349" s="59"/>
      <c r="X1349" s="60"/>
      <c r="Y1349" s="61">
        <v>0</v>
      </c>
      <c r="Z1349" s="56">
        <f t="shared" ca="1" si="604"/>
        <v>0</v>
      </c>
      <c r="AA1349" s="56">
        <f t="shared" ca="1" si="604"/>
        <v>0</v>
      </c>
      <c r="AB1349" s="56">
        <f t="shared" ca="1" si="604"/>
        <v>0</v>
      </c>
      <c r="AC1349" s="56">
        <f t="shared" ca="1" si="604"/>
        <v>0</v>
      </c>
      <c r="AD1349" s="56">
        <f t="shared" ca="1" si="604"/>
        <v>0</v>
      </c>
      <c r="AE1349" s="56">
        <f t="shared" ca="1" si="604"/>
        <v>0</v>
      </c>
      <c r="AF1349" s="56">
        <f t="shared" ca="1" si="604"/>
        <v>0</v>
      </c>
      <c r="AG1349" s="56">
        <f t="shared" ca="1" si="604"/>
        <v>0</v>
      </c>
      <c r="AH1349" s="56">
        <f t="shared" ca="1" si="604"/>
        <v>0</v>
      </c>
      <c r="AI1349" s="56">
        <f t="shared" ca="1" si="604"/>
        <v>0</v>
      </c>
      <c r="AJ1349" s="56">
        <f t="shared" ca="1" si="605"/>
        <v>0</v>
      </c>
      <c r="AK1349" s="56">
        <f t="shared" ca="1" si="605"/>
        <v>0</v>
      </c>
      <c r="AL1349" s="56">
        <f t="shared" ca="1" si="605"/>
        <v>0</v>
      </c>
      <c r="AM1349" s="56">
        <f t="shared" ca="1" si="605"/>
        <v>0</v>
      </c>
      <c r="AN1349" s="56">
        <f t="shared" ca="1" si="605"/>
        <v>0</v>
      </c>
      <c r="AO1349" s="56">
        <f t="shared" ca="1" si="605"/>
        <v>0</v>
      </c>
      <c r="AP1349" s="56">
        <f t="shared" ca="1" si="605"/>
        <v>0</v>
      </c>
      <c r="AQ1349" s="56">
        <f t="shared" ca="1" si="605"/>
        <v>0</v>
      </c>
      <c r="AR1349" s="56">
        <f t="shared" ca="1" si="605"/>
        <v>0</v>
      </c>
      <c r="AS1349" s="56">
        <f t="shared" ca="1" si="605"/>
        <v>0</v>
      </c>
      <c r="AT1349" s="56">
        <f t="shared" ca="1" si="606"/>
        <v>0</v>
      </c>
      <c r="AU1349" s="56">
        <f t="shared" ca="1" si="606"/>
        <v>0</v>
      </c>
      <c r="AV1349" s="56">
        <f t="shared" ca="1" si="606"/>
        <v>0</v>
      </c>
      <c r="AW1349" s="56">
        <f t="shared" ca="1" si="606"/>
        <v>0</v>
      </c>
      <c r="AX1349" s="56">
        <f t="shared" ca="1" si="606"/>
        <v>0</v>
      </c>
      <c r="AY1349" s="56">
        <f t="shared" ca="1" si="606"/>
        <v>0</v>
      </c>
      <c r="AZ1349" s="56">
        <f t="shared" ca="1" si="606"/>
        <v>0</v>
      </c>
      <c r="BA1349" s="56">
        <f t="shared" ca="1" si="606"/>
        <v>0</v>
      </c>
      <c r="BB1349" s="56">
        <f t="shared" ca="1" si="606"/>
        <v>0</v>
      </c>
      <c r="BC1349" s="56">
        <f t="shared" ca="1" si="606"/>
        <v>0</v>
      </c>
      <c r="BD1349" s="56">
        <f t="shared" ca="1" si="606"/>
        <v>0</v>
      </c>
      <c r="BE1349" s="56">
        <f t="shared" ca="1" si="606"/>
        <v>0</v>
      </c>
      <c r="BF1349" s="56">
        <f t="shared" ca="1" si="606"/>
        <v>0</v>
      </c>
      <c r="BG1349" s="56">
        <f t="shared" ca="1" si="606"/>
        <v>0</v>
      </c>
      <c r="BH1349" s="1"/>
    </row>
    <row r="1350" spans="2:60" s="4" customFormat="1" ht="12" customHeight="1" x14ac:dyDescent="0.2">
      <c r="B1350" s="3" t="s">
        <v>2651</v>
      </c>
      <c r="C1350" s="4" t="s">
        <v>1717</v>
      </c>
      <c r="E1350" s="62"/>
      <c r="F1350" s="63" t="s">
        <v>1678</v>
      </c>
      <c r="G1350" s="50" t="s">
        <v>1678</v>
      </c>
      <c r="H1350" s="50" t="s">
        <v>1678</v>
      </c>
      <c r="I1350" s="51"/>
      <c r="J1350" s="52">
        <v>30</v>
      </c>
      <c r="K1350" s="52"/>
      <c r="L1350" s="53">
        <v>43669</v>
      </c>
      <c r="M1350" s="54">
        <f t="shared" si="593"/>
        <v>2</v>
      </c>
      <c r="N1350" s="52">
        <f t="shared" si="594"/>
        <v>30</v>
      </c>
      <c r="O1350" s="55">
        <f t="shared" ca="1" si="595"/>
        <v>30</v>
      </c>
      <c r="P1350" s="55" t="str">
        <f t="shared" ca="1" si="596"/>
        <v>2019.7</v>
      </c>
      <c r="Q1350" s="56">
        <f t="shared" si="597"/>
        <v>0</v>
      </c>
      <c r="R1350" s="52">
        <f t="shared" ca="1" si="598"/>
        <v>-13</v>
      </c>
      <c r="S1350" s="52"/>
      <c r="T1350" s="52" t="str">
        <f t="shared" ca="1" si="599"/>
        <v/>
      </c>
      <c r="U1350" s="57" t="s">
        <v>178</v>
      </c>
      <c r="V1350" s="58">
        <f t="shared" ca="1" si="600"/>
        <v>0</v>
      </c>
      <c r="W1350" s="59"/>
      <c r="X1350" s="60"/>
      <c r="Y1350" s="61">
        <v>0</v>
      </c>
      <c r="Z1350" s="56">
        <f t="shared" ca="1" si="604"/>
        <v>0</v>
      </c>
      <c r="AA1350" s="56">
        <f t="shared" ca="1" si="604"/>
        <v>0</v>
      </c>
      <c r="AB1350" s="56">
        <f t="shared" ca="1" si="604"/>
        <v>0</v>
      </c>
      <c r="AC1350" s="56">
        <f t="shared" ca="1" si="604"/>
        <v>0</v>
      </c>
      <c r="AD1350" s="56">
        <f t="shared" ca="1" si="604"/>
        <v>0</v>
      </c>
      <c r="AE1350" s="56">
        <f t="shared" ca="1" si="604"/>
        <v>0</v>
      </c>
      <c r="AF1350" s="56">
        <f t="shared" ca="1" si="604"/>
        <v>0</v>
      </c>
      <c r="AG1350" s="56">
        <f t="shared" ca="1" si="604"/>
        <v>0</v>
      </c>
      <c r="AH1350" s="56">
        <f t="shared" ca="1" si="604"/>
        <v>0</v>
      </c>
      <c r="AI1350" s="56">
        <f t="shared" ca="1" si="604"/>
        <v>0</v>
      </c>
      <c r="AJ1350" s="56">
        <f t="shared" ca="1" si="605"/>
        <v>0</v>
      </c>
      <c r="AK1350" s="56">
        <f t="shared" ca="1" si="605"/>
        <v>0</v>
      </c>
      <c r="AL1350" s="56">
        <f t="shared" ca="1" si="605"/>
        <v>0</v>
      </c>
      <c r="AM1350" s="56">
        <f t="shared" ca="1" si="605"/>
        <v>0</v>
      </c>
      <c r="AN1350" s="56">
        <f t="shared" ca="1" si="605"/>
        <v>0</v>
      </c>
      <c r="AO1350" s="56">
        <f t="shared" ca="1" si="605"/>
        <v>0</v>
      </c>
      <c r="AP1350" s="56">
        <f t="shared" ca="1" si="605"/>
        <v>0</v>
      </c>
      <c r="AQ1350" s="56">
        <f t="shared" ca="1" si="605"/>
        <v>0</v>
      </c>
      <c r="AR1350" s="56">
        <f t="shared" ca="1" si="605"/>
        <v>0</v>
      </c>
      <c r="AS1350" s="56">
        <f t="shared" ca="1" si="605"/>
        <v>0</v>
      </c>
      <c r="AT1350" s="56">
        <f t="shared" ca="1" si="606"/>
        <v>0</v>
      </c>
      <c r="AU1350" s="56">
        <f t="shared" ca="1" si="606"/>
        <v>0</v>
      </c>
      <c r="AV1350" s="56">
        <f t="shared" ca="1" si="606"/>
        <v>0</v>
      </c>
      <c r="AW1350" s="56">
        <f t="shared" ca="1" si="606"/>
        <v>0</v>
      </c>
      <c r="AX1350" s="56">
        <f t="shared" ca="1" si="606"/>
        <v>0</v>
      </c>
      <c r="AY1350" s="56">
        <f t="shared" ca="1" si="606"/>
        <v>0</v>
      </c>
      <c r="AZ1350" s="56">
        <f t="shared" ca="1" si="606"/>
        <v>0</v>
      </c>
      <c r="BA1350" s="56">
        <f t="shared" ca="1" si="606"/>
        <v>0</v>
      </c>
      <c r="BB1350" s="56">
        <f t="shared" ca="1" si="606"/>
        <v>0</v>
      </c>
      <c r="BC1350" s="56">
        <f t="shared" ca="1" si="606"/>
        <v>0</v>
      </c>
      <c r="BD1350" s="56">
        <f t="shared" ca="1" si="606"/>
        <v>0</v>
      </c>
      <c r="BE1350" s="56">
        <f t="shared" ca="1" si="606"/>
        <v>0</v>
      </c>
      <c r="BF1350" s="56">
        <f t="shared" ca="1" si="606"/>
        <v>0</v>
      </c>
      <c r="BG1350" s="56">
        <f t="shared" ca="1" si="606"/>
        <v>0</v>
      </c>
      <c r="BH1350" s="1"/>
    </row>
    <row r="1351" spans="2:60" s="4" customFormat="1" ht="12" customHeight="1" x14ac:dyDescent="0.2">
      <c r="B1351" s="3" t="s">
        <v>2651</v>
      </c>
      <c r="C1351" s="4" t="s">
        <v>1717</v>
      </c>
      <c r="E1351" s="62"/>
      <c r="F1351" s="63" t="s">
        <v>1678</v>
      </c>
      <c r="G1351" s="50" t="s">
        <v>1678</v>
      </c>
      <c r="H1351" s="50" t="s">
        <v>1678</v>
      </c>
      <c r="I1351" s="51"/>
      <c r="J1351" s="52">
        <v>30</v>
      </c>
      <c r="K1351" s="52"/>
      <c r="L1351" s="53">
        <v>43676</v>
      </c>
      <c r="M1351" s="54">
        <f t="shared" si="593"/>
        <v>2</v>
      </c>
      <c r="N1351" s="52">
        <f t="shared" si="594"/>
        <v>31</v>
      </c>
      <c r="O1351" s="55">
        <f t="shared" ca="1" si="595"/>
        <v>31</v>
      </c>
      <c r="P1351" s="55" t="str">
        <f t="shared" ca="1" si="596"/>
        <v>2019.7</v>
      </c>
      <c r="Q1351" s="56">
        <f t="shared" si="597"/>
        <v>0</v>
      </c>
      <c r="R1351" s="52">
        <f t="shared" ca="1" si="598"/>
        <v>-20</v>
      </c>
      <c r="S1351" s="52"/>
      <c r="T1351" s="52" t="str">
        <f t="shared" ca="1" si="599"/>
        <v/>
      </c>
      <c r="U1351" s="57" t="s">
        <v>178</v>
      </c>
      <c r="V1351" s="58">
        <f t="shared" ca="1" si="600"/>
        <v>0</v>
      </c>
      <c r="W1351" s="59"/>
      <c r="X1351" s="60"/>
      <c r="Y1351" s="61">
        <v>0</v>
      </c>
      <c r="Z1351" s="56">
        <f t="shared" ca="1" si="604"/>
        <v>0</v>
      </c>
      <c r="AA1351" s="56">
        <f t="shared" ca="1" si="604"/>
        <v>0</v>
      </c>
      <c r="AB1351" s="56">
        <f t="shared" ca="1" si="604"/>
        <v>0</v>
      </c>
      <c r="AC1351" s="56">
        <f t="shared" ca="1" si="604"/>
        <v>0</v>
      </c>
      <c r="AD1351" s="56">
        <f t="shared" ca="1" si="604"/>
        <v>0</v>
      </c>
      <c r="AE1351" s="56">
        <f t="shared" ca="1" si="604"/>
        <v>0</v>
      </c>
      <c r="AF1351" s="56">
        <f t="shared" ca="1" si="604"/>
        <v>0</v>
      </c>
      <c r="AG1351" s="56">
        <f t="shared" ca="1" si="604"/>
        <v>0</v>
      </c>
      <c r="AH1351" s="56">
        <f t="shared" ca="1" si="604"/>
        <v>0</v>
      </c>
      <c r="AI1351" s="56">
        <f t="shared" ca="1" si="604"/>
        <v>0</v>
      </c>
      <c r="AJ1351" s="56">
        <f t="shared" ca="1" si="605"/>
        <v>0</v>
      </c>
      <c r="AK1351" s="56">
        <f t="shared" ca="1" si="605"/>
        <v>0</v>
      </c>
      <c r="AL1351" s="56">
        <f t="shared" ca="1" si="605"/>
        <v>0</v>
      </c>
      <c r="AM1351" s="56">
        <f t="shared" ca="1" si="605"/>
        <v>0</v>
      </c>
      <c r="AN1351" s="56">
        <f t="shared" ca="1" si="605"/>
        <v>0</v>
      </c>
      <c r="AO1351" s="56">
        <f t="shared" ca="1" si="605"/>
        <v>0</v>
      </c>
      <c r="AP1351" s="56">
        <f t="shared" ca="1" si="605"/>
        <v>0</v>
      </c>
      <c r="AQ1351" s="56">
        <f t="shared" ca="1" si="605"/>
        <v>0</v>
      </c>
      <c r="AR1351" s="56">
        <f t="shared" ca="1" si="605"/>
        <v>0</v>
      </c>
      <c r="AS1351" s="56">
        <f t="shared" ca="1" si="605"/>
        <v>0</v>
      </c>
      <c r="AT1351" s="56">
        <f t="shared" ca="1" si="606"/>
        <v>0</v>
      </c>
      <c r="AU1351" s="56">
        <f t="shared" ca="1" si="606"/>
        <v>0</v>
      </c>
      <c r="AV1351" s="56">
        <f t="shared" ca="1" si="606"/>
        <v>0</v>
      </c>
      <c r="AW1351" s="56">
        <f t="shared" ca="1" si="606"/>
        <v>0</v>
      </c>
      <c r="AX1351" s="56">
        <f t="shared" ca="1" si="606"/>
        <v>0</v>
      </c>
      <c r="AY1351" s="56">
        <f t="shared" ca="1" si="606"/>
        <v>0</v>
      </c>
      <c r="AZ1351" s="56">
        <f t="shared" ca="1" si="606"/>
        <v>0</v>
      </c>
      <c r="BA1351" s="56">
        <f t="shared" ca="1" si="606"/>
        <v>0</v>
      </c>
      <c r="BB1351" s="56">
        <f t="shared" ca="1" si="606"/>
        <v>0</v>
      </c>
      <c r="BC1351" s="56">
        <f t="shared" ca="1" si="606"/>
        <v>0</v>
      </c>
      <c r="BD1351" s="56">
        <f t="shared" ca="1" si="606"/>
        <v>0</v>
      </c>
      <c r="BE1351" s="56">
        <f t="shared" ca="1" si="606"/>
        <v>0</v>
      </c>
      <c r="BF1351" s="56">
        <f t="shared" ca="1" si="606"/>
        <v>0</v>
      </c>
      <c r="BG1351" s="56">
        <f t="shared" ca="1" si="606"/>
        <v>0</v>
      </c>
      <c r="BH1351" s="1"/>
    </row>
    <row r="1352" spans="2:60" s="4" customFormat="1" ht="12" customHeight="1" x14ac:dyDescent="0.2">
      <c r="B1352" s="3" t="s">
        <v>2651</v>
      </c>
      <c r="C1352" s="4" t="s">
        <v>1717</v>
      </c>
      <c r="E1352" s="62"/>
      <c r="F1352" s="63" t="s">
        <v>1678</v>
      </c>
      <c r="G1352" s="50" t="s">
        <v>1678</v>
      </c>
      <c r="H1352" s="50" t="s">
        <v>1678</v>
      </c>
      <c r="I1352" s="51"/>
      <c r="J1352" s="52">
        <v>30</v>
      </c>
      <c r="K1352" s="52"/>
      <c r="L1352" s="53">
        <v>43683</v>
      </c>
      <c r="M1352" s="54">
        <f t="shared" si="593"/>
        <v>2</v>
      </c>
      <c r="N1352" s="52">
        <f t="shared" si="594"/>
        <v>32</v>
      </c>
      <c r="O1352" s="55">
        <f t="shared" ca="1" si="595"/>
        <v>32</v>
      </c>
      <c r="P1352" s="55" t="str">
        <f t="shared" ca="1" si="596"/>
        <v>2019.8</v>
      </c>
      <c r="Q1352" s="56">
        <f t="shared" si="597"/>
        <v>0</v>
      </c>
      <c r="R1352" s="52">
        <f t="shared" ca="1" si="598"/>
        <v>-27</v>
      </c>
      <c r="S1352" s="52"/>
      <c r="T1352" s="52" t="str">
        <f t="shared" ca="1" si="599"/>
        <v/>
      </c>
      <c r="U1352" s="57" t="s">
        <v>178</v>
      </c>
      <c r="V1352" s="58">
        <f t="shared" ca="1" si="600"/>
        <v>0</v>
      </c>
      <c r="W1352" s="59"/>
      <c r="X1352" s="60"/>
      <c r="Y1352" s="61">
        <v>0</v>
      </c>
      <c r="Z1352" s="56">
        <f t="shared" ca="1" si="604"/>
        <v>0</v>
      </c>
      <c r="AA1352" s="56">
        <f t="shared" ca="1" si="604"/>
        <v>0</v>
      </c>
      <c r="AB1352" s="56">
        <f t="shared" ca="1" si="604"/>
        <v>0</v>
      </c>
      <c r="AC1352" s="56">
        <f t="shared" ca="1" si="604"/>
        <v>0</v>
      </c>
      <c r="AD1352" s="56">
        <f t="shared" ca="1" si="604"/>
        <v>0</v>
      </c>
      <c r="AE1352" s="56">
        <f t="shared" ca="1" si="604"/>
        <v>0</v>
      </c>
      <c r="AF1352" s="56">
        <f t="shared" ca="1" si="604"/>
        <v>0</v>
      </c>
      <c r="AG1352" s="56">
        <f t="shared" ca="1" si="604"/>
        <v>0</v>
      </c>
      <c r="AH1352" s="56">
        <f t="shared" ca="1" si="604"/>
        <v>0</v>
      </c>
      <c r="AI1352" s="56">
        <f t="shared" ca="1" si="604"/>
        <v>0</v>
      </c>
      <c r="AJ1352" s="56">
        <f t="shared" ca="1" si="605"/>
        <v>0</v>
      </c>
      <c r="AK1352" s="56">
        <f t="shared" ca="1" si="605"/>
        <v>0</v>
      </c>
      <c r="AL1352" s="56">
        <f t="shared" ca="1" si="605"/>
        <v>0</v>
      </c>
      <c r="AM1352" s="56">
        <f t="shared" ca="1" si="605"/>
        <v>0</v>
      </c>
      <c r="AN1352" s="56">
        <f t="shared" ca="1" si="605"/>
        <v>0</v>
      </c>
      <c r="AO1352" s="56">
        <f t="shared" ca="1" si="605"/>
        <v>0</v>
      </c>
      <c r="AP1352" s="56">
        <f t="shared" ca="1" si="605"/>
        <v>0</v>
      </c>
      <c r="AQ1352" s="56">
        <f t="shared" ca="1" si="605"/>
        <v>0</v>
      </c>
      <c r="AR1352" s="56">
        <f t="shared" ca="1" si="605"/>
        <v>0</v>
      </c>
      <c r="AS1352" s="56">
        <f t="shared" ca="1" si="605"/>
        <v>0</v>
      </c>
      <c r="AT1352" s="56">
        <f t="shared" ca="1" si="606"/>
        <v>0</v>
      </c>
      <c r="AU1352" s="56">
        <f t="shared" ca="1" si="606"/>
        <v>0</v>
      </c>
      <c r="AV1352" s="56">
        <f t="shared" ca="1" si="606"/>
        <v>0</v>
      </c>
      <c r="AW1352" s="56">
        <f t="shared" ca="1" si="606"/>
        <v>0</v>
      </c>
      <c r="AX1352" s="56">
        <f t="shared" ca="1" si="606"/>
        <v>0</v>
      </c>
      <c r="AY1352" s="56">
        <f t="shared" ca="1" si="606"/>
        <v>0</v>
      </c>
      <c r="AZ1352" s="56">
        <f t="shared" ca="1" si="606"/>
        <v>0</v>
      </c>
      <c r="BA1352" s="56">
        <f t="shared" ca="1" si="606"/>
        <v>0</v>
      </c>
      <c r="BB1352" s="56">
        <f t="shared" ca="1" si="606"/>
        <v>0</v>
      </c>
      <c r="BC1352" s="56">
        <f t="shared" ca="1" si="606"/>
        <v>0</v>
      </c>
      <c r="BD1352" s="56">
        <f t="shared" ca="1" si="606"/>
        <v>0</v>
      </c>
      <c r="BE1352" s="56">
        <f t="shared" ca="1" si="606"/>
        <v>0</v>
      </c>
      <c r="BF1352" s="56">
        <f t="shared" ca="1" si="606"/>
        <v>0</v>
      </c>
      <c r="BG1352" s="56">
        <f t="shared" ca="1" si="606"/>
        <v>0</v>
      </c>
      <c r="BH1352" s="1"/>
    </row>
    <row r="1353" spans="2:60" s="4" customFormat="1" ht="12" customHeight="1" x14ac:dyDescent="0.2">
      <c r="B1353" s="3" t="s">
        <v>2651</v>
      </c>
      <c r="C1353" s="4" t="s">
        <v>1717</v>
      </c>
      <c r="E1353" s="62"/>
      <c r="F1353" s="63" t="s">
        <v>1678</v>
      </c>
      <c r="G1353" s="50" t="s">
        <v>1678</v>
      </c>
      <c r="H1353" s="50" t="s">
        <v>1678</v>
      </c>
      <c r="I1353" s="51"/>
      <c r="J1353" s="52">
        <v>30</v>
      </c>
      <c r="K1353" s="52"/>
      <c r="L1353" s="53">
        <v>43690</v>
      </c>
      <c r="M1353" s="54">
        <f t="shared" si="593"/>
        <v>2</v>
      </c>
      <c r="N1353" s="52">
        <f t="shared" si="594"/>
        <v>33</v>
      </c>
      <c r="O1353" s="55">
        <f t="shared" ca="1" si="595"/>
        <v>33</v>
      </c>
      <c r="P1353" s="55" t="str">
        <f t="shared" ca="1" si="596"/>
        <v>2019.8</v>
      </c>
      <c r="Q1353" s="56">
        <f t="shared" si="597"/>
        <v>48752.894999999997</v>
      </c>
      <c r="R1353" s="52">
        <f t="shared" ca="1" si="598"/>
        <v>-34</v>
      </c>
      <c r="S1353" s="52"/>
      <c r="T1353" s="52" t="str">
        <f t="shared" ca="1" si="599"/>
        <v/>
      </c>
      <c r="U1353" s="57" t="s">
        <v>178</v>
      </c>
      <c r="V1353" s="58">
        <f t="shared" ca="1" si="600"/>
        <v>0</v>
      </c>
      <c r="W1353" s="59"/>
      <c r="X1353" s="60"/>
      <c r="Y1353" s="61">
        <v>48752.894999999997</v>
      </c>
      <c r="Z1353" s="56">
        <f t="shared" ca="1" si="604"/>
        <v>0</v>
      </c>
      <c r="AA1353" s="56">
        <f t="shared" ca="1" si="604"/>
        <v>0</v>
      </c>
      <c r="AB1353" s="56">
        <f t="shared" ca="1" si="604"/>
        <v>0</v>
      </c>
      <c r="AC1353" s="56">
        <f t="shared" ca="1" si="604"/>
        <v>0</v>
      </c>
      <c r="AD1353" s="56">
        <f t="shared" ca="1" si="604"/>
        <v>0</v>
      </c>
      <c r="AE1353" s="56">
        <f t="shared" ca="1" si="604"/>
        <v>0</v>
      </c>
      <c r="AF1353" s="56">
        <f t="shared" ca="1" si="604"/>
        <v>0</v>
      </c>
      <c r="AG1353" s="56">
        <f t="shared" ca="1" si="604"/>
        <v>0</v>
      </c>
      <c r="AH1353" s="56">
        <f t="shared" ca="1" si="604"/>
        <v>0</v>
      </c>
      <c r="AI1353" s="56">
        <f t="shared" ca="1" si="604"/>
        <v>0</v>
      </c>
      <c r="AJ1353" s="56">
        <f t="shared" ca="1" si="605"/>
        <v>0</v>
      </c>
      <c r="AK1353" s="56">
        <f t="shared" ca="1" si="605"/>
        <v>0</v>
      </c>
      <c r="AL1353" s="56">
        <f t="shared" ca="1" si="605"/>
        <v>0</v>
      </c>
      <c r="AM1353" s="56">
        <f t="shared" ca="1" si="605"/>
        <v>0</v>
      </c>
      <c r="AN1353" s="56">
        <f t="shared" ca="1" si="605"/>
        <v>48752.894999999997</v>
      </c>
      <c r="AO1353" s="56">
        <f t="shared" ca="1" si="605"/>
        <v>0</v>
      </c>
      <c r="AP1353" s="56">
        <f t="shared" ca="1" si="605"/>
        <v>0</v>
      </c>
      <c r="AQ1353" s="56">
        <f t="shared" ca="1" si="605"/>
        <v>0</v>
      </c>
      <c r="AR1353" s="56">
        <f t="shared" ca="1" si="605"/>
        <v>0</v>
      </c>
      <c r="AS1353" s="56">
        <f t="shared" ca="1" si="605"/>
        <v>0</v>
      </c>
      <c r="AT1353" s="56">
        <f t="shared" ca="1" si="606"/>
        <v>0</v>
      </c>
      <c r="AU1353" s="56">
        <f t="shared" ca="1" si="606"/>
        <v>0</v>
      </c>
      <c r="AV1353" s="56">
        <f t="shared" ca="1" si="606"/>
        <v>0</v>
      </c>
      <c r="AW1353" s="56">
        <f t="shared" ca="1" si="606"/>
        <v>0</v>
      </c>
      <c r="AX1353" s="56">
        <f t="shared" ca="1" si="606"/>
        <v>0</v>
      </c>
      <c r="AY1353" s="56">
        <f t="shared" ca="1" si="606"/>
        <v>0</v>
      </c>
      <c r="AZ1353" s="56">
        <f t="shared" ca="1" si="606"/>
        <v>0</v>
      </c>
      <c r="BA1353" s="56">
        <f t="shared" ca="1" si="606"/>
        <v>0</v>
      </c>
      <c r="BB1353" s="56">
        <f t="shared" ca="1" si="606"/>
        <v>0</v>
      </c>
      <c r="BC1353" s="56">
        <f t="shared" ca="1" si="606"/>
        <v>0</v>
      </c>
      <c r="BD1353" s="56">
        <f t="shared" ca="1" si="606"/>
        <v>0</v>
      </c>
      <c r="BE1353" s="56">
        <f t="shared" ca="1" si="606"/>
        <v>0</v>
      </c>
      <c r="BF1353" s="56">
        <f t="shared" ca="1" si="606"/>
        <v>0</v>
      </c>
      <c r="BG1353" s="56">
        <f t="shared" ca="1" si="606"/>
        <v>0</v>
      </c>
      <c r="BH1353" s="1"/>
    </row>
    <row r="1354" spans="2:60" s="4" customFormat="1" ht="12" customHeight="1" x14ac:dyDescent="0.2">
      <c r="B1354" s="3" t="s">
        <v>2651</v>
      </c>
      <c r="C1354" s="4" t="s">
        <v>1717</v>
      </c>
      <c r="E1354" s="62"/>
      <c r="F1354" s="63" t="s">
        <v>1678</v>
      </c>
      <c r="G1354" s="50" t="s">
        <v>1678</v>
      </c>
      <c r="H1354" s="50" t="s">
        <v>1678</v>
      </c>
      <c r="I1354" s="51"/>
      <c r="J1354" s="52">
        <v>30</v>
      </c>
      <c r="K1354" s="52"/>
      <c r="L1354" s="53">
        <v>43697</v>
      </c>
      <c r="M1354" s="54">
        <f t="shared" si="593"/>
        <v>2</v>
      </c>
      <c r="N1354" s="52">
        <f t="shared" si="594"/>
        <v>34</v>
      </c>
      <c r="O1354" s="55">
        <f t="shared" ca="1" si="595"/>
        <v>34</v>
      </c>
      <c r="P1354" s="55" t="str">
        <f t="shared" ca="1" si="596"/>
        <v>2019.8</v>
      </c>
      <c r="Q1354" s="56">
        <f t="shared" si="597"/>
        <v>0</v>
      </c>
      <c r="R1354" s="52">
        <f t="shared" ca="1" si="598"/>
        <v>-41</v>
      </c>
      <c r="S1354" s="52"/>
      <c r="T1354" s="52" t="str">
        <f t="shared" ca="1" si="599"/>
        <v/>
      </c>
      <c r="U1354" s="57" t="s">
        <v>178</v>
      </c>
      <c r="V1354" s="58">
        <f t="shared" ca="1" si="600"/>
        <v>0</v>
      </c>
      <c r="W1354" s="59"/>
      <c r="X1354" s="60"/>
      <c r="Y1354" s="61">
        <v>0</v>
      </c>
      <c r="Z1354" s="56">
        <f t="shared" ref="Z1354:AI1363" ca="1" si="607">IF($O1354-WEEKNUM(Z$1815)=0,$Y1354,0)</f>
        <v>0</v>
      </c>
      <c r="AA1354" s="56">
        <f t="shared" ca="1" si="607"/>
        <v>0</v>
      </c>
      <c r="AB1354" s="56">
        <f t="shared" ca="1" si="607"/>
        <v>0</v>
      </c>
      <c r="AC1354" s="56">
        <f t="shared" ca="1" si="607"/>
        <v>0</v>
      </c>
      <c r="AD1354" s="56">
        <f t="shared" ca="1" si="607"/>
        <v>0</v>
      </c>
      <c r="AE1354" s="56">
        <f t="shared" ca="1" si="607"/>
        <v>0</v>
      </c>
      <c r="AF1354" s="56">
        <f t="shared" ca="1" si="607"/>
        <v>0</v>
      </c>
      <c r="AG1354" s="56">
        <f t="shared" ca="1" si="607"/>
        <v>0</v>
      </c>
      <c r="AH1354" s="56">
        <f t="shared" ca="1" si="607"/>
        <v>0</v>
      </c>
      <c r="AI1354" s="56">
        <f t="shared" ca="1" si="607"/>
        <v>0</v>
      </c>
      <c r="AJ1354" s="56">
        <f t="shared" ref="AJ1354:AS1363" ca="1" si="608">IF($O1354-WEEKNUM(AJ$1815)=0,$Y1354,0)</f>
        <v>0</v>
      </c>
      <c r="AK1354" s="56">
        <f t="shared" ca="1" si="608"/>
        <v>0</v>
      </c>
      <c r="AL1354" s="56">
        <f t="shared" ca="1" si="608"/>
        <v>0</v>
      </c>
      <c r="AM1354" s="56">
        <f t="shared" ca="1" si="608"/>
        <v>0</v>
      </c>
      <c r="AN1354" s="56">
        <f t="shared" ca="1" si="608"/>
        <v>0</v>
      </c>
      <c r="AO1354" s="56">
        <f t="shared" ca="1" si="608"/>
        <v>0</v>
      </c>
      <c r="AP1354" s="56">
        <f t="shared" ca="1" si="608"/>
        <v>0</v>
      </c>
      <c r="AQ1354" s="56">
        <f t="shared" ca="1" si="608"/>
        <v>0</v>
      </c>
      <c r="AR1354" s="56">
        <f t="shared" ca="1" si="608"/>
        <v>0</v>
      </c>
      <c r="AS1354" s="56">
        <f t="shared" ca="1" si="608"/>
        <v>0</v>
      </c>
      <c r="AT1354" s="56">
        <f t="shared" ref="AT1354:BG1363" ca="1" si="609">IF($O1354-WEEKNUM(AT$1815)=0,$Y1354,0)</f>
        <v>0</v>
      </c>
      <c r="AU1354" s="56">
        <f t="shared" ca="1" si="609"/>
        <v>0</v>
      </c>
      <c r="AV1354" s="56">
        <f t="shared" ca="1" si="609"/>
        <v>0</v>
      </c>
      <c r="AW1354" s="56">
        <f t="shared" ca="1" si="609"/>
        <v>0</v>
      </c>
      <c r="AX1354" s="56">
        <f t="shared" ca="1" si="609"/>
        <v>0</v>
      </c>
      <c r="AY1354" s="56">
        <f t="shared" ca="1" si="609"/>
        <v>0</v>
      </c>
      <c r="AZ1354" s="56">
        <f t="shared" ca="1" si="609"/>
        <v>0</v>
      </c>
      <c r="BA1354" s="56">
        <f t="shared" ca="1" si="609"/>
        <v>0</v>
      </c>
      <c r="BB1354" s="56">
        <f t="shared" ca="1" si="609"/>
        <v>0</v>
      </c>
      <c r="BC1354" s="56">
        <f t="shared" ca="1" si="609"/>
        <v>0</v>
      </c>
      <c r="BD1354" s="56">
        <f t="shared" ca="1" si="609"/>
        <v>0</v>
      </c>
      <c r="BE1354" s="56">
        <f t="shared" ca="1" si="609"/>
        <v>0</v>
      </c>
      <c r="BF1354" s="56">
        <f t="shared" ca="1" si="609"/>
        <v>0</v>
      </c>
      <c r="BG1354" s="56">
        <f t="shared" ca="1" si="609"/>
        <v>0</v>
      </c>
      <c r="BH1354" s="1"/>
    </row>
    <row r="1355" spans="2:60" s="4" customFormat="1" ht="12" customHeight="1" x14ac:dyDescent="0.2">
      <c r="B1355" s="3" t="s">
        <v>2651</v>
      </c>
      <c r="C1355" s="4" t="s">
        <v>1717</v>
      </c>
      <c r="E1355" s="62"/>
      <c r="F1355" s="63" t="s">
        <v>1678</v>
      </c>
      <c r="G1355" s="50" t="s">
        <v>1678</v>
      </c>
      <c r="H1355" s="50" t="s">
        <v>1678</v>
      </c>
      <c r="I1355" s="51"/>
      <c r="J1355" s="52">
        <v>30</v>
      </c>
      <c r="K1355" s="52"/>
      <c r="L1355" s="53">
        <v>43704</v>
      </c>
      <c r="M1355" s="54">
        <f t="shared" si="593"/>
        <v>2</v>
      </c>
      <c r="N1355" s="52">
        <f t="shared" si="594"/>
        <v>35</v>
      </c>
      <c r="O1355" s="55">
        <f t="shared" ca="1" si="595"/>
        <v>35</v>
      </c>
      <c r="P1355" s="55" t="str">
        <f t="shared" ca="1" si="596"/>
        <v>2019.8</v>
      </c>
      <c r="Q1355" s="56">
        <f t="shared" si="597"/>
        <v>0</v>
      </c>
      <c r="R1355" s="52">
        <f t="shared" ca="1" si="598"/>
        <v>-48</v>
      </c>
      <c r="S1355" s="52"/>
      <c r="T1355" s="52" t="str">
        <f t="shared" ca="1" si="599"/>
        <v/>
      </c>
      <c r="U1355" s="57" t="s">
        <v>178</v>
      </c>
      <c r="V1355" s="58">
        <f t="shared" ca="1" si="600"/>
        <v>0</v>
      </c>
      <c r="W1355" s="59"/>
      <c r="X1355" s="60"/>
      <c r="Y1355" s="61">
        <v>0</v>
      </c>
      <c r="Z1355" s="56">
        <f t="shared" ca="1" si="607"/>
        <v>0</v>
      </c>
      <c r="AA1355" s="56">
        <f t="shared" ca="1" si="607"/>
        <v>0</v>
      </c>
      <c r="AB1355" s="56">
        <f t="shared" ca="1" si="607"/>
        <v>0</v>
      </c>
      <c r="AC1355" s="56">
        <f t="shared" ca="1" si="607"/>
        <v>0</v>
      </c>
      <c r="AD1355" s="56">
        <f t="shared" ca="1" si="607"/>
        <v>0</v>
      </c>
      <c r="AE1355" s="56">
        <f t="shared" ca="1" si="607"/>
        <v>0</v>
      </c>
      <c r="AF1355" s="56">
        <f t="shared" ca="1" si="607"/>
        <v>0</v>
      </c>
      <c r="AG1355" s="56">
        <f t="shared" ca="1" si="607"/>
        <v>0</v>
      </c>
      <c r="AH1355" s="56">
        <f t="shared" ca="1" si="607"/>
        <v>0</v>
      </c>
      <c r="AI1355" s="56">
        <f t="shared" ca="1" si="607"/>
        <v>0</v>
      </c>
      <c r="AJ1355" s="56">
        <f t="shared" ca="1" si="608"/>
        <v>0</v>
      </c>
      <c r="AK1355" s="56">
        <f t="shared" ca="1" si="608"/>
        <v>0</v>
      </c>
      <c r="AL1355" s="56">
        <f t="shared" ca="1" si="608"/>
        <v>0</v>
      </c>
      <c r="AM1355" s="56">
        <f t="shared" ca="1" si="608"/>
        <v>0</v>
      </c>
      <c r="AN1355" s="56">
        <f t="shared" ca="1" si="608"/>
        <v>0</v>
      </c>
      <c r="AO1355" s="56">
        <f t="shared" ca="1" si="608"/>
        <v>0</v>
      </c>
      <c r="AP1355" s="56">
        <f t="shared" ca="1" si="608"/>
        <v>0</v>
      </c>
      <c r="AQ1355" s="56">
        <f t="shared" ca="1" si="608"/>
        <v>0</v>
      </c>
      <c r="AR1355" s="56">
        <f t="shared" ca="1" si="608"/>
        <v>0</v>
      </c>
      <c r="AS1355" s="56">
        <f t="shared" ca="1" si="608"/>
        <v>0</v>
      </c>
      <c r="AT1355" s="56">
        <f t="shared" ca="1" si="609"/>
        <v>0</v>
      </c>
      <c r="AU1355" s="56">
        <f t="shared" ca="1" si="609"/>
        <v>0</v>
      </c>
      <c r="AV1355" s="56">
        <f t="shared" ca="1" si="609"/>
        <v>0</v>
      </c>
      <c r="AW1355" s="56">
        <f t="shared" ca="1" si="609"/>
        <v>0</v>
      </c>
      <c r="AX1355" s="56">
        <f t="shared" ca="1" si="609"/>
        <v>0</v>
      </c>
      <c r="AY1355" s="56">
        <f t="shared" ca="1" si="609"/>
        <v>0</v>
      </c>
      <c r="AZ1355" s="56">
        <f t="shared" ca="1" si="609"/>
        <v>0</v>
      </c>
      <c r="BA1355" s="56">
        <f t="shared" ca="1" si="609"/>
        <v>0</v>
      </c>
      <c r="BB1355" s="56">
        <f t="shared" ca="1" si="609"/>
        <v>0</v>
      </c>
      <c r="BC1355" s="56">
        <f t="shared" ca="1" si="609"/>
        <v>0</v>
      </c>
      <c r="BD1355" s="56">
        <f t="shared" ca="1" si="609"/>
        <v>0</v>
      </c>
      <c r="BE1355" s="56">
        <f t="shared" ca="1" si="609"/>
        <v>0</v>
      </c>
      <c r="BF1355" s="56">
        <f t="shared" ca="1" si="609"/>
        <v>0</v>
      </c>
      <c r="BG1355" s="56">
        <f t="shared" ca="1" si="609"/>
        <v>0</v>
      </c>
      <c r="BH1355" s="1"/>
    </row>
    <row r="1356" spans="2:60" s="4" customFormat="1" ht="12" customHeight="1" x14ac:dyDescent="0.2">
      <c r="B1356" s="3" t="s">
        <v>2651</v>
      </c>
      <c r="C1356" s="4" t="s">
        <v>1717</v>
      </c>
      <c r="E1356" s="62"/>
      <c r="F1356" s="63" t="s">
        <v>1678</v>
      </c>
      <c r="G1356" s="50" t="s">
        <v>1678</v>
      </c>
      <c r="H1356" s="50" t="s">
        <v>1678</v>
      </c>
      <c r="I1356" s="51"/>
      <c r="J1356" s="52">
        <v>30</v>
      </c>
      <c r="K1356" s="52"/>
      <c r="L1356" s="53">
        <v>43711</v>
      </c>
      <c r="M1356" s="54">
        <f t="shared" si="593"/>
        <v>2</v>
      </c>
      <c r="N1356" s="52">
        <f t="shared" si="594"/>
        <v>36</v>
      </c>
      <c r="O1356" s="55">
        <f t="shared" ca="1" si="595"/>
        <v>36</v>
      </c>
      <c r="P1356" s="55" t="str">
        <f t="shared" ca="1" si="596"/>
        <v>2019.9</v>
      </c>
      <c r="Q1356" s="56">
        <f t="shared" si="597"/>
        <v>0</v>
      </c>
      <c r="R1356" s="52">
        <f t="shared" ca="1" si="598"/>
        <v>-55</v>
      </c>
      <c r="S1356" s="52"/>
      <c r="T1356" s="52" t="str">
        <f t="shared" ca="1" si="599"/>
        <v/>
      </c>
      <c r="U1356" s="57" t="s">
        <v>178</v>
      </c>
      <c r="V1356" s="58">
        <f t="shared" ca="1" si="600"/>
        <v>0</v>
      </c>
      <c r="W1356" s="59"/>
      <c r="X1356" s="60"/>
      <c r="Y1356" s="61">
        <v>0</v>
      </c>
      <c r="Z1356" s="56">
        <f t="shared" ca="1" si="607"/>
        <v>0</v>
      </c>
      <c r="AA1356" s="56">
        <f t="shared" ca="1" si="607"/>
        <v>0</v>
      </c>
      <c r="AB1356" s="56">
        <f t="shared" ca="1" si="607"/>
        <v>0</v>
      </c>
      <c r="AC1356" s="56">
        <f t="shared" ca="1" si="607"/>
        <v>0</v>
      </c>
      <c r="AD1356" s="56">
        <f t="shared" ca="1" si="607"/>
        <v>0</v>
      </c>
      <c r="AE1356" s="56">
        <f t="shared" ca="1" si="607"/>
        <v>0</v>
      </c>
      <c r="AF1356" s="56">
        <f t="shared" ca="1" si="607"/>
        <v>0</v>
      </c>
      <c r="AG1356" s="56">
        <f t="shared" ca="1" si="607"/>
        <v>0</v>
      </c>
      <c r="AH1356" s="56">
        <f t="shared" ca="1" si="607"/>
        <v>0</v>
      </c>
      <c r="AI1356" s="56">
        <f t="shared" ca="1" si="607"/>
        <v>0</v>
      </c>
      <c r="AJ1356" s="56">
        <f t="shared" ca="1" si="608"/>
        <v>0</v>
      </c>
      <c r="AK1356" s="56">
        <f t="shared" ca="1" si="608"/>
        <v>0</v>
      </c>
      <c r="AL1356" s="56">
        <f t="shared" ca="1" si="608"/>
        <v>0</v>
      </c>
      <c r="AM1356" s="56">
        <f t="shared" ca="1" si="608"/>
        <v>0</v>
      </c>
      <c r="AN1356" s="56">
        <f t="shared" ca="1" si="608"/>
        <v>0</v>
      </c>
      <c r="AO1356" s="56">
        <f t="shared" ca="1" si="608"/>
        <v>0</v>
      </c>
      <c r="AP1356" s="56">
        <f t="shared" ca="1" si="608"/>
        <v>0</v>
      </c>
      <c r="AQ1356" s="56">
        <f t="shared" ca="1" si="608"/>
        <v>0</v>
      </c>
      <c r="AR1356" s="56">
        <f t="shared" ca="1" si="608"/>
        <v>0</v>
      </c>
      <c r="AS1356" s="56">
        <f t="shared" ca="1" si="608"/>
        <v>0</v>
      </c>
      <c r="AT1356" s="56">
        <f t="shared" ca="1" si="609"/>
        <v>0</v>
      </c>
      <c r="AU1356" s="56">
        <f t="shared" ca="1" si="609"/>
        <v>0</v>
      </c>
      <c r="AV1356" s="56">
        <f t="shared" ca="1" si="609"/>
        <v>0</v>
      </c>
      <c r="AW1356" s="56">
        <f t="shared" ca="1" si="609"/>
        <v>0</v>
      </c>
      <c r="AX1356" s="56">
        <f t="shared" ca="1" si="609"/>
        <v>0</v>
      </c>
      <c r="AY1356" s="56">
        <f t="shared" ca="1" si="609"/>
        <v>0</v>
      </c>
      <c r="AZ1356" s="56">
        <f t="shared" ca="1" si="609"/>
        <v>0</v>
      </c>
      <c r="BA1356" s="56">
        <f t="shared" ca="1" si="609"/>
        <v>0</v>
      </c>
      <c r="BB1356" s="56">
        <f t="shared" ca="1" si="609"/>
        <v>0</v>
      </c>
      <c r="BC1356" s="56">
        <f t="shared" ca="1" si="609"/>
        <v>0</v>
      </c>
      <c r="BD1356" s="56">
        <f t="shared" ca="1" si="609"/>
        <v>0</v>
      </c>
      <c r="BE1356" s="56">
        <f t="shared" ca="1" si="609"/>
        <v>0</v>
      </c>
      <c r="BF1356" s="56">
        <f t="shared" ca="1" si="609"/>
        <v>0</v>
      </c>
      <c r="BG1356" s="56">
        <f t="shared" ca="1" si="609"/>
        <v>0</v>
      </c>
      <c r="BH1356" s="1"/>
    </row>
    <row r="1357" spans="2:60" s="4" customFormat="1" ht="12" customHeight="1" x14ac:dyDescent="0.2">
      <c r="B1357" s="3" t="s">
        <v>2651</v>
      </c>
      <c r="C1357" s="4" t="s">
        <v>1717</v>
      </c>
      <c r="E1357" s="62"/>
      <c r="F1357" s="63" t="s">
        <v>1678</v>
      </c>
      <c r="G1357" s="50" t="s">
        <v>1678</v>
      </c>
      <c r="H1357" s="50" t="s">
        <v>1678</v>
      </c>
      <c r="I1357" s="51"/>
      <c r="J1357" s="52">
        <v>30</v>
      </c>
      <c r="K1357" s="52"/>
      <c r="L1357" s="53">
        <v>43718</v>
      </c>
      <c r="M1357" s="54">
        <f t="shared" si="593"/>
        <v>2</v>
      </c>
      <c r="N1357" s="52">
        <f t="shared" si="594"/>
        <v>37</v>
      </c>
      <c r="O1357" s="55">
        <f t="shared" ca="1" si="595"/>
        <v>37</v>
      </c>
      <c r="P1357" s="55" t="str">
        <f t="shared" ca="1" si="596"/>
        <v>2019.9</v>
      </c>
      <c r="Q1357" s="56">
        <f t="shared" si="597"/>
        <v>48752.894999999997</v>
      </c>
      <c r="R1357" s="52">
        <f t="shared" ca="1" si="598"/>
        <v>-62</v>
      </c>
      <c r="S1357" s="52"/>
      <c r="T1357" s="52" t="str">
        <f t="shared" ca="1" si="599"/>
        <v/>
      </c>
      <c r="U1357" s="57" t="s">
        <v>178</v>
      </c>
      <c r="V1357" s="58">
        <f t="shared" ca="1" si="600"/>
        <v>0</v>
      </c>
      <c r="W1357" s="59"/>
      <c r="X1357" s="60"/>
      <c r="Y1357" s="61">
        <v>48752.894999999997</v>
      </c>
      <c r="Z1357" s="56">
        <f t="shared" ca="1" si="607"/>
        <v>0</v>
      </c>
      <c r="AA1357" s="56">
        <f t="shared" ca="1" si="607"/>
        <v>0</v>
      </c>
      <c r="AB1357" s="56">
        <f t="shared" ca="1" si="607"/>
        <v>0</v>
      </c>
      <c r="AC1357" s="56">
        <f t="shared" ca="1" si="607"/>
        <v>0</v>
      </c>
      <c r="AD1357" s="56">
        <f t="shared" ca="1" si="607"/>
        <v>0</v>
      </c>
      <c r="AE1357" s="56">
        <f t="shared" ca="1" si="607"/>
        <v>0</v>
      </c>
      <c r="AF1357" s="56">
        <f t="shared" ca="1" si="607"/>
        <v>0</v>
      </c>
      <c r="AG1357" s="56">
        <f t="shared" ca="1" si="607"/>
        <v>0</v>
      </c>
      <c r="AH1357" s="56">
        <f t="shared" ca="1" si="607"/>
        <v>0</v>
      </c>
      <c r="AI1357" s="56">
        <f t="shared" ca="1" si="607"/>
        <v>0</v>
      </c>
      <c r="AJ1357" s="56">
        <f t="shared" ca="1" si="608"/>
        <v>0</v>
      </c>
      <c r="AK1357" s="56">
        <f t="shared" ca="1" si="608"/>
        <v>0</v>
      </c>
      <c r="AL1357" s="56">
        <f t="shared" ca="1" si="608"/>
        <v>0</v>
      </c>
      <c r="AM1357" s="56">
        <f t="shared" ca="1" si="608"/>
        <v>0</v>
      </c>
      <c r="AN1357" s="56">
        <f t="shared" ca="1" si="608"/>
        <v>0</v>
      </c>
      <c r="AO1357" s="56">
        <f t="shared" ca="1" si="608"/>
        <v>0</v>
      </c>
      <c r="AP1357" s="56">
        <f t="shared" ca="1" si="608"/>
        <v>0</v>
      </c>
      <c r="AQ1357" s="56">
        <f t="shared" ca="1" si="608"/>
        <v>0</v>
      </c>
      <c r="AR1357" s="56">
        <f t="shared" ca="1" si="608"/>
        <v>48752.894999999997</v>
      </c>
      <c r="AS1357" s="56">
        <f t="shared" ca="1" si="608"/>
        <v>0</v>
      </c>
      <c r="AT1357" s="56">
        <f t="shared" ca="1" si="609"/>
        <v>0</v>
      </c>
      <c r="AU1357" s="56">
        <f t="shared" ca="1" si="609"/>
        <v>0</v>
      </c>
      <c r="AV1357" s="56">
        <f t="shared" ca="1" si="609"/>
        <v>0</v>
      </c>
      <c r="AW1357" s="56">
        <f t="shared" ca="1" si="609"/>
        <v>0</v>
      </c>
      <c r="AX1357" s="56">
        <f t="shared" ca="1" si="609"/>
        <v>0</v>
      </c>
      <c r="AY1357" s="56">
        <f t="shared" ca="1" si="609"/>
        <v>0</v>
      </c>
      <c r="AZ1357" s="56">
        <f t="shared" ca="1" si="609"/>
        <v>0</v>
      </c>
      <c r="BA1357" s="56">
        <f t="shared" ca="1" si="609"/>
        <v>0</v>
      </c>
      <c r="BB1357" s="56">
        <f t="shared" ca="1" si="609"/>
        <v>0</v>
      </c>
      <c r="BC1357" s="56">
        <f t="shared" ca="1" si="609"/>
        <v>0</v>
      </c>
      <c r="BD1357" s="56">
        <f t="shared" ca="1" si="609"/>
        <v>0</v>
      </c>
      <c r="BE1357" s="56">
        <f t="shared" ca="1" si="609"/>
        <v>0</v>
      </c>
      <c r="BF1357" s="56">
        <f t="shared" ca="1" si="609"/>
        <v>0</v>
      </c>
      <c r="BG1357" s="56">
        <f t="shared" ca="1" si="609"/>
        <v>0</v>
      </c>
      <c r="BH1357" s="1"/>
    </row>
    <row r="1358" spans="2:60" s="4" customFormat="1" ht="12" customHeight="1" x14ac:dyDescent="0.2">
      <c r="B1358" s="3" t="s">
        <v>2651</v>
      </c>
      <c r="C1358" s="4" t="s">
        <v>1717</v>
      </c>
      <c r="E1358" s="62"/>
      <c r="F1358" s="63" t="s">
        <v>1678</v>
      </c>
      <c r="G1358" s="50" t="s">
        <v>1678</v>
      </c>
      <c r="H1358" s="50" t="s">
        <v>1678</v>
      </c>
      <c r="I1358" s="51"/>
      <c r="J1358" s="52">
        <v>30</v>
      </c>
      <c r="K1358" s="52"/>
      <c r="L1358" s="53">
        <v>43725</v>
      </c>
      <c r="M1358" s="54">
        <f t="shared" si="593"/>
        <v>2</v>
      </c>
      <c r="N1358" s="52">
        <f t="shared" si="594"/>
        <v>38</v>
      </c>
      <c r="O1358" s="55">
        <f t="shared" ca="1" si="595"/>
        <v>38</v>
      </c>
      <c r="P1358" s="55" t="str">
        <f t="shared" ca="1" si="596"/>
        <v>2019.9</v>
      </c>
      <c r="Q1358" s="56">
        <f t="shared" si="597"/>
        <v>0</v>
      </c>
      <c r="R1358" s="52">
        <f t="shared" ca="1" si="598"/>
        <v>-69</v>
      </c>
      <c r="S1358" s="52"/>
      <c r="T1358" s="52" t="str">
        <f t="shared" ca="1" si="599"/>
        <v/>
      </c>
      <c r="U1358" s="57" t="s">
        <v>178</v>
      </c>
      <c r="V1358" s="58">
        <f t="shared" ca="1" si="600"/>
        <v>0</v>
      </c>
      <c r="W1358" s="59"/>
      <c r="X1358" s="60"/>
      <c r="Y1358" s="61">
        <v>0</v>
      </c>
      <c r="Z1358" s="56">
        <f t="shared" ca="1" si="607"/>
        <v>0</v>
      </c>
      <c r="AA1358" s="56">
        <f t="shared" ca="1" si="607"/>
        <v>0</v>
      </c>
      <c r="AB1358" s="56">
        <f t="shared" ca="1" si="607"/>
        <v>0</v>
      </c>
      <c r="AC1358" s="56">
        <f t="shared" ca="1" si="607"/>
        <v>0</v>
      </c>
      <c r="AD1358" s="56">
        <f t="shared" ca="1" si="607"/>
        <v>0</v>
      </c>
      <c r="AE1358" s="56">
        <f t="shared" ca="1" si="607"/>
        <v>0</v>
      </c>
      <c r="AF1358" s="56">
        <f t="shared" ca="1" si="607"/>
        <v>0</v>
      </c>
      <c r="AG1358" s="56">
        <f t="shared" ca="1" si="607"/>
        <v>0</v>
      </c>
      <c r="AH1358" s="56">
        <f t="shared" ca="1" si="607"/>
        <v>0</v>
      </c>
      <c r="AI1358" s="56">
        <f t="shared" ca="1" si="607"/>
        <v>0</v>
      </c>
      <c r="AJ1358" s="56">
        <f t="shared" ca="1" si="608"/>
        <v>0</v>
      </c>
      <c r="AK1358" s="56">
        <f t="shared" ca="1" si="608"/>
        <v>0</v>
      </c>
      <c r="AL1358" s="56">
        <f t="shared" ca="1" si="608"/>
        <v>0</v>
      </c>
      <c r="AM1358" s="56">
        <f t="shared" ca="1" si="608"/>
        <v>0</v>
      </c>
      <c r="AN1358" s="56">
        <f t="shared" ca="1" si="608"/>
        <v>0</v>
      </c>
      <c r="AO1358" s="56">
        <f t="shared" ca="1" si="608"/>
        <v>0</v>
      </c>
      <c r="AP1358" s="56">
        <f t="shared" ca="1" si="608"/>
        <v>0</v>
      </c>
      <c r="AQ1358" s="56">
        <f t="shared" ca="1" si="608"/>
        <v>0</v>
      </c>
      <c r="AR1358" s="56">
        <f t="shared" ca="1" si="608"/>
        <v>0</v>
      </c>
      <c r="AS1358" s="56">
        <f t="shared" ca="1" si="608"/>
        <v>0</v>
      </c>
      <c r="AT1358" s="56">
        <f t="shared" ca="1" si="609"/>
        <v>0</v>
      </c>
      <c r="AU1358" s="56">
        <f t="shared" ca="1" si="609"/>
        <v>0</v>
      </c>
      <c r="AV1358" s="56">
        <f t="shared" ca="1" si="609"/>
        <v>0</v>
      </c>
      <c r="AW1358" s="56">
        <f t="shared" ca="1" si="609"/>
        <v>0</v>
      </c>
      <c r="AX1358" s="56">
        <f t="shared" ca="1" si="609"/>
        <v>0</v>
      </c>
      <c r="AY1358" s="56">
        <f t="shared" ca="1" si="609"/>
        <v>0</v>
      </c>
      <c r="AZ1358" s="56">
        <f t="shared" ca="1" si="609"/>
        <v>0</v>
      </c>
      <c r="BA1358" s="56">
        <f t="shared" ca="1" si="609"/>
        <v>0</v>
      </c>
      <c r="BB1358" s="56">
        <f t="shared" ca="1" si="609"/>
        <v>0</v>
      </c>
      <c r="BC1358" s="56">
        <f t="shared" ca="1" si="609"/>
        <v>0</v>
      </c>
      <c r="BD1358" s="56">
        <f t="shared" ca="1" si="609"/>
        <v>0</v>
      </c>
      <c r="BE1358" s="56">
        <f t="shared" ca="1" si="609"/>
        <v>0</v>
      </c>
      <c r="BF1358" s="56">
        <f t="shared" ca="1" si="609"/>
        <v>0</v>
      </c>
      <c r="BG1358" s="56">
        <f t="shared" ca="1" si="609"/>
        <v>0</v>
      </c>
      <c r="BH1358" s="1"/>
    </row>
    <row r="1359" spans="2:60" s="4" customFormat="1" ht="12" customHeight="1" x14ac:dyDescent="0.2">
      <c r="B1359" s="3" t="s">
        <v>2651</v>
      </c>
      <c r="C1359" s="4" t="s">
        <v>1717</v>
      </c>
      <c r="E1359" s="62"/>
      <c r="F1359" s="63" t="s">
        <v>1678</v>
      </c>
      <c r="G1359" s="50" t="s">
        <v>1678</v>
      </c>
      <c r="H1359" s="50" t="s">
        <v>1678</v>
      </c>
      <c r="I1359" s="51"/>
      <c r="J1359" s="52">
        <v>30</v>
      </c>
      <c r="K1359" s="52"/>
      <c r="L1359" s="53">
        <v>43732</v>
      </c>
      <c r="M1359" s="54">
        <f t="shared" si="593"/>
        <v>2</v>
      </c>
      <c r="N1359" s="52">
        <f t="shared" si="594"/>
        <v>39</v>
      </c>
      <c r="O1359" s="55">
        <f t="shared" ca="1" si="595"/>
        <v>39</v>
      </c>
      <c r="P1359" s="55" t="str">
        <f t="shared" ca="1" si="596"/>
        <v>2019.9</v>
      </c>
      <c r="Q1359" s="56">
        <f t="shared" si="597"/>
        <v>0</v>
      </c>
      <c r="R1359" s="52">
        <f t="shared" ca="1" si="598"/>
        <v>-76</v>
      </c>
      <c r="S1359" s="52"/>
      <c r="T1359" s="52" t="str">
        <f t="shared" ca="1" si="599"/>
        <v/>
      </c>
      <c r="U1359" s="57" t="s">
        <v>178</v>
      </c>
      <c r="V1359" s="58">
        <f t="shared" ca="1" si="600"/>
        <v>0</v>
      </c>
      <c r="W1359" s="59"/>
      <c r="X1359" s="60"/>
      <c r="Y1359" s="61">
        <v>0</v>
      </c>
      <c r="Z1359" s="56">
        <f t="shared" ca="1" si="607"/>
        <v>0</v>
      </c>
      <c r="AA1359" s="56">
        <f t="shared" ca="1" si="607"/>
        <v>0</v>
      </c>
      <c r="AB1359" s="56">
        <f t="shared" ca="1" si="607"/>
        <v>0</v>
      </c>
      <c r="AC1359" s="56">
        <f t="shared" ca="1" si="607"/>
        <v>0</v>
      </c>
      <c r="AD1359" s="56">
        <f t="shared" ca="1" si="607"/>
        <v>0</v>
      </c>
      <c r="AE1359" s="56">
        <f t="shared" ca="1" si="607"/>
        <v>0</v>
      </c>
      <c r="AF1359" s="56">
        <f t="shared" ca="1" si="607"/>
        <v>0</v>
      </c>
      <c r="AG1359" s="56">
        <f t="shared" ca="1" si="607"/>
        <v>0</v>
      </c>
      <c r="AH1359" s="56">
        <f t="shared" ca="1" si="607"/>
        <v>0</v>
      </c>
      <c r="AI1359" s="56">
        <f t="shared" ca="1" si="607"/>
        <v>0</v>
      </c>
      <c r="AJ1359" s="56">
        <f t="shared" ca="1" si="608"/>
        <v>0</v>
      </c>
      <c r="AK1359" s="56">
        <f t="shared" ca="1" si="608"/>
        <v>0</v>
      </c>
      <c r="AL1359" s="56">
        <f t="shared" ca="1" si="608"/>
        <v>0</v>
      </c>
      <c r="AM1359" s="56">
        <f t="shared" ca="1" si="608"/>
        <v>0</v>
      </c>
      <c r="AN1359" s="56">
        <f t="shared" ca="1" si="608"/>
        <v>0</v>
      </c>
      <c r="AO1359" s="56">
        <f t="shared" ca="1" si="608"/>
        <v>0</v>
      </c>
      <c r="AP1359" s="56">
        <f t="shared" ca="1" si="608"/>
        <v>0</v>
      </c>
      <c r="AQ1359" s="56">
        <f t="shared" ca="1" si="608"/>
        <v>0</v>
      </c>
      <c r="AR1359" s="56">
        <f t="shared" ca="1" si="608"/>
        <v>0</v>
      </c>
      <c r="AS1359" s="56">
        <f t="shared" ca="1" si="608"/>
        <v>0</v>
      </c>
      <c r="AT1359" s="56">
        <f t="shared" ca="1" si="609"/>
        <v>0</v>
      </c>
      <c r="AU1359" s="56">
        <f t="shared" ca="1" si="609"/>
        <v>0</v>
      </c>
      <c r="AV1359" s="56">
        <f t="shared" ca="1" si="609"/>
        <v>0</v>
      </c>
      <c r="AW1359" s="56">
        <f t="shared" ca="1" si="609"/>
        <v>0</v>
      </c>
      <c r="AX1359" s="56">
        <f t="shared" ca="1" si="609"/>
        <v>0</v>
      </c>
      <c r="AY1359" s="56">
        <f t="shared" ca="1" si="609"/>
        <v>0</v>
      </c>
      <c r="AZ1359" s="56">
        <f t="shared" ca="1" si="609"/>
        <v>0</v>
      </c>
      <c r="BA1359" s="56">
        <f t="shared" ca="1" si="609"/>
        <v>0</v>
      </c>
      <c r="BB1359" s="56">
        <f t="shared" ca="1" si="609"/>
        <v>0</v>
      </c>
      <c r="BC1359" s="56">
        <f t="shared" ca="1" si="609"/>
        <v>0</v>
      </c>
      <c r="BD1359" s="56">
        <f t="shared" ca="1" si="609"/>
        <v>0</v>
      </c>
      <c r="BE1359" s="56">
        <f t="shared" ca="1" si="609"/>
        <v>0</v>
      </c>
      <c r="BF1359" s="56">
        <f t="shared" ca="1" si="609"/>
        <v>0</v>
      </c>
      <c r="BG1359" s="56">
        <f t="shared" ca="1" si="609"/>
        <v>0</v>
      </c>
      <c r="BH1359" s="1"/>
    </row>
    <row r="1360" spans="2:60" s="4" customFormat="1" ht="12" customHeight="1" x14ac:dyDescent="0.2">
      <c r="B1360" s="3" t="s">
        <v>2651</v>
      </c>
      <c r="C1360" s="4" t="s">
        <v>1717</v>
      </c>
      <c r="E1360" s="62"/>
      <c r="F1360" s="63" t="s">
        <v>1678</v>
      </c>
      <c r="G1360" s="50" t="s">
        <v>1678</v>
      </c>
      <c r="H1360" s="50" t="s">
        <v>1678</v>
      </c>
      <c r="I1360" s="51"/>
      <c r="J1360" s="52">
        <v>30</v>
      </c>
      <c r="K1360" s="52"/>
      <c r="L1360" s="53">
        <v>43739</v>
      </c>
      <c r="M1360" s="54">
        <f t="shared" si="593"/>
        <v>2</v>
      </c>
      <c r="N1360" s="52">
        <f t="shared" si="594"/>
        <v>40</v>
      </c>
      <c r="O1360" s="55">
        <f t="shared" ca="1" si="595"/>
        <v>40</v>
      </c>
      <c r="P1360" s="55" t="str">
        <f t="shared" ca="1" si="596"/>
        <v>2019.10</v>
      </c>
      <c r="Q1360" s="56">
        <f t="shared" si="597"/>
        <v>0</v>
      </c>
      <c r="R1360" s="52">
        <f t="shared" ca="1" si="598"/>
        <v>-83</v>
      </c>
      <c r="S1360" s="52"/>
      <c r="T1360" s="52" t="str">
        <f t="shared" ca="1" si="599"/>
        <v/>
      </c>
      <c r="U1360" s="57" t="s">
        <v>178</v>
      </c>
      <c r="V1360" s="58">
        <f t="shared" ca="1" si="600"/>
        <v>0</v>
      </c>
      <c r="W1360" s="59"/>
      <c r="X1360" s="60"/>
      <c r="Y1360" s="61">
        <v>0</v>
      </c>
      <c r="Z1360" s="56">
        <f t="shared" ca="1" si="607"/>
        <v>0</v>
      </c>
      <c r="AA1360" s="56">
        <f t="shared" ca="1" si="607"/>
        <v>0</v>
      </c>
      <c r="AB1360" s="56">
        <f t="shared" ca="1" si="607"/>
        <v>0</v>
      </c>
      <c r="AC1360" s="56">
        <f t="shared" ca="1" si="607"/>
        <v>0</v>
      </c>
      <c r="AD1360" s="56">
        <f t="shared" ca="1" si="607"/>
        <v>0</v>
      </c>
      <c r="AE1360" s="56">
        <f t="shared" ca="1" si="607"/>
        <v>0</v>
      </c>
      <c r="AF1360" s="56">
        <f t="shared" ca="1" si="607"/>
        <v>0</v>
      </c>
      <c r="AG1360" s="56">
        <f t="shared" ca="1" si="607"/>
        <v>0</v>
      </c>
      <c r="AH1360" s="56">
        <f t="shared" ca="1" si="607"/>
        <v>0</v>
      </c>
      <c r="AI1360" s="56">
        <f t="shared" ca="1" si="607"/>
        <v>0</v>
      </c>
      <c r="AJ1360" s="56">
        <f t="shared" ca="1" si="608"/>
        <v>0</v>
      </c>
      <c r="AK1360" s="56">
        <f t="shared" ca="1" si="608"/>
        <v>0</v>
      </c>
      <c r="AL1360" s="56">
        <f t="shared" ca="1" si="608"/>
        <v>0</v>
      </c>
      <c r="AM1360" s="56">
        <f t="shared" ca="1" si="608"/>
        <v>0</v>
      </c>
      <c r="AN1360" s="56">
        <f t="shared" ca="1" si="608"/>
        <v>0</v>
      </c>
      <c r="AO1360" s="56">
        <f t="shared" ca="1" si="608"/>
        <v>0</v>
      </c>
      <c r="AP1360" s="56">
        <f t="shared" ca="1" si="608"/>
        <v>0</v>
      </c>
      <c r="AQ1360" s="56">
        <f t="shared" ca="1" si="608"/>
        <v>0</v>
      </c>
      <c r="AR1360" s="56">
        <f t="shared" ca="1" si="608"/>
        <v>0</v>
      </c>
      <c r="AS1360" s="56">
        <f t="shared" ca="1" si="608"/>
        <v>0</v>
      </c>
      <c r="AT1360" s="56">
        <f t="shared" ca="1" si="609"/>
        <v>0</v>
      </c>
      <c r="AU1360" s="56">
        <f t="shared" ca="1" si="609"/>
        <v>0</v>
      </c>
      <c r="AV1360" s="56">
        <f t="shared" ca="1" si="609"/>
        <v>0</v>
      </c>
      <c r="AW1360" s="56">
        <f t="shared" ca="1" si="609"/>
        <v>0</v>
      </c>
      <c r="AX1360" s="56">
        <f t="shared" ca="1" si="609"/>
        <v>0</v>
      </c>
      <c r="AY1360" s="56">
        <f t="shared" ca="1" si="609"/>
        <v>0</v>
      </c>
      <c r="AZ1360" s="56">
        <f t="shared" ca="1" si="609"/>
        <v>0</v>
      </c>
      <c r="BA1360" s="56">
        <f t="shared" ca="1" si="609"/>
        <v>0</v>
      </c>
      <c r="BB1360" s="56">
        <f t="shared" ca="1" si="609"/>
        <v>0</v>
      </c>
      <c r="BC1360" s="56">
        <f t="shared" ca="1" si="609"/>
        <v>0</v>
      </c>
      <c r="BD1360" s="56">
        <f t="shared" ca="1" si="609"/>
        <v>0</v>
      </c>
      <c r="BE1360" s="56">
        <f t="shared" ca="1" si="609"/>
        <v>0</v>
      </c>
      <c r="BF1360" s="56">
        <f t="shared" ca="1" si="609"/>
        <v>0</v>
      </c>
      <c r="BG1360" s="56">
        <f t="shared" ca="1" si="609"/>
        <v>0</v>
      </c>
      <c r="BH1360" s="1"/>
    </row>
    <row r="1361" spans="2:60" s="4" customFormat="1" ht="12" customHeight="1" x14ac:dyDescent="0.2">
      <c r="B1361" s="3" t="s">
        <v>2651</v>
      </c>
      <c r="C1361" s="4" t="s">
        <v>1717</v>
      </c>
      <c r="E1361" s="62"/>
      <c r="F1361" s="63" t="s">
        <v>1678</v>
      </c>
      <c r="G1361" s="50" t="s">
        <v>1678</v>
      </c>
      <c r="H1361" s="50" t="s">
        <v>1678</v>
      </c>
      <c r="I1361" s="51"/>
      <c r="J1361" s="52">
        <v>30</v>
      </c>
      <c r="K1361" s="52"/>
      <c r="L1361" s="53">
        <v>43746</v>
      </c>
      <c r="M1361" s="54">
        <f t="shared" si="593"/>
        <v>2</v>
      </c>
      <c r="N1361" s="52">
        <f t="shared" si="594"/>
        <v>41</v>
      </c>
      <c r="O1361" s="55">
        <f t="shared" ca="1" si="595"/>
        <v>41</v>
      </c>
      <c r="P1361" s="55" t="str">
        <f t="shared" ca="1" si="596"/>
        <v>2019.10</v>
      </c>
      <c r="Q1361" s="56">
        <f t="shared" si="597"/>
        <v>0</v>
      </c>
      <c r="R1361" s="52">
        <f t="shared" ca="1" si="598"/>
        <v>-90</v>
      </c>
      <c r="S1361" s="52"/>
      <c r="T1361" s="52" t="str">
        <f t="shared" ca="1" si="599"/>
        <v/>
      </c>
      <c r="U1361" s="57" t="s">
        <v>178</v>
      </c>
      <c r="V1361" s="58">
        <f t="shared" ca="1" si="600"/>
        <v>0</v>
      </c>
      <c r="W1361" s="59"/>
      <c r="X1361" s="60"/>
      <c r="Y1361" s="61">
        <v>0</v>
      </c>
      <c r="Z1361" s="56">
        <f t="shared" ca="1" si="607"/>
        <v>0</v>
      </c>
      <c r="AA1361" s="56">
        <f t="shared" ca="1" si="607"/>
        <v>0</v>
      </c>
      <c r="AB1361" s="56">
        <f t="shared" ca="1" si="607"/>
        <v>0</v>
      </c>
      <c r="AC1361" s="56">
        <f t="shared" ca="1" si="607"/>
        <v>0</v>
      </c>
      <c r="AD1361" s="56">
        <f t="shared" ca="1" si="607"/>
        <v>0</v>
      </c>
      <c r="AE1361" s="56">
        <f t="shared" ca="1" si="607"/>
        <v>0</v>
      </c>
      <c r="AF1361" s="56">
        <f t="shared" ca="1" si="607"/>
        <v>0</v>
      </c>
      <c r="AG1361" s="56">
        <f t="shared" ca="1" si="607"/>
        <v>0</v>
      </c>
      <c r="AH1361" s="56">
        <f t="shared" ca="1" si="607"/>
        <v>0</v>
      </c>
      <c r="AI1361" s="56">
        <f t="shared" ca="1" si="607"/>
        <v>0</v>
      </c>
      <c r="AJ1361" s="56">
        <f t="shared" ca="1" si="608"/>
        <v>0</v>
      </c>
      <c r="AK1361" s="56">
        <f t="shared" ca="1" si="608"/>
        <v>0</v>
      </c>
      <c r="AL1361" s="56">
        <f t="shared" ca="1" si="608"/>
        <v>0</v>
      </c>
      <c r="AM1361" s="56">
        <f t="shared" ca="1" si="608"/>
        <v>0</v>
      </c>
      <c r="AN1361" s="56">
        <f t="shared" ca="1" si="608"/>
        <v>0</v>
      </c>
      <c r="AO1361" s="56">
        <f t="shared" ca="1" si="608"/>
        <v>0</v>
      </c>
      <c r="AP1361" s="56">
        <f t="shared" ca="1" si="608"/>
        <v>0</v>
      </c>
      <c r="AQ1361" s="56">
        <f t="shared" ca="1" si="608"/>
        <v>0</v>
      </c>
      <c r="AR1361" s="56">
        <f t="shared" ca="1" si="608"/>
        <v>0</v>
      </c>
      <c r="AS1361" s="56">
        <f t="shared" ca="1" si="608"/>
        <v>0</v>
      </c>
      <c r="AT1361" s="56">
        <f t="shared" ca="1" si="609"/>
        <v>0</v>
      </c>
      <c r="AU1361" s="56">
        <f t="shared" ca="1" si="609"/>
        <v>0</v>
      </c>
      <c r="AV1361" s="56">
        <f t="shared" ca="1" si="609"/>
        <v>0</v>
      </c>
      <c r="AW1361" s="56">
        <f t="shared" ca="1" si="609"/>
        <v>0</v>
      </c>
      <c r="AX1361" s="56">
        <f t="shared" ca="1" si="609"/>
        <v>0</v>
      </c>
      <c r="AY1361" s="56">
        <f t="shared" ca="1" si="609"/>
        <v>0</v>
      </c>
      <c r="AZ1361" s="56">
        <f t="shared" ca="1" si="609"/>
        <v>0</v>
      </c>
      <c r="BA1361" s="56">
        <f t="shared" ca="1" si="609"/>
        <v>0</v>
      </c>
      <c r="BB1361" s="56">
        <f t="shared" ca="1" si="609"/>
        <v>0</v>
      </c>
      <c r="BC1361" s="56">
        <f t="shared" ca="1" si="609"/>
        <v>0</v>
      </c>
      <c r="BD1361" s="56">
        <f t="shared" ca="1" si="609"/>
        <v>0</v>
      </c>
      <c r="BE1361" s="56">
        <f t="shared" ca="1" si="609"/>
        <v>0</v>
      </c>
      <c r="BF1361" s="56">
        <f t="shared" ca="1" si="609"/>
        <v>0</v>
      </c>
      <c r="BG1361" s="56">
        <f t="shared" ca="1" si="609"/>
        <v>0</v>
      </c>
      <c r="BH1361" s="1"/>
    </row>
    <row r="1362" spans="2:60" s="4" customFormat="1" ht="12" customHeight="1" x14ac:dyDescent="0.2">
      <c r="B1362" s="3" t="s">
        <v>2651</v>
      </c>
      <c r="C1362" s="4" t="s">
        <v>1717</v>
      </c>
      <c r="E1362" s="62"/>
      <c r="F1362" s="63" t="s">
        <v>1678</v>
      </c>
      <c r="G1362" s="50" t="s">
        <v>1678</v>
      </c>
      <c r="H1362" s="50" t="s">
        <v>1678</v>
      </c>
      <c r="I1362" s="51"/>
      <c r="J1362" s="52">
        <v>30</v>
      </c>
      <c r="K1362" s="52"/>
      <c r="L1362" s="53">
        <v>43753</v>
      </c>
      <c r="M1362" s="54">
        <f t="shared" si="593"/>
        <v>2</v>
      </c>
      <c r="N1362" s="52">
        <f t="shared" si="594"/>
        <v>42</v>
      </c>
      <c r="O1362" s="55">
        <f t="shared" ca="1" si="595"/>
        <v>42</v>
      </c>
      <c r="P1362" s="55" t="str">
        <f t="shared" ca="1" si="596"/>
        <v>2019.10</v>
      </c>
      <c r="Q1362" s="56">
        <f t="shared" si="597"/>
        <v>0</v>
      </c>
      <c r="R1362" s="52">
        <f t="shared" ca="1" si="598"/>
        <v>-97</v>
      </c>
      <c r="S1362" s="52"/>
      <c r="T1362" s="52" t="str">
        <f t="shared" ca="1" si="599"/>
        <v/>
      </c>
      <c r="U1362" s="57" t="s">
        <v>178</v>
      </c>
      <c r="V1362" s="58">
        <f t="shared" ca="1" si="600"/>
        <v>0</v>
      </c>
      <c r="W1362" s="59"/>
      <c r="X1362" s="60"/>
      <c r="Y1362" s="61">
        <v>0</v>
      </c>
      <c r="Z1362" s="56">
        <f t="shared" ca="1" si="607"/>
        <v>0</v>
      </c>
      <c r="AA1362" s="56">
        <f t="shared" ca="1" si="607"/>
        <v>0</v>
      </c>
      <c r="AB1362" s="56">
        <f t="shared" ca="1" si="607"/>
        <v>0</v>
      </c>
      <c r="AC1362" s="56">
        <f t="shared" ca="1" si="607"/>
        <v>0</v>
      </c>
      <c r="AD1362" s="56">
        <f t="shared" ca="1" si="607"/>
        <v>0</v>
      </c>
      <c r="AE1362" s="56">
        <f t="shared" ca="1" si="607"/>
        <v>0</v>
      </c>
      <c r="AF1362" s="56">
        <f t="shared" ca="1" si="607"/>
        <v>0</v>
      </c>
      <c r="AG1362" s="56">
        <f t="shared" ca="1" si="607"/>
        <v>0</v>
      </c>
      <c r="AH1362" s="56">
        <f t="shared" ca="1" si="607"/>
        <v>0</v>
      </c>
      <c r="AI1362" s="56">
        <f t="shared" ca="1" si="607"/>
        <v>0</v>
      </c>
      <c r="AJ1362" s="56">
        <f t="shared" ca="1" si="608"/>
        <v>0</v>
      </c>
      <c r="AK1362" s="56">
        <f t="shared" ca="1" si="608"/>
        <v>0</v>
      </c>
      <c r="AL1362" s="56">
        <f t="shared" ca="1" si="608"/>
        <v>0</v>
      </c>
      <c r="AM1362" s="56">
        <f t="shared" ca="1" si="608"/>
        <v>0</v>
      </c>
      <c r="AN1362" s="56">
        <f t="shared" ca="1" si="608"/>
        <v>0</v>
      </c>
      <c r="AO1362" s="56">
        <f t="shared" ca="1" si="608"/>
        <v>0</v>
      </c>
      <c r="AP1362" s="56">
        <f t="shared" ca="1" si="608"/>
        <v>0</v>
      </c>
      <c r="AQ1362" s="56">
        <f t="shared" ca="1" si="608"/>
        <v>0</v>
      </c>
      <c r="AR1362" s="56">
        <f t="shared" ca="1" si="608"/>
        <v>0</v>
      </c>
      <c r="AS1362" s="56">
        <f t="shared" ca="1" si="608"/>
        <v>0</v>
      </c>
      <c r="AT1362" s="56">
        <f t="shared" ca="1" si="609"/>
        <v>0</v>
      </c>
      <c r="AU1362" s="56">
        <f t="shared" ca="1" si="609"/>
        <v>0</v>
      </c>
      <c r="AV1362" s="56">
        <f t="shared" ca="1" si="609"/>
        <v>0</v>
      </c>
      <c r="AW1362" s="56">
        <f t="shared" ca="1" si="609"/>
        <v>0</v>
      </c>
      <c r="AX1362" s="56">
        <f t="shared" ca="1" si="609"/>
        <v>0</v>
      </c>
      <c r="AY1362" s="56">
        <f t="shared" ca="1" si="609"/>
        <v>0</v>
      </c>
      <c r="AZ1362" s="56">
        <f t="shared" ca="1" si="609"/>
        <v>0</v>
      </c>
      <c r="BA1362" s="56">
        <f t="shared" ca="1" si="609"/>
        <v>0</v>
      </c>
      <c r="BB1362" s="56">
        <f t="shared" ca="1" si="609"/>
        <v>0</v>
      </c>
      <c r="BC1362" s="56">
        <f t="shared" ca="1" si="609"/>
        <v>0</v>
      </c>
      <c r="BD1362" s="56">
        <f t="shared" ca="1" si="609"/>
        <v>0</v>
      </c>
      <c r="BE1362" s="56">
        <f t="shared" ca="1" si="609"/>
        <v>0</v>
      </c>
      <c r="BF1362" s="56">
        <f t="shared" ca="1" si="609"/>
        <v>0</v>
      </c>
      <c r="BG1362" s="56">
        <f t="shared" ca="1" si="609"/>
        <v>0</v>
      </c>
      <c r="BH1362" s="1"/>
    </row>
    <row r="1363" spans="2:60" s="4" customFormat="1" ht="12" customHeight="1" x14ac:dyDescent="0.2">
      <c r="B1363" s="3" t="s">
        <v>2651</v>
      </c>
      <c r="C1363" s="4" t="s">
        <v>1717</v>
      </c>
      <c r="E1363" s="62"/>
      <c r="F1363" s="63" t="s">
        <v>1678</v>
      </c>
      <c r="G1363" s="50" t="s">
        <v>1678</v>
      </c>
      <c r="H1363" s="50" t="s">
        <v>1678</v>
      </c>
      <c r="I1363" s="51"/>
      <c r="J1363" s="52">
        <v>30</v>
      </c>
      <c r="K1363" s="52"/>
      <c r="L1363" s="53">
        <v>43760</v>
      </c>
      <c r="M1363" s="54">
        <f t="shared" si="593"/>
        <v>2</v>
      </c>
      <c r="N1363" s="52">
        <f t="shared" si="594"/>
        <v>43</v>
      </c>
      <c r="O1363" s="55">
        <f t="shared" ca="1" si="595"/>
        <v>43</v>
      </c>
      <c r="P1363" s="55" t="str">
        <f t="shared" ca="1" si="596"/>
        <v>2019.10</v>
      </c>
      <c r="Q1363" s="56">
        <f t="shared" si="597"/>
        <v>0</v>
      </c>
      <c r="R1363" s="52">
        <f t="shared" ca="1" si="598"/>
        <v>-104</v>
      </c>
      <c r="S1363" s="52"/>
      <c r="T1363" s="52" t="str">
        <f t="shared" ca="1" si="599"/>
        <v/>
      </c>
      <c r="U1363" s="57" t="s">
        <v>178</v>
      </c>
      <c r="V1363" s="58">
        <f t="shared" ca="1" si="600"/>
        <v>0</v>
      </c>
      <c r="W1363" s="59"/>
      <c r="X1363" s="60"/>
      <c r="Y1363" s="61">
        <v>0</v>
      </c>
      <c r="Z1363" s="56">
        <f t="shared" ca="1" si="607"/>
        <v>0</v>
      </c>
      <c r="AA1363" s="56">
        <f t="shared" ca="1" si="607"/>
        <v>0</v>
      </c>
      <c r="AB1363" s="56">
        <f t="shared" ca="1" si="607"/>
        <v>0</v>
      </c>
      <c r="AC1363" s="56">
        <f t="shared" ca="1" si="607"/>
        <v>0</v>
      </c>
      <c r="AD1363" s="56">
        <f t="shared" ca="1" si="607"/>
        <v>0</v>
      </c>
      <c r="AE1363" s="56">
        <f t="shared" ca="1" si="607"/>
        <v>0</v>
      </c>
      <c r="AF1363" s="56">
        <f t="shared" ca="1" si="607"/>
        <v>0</v>
      </c>
      <c r="AG1363" s="56">
        <f t="shared" ca="1" si="607"/>
        <v>0</v>
      </c>
      <c r="AH1363" s="56">
        <f t="shared" ca="1" si="607"/>
        <v>0</v>
      </c>
      <c r="AI1363" s="56">
        <f t="shared" ca="1" si="607"/>
        <v>0</v>
      </c>
      <c r="AJ1363" s="56">
        <f t="shared" ca="1" si="608"/>
        <v>0</v>
      </c>
      <c r="AK1363" s="56">
        <f t="shared" ca="1" si="608"/>
        <v>0</v>
      </c>
      <c r="AL1363" s="56">
        <f t="shared" ca="1" si="608"/>
        <v>0</v>
      </c>
      <c r="AM1363" s="56">
        <f t="shared" ca="1" si="608"/>
        <v>0</v>
      </c>
      <c r="AN1363" s="56">
        <f t="shared" ca="1" si="608"/>
        <v>0</v>
      </c>
      <c r="AO1363" s="56">
        <f t="shared" ca="1" si="608"/>
        <v>0</v>
      </c>
      <c r="AP1363" s="56">
        <f t="shared" ca="1" si="608"/>
        <v>0</v>
      </c>
      <c r="AQ1363" s="56">
        <f t="shared" ca="1" si="608"/>
        <v>0</v>
      </c>
      <c r="AR1363" s="56">
        <f t="shared" ca="1" si="608"/>
        <v>0</v>
      </c>
      <c r="AS1363" s="56">
        <f t="shared" ca="1" si="608"/>
        <v>0</v>
      </c>
      <c r="AT1363" s="56">
        <f t="shared" ca="1" si="609"/>
        <v>0</v>
      </c>
      <c r="AU1363" s="56">
        <f t="shared" ca="1" si="609"/>
        <v>0</v>
      </c>
      <c r="AV1363" s="56">
        <f t="shared" ca="1" si="609"/>
        <v>0</v>
      </c>
      <c r="AW1363" s="56">
        <f t="shared" ca="1" si="609"/>
        <v>0</v>
      </c>
      <c r="AX1363" s="56">
        <f t="shared" ca="1" si="609"/>
        <v>0</v>
      </c>
      <c r="AY1363" s="56">
        <f t="shared" ca="1" si="609"/>
        <v>0</v>
      </c>
      <c r="AZ1363" s="56">
        <f t="shared" ca="1" si="609"/>
        <v>0</v>
      </c>
      <c r="BA1363" s="56">
        <f t="shared" ca="1" si="609"/>
        <v>0</v>
      </c>
      <c r="BB1363" s="56">
        <f t="shared" ca="1" si="609"/>
        <v>0</v>
      </c>
      <c r="BC1363" s="56">
        <f t="shared" ca="1" si="609"/>
        <v>0</v>
      </c>
      <c r="BD1363" s="56">
        <f t="shared" ca="1" si="609"/>
        <v>0</v>
      </c>
      <c r="BE1363" s="56">
        <f t="shared" ca="1" si="609"/>
        <v>0</v>
      </c>
      <c r="BF1363" s="56">
        <f t="shared" ca="1" si="609"/>
        <v>0</v>
      </c>
      <c r="BG1363" s="56">
        <f t="shared" ca="1" si="609"/>
        <v>0</v>
      </c>
      <c r="BH1363" s="1"/>
    </row>
    <row r="1364" spans="2:60" s="4" customFormat="1" ht="12" customHeight="1" x14ac:dyDescent="0.2">
      <c r="B1364" s="3" t="s">
        <v>2651</v>
      </c>
      <c r="C1364" s="4" t="s">
        <v>1717</v>
      </c>
      <c r="E1364" s="62"/>
      <c r="F1364" s="63" t="s">
        <v>1678</v>
      </c>
      <c r="G1364" s="50" t="s">
        <v>1678</v>
      </c>
      <c r="H1364" s="50" t="s">
        <v>1678</v>
      </c>
      <c r="I1364" s="51"/>
      <c r="J1364" s="52">
        <v>30</v>
      </c>
      <c r="K1364" s="52"/>
      <c r="L1364" s="53">
        <v>43767</v>
      </c>
      <c r="M1364" s="54">
        <f t="shared" si="593"/>
        <v>2</v>
      </c>
      <c r="N1364" s="52">
        <f t="shared" si="594"/>
        <v>44</v>
      </c>
      <c r="O1364" s="55">
        <f t="shared" ca="1" si="595"/>
        <v>44</v>
      </c>
      <c r="P1364" s="55" t="str">
        <f t="shared" ca="1" si="596"/>
        <v>2019.10</v>
      </c>
      <c r="Q1364" s="56">
        <f t="shared" si="597"/>
        <v>0</v>
      </c>
      <c r="R1364" s="52">
        <f t="shared" ca="1" si="598"/>
        <v>-111</v>
      </c>
      <c r="S1364" s="52"/>
      <c r="T1364" s="52" t="str">
        <f t="shared" ca="1" si="599"/>
        <v/>
      </c>
      <c r="U1364" s="57" t="s">
        <v>178</v>
      </c>
      <c r="V1364" s="58">
        <f t="shared" ca="1" si="600"/>
        <v>0</v>
      </c>
      <c r="W1364" s="59"/>
      <c r="X1364" s="60"/>
      <c r="Y1364" s="61">
        <v>0</v>
      </c>
      <c r="Z1364" s="56">
        <f t="shared" ref="Z1364:AI1372" ca="1" si="610">IF($O1364-WEEKNUM(Z$1815)=0,$Y1364,0)</f>
        <v>0</v>
      </c>
      <c r="AA1364" s="56">
        <f t="shared" ca="1" si="610"/>
        <v>0</v>
      </c>
      <c r="AB1364" s="56">
        <f t="shared" ca="1" si="610"/>
        <v>0</v>
      </c>
      <c r="AC1364" s="56">
        <f t="shared" ca="1" si="610"/>
        <v>0</v>
      </c>
      <c r="AD1364" s="56">
        <f t="shared" ca="1" si="610"/>
        <v>0</v>
      </c>
      <c r="AE1364" s="56">
        <f t="shared" ca="1" si="610"/>
        <v>0</v>
      </c>
      <c r="AF1364" s="56">
        <f t="shared" ca="1" si="610"/>
        <v>0</v>
      </c>
      <c r="AG1364" s="56">
        <f t="shared" ca="1" si="610"/>
        <v>0</v>
      </c>
      <c r="AH1364" s="56">
        <f t="shared" ca="1" si="610"/>
        <v>0</v>
      </c>
      <c r="AI1364" s="56">
        <f t="shared" ca="1" si="610"/>
        <v>0</v>
      </c>
      <c r="AJ1364" s="56">
        <f t="shared" ref="AJ1364:AS1372" ca="1" si="611">IF($O1364-WEEKNUM(AJ$1815)=0,$Y1364,0)</f>
        <v>0</v>
      </c>
      <c r="AK1364" s="56">
        <f t="shared" ca="1" si="611"/>
        <v>0</v>
      </c>
      <c r="AL1364" s="56">
        <f t="shared" ca="1" si="611"/>
        <v>0</v>
      </c>
      <c r="AM1364" s="56">
        <f t="shared" ca="1" si="611"/>
        <v>0</v>
      </c>
      <c r="AN1364" s="56">
        <f t="shared" ca="1" si="611"/>
        <v>0</v>
      </c>
      <c r="AO1364" s="56">
        <f t="shared" ca="1" si="611"/>
        <v>0</v>
      </c>
      <c r="AP1364" s="56">
        <f t="shared" ca="1" si="611"/>
        <v>0</v>
      </c>
      <c r="AQ1364" s="56">
        <f t="shared" ca="1" si="611"/>
        <v>0</v>
      </c>
      <c r="AR1364" s="56">
        <f t="shared" ca="1" si="611"/>
        <v>0</v>
      </c>
      <c r="AS1364" s="56">
        <f t="shared" ca="1" si="611"/>
        <v>0</v>
      </c>
      <c r="AT1364" s="56">
        <f t="shared" ref="AT1364:BG1372" ca="1" si="612">IF($O1364-WEEKNUM(AT$1815)=0,$Y1364,0)</f>
        <v>0</v>
      </c>
      <c r="AU1364" s="56">
        <f t="shared" ca="1" si="612"/>
        <v>0</v>
      </c>
      <c r="AV1364" s="56">
        <f t="shared" ca="1" si="612"/>
        <v>0</v>
      </c>
      <c r="AW1364" s="56">
        <f t="shared" ca="1" si="612"/>
        <v>0</v>
      </c>
      <c r="AX1364" s="56">
        <f t="shared" ca="1" si="612"/>
        <v>0</v>
      </c>
      <c r="AY1364" s="56">
        <f t="shared" ca="1" si="612"/>
        <v>0</v>
      </c>
      <c r="AZ1364" s="56">
        <f t="shared" ca="1" si="612"/>
        <v>0</v>
      </c>
      <c r="BA1364" s="56">
        <f t="shared" ca="1" si="612"/>
        <v>0</v>
      </c>
      <c r="BB1364" s="56">
        <f t="shared" ca="1" si="612"/>
        <v>0</v>
      </c>
      <c r="BC1364" s="56">
        <f t="shared" ca="1" si="612"/>
        <v>0</v>
      </c>
      <c r="BD1364" s="56">
        <f t="shared" ca="1" si="612"/>
        <v>0</v>
      </c>
      <c r="BE1364" s="56">
        <f t="shared" ca="1" si="612"/>
        <v>0</v>
      </c>
      <c r="BF1364" s="56">
        <f t="shared" ca="1" si="612"/>
        <v>0</v>
      </c>
      <c r="BG1364" s="56">
        <f t="shared" ca="1" si="612"/>
        <v>0</v>
      </c>
      <c r="BH1364" s="1"/>
    </row>
    <row r="1365" spans="2:60" s="4" customFormat="1" ht="12" customHeight="1" x14ac:dyDescent="0.2">
      <c r="B1365" s="3" t="s">
        <v>2651</v>
      </c>
      <c r="C1365" s="4" t="s">
        <v>1717</v>
      </c>
      <c r="E1365" s="62"/>
      <c r="F1365" s="63" t="s">
        <v>1678</v>
      </c>
      <c r="G1365" s="50" t="s">
        <v>1678</v>
      </c>
      <c r="H1365" s="50" t="s">
        <v>1678</v>
      </c>
      <c r="I1365" s="51"/>
      <c r="J1365" s="52">
        <v>30</v>
      </c>
      <c r="K1365" s="52"/>
      <c r="L1365" s="53">
        <v>43774</v>
      </c>
      <c r="M1365" s="54">
        <f t="shared" si="593"/>
        <v>2</v>
      </c>
      <c r="N1365" s="52">
        <f t="shared" si="594"/>
        <v>45</v>
      </c>
      <c r="O1365" s="55">
        <f t="shared" ca="1" si="595"/>
        <v>45</v>
      </c>
      <c r="P1365" s="55" t="str">
        <f t="shared" ca="1" si="596"/>
        <v>2019.11</v>
      </c>
      <c r="Q1365" s="56">
        <f t="shared" si="597"/>
        <v>0</v>
      </c>
      <c r="R1365" s="52">
        <f t="shared" ca="1" si="598"/>
        <v>-118</v>
      </c>
      <c r="S1365" s="52"/>
      <c r="T1365" s="52" t="str">
        <f t="shared" ca="1" si="599"/>
        <v/>
      </c>
      <c r="U1365" s="57" t="s">
        <v>178</v>
      </c>
      <c r="V1365" s="58">
        <f t="shared" ca="1" si="600"/>
        <v>0</v>
      </c>
      <c r="W1365" s="59"/>
      <c r="X1365" s="60"/>
      <c r="Y1365" s="61">
        <v>0</v>
      </c>
      <c r="Z1365" s="56">
        <f t="shared" ca="1" si="610"/>
        <v>0</v>
      </c>
      <c r="AA1365" s="56">
        <f t="shared" ca="1" si="610"/>
        <v>0</v>
      </c>
      <c r="AB1365" s="56">
        <f t="shared" ca="1" si="610"/>
        <v>0</v>
      </c>
      <c r="AC1365" s="56">
        <f t="shared" ca="1" si="610"/>
        <v>0</v>
      </c>
      <c r="AD1365" s="56">
        <f t="shared" ca="1" si="610"/>
        <v>0</v>
      </c>
      <c r="AE1365" s="56">
        <f t="shared" ca="1" si="610"/>
        <v>0</v>
      </c>
      <c r="AF1365" s="56">
        <f t="shared" ca="1" si="610"/>
        <v>0</v>
      </c>
      <c r="AG1365" s="56">
        <f t="shared" ca="1" si="610"/>
        <v>0</v>
      </c>
      <c r="AH1365" s="56">
        <f t="shared" ca="1" si="610"/>
        <v>0</v>
      </c>
      <c r="AI1365" s="56">
        <f t="shared" ca="1" si="610"/>
        <v>0</v>
      </c>
      <c r="AJ1365" s="56">
        <f t="shared" ca="1" si="611"/>
        <v>0</v>
      </c>
      <c r="AK1365" s="56">
        <f t="shared" ca="1" si="611"/>
        <v>0</v>
      </c>
      <c r="AL1365" s="56">
        <f t="shared" ca="1" si="611"/>
        <v>0</v>
      </c>
      <c r="AM1365" s="56">
        <f t="shared" ca="1" si="611"/>
        <v>0</v>
      </c>
      <c r="AN1365" s="56">
        <f t="shared" ca="1" si="611"/>
        <v>0</v>
      </c>
      <c r="AO1365" s="56">
        <f t="shared" ca="1" si="611"/>
        <v>0</v>
      </c>
      <c r="AP1365" s="56">
        <f t="shared" ca="1" si="611"/>
        <v>0</v>
      </c>
      <c r="AQ1365" s="56">
        <f t="shared" ca="1" si="611"/>
        <v>0</v>
      </c>
      <c r="AR1365" s="56">
        <f t="shared" ca="1" si="611"/>
        <v>0</v>
      </c>
      <c r="AS1365" s="56">
        <f t="shared" ca="1" si="611"/>
        <v>0</v>
      </c>
      <c r="AT1365" s="56">
        <f t="shared" ca="1" si="612"/>
        <v>0</v>
      </c>
      <c r="AU1365" s="56">
        <f t="shared" ca="1" si="612"/>
        <v>0</v>
      </c>
      <c r="AV1365" s="56">
        <f t="shared" ca="1" si="612"/>
        <v>0</v>
      </c>
      <c r="AW1365" s="56">
        <f t="shared" ca="1" si="612"/>
        <v>0</v>
      </c>
      <c r="AX1365" s="56">
        <f t="shared" ca="1" si="612"/>
        <v>0</v>
      </c>
      <c r="AY1365" s="56">
        <f t="shared" ca="1" si="612"/>
        <v>0</v>
      </c>
      <c r="AZ1365" s="56">
        <f t="shared" ca="1" si="612"/>
        <v>0</v>
      </c>
      <c r="BA1365" s="56">
        <f t="shared" ca="1" si="612"/>
        <v>0</v>
      </c>
      <c r="BB1365" s="56">
        <f t="shared" ca="1" si="612"/>
        <v>0</v>
      </c>
      <c r="BC1365" s="56">
        <f t="shared" ca="1" si="612"/>
        <v>0</v>
      </c>
      <c r="BD1365" s="56">
        <f t="shared" ca="1" si="612"/>
        <v>0</v>
      </c>
      <c r="BE1365" s="56">
        <f t="shared" ca="1" si="612"/>
        <v>0</v>
      </c>
      <c r="BF1365" s="56">
        <f t="shared" ca="1" si="612"/>
        <v>0</v>
      </c>
      <c r="BG1365" s="56">
        <f t="shared" ca="1" si="612"/>
        <v>0</v>
      </c>
      <c r="BH1365" s="1"/>
    </row>
    <row r="1366" spans="2:60" s="4" customFormat="1" ht="12" customHeight="1" x14ac:dyDescent="0.2">
      <c r="B1366" s="3" t="s">
        <v>2651</v>
      </c>
      <c r="C1366" s="4" t="s">
        <v>1717</v>
      </c>
      <c r="E1366" s="62"/>
      <c r="F1366" s="63" t="s">
        <v>1678</v>
      </c>
      <c r="G1366" s="50" t="s">
        <v>1678</v>
      </c>
      <c r="H1366" s="50" t="s">
        <v>1678</v>
      </c>
      <c r="I1366" s="51"/>
      <c r="J1366" s="52">
        <v>30</v>
      </c>
      <c r="K1366" s="52"/>
      <c r="L1366" s="53">
        <v>43781</v>
      </c>
      <c r="M1366" s="54">
        <f t="shared" si="593"/>
        <v>2</v>
      </c>
      <c r="N1366" s="52">
        <f t="shared" si="594"/>
        <v>46</v>
      </c>
      <c r="O1366" s="55">
        <f t="shared" ca="1" si="595"/>
        <v>46</v>
      </c>
      <c r="P1366" s="55" t="str">
        <f t="shared" ca="1" si="596"/>
        <v>2019.11</v>
      </c>
      <c r="Q1366" s="56">
        <f t="shared" si="597"/>
        <v>0</v>
      </c>
      <c r="R1366" s="52">
        <f t="shared" ca="1" si="598"/>
        <v>-125</v>
      </c>
      <c r="S1366" s="52"/>
      <c r="T1366" s="52" t="str">
        <f t="shared" ca="1" si="599"/>
        <v/>
      </c>
      <c r="U1366" s="57" t="s">
        <v>178</v>
      </c>
      <c r="V1366" s="58">
        <f t="shared" ca="1" si="600"/>
        <v>0</v>
      </c>
      <c r="W1366" s="59"/>
      <c r="X1366" s="60"/>
      <c r="Y1366" s="61">
        <v>0</v>
      </c>
      <c r="Z1366" s="56">
        <f t="shared" ca="1" si="610"/>
        <v>0</v>
      </c>
      <c r="AA1366" s="56">
        <f t="shared" ca="1" si="610"/>
        <v>0</v>
      </c>
      <c r="AB1366" s="56">
        <f t="shared" ca="1" si="610"/>
        <v>0</v>
      </c>
      <c r="AC1366" s="56">
        <f t="shared" ca="1" si="610"/>
        <v>0</v>
      </c>
      <c r="AD1366" s="56">
        <f t="shared" ca="1" si="610"/>
        <v>0</v>
      </c>
      <c r="AE1366" s="56">
        <f t="shared" ca="1" si="610"/>
        <v>0</v>
      </c>
      <c r="AF1366" s="56">
        <f t="shared" ca="1" si="610"/>
        <v>0</v>
      </c>
      <c r="AG1366" s="56">
        <f t="shared" ca="1" si="610"/>
        <v>0</v>
      </c>
      <c r="AH1366" s="56">
        <f t="shared" ca="1" si="610"/>
        <v>0</v>
      </c>
      <c r="AI1366" s="56">
        <f t="shared" ca="1" si="610"/>
        <v>0</v>
      </c>
      <c r="AJ1366" s="56">
        <f t="shared" ca="1" si="611"/>
        <v>0</v>
      </c>
      <c r="AK1366" s="56">
        <f t="shared" ca="1" si="611"/>
        <v>0</v>
      </c>
      <c r="AL1366" s="56">
        <f t="shared" ca="1" si="611"/>
        <v>0</v>
      </c>
      <c r="AM1366" s="56">
        <f t="shared" ca="1" si="611"/>
        <v>0</v>
      </c>
      <c r="AN1366" s="56">
        <f t="shared" ca="1" si="611"/>
        <v>0</v>
      </c>
      <c r="AO1366" s="56">
        <f t="shared" ca="1" si="611"/>
        <v>0</v>
      </c>
      <c r="AP1366" s="56">
        <f t="shared" ca="1" si="611"/>
        <v>0</v>
      </c>
      <c r="AQ1366" s="56">
        <f t="shared" ca="1" si="611"/>
        <v>0</v>
      </c>
      <c r="AR1366" s="56">
        <f t="shared" ca="1" si="611"/>
        <v>0</v>
      </c>
      <c r="AS1366" s="56">
        <f t="shared" ca="1" si="611"/>
        <v>0</v>
      </c>
      <c r="AT1366" s="56">
        <f t="shared" ca="1" si="612"/>
        <v>0</v>
      </c>
      <c r="AU1366" s="56">
        <f t="shared" ca="1" si="612"/>
        <v>0</v>
      </c>
      <c r="AV1366" s="56">
        <f t="shared" ca="1" si="612"/>
        <v>0</v>
      </c>
      <c r="AW1366" s="56">
        <f t="shared" ca="1" si="612"/>
        <v>0</v>
      </c>
      <c r="AX1366" s="56">
        <f t="shared" ca="1" si="612"/>
        <v>0</v>
      </c>
      <c r="AY1366" s="56">
        <f t="shared" ca="1" si="612"/>
        <v>0</v>
      </c>
      <c r="AZ1366" s="56">
        <f t="shared" ca="1" si="612"/>
        <v>0</v>
      </c>
      <c r="BA1366" s="56">
        <f t="shared" ca="1" si="612"/>
        <v>0</v>
      </c>
      <c r="BB1366" s="56">
        <f t="shared" ca="1" si="612"/>
        <v>0</v>
      </c>
      <c r="BC1366" s="56">
        <f t="shared" ca="1" si="612"/>
        <v>0</v>
      </c>
      <c r="BD1366" s="56">
        <f t="shared" ca="1" si="612"/>
        <v>0</v>
      </c>
      <c r="BE1366" s="56">
        <f t="shared" ca="1" si="612"/>
        <v>0</v>
      </c>
      <c r="BF1366" s="56">
        <f t="shared" ca="1" si="612"/>
        <v>0</v>
      </c>
      <c r="BG1366" s="56">
        <f t="shared" ca="1" si="612"/>
        <v>0</v>
      </c>
      <c r="BH1366" s="1"/>
    </row>
    <row r="1367" spans="2:60" s="4" customFormat="1" ht="12" customHeight="1" x14ac:dyDescent="0.2">
      <c r="B1367" s="3" t="s">
        <v>2651</v>
      </c>
      <c r="C1367" s="4" t="s">
        <v>1717</v>
      </c>
      <c r="E1367" s="62"/>
      <c r="F1367" s="63" t="s">
        <v>1678</v>
      </c>
      <c r="G1367" s="50" t="s">
        <v>1678</v>
      </c>
      <c r="H1367" s="50" t="s">
        <v>1678</v>
      </c>
      <c r="I1367" s="51"/>
      <c r="J1367" s="52">
        <v>30</v>
      </c>
      <c r="K1367" s="52"/>
      <c r="L1367" s="53">
        <v>43788</v>
      </c>
      <c r="M1367" s="54">
        <f t="shared" si="593"/>
        <v>2</v>
      </c>
      <c r="N1367" s="52">
        <f t="shared" si="594"/>
        <v>47</v>
      </c>
      <c r="O1367" s="55">
        <f t="shared" ca="1" si="595"/>
        <v>47</v>
      </c>
      <c r="P1367" s="55" t="str">
        <f t="shared" ca="1" si="596"/>
        <v>2019.11</v>
      </c>
      <c r="Q1367" s="56">
        <f t="shared" si="597"/>
        <v>0</v>
      </c>
      <c r="R1367" s="52">
        <f t="shared" ca="1" si="598"/>
        <v>-132</v>
      </c>
      <c r="S1367" s="52"/>
      <c r="T1367" s="52" t="str">
        <f t="shared" ca="1" si="599"/>
        <v/>
      </c>
      <c r="U1367" s="57" t="s">
        <v>178</v>
      </c>
      <c r="V1367" s="58">
        <f t="shared" ca="1" si="600"/>
        <v>0</v>
      </c>
      <c r="W1367" s="59"/>
      <c r="X1367" s="60"/>
      <c r="Y1367" s="61">
        <v>0</v>
      </c>
      <c r="Z1367" s="56">
        <f t="shared" ca="1" si="610"/>
        <v>0</v>
      </c>
      <c r="AA1367" s="56">
        <f t="shared" ca="1" si="610"/>
        <v>0</v>
      </c>
      <c r="AB1367" s="56">
        <f t="shared" ca="1" si="610"/>
        <v>0</v>
      </c>
      <c r="AC1367" s="56">
        <f t="shared" ca="1" si="610"/>
        <v>0</v>
      </c>
      <c r="AD1367" s="56">
        <f t="shared" ca="1" si="610"/>
        <v>0</v>
      </c>
      <c r="AE1367" s="56">
        <f t="shared" ca="1" si="610"/>
        <v>0</v>
      </c>
      <c r="AF1367" s="56">
        <f t="shared" ca="1" si="610"/>
        <v>0</v>
      </c>
      <c r="AG1367" s="56">
        <f t="shared" ca="1" si="610"/>
        <v>0</v>
      </c>
      <c r="AH1367" s="56">
        <f t="shared" ca="1" si="610"/>
        <v>0</v>
      </c>
      <c r="AI1367" s="56">
        <f t="shared" ca="1" si="610"/>
        <v>0</v>
      </c>
      <c r="AJ1367" s="56">
        <f t="shared" ca="1" si="611"/>
        <v>0</v>
      </c>
      <c r="AK1367" s="56">
        <f t="shared" ca="1" si="611"/>
        <v>0</v>
      </c>
      <c r="AL1367" s="56">
        <f t="shared" ca="1" si="611"/>
        <v>0</v>
      </c>
      <c r="AM1367" s="56">
        <f t="shared" ca="1" si="611"/>
        <v>0</v>
      </c>
      <c r="AN1367" s="56">
        <f t="shared" ca="1" si="611"/>
        <v>0</v>
      </c>
      <c r="AO1367" s="56">
        <f t="shared" ca="1" si="611"/>
        <v>0</v>
      </c>
      <c r="AP1367" s="56">
        <f t="shared" ca="1" si="611"/>
        <v>0</v>
      </c>
      <c r="AQ1367" s="56">
        <f t="shared" ca="1" si="611"/>
        <v>0</v>
      </c>
      <c r="AR1367" s="56">
        <f t="shared" ca="1" si="611"/>
        <v>0</v>
      </c>
      <c r="AS1367" s="56">
        <f t="shared" ca="1" si="611"/>
        <v>0</v>
      </c>
      <c r="AT1367" s="56">
        <f t="shared" ca="1" si="612"/>
        <v>0</v>
      </c>
      <c r="AU1367" s="56">
        <f t="shared" ca="1" si="612"/>
        <v>0</v>
      </c>
      <c r="AV1367" s="56">
        <f t="shared" ca="1" si="612"/>
        <v>0</v>
      </c>
      <c r="AW1367" s="56">
        <f t="shared" ca="1" si="612"/>
        <v>0</v>
      </c>
      <c r="AX1367" s="56">
        <f t="shared" ca="1" si="612"/>
        <v>0</v>
      </c>
      <c r="AY1367" s="56">
        <f t="shared" ca="1" si="612"/>
        <v>0</v>
      </c>
      <c r="AZ1367" s="56">
        <f t="shared" ca="1" si="612"/>
        <v>0</v>
      </c>
      <c r="BA1367" s="56">
        <f t="shared" ca="1" si="612"/>
        <v>0</v>
      </c>
      <c r="BB1367" s="56">
        <f t="shared" ca="1" si="612"/>
        <v>0</v>
      </c>
      <c r="BC1367" s="56">
        <f t="shared" ca="1" si="612"/>
        <v>0</v>
      </c>
      <c r="BD1367" s="56">
        <f t="shared" ca="1" si="612"/>
        <v>0</v>
      </c>
      <c r="BE1367" s="56">
        <f t="shared" ca="1" si="612"/>
        <v>0</v>
      </c>
      <c r="BF1367" s="56">
        <f t="shared" ca="1" si="612"/>
        <v>0</v>
      </c>
      <c r="BG1367" s="56">
        <f t="shared" ca="1" si="612"/>
        <v>0</v>
      </c>
      <c r="BH1367" s="1"/>
    </row>
    <row r="1368" spans="2:60" s="4" customFormat="1" ht="12" customHeight="1" x14ac:dyDescent="0.2">
      <c r="B1368" s="3" t="s">
        <v>2651</v>
      </c>
      <c r="C1368" s="4" t="s">
        <v>1717</v>
      </c>
      <c r="E1368" s="62"/>
      <c r="F1368" s="63" t="s">
        <v>1678</v>
      </c>
      <c r="G1368" s="50" t="s">
        <v>1678</v>
      </c>
      <c r="H1368" s="50" t="s">
        <v>1678</v>
      </c>
      <c r="I1368" s="51"/>
      <c r="J1368" s="52">
        <v>30</v>
      </c>
      <c r="K1368" s="52"/>
      <c r="L1368" s="53">
        <v>43795</v>
      </c>
      <c r="M1368" s="54">
        <f t="shared" si="593"/>
        <v>2</v>
      </c>
      <c r="N1368" s="52">
        <f t="shared" si="594"/>
        <v>48</v>
      </c>
      <c r="O1368" s="55">
        <f t="shared" ca="1" si="595"/>
        <v>48</v>
      </c>
      <c r="P1368" s="55" t="str">
        <f t="shared" ca="1" si="596"/>
        <v>2019.11</v>
      </c>
      <c r="Q1368" s="56">
        <f t="shared" si="597"/>
        <v>0</v>
      </c>
      <c r="R1368" s="52">
        <f t="shared" ca="1" si="598"/>
        <v>-139</v>
      </c>
      <c r="S1368" s="52"/>
      <c r="T1368" s="52" t="str">
        <f t="shared" ca="1" si="599"/>
        <v/>
      </c>
      <c r="U1368" s="57" t="s">
        <v>178</v>
      </c>
      <c r="V1368" s="58">
        <f t="shared" ca="1" si="600"/>
        <v>0</v>
      </c>
      <c r="W1368" s="59"/>
      <c r="X1368" s="60"/>
      <c r="Y1368" s="61">
        <v>0</v>
      </c>
      <c r="Z1368" s="56">
        <f t="shared" ca="1" si="610"/>
        <v>0</v>
      </c>
      <c r="AA1368" s="56">
        <f t="shared" ca="1" si="610"/>
        <v>0</v>
      </c>
      <c r="AB1368" s="56">
        <f t="shared" ca="1" si="610"/>
        <v>0</v>
      </c>
      <c r="AC1368" s="56">
        <f t="shared" ca="1" si="610"/>
        <v>0</v>
      </c>
      <c r="AD1368" s="56">
        <f t="shared" ca="1" si="610"/>
        <v>0</v>
      </c>
      <c r="AE1368" s="56">
        <f t="shared" ca="1" si="610"/>
        <v>0</v>
      </c>
      <c r="AF1368" s="56">
        <f t="shared" ca="1" si="610"/>
        <v>0</v>
      </c>
      <c r="AG1368" s="56">
        <f t="shared" ca="1" si="610"/>
        <v>0</v>
      </c>
      <c r="AH1368" s="56">
        <f t="shared" ca="1" si="610"/>
        <v>0</v>
      </c>
      <c r="AI1368" s="56">
        <f t="shared" ca="1" si="610"/>
        <v>0</v>
      </c>
      <c r="AJ1368" s="56">
        <f t="shared" ca="1" si="611"/>
        <v>0</v>
      </c>
      <c r="AK1368" s="56">
        <f t="shared" ca="1" si="611"/>
        <v>0</v>
      </c>
      <c r="AL1368" s="56">
        <f t="shared" ca="1" si="611"/>
        <v>0</v>
      </c>
      <c r="AM1368" s="56">
        <f t="shared" ca="1" si="611"/>
        <v>0</v>
      </c>
      <c r="AN1368" s="56">
        <f t="shared" ca="1" si="611"/>
        <v>0</v>
      </c>
      <c r="AO1368" s="56">
        <f t="shared" ca="1" si="611"/>
        <v>0</v>
      </c>
      <c r="AP1368" s="56">
        <f t="shared" ca="1" si="611"/>
        <v>0</v>
      </c>
      <c r="AQ1368" s="56">
        <f t="shared" ca="1" si="611"/>
        <v>0</v>
      </c>
      <c r="AR1368" s="56">
        <f t="shared" ca="1" si="611"/>
        <v>0</v>
      </c>
      <c r="AS1368" s="56">
        <f t="shared" ca="1" si="611"/>
        <v>0</v>
      </c>
      <c r="AT1368" s="56">
        <f t="shared" ca="1" si="612"/>
        <v>0</v>
      </c>
      <c r="AU1368" s="56">
        <f t="shared" ca="1" si="612"/>
        <v>0</v>
      </c>
      <c r="AV1368" s="56">
        <f t="shared" ca="1" si="612"/>
        <v>0</v>
      </c>
      <c r="AW1368" s="56">
        <f t="shared" ca="1" si="612"/>
        <v>0</v>
      </c>
      <c r="AX1368" s="56">
        <f t="shared" ca="1" si="612"/>
        <v>0</v>
      </c>
      <c r="AY1368" s="56">
        <f t="shared" ca="1" si="612"/>
        <v>0</v>
      </c>
      <c r="AZ1368" s="56">
        <f t="shared" ca="1" si="612"/>
        <v>0</v>
      </c>
      <c r="BA1368" s="56">
        <f t="shared" ca="1" si="612"/>
        <v>0</v>
      </c>
      <c r="BB1368" s="56">
        <f t="shared" ca="1" si="612"/>
        <v>0</v>
      </c>
      <c r="BC1368" s="56">
        <f t="shared" ca="1" si="612"/>
        <v>0</v>
      </c>
      <c r="BD1368" s="56">
        <f t="shared" ca="1" si="612"/>
        <v>0</v>
      </c>
      <c r="BE1368" s="56">
        <f t="shared" ca="1" si="612"/>
        <v>0</v>
      </c>
      <c r="BF1368" s="56">
        <f t="shared" ca="1" si="612"/>
        <v>0</v>
      </c>
      <c r="BG1368" s="56">
        <f t="shared" ca="1" si="612"/>
        <v>0</v>
      </c>
      <c r="BH1368" s="1"/>
    </row>
    <row r="1369" spans="2:60" s="4" customFormat="1" ht="12" customHeight="1" x14ac:dyDescent="0.2">
      <c r="B1369" s="3" t="s">
        <v>2651</v>
      </c>
      <c r="C1369" s="4" t="s">
        <v>1717</v>
      </c>
      <c r="E1369" s="62"/>
      <c r="F1369" s="63" t="s">
        <v>1678</v>
      </c>
      <c r="G1369" s="50" t="s">
        <v>1678</v>
      </c>
      <c r="H1369" s="50" t="s">
        <v>1678</v>
      </c>
      <c r="I1369" s="51"/>
      <c r="J1369" s="52">
        <v>30</v>
      </c>
      <c r="K1369" s="52"/>
      <c r="L1369" s="53">
        <v>43802</v>
      </c>
      <c r="M1369" s="54">
        <f t="shared" si="593"/>
        <v>2</v>
      </c>
      <c r="N1369" s="52">
        <f t="shared" si="594"/>
        <v>49</v>
      </c>
      <c r="O1369" s="55">
        <f t="shared" ca="1" si="595"/>
        <v>49</v>
      </c>
      <c r="P1369" s="55" t="str">
        <f t="shared" ca="1" si="596"/>
        <v>2019.12</v>
      </c>
      <c r="Q1369" s="56">
        <f t="shared" si="597"/>
        <v>0</v>
      </c>
      <c r="R1369" s="52">
        <f t="shared" ca="1" si="598"/>
        <v>-146</v>
      </c>
      <c r="S1369" s="52"/>
      <c r="T1369" s="52" t="str">
        <f t="shared" ca="1" si="599"/>
        <v/>
      </c>
      <c r="U1369" s="57" t="s">
        <v>178</v>
      </c>
      <c r="V1369" s="58">
        <f t="shared" ca="1" si="600"/>
        <v>0</v>
      </c>
      <c r="W1369" s="59"/>
      <c r="X1369" s="60"/>
      <c r="Y1369" s="61">
        <v>0</v>
      </c>
      <c r="Z1369" s="56">
        <f t="shared" ca="1" si="610"/>
        <v>0</v>
      </c>
      <c r="AA1369" s="56">
        <f t="shared" ca="1" si="610"/>
        <v>0</v>
      </c>
      <c r="AB1369" s="56">
        <f t="shared" ca="1" si="610"/>
        <v>0</v>
      </c>
      <c r="AC1369" s="56">
        <f t="shared" ca="1" si="610"/>
        <v>0</v>
      </c>
      <c r="AD1369" s="56">
        <f t="shared" ca="1" si="610"/>
        <v>0</v>
      </c>
      <c r="AE1369" s="56">
        <f t="shared" ca="1" si="610"/>
        <v>0</v>
      </c>
      <c r="AF1369" s="56">
        <f t="shared" ca="1" si="610"/>
        <v>0</v>
      </c>
      <c r="AG1369" s="56">
        <f t="shared" ca="1" si="610"/>
        <v>0</v>
      </c>
      <c r="AH1369" s="56">
        <f t="shared" ca="1" si="610"/>
        <v>0</v>
      </c>
      <c r="AI1369" s="56">
        <f t="shared" ca="1" si="610"/>
        <v>0</v>
      </c>
      <c r="AJ1369" s="56">
        <f t="shared" ca="1" si="611"/>
        <v>0</v>
      </c>
      <c r="AK1369" s="56">
        <f t="shared" ca="1" si="611"/>
        <v>0</v>
      </c>
      <c r="AL1369" s="56">
        <f t="shared" ca="1" si="611"/>
        <v>0</v>
      </c>
      <c r="AM1369" s="56">
        <f t="shared" ca="1" si="611"/>
        <v>0</v>
      </c>
      <c r="AN1369" s="56">
        <f t="shared" ca="1" si="611"/>
        <v>0</v>
      </c>
      <c r="AO1369" s="56">
        <f t="shared" ca="1" si="611"/>
        <v>0</v>
      </c>
      <c r="AP1369" s="56">
        <f t="shared" ca="1" si="611"/>
        <v>0</v>
      </c>
      <c r="AQ1369" s="56">
        <f t="shared" ca="1" si="611"/>
        <v>0</v>
      </c>
      <c r="AR1369" s="56">
        <f t="shared" ca="1" si="611"/>
        <v>0</v>
      </c>
      <c r="AS1369" s="56">
        <f t="shared" ca="1" si="611"/>
        <v>0</v>
      </c>
      <c r="AT1369" s="56">
        <f t="shared" ca="1" si="612"/>
        <v>0</v>
      </c>
      <c r="AU1369" s="56">
        <f t="shared" ca="1" si="612"/>
        <v>0</v>
      </c>
      <c r="AV1369" s="56">
        <f t="shared" ca="1" si="612"/>
        <v>0</v>
      </c>
      <c r="AW1369" s="56">
        <f t="shared" ca="1" si="612"/>
        <v>0</v>
      </c>
      <c r="AX1369" s="56">
        <f t="shared" ca="1" si="612"/>
        <v>0</v>
      </c>
      <c r="AY1369" s="56">
        <f t="shared" ca="1" si="612"/>
        <v>0</v>
      </c>
      <c r="AZ1369" s="56">
        <f t="shared" ca="1" si="612"/>
        <v>0</v>
      </c>
      <c r="BA1369" s="56">
        <f t="shared" ca="1" si="612"/>
        <v>0</v>
      </c>
      <c r="BB1369" s="56">
        <f t="shared" ca="1" si="612"/>
        <v>0</v>
      </c>
      <c r="BC1369" s="56">
        <f t="shared" ca="1" si="612"/>
        <v>0</v>
      </c>
      <c r="BD1369" s="56">
        <f t="shared" ca="1" si="612"/>
        <v>0</v>
      </c>
      <c r="BE1369" s="56">
        <f t="shared" ca="1" si="612"/>
        <v>0</v>
      </c>
      <c r="BF1369" s="56">
        <f t="shared" ca="1" si="612"/>
        <v>0</v>
      </c>
      <c r="BG1369" s="56">
        <f t="shared" ca="1" si="612"/>
        <v>0</v>
      </c>
      <c r="BH1369" s="1"/>
    </row>
    <row r="1370" spans="2:60" s="4" customFormat="1" ht="12" customHeight="1" x14ac:dyDescent="0.2">
      <c r="B1370" s="3" t="s">
        <v>2651</v>
      </c>
      <c r="C1370" s="4" t="s">
        <v>1717</v>
      </c>
      <c r="E1370" s="62"/>
      <c r="F1370" s="63" t="s">
        <v>1678</v>
      </c>
      <c r="G1370" s="50" t="s">
        <v>1678</v>
      </c>
      <c r="H1370" s="50" t="s">
        <v>1678</v>
      </c>
      <c r="I1370" s="51"/>
      <c r="J1370" s="52">
        <v>30</v>
      </c>
      <c r="K1370" s="52"/>
      <c r="L1370" s="53">
        <v>43809</v>
      </c>
      <c r="M1370" s="54">
        <f t="shared" si="593"/>
        <v>2</v>
      </c>
      <c r="N1370" s="52">
        <f t="shared" si="594"/>
        <v>50</v>
      </c>
      <c r="O1370" s="55">
        <f t="shared" ca="1" si="595"/>
        <v>50</v>
      </c>
      <c r="P1370" s="55" t="str">
        <f t="shared" ca="1" si="596"/>
        <v>2019.12</v>
      </c>
      <c r="Q1370" s="56">
        <f t="shared" si="597"/>
        <v>0</v>
      </c>
      <c r="R1370" s="52">
        <f t="shared" ca="1" si="598"/>
        <v>-153</v>
      </c>
      <c r="S1370" s="52"/>
      <c r="T1370" s="52" t="str">
        <f t="shared" ca="1" si="599"/>
        <v/>
      </c>
      <c r="U1370" s="57" t="s">
        <v>178</v>
      </c>
      <c r="V1370" s="58">
        <f t="shared" ca="1" si="600"/>
        <v>0</v>
      </c>
      <c r="W1370" s="59"/>
      <c r="X1370" s="60"/>
      <c r="Y1370" s="61">
        <v>0</v>
      </c>
      <c r="Z1370" s="56">
        <f t="shared" ca="1" si="610"/>
        <v>0</v>
      </c>
      <c r="AA1370" s="56">
        <f t="shared" ca="1" si="610"/>
        <v>0</v>
      </c>
      <c r="AB1370" s="56">
        <f t="shared" ca="1" si="610"/>
        <v>0</v>
      </c>
      <c r="AC1370" s="56">
        <f t="shared" ca="1" si="610"/>
        <v>0</v>
      </c>
      <c r="AD1370" s="56">
        <f t="shared" ca="1" si="610"/>
        <v>0</v>
      </c>
      <c r="AE1370" s="56">
        <f t="shared" ca="1" si="610"/>
        <v>0</v>
      </c>
      <c r="AF1370" s="56">
        <f t="shared" ca="1" si="610"/>
        <v>0</v>
      </c>
      <c r="AG1370" s="56">
        <f t="shared" ca="1" si="610"/>
        <v>0</v>
      </c>
      <c r="AH1370" s="56">
        <f t="shared" ca="1" si="610"/>
        <v>0</v>
      </c>
      <c r="AI1370" s="56">
        <f t="shared" ca="1" si="610"/>
        <v>0</v>
      </c>
      <c r="AJ1370" s="56">
        <f t="shared" ca="1" si="611"/>
        <v>0</v>
      </c>
      <c r="AK1370" s="56">
        <f t="shared" ca="1" si="611"/>
        <v>0</v>
      </c>
      <c r="AL1370" s="56">
        <f t="shared" ca="1" si="611"/>
        <v>0</v>
      </c>
      <c r="AM1370" s="56">
        <f t="shared" ca="1" si="611"/>
        <v>0</v>
      </c>
      <c r="AN1370" s="56">
        <f t="shared" ca="1" si="611"/>
        <v>0</v>
      </c>
      <c r="AO1370" s="56">
        <f t="shared" ca="1" si="611"/>
        <v>0</v>
      </c>
      <c r="AP1370" s="56">
        <f t="shared" ca="1" si="611"/>
        <v>0</v>
      </c>
      <c r="AQ1370" s="56">
        <f t="shared" ca="1" si="611"/>
        <v>0</v>
      </c>
      <c r="AR1370" s="56">
        <f t="shared" ca="1" si="611"/>
        <v>0</v>
      </c>
      <c r="AS1370" s="56">
        <f t="shared" ca="1" si="611"/>
        <v>0</v>
      </c>
      <c r="AT1370" s="56">
        <f t="shared" ca="1" si="612"/>
        <v>0</v>
      </c>
      <c r="AU1370" s="56">
        <f t="shared" ca="1" si="612"/>
        <v>0</v>
      </c>
      <c r="AV1370" s="56">
        <f t="shared" ca="1" si="612"/>
        <v>0</v>
      </c>
      <c r="AW1370" s="56">
        <f t="shared" ca="1" si="612"/>
        <v>0</v>
      </c>
      <c r="AX1370" s="56">
        <f t="shared" ca="1" si="612"/>
        <v>0</v>
      </c>
      <c r="AY1370" s="56">
        <f t="shared" ca="1" si="612"/>
        <v>0</v>
      </c>
      <c r="AZ1370" s="56">
        <f t="shared" ca="1" si="612"/>
        <v>0</v>
      </c>
      <c r="BA1370" s="56">
        <f t="shared" ca="1" si="612"/>
        <v>0</v>
      </c>
      <c r="BB1370" s="56">
        <f t="shared" ca="1" si="612"/>
        <v>0</v>
      </c>
      <c r="BC1370" s="56">
        <f t="shared" ca="1" si="612"/>
        <v>0</v>
      </c>
      <c r="BD1370" s="56">
        <f t="shared" ca="1" si="612"/>
        <v>0</v>
      </c>
      <c r="BE1370" s="56">
        <f t="shared" ca="1" si="612"/>
        <v>0</v>
      </c>
      <c r="BF1370" s="56">
        <f t="shared" ca="1" si="612"/>
        <v>0</v>
      </c>
      <c r="BG1370" s="56">
        <f t="shared" ca="1" si="612"/>
        <v>0</v>
      </c>
      <c r="BH1370" s="1"/>
    </row>
    <row r="1371" spans="2:60" s="4" customFormat="1" ht="12" customHeight="1" x14ac:dyDescent="0.2">
      <c r="B1371" s="3" t="s">
        <v>2651</v>
      </c>
      <c r="C1371" s="4" t="s">
        <v>1717</v>
      </c>
      <c r="E1371" s="62"/>
      <c r="F1371" s="63" t="s">
        <v>1678</v>
      </c>
      <c r="G1371" s="50" t="s">
        <v>1678</v>
      </c>
      <c r="H1371" s="50" t="s">
        <v>1678</v>
      </c>
      <c r="I1371" s="51"/>
      <c r="J1371" s="52">
        <v>30</v>
      </c>
      <c r="K1371" s="52"/>
      <c r="L1371" s="53">
        <v>43816</v>
      </c>
      <c r="M1371" s="54">
        <f t="shared" si="593"/>
        <v>2</v>
      </c>
      <c r="N1371" s="52">
        <f t="shared" si="594"/>
        <v>51</v>
      </c>
      <c r="O1371" s="55">
        <f t="shared" ca="1" si="595"/>
        <v>51</v>
      </c>
      <c r="P1371" s="55" t="str">
        <f t="shared" ca="1" si="596"/>
        <v>2019.12</v>
      </c>
      <c r="Q1371" s="56">
        <f t="shared" si="597"/>
        <v>0</v>
      </c>
      <c r="R1371" s="52">
        <f t="shared" ca="1" si="598"/>
        <v>-160</v>
      </c>
      <c r="S1371" s="52"/>
      <c r="T1371" s="52" t="str">
        <f t="shared" ca="1" si="599"/>
        <v/>
      </c>
      <c r="U1371" s="57" t="s">
        <v>178</v>
      </c>
      <c r="V1371" s="58">
        <f t="shared" ca="1" si="600"/>
        <v>0</v>
      </c>
      <c r="W1371" s="59"/>
      <c r="X1371" s="60"/>
      <c r="Y1371" s="61">
        <v>0</v>
      </c>
      <c r="Z1371" s="56">
        <f t="shared" ca="1" si="610"/>
        <v>0</v>
      </c>
      <c r="AA1371" s="56">
        <f t="shared" ca="1" si="610"/>
        <v>0</v>
      </c>
      <c r="AB1371" s="56">
        <f t="shared" ca="1" si="610"/>
        <v>0</v>
      </c>
      <c r="AC1371" s="56">
        <f t="shared" ca="1" si="610"/>
        <v>0</v>
      </c>
      <c r="AD1371" s="56">
        <f t="shared" ca="1" si="610"/>
        <v>0</v>
      </c>
      <c r="AE1371" s="56">
        <f t="shared" ca="1" si="610"/>
        <v>0</v>
      </c>
      <c r="AF1371" s="56">
        <f t="shared" ca="1" si="610"/>
        <v>0</v>
      </c>
      <c r="AG1371" s="56">
        <f t="shared" ca="1" si="610"/>
        <v>0</v>
      </c>
      <c r="AH1371" s="56">
        <f t="shared" ca="1" si="610"/>
        <v>0</v>
      </c>
      <c r="AI1371" s="56">
        <f t="shared" ca="1" si="610"/>
        <v>0</v>
      </c>
      <c r="AJ1371" s="56">
        <f t="shared" ca="1" si="611"/>
        <v>0</v>
      </c>
      <c r="AK1371" s="56">
        <f t="shared" ca="1" si="611"/>
        <v>0</v>
      </c>
      <c r="AL1371" s="56">
        <f t="shared" ca="1" si="611"/>
        <v>0</v>
      </c>
      <c r="AM1371" s="56">
        <f t="shared" ca="1" si="611"/>
        <v>0</v>
      </c>
      <c r="AN1371" s="56">
        <f t="shared" ca="1" si="611"/>
        <v>0</v>
      </c>
      <c r="AO1371" s="56">
        <f t="shared" ca="1" si="611"/>
        <v>0</v>
      </c>
      <c r="AP1371" s="56">
        <f t="shared" ca="1" si="611"/>
        <v>0</v>
      </c>
      <c r="AQ1371" s="56">
        <f t="shared" ca="1" si="611"/>
        <v>0</v>
      </c>
      <c r="AR1371" s="56">
        <f t="shared" ca="1" si="611"/>
        <v>0</v>
      </c>
      <c r="AS1371" s="56">
        <f t="shared" ca="1" si="611"/>
        <v>0</v>
      </c>
      <c r="AT1371" s="56">
        <f t="shared" ca="1" si="612"/>
        <v>0</v>
      </c>
      <c r="AU1371" s="56">
        <f t="shared" ca="1" si="612"/>
        <v>0</v>
      </c>
      <c r="AV1371" s="56">
        <f t="shared" ca="1" si="612"/>
        <v>0</v>
      </c>
      <c r="AW1371" s="56">
        <f t="shared" ca="1" si="612"/>
        <v>0</v>
      </c>
      <c r="AX1371" s="56">
        <f t="shared" ca="1" si="612"/>
        <v>0</v>
      </c>
      <c r="AY1371" s="56">
        <f t="shared" ca="1" si="612"/>
        <v>0</v>
      </c>
      <c r="AZ1371" s="56">
        <f t="shared" ca="1" si="612"/>
        <v>0</v>
      </c>
      <c r="BA1371" s="56">
        <f t="shared" ca="1" si="612"/>
        <v>0</v>
      </c>
      <c r="BB1371" s="56">
        <f t="shared" ca="1" si="612"/>
        <v>0</v>
      </c>
      <c r="BC1371" s="56">
        <f t="shared" ca="1" si="612"/>
        <v>0</v>
      </c>
      <c r="BD1371" s="56">
        <f t="shared" ca="1" si="612"/>
        <v>0</v>
      </c>
      <c r="BE1371" s="56">
        <f t="shared" ca="1" si="612"/>
        <v>0</v>
      </c>
      <c r="BF1371" s="56">
        <f t="shared" ca="1" si="612"/>
        <v>0</v>
      </c>
      <c r="BG1371" s="56">
        <f t="shared" ca="1" si="612"/>
        <v>0</v>
      </c>
      <c r="BH1371" s="1"/>
    </row>
    <row r="1372" spans="2:60" s="4" customFormat="1" ht="12" customHeight="1" x14ac:dyDescent="0.2">
      <c r="B1372" s="3" t="s">
        <v>2651</v>
      </c>
      <c r="C1372" s="4" t="s">
        <v>1717</v>
      </c>
      <c r="E1372" s="62"/>
      <c r="F1372" s="63" t="s">
        <v>1678</v>
      </c>
      <c r="G1372" s="50" t="s">
        <v>1678</v>
      </c>
      <c r="H1372" s="50" t="s">
        <v>1678</v>
      </c>
      <c r="I1372" s="51"/>
      <c r="J1372" s="52">
        <v>30</v>
      </c>
      <c r="K1372" s="52"/>
      <c r="L1372" s="53">
        <v>43823</v>
      </c>
      <c r="M1372" s="54">
        <f t="shared" si="593"/>
        <v>2</v>
      </c>
      <c r="N1372" s="52">
        <f t="shared" si="594"/>
        <v>52</v>
      </c>
      <c r="O1372" s="55">
        <f t="shared" ca="1" si="595"/>
        <v>52</v>
      </c>
      <c r="P1372" s="55" t="str">
        <f t="shared" ca="1" si="596"/>
        <v>2019.12</v>
      </c>
      <c r="Q1372" s="56">
        <f t="shared" si="597"/>
        <v>0</v>
      </c>
      <c r="R1372" s="52">
        <f t="shared" ca="1" si="598"/>
        <v>-167</v>
      </c>
      <c r="S1372" s="52"/>
      <c r="T1372" s="52" t="str">
        <f t="shared" ca="1" si="599"/>
        <v/>
      </c>
      <c r="U1372" s="57" t="s">
        <v>178</v>
      </c>
      <c r="V1372" s="58">
        <f t="shared" ca="1" si="600"/>
        <v>0</v>
      </c>
      <c r="W1372" s="59"/>
      <c r="X1372" s="60"/>
      <c r="Y1372" s="61">
        <v>0</v>
      </c>
      <c r="Z1372" s="56">
        <f t="shared" ca="1" si="610"/>
        <v>0</v>
      </c>
      <c r="AA1372" s="56">
        <f t="shared" ca="1" si="610"/>
        <v>0</v>
      </c>
      <c r="AB1372" s="56">
        <f t="shared" ca="1" si="610"/>
        <v>0</v>
      </c>
      <c r="AC1372" s="56">
        <f t="shared" ca="1" si="610"/>
        <v>0</v>
      </c>
      <c r="AD1372" s="56">
        <f t="shared" ca="1" si="610"/>
        <v>0</v>
      </c>
      <c r="AE1372" s="56">
        <f t="shared" ca="1" si="610"/>
        <v>0</v>
      </c>
      <c r="AF1372" s="56">
        <f t="shared" ca="1" si="610"/>
        <v>0</v>
      </c>
      <c r="AG1372" s="56">
        <f t="shared" ca="1" si="610"/>
        <v>0</v>
      </c>
      <c r="AH1372" s="56">
        <f t="shared" ca="1" si="610"/>
        <v>0</v>
      </c>
      <c r="AI1372" s="56">
        <f t="shared" ca="1" si="610"/>
        <v>0</v>
      </c>
      <c r="AJ1372" s="56">
        <f t="shared" ca="1" si="611"/>
        <v>0</v>
      </c>
      <c r="AK1372" s="56">
        <f t="shared" ca="1" si="611"/>
        <v>0</v>
      </c>
      <c r="AL1372" s="56">
        <f t="shared" ca="1" si="611"/>
        <v>0</v>
      </c>
      <c r="AM1372" s="56">
        <f t="shared" ca="1" si="611"/>
        <v>0</v>
      </c>
      <c r="AN1372" s="56">
        <f t="shared" ca="1" si="611"/>
        <v>0</v>
      </c>
      <c r="AO1372" s="56">
        <f t="shared" ca="1" si="611"/>
        <v>0</v>
      </c>
      <c r="AP1372" s="56">
        <f t="shared" ca="1" si="611"/>
        <v>0</v>
      </c>
      <c r="AQ1372" s="56">
        <f t="shared" ca="1" si="611"/>
        <v>0</v>
      </c>
      <c r="AR1372" s="56">
        <f t="shared" ca="1" si="611"/>
        <v>0</v>
      </c>
      <c r="AS1372" s="56">
        <f t="shared" ca="1" si="611"/>
        <v>0</v>
      </c>
      <c r="AT1372" s="56">
        <f t="shared" ca="1" si="612"/>
        <v>0</v>
      </c>
      <c r="AU1372" s="56">
        <f t="shared" ca="1" si="612"/>
        <v>0</v>
      </c>
      <c r="AV1372" s="56">
        <f t="shared" ca="1" si="612"/>
        <v>0</v>
      </c>
      <c r="AW1372" s="56">
        <f t="shared" ca="1" si="612"/>
        <v>0</v>
      </c>
      <c r="AX1372" s="56">
        <f t="shared" ca="1" si="612"/>
        <v>0</v>
      </c>
      <c r="AY1372" s="56">
        <f t="shared" ca="1" si="612"/>
        <v>0</v>
      </c>
      <c r="AZ1372" s="56">
        <f t="shared" ca="1" si="612"/>
        <v>0</v>
      </c>
      <c r="BA1372" s="56">
        <f t="shared" ca="1" si="612"/>
        <v>0</v>
      </c>
      <c r="BB1372" s="56">
        <f t="shared" ca="1" si="612"/>
        <v>0</v>
      </c>
      <c r="BC1372" s="56">
        <f t="shared" ca="1" si="612"/>
        <v>0</v>
      </c>
      <c r="BD1372" s="56">
        <f t="shared" ca="1" si="612"/>
        <v>0</v>
      </c>
      <c r="BE1372" s="56">
        <f t="shared" ca="1" si="612"/>
        <v>0</v>
      </c>
      <c r="BF1372" s="56">
        <f t="shared" ca="1" si="612"/>
        <v>0</v>
      </c>
      <c r="BG1372" s="56">
        <f t="shared" ca="1" si="612"/>
        <v>0</v>
      </c>
      <c r="BH1372" s="1"/>
    </row>
    <row r="1373" spans="2:60" s="4" customFormat="1" ht="12" customHeight="1" x14ac:dyDescent="0.2">
      <c r="B1373" s="3"/>
      <c r="E1373" s="62"/>
      <c r="F1373" s="63"/>
      <c r="G1373" s="50"/>
      <c r="H1373" s="50"/>
      <c r="I1373" s="51"/>
      <c r="J1373" s="52"/>
      <c r="K1373" s="52"/>
      <c r="L1373" s="53"/>
      <c r="M1373" s="54"/>
      <c r="N1373" s="52"/>
      <c r="O1373" s="55"/>
      <c r="P1373" s="55"/>
      <c r="Q1373" s="56"/>
      <c r="R1373" s="52"/>
      <c r="S1373" s="52"/>
      <c r="T1373" s="52"/>
      <c r="U1373" s="57"/>
      <c r="V1373" s="58"/>
      <c r="W1373" s="59"/>
      <c r="X1373" s="60"/>
      <c r="Y1373" s="61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1"/>
    </row>
    <row r="1374" spans="2:60" s="4" customFormat="1" ht="12" customHeight="1" x14ac:dyDescent="0.2">
      <c r="B1374" s="3" t="s">
        <v>1684</v>
      </c>
      <c r="C1374" s="4" t="s">
        <v>1684</v>
      </c>
      <c r="E1374" s="62"/>
      <c r="F1374" s="63" t="s">
        <v>1678</v>
      </c>
      <c r="G1374" s="50" t="s">
        <v>1678</v>
      </c>
      <c r="H1374" s="50" t="s">
        <v>1678</v>
      </c>
      <c r="I1374" s="51"/>
      <c r="J1374" s="52">
        <v>30</v>
      </c>
      <c r="K1374" s="52"/>
      <c r="L1374" s="53"/>
      <c r="M1374" s="54" t="str">
        <f t="shared" ref="M1374:M1412" si="613">IF(L1374="","-",WEEKDAY(L1374,2))</f>
        <v>-</v>
      </c>
      <c r="N1374" s="52">
        <f t="shared" ref="N1374:N1412" si="614">WEEKNUM(L1374)</f>
        <v>0</v>
      </c>
      <c r="O1374" s="55">
        <f t="shared" ref="O1374:O1412" ca="1" si="615">WEEKNUM(IF((L1374)&lt;$A$1825,$A$1825,(L1374)))</f>
        <v>28</v>
      </c>
      <c r="P1374" s="55" t="str">
        <f t="shared" ref="P1374:P1412" ca="1" si="616">YEAR(IF((L1374)&lt;$A$1825,$A$1825,(L1374)))&amp;"."&amp;MONTH(IF((L1374)&lt;$A$1825,$A$1825,(L1374)))</f>
        <v>2019.7</v>
      </c>
      <c r="Q1374" s="56">
        <f t="shared" ref="Q1374:Q1412" si="617">IF(U1374="PLN",Y1374/$A$1826,Y1374)</f>
        <v>0</v>
      </c>
      <c r="R1374" s="52" t="str">
        <f t="shared" ref="R1374:R1412" si="618">IF(L1374=0,"",IFERROR(_xlfn.DAYS($A$1825,L1374),""))</f>
        <v/>
      </c>
      <c r="S1374" s="52"/>
      <c r="T1374" s="52" t="str">
        <f t="shared" ref="T1374:T1412" si="619">IFERROR(IF(R1374&gt;0,"OV",""),0)</f>
        <v>OV</v>
      </c>
      <c r="U1374" s="57" t="s">
        <v>178</v>
      </c>
      <c r="V1374" s="58">
        <f t="shared" ref="V1374:V1412" ca="1" si="620">SUM(Y1374:BH1374)-Y1374*2</f>
        <v>0</v>
      </c>
      <c r="W1374" s="59"/>
      <c r="X1374" s="60"/>
      <c r="Y1374" s="61"/>
      <c r="Z1374" s="56">
        <f t="shared" ref="Z1374:AI1383" ca="1" si="621">IF($O1374-WEEKNUM(Z$1815)=0,$Y1374,0)</f>
        <v>0</v>
      </c>
      <c r="AA1374" s="56">
        <f t="shared" ca="1" si="621"/>
        <v>0</v>
      </c>
      <c r="AB1374" s="56">
        <f t="shared" ca="1" si="621"/>
        <v>0</v>
      </c>
      <c r="AC1374" s="56">
        <f t="shared" ca="1" si="621"/>
        <v>0</v>
      </c>
      <c r="AD1374" s="56">
        <f t="shared" ca="1" si="621"/>
        <v>0</v>
      </c>
      <c r="AE1374" s="56">
        <f t="shared" ca="1" si="621"/>
        <v>0</v>
      </c>
      <c r="AF1374" s="56">
        <f t="shared" ca="1" si="621"/>
        <v>0</v>
      </c>
      <c r="AG1374" s="56">
        <f t="shared" ca="1" si="621"/>
        <v>0</v>
      </c>
      <c r="AH1374" s="56">
        <f t="shared" ca="1" si="621"/>
        <v>0</v>
      </c>
      <c r="AI1374" s="56">
        <f t="shared" ca="1" si="621"/>
        <v>0</v>
      </c>
      <c r="AJ1374" s="56">
        <f t="shared" ref="AJ1374:AS1383" ca="1" si="622">IF($O1374-WEEKNUM(AJ$1815)=0,$Y1374,0)</f>
        <v>0</v>
      </c>
      <c r="AK1374" s="56">
        <f t="shared" ca="1" si="622"/>
        <v>0</v>
      </c>
      <c r="AL1374" s="56">
        <f t="shared" ca="1" si="622"/>
        <v>0</v>
      </c>
      <c r="AM1374" s="56">
        <f t="shared" ca="1" si="622"/>
        <v>0</v>
      </c>
      <c r="AN1374" s="56">
        <f t="shared" ca="1" si="622"/>
        <v>0</v>
      </c>
      <c r="AO1374" s="56">
        <f t="shared" ca="1" si="622"/>
        <v>0</v>
      </c>
      <c r="AP1374" s="56">
        <f t="shared" ca="1" si="622"/>
        <v>0</v>
      </c>
      <c r="AQ1374" s="56">
        <f t="shared" ca="1" si="622"/>
        <v>0</v>
      </c>
      <c r="AR1374" s="56">
        <f t="shared" ca="1" si="622"/>
        <v>0</v>
      </c>
      <c r="AS1374" s="56">
        <f t="shared" ca="1" si="622"/>
        <v>0</v>
      </c>
      <c r="AT1374" s="56">
        <f t="shared" ref="AT1374:BG1383" ca="1" si="623">IF($O1374-WEEKNUM(AT$1815)=0,$Y1374,0)</f>
        <v>0</v>
      </c>
      <c r="AU1374" s="56">
        <f t="shared" ca="1" si="623"/>
        <v>0</v>
      </c>
      <c r="AV1374" s="56">
        <f t="shared" ca="1" si="623"/>
        <v>0</v>
      </c>
      <c r="AW1374" s="56">
        <f t="shared" ca="1" si="623"/>
        <v>0</v>
      </c>
      <c r="AX1374" s="56">
        <f t="shared" ca="1" si="623"/>
        <v>0</v>
      </c>
      <c r="AY1374" s="56">
        <f t="shared" ca="1" si="623"/>
        <v>0</v>
      </c>
      <c r="AZ1374" s="56">
        <f t="shared" ca="1" si="623"/>
        <v>0</v>
      </c>
      <c r="BA1374" s="56">
        <f t="shared" ca="1" si="623"/>
        <v>0</v>
      </c>
      <c r="BB1374" s="56">
        <f t="shared" ca="1" si="623"/>
        <v>0</v>
      </c>
      <c r="BC1374" s="56">
        <f t="shared" ca="1" si="623"/>
        <v>0</v>
      </c>
      <c r="BD1374" s="56">
        <f t="shared" ca="1" si="623"/>
        <v>0</v>
      </c>
      <c r="BE1374" s="56">
        <f t="shared" ca="1" si="623"/>
        <v>0</v>
      </c>
      <c r="BF1374" s="56">
        <f t="shared" ca="1" si="623"/>
        <v>0</v>
      </c>
      <c r="BG1374" s="56">
        <f t="shared" ca="1" si="623"/>
        <v>0</v>
      </c>
      <c r="BH1374" s="1"/>
    </row>
    <row r="1375" spans="2:60" s="4" customFormat="1" ht="12" customHeight="1" x14ac:dyDescent="0.2">
      <c r="B1375" s="3" t="s">
        <v>1684</v>
      </c>
      <c r="C1375" s="4" t="s">
        <v>1684</v>
      </c>
      <c r="E1375" s="62"/>
      <c r="F1375" s="63" t="s">
        <v>1678</v>
      </c>
      <c r="G1375" s="50" t="s">
        <v>1678</v>
      </c>
      <c r="H1375" s="50" t="s">
        <v>1678</v>
      </c>
      <c r="I1375" s="51"/>
      <c r="J1375" s="52">
        <v>30</v>
      </c>
      <c r="K1375" s="52"/>
      <c r="L1375" s="53"/>
      <c r="M1375" s="54" t="str">
        <f t="shared" si="613"/>
        <v>-</v>
      </c>
      <c r="N1375" s="52">
        <f t="shared" si="614"/>
        <v>0</v>
      </c>
      <c r="O1375" s="55">
        <f t="shared" ca="1" si="615"/>
        <v>28</v>
      </c>
      <c r="P1375" s="55" t="str">
        <f t="shared" ca="1" si="616"/>
        <v>2019.7</v>
      </c>
      <c r="Q1375" s="56">
        <f t="shared" si="617"/>
        <v>0</v>
      </c>
      <c r="R1375" s="52" t="str">
        <f t="shared" si="618"/>
        <v/>
      </c>
      <c r="S1375" s="52"/>
      <c r="T1375" s="52" t="str">
        <f t="shared" si="619"/>
        <v>OV</v>
      </c>
      <c r="U1375" s="57" t="s">
        <v>178</v>
      </c>
      <c r="V1375" s="58">
        <f t="shared" ca="1" si="620"/>
        <v>0</v>
      </c>
      <c r="W1375" s="59"/>
      <c r="X1375" s="60"/>
      <c r="Y1375" s="61"/>
      <c r="Z1375" s="56">
        <f t="shared" ca="1" si="621"/>
        <v>0</v>
      </c>
      <c r="AA1375" s="56">
        <f t="shared" ca="1" si="621"/>
        <v>0</v>
      </c>
      <c r="AB1375" s="56">
        <f t="shared" ca="1" si="621"/>
        <v>0</v>
      </c>
      <c r="AC1375" s="56">
        <f t="shared" ca="1" si="621"/>
        <v>0</v>
      </c>
      <c r="AD1375" s="56">
        <f t="shared" ca="1" si="621"/>
        <v>0</v>
      </c>
      <c r="AE1375" s="56">
        <f t="shared" ca="1" si="621"/>
        <v>0</v>
      </c>
      <c r="AF1375" s="56">
        <f t="shared" ca="1" si="621"/>
        <v>0</v>
      </c>
      <c r="AG1375" s="56">
        <f t="shared" ca="1" si="621"/>
        <v>0</v>
      </c>
      <c r="AH1375" s="56">
        <f t="shared" ca="1" si="621"/>
        <v>0</v>
      </c>
      <c r="AI1375" s="56">
        <f t="shared" ca="1" si="621"/>
        <v>0</v>
      </c>
      <c r="AJ1375" s="56">
        <f t="shared" ca="1" si="622"/>
        <v>0</v>
      </c>
      <c r="AK1375" s="56">
        <f t="shared" ca="1" si="622"/>
        <v>0</v>
      </c>
      <c r="AL1375" s="56">
        <f t="shared" ca="1" si="622"/>
        <v>0</v>
      </c>
      <c r="AM1375" s="56">
        <f t="shared" ca="1" si="622"/>
        <v>0</v>
      </c>
      <c r="AN1375" s="56">
        <f t="shared" ca="1" si="622"/>
        <v>0</v>
      </c>
      <c r="AO1375" s="56">
        <f t="shared" ca="1" si="622"/>
        <v>0</v>
      </c>
      <c r="AP1375" s="56">
        <f t="shared" ca="1" si="622"/>
        <v>0</v>
      </c>
      <c r="AQ1375" s="56">
        <f t="shared" ca="1" si="622"/>
        <v>0</v>
      </c>
      <c r="AR1375" s="56">
        <f t="shared" ca="1" si="622"/>
        <v>0</v>
      </c>
      <c r="AS1375" s="56">
        <f t="shared" ca="1" si="622"/>
        <v>0</v>
      </c>
      <c r="AT1375" s="56">
        <f t="shared" ca="1" si="623"/>
        <v>0</v>
      </c>
      <c r="AU1375" s="56">
        <f t="shared" ca="1" si="623"/>
        <v>0</v>
      </c>
      <c r="AV1375" s="56">
        <f t="shared" ca="1" si="623"/>
        <v>0</v>
      </c>
      <c r="AW1375" s="56">
        <f t="shared" ca="1" si="623"/>
        <v>0</v>
      </c>
      <c r="AX1375" s="56">
        <f t="shared" ca="1" si="623"/>
        <v>0</v>
      </c>
      <c r="AY1375" s="56">
        <f t="shared" ca="1" si="623"/>
        <v>0</v>
      </c>
      <c r="AZ1375" s="56">
        <f t="shared" ca="1" si="623"/>
        <v>0</v>
      </c>
      <c r="BA1375" s="56">
        <f t="shared" ca="1" si="623"/>
        <v>0</v>
      </c>
      <c r="BB1375" s="56">
        <f t="shared" ca="1" si="623"/>
        <v>0</v>
      </c>
      <c r="BC1375" s="56">
        <f t="shared" ca="1" si="623"/>
        <v>0</v>
      </c>
      <c r="BD1375" s="56">
        <f t="shared" ca="1" si="623"/>
        <v>0</v>
      </c>
      <c r="BE1375" s="56">
        <f t="shared" ca="1" si="623"/>
        <v>0</v>
      </c>
      <c r="BF1375" s="56">
        <f t="shared" ca="1" si="623"/>
        <v>0</v>
      </c>
      <c r="BG1375" s="56">
        <f t="shared" ca="1" si="623"/>
        <v>0</v>
      </c>
      <c r="BH1375" s="1"/>
    </row>
    <row r="1376" spans="2:60" s="4" customFormat="1" ht="12" customHeight="1" x14ac:dyDescent="0.2">
      <c r="B1376" s="3" t="s">
        <v>1684</v>
      </c>
      <c r="C1376" s="4" t="s">
        <v>1684</v>
      </c>
      <c r="E1376" s="62"/>
      <c r="F1376" s="63" t="s">
        <v>1678</v>
      </c>
      <c r="G1376" s="50" t="s">
        <v>1678</v>
      </c>
      <c r="H1376" s="50" t="s">
        <v>1678</v>
      </c>
      <c r="I1376" s="51"/>
      <c r="J1376" s="52">
        <v>30</v>
      </c>
      <c r="K1376" s="52"/>
      <c r="L1376" s="53"/>
      <c r="M1376" s="54" t="str">
        <f t="shared" si="613"/>
        <v>-</v>
      </c>
      <c r="N1376" s="52">
        <f t="shared" si="614"/>
        <v>0</v>
      </c>
      <c r="O1376" s="55">
        <f t="shared" ca="1" si="615"/>
        <v>28</v>
      </c>
      <c r="P1376" s="55" t="str">
        <f t="shared" ca="1" si="616"/>
        <v>2019.7</v>
      </c>
      <c r="Q1376" s="56">
        <f t="shared" si="617"/>
        <v>0</v>
      </c>
      <c r="R1376" s="52" t="str">
        <f t="shared" si="618"/>
        <v/>
      </c>
      <c r="S1376" s="52"/>
      <c r="T1376" s="52" t="str">
        <f t="shared" si="619"/>
        <v>OV</v>
      </c>
      <c r="U1376" s="57" t="s">
        <v>178</v>
      </c>
      <c r="V1376" s="58">
        <f t="shared" ca="1" si="620"/>
        <v>0</v>
      </c>
      <c r="W1376" s="59"/>
      <c r="X1376" s="60"/>
      <c r="Y1376" s="61"/>
      <c r="Z1376" s="56">
        <f t="shared" ca="1" si="621"/>
        <v>0</v>
      </c>
      <c r="AA1376" s="56">
        <f t="shared" ca="1" si="621"/>
        <v>0</v>
      </c>
      <c r="AB1376" s="56">
        <f t="shared" ca="1" si="621"/>
        <v>0</v>
      </c>
      <c r="AC1376" s="56">
        <f t="shared" ca="1" si="621"/>
        <v>0</v>
      </c>
      <c r="AD1376" s="56">
        <f t="shared" ca="1" si="621"/>
        <v>0</v>
      </c>
      <c r="AE1376" s="56">
        <f t="shared" ca="1" si="621"/>
        <v>0</v>
      </c>
      <c r="AF1376" s="56">
        <f t="shared" ca="1" si="621"/>
        <v>0</v>
      </c>
      <c r="AG1376" s="56">
        <f t="shared" ca="1" si="621"/>
        <v>0</v>
      </c>
      <c r="AH1376" s="56">
        <f t="shared" ca="1" si="621"/>
        <v>0</v>
      </c>
      <c r="AI1376" s="56">
        <f t="shared" ca="1" si="621"/>
        <v>0</v>
      </c>
      <c r="AJ1376" s="56">
        <f t="shared" ca="1" si="622"/>
        <v>0</v>
      </c>
      <c r="AK1376" s="56">
        <f t="shared" ca="1" si="622"/>
        <v>0</v>
      </c>
      <c r="AL1376" s="56">
        <f t="shared" ca="1" si="622"/>
        <v>0</v>
      </c>
      <c r="AM1376" s="56">
        <f t="shared" ca="1" si="622"/>
        <v>0</v>
      </c>
      <c r="AN1376" s="56">
        <f t="shared" ca="1" si="622"/>
        <v>0</v>
      </c>
      <c r="AO1376" s="56">
        <f t="shared" ca="1" si="622"/>
        <v>0</v>
      </c>
      <c r="AP1376" s="56">
        <f t="shared" ca="1" si="622"/>
        <v>0</v>
      </c>
      <c r="AQ1376" s="56">
        <f t="shared" ca="1" si="622"/>
        <v>0</v>
      </c>
      <c r="AR1376" s="56">
        <f t="shared" ca="1" si="622"/>
        <v>0</v>
      </c>
      <c r="AS1376" s="56">
        <f t="shared" ca="1" si="622"/>
        <v>0</v>
      </c>
      <c r="AT1376" s="56">
        <f t="shared" ca="1" si="623"/>
        <v>0</v>
      </c>
      <c r="AU1376" s="56">
        <f t="shared" ca="1" si="623"/>
        <v>0</v>
      </c>
      <c r="AV1376" s="56">
        <f t="shared" ca="1" si="623"/>
        <v>0</v>
      </c>
      <c r="AW1376" s="56">
        <f t="shared" ca="1" si="623"/>
        <v>0</v>
      </c>
      <c r="AX1376" s="56">
        <f t="shared" ca="1" si="623"/>
        <v>0</v>
      </c>
      <c r="AY1376" s="56">
        <f t="shared" ca="1" si="623"/>
        <v>0</v>
      </c>
      <c r="AZ1376" s="56">
        <f t="shared" ca="1" si="623"/>
        <v>0</v>
      </c>
      <c r="BA1376" s="56">
        <f t="shared" ca="1" si="623"/>
        <v>0</v>
      </c>
      <c r="BB1376" s="56">
        <f t="shared" ca="1" si="623"/>
        <v>0</v>
      </c>
      <c r="BC1376" s="56">
        <f t="shared" ca="1" si="623"/>
        <v>0</v>
      </c>
      <c r="BD1376" s="56">
        <f t="shared" ca="1" si="623"/>
        <v>0</v>
      </c>
      <c r="BE1376" s="56">
        <f t="shared" ca="1" si="623"/>
        <v>0</v>
      </c>
      <c r="BF1376" s="56">
        <f t="shared" ca="1" si="623"/>
        <v>0</v>
      </c>
      <c r="BG1376" s="56">
        <f t="shared" ca="1" si="623"/>
        <v>0</v>
      </c>
      <c r="BH1376" s="1"/>
    </row>
    <row r="1377" spans="2:60" s="4" customFormat="1" ht="12" customHeight="1" x14ac:dyDescent="0.2">
      <c r="B1377" s="3" t="s">
        <v>1684</v>
      </c>
      <c r="C1377" s="4" t="s">
        <v>1684</v>
      </c>
      <c r="E1377" s="62"/>
      <c r="F1377" s="63" t="s">
        <v>1678</v>
      </c>
      <c r="G1377" s="50" t="s">
        <v>1678</v>
      </c>
      <c r="H1377" s="50" t="s">
        <v>1678</v>
      </c>
      <c r="I1377" s="51"/>
      <c r="J1377" s="52">
        <v>30</v>
      </c>
      <c r="K1377" s="52"/>
      <c r="L1377" s="53"/>
      <c r="M1377" s="54" t="str">
        <f t="shared" si="613"/>
        <v>-</v>
      </c>
      <c r="N1377" s="52">
        <f t="shared" si="614"/>
        <v>0</v>
      </c>
      <c r="O1377" s="55">
        <f t="shared" ca="1" si="615"/>
        <v>28</v>
      </c>
      <c r="P1377" s="55" t="str">
        <f t="shared" ca="1" si="616"/>
        <v>2019.7</v>
      </c>
      <c r="Q1377" s="56">
        <f t="shared" si="617"/>
        <v>0</v>
      </c>
      <c r="R1377" s="52" t="str">
        <f t="shared" si="618"/>
        <v/>
      </c>
      <c r="S1377" s="52"/>
      <c r="T1377" s="52" t="str">
        <f t="shared" si="619"/>
        <v>OV</v>
      </c>
      <c r="U1377" s="57" t="s">
        <v>178</v>
      </c>
      <c r="V1377" s="58">
        <f t="shared" ca="1" si="620"/>
        <v>0</v>
      </c>
      <c r="W1377" s="59"/>
      <c r="X1377" s="60"/>
      <c r="Y1377" s="61"/>
      <c r="Z1377" s="56">
        <f t="shared" ca="1" si="621"/>
        <v>0</v>
      </c>
      <c r="AA1377" s="56">
        <f t="shared" ca="1" si="621"/>
        <v>0</v>
      </c>
      <c r="AB1377" s="56">
        <f t="shared" ca="1" si="621"/>
        <v>0</v>
      </c>
      <c r="AC1377" s="56">
        <f t="shared" ca="1" si="621"/>
        <v>0</v>
      </c>
      <c r="AD1377" s="56">
        <f t="shared" ca="1" si="621"/>
        <v>0</v>
      </c>
      <c r="AE1377" s="56">
        <f t="shared" ca="1" si="621"/>
        <v>0</v>
      </c>
      <c r="AF1377" s="56">
        <f t="shared" ca="1" si="621"/>
        <v>0</v>
      </c>
      <c r="AG1377" s="56">
        <f t="shared" ca="1" si="621"/>
        <v>0</v>
      </c>
      <c r="AH1377" s="56">
        <f t="shared" ca="1" si="621"/>
        <v>0</v>
      </c>
      <c r="AI1377" s="56">
        <f t="shared" ca="1" si="621"/>
        <v>0</v>
      </c>
      <c r="AJ1377" s="56">
        <f t="shared" ca="1" si="622"/>
        <v>0</v>
      </c>
      <c r="AK1377" s="56">
        <f t="shared" ca="1" si="622"/>
        <v>0</v>
      </c>
      <c r="AL1377" s="56">
        <f t="shared" ca="1" si="622"/>
        <v>0</v>
      </c>
      <c r="AM1377" s="56">
        <f t="shared" ca="1" si="622"/>
        <v>0</v>
      </c>
      <c r="AN1377" s="56">
        <f t="shared" ca="1" si="622"/>
        <v>0</v>
      </c>
      <c r="AO1377" s="56">
        <f t="shared" ca="1" si="622"/>
        <v>0</v>
      </c>
      <c r="AP1377" s="56">
        <f t="shared" ca="1" si="622"/>
        <v>0</v>
      </c>
      <c r="AQ1377" s="56">
        <f t="shared" ca="1" si="622"/>
        <v>0</v>
      </c>
      <c r="AR1377" s="56">
        <f t="shared" ca="1" si="622"/>
        <v>0</v>
      </c>
      <c r="AS1377" s="56">
        <f t="shared" ca="1" si="622"/>
        <v>0</v>
      </c>
      <c r="AT1377" s="56">
        <f t="shared" ca="1" si="623"/>
        <v>0</v>
      </c>
      <c r="AU1377" s="56">
        <f t="shared" ca="1" si="623"/>
        <v>0</v>
      </c>
      <c r="AV1377" s="56">
        <f t="shared" ca="1" si="623"/>
        <v>0</v>
      </c>
      <c r="AW1377" s="56">
        <f t="shared" ca="1" si="623"/>
        <v>0</v>
      </c>
      <c r="AX1377" s="56">
        <f t="shared" ca="1" si="623"/>
        <v>0</v>
      </c>
      <c r="AY1377" s="56">
        <f t="shared" ca="1" si="623"/>
        <v>0</v>
      </c>
      <c r="AZ1377" s="56">
        <f t="shared" ca="1" si="623"/>
        <v>0</v>
      </c>
      <c r="BA1377" s="56">
        <f t="shared" ca="1" si="623"/>
        <v>0</v>
      </c>
      <c r="BB1377" s="56">
        <f t="shared" ca="1" si="623"/>
        <v>0</v>
      </c>
      <c r="BC1377" s="56">
        <f t="shared" ca="1" si="623"/>
        <v>0</v>
      </c>
      <c r="BD1377" s="56">
        <f t="shared" ca="1" si="623"/>
        <v>0</v>
      </c>
      <c r="BE1377" s="56">
        <f t="shared" ca="1" si="623"/>
        <v>0</v>
      </c>
      <c r="BF1377" s="56">
        <f t="shared" ca="1" si="623"/>
        <v>0</v>
      </c>
      <c r="BG1377" s="56">
        <f t="shared" ca="1" si="623"/>
        <v>0</v>
      </c>
      <c r="BH1377" s="1"/>
    </row>
    <row r="1378" spans="2:60" s="4" customFormat="1" ht="12" customHeight="1" x14ac:dyDescent="0.2">
      <c r="B1378" s="3" t="s">
        <v>1684</v>
      </c>
      <c r="C1378" s="4" t="s">
        <v>1684</v>
      </c>
      <c r="E1378" s="62"/>
      <c r="F1378" s="63" t="s">
        <v>1678</v>
      </c>
      <c r="G1378" s="50" t="s">
        <v>1678</v>
      </c>
      <c r="H1378" s="50" t="s">
        <v>1678</v>
      </c>
      <c r="I1378" s="51"/>
      <c r="J1378" s="52">
        <v>30</v>
      </c>
      <c r="K1378" s="52"/>
      <c r="L1378" s="53">
        <v>43585</v>
      </c>
      <c r="M1378" s="54">
        <f t="shared" si="613"/>
        <v>2</v>
      </c>
      <c r="N1378" s="52">
        <f t="shared" si="614"/>
        <v>18</v>
      </c>
      <c r="O1378" s="55">
        <f t="shared" ca="1" si="615"/>
        <v>28</v>
      </c>
      <c r="P1378" s="55" t="str">
        <f t="shared" ca="1" si="616"/>
        <v>2019.7</v>
      </c>
      <c r="Q1378" s="56">
        <f t="shared" si="617"/>
        <v>0</v>
      </c>
      <c r="R1378" s="52">
        <f t="shared" ca="1" si="618"/>
        <v>71</v>
      </c>
      <c r="S1378" s="52"/>
      <c r="T1378" s="52" t="str">
        <f t="shared" ca="1" si="619"/>
        <v>OV</v>
      </c>
      <c r="U1378" s="57" t="s">
        <v>178</v>
      </c>
      <c r="V1378" s="58">
        <f t="shared" ca="1" si="620"/>
        <v>0</v>
      </c>
      <c r="W1378" s="59"/>
      <c r="X1378" s="60"/>
      <c r="Y1378" s="61"/>
      <c r="Z1378" s="56">
        <f t="shared" ca="1" si="621"/>
        <v>0</v>
      </c>
      <c r="AA1378" s="56">
        <f t="shared" ca="1" si="621"/>
        <v>0</v>
      </c>
      <c r="AB1378" s="56">
        <f t="shared" ca="1" si="621"/>
        <v>0</v>
      </c>
      <c r="AC1378" s="56">
        <f t="shared" ca="1" si="621"/>
        <v>0</v>
      </c>
      <c r="AD1378" s="56">
        <f t="shared" ca="1" si="621"/>
        <v>0</v>
      </c>
      <c r="AE1378" s="56">
        <f t="shared" ca="1" si="621"/>
        <v>0</v>
      </c>
      <c r="AF1378" s="56">
        <f t="shared" ca="1" si="621"/>
        <v>0</v>
      </c>
      <c r="AG1378" s="56">
        <f t="shared" ca="1" si="621"/>
        <v>0</v>
      </c>
      <c r="AH1378" s="56">
        <f t="shared" ca="1" si="621"/>
        <v>0</v>
      </c>
      <c r="AI1378" s="56">
        <f t="shared" ca="1" si="621"/>
        <v>0</v>
      </c>
      <c r="AJ1378" s="56">
        <f t="shared" ca="1" si="622"/>
        <v>0</v>
      </c>
      <c r="AK1378" s="56">
        <f t="shared" ca="1" si="622"/>
        <v>0</v>
      </c>
      <c r="AL1378" s="56">
        <f t="shared" ca="1" si="622"/>
        <v>0</v>
      </c>
      <c r="AM1378" s="56">
        <f t="shared" ca="1" si="622"/>
        <v>0</v>
      </c>
      <c r="AN1378" s="56">
        <f t="shared" ca="1" si="622"/>
        <v>0</v>
      </c>
      <c r="AO1378" s="56">
        <f t="shared" ca="1" si="622"/>
        <v>0</v>
      </c>
      <c r="AP1378" s="56">
        <f t="shared" ca="1" si="622"/>
        <v>0</v>
      </c>
      <c r="AQ1378" s="56">
        <f t="shared" ca="1" si="622"/>
        <v>0</v>
      </c>
      <c r="AR1378" s="56">
        <f t="shared" ca="1" si="622"/>
        <v>0</v>
      </c>
      <c r="AS1378" s="56">
        <f t="shared" ca="1" si="622"/>
        <v>0</v>
      </c>
      <c r="AT1378" s="56">
        <f t="shared" ca="1" si="623"/>
        <v>0</v>
      </c>
      <c r="AU1378" s="56">
        <f t="shared" ca="1" si="623"/>
        <v>0</v>
      </c>
      <c r="AV1378" s="56">
        <f t="shared" ca="1" si="623"/>
        <v>0</v>
      </c>
      <c r="AW1378" s="56">
        <f t="shared" ca="1" si="623"/>
        <v>0</v>
      </c>
      <c r="AX1378" s="56">
        <f t="shared" ca="1" si="623"/>
        <v>0</v>
      </c>
      <c r="AY1378" s="56">
        <f t="shared" ca="1" si="623"/>
        <v>0</v>
      </c>
      <c r="AZ1378" s="56">
        <f t="shared" ca="1" si="623"/>
        <v>0</v>
      </c>
      <c r="BA1378" s="56">
        <f t="shared" ca="1" si="623"/>
        <v>0</v>
      </c>
      <c r="BB1378" s="56">
        <f t="shared" ca="1" si="623"/>
        <v>0</v>
      </c>
      <c r="BC1378" s="56">
        <f t="shared" ca="1" si="623"/>
        <v>0</v>
      </c>
      <c r="BD1378" s="56">
        <f t="shared" ca="1" si="623"/>
        <v>0</v>
      </c>
      <c r="BE1378" s="56">
        <f t="shared" ca="1" si="623"/>
        <v>0</v>
      </c>
      <c r="BF1378" s="56">
        <f t="shared" ca="1" si="623"/>
        <v>0</v>
      </c>
      <c r="BG1378" s="56">
        <f t="shared" ca="1" si="623"/>
        <v>0</v>
      </c>
      <c r="BH1378" s="1"/>
    </row>
    <row r="1379" spans="2:60" s="4" customFormat="1" ht="12" customHeight="1" x14ac:dyDescent="0.2">
      <c r="B1379" s="3" t="s">
        <v>1684</v>
      </c>
      <c r="C1379" s="4" t="s">
        <v>1684</v>
      </c>
      <c r="E1379" s="62"/>
      <c r="F1379" s="63" t="s">
        <v>1678</v>
      </c>
      <c r="G1379" s="50" t="s">
        <v>1678</v>
      </c>
      <c r="H1379" s="50" t="s">
        <v>1678</v>
      </c>
      <c r="I1379" s="51"/>
      <c r="J1379" s="52">
        <v>30</v>
      </c>
      <c r="K1379" s="52"/>
      <c r="L1379" s="53">
        <v>43592</v>
      </c>
      <c r="M1379" s="54">
        <f t="shared" si="613"/>
        <v>2</v>
      </c>
      <c r="N1379" s="52">
        <f t="shared" si="614"/>
        <v>19</v>
      </c>
      <c r="O1379" s="55">
        <f t="shared" ca="1" si="615"/>
        <v>28</v>
      </c>
      <c r="P1379" s="55" t="str">
        <f t="shared" ca="1" si="616"/>
        <v>2019.7</v>
      </c>
      <c r="Q1379" s="56">
        <f t="shared" si="617"/>
        <v>38883.801626414992</v>
      </c>
      <c r="R1379" s="52">
        <f t="shared" ca="1" si="618"/>
        <v>64</v>
      </c>
      <c r="S1379" s="52"/>
      <c r="T1379" s="52" t="str">
        <f t="shared" ca="1" si="619"/>
        <v>OV</v>
      </c>
      <c r="U1379" s="57" t="s">
        <v>178</v>
      </c>
      <c r="V1379" s="58">
        <f t="shared" ca="1" si="620"/>
        <v>0</v>
      </c>
      <c r="W1379" s="59"/>
      <c r="X1379" s="60"/>
      <c r="Y1379" s="61">
        <f>230977.801626415-67900-250-7188-19500-5610-1500-1250-936-1360-16000-3000-2600-10500-17500-2000-4600-4000-18000-3500-1300-1000-2600</f>
        <v>38883.801626414992</v>
      </c>
      <c r="Z1379" s="56">
        <f t="shared" ca="1" si="621"/>
        <v>0</v>
      </c>
      <c r="AA1379" s="56">
        <f t="shared" ca="1" si="621"/>
        <v>0</v>
      </c>
      <c r="AB1379" s="56">
        <f t="shared" ca="1" si="621"/>
        <v>0</v>
      </c>
      <c r="AC1379" s="56">
        <f t="shared" ca="1" si="621"/>
        <v>0</v>
      </c>
      <c r="AD1379" s="56">
        <f t="shared" ca="1" si="621"/>
        <v>0</v>
      </c>
      <c r="AE1379" s="56">
        <f t="shared" ca="1" si="621"/>
        <v>0</v>
      </c>
      <c r="AF1379" s="56">
        <f t="shared" ca="1" si="621"/>
        <v>0</v>
      </c>
      <c r="AG1379" s="56">
        <f t="shared" ca="1" si="621"/>
        <v>0</v>
      </c>
      <c r="AH1379" s="56">
        <f t="shared" ca="1" si="621"/>
        <v>0</v>
      </c>
      <c r="AI1379" s="56">
        <f t="shared" ca="1" si="621"/>
        <v>38883.801626414992</v>
      </c>
      <c r="AJ1379" s="56">
        <f t="shared" ca="1" si="622"/>
        <v>0</v>
      </c>
      <c r="AK1379" s="56">
        <f t="shared" ca="1" si="622"/>
        <v>0</v>
      </c>
      <c r="AL1379" s="56">
        <f t="shared" ca="1" si="622"/>
        <v>0</v>
      </c>
      <c r="AM1379" s="56">
        <f t="shared" ca="1" si="622"/>
        <v>0</v>
      </c>
      <c r="AN1379" s="56">
        <f t="shared" ca="1" si="622"/>
        <v>0</v>
      </c>
      <c r="AO1379" s="56">
        <f t="shared" ca="1" si="622"/>
        <v>0</v>
      </c>
      <c r="AP1379" s="56">
        <f t="shared" ca="1" si="622"/>
        <v>0</v>
      </c>
      <c r="AQ1379" s="56">
        <f t="shared" ca="1" si="622"/>
        <v>0</v>
      </c>
      <c r="AR1379" s="56">
        <f t="shared" ca="1" si="622"/>
        <v>0</v>
      </c>
      <c r="AS1379" s="56">
        <f t="shared" ca="1" si="622"/>
        <v>0</v>
      </c>
      <c r="AT1379" s="56">
        <f t="shared" ca="1" si="623"/>
        <v>0</v>
      </c>
      <c r="AU1379" s="56">
        <f t="shared" ca="1" si="623"/>
        <v>0</v>
      </c>
      <c r="AV1379" s="56">
        <f t="shared" ca="1" si="623"/>
        <v>0</v>
      </c>
      <c r="AW1379" s="56">
        <f t="shared" ca="1" si="623"/>
        <v>0</v>
      </c>
      <c r="AX1379" s="56">
        <f t="shared" ca="1" si="623"/>
        <v>0</v>
      </c>
      <c r="AY1379" s="56">
        <f t="shared" ca="1" si="623"/>
        <v>0</v>
      </c>
      <c r="AZ1379" s="56">
        <f t="shared" ca="1" si="623"/>
        <v>0</v>
      </c>
      <c r="BA1379" s="56">
        <f t="shared" ca="1" si="623"/>
        <v>0</v>
      </c>
      <c r="BB1379" s="56">
        <f t="shared" ca="1" si="623"/>
        <v>0</v>
      </c>
      <c r="BC1379" s="56">
        <f t="shared" ca="1" si="623"/>
        <v>0</v>
      </c>
      <c r="BD1379" s="56">
        <f t="shared" ca="1" si="623"/>
        <v>0</v>
      </c>
      <c r="BE1379" s="56">
        <f t="shared" ca="1" si="623"/>
        <v>0</v>
      </c>
      <c r="BF1379" s="56">
        <f t="shared" ca="1" si="623"/>
        <v>0</v>
      </c>
      <c r="BG1379" s="56">
        <f t="shared" ca="1" si="623"/>
        <v>0</v>
      </c>
      <c r="BH1379" s="1"/>
    </row>
    <row r="1380" spans="2:60" s="4" customFormat="1" ht="12" customHeight="1" x14ac:dyDescent="0.2">
      <c r="B1380" s="3" t="s">
        <v>1684</v>
      </c>
      <c r="C1380" s="4" t="s">
        <v>1684</v>
      </c>
      <c r="E1380" s="62"/>
      <c r="F1380" s="63" t="s">
        <v>1678</v>
      </c>
      <c r="G1380" s="50" t="s">
        <v>1678</v>
      </c>
      <c r="H1380" s="50" t="s">
        <v>1678</v>
      </c>
      <c r="I1380" s="51"/>
      <c r="J1380" s="52">
        <v>30</v>
      </c>
      <c r="K1380" s="52"/>
      <c r="L1380" s="53">
        <v>43599</v>
      </c>
      <c r="M1380" s="54">
        <f t="shared" si="613"/>
        <v>2</v>
      </c>
      <c r="N1380" s="52">
        <f t="shared" si="614"/>
        <v>20</v>
      </c>
      <c r="O1380" s="55">
        <f t="shared" ca="1" si="615"/>
        <v>28</v>
      </c>
      <c r="P1380" s="55" t="str">
        <f t="shared" ca="1" si="616"/>
        <v>2019.7</v>
      </c>
      <c r="Q1380" s="56">
        <f t="shared" si="617"/>
        <v>64252.801626414992</v>
      </c>
      <c r="R1380" s="52">
        <f t="shared" ca="1" si="618"/>
        <v>57</v>
      </c>
      <c r="S1380" s="52"/>
      <c r="T1380" s="52" t="str">
        <f t="shared" ca="1" si="619"/>
        <v>OV</v>
      </c>
      <c r="U1380" s="57" t="s">
        <v>178</v>
      </c>
      <c r="V1380" s="58">
        <f t="shared" ca="1" si="620"/>
        <v>0</v>
      </c>
      <c r="W1380" s="59"/>
      <c r="X1380" s="60"/>
      <c r="Y1380" s="61">
        <f>230977.801626415-65755-4200-13000-12800-300-27000-2900-1350-1000-1800-2000-13500-2000-2500-15120-1500</f>
        <v>64252.801626414992</v>
      </c>
      <c r="Z1380" s="56">
        <f t="shared" ca="1" si="621"/>
        <v>0</v>
      </c>
      <c r="AA1380" s="56">
        <f t="shared" ca="1" si="621"/>
        <v>0</v>
      </c>
      <c r="AB1380" s="56">
        <f t="shared" ca="1" si="621"/>
        <v>0</v>
      </c>
      <c r="AC1380" s="56">
        <f t="shared" ca="1" si="621"/>
        <v>0</v>
      </c>
      <c r="AD1380" s="56">
        <f t="shared" ca="1" si="621"/>
        <v>0</v>
      </c>
      <c r="AE1380" s="56">
        <f t="shared" ca="1" si="621"/>
        <v>0</v>
      </c>
      <c r="AF1380" s="56">
        <f t="shared" ca="1" si="621"/>
        <v>0</v>
      </c>
      <c r="AG1380" s="56">
        <f t="shared" ca="1" si="621"/>
        <v>0</v>
      </c>
      <c r="AH1380" s="56">
        <f t="shared" ca="1" si="621"/>
        <v>0</v>
      </c>
      <c r="AI1380" s="56">
        <f t="shared" ca="1" si="621"/>
        <v>64252.801626414992</v>
      </c>
      <c r="AJ1380" s="56">
        <f t="shared" ca="1" si="622"/>
        <v>0</v>
      </c>
      <c r="AK1380" s="56">
        <f t="shared" ca="1" si="622"/>
        <v>0</v>
      </c>
      <c r="AL1380" s="56">
        <f t="shared" ca="1" si="622"/>
        <v>0</v>
      </c>
      <c r="AM1380" s="56">
        <f t="shared" ca="1" si="622"/>
        <v>0</v>
      </c>
      <c r="AN1380" s="56">
        <f t="shared" ca="1" si="622"/>
        <v>0</v>
      </c>
      <c r="AO1380" s="56">
        <f t="shared" ca="1" si="622"/>
        <v>0</v>
      </c>
      <c r="AP1380" s="56">
        <f t="shared" ca="1" si="622"/>
        <v>0</v>
      </c>
      <c r="AQ1380" s="56">
        <f t="shared" ca="1" si="622"/>
        <v>0</v>
      </c>
      <c r="AR1380" s="56">
        <f t="shared" ca="1" si="622"/>
        <v>0</v>
      </c>
      <c r="AS1380" s="56">
        <f t="shared" ca="1" si="622"/>
        <v>0</v>
      </c>
      <c r="AT1380" s="56">
        <f t="shared" ca="1" si="623"/>
        <v>0</v>
      </c>
      <c r="AU1380" s="56">
        <f t="shared" ca="1" si="623"/>
        <v>0</v>
      </c>
      <c r="AV1380" s="56">
        <f t="shared" ca="1" si="623"/>
        <v>0</v>
      </c>
      <c r="AW1380" s="56">
        <f t="shared" ca="1" si="623"/>
        <v>0</v>
      </c>
      <c r="AX1380" s="56">
        <f t="shared" ca="1" si="623"/>
        <v>0</v>
      </c>
      <c r="AY1380" s="56">
        <f t="shared" ca="1" si="623"/>
        <v>0</v>
      </c>
      <c r="AZ1380" s="56">
        <f t="shared" ca="1" si="623"/>
        <v>0</v>
      </c>
      <c r="BA1380" s="56">
        <f t="shared" ca="1" si="623"/>
        <v>0</v>
      </c>
      <c r="BB1380" s="56">
        <f t="shared" ca="1" si="623"/>
        <v>0</v>
      </c>
      <c r="BC1380" s="56">
        <f t="shared" ca="1" si="623"/>
        <v>0</v>
      </c>
      <c r="BD1380" s="56">
        <f t="shared" ca="1" si="623"/>
        <v>0</v>
      </c>
      <c r="BE1380" s="56">
        <f t="shared" ca="1" si="623"/>
        <v>0</v>
      </c>
      <c r="BF1380" s="56">
        <f t="shared" ca="1" si="623"/>
        <v>0</v>
      </c>
      <c r="BG1380" s="56">
        <f t="shared" ca="1" si="623"/>
        <v>0</v>
      </c>
      <c r="BH1380" s="1"/>
    </row>
    <row r="1381" spans="2:60" s="4" customFormat="1" ht="12" customHeight="1" x14ac:dyDescent="0.2">
      <c r="B1381" s="3" t="s">
        <v>1684</v>
      </c>
      <c r="C1381" s="4" t="s">
        <v>1684</v>
      </c>
      <c r="E1381" s="62"/>
      <c r="F1381" s="63" t="s">
        <v>1678</v>
      </c>
      <c r="G1381" s="50" t="s">
        <v>1678</v>
      </c>
      <c r="H1381" s="50" t="s">
        <v>1678</v>
      </c>
      <c r="I1381" s="51"/>
      <c r="J1381" s="52">
        <v>30</v>
      </c>
      <c r="K1381" s="52"/>
      <c r="L1381" s="53">
        <v>43606</v>
      </c>
      <c r="M1381" s="54">
        <f t="shared" si="613"/>
        <v>2</v>
      </c>
      <c r="N1381" s="52">
        <f t="shared" si="614"/>
        <v>21</v>
      </c>
      <c r="O1381" s="55">
        <f t="shared" ca="1" si="615"/>
        <v>28</v>
      </c>
      <c r="P1381" s="55" t="str">
        <f t="shared" ca="1" si="616"/>
        <v>2019.7</v>
      </c>
      <c r="Q1381" s="56">
        <f t="shared" si="617"/>
        <v>68136.801626414992</v>
      </c>
      <c r="R1381" s="52">
        <f t="shared" ca="1" si="618"/>
        <v>50</v>
      </c>
      <c r="S1381" s="52"/>
      <c r="T1381" s="52" t="str">
        <f t="shared" ca="1" si="619"/>
        <v>OV</v>
      </c>
      <c r="U1381" s="57" t="s">
        <v>178</v>
      </c>
      <c r="V1381" s="58">
        <f t="shared" ca="1" si="620"/>
        <v>0</v>
      </c>
      <c r="W1381" s="59"/>
      <c r="X1381" s="60"/>
      <c r="Y1381" s="61">
        <f>230977.801626415-12900-12500-10500-73000-12000-270-350-21-12500-1000-5800-10000-12000</f>
        <v>68136.801626414992</v>
      </c>
      <c r="Z1381" s="56">
        <f t="shared" ca="1" si="621"/>
        <v>0</v>
      </c>
      <c r="AA1381" s="56">
        <f t="shared" ca="1" si="621"/>
        <v>0</v>
      </c>
      <c r="AB1381" s="56">
        <f t="shared" ca="1" si="621"/>
        <v>0</v>
      </c>
      <c r="AC1381" s="56">
        <f t="shared" ca="1" si="621"/>
        <v>0</v>
      </c>
      <c r="AD1381" s="56">
        <f t="shared" ca="1" si="621"/>
        <v>0</v>
      </c>
      <c r="AE1381" s="56">
        <f t="shared" ca="1" si="621"/>
        <v>0</v>
      </c>
      <c r="AF1381" s="56">
        <f t="shared" ca="1" si="621"/>
        <v>0</v>
      </c>
      <c r="AG1381" s="56">
        <f t="shared" ca="1" si="621"/>
        <v>0</v>
      </c>
      <c r="AH1381" s="56">
        <f t="shared" ca="1" si="621"/>
        <v>0</v>
      </c>
      <c r="AI1381" s="56">
        <f t="shared" ca="1" si="621"/>
        <v>68136.801626414992</v>
      </c>
      <c r="AJ1381" s="56">
        <f t="shared" ca="1" si="622"/>
        <v>0</v>
      </c>
      <c r="AK1381" s="56">
        <f t="shared" ca="1" si="622"/>
        <v>0</v>
      </c>
      <c r="AL1381" s="56">
        <f t="shared" ca="1" si="622"/>
        <v>0</v>
      </c>
      <c r="AM1381" s="56">
        <f t="shared" ca="1" si="622"/>
        <v>0</v>
      </c>
      <c r="AN1381" s="56">
        <f t="shared" ca="1" si="622"/>
        <v>0</v>
      </c>
      <c r="AO1381" s="56">
        <f t="shared" ca="1" si="622"/>
        <v>0</v>
      </c>
      <c r="AP1381" s="56">
        <f t="shared" ca="1" si="622"/>
        <v>0</v>
      </c>
      <c r="AQ1381" s="56">
        <f t="shared" ca="1" si="622"/>
        <v>0</v>
      </c>
      <c r="AR1381" s="56">
        <f t="shared" ca="1" si="622"/>
        <v>0</v>
      </c>
      <c r="AS1381" s="56">
        <f t="shared" ca="1" si="622"/>
        <v>0</v>
      </c>
      <c r="AT1381" s="56">
        <f t="shared" ca="1" si="623"/>
        <v>0</v>
      </c>
      <c r="AU1381" s="56">
        <f t="shared" ca="1" si="623"/>
        <v>0</v>
      </c>
      <c r="AV1381" s="56">
        <f t="shared" ca="1" si="623"/>
        <v>0</v>
      </c>
      <c r="AW1381" s="56">
        <f t="shared" ca="1" si="623"/>
        <v>0</v>
      </c>
      <c r="AX1381" s="56">
        <f t="shared" ca="1" si="623"/>
        <v>0</v>
      </c>
      <c r="AY1381" s="56">
        <f t="shared" ca="1" si="623"/>
        <v>0</v>
      </c>
      <c r="AZ1381" s="56">
        <f t="shared" ca="1" si="623"/>
        <v>0</v>
      </c>
      <c r="BA1381" s="56">
        <f t="shared" ca="1" si="623"/>
        <v>0</v>
      </c>
      <c r="BB1381" s="56">
        <f t="shared" ca="1" si="623"/>
        <v>0</v>
      </c>
      <c r="BC1381" s="56">
        <f t="shared" ca="1" si="623"/>
        <v>0</v>
      </c>
      <c r="BD1381" s="56">
        <f t="shared" ca="1" si="623"/>
        <v>0</v>
      </c>
      <c r="BE1381" s="56">
        <f t="shared" ca="1" si="623"/>
        <v>0</v>
      </c>
      <c r="BF1381" s="56">
        <f t="shared" ca="1" si="623"/>
        <v>0</v>
      </c>
      <c r="BG1381" s="56">
        <f t="shared" ca="1" si="623"/>
        <v>0</v>
      </c>
      <c r="BH1381" s="1"/>
    </row>
    <row r="1382" spans="2:60" s="4" customFormat="1" ht="12" customHeight="1" x14ac:dyDescent="0.2">
      <c r="B1382" s="3" t="s">
        <v>1684</v>
      </c>
      <c r="C1382" s="4" t="s">
        <v>1684</v>
      </c>
      <c r="E1382" s="62"/>
      <c r="F1382" s="63" t="s">
        <v>1678</v>
      </c>
      <c r="G1382" s="50" t="s">
        <v>1678</v>
      </c>
      <c r="H1382" s="50" t="s">
        <v>1678</v>
      </c>
      <c r="I1382" s="51"/>
      <c r="J1382" s="52">
        <v>30</v>
      </c>
      <c r="K1382" s="52"/>
      <c r="L1382" s="53">
        <v>43613</v>
      </c>
      <c r="M1382" s="54">
        <f t="shared" si="613"/>
        <v>2</v>
      </c>
      <c r="N1382" s="52">
        <f t="shared" si="614"/>
        <v>22</v>
      </c>
      <c r="O1382" s="55">
        <f t="shared" ca="1" si="615"/>
        <v>28</v>
      </c>
      <c r="P1382" s="55" t="str">
        <f t="shared" ca="1" si="616"/>
        <v>2019.7</v>
      </c>
      <c r="Q1382" s="56">
        <f t="shared" si="617"/>
        <v>81873.801626414992</v>
      </c>
      <c r="R1382" s="52">
        <f t="shared" ca="1" si="618"/>
        <v>43</v>
      </c>
      <c r="S1382" s="52"/>
      <c r="T1382" s="52" t="str">
        <f t="shared" ca="1" si="619"/>
        <v>OV</v>
      </c>
      <c r="U1382" s="57" t="s">
        <v>178</v>
      </c>
      <c r="V1382" s="58">
        <f t="shared" ca="1" si="620"/>
        <v>0</v>
      </c>
      <c r="W1382" s="59"/>
      <c r="X1382" s="60"/>
      <c r="Y1382" s="61">
        <f>230977.801626415-12604-55700-2800-65500-12500</f>
        <v>81873.801626414992</v>
      </c>
      <c r="Z1382" s="56">
        <f t="shared" ca="1" si="621"/>
        <v>0</v>
      </c>
      <c r="AA1382" s="56">
        <f t="shared" ca="1" si="621"/>
        <v>0</v>
      </c>
      <c r="AB1382" s="56">
        <f t="shared" ca="1" si="621"/>
        <v>0</v>
      </c>
      <c r="AC1382" s="56">
        <f t="shared" ca="1" si="621"/>
        <v>0</v>
      </c>
      <c r="AD1382" s="56">
        <f t="shared" ca="1" si="621"/>
        <v>0</v>
      </c>
      <c r="AE1382" s="56">
        <f t="shared" ca="1" si="621"/>
        <v>0</v>
      </c>
      <c r="AF1382" s="56">
        <f t="shared" ca="1" si="621"/>
        <v>0</v>
      </c>
      <c r="AG1382" s="56">
        <f t="shared" ca="1" si="621"/>
        <v>0</v>
      </c>
      <c r="AH1382" s="56">
        <f t="shared" ca="1" si="621"/>
        <v>0</v>
      </c>
      <c r="AI1382" s="56">
        <f t="shared" ca="1" si="621"/>
        <v>81873.801626414992</v>
      </c>
      <c r="AJ1382" s="56">
        <f t="shared" ca="1" si="622"/>
        <v>0</v>
      </c>
      <c r="AK1382" s="56">
        <f t="shared" ca="1" si="622"/>
        <v>0</v>
      </c>
      <c r="AL1382" s="56">
        <f t="shared" ca="1" si="622"/>
        <v>0</v>
      </c>
      <c r="AM1382" s="56">
        <f t="shared" ca="1" si="622"/>
        <v>0</v>
      </c>
      <c r="AN1382" s="56">
        <f t="shared" ca="1" si="622"/>
        <v>0</v>
      </c>
      <c r="AO1382" s="56">
        <f t="shared" ca="1" si="622"/>
        <v>0</v>
      </c>
      <c r="AP1382" s="56">
        <f t="shared" ca="1" si="622"/>
        <v>0</v>
      </c>
      <c r="AQ1382" s="56">
        <f t="shared" ca="1" si="622"/>
        <v>0</v>
      </c>
      <c r="AR1382" s="56">
        <f t="shared" ca="1" si="622"/>
        <v>0</v>
      </c>
      <c r="AS1382" s="56">
        <f t="shared" ca="1" si="622"/>
        <v>0</v>
      </c>
      <c r="AT1382" s="56">
        <f t="shared" ca="1" si="623"/>
        <v>0</v>
      </c>
      <c r="AU1382" s="56">
        <f t="shared" ca="1" si="623"/>
        <v>0</v>
      </c>
      <c r="AV1382" s="56">
        <f t="shared" ca="1" si="623"/>
        <v>0</v>
      </c>
      <c r="AW1382" s="56">
        <f t="shared" ca="1" si="623"/>
        <v>0</v>
      </c>
      <c r="AX1382" s="56">
        <f t="shared" ca="1" si="623"/>
        <v>0</v>
      </c>
      <c r="AY1382" s="56">
        <f t="shared" ca="1" si="623"/>
        <v>0</v>
      </c>
      <c r="AZ1382" s="56">
        <f t="shared" ca="1" si="623"/>
        <v>0</v>
      </c>
      <c r="BA1382" s="56">
        <f t="shared" ca="1" si="623"/>
        <v>0</v>
      </c>
      <c r="BB1382" s="56">
        <f t="shared" ca="1" si="623"/>
        <v>0</v>
      </c>
      <c r="BC1382" s="56">
        <f t="shared" ca="1" si="623"/>
        <v>0</v>
      </c>
      <c r="BD1382" s="56">
        <f t="shared" ca="1" si="623"/>
        <v>0</v>
      </c>
      <c r="BE1382" s="56">
        <f t="shared" ca="1" si="623"/>
        <v>0</v>
      </c>
      <c r="BF1382" s="56">
        <f t="shared" ca="1" si="623"/>
        <v>0</v>
      </c>
      <c r="BG1382" s="56">
        <f t="shared" ca="1" si="623"/>
        <v>0</v>
      </c>
      <c r="BH1382" s="1"/>
    </row>
    <row r="1383" spans="2:60" s="4" customFormat="1" ht="12" customHeight="1" x14ac:dyDescent="0.2">
      <c r="B1383" s="3" t="s">
        <v>1684</v>
      </c>
      <c r="C1383" s="4" t="s">
        <v>1684</v>
      </c>
      <c r="E1383" s="62"/>
      <c r="F1383" s="63" t="s">
        <v>1678</v>
      </c>
      <c r="G1383" s="50" t="s">
        <v>1678</v>
      </c>
      <c r="H1383" s="50" t="s">
        <v>1678</v>
      </c>
      <c r="I1383" s="51"/>
      <c r="J1383" s="52">
        <v>30</v>
      </c>
      <c r="K1383" s="52"/>
      <c r="L1383" s="53">
        <v>43620</v>
      </c>
      <c r="M1383" s="54">
        <f t="shared" si="613"/>
        <v>2</v>
      </c>
      <c r="N1383" s="52">
        <f t="shared" si="614"/>
        <v>23</v>
      </c>
      <c r="O1383" s="55">
        <f t="shared" ca="1" si="615"/>
        <v>28</v>
      </c>
      <c r="P1383" s="55" t="str">
        <f t="shared" ca="1" si="616"/>
        <v>2019.7</v>
      </c>
      <c r="Q1383" s="56">
        <f t="shared" si="617"/>
        <v>194456.25467210999</v>
      </c>
      <c r="R1383" s="52">
        <f t="shared" ca="1" si="618"/>
        <v>36</v>
      </c>
      <c r="S1383" s="52"/>
      <c r="T1383" s="52" t="str">
        <f t="shared" ca="1" si="619"/>
        <v>OV</v>
      </c>
      <c r="U1383" s="57" t="s">
        <v>178</v>
      </c>
      <c r="V1383" s="58">
        <f t="shared" ca="1" si="620"/>
        <v>0</v>
      </c>
      <c r="W1383" s="59"/>
      <c r="X1383" s="60"/>
      <c r="Y1383" s="61">
        <f>217756.25467211-12100-11200</f>
        <v>194456.25467210999</v>
      </c>
      <c r="Z1383" s="56">
        <f t="shared" ca="1" si="621"/>
        <v>0</v>
      </c>
      <c r="AA1383" s="56">
        <f t="shared" ca="1" si="621"/>
        <v>0</v>
      </c>
      <c r="AB1383" s="56">
        <f t="shared" ca="1" si="621"/>
        <v>0</v>
      </c>
      <c r="AC1383" s="56">
        <f t="shared" ca="1" si="621"/>
        <v>0</v>
      </c>
      <c r="AD1383" s="56">
        <f t="shared" ca="1" si="621"/>
        <v>0</v>
      </c>
      <c r="AE1383" s="56">
        <f t="shared" ca="1" si="621"/>
        <v>0</v>
      </c>
      <c r="AF1383" s="56">
        <f t="shared" ca="1" si="621"/>
        <v>0</v>
      </c>
      <c r="AG1383" s="56">
        <f t="shared" ca="1" si="621"/>
        <v>0</v>
      </c>
      <c r="AH1383" s="56">
        <f t="shared" ca="1" si="621"/>
        <v>0</v>
      </c>
      <c r="AI1383" s="56">
        <f t="shared" ca="1" si="621"/>
        <v>194456.25467210999</v>
      </c>
      <c r="AJ1383" s="56">
        <f t="shared" ca="1" si="622"/>
        <v>0</v>
      </c>
      <c r="AK1383" s="56">
        <f t="shared" ca="1" si="622"/>
        <v>0</v>
      </c>
      <c r="AL1383" s="56">
        <f t="shared" ca="1" si="622"/>
        <v>0</v>
      </c>
      <c r="AM1383" s="56">
        <f t="shared" ca="1" si="622"/>
        <v>0</v>
      </c>
      <c r="AN1383" s="56">
        <f t="shared" ca="1" si="622"/>
        <v>0</v>
      </c>
      <c r="AO1383" s="56">
        <f t="shared" ca="1" si="622"/>
        <v>0</v>
      </c>
      <c r="AP1383" s="56">
        <f t="shared" ca="1" si="622"/>
        <v>0</v>
      </c>
      <c r="AQ1383" s="56">
        <f t="shared" ca="1" si="622"/>
        <v>0</v>
      </c>
      <c r="AR1383" s="56">
        <f t="shared" ca="1" si="622"/>
        <v>0</v>
      </c>
      <c r="AS1383" s="56">
        <f t="shared" ca="1" si="622"/>
        <v>0</v>
      </c>
      <c r="AT1383" s="56">
        <f t="shared" ca="1" si="623"/>
        <v>0</v>
      </c>
      <c r="AU1383" s="56">
        <f t="shared" ca="1" si="623"/>
        <v>0</v>
      </c>
      <c r="AV1383" s="56">
        <f t="shared" ca="1" si="623"/>
        <v>0</v>
      </c>
      <c r="AW1383" s="56">
        <f t="shared" ca="1" si="623"/>
        <v>0</v>
      </c>
      <c r="AX1383" s="56">
        <f t="shared" ca="1" si="623"/>
        <v>0</v>
      </c>
      <c r="AY1383" s="56">
        <f t="shared" ca="1" si="623"/>
        <v>0</v>
      </c>
      <c r="AZ1383" s="56">
        <f t="shared" ca="1" si="623"/>
        <v>0</v>
      </c>
      <c r="BA1383" s="56">
        <f t="shared" ca="1" si="623"/>
        <v>0</v>
      </c>
      <c r="BB1383" s="56">
        <f t="shared" ca="1" si="623"/>
        <v>0</v>
      </c>
      <c r="BC1383" s="56">
        <f t="shared" ca="1" si="623"/>
        <v>0</v>
      </c>
      <c r="BD1383" s="56">
        <f t="shared" ca="1" si="623"/>
        <v>0</v>
      </c>
      <c r="BE1383" s="56">
        <f t="shared" ca="1" si="623"/>
        <v>0</v>
      </c>
      <c r="BF1383" s="56">
        <f t="shared" ca="1" si="623"/>
        <v>0</v>
      </c>
      <c r="BG1383" s="56">
        <f t="shared" ca="1" si="623"/>
        <v>0</v>
      </c>
      <c r="BH1383" s="1"/>
    </row>
    <row r="1384" spans="2:60" s="4" customFormat="1" ht="12" customHeight="1" x14ac:dyDescent="0.2">
      <c r="B1384" s="3" t="s">
        <v>1684</v>
      </c>
      <c r="C1384" s="4" t="s">
        <v>1684</v>
      </c>
      <c r="E1384" s="62"/>
      <c r="F1384" s="63" t="s">
        <v>1678</v>
      </c>
      <c r="G1384" s="50" t="s">
        <v>1678</v>
      </c>
      <c r="H1384" s="50" t="s">
        <v>1678</v>
      </c>
      <c r="I1384" s="51"/>
      <c r="J1384" s="52">
        <v>30</v>
      </c>
      <c r="K1384" s="52"/>
      <c r="L1384" s="53">
        <v>43627</v>
      </c>
      <c r="M1384" s="54">
        <f t="shared" si="613"/>
        <v>2</v>
      </c>
      <c r="N1384" s="52">
        <f t="shared" si="614"/>
        <v>24</v>
      </c>
      <c r="O1384" s="55">
        <f t="shared" ca="1" si="615"/>
        <v>28</v>
      </c>
      <c r="P1384" s="55" t="str">
        <f t="shared" ca="1" si="616"/>
        <v>2019.7</v>
      </c>
      <c r="Q1384" s="56">
        <f t="shared" si="617"/>
        <v>95556.254672109993</v>
      </c>
      <c r="R1384" s="52">
        <f t="shared" ca="1" si="618"/>
        <v>29</v>
      </c>
      <c r="S1384" s="52"/>
      <c r="T1384" s="52" t="str">
        <f t="shared" ca="1" si="619"/>
        <v>OV</v>
      </c>
      <c r="U1384" s="57" t="s">
        <v>178</v>
      </c>
      <c r="V1384" s="58">
        <f t="shared" ca="1" si="620"/>
        <v>0</v>
      </c>
      <c r="W1384" s="59"/>
      <c r="X1384" s="60"/>
      <c r="Y1384" s="61">
        <f>217756.25467211-15300-12500-12100-44000-38300</f>
        <v>95556.254672109993</v>
      </c>
      <c r="Z1384" s="56">
        <f t="shared" ref="Z1384:AI1393" ca="1" si="624">IF($O1384-WEEKNUM(Z$1815)=0,$Y1384,0)</f>
        <v>0</v>
      </c>
      <c r="AA1384" s="56">
        <f t="shared" ca="1" si="624"/>
        <v>0</v>
      </c>
      <c r="AB1384" s="56">
        <f t="shared" ca="1" si="624"/>
        <v>0</v>
      </c>
      <c r="AC1384" s="56">
        <f t="shared" ca="1" si="624"/>
        <v>0</v>
      </c>
      <c r="AD1384" s="56">
        <f t="shared" ca="1" si="624"/>
        <v>0</v>
      </c>
      <c r="AE1384" s="56">
        <f t="shared" ca="1" si="624"/>
        <v>0</v>
      </c>
      <c r="AF1384" s="56">
        <f t="shared" ca="1" si="624"/>
        <v>0</v>
      </c>
      <c r="AG1384" s="56">
        <f t="shared" ca="1" si="624"/>
        <v>0</v>
      </c>
      <c r="AH1384" s="56">
        <f t="shared" ca="1" si="624"/>
        <v>0</v>
      </c>
      <c r="AI1384" s="56">
        <f t="shared" ca="1" si="624"/>
        <v>95556.254672109993</v>
      </c>
      <c r="AJ1384" s="56">
        <f t="shared" ref="AJ1384:AS1393" ca="1" si="625">IF($O1384-WEEKNUM(AJ$1815)=0,$Y1384,0)</f>
        <v>0</v>
      </c>
      <c r="AK1384" s="56">
        <f t="shared" ca="1" si="625"/>
        <v>0</v>
      </c>
      <c r="AL1384" s="56">
        <f t="shared" ca="1" si="625"/>
        <v>0</v>
      </c>
      <c r="AM1384" s="56">
        <f t="shared" ca="1" si="625"/>
        <v>0</v>
      </c>
      <c r="AN1384" s="56">
        <f t="shared" ca="1" si="625"/>
        <v>0</v>
      </c>
      <c r="AO1384" s="56">
        <f t="shared" ca="1" si="625"/>
        <v>0</v>
      </c>
      <c r="AP1384" s="56">
        <f t="shared" ca="1" si="625"/>
        <v>0</v>
      </c>
      <c r="AQ1384" s="56">
        <f t="shared" ca="1" si="625"/>
        <v>0</v>
      </c>
      <c r="AR1384" s="56">
        <f t="shared" ca="1" si="625"/>
        <v>0</v>
      </c>
      <c r="AS1384" s="56">
        <f t="shared" ca="1" si="625"/>
        <v>0</v>
      </c>
      <c r="AT1384" s="56">
        <f t="shared" ref="AT1384:BG1393" ca="1" si="626">IF($O1384-WEEKNUM(AT$1815)=0,$Y1384,0)</f>
        <v>0</v>
      </c>
      <c r="AU1384" s="56">
        <f t="shared" ca="1" si="626"/>
        <v>0</v>
      </c>
      <c r="AV1384" s="56">
        <f t="shared" ca="1" si="626"/>
        <v>0</v>
      </c>
      <c r="AW1384" s="56">
        <f t="shared" ca="1" si="626"/>
        <v>0</v>
      </c>
      <c r="AX1384" s="56">
        <f t="shared" ca="1" si="626"/>
        <v>0</v>
      </c>
      <c r="AY1384" s="56">
        <f t="shared" ca="1" si="626"/>
        <v>0</v>
      </c>
      <c r="AZ1384" s="56">
        <f t="shared" ca="1" si="626"/>
        <v>0</v>
      </c>
      <c r="BA1384" s="56">
        <f t="shared" ca="1" si="626"/>
        <v>0</v>
      </c>
      <c r="BB1384" s="56">
        <f t="shared" ca="1" si="626"/>
        <v>0</v>
      </c>
      <c r="BC1384" s="56">
        <f t="shared" ca="1" si="626"/>
        <v>0</v>
      </c>
      <c r="BD1384" s="56">
        <f t="shared" ca="1" si="626"/>
        <v>0</v>
      </c>
      <c r="BE1384" s="56">
        <f t="shared" ca="1" si="626"/>
        <v>0</v>
      </c>
      <c r="BF1384" s="56">
        <f t="shared" ca="1" si="626"/>
        <v>0</v>
      </c>
      <c r="BG1384" s="56">
        <f t="shared" ca="1" si="626"/>
        <v>0</v>
      </c>
      <c r="BH1384" s="1"/>
    </row>
    <row r="1385" spans="2:60" s="4" customFormat="1" ht="12" customHeight="1" x14ac:dyDescent="0.2">
      <c r="B1385" s="3" t="s">
        <v>1684</v>
      </c>
      <c r="C1385" s="4" t="s">
        <v>1684</v>
      </c>
      <c r="E1385" s="62"/>
      <c r="F1385" s="63" t="s">
        <v>1678</v>
      </c>
      <c r="G1385" s="50" t="s">
        <v>1678</v>
      </c>
      <c r="H1385" s="50" t="s">
        <v>1678</v>
      </c>
      <c r="I1385" s="51"/>
      <c r="J1385" s="52">
        <v>30</v>
      </c>
      <c r="K1385" s="52"/>
      <c r="L1385" s="53">
        <v>43634</v>
      </c>
      <c r="M1385" s="54">
        <f t="shared" si="613"/>
        <v>2</v>
      </c>
      <c r="N1385" s="52">
        <f t="shared" si="614"/>
        <v>25</v>
      </c>
      <c r="O1385" s="55">
        <f t="shared" ca="1" si="615"/>
        <v>28</v>
      </c>
      <c r="P1385" s="55" t="str">
        <f t="shared" ca="1" si="616"/>
        <v>2019.7</v>
      </c>
      <c r="Q1385" s="56">
        <f t="shared" si="617"/>
        <v>181056.25467210999</v>
      </c>
      <c r="R1385" s="52">
        <f t="shared" ca="1" si="618"/>
        <v>22</v>
      </c>
      <c r="S1385" s="52"/>
      <c r="T1385" s="52" t="str">
        <f t="shared" ca="1" si="619"/>
        <v>OV</v>
      </c>
      <c r="U1385" s="57" t="s">
        <v>178</v>
      </c>
      <c r="V1385" s="58">
        <f t="shared" ca="1" si="620"/>
        <v>0</v>
      </c>
      <c r="W1385" s="59"/>
      <c r="X1385" s="60"/>
      <c r="Y1385" s="61">
        <f>217756.25467211-12200-13000-11500</f>
        <v>181056.25467210999</v>
      </c>
      <c r="Z1385" s="56">
        <f t="shared" ca="1" si="624"/>
        <v>0</v>
      </c>
      <c r="AA1385" s="56">
        <f t="shared" ca="1" si="624"/>
        <v>0</v>
      </c>
      <c r="AB1385" s="56">
        <f t="shared" ca="1" si="624"/>
        <v>0</v>
      </c>
      <c r="AC1385" s="56">
        <f t="shared" ca="1" si="624"/>
        <v>0</v>
      </c>
      <c r="AD1385" s="56">
        <f t="shared" ca="1" si="624"/>
        <v>0</v>
      </c>
      <c r="AE1385" s="56">
        <f t="shared" ca="1" si="624"/>
        <v>0</v>
      </c>
      <c r="AF1385" s="56">
        <f t="shared" ca="1" si="624"/>
        <v>0</v>
      </c>
      <c r="AG1385" s="56">
        <f t="shared" ca="1" si="624"/>
        <v>0</v>
      </c>
      <c r="AH1385" s="56">
        <f t="shared" ca="1" si="624"/>
        <v>0</v>
      </c>
      <c r="AI1385" s="56">
        <f t="shared" ca="1" si="624"/>
        <v>181056.25467210999</v>
      </c>
      <c r="AJ1385" s="56">
        <f t="shared" ca="1" si="625"/>
        <v>0</v>
      </c>
      <c r="AK1385" s="56">
        <f t="shared" ca="1" si="625"/>
        <v>0</v>
      </c>
      <c r="AL1385" s="56">
        <f t="shared" ca="1" si="625"/>
        <v>0</v>
      </c>
      <c r="AM1385" s="56">
        <f t="shared" ca="1" si="625"/>
        <v>0</v>
      </c>
      <c r="AN1385" s="56">
        <f t="shared" ca="1" si="625"/>
        <v>0</v>
      </c>
      <c r="AO1385" s="56">
        <f t="shared" ca="1" si="625"/>
        <v>0</v>
      </c>
      <c r="AP1385" s="56">
        <f t="shared" ca="1" si="625"/>
        <v>0</v>
      </c>
      <c r="AQ1385" s="56">
        <f t="shared" ca="1" si="625"/>
        <v>0</v>
      </c>
      <c r="AR1385" s="56">
        <f t="shared" ca="1" si="625"/>
        <v>0</v>
      </c>
      <c r="AS1385" s="56">
        <f t="shared" ca="1" si="625"/>
        <v>0</v>
      </c>
      <c r="AT1385" s="56">
        <f t="shared" ca="1" si="626"/>
        <v>0</v>
      </c>
      <c r="AU1385" s="56">
        <f t="shared" ca="1" si="626"/>
        <v>0</v>
      </c>
      <c r="AV1385" s="56">
        <f t="shared" ca="1" si="626"/>
        <v>0</v>
      </c>
      <c r="AW1385" s="56">
        <f t="shared" ca="1" si="626"/>
        <v>0</v>
      </c>
      <c r="AX1385" s="56">
        <f t="shared" ca="1" si="626"/>
        <v>0</v>
      </c>
      <c r="AY1385" s="56">
        <f t="shared" ca="1" si="626"/>
        <v>0</v>
      </c>
      <c r="AZ1385" s="56">
        <f t="shared" ca="1" si="626"/>
        <v>0</v>
      </c>
      <c r="BA1385" s="56">
        <f t="shared" ca="1" si="626"/>
        <v>0</v>
      </c>
      <c r="BB1385" s="56">
        <f t="shared" ca="1" si="626"/>
        <v>0</v>
      </c>
      <c r="BC1385" s="56">
        <f t="shared" ca="1" si="626"/>
        <v>0</v>
      </c>
      <c r="BD1385" s="56">
        <f t="shared" ca="1" si="626"/>
        <v>0</v>
      </c>
      <c r="BE1385" s="56">
        <f t="shared" ca="1" si="626"/>
        <v>0</v>
      </c>
      <c r="BF1385" s="56">
        <f t="shared" ca="1" si="626"/>
        <v>0</v>
      </c>
      <c r="BG1385" s="56">
        <f t="shared" ca="1" si="626"/>
        <v>0</v>
      </c>
      <c r="BH1385" s="1"/>
    </row>
    <row r="1386" spans="2:60" s="4" customFormat="1" ht="12" customHeight="1" x14ac:dyDescent="0.2">
      <c r="B1386" s="3" t="s">
        <v>1684</v>
      </c>
      <c r="C1386" s="4" t="s">
        <v>1684</v>
      </c>
      <c r="E1386" s="62"/>
      <c r="F1386" s="63" t="s">
        <v>1678</v>
      </c>
      <c r="G1386" s="50" t="s">
        <v>1678</v>
      </c>
      <c r="H1386" s="50" t="s">
        <v>1678</v>
      </c>
      <c r="I1386" s="51"/>
      <c r="J1386" s="52">
        <v>30</v>
      </c>
      <c r="K1386" s="52"/>
      <c r="L1386" s="53">
        <v>43641</v>
      </c>
      <c r="M1386" s="54">
        <f t="shared" si="613"/>
        <v>2</v>
      </c>
      <c r="N1386" s="52">
        <f t="shared" si="614"/>
        <v>26</v>
      </c>
      <c r="O1386" s="55">
        <f t="shared" ca="1" si="615"/>
        <v>28</v>
      </c>
      <c r="P1386" s="55" t="str">
        <f t="shared" ca="1" si="616"/>
        <v>2019.7</v>
      </c>
      <c r="Q1386" s="56">
        <f t="shared" si="617"/>
        <v>194756.25467210999</v>
      </c>
      <c r="R1386" s="52">
        <f t="shared" ca="1" si="618"/>
        <v>15</v>
      </c>
      <c r="S1386" s="52"/>
      <c r="T1386" s="52" t="str">
        <f t="shared" ca="1" si="619"/>
        <v>OV</v>
      </c>
      <c r="U1386" s="57" t="s">
        <v>178</v>
      </c>
      <c r="V1386" s="58">
        <f t="shared" ca="1" si="620"/>
        <v>0</v>
      </c>
      <c r="W1386" s="59"/>
      <c r="X1386" s="60"/>
      <c r="Y1386" s="61">
        <f>217756.25467211-12500-10500</f>
        <v>194756.25467210999</v>
      </c>
      <c r="Z1386" s="56">
        <f t="shared" ca="1" si="624"/>
        <v>0</v>
      </c>
      <c r="AA1386" s="56">
        <f t="shared" ca="1" si="624"/>
        <v>0</v>
      </c>
      <c r="AB1386" s="56">
        <f t="shared" ca="1" si="624"/>
        <v>0</v>
      </c>
      <c r="AC1386" s="56">
        <f t="shared" ca="1" si="624"/>
        <v>0</v>
      </c>
      <c r="AD1386" s="56">
        <f t="shared" ca="1" si="624"/>
        <v>0</v>
      </c>
      <c r="AE1386" s="56">
        <f t="shared" ca="1" si="624"/>
        <v>0</v>
      </c>
      <c r="AF1386" s="56">
        <f t="shared" ca="1" si="624"/>
        <v>0</v>
      </c>
      <c r="AG1386" s="56">
        <f t="shared" ca="1" si="624"/>
        <v>0</v>
      </c>
      <c r="AH1386" s="56">
        <f t="shared" ca="1" si="624"/>
        <v>0</v>
      </c>
      <c r="AI1386" s="56">
        <f t="shared" ca="1" si="624"/>
        <v>194756.25467210999</v>
      </c>
      <c r="AJ1386" s="56">
        <f t="shared" ca="1" si="625"/>
        <v>0</v>
      </c>
      <c r="AK1386" s="56">
        <f t="shared" ca="1" si="625"/>
        <v>0</v>
      </c>
      <c r="AL1386" s="56">
        <f t="shared" ca="1" si="625"/>
        <v>0</v>
      </c>
      <c r="AM1386" s="56">
        <f t="shared" ca="1" si="625"/>
        <v>0</v>
      </c>
      <c r="AN1386" s="56">
        <f t="shared" ca="1" si="625"/>
        <v>0</v>
      </c>
      <c r="AO1386" s="56">
        <f t="shared" ca="1" si="625"/>
        <v>0</v>
      </c>
      <c r="AP1386" s="56">
        <f t="shared" ca="1" si="625"/>
        <v>0</v>
      </c>
      <c r="AQ1386" s="56">
        <f t="shared" ca="1" si="625"/>
        <v>0</v>
      </c>
      <c r="AR1386" s="56">
        <f t="shared" ca="1" si="625"/>
        <v>0</v>
      </c>
      <c r="AS1386" s="56">
        <f t="shared" ca="1" si="625"/>
        <v>0</v>
      </c>
      <c r="AT1386" s="56">
        <f t="shared" ca="1" si="626"/>
        <v>0</v>
      </c>
      <c r="AU1386" s="56">
        <f t="shared" ca="1" si="626"/>
        <v>0</v>
      </c>
      <c r="AV1386" s="56">
        <f t="shared" ca="1" si="626"/>
        <v>0</v>
      </c>
      <c r="AW1386" s="56">
        <f t="shared" ca="1" si="626"/>
        <v>0</v>
      </c>
      <c r="AX1386" s="56">
        <f t="shared" ca="1" si="626"/>
        <v>0</v>
      </c>
      <c r="AY1386" s="56">
        <f t="shared" ca="1" si="626"/>
        <v>0</v>
      </c>
      <c r="AZ1386" s="56">
        <f t="shared" ca="1" si="626"/>
        <v>0</v>
      </c>
      <c r="BA1386" s="56">
        <f t="shared" ca="1" si="626"/>
        <v>0</v>
      </c>
      <c r="BB1386" s="56">
        <f t="shared" ca="1" si="626"/>
        <v>0</v>
      </c>
      <c r="BC1386" s="56">
        <f t="shared" ca="1" si="626"/>
        <v>0</v>
      </c>
      <c r="BD1386" s="56">
        <f t="shared" ca="1" si="626"/>
        <v>0</v>
      </c>
      <c r="BE1386" s="56">
        <f t="shared" ca="1" si="626"/>
        <v>0</v>
      </c>
      <c r="BF1386" s="56">
        <f t="shared" ca="1" si="626"/>
        <v>0</v>
      </c>
      <c r="BG1386" s="56">
        <f t="shared" ca="1" si="626"/>
        <v>0</v>
      </c>
      <c r="BH1386" s="1"/>
    </row>
    <row r="1387" spans="2:60" s="4" customFormat="1" ht="12" customHeight="1" x14ac:dyDescent="0.2">
      <c r="B1387" s="3" t="s">
        <v>1684</v>
      </c>
      <c r="C1387" s="4" t="s">
        <v>1684</v>
      </c>
      <c r="E1387" s="62"/>
      <c r="F1387" s="63" t="s">
        <v>1678</v>
      </c>
      <c r="G1387" s="50" t="s">
        <v>1678</v>
      </c>
      <c r="H1387" s="50" t="s">
        <v>1678</v>
      </c>
      <c r="I1387" s="51"/>
      <c r="J1387" s="52">
        <v>30</v>
      </c>
      <c r="K1387" s="52"/>
      <c r="L1387" s="53">
        <v>43648</v>
      </c>
      <c r="M1387" s="54">
        <f t="shared" si="613"/>
        <v>2</v>
      </c>
      <c r="N1387" s="52">
        <f t="shared" si="614"/>
        <v>27</v>
      </c>
      <c r="O1387" s="55">
        <f t="shared" ca="1" si="615"/>
        <v>28</v>
      </c>
      <c r="P1387" s="55" t="str">
        <f t="shared" ca="1" si="616"/>
        <v>2019.7</v>
      </c>
      <c r="Q1387" s="56">
        <f t="shared" si="617"/>
        <v>142124.959029199</v>
      </c>
      <c r="R1387" s="52">
        <f t="shared" ca="1" si="618"/>
        <v>8</v>
      </c>
      <c r="S1387" s="52"/>
      <c r="T1387" s="52" t="str">
        <f t="shared" ca="1" si="619"/>
        <v>OV</v>
      </c>
      <c r="U1387" s="57" t="s">
        <v>178</v>
      </c>
      <c r="V1387" s="58">
        <f t="shared" ca="1" si="620"/>
        <v>0</v>
      </c>
      <c r="W1387" s="59"/>
      <c r="X1387" s="60"/>
      <c r="Y1387" s="61">
        <f>155124.959029199-13000</f>
        <v>142124.959029199</v>
      </c>
      <c r="Z1387" s="56">
        <f t="shared" ca="1" si="624"/>
        <v>0</v>
      </c>
      <c r="AA1387" s="56">
        <f t="shared" ca="1" si="624"/>
        <v>0</v>
      </c>
      <c r="AB1387" s="56">
        <f t="shared" ca="1" si="624"/>
        <v>0</v>
      </c>
      <c r="AC1387" s="56">
        <f t="shared" ca="1" si="624"/>
        <v>0</v>
      </c>
      <c r="AD1387" s="56">
        <f t="shared" ca="1" si="624"/>
        <v>0</v>
      </c>
      <c r="AE1387" s="56">
        <f t="shared" ca="1" si="624"/>
        <v>0</v>
      </c>
      <c r="AF1387" s="56">
        <f t="shared" ca="1" si="624"/>
        <v>0</v>
      </c>
      <c r="AG1387" s="56">
        <f t="shared" ca="1" si="624"/>
        <v>0</v>
      </c>
      <c r="AH1387" s="56">
        <f t="shared" ca="1" si="624"/>
        <v>0</v>
      </c>
      <c r="AI1387" s="56">
        <f t="shared" ca="1" si="624"/>
        <v>142124.959029199</v>
      </c>
      <c r="AJ1387" s="56">
        <f t="shared" ca="1" si="625"/>
        <v>0</v>
      </c>
      <c r="AK1387" s="56">
        <f t="shared" ca="1" si="625"/>
        <v>0</v>
      </c>
      <c r="AL1387" s="56">
        <f t="shared" ca="1" si="625"/>
        <v>0</v>
      </c>
      <c r="AM1387" s="56">
        <f t="shared" ca="1" si="625"/>
        <v>0</v>
      </c>
      <c r="AN1387" s="56">
        <f t="shared" ca="1" si="625"/>
        <v>0</v>
      </c>
      <c r="AO1387" s="56">
        <f t="shared" ca="1" si="625"/>
        <v>0</v>
      </c>
      <c r="AP1387" s="56">
        <f t="shared" ca="1" si="625"/>
        <v>0</v>
      </c>
      <c r="AQ1387" s="56">
        <f t="shared" ca="1" si="625"/>
        <v>0</v>
      </c>
      <c r="AR1387" s="56">
        <f t="shared" ca="1" si="625"/>
        <v>0</v>
      </c>
      <c r="AS1387" s="56">
        <f t="shared" ca="1" si="625"/>
        <v>0</v>
      </c>
      <c r="AT1387" s="56">
        <f t="shared" ca="1" si="626"/>
        <v>0</v>
      </c>
      <c r="AU1387" s="56">
        <f t="shared" ca="1" si="626"/>
        <v>0</v>
      </c>
      <c r="AV1387" s="56">
        <f t="shared" ca="1" si="626"/>
        <v>0</v>
      </c>
      <c r="AW1387" s="56">
        <f t="shared" ca="1" si="626"/>
        <v>0</v>
      </c>
      <c r="AX1387" s="56">
        <f t="shared" ca="1" si="626"/>
        <v>0</v>
      </c>
      <c r="AY1387" s="56">
        <f t="shared" ca="1" si="626"/>
        <v>0</v>
      </c>
      <c r="AZ1387" s="56">
        <f t="shared" ca="1" si="626"/>
        <v>0</v>
      </c>
      <c r="BA1387" s="56">
        <f t="shared" ca="1" si="626"/>
        <v>0</v>
      </c>
      <c r="BB1387" s="56">
        <f t="shared" ca="1" si="626"/>
        <v>0</v>
      </c>
      <c r="BC1387" s="56">
        <f t="shared" ca="1" si="626"/>
        <v>0</v>
      </c>
      <c r="BD1387" s="56">
        <f t="shared" ca="1" si="626"/>
        <v>0</v>
      </c>
      <c r="BE1387" s="56">
        <f t="shared" ca="1" si="626"/>
        <v>0</v>
      </c>
      <c r="BF1387" s="56">
        <f t="shared" ca="1" si="626"/>
        <v>0</v>
      </c>
      <c r="BG1387" s="56">
        <f t="shared" ca="1" si="626"/>
        <v>0</v>
      </c>
      <c r="BH1387" s="1"/>
    </row>
    <row r="1388" spans="2:60" s="4" customFormat="1" ht="12" customHeight="1" x14ac:dyDescent="0.2">
      <c r="B1388" s="3" t="s">
        <v>1684</v>
      </c>
      <c r="C1388" s="4" t="s">
        <v>1684</v>
      </c>
      <c r="E1388" s="62"/>
      <c r="F1388" s="63" t="s">
        <v>1678</v>
      </c>
      <c r="G1388" s="50" t="s">
        <v>1678</v>
      </c>
      <c r="H1388" s="50" t="s">
        <v>1678</v>
      </c>
      <c r="I1388" s="51"/>
      <c r="J1388" s="52">
        <v>30</v>
      </c>
      <c r="K1388" s="52"/>
      <c r="L1388" s="53">
        <v>43655</v>
      </c>
      <c r="M1388" s="54">
        <f t="shared" si="613"/>
        <v>2</v>
      </c>
      <c r="N1388" s="52">
        <f t="shared" si="614"/>
        <v>28</v>
      </c>
      <c r="O1388" s="55">
        <f t="shared" ca="1" si="615"/>
        <v>28</v>
      </c>
      <c r="P1388" s="55" t="str">
        <f t="shared" ca="1" si="616"/>
        <v>2019.7</v>
      </c>
      <c r="Q1388" s="56">
        <f t="shared" si="617"/>
        <v>155124.95902919903</v>
      </c>
      <c r="R1388" s="52">
        <f t="shared" ca="1" si="618"/>
        <v>1</v>
      </c>
      <c r="S1388" s="52"/>
      <c r="T1388" s="52" t="str">
        <f t="shared" ca="1" si="619"/>
        <v>OV</v>
      </c>
      <c r="U1388" s="57" t="s">
        <v>178</v>
      </c>
      <c r="V1388" s="58">
        <f t="shared" ca="1" si="620"/>
        <v>0</v>
      </c>
      <c r="W1388" s="59"/>
      <c r="X1388" s="60"/>
      <c r="Y1388" s="61">
        <v>155124.95902919903</v>
      </c>
      <c r="Z1388" s="56">
        <f t="shared" ca="1" si="624"/>
        <v>0</v>
      </c>
      <c r="AA1388" s="56">
        <f t="shared" ca="1" si="624"/>
        <v>0</v>
      </c>
      <c r="AB1388" s="56">
        <f t="shared" ca="1" si="624"/>
        <v>0</v>
      </c>
      <c r="AC1388" s="56">
        <f t="shared" ca="1" si="624"/>
        <v>0</v>
      </c>
      <c r="AD1388" s="56">
        <f t="shared" ca="1" si="624"/>
        <v>0</v>
      </c>
      <c r="AE1388" s="56">
        <f t="shared" ca="1" si="624"/>
        <v>0</v>
      </c>
      <c r="AF1388" s="56">
        <f t="shared" ca="1" si="624"/>
        <v>0</v>
      </c>
      <c r="AG1388" s="56">
        <f t="shared" ca="1" si="624"/>
        <v>0</v>
      </c>
      <c r="AH1388" s="56">
        <f t="shared" ca="1" si="624"/>
        <v>0</v>
      </c>
      <c r="AI1388" s="56">
        <f t="shared" ca="1" si="624"/>
        <v>155124.95902919903</v>
      </c>
      <c r="AJ1388" s="56">
        <f t="shared" ca="1" si="625"/>
        <v>0</v>
      </c>
      <c r="AK1388" s="56">
        <f t="shared" ca="1" si="625"/>
        <v>0</v>
      </c>
      <c r="AL1388" s="56">
        <f t="shared" ca="1" si="625"/>
        <v>0</v>
      </c>
      <c r="AM1388" s="56">
        <f t="shared" ca="1" si="625"/>
        <v>0</v>
      </c>
      <c r="AN1388" s="56">
        <f t="shared" ca="1" si="625"/>
        <v>0</v>
      </c>
      <c r="AO1388" s="56">
        <f t="shared" ca="1" si="625"/>
        <v>0</v>
      </c>
      <c r="AP1388" s="56">
        <f t="shared" ca="1" si="625"/>
        <v>0</v>
      </c>
      <c r="AQ1388" s="56">
        <f t="shared" ca="1" si="625"/>
        <v>0</v>
      </c>
      <c r="AR1388" s="56">
        <f t="shared" ca="1" si="625"/>
        <v>0</v>
      </c>
      <c r="AS1388" s="56">
        <f t="shared" ca="1" si="625"/>
        <v>0</v>
      </c>
      <c r="AT1388" s="56">
        <f t="shared" ca="1" si="626"/>
        <v>0</v>
      </c>
      <c r="AU1388" s="56">
        <f t="shared" ca="1" si="626"/>
        <v>0</v>
      </c>
      <c r="AV1388" s="56">
        <f t="shared" ca="1" si="626"/>
        <v>0</v>
      </c>
      <c r="AW1388" s="56">
        <f t="shared" ca="1" si="626"/>
        <v>0</v>
      </c>
      <c r="AX1388" s="56">
        <f t="shared" ca="1" si="626"/>
        <v>0</v>
      </c>
      <c r="AY1388" s="56">
        <f t="shared" ca="1" si="626"/>
        <v>0</v>
      </c>
      <c r="AZ1388" s="56">
        <f t="shared" ca="1" si="626"/>
        <v>0</v>
      </c>
      <c r="BA1388" s="56">
        <f t="shared" ca="1" si="626"/>
        <v>0</v>
      </c>
      <c r="BB1388" s="56">
        <f t="shared" ca="1" si="626"/>
        <v>0</v>
      </c>
      <c r="BC1388" s="56">
        <f t="shared" ca="1" si="626"/>
        <v>0</v>
      </c>
      <c r="BD1388" s="56">
        <f t="shared" ca="1" si="626"/>
        <v>0</v>
      </c>
      <c r="BE1388" s="56">
        <f t="shared" ca="1" si="626"/>
        <v>0</v>
      </c>
      <c r="BF1388" s="56">
        <f t="shared" ca="1" si="626"/>
        <v>0</v>
      </c>
      <c r="BG1388" s="56">
        <f t="shared" ca="1" si="626"/>
        <v>0</v>
      </c>
      <c r="BH1388" s="1"/>
    </row>
    <row r="1389" spans="2:60" s="4" customFormat="1" ht="12" customHeight="1" x14ac:dyDescent="0.2">
      <c r="B1389" s="3" t="s">
        <v>1684</v>
      </c>
      <c r="C1389" s="4" t="s">
        <v>1684</v>
      </c>
      <c r="E1389" s="62"/>
      <c r="F1389" s="63" t="s">
        <v>1678</v>
      </c>
      <c r="G1389" s="50" t="s">
        <v>1678</v>
      </c>
      <c r="H1389" s="50" t="s">
        <v>1678</v>
      </c>
      <c r="I1389" s="51"/>
      <c r="J1389" s="52">
        <v>30</v>
      </c>
      <c r="K1389" s="52"/>
      <c r="L1389" s="53">
        <v>43662</v>
      </c>
      <c r="M1389" s="54">
        <f t="shared" si="613"/>
        <v>2</v>
      </c>
      <c r="N1389" s="52">
        <f t="shared" si="614"/>
        <v>29</v>
      </c>
      <c r="O1389" s="55">
        <f t="shared" ca="1" si="615"/>
        <v>29</v>
      </c>
      <c r="P1389" s="55" t="str">
        <f t="shared" ca="1" si="616"/>
        <v>2019.7</v>
      </c>
      <c r="Q1389" s="56">
        <f t="shared" si="617"/>
        <v>155124.95902919903</v>
      </c>
      <c r="R1389" s="52">
        <f t="shared" ca="1" si="618"/>
        <v>-6</v>
      </c>
      <c r="S1389" s="52"/>
      <c r="T1389" s="52" t="str">
        <f t="shared" ca="1" si="619"/>
        <v/>
      </c>
      <c r="U1389" s="57" t="s">
        <v>178</v>
      </c>
      <c r="V1389" s="58">
        <f t="shared" ca="1" si="620"/>
        <v>0</v>
      </c>
      <c r="W1389" s="59"/>
      <c r="X1389" s="60"/>
      <c r="Y1389" s="61">
        <v>155124.95902919903</v>
      </c>
      <c r="Z1389" s="56">
        <f t="shared" ca="1" si="624"/>
        <v>0</v>
      </c>
      <c r="AA1389" s="56">
        <f t="shared" ca="1" si="624"/>
        <v>0</v>
      </c>
      <c r="AB1389" s="56">
        <f t="shared" ca="1" si="624"/>
        <v>0</v>
      </c>
      <c r="AC1389" s="56">
        <f t="shared" ca="1" si="624"/>
        <v>0</v>
      </c>
      <c r="AD1389" s="56">
        <f t="shared" ca="1" si="624"/>
        <v>0</v>
      </c>
      <c r="AE1389" s="56">
        <f t="shared" ca="1" si="624"/>
        <v>0</v>
      </c>
      <c r="AF1389" s="56">
        <f t="shared" ca="1" si="624"/>
        <v>0</v>
      </c>
      <c r="AG1389" s="56">
        <f t="shared" ca="1" si="624"/>
        <v>0</v>
      </c>
      <c r="AH1389" s="56">
        <f t="shared" ca="1" si="624"/>
        <v>0</v>
      </c>
      <c r="AI1389" s="56">
        <f t="shared" ca="1" si="624"/>
        <v>0</v>
      </c>
      <c r="AJ1389" s="56">
        <f t="shared" ca="1" si="625"/>
        <v>155124.95902919903</v>
      </c>
      <c r="AK1389" s="56">
        <f t="shared" ca="1" si="625"/>
        <v>0</v>
      </c>
      <c r="AL1389" s="56">
        <f t="shared" ca="1" si="625"/>
        <v>0</v>
      </c>
      <c r="AM1389" s="56">
        <f t="shared" ca="1" si="625"/>
        <v>0</v>
      </c>
      <c r="AN1389" s="56">
        <f t="shared" ca="1" si="625"/>
        <v>0</v>
      </c>
      <c r="AO1389" s="56">
        <f t="shared" ca="1" si="625"/>
        <v>0</v>
      </c>
      <c r="AP1389" s="56">
        <f t="shared" ca="1" si="625"/>
        <v>0</v>
      </c>
      <c r="AQ1389" s="56">
        <f t="shared" ca="1" si="625"/>
        <v>0</v>
      </c>
      <c r="AR1389" s="56">
        <f t="shared" ca="1" si="625"/>
        <v>0</v>
      </c>
      <c r="AS1389" s="56">
        <f t="shared" ca="1" si="625"/>
        <v>0</v>
      </c>
      <c r="AT1389" s="56">
        <f t="shared" ca="1" si="626"/>
        <v>0</v>
      </c>
      <c r="AU1389" s="56">
        <f t="shared" ca="1" si="626"/>
        <v>0</v>
      </c>
      <c r="AV1389" s="56">
        <f t="shared" ca="1" si="626"/>
        <v>0</v>
      </c>
      <c r="AW1389" s="56">
        <f t="shared" ca="1" si="626"/>
        <v>0</v>
      </c>
      <c r="AX1389" s="56">
        <f t="shared" ca="1" si="626"/>
        <v>0</v>
      </c>
      <c r="AY1389" s="56">
        <f t="shared" ca="1" si="626"/>
        <v>0</v>
      </c>
      <c r="AZ1389" s="56">
        <f t="shared" ca="1" si="626"/>
        <v>0</v>
      </c>
      <c r="BA1389" s="56">
        <f t="shared" ca="1" si="626"/>
        <v>0</v>
      </c>
      <c r="BB1389" s="56">
        <f t="shared" ca="1" si="626"/>
        <v>0</v>
      </c>
      <c r="BC1389" s="56">
        <f t="shared" ca="1" si="626"/>
        <v>0</v>
      </c>
      <c r="BD1389" s="56">
        <f t="shared" ca="1" si="626"/>
        <v>0</v>
      </c>
      <c r="BE1389" s="56">
        <f t="shared" ca="1" si="626"/>
        <v>0</v>
      </c>
      <c r="BF1389" s="56">
        <f t="shared" ca="1" si="626"/>
        <v>0</v>
      </c>
      <c r="BG1389" s="56">
        <f t="shared" ca="1" si="626"/>
        <v>0</v>
      </c>
      <c r="BH1389" s="1"/>
    </row>
    <row r="1390" spans="2:60" s="4" customFormat="1" ht="12" customHeight="1" x14ac:dyDescent="0.2">
      <c r="B1390" s="3" t="s">
        <v>1684</v>
      </c>
      <c r="C1390" s="4" t="s">
        <v>1684</v>
      </c>
      <c r="E1390" s="62"/>
      <c r="F1390" s="63" t="s">
        <v>1678</v>
      </c>
      <c r="G1390" s="50" t="s">
        <v>1678</v>
      </c>
      <c r="H1390" s="50" t="s">
        <v>1678</v>
      </c>
      <c r="I1390" s="51"/>
      <c r="J1390" s="52">
        <v>30</v>
      </c>
      <c r="K1390" s="52"/>
      <c r="L1390" s="53">
        <v>43669</v>
      </c>
      <c r="M1390" s="54">
        <f t="shared" si="613"/>
        <v>2</v>
      </c>
      <c r="N1390" s="52">
        <f t="shared" si="614"/>
        <v>30</v>
      </c>
      <c r="O1390" s="55">
        <f t="shared" ca="1" si="615"/>
        <v>30</v>
      </c>
      <c r="P1390" s="55" t="str">
        <f t="shared" ca="1" si="616"/>
        <v>2019.7</v>
      </c>
      <c r="Q1390" s="56">
        <f t="shared" si="617"/>
        <v>155124.95902919903</v>
      </c>
      <c r="R1390" s="52">
        <f t="shared" ca="1" si="618"/>
        <v>-13</v>
      </c>
      <c r="S1390" s="52"/>
      <c r="T1390" s="52" t="str">
        <f t="shared" ca="1" si="619"/>
        <v/>
      </c>
      <c r="U1390" s="57" t="s">
        <v>178</v>
      </c>
      <c r="V1390" s="58">
        <f t="shared" ca="1" si="620"/>
        <v>0</v>
      </c>
      <c r="W1390" s="59"/>
      <c r="X1390" s="60"/>
      <c r="Y1390" s="61">
        <v>155124.95902919903</v>
      </c>
      <c r="Z1390" s="56">
        <f t="shared" ca="1" si="624"/>
        <v>0</v>
      </c>
      <c r="AA1390" s="56">
        <f t="shared" ca="1" si="624"/>
        <v>0</v>
      </c>
      <c r="AB1390" s="56">
        <f t="shared" ca="1" si="624"/>
        <v>0</v>
      </c>
      <c r="AC1390" s="56">
        <f t="shared" ca="1" si="624"/>
        <v>0</v>
      </c>
      <c r="AD1390" s="56">
        <f t="shared" ca="1" si="624"/>
        <v>0</v>
      </c>
      <c r="AE1390" s="56">
        <f t="shared" ca="1" si="624"/>
        <v>0</v>
      </c>
      <c r="AF1390" s="56">
        <f t="shared" ca="1" si="624"/>
        <v>0</v>
      </c>
      <c r="AG1390" s="56">
        <f t="shared" ca="1" si="624"/>
        <v>0</v>
      </c>
      <c r="AH1390" s="56">
        <f t="shared" ca="1" si="624"/>
        <v>0</v>
      </c>
      <c r="AI1390" s="56">
        <f t="shared" ca="1" si="624"/>
        <v>0</v>
      </c>
      <c r="AJ1390" s="56">
        <f t="shared" ca="1" si="625"/>
        <v>0</v>
      </c>
      <c r="AK1390" s="56">
        <f t="shared" ca="1" si="625"/>
        <v>155124.95902919903</v>
      </c>
      <c r="AL1390" s="56">
        <f t="shared" ca="1" si="625"/>
        <v>0</v>
      </c>
      <c r="AM1390" s="56">
        <f t="shared" ca="1" si="625"/>
        <v>0</v>
      </c>
      <c r="AN1390" s="56">
        <f t="shared" ca="1" si="625"/>
        <v>0</v>
      </c>
      <c r="AO1390" s="56">
        <f t="shared" ca="1" si="625"/>
        <v>0</v>
      </c>
      <c r="AP1390" s="56">
        <f t="shared" ca="1" si="625"/>
        <v>0</v>
      </c>
      <c r="AQ1390" s="56">
        <f t="shared" ca="1" si="625"/>
        <v>0</v>
      </c>
      <c r="AR1390" s="56">
        <f t="shared" ca="1" si="625"/>
        <v>0</v>
      </c>
      <c r="AS1390" s="56">
        <f t="shared" ca="1" si="625"/>
        <v>0</v>
      </c>
      <c r="AT1390" s="56">
        <f t="shared" ca="1" si="626"/>
        <v>0</v>
      </c>
      <c r="AU1390" s="56">
        <f t="shared" ca="1" si="626"/>
        <v>0</v>
      </c>
      <c r="AV1390" s="56">
        <f t="shared" ca="1" si="626"/>
        <v>0</v>
      </c>
      <c r="AW1390" s="56">
        <f t="shared" ca="1" si="626"/>
        <v>0</v>
      </c>
      <c r="AX1390" s="56">
        <f t="shared" ca="1" si="626"/>
        <v>0</v>
      </c>
      <c r="AY1390" s="56">
        <f t="shared" ca="1" si="626"/>
        <v>0</v>
      </c>
      <c r="AZ1390" s="56">
        <f t="shared" ca="1" si="626"/>
        <v>0</v>
      </c>
      <c r="BA1390" s="56">
        <f t="shared" ca="1" si="626"/>
        <v>0</v>
      </c>
      <c r="BB1390" s="56">
        <f t="shared" ca="1" si="626"/>
        <v>0</v>
      </c>
      <c r="BC1390" s="56">
        <f t="shared" ca="1" si="626"/>
        <v>0</v>
      </c>
      <c r="BD1390" s="56">
        <f t="shared" ca="1" si="626"/>
        <v>0</v>
      </c>
      <c r="BE1390" s="56">
        <f t="shared" ca="1" si="626"/>
        <v>0</v>
      </c>
      <c r="BF1390" s="56">
        <f t="shared" ca="1" si="626"/>
        <v>0</v>
      </c>
      <c r="BG1390" s="56">
        <f t="shared" ca="1" si="626"/>
        <v>0</v>
      </c>
      <c r="BH1390" s="1"/>
    </row>
    <row r="1391" spans="2:60" s="4" customFormat="1" ht="12" customHeight="1" x14ac:dyDescent="0.2">
      <c r="B1391" s="3" t="s">
        <v>1684</v>
      </c>
      <c r="C1391" s="4" t="s">
        <v>1684</v>
      </c>
      <c r="E1391" s="62"/>
      <c r="F1391" s="63" t="s">
        <v>1678</v>
      </c>
      <c r="G1391" s="50" t="s">
        <v>1678</v>
      </c>
      <c r="H1391" s="50" t="s">
        <v>1678</v>
      </c>
      <c r="I1391" s="51"/>
      <c r="J1391" s="52">
        <v>30</v>
      </c>
      <c r="K1391" s="52"/>
      <c r="L1391" s="53">
        <v>43676</v>
      </c>
      <c r="M1391" s="54">
        <f t="shared" si="613"/>
        <v>2</v>
      </c>
      <c r="N1391" s="52">
        <f t="shared" si="614"/>
        <v>31</v>
      </c>
      <c r="O1391" s="55">
        <f t="shared" ca="1" si="615"/>
        <v>31</v>
      </c>
      <c r="P1391" s="55" t="str">
        <f t="shared" ca="1" si="616"/>
        <v>2019.7</v>
      </c>
      <c r="Q1391" s="56">
        <f t="shared" si="617"/>
        <v>155124.95902919903</v>
      </c>
      <c r="R1391" s="52">
        <f t="shared" ca="1" si="618"/>
        <v>-20</v>
      </c>
      <c r="S1391" s="52"/>
      <c r="T1391" s="52" t="str">
        <f t="shared" ca="1" si="619"/>
        <v/>
      </c>
      <c r="U1391" s="57" t="s">
        <v>178</v>
      </c>
      <c r="V1391" s="58">
        <f t="shared" ca="1" si="620"/>
        <v>0</v>
      </c>
      <c r="W1391" s="59"/>
      <c r="X1391" s="60"/>
      <c r="Y1391" s="61">
        <v>155124.95902919903</v>
      </c>
      <c r="Z1391" s="56">
        <f t="shared" ca="1" si="624"/>
        <v>0</v>
      </c>
      <c r="AA1391" s="56">
        <f t="shared" ca="1" si="624"/>
        <v>0</v>
      </c>
      <c r="AB1391" s="56">
        <f t="shared" ca="1" si="624"/>
        <v>0</v>
      </c>
      <c r="AC1391" s="56">
        <f t="shared" ca="1" si="624"/>
        <v>0</v>
      </c>
      <c r="AD1391" s="56">
        <f t="shared" ca="1" si="624"/>
        <v>0</v>
      </c>
      <c r="AE1391" s="56">
        <f t="shared" ca="1" si="624"/>
        <v>0</v>
      </c>
      <c r="AF1391" s="56">
        <f t="shared" ca="1" si="624"/>
        <v>0</v>
      </c>
      <c r="AG1391" s="56">
        <f t="shared" ca="1" si="624"/>
        <v>0</v>
      </c>
      <c r="AH1391" s="56">
        <f t="shared" ca="1" si="624"/>
        <v>0</v>
      </c>
      <c r="AI1391" s="56">
        <f t="shared" ca="1" si="624"/>
        <v>0</v>
      </c>
      <c r="AJ1391" s="56">
        <f t="shared" ca="1" si="625"/>
        <v>0</v>
      </c>
      <c r="AK1391" s="56">
        <f t="shared" ca="1" si="625"/>
        <v>0</v>
      </c>
      <c r="AL1391" s="56">
        <f t="shared" ca="1" si="625"/>
        <v>155124.95902919903</v>
      </c>
      <c r="AM1391" s="56">
        <f t="shared" ca="1" si="625"/>
        <v>0</v>
      </c>
      <c r="AN1391" s="56">
        <f t="shared" ca="1" si="625"/>
        <v>0</v>
      </c>
      <c r="AO1391" s="56">
        <f t="shared" ca="1" si="625"/>
        <v>0</v>
      </c>
      <c r="AP1391" s="56">
        <f t="shared" ca="1" si="625"/>
        <v>0</v>
      </c>
      <c r="AQ1391" s="56">
        <f t="shared" ca="1" si="625"/>
        <v>0</v>
      </c>
      <c r="AR1391" s="56">
        <f t="shared" ca="1" si="625"/>
        <v>0</v>
      </c>
      <c r="AS1391" s="56">
        <f t="shared" ca="1" si="625"/>
        <v>0</v>
      </c>
      <c r="AT1391" s="56">
        <f t="shared" ca="1" si="626"/>
        <v>0</v>
      </c>
      <c r="AU1391" s="56">
        <f t="shared" ca="1" si="626"/>
        <v>0</v>
      </c>
      <c r="AV1391" s="56">
        <f t="shared" ca="1" si="626"/>
        <v>0</v>
      </c>
      <c r="AW1391" s="56">
        <f t="shared" ca="1" si="626"/>
        <v>0</v>
      </c>
      <c r="AX1391" s="56">
        <f t="shared" ca="1" si="626"/>
        <v>0</v>
      </c>
      <c r="AY1391" s="56">
        <f t="shared" ca="1" si="626"/>
        <v>0</v>
      </c>
      <c r="AZ1391" s="56">
        <f t="shared" ca="1" si="626"/>
        <v>0</v>
      </c>
      <c r="BA1391" s="56">
        <f t="shared" ca="1" si="626"/>
        <v>0</v>
      </c>
      <c r="BB1391" s="56">
        <f t="shared" ca="1" si="626"/>
        <v>0</v>
      </c>
      <c r="BC1391" s="56">
        <f t="shared" ca="1" si="626"/>
        <v>0</v>
      </c>
      <c r="BD1391" s="56">
        <f t="shared" ca="1" si="626"/>
        <v>0</v>
      </c>
      <c r="BE1391" s="56">
        <f t="shared" ca="1" si="626"/>
        <v>0</v>
      </c>
      <c r="BF1391" s="56">
        <f t="shared" ca="1" si="626"/>
        <v>0</v>
      </c>
      <c r="BG1391" s="56">
        <f t="shared" ca="1" si="626"/>
        <v>0</v>
      </c>
      <c r="BH1391" s="1"/>
    </row>
    <row r="1392" spans="2:60" s="4" customFormat="1" ht="12" customHeight="1" x14ac:dyDescent="0.2">
      <c r="B1392" s="3" t="s">
        <v>1684</v>
      </c>
      <c r="C1392" s="4" t="s">
        <v>1684</v>
      </c>
      <c r="E1392" s="62"/>
      <c r="F1392" s="63" t="s">
        <v>1678</v>
      </c>
      <c r="G1392" s="50" t="s">
        <v>1678</v>
      </c>
      <c r="H1392" s="50" t="s">
        <v>1678</v>
      </c>
      <c r="I1392" s="51"/>
      <c r="J1392" s="52">
        <v>30</v>
      </c>
      <c r="K1392" s="52"/>
      <c r="L1392" s="53">
        <v>43683</v>
      </c>
      <c r="M1392" s="54">
        <f t="shared" si="613"/>
        <v>2</v>
      </c>
      <c r="N1392" s="52">
        <f t="shared" si="614"/>
        <v>32</v>
      </c>
      <c r="O1392" s="55">
        <f t="shared" ca="1" si="615"/>
        <v>32</v>
      </c>
      <c r="P1392" s="55" t="str">
        <f t="shared" ca="1" si="616"/>
        <v>2019.8</v>
      </c>
      <c r="Q1392" s="56">
        <f t="shared" si="617"/>
        <v>247048.74344302621</v>
      </c>
      <c r="R1392" s="52">
        <f t="shared" ca="1" si="618"/>
        <v>-27</v>
      </c>
      <c r="S1392" s="52"/>
      <c r="T1392" s="52" t="str">
        <f t="shared" ca="1" si="619"/>
        <v/>
      </c>
      <c r="U1392" s="57" t="s">
        <v>178</v>
      </c>
      <c r="V1392" s="58">
        <f t="shared" ca="1" si="620"/>
        <v>0</v>
      </c>
      <c r="W1392" s="59"/>
      <c r="X1392" s="60"/>
      <c r="Y1392" s="61">
        <v>247048.74344302621</v>
      </c>
      <c r="Z1392" s="56">
        <f t="shared" ca="1" si="624"/>
        <v>0</v>
      </c>
      <c r="AA1392" s="56">
        <f t="shared" ca="1" si="624"/>
        <v>0</v>
      </c>
      <c r="AB1392" s="56">
        <f t="shared" ca="1" si="624"/>
        <v>0</v>
      </c>
      <c r="AC1392" s="56">
        <f t="shared" ca="1" si="624"/>
        <v>0</v>
      </c>
      <c r="AD1392" s="56">
        <f t="shared" ca="1" si="624"/>
        <v>0</v>
      </c>
      <c r="AE1392" s="56">
        <f t="shared" ca="1" si="624"/>
        <v>0</v>
      </c>
      <c r="AF1392" s="56">
        <f t="shared" ca="1" si="624"/>
        <v>0</v>
      </c>
      <c r="AG1392" s="56">
        <f t="shared" ca="1" si="624"/>
        <v>0</v>
      </c>
      <c r="AH1392" s="56">
        <f t="shared" ca="1" si="624"/>
        <v>0</v>
      </c>
      <c r="AI1392" s="56">
        <f t="shared" ca="1" si="624"/>
        <v>0</v>
      </c>
      <c r="AJ1392" s="56">
        <f t="shared" ca="1" si="625"/>
        <v>0</v>
      </c>
      <c r="AK1392" s="56">
        <f t="shared" ca="1" si="625"/>
        <v>0</v>
      </c>
      <c r="AL1392" s="56">
        <f t="shared" ca="1" si="625"/>
        <v>0</v>
      </c>
      <c r="AM1392" s="56">
        <f t="shared" ca="1" si="625"/>
        <v>247048.74344302621</v>
      </c>
      <c r="AN1392" s="56">
        <f t="shared" ca="1" si="625"/>
        <v>0</v>
      </c>
      <c r="AO1392" s="56">
        <f t="shared" ca="1" si="625"/>
        <v>0</v>
      </c>
      <c r="AP1392" s="56">
        <f t="shared" ca="1" si="625"/>
        <v>0</v>
      </c>
      <c r="AQ1392" s="56">
        <f t="shared" ca="1" si="625"/>
        <v>0</v>
      </c>
      <c r="AR1392" s="56">
        <f t="shared" ca="1" si="625"/>
        <v>0</v>
      </c>
      <c r="AS1392" s="56">
        <f t="shared" ca="1" si="625"/>
        <v>0</v>
      </c>
      <c r="AT1392" s="56">
        <f t="shared" ca="1" si="626"/>
        <v>0</v>
      </c>
      <c r="AU1392" s="56">
        <f t="shared" ca="1" si="626"/>
        <v>0</v>
      </c>
      <c r="AV1392" s="56">
        <f t="shared" ca="1" si="626"/>
        <v>0</v>
      </c>
      <c r="AW1392" s="56">
        <f t="shared" ca="1" si="626"/>
        <v>0</v>
      </c>
      <c r="AX1392" s="56">
        <f t="shared" ca="1" si="626"/>
        <v>0</v>
      </c>
      <c r="AY1392" s="56">
        <f t="shared" ca="1" si="626"/>
        <v>0</v>
      </c>
      <c r="AZ1392" s="56">
        <f t="shared" ca="1" si="626"/>
        <v>0</v>
      </c>
      <c r="BA1392" s="56">
        <f t="shared" ca="1" si="626"/>
        <v>0</v>
      </c>
      <c r="BB1392" s="56">
        <f t="shared" ca="1" si="626"/>
        <v>0</v>
      </c>
      <c r="BC1392" s="56">
        <f t="shared" ca="1" si="626"/>
        <v>0</v>
      </c>
      <c r="BD1392" s="56">
        <f t="shared" ca="1" si="626"/>
        <v>0</v>
      </c>
      <c r="BE1392" s="56">
        <f t="shared" ca="1" si="626"/>
        <v>0</v>
      </c>
      <c r="BF1392" s="56">
        <f t="shared" ca="1" si="626"/>
        <v>0</v>
      </c>
      <c r="BG1392" s="56">
        <f t="shared" ca="1" si="626"/>
        <v>0</v>
      </c>
      <c r="BH1392" s="1"/>
    </row>
    <row r="1393" spans="2:60" s="4" customFormat="1" ht="12" customHeight="1" x14ac:dyDescent="0.2">
      <c r="B1393" s="3" t="s">
        <v>1684</v>
      </c>
      <c r="C1393" s="4" t="s">
        <v>1684</v>
      </c>
      <c r="E1393" s="62"/>
      <c r="F1393" s="63" t="s">
        <v>1678</v>
      </c>
      <c r="G1393" s="50" t="s">
        <v>1678</v>
      </c>
      <c r="H1393" s="50" t="s">
        <v>1678</v>
      </c>
      <c r="I1393" s="51"/>
      <c r="J1393" s="52">
        <v>30</v>
      </c>
      <c r="K1393" s="52"/>
      <c r="L1393" s="53">
        <v>43690</v>
      </c>
      <c r="M1393" s="54">
        <f t="shared" si="613"/>
        <v>2</v>
      </c>
      <c r="N1393" s="52">
        <f t="shared" si="614"/>
        <v>33</v>
      </c>
      <c r="O1393" s="55">
        <f t="shared" ca="1" si="615"/>
        <v>33</v>
      </c>
      <c r="P1393" s="55" t="str">
        <f t="shared" ca="1" si="616"/>
        <v>2019.8</v>
      </c>
      <c r="Q1393" s="56">
        <f t="shared" si="617"/>
        <v>247048.74344302621</v>
      </c>
      <c r="R1393" s="52">
        <f t="shared" ca="1" si="618"/>
        <v>-34</v>
      </c>
      <c r="S1393" s="52"/>
      <c r="T1393" s="52" t="str">
        <f t="shared" ca="1" si="619"/>
        <v/>
      </c>
      <c r="U1393" s="57" t="s">
        <v>178</v>
      </c>
      <c r="V1393" s="58">
        <f t="shared" ca="1" si="620"/>
        <v>0</v>
      </c>
      <c r="W1393" s="59"/>
      <c r="X1393" s="60"/>
      <c r="Y1393" s="61">
        <v>247048.74344302621</v>
      </c>
      <c r="Z1393" s="56">
        <f t="shared" ca="1" si="624"/>
        <v>0</v>
      </c>
      <c r="AA1393" s="56">
        <f t="shared" ca="1" si="624"/>
        <v>0</v>
      </c>
      <c r="AB1393" s="56">
        <f t="shared" ca="1" si="624"/>
        <v>0</v>
      </c>
      <c r="AC1393" s="56">
        <f t="shared" ca="1" si="624"/>
        <v>0</v>
      </c>
      <c r="AD1393" s="56">
        <f t="shared" ca="1" si="624"/>
        <v>0</v>
      </c>
      <c r="AE1393" s="56">
        <f t="shared" ca="1" si="624"/>
        <v>0</v>
      </c>
      <c r="AF1393" s="56">
        <f t="shared" ca="1" si="624"/>
        <v>0</v>
      </c>
      <c r="AG1393" s="56">
        <f t="shared" ca="1" si="624"/>
        <v>0</v>
      </c>
      <c r="AH1393" s="56">
        <f t="shared" ca="1" si="624"/>
        <v>0</v>
      </c>
      <c r="AI1393" s="56">
        <f t="shared" ca="1" si="624"/>
        <v>0</v>
      </c>
      <c r="AJ1393" s="56">
        <f t="shared" ca="1" si="625"/>
        <v>0</v>
      </c>
      <c r="AK1393" s="56">
        <f t="shared" ca="1" si="625"/>
        <v>0</v>
      </c>
      <c r="AL1393" s="56">
        <f t="shared" ca="1" si="625"/>
        <v>0</v>
      </c>
      <c r="AM1393" s="56">
        <f t="shared" ca="1" si="625"/>
        <v>0</v>
      </c>
      <c r="AN1393" s="56">
        <f t="shared" ca="1" si="625"/>
        <v>247048.74344302621</v>
      </c>
      <c r="AO1393" s="56">
        <f t="shared" ca="1" si="625"/>
        <v>0</v>
      </c>
      <c r="AP1393" s="56">
        <f t="shared" ca="1" si="625"/>
        <v>0</v>
      </c>
      <c r="AQ1393" s="56">
        <f t="shared" ca="1" si="625"/>
        <v>0</v>
      </c>
      <c r="AR1393" s="56">
        <f t="shared" ca="1" si="625"/>
        <v>0</v>
      </c>
      <c r="AS1393" s="56">
        <f t="shared" ca="1" si="625"/>
        <v>0</v>
      </c>
      <c r="AT1393" s="56">
        <f t="shared" ca="1" si="626"/>
        <v>0</v>
      </c>
      <c r="AU1393" s="56">
        <f t="shared" ca="1" si="626"/>
        <v>0</v>
      </c>
      <c r="AV1393" s="56">
        <f t="shared" ca="1" si="626"/>
        <v>0</v>
      </c>
      <c r="AW1393" s="56">
        <f t="shared" ca="1" si="626"/>
        <v>0</v>
      </c>
      <c r="AX1393" s="56">
        <f t="shared" ca="1" si="626"/>
        <v>0</v>
      </c>
      <c r="AY1393" s="56">
        <f t="shared" ca="1" si="626"/>
        <v>0</v>
      </c>
      <c r="AZ1393" s="56">
        <f t="shared" ca="1" si="626"/>
        <v>0</v>
      </c>
      <c r="BA1393" s="56">
        <f t="shared" ca="1" si="626"/>
        <v>0</v>
      </c>
      <c r="BB1393" s="56">
        <f t="shared" ca="1" si="626"/>
        <v>0</v>
      </c>
      <c r="BC1393" s="56">
        <f t="shared" ca="1" si="626"/>
        <v>0</v>
      </c>
      <c r="BD1393" s="56">
        <f t="shared" ca="1" si="626"/>
        <v>0</v>
      </c>
      <c r="BE1393" s="56">
        <f t="shared" ca="1" si="626"/>
        <v>0</v>
      </c>
      <c r="BF1393" s="56">
        <f t="shared" ca="1" si="626"/>
        <v>0</v>
      </c>
      <c r="BG1393" s="56">
        <f t="shared" ca="1" si="626"/>
        <v>0</v>
      </c>
      <c r="BH1393" s="1"/>
    </row>
    <row r="1394" spans="2:60" s="4" customFormat="1" ht="12" customHeight="1" x14ac:dyDescent="0.2">
      <c r="B1394" s="3" t="s">
        <v>1684</v>
      </c>
      <c r="C1394" s="4" t="s">
        <v>1684</v>
      </c>
      <c r="E1394" s="62"/>
      <c r="F1394" s="63" t="s">
        <v>1678</v>
      </c>
      <c r="G1394" s="50" t="s">
        <v>1678</v>
      </c>
      <c r="H1394" s="50" t="s">
        <v>1678</v>
      </c>
      <c r="I1394" s="51"/>
      <c r="J1394" s="52">
        <v>30</v>
      </c>
      <c r="K1394" s="52"/>
      <c r="L1394" s="53">
        <v>43697</v>
      </c>
      <c r="M1394" s="54">
        <f t="shared" si="613"/>
        <v>2</v>
      </c>
      <c r="N1394" s="52">
        <f t="shared" si="614"/>
        <v>34</v>
      </c>
      <c r="O1394" s="55">
        <f t="shared" ca="1" si="615"/>
        <v>34</v>
      </c>
      <c r="P1394" s="55" t="str">
        <f t="shared" ca="1" si="616"/>
        <v>2019.8</v>
      </c>
      <c r="Q1394" s="56">
        <f t="shared" si="617"/>
        <v>247048.74344302621</v>
      </c>
      <c r="R1394" s="52">
        <f t="shared" ca="1" si="618"/>
        <v>-41</v>
      </c>
      <c r="S1394" s="52"/>
      <c r="T1394" s="52" t="str">
        <f t="shared" ca="1" si="619"/>
        <v/>
      </c>
      <c r="U1394" s="57" t="s">
        <v>178</v>
      </c>
      <c r="V1394" s="58">
        <f t="shared" ca="1" si="620"/>
        <v>0</v>
      </c>
      <c r="W1394" s="59"/>
      <c r="X1394" s="60"/>
      <c r="Y1394" s="61">
        <v>247048.74344302621</v>
      </c>
      <c r="Z1394" s="56">
        <f t="shared" ref="Z1394:AI1403" ca="1" si="627">IF($O1394-WEEKNUM(Z$1815)=0,$Y1394,0)</f>
        <v>0</v>
      </c>
      <c r="AA1394" s="56">
        <f t="shared" ca="1" si="627"/>
        <v>0</v>
      </c>
      <c r="AB1394" s="56">
        <f t="shared" ca="1" si="627"/>
        <v>0</v>
      </c>
      <c r="AC1394" s="56">
        <f t="shared" ca="1" si="627"/>
        <v>0</v>
      </c>
      <c r="AD1394" s="56">
        <f t="shared" ca="1" si="627"/>
        <v>0</v>
      </c>
      <c r="AE1394" s="56">
        <f t="shared" ca="1" si="627"/>
        <v>0</v>
      </c>
      <c r="AF1394" s="56">
        <f t="shared" ca="1" si="627"/>
        <v>0</v>
      </c>
      <c r="AG1394" s="56">
        <f t="shared" ca="1" si="627"/>
        <v>0</v>
      </c>
      <c r="AH1394" s="56">
        <f t="shared" ca="1" si="627"/>
        <v>0</v>
      </c>
      <c r="AI1394" s="56">
        <f t="shared" ca="1" si="627"/>
        <v>0</v>
      </c>
      <c r="AJ1394" s="56">
        <f t="shared" ref="AJ1394:AS1403" ca="1" si="628">IF($O1394-WEEKNUM(AJ$1815)=0,$Y1394,0)</f>
        <v>0</v>
      </c>
      <c r="AK1394" s="56">
        <f t="shared" ca="1" si="628"/>
        <v>0</v>
      </c>
      <c r="AL1394" s="56">
        <f t="shared" ca="1" si="628"/>
        <v>0</v>
      </c>
      <c r="AM1394" s="56">
        <f t="shared" ca="1" si="628"/>
        <v>0</v>
      </c>
      <c r="AN1394" s="56">
        <f t="shared" ca="1" si="628"/>
        <v>0</v>
      </c>
      <c r="AO1394" s="56">
        <f t="shared" ca="1" si="628"/>
        <v>247048.74344302621</v>
      </c>
      <c r="AP1394" s="56">
        <f t="shared" ca="1" si="628"/>
        <v>0</v>
      </c>
      <c r="AQ1394" s="56">
        <f t="shared" ca="1" si="628"/>
        <v>0</v>
      </c>
      <c r="AR1394" s="56">
        <f t="shared" ca="1" si="628"/>
        <v>0</v>
      </c>
      <c r="AS1394" s="56">
        <f t="shared" ca="1" si="628"/>
        <v>0</v>
      </c>
      <c r="AT1394" s="56">
        <f t="shared" ref="AT1394:BG1403" ca="1" si="629">IF($O1394-WEEKNUM(AT$1815)=0,$Y1394,0)</f>
        <v>0</v>
      </c>
      <c r="AU1394" s="56">
        <f t="shared" ca="1" si="629"/>
        <v>0</v>
      </c>
      <c r="AV1394" s="56">
        <f t="shared" ca="1" si="629"/>
        <v>0</v>
      </c>
      <c r="AW1394" s="56">
        <f t="shared" ca="1" si="629"/>
        <v>0</v>
      </c>
      <c r="AX1394" s="56">
        <f t="shared" ca="1" si="629"/>
        <v>0</v>
      </c>
      <c r="AY1394" s="56">
        <f t="shared" ca="1" si="629"/>
        <v>0</v>
      </c>
      <c r="AZ1394" s="56">
        <f t="shared" ca="1" si="629"/>
        <v>0</v>
      </c>
      <c r="BA1394" s="56">
        <f t="shared" ca="1" si="629"/>
        <v>0</v>
      </c>
      <c r="BB1394" s="56">
        <f t="shared" ca="1" si="629"/>
        <v>0</v>
      </c>
      <c r="BC1394" s="56">
        <f t="shared" ca="1" si="629"/>
        <v>0</v>
      </c>
      <c r="BD1394" s="56">
        <f t="shared" ca="1" si="629"/>
        <v>0</v>
      </c>
      <c r="BE1394" s="56">
        <f t="shared" ca="1" si="629"/>
        <v>0</v>
      </c>
      <c r="BF1394" s="56">
        <f t="shared" ca="1" si="629"/>
        <v>0</v>
      </c>
      <c r="BG1394" s="56">
        <f t="shared" ca="1" si="629"/>
        <v>0</v>
      </c>
      <c r="BH1394" s="1"/>
    </row>
    <row r="1395" spans="2:60" s="4" customFormat="1" ht="12" customHeight="1" x14ac:dyDescent="0.2">
      <c r="B1395" s="3" t="s">
        <v>1684</v>
      </c>
      <c r="C1395" s="4" t="s">
        <v>1684</v>
      </c>
      <c r="E1395" s="62"/>
      <c r="F1395" s="63" t="s">
        <v>1678</v>
      </c>
      <c r="G1395" s="50" t="s">
        <v>1678</v>
      </c>
      <c r="H1395" s="50" t="s">
        <v>1678</v>
      </c>
      <c r="I1395" s="51"/>
      <c r="J1395" s="52">
        <v>30</v>
      </c>
      <c r="K1395" s="52"/>
      <c r="L1395" s="53">
        <v>43704</v>
      </c>
      <c r="M1395" s="54">
        <f t="shared" si="613"/>
        <v>2</v>
      </c>
      <c r="N1395" s="52">
        <f t="shared" si="614"/>
        <v>35</v>
      </c>
      <c r="O1395" s="55">
        <f t="shared" ca="1" si="615"/>
        <v>35</v>
      </c>
      <c r="P1395" s="55" t="str">
        <f t="shared" ca="1" si="616"/>
        <v>2019.8</v>
      </c>
      <c r="Q1395" s="56">
        <f t="shared" si="617"/>
        <v>247048.74344302621</v>
      </c>
      <c r="R1395" s="52">
        <f t="shared" ca="1" si="618"/>
        <v>-48</v>
      </c>
      <c r="S1395" s="52"/>
      <c r="T1395" s="52" t="str">
        <f t="shared" ca="1" si="619"/>
        <v/>
      </c>
      <c r="U1395" s="57" t="s">
        <v>178</v>
      </c>
      <c r="V1395" s="58">
        <f t="shared" ca="1" si="620"/>
        <v>0</v>
      </c>
      <c r="W1395" s="59"/>
      <c r="X1395" s="60"/>
      <c r="Y1395" s="61">
        <v>247048.74344302621</v>
      </c>
      <c r="Z1395" s="56">
        <f t="shared" ca="1" si="627"/>
        <v>0</v>
      </c>
      <c r="AA1395" s="56">
        <f t="shared" ca="1" si="627"/>
        <v>0</v>
      </c>
      <c r="AB1395" s="56">
        <f t="shared" ca="1" si="627"/>
        <v>0</v>
      </c>
      <c r="AC1395" s="56">
        <f t="shared" ca="1" si="627"/>
        <v>0</v>
      </c>
      <c r="AD1395" s="56">
        <f t="shared" ca="1" si="627"/>
        <v>0</v>
      </c>
      <c r="AE1395" s="56">
        <f t="shared" ca="1" si="627"/>
        <v>0</v>
      </c>
      <c r="AF1395" s="56">
        <f t="shared" ca="1" si="627"/>
        <v>0</v>
      </c>
      <c r="AG1395" s="56">
        <f t="shared" ca="1" si="627"/>
        <v>0</v>
      </c>
      <c r="AH1395" s="56">
        <f t="shared" ca="1" si="627"/>
        <v>0</v>
      </c>
      <c r="AI1395" s="56">
        <f t="shared" ca="1" si="627"/>
        <v>0</v>
      </c>
      <c r="AJ1395" s="56">
        <f t="shared" ca="1" si="628"/>
        <v>0</v>
      </c>
      <c r="AK1395" s="56">
        <f t="shared" ca="1" si="628"/>
        <v>0</v>
      </c>
      <c r="AL1395" s="56">
        <f t="shared" ca="1" si="628"/>
        <v>0</v>
      </c>
      <c r="AM1395" s="56">
        <f t="shared" ca="1" si="628"/>
        <v>0</v>
      </c>
      <c r="AN1395" s="56">
        <f t="shared" ca="1" si="628"/>
        <v>0</v>
      </c>
      <c r="AO1395" s="56">
        <f t="shared" ca="1" si="628"/>
        <v>0</v>
      </c>
      <c r="AP1395" s="56">
        <f t="shared" ca="1" si="628"/>
        <v>247048.74344302621</v>
      </c>
      <c r="AQ1395" s="56">
        <f t="shared" ca="1" si="628"/>
        <v>0</v>
      </c>
      <c r="AR1395" s="56">
        <f t="shared" ca="1" si="628"/>
        <v>0</v>
      </c>
      <c r="AS1395" s="56">
        <f t="shared" ca="1" si="628"/>
        <v>0</v>
      </c>
      <c r="AT1395" s="56">
        <f t="shared" ca="1" si="629"/>
        <v>0</v>
      </c>
      <c r="AU1395" s="56">
        <f t="shared" ca="1" si="629"/>
        <v>0</v>
      </c>
      <c r="AV1395" s="56">
        <f t="shared" ca="1" si="629"/>
        <v>0</v>
      </c>
      <c r="AW1395" s="56">
        <f t="shared" ca="1" si="629"/>
        <v>0</v>
      </c>
      <c r="AX1395" s="56">
        <f t="shared" ca="1" si="629"/>
        <v>0</v>
      </c>
      <c r="AY1395" s="56">
        <f t="shared" ca="1" si="629"/>
        <v>0</v>
      </c>
      <c r="AZ1395" s="56">
        <f t="shared" ca="1" si="629"/>
        <v>0</v>
      </c>
      <c r="BA1395" s="56">
        <f t="shared" ca="1" si="629"/>
        <v>0</v>
      </c>
      <c r="BB1395" s="56">
        <f t="shared" ca="1" si="629"/>
        <v>0</v>
      </c>
      <c r="BC1395" s="56">
        <f t="shared" ca="1" si="629"/>
        <v>0</v>
      </c>
      <c r="BD1395" s="56">
        <f t="shared" ca="1" si="629"/>
        <v>0</v>
      </c>
      <c r="BE1395" s="56">
        <f t="shared" ca="1" si="629"/>
        <v>0</v>
      </c>
      <c r="BF1395" s="56">
        <f t="shared" ca="1" si="629"/>
        <v>0</v>
      </c>
      <c r="BG1395" s="56">
        <f t="shared" ca="1" si="629"/>
        <v>0</v>
      </c>
      <c r="BH1395" s="1"/>
    </row>
    <row r="1396" spans="2:60" s="4" customFormat="1" ht="12" customHeight="1" x14ac:dyDescent="0.2">
      <c r="B1396" s="3" t="s">
        <v>1684</v>
      </c>
      <c r="C1396" s="4" t="s">
        <v>1684</v>
      </c>
      <c r="E1396" s="62"/>
      <c r="F1396" s="63" t="s">
        <v>1678</v>
      </c>
      <c r="G1396" s="50" t="s">
        <v>1678</v>
      </c>
      <c r="H1396" s="50" t="s">
        <v>1678</v>
      </c>
      <c r="I1396" s="51"/>
      <c r="J1396" s="52">
        <v>30</v>
      </c>
      <c r="K1396" s="52"/>
      <c r="L1396" s="53">
        <v>43711</v>
      </c>
      <c r="M1396" s="54">
        <f t="shared" si="613"/>
        <v>2</v>
      </c>
      <c r="N1396" s="52">
        <f t="shared" si="614"/>
        <v>36</v>
      </c>
      <c r="O1396" s="55">
        <f t="shared" ca="1" si="615"/>
        <v>36</v>
      </c>
      <c r="P1396" s="55" t="str">
        <f t="shared" ca="1" si="616"/>
        <v>2019.9</v>
      </c>
      <c r="Q1396" s="56">
        <f t="shared" si="617"/>
        <v>217756.25467210976</v>
      </c>
      <c r="R1396" s="52">
        <f t="shared" ca="1" si="618"/>
        <v>-55</v>
      </c>
      <c r="S1396" s="52"/>
      <c r="T1396" s="52" t="str">
        <f t="shared" ca="1" si="619"/>
        <v/>
      </c>
      <c r="U1396" s="57" t="s">
        <v>178</v>
      </c>
      <c r="V1396" s="58">
        <f t="shared" ca="1" si="620"/>
        <v>0</v>
      </c>
      <c r="W1396" s="59"/>
      <c r="X1396" s="60"/>
      <c r="Y1396" s="61">
        <v>217756.25467210976</v>
      </c>
      <c r="Z1396" s="56">
        <f t="shared" ca="1" si="627"/>
        <v>0</v>
      </c>
      <c r="AA1396" s="56">
        <f t="shared" ca="1" si="627"/>
        <v>0</v>
      </c>
      <c r="AB1396" s="56">
        <f t="shared" ca="1" si="627"/>
        <v>0</v>
      </c>
      <c r="AC1396" s="56">
        <f t="shared" ca="1" si="627"/>
        <v>0</v>
      </c>
      <c r="AD1396" s="56">
        <f t="shared" ca="1" si="627"/>
        <v>0</v>
      </c>
      <c r="AE1396" s="56">
        <f t="shared" ca="1" si="627"/>
        <v>0</v>
      </c>
      <c r="AF1396" s="56">
        <f t="shared" ca="1" si="627"/>
        <v>0</v>
      </c>
      <c r="AG1396" s="56">
        <f t="shared" ca="1" si="627"/>
        <v>0</v>
      </c>
      <c r="AH1396" s="56">
        <f t="shared" ca="1" si="627"/>
        <v>0</v>
      </c>
      <c r="AI1396" s="56">
        <f t="shared" ca="1" si="627"/>
        <v>0</v>
      </c>
      <c r="AJ1396" s="56">
        <f t="shared" ca="1" si="628"/>
        <v>0</v>
      </c>
      <c r="AK1396" s="56">
        <f t="shared" ca="1" si="628"/>
        <v>0</v>
      </c>
      <c r="AL1396" s="56">
        <f t="shared" ca="1" si="628"/>
        <v>0</v>
      </c>
      <c r="AM1396" s="56">
        <f t="shared" ca="1" si="628"/>
        <v>0</v>
      </c>
      <c r="AN1396" s="56">
        <f t="shared" ca="1" si="628"/>
        <v>0</v>
      </c>
      <c r="AO1396" s="56">
        <f t="shared" ca="1" si="628"/>
        <v>0</v>
      </c>
      <c r="AP1396" s="56">
        <f t="shared" ca="1" si="628"/>
        <v>0</v>
      </c>
      <c r="AQ1396" s="56">
        <f t="shared" ca="1" si="628"/>
        <v>217756.25467210976</v>
      </c>
      <c r="AR1396" s="56">
        <f t="shared" ca="1" si="628"/>
        <v>0</v>
      </c>
      <c r="AS1396" s="56">
        <f t="shared" ca="1" si="628"/>
        <v>0</v>
      </c>
      <c r="AT1396" s="56">
        <f t="shared" ca="1" si="629"/>
        <v>0</v>
      </c>
      <c r="AU1396" s="56">
        <f t="shared" ca="1" si="629"/>
        <v>0</v>
      </c>
      <c r="AV1396" s="56">
        <f t="shared" ca="1" si="629"/>
        <v>0</v>
      </c>
      <c r="AW1396" s="56">
        <f t="shared" ca="1" si="629"/>
        <v>0</v>
      </c>
      <c r="AX1396" s="56">
        <f t="shared" ca="1" si="629"/>
        <v>0</v>
      </c>
      <c r="AY1396" s="56">
        <f t="shared" ca="1" si="629"/>
        <v>0</v>
      </c>
      <c r="AZ1396" s="56">
        <f t="shared" ca="1" si="629"/>
        <v>0</v>
      </c>
      <c r="BA1396" s="56">
        <f t="shared" ca="1" si="629"/>
        <v>0</v>
      </c>
      <c r="BB1396" s="56">
        <f t="shared" ca="1" si="629"/>
        <v>0</v>
      </c>
      <c r="BC1396" s="56">
        <f t="shared" ca="1" si="629"/>
        <v>0</v>
      </c>
      <c r="BD1396" s="56">
        <f t="shared" ca="1" si="629"/>
        <v>0</v>
      </c>
      <c r="BE1396" s="56">
        <f t="shared" ca="1" si="629"/>
        <v>0</v>
      </c>
      <c r="BF1396" s="56">
        <f t="shared" ca="1" si="629"/>
        <v>0</v>
      </c>
      <c r="BG1396" s="56">
        <f t="shared" ca="1" si="629"/>
        <v>0</v>
      </c>
      <c r="BH1396" s="1"/>
    </row>
    <row r="1397" spans="2:60" s="4" customFormat="1" ht="12" customHeight="1" x14ac:dyDescent="0.2">
      <c r="B1397" s="3" t="s">
        <v>1684</v>
      </c>
      <c r="C1397" s="4" t="s">
        <v>1684</v>
      </c>
      <c r="E1397" s="62"/>
      <c r="F1397" s="63" t="s">
        <v>1678</v>
      </c>
      <c r="G1397" s="50" t="s">
        <v>1678</v>
      </c>
      <c r="H1397" s="50" t="s">
        <v>1678</v>
      </c>
      <c r="I1397" s="51"/>
      <c r="J1397" s="52">
        <v>30</v>
      </c>
      <c r="K1397" s="52"/>
      <c r="L1397" s="53">
        <v>43718</v>
      </c>
      <c r="M1397" s="54">
        <f t="shared" si="613"/>
        <v>2</v>
      </c>
      <c r="N1397" s="52">
        <f t="shared" si="614"/>
        <v>37</v>
      </c>
      <c r="O1397" s="55">
        <f t="shared" ca="1" si="615"/>
        <v>37</v>
      </c>
      <c r="P1397" s="55" t="str">
        <f t="shared" ca="1" si="616"/>
        <v>2019.9</v>
      </c>
      <c r="Q1397" s="56">
        <f t="shared" si="617"/>
        <v>217756.25467210976</v>
      </c>
      <c r="R1397" s="52">
        <f t="shared" ca="1" si="618"/>
        <v>-62</v>
      </c>
      <c r="S1397" s="52"/>
      <c r="T1397" s="52" t="str">
        <f t="shared" ca="1" si="619"/>
        <v/>
      </c>
      <c r="U1397" s="57" t="s">
        <v>178</v>
      </c>
      <c r="V1397" s="58">
        <f t="shared" ca="1" si="620"/>
        <v>0</v>
      </c>
      <c r="W1397" s="59"/>
      <c r="X1397" s="60"/>
      <c r="Y1397" s="61">
        <v>217756.25467210976</v>
      </c>
      <c r="Z1397" s="56">
        <f t="shared" ca="1" si="627"/>
        <v>0</v>
      </c>
      <c r="AA1397" s="56">
        <f t="shared" ca="1" si="627"/>
        <v>0</v>
      </c>
      <c r="AB1397" s="56">
        <f t="shared" ca="1" si="627"/>
        <v>0</v>
      </c>
      <c r="AC1397" s="56">
        <f t="shared" ca="1" si="627"/>
        <v>0</v>
      </c>
      <c r="AD1397" s="56">
        <f t="shared" ca="1" si="627"/>
        <v>0</v>
      </c>
      <c r="AE1397" s="56">
        <f t="shared" ca="1" si="627"/>
        <v>0</v>
      </c>
      <c r="AF1397" s="56">
        <f t="shared" ca="1" si="627"/>
        <v>0</v>
      </c>
      <c r="AG1397" s="56">
        <f t="shared" ca="1" si="627"/>
        <v>0</v>
      </c>
      <c r="AH1397" s="56">
        <f t="shared" ca="1" si="627"/>
        <v>0</v>
      </c>
      <c r="AI1397" s="56">
        <f t="shared" ca="1" si="627"/>
        <v>0</v>
      </c>
      <c r="AJ1397" s="56">
        <f t="shared" ca="1" si="628"/>
        <v>0</v>
      </c>
      <c r="AK1397" s="56">
        <f t="shared" ca="1" si="628"/>
        <v>0</v>
      </c>
      <c r="AL1397" s="56">
        <f t="shared" ca="1" si="628"/>
        <v>0</v>
      </c>
      <c r="AM1397" s="56">
        <f t="shared" ca="1" si="628"/>
        <v>0</v>
      </c>
      <c r="AN1397" s="56">
        <f t="shared" ca="1" si="628"/>
        <v>0</v>
      </c>
      <c r="AO1397" s="56">
        <f t="shared" ca="1" si="628"/>
        <v>0</v>
      </c>
      <c r="AP1397" s="56">
        <f t="shared" ca="1" si="628"/>
        <v>0</v>
      </c>
      <c r="AQ1397" s="56">
        <f t="shared" ca="1" si="628"/>
        <v>0</v>
      </c>
      <c r="AR1397" s="56">
        <f t="shared" ca="1" si="628"/>
        <v>217756.25467210976</v>
      </c>
      <c r="AS1397" s="56">
        <f t="shared" ca="1" si="628"/>
        <v>0</v>
      </c>
      <c r="AT1397" s="56">
        <f t="shared" ca="1" si="629"/>
        <v>0</v>
      </c>
      <c r="AU1397" s="56">
        <f t="shared" ca="1" si="629"/>
        <v>0</v>
      </c>
      <c r="AV1397" s="56">
        <f t="shared" ca="1" si="629"/>
        <v>0</v>
      </c>
      <c r="AW1397" s="56">
        <f t="shared" ca="1" si="629"/>
        <v>0</v>
      </c>
      <c r="AX1397" s="56">
        <f t="shared" ca="1" si="629"/>
        <v>0</v>
      </c>
      <c r="AY1397" s="56">
        <f t="shared" ca="1" si="629"/>
        <v>0</v>
      </c>
      <c r="AZ1397" s="56">
        <f t="shared" ca="1" si="629"/>
        <v>0</v>
      </c>
      <c r="BA1397" s="56">
        <f t="shared" ca="1" si="629"/>
        <v>0</v>
      </c>
      <c r="BB1397" s="56">
        <f t="shared" ca="1" si="629"/>
        <v>0</v>
      </c>
      <c r="BC1397" s="56">
        <f t="shared" ca="1" si="629"/>
        <v>0</v>
      </c>
      <c r="BD1397" s="56">
        <f t="shared" ca="1" si="629"/>
        <v>0</v>
      </c>
      <c r="BE1397" s="56">
        <f t="shared" ca="1" si="629"/>
        <v>0</v>
      </c>
      <c r="BF1397" s="56">
        <f t="shared" ca="1" si="629"/>
        <v>0</v>
      </c>
      <c r="BG1397" s="56">
        <f t="shared" ca="1" si="629"/>
        <v>0</v>
      </c>
      <c r="BH1397" s="1"/>
    </row>
    <row r="1398" spans="2:60" s="4" customFormat="1" ht="12" customHeight="1" x14ac:dyDescent="0.2">
      <c r="B1398" s="3" t="s">
        <v>1684</v>
      </c>
      <c r="C1398" s="4" t="s">
        <v>1684</v>
      </c>
      <c r="E1398" s="62"/>
      <c r="F1398" s="63" t="s">
        <v>1678</v>
      </c>
      <c r="G1398" s="50" t="s">
        <v>1678</v>
      </c>
      <c r="H1398" s="50" t="s">
        <v>1678</v>
      </c>
      <c r="I1398" s="51"/>
      <c r="J1398" s="52">
        <v>30</v>
      </c>
      <c r="K1398" s="52"/>
      <c r="L1398" s="53">
        <v>43725</v>
      </c>
      <c r="M1398" s="54">
        <f t="shared" si="613"/>
        <v>2</v>
      </c>
      <c r="N1398" s="52">
        <f t="shared" si="614"/>
        <v>38</v>
      </c>
      <c r="O1398" s="55">
        <f t="shared" ca="1" si="615"/>
        <v>38</v>
      </c>
      <c r="P1398" s="55" t="str">
        <f t="shared" ca="1" si="616"/>
        <v>2019.9</v>
      </c>
      <c r="Q1398" s="56">
        <f t="shared" si="617"/>
        <v>217756.25467210976</v>
      </c>
      <c r="R1398" s="52">
        <f t="shared" ca="1" si="618"/>
        <v>-69</v>
      </c>
      <c r="S1398" s="52"/>
      <c r="T1398" s="52" t="str">
        <f t="shared" ca="1" si="619"/>
        <v/>
      </c>
      <c r="U1398" s="57" t="s">
        <v>178</v>
      </c>
      <c r="V1398" s="58">
        <f t="shared" ca="1" si="620"/>
        <v>0</v>
      </c>
      <c r="W1398" s="59"/>
      <c r="X1398" s="60"/>
      <c r="Y1398" s="61">
        <v>217756.25467210976</v>
      </c>
      <c r="Z1398" s="56">
        <f t="shared" ca="1" si="627"/>
        <v>0</v>
      </c>
      <c r="AA1398" s="56">
        <f t="shared" ca="1" si="627"/>
        <v>0</v>
      </c>
      <c r="AB1398" s="56">
        <f t="shared" ca="1" si="627"/>
        <v>0</v>
      </c>
      <c r="AC1398" s="56">
        <f t="shared" ca="1" si="627"/>
        <v>0</v>
      </c>
      <c r="AD1398" s="56">
        <f t="shared" ca="1" si="627"/>
        <v>0</v>
      </c>
      <c r="AE1398" s="56">
        <f t="shared" ca="1" si="627"/>
        <v>0</v>
      </c>
      <c r="AF1398" s="56">
        <f t="shared" ca="1" si="627"/>
        <v>0</v>
      </c>
      <c r="AG1398" s="56">
        <f t="shared" ca="1" si="627"/>
        <v>0</v>
      </c>
      <c r="AH1398" s="56">
        <f t="shared" ca="1" si="627"/>
        <v>0</v>
      </c>
      <c r="AI1398" s="56">
        <f t="shared" ca="1" si="627"/>
        <v>0</v>
      </c>
      <c r="AJ1398" s="56">
        <f t="shared" ca="1" si="628"/>
        <v>0</v>
      </c>
      <c r="AK1398" s="56">
        <f t="shared" ca="1" si="628"/>
        <v>0</v>
      </c>
      <c r="AL1398" s="56">
        <f t="shared" ca="1" si="628"/>
        <v>0</v>
      </c>
      <c r="AM1398" s="56">
        <f t="shared" ca="1" si="628"/>
        <v>0</v>
      </c>
      <c r="AN1398" s="56">
        <f t="shared" ca="1" si="628"/>
        <v>0</v>
      </c>
      <c r="AO1398" s="56">
        <f t="shared" ca="1" si="628"/>
        <v>0</v>
      </c>
      <c r="AP1398" s="56">
        <f t="shared" ca="1" si="628"/>
        <v>0</v>
      </c>
      <c r="AQ1398" s="56">
        <f t="shared" ca="1" si="628"/>
        <v>0</v>
      </c>
      <c r="AR1398" s="56">
        <f t="shared" ca="1" si="628"/>
        <v>0</v>
      </c>
      <c r="AS1398" s="56">
        <f t="shared" ca="1" si="628"/>
        <v>217756.25467210976</v>
      </c>
      <c r="AT1398" s="56">
        <f t="shared" ca="1" si="629"/>
        <v>0</v>
      </c>
      <c r="AU1398" s="56">
        <f t="shared" ca="1" si="629"/>
        <v>0</v>
      </c>
      <c r="AV1398" s="56">
        <f t="shared" ca="1" si="629"/>
        <v>0</v>
      </c>
      <c r="AW1398" s="56">
        <f t="shared" ca="1" si="629"/>
        <v>0</v>
      </c>
      <c r="AX1398" s="56">
        <f t="shared" ca="1" si="629"/>
        <v>0</v>
      </c>
      <c r="AY1398" s="56">
        <f t="shared" ca="1" si="629"/>
        <v>0</v>
      </c>
      <c r="AZ1398" s="56">
        <f t="shared" ca="1" si="629"/>
        <v>0</v>
      </c>
      <c r="BA1398" s="56">
        <f t="shared" ca="1" si="629"/>
        <v>0</v>
      </c>
      <c r="BB1398" s="56">
        <f t="shared" ca="1" si="629"/>
        <v>0</v>
      </c>
      <c r="BC1398" s="56">
        <f t="shared" ca="1" si="629"/>
        <v>0</v>
      </c>
      <c r="BD1398" s="56">
        <f t="shared" ca="1" si="629"/>
        <v>0</v>
      </c>
      <c r="BE1398" s="56">
        <f t="shared" ca="1" si="629"/>
        <v>0</v>
      </c>
      <c r="BF1398" s="56">
        <f t="shared" ca="1" si="629"/>
        <v>0</v>
      </c>
      <c r="BG1398" s="56">
        <f t="shared" ca="1" si="629"/>
        <v>0</v>
      </c>
      <c r="BH1398" s="1"/>
    </row>
    <row r="1399" spans="2:60" s="4" customFormat="1" ht="12" customHeight="1" x14ac:dyDescent="0.2">
      <c r="B1399" s="3" t="s">
        <v>1684</v>
      </c>
      <c r="C1399" s="4" t="s">
        <v>1684</v>
      </c>
      <c r="E1399" s="62"/>
      <c r="F1399" s="63" t="s">
        <v>1678</v>
      </c>
      <c r="G1399" s="50" t="s">
        <v>1678</v>
      </c>
      <c r="H1399" s="50" t="s">
        <v>1678</v>
      </c>
      <c r="I1399" s="51"/>
      <c r="J1399" s="52">
        <v>30</v>
      </c>
      <c r="K1399" s="52"/>
      <c r="L1399" s="53">
        <v>43732</v>
      </c>
      <c r="M1399" s="54">
        <f t="shared" si="613"/>
        <v>2</v>
      </c>
      <c r="N1399" s="52">
        <f t="shared" si="614"/>
        <v>39</v>
      </c>
      <c r="O1399" s="55">
        <f t="shared" ca="1" si="615"/>
        <v>39</v>
      </c>
      <c r="P1399" s="55" t="str">
        <f t="shared" ca="1" si="616"/>
        <v>2019.9</v>
      </c>
      <c r="Q1399" s="56">
        <f t="shared" si="617"/>
        <v>217756.25467210976</v>
      </c>
      <c r="R1399" s="52">
        <f t="shared" ca="1" si="618"/>
        <v>-76</v>
      </c>
      <c r="S1399" s="52"/>
      <c r="T1399" s="52" t="str">
        <f t="shared" ca="1" si="619"/>
        <v/>
      </c>
      <c r="U1399" s="57" t="s">
        <v>178</v>
      </c>
      <c r="V1399" s="58">
        <f t="shared" ca="1" si="620"/>
        <v>0</v>
      </c>
      <c r="W1399" s="59"/>
      <c r="X1399" s="60"/>
      <c r="Y1399" s="61">
        <v>217756.25467210976</v>
      </c>
      <c r="Z1399" s="56">
        <f t="shared" ca="1" si="627"/>
        <v>0</v>
      </c>
      <c r="AA1399" s="56">
        <f t="shared" ca="1" si="627"/>
        <v>0</v>
      </c>
      <c r="AB1399" s="56">
        <f t="shared" ca="1" si="627"/>
        <v>0</v>
      </c>
      <c r="AC1399" s="56">
        <f t="shared" ca="1" si="627"/>
        <v>0</v>
      </c>
      <c r="AD1399" s="56">
        <f t="shared" ca="1" si="627"/>
        <v>0</v>
      </c>
      <c r="AE1399" s="56">
        <f t="shared" ca="1" si="627"/>
        <v>0</v>
      </c>
      <c r="AF1399" s="56">
        <f t="shared" ca="1" si="627"/>
        <v>0</v>
      </c>
      <c r="AG1399" s="56">
        <f t="shared" ca="1" si="627"/>
        <v>0</v>
      </c>
      <c r="AH1399" s="56">
        <f t="shared" ca="1" si="627"/>
        <v>0</v>
      </c>
      <c r="AI1399" s="56">
        <f t="shared" ca="1" si="627"/>
        <v>0</v>
      </c>
      <c r="AJ1399" s="56">
        <f t="shared" ca="1" si="628"/>
        <v>0</v>
      </c>
      <c r="AK1399" s="56">
        <f t="shared" ca="1" si="628"/>
        <v>0</v>
      </c>
      <c r="AL1399" s="56">
        <f t="shared" ca="1" si="628"/>
        <v>0</v>
      </c>
      <c r="AM1399" s="56">
        <f t="shared" ca="1" si="628"/>
        <v>0</v>
      </c>
      <c r="AN1399" s="56">
        <f t="shared" ca="1" si="628"/>
        <v>0</v>
      </c>
      <c r="AO1399" s="56">
        <f t="shared" ca="1" si="628"/>
        <v>0</v>
      </c>
      <c r="AP1399" s="56">
        <f t="shared" ca="1" si="628"/>
        <v>0</v>
      </c>
      <c r="AQ1399" s="56">
        <f t="shared" ca="1" si="628"/>
        <v>0</v>
      </c>
      <c r="AR1399" s="56">
        <f t="shared" ca="1" si="628"/>
        <v>0</v>
      </c>
      <c r="AS1399" s="56">
        <f t="shared" ca="1" si="628"/>
        <v>0</v>
      </c>
      <c r="AT1399" s="56">
        <f t="shared" ca="1" si="629"/>
        <v>217756.25467210976</v>
      </c>
      <c r="AU1399" s="56">
        <f t="shared" ca="1" si="629"/>
        <v>0</v>
      </c>
      <c r="AV1399" s="56">
        <f t="shared" ca="1" si="629"/>
        <v>0</v>
      </c>
      <c r="AW1399" s="56">
        <f t="shared" ca="1" si="629"/>
        <v>0</v>
      </c>
      <c r="AX1399" s="56">
        <f t="shared" ca="1" si="629"/>
        <v>0</v>
      </c>
      <c r="AY1399" s="56">
        <f t="shared" ca="1" si="629"/>
        <v>0</v>
      </c>
      <c r="AZ1399" s="56">
        <f t="shared" ca="1" si="629"/>
        <v>0</v>
      </c>
      <c r="BA1399" s="56">
        <f t="shared" ca="1" si="629"/>
        <v>0</v>
      </c>
      <c r="BB1399" s="56">
        <f t="shared" ca="1" si="629"/>
        <v>0</v>
      </c>
      <c r="BC1399" s="56">
        <f t="shared" ca="1" si="629"/>
        <v>0</v>
      </c>
      <c r="BD1399" s="56">
        <f t="shared" ca="1" si="629"/>
        <v>0</v>
      </c>
      <c r="BE1399" s="56">
        <f t="shared" ca="1" si="629"/>
        <v>0</v>
      </c>
      <c r="BF1399" s="56">
        <f t="shared" ca="1" si="629"/>
        <v>0</v>
      </c>
      <c r="BG1399" s="56">
        <f t="shared" ca="1" si="629"/>
        <v>0</v>
      </c>
      <c r="BH1399" s="1"/>
    </row>
    <row r="1400" spans="2:60" s="4" customFormat="1" ht="12" customHeight="1" x14ac:dyDescent="0.2">
      <c r="B1400" s="3" t="s">
        <v>1684</v>
      </c>
      <c r="C1400" s="4" t="s">
        <v>1684</v>
      </c>
      <c r="E1400" s="62"/>
      <c r="F1400" s="63" t="s">
        <v>1678</v>
      </c>
      <c r="G1400" s="50" t="s">
        <v>1678</v>
      </c>
      <c r="H1400" s="50" t="s">
        <v>1678</v>
      </c>
      <c r="I1400" s="51"/>
      <c r="J1400" s="52">
        <v>30</v>
      </c>
      <c r="K1400" s="52"/>
      <c r="L1400" s="53">
        <v>43739</v>
      </c>
      <c r="M1400" s="54">
        <f t="shared" si="613"/>
        <v>2</v>
      </c>
      <c r="N1400" s="52">
        <f t="shared" si="614"/>
        <v>40</v>
      </c>
      <c r="O1400" s="55">
        <f t="shared" ca="1" si="615"/>
        <v>40</v>
      </c>
      <c r="P1400" s="55" t="str">
        <f t="shared" ca="1" si="616"/>
        <v>2019.10</v>
      </c>
      <c r="Q1400" s="56">
        <f t="shared" si="617"/>
        <v>184782.24130113219</v>
      </c>
      <c r="R1400" s="52">
        <f t="shared" ca="1" si="618"/>
        <v>-83</v>
      </c>
      <c r="S1400" s="52"/>
      <c r="T1400" s="52" t="str">
        <f t="shared" ca="1" si="619"/>
        <v/>
      </c>
      <c r="U1400" s="57" t="s">
        <v>178</v>
      </c>
      <c r="V1400" s="58">
        <f t="shared" ca="1" si="620"/>
        <v>0</v>
      </c>
      <c r="W1400" s="59"/>
      <c r="X1400" s="60"/>
      <c r="Y1400" s="61">
        <v>184782.24130113219</v>
      </c>
      <c r="Z1400" s="56">
        <f t="shared" ca="1" si="627"/>
        <v>0</v>
      </c>
      <c r="AA1400" s="56">
        <f t="shared" ca="1" si="627"/>
        <v>0</v>
      </c>
      <c r="AB1400" s="56">
        <f t="shared" ca="1" si="627"/>
        <v>0</v>
      </c>
      <c r="AC1400" s="56">
        <f t="shared" ca="1" si="627"/>
        <v>0</v>
      </c>
      <c r="AD1400" s="56">
        <f t="shared" ca="1" si="627"/>
        <v>0</v>
      </c>
      <c r="AE1400" s="56">
        <f t="shared" ca="1" si="627"/>
        <v>0</v>
      </c>
      <c r="AF1400" s="56">
        <f t="shared" ca="1" si="627"/>
        <v>0</v>
      </c>
      <c r="AG1400" s="56">
        <f t="shared" ca="1" si="627"/>
        <v>0</v>
      </c>
      <c r="AH1400" s="56">
        <f t="shared" ca="1" si="627"/>
        <v>0</v>
      </c>
      <c r="AI1400" s="56">
        <f t="shared" ca="1" si="627"/>
        <v>0</v>
      </c>
      <c r="AJ1400" s="56">
        <f t="shared" ca="1" si="628"/>
        <v>0</v>
      </c>
      <c r="AK1400" s="56">
        <f t="shared" ca="1" si="628"/>
        <v>0</v>
      </c>
      <c r="AL1400" s="56">
        <f t="shared" ca="1" si="628"/>
        <v>0</v>
      </c>
      <c r="AM1400" s="56">
        <f t="shared" ca="1" si="628"/>
        <v>0</v>
      </c>
      <c r="AN1400" s="56">
        <f t="shared" ca="1" si="628"/>
        <v>0</v>
      </c>
      <c r="AO1400" s="56">
        <f t="shared" ca="1" si="628"/>
        <v>0</v>
      </c>
      <c r="AP1400" s="56">
        <f t="shared" ca="1" si="628"/>
        <v>0</v>
      </c>
      <c r="AQ1400" s="56">
        <f t="shared" ca="1" si="628"/>
        <v>0</v>
      </c>
      <c r="AR1400" s="56">
        <f t="shared" ca="1" si="628"/>
        <v>0</v>
      </c>
      <c r="AS1400" s="56">
        <f t="shared" ca="1" si="628"/>
        <v>0</v>
      </c>
      <c r="AT1400" s="56">
        <f t="shared" ca="1" si="629"/>
        <v>0</v>
      </c>
      <c r="AU1400" s="56">
        <f t="shared" ca="1" si="629"/>
        <v>184782.24130113219</v>
      </c>
      <c r="AV1400" s="56">
        <f t="shared" ca="1" si="629"/>
        <v>0</v>
      </c>
      <c r="AW1400" s="56">
        <f t="shared" ca="1" si="629"/>
        <v>0</v>
      </c>
      <c r="AX1400" s="56">
        <f t="shared" ca="1" si="629"/>
        <v>0</v>
      </c>
      <c r="AY1400" s="56">
        <f t="shared" ca="1" si="629"/>
        <v>0</v>
      </c>
      <c r="AZ1400" s="56">
        <f t="shared" ca="1" si="629"/>
        <v>0</v>
      </c>
      <c r="BA1400" s="56">
        <f t="shared" ca="1" si="629"/>
        <v>0</v>
      </c>
      <c r="BB1400" s="56">
        <f t="shared" ca="1" si="629"/>
        <v>0</v>
      </c>
      <c r="BC1400" s="56">
        <f t="shared" ca="1" si="629"/>
        <v>0</v>
      </c>
      <c r="BD1400" s="56">
        <f t="shared" ca="1" si="629"/>
        <v>0</v>
      </c>
      <c r="BE1400" s="56">
        <f t="shared" ca="1" si="629"/>
        <v>0</v>
      </c>
      <c r="BF1400" s="56">
        <f t="shared" ca="1" si="629"/>
        <v>0</v>
      </c>
      <c r="BG1400" s="56">
        <f t="shared" ca="1" si="629"/>
        <v>0</v>
      </c>
      <c r="BH1400" s="1"/>
    </row>
    <row r="1401" spans="2:60" s="4" customFormat="1" ht="12" customHeight="1" x14ac:dyDescent="0.2">
      <c r="B1401" s="3" t="s">
        <v>1684</v>
      </c>
      <c r="C1401" s="4" t="s">
        <v>1684</v>
      </c>
      <c r="E1401" s="62"/>
      <c r="F1401" s="63" t="s">
        <v>1678</v>
      </c>
      <c r="G1401" s="50" t="s">
        <v>1678</v>
      </c>
      <c r="H1401" s="50" t="s">
        <v>1678</v>
      </c>
      <c r="I1401" s="51"/>
      <c r="J1401" s="52">
        <v>30</v>
      </c>
      <c r="K1401" s="52"/>
      <c r="L1401" s="53">
        <v>43746</v>
      </c>
      <c r="M1401" s="54">
        <f t="shared" si="613"/>
        <v>2</v>
      </c>
      <c r="N1401" s="52">
        <f t="shared" si="614"/>
        <v>41</v>
      </c>
      <c r="O1401" s="55">
        <f t="shared" ca="1" si="615"/>
        <v>41</v>
      </c>
      <c r="P1401" s="55" t="str">
        <f t="shared" ca="1" si="616"/>
        <v>2019.10</v>
      </c>
      <c r="Q1401" s="56">
        <f t="shared" si="617"/>
        <v>184782.24130113219</v>
      </c>
      <c r="R1401" s="52">
        <f t="shared" ca="1" si="618"/>
        <v>-90</v>
      </c>
      <c r="S1401" s="52"/>
      <c r="T1401" s="52" t="str">
        <f t="shared" ca="1" si="619"/>
        <v/>
      </c>
      <c r="U1401" s="57" t="s">
        <v>178</v>
      </c>
      <c r="V1401" s="58">
        <f t="shared" ca="1" si="620"/>
        <v>0</v>
      </c>
      <c r="W1401" s="59"/>
      <c r="X1401" s="60"/>
      <c r="Y1401" s="61">
        <v>184782.24130113219</v>
      </c>
      <c r="Z1401" s="56">
        <f t="shared" ca="1" si="627"/>
        <v>0</v>
      </c>
      <c r="AA1401" s="56">
        <f t="shared" ca="1" si="627"/>
        <v>0</v>
      </c>
      <c r="AB1401" s="56">
        <f t="shared" ca="1" si="627"/>
        <v>0</v>
      </c>
      <c r="AC1401" s="56">
        <f t="shared" ca="1" si="627"/>
        <v>0</v>
      </c>
      <c r="AD1401" s="56">
        <f t="shared" ca="1" si="627"/>
        <v>0</v>
      </c>
      <c r="AE1401" s="56">
        <f t="shared" ca="1" si="627"/>
        <v>0</v>
      </c>
      <c r="AF1401" s="56">
        <f t="shared" ca="1" si="627"/>
        <v>0</v>
      </c>
      <c r="AG1401" s="56">
        <f t="shared" ca="1" si="627"/>
        <v>0</v>
      </c>
      <c r="AH1401" s="56">
        <f t="shared" ca="1" si="627"/>
        <v>0</v>
      </c>
      <c r="AI1401" s="56">
        <f t="shared" ca="1" si="627"/>
        <v>0</v>
      </c>
      <c r="AJ1401" s="56">
        <f t="shared" ca="1" si="628"/>
        <v>0</v>
      </c>
      <c r="AK1401" s="56">
        <f t="shared" ca="1" si="628"/>
        <v>0</v>
      </c>
      <c r="AL1401" s="56">
        <f t="shared" ca="1" si="628"/>
        <v>0</v>
      </c>
      <c r="AM1401" s="56">
        <f t="shared" ca="1" si="628"/>
        <v>0</v>
      </c>
      <c r="AN1401" s="56">
        <f t="shared" ca="1" si="628"/>
        <v>0</v>
      </c>
      <c r="AO1401" s="56">
        <f t="shared" ca="1" si="628"/>
        <v>0</v>
      </c>
      <c r="AP1401" s="56">
        <f t="shared" ca="1" si="628"/>
        <v>0</v>
      </c>
      <c r="AQ1401" s="56">
        <f t="shared" ca="1" si="628"/>
        <v>0</v>
      </c>
      <c r="AR1401" s="56">
        <f t="shared" ca="1" si="628"/>
        <v>0</v>
      </c>
      <c r="AS1401" s="56">
        <f t="shared" ca="1" si="628"/>
        <v>0</v>
      </c>
      <c r="AT1401" s="56">
        <f t="shared" ca="1" si="629"/>
        <v>0</v>
      </c>
      <c r="AU1401" s="56">
        <f t="shared" ca="1" si="629"/>
        <v>0</v>
      </c>
      <c r="AV1401" s="56">
        <f t="shared" ca="1" si="629"/>
        <v>184782.24130113219</v>
      </c>
      <c r="AW1401" s="56">
        <f t="shared" ca="1" si="629"/>
        <v>0</v>
      </c>
      <c r="AX1401" s="56">
        <f t="shared" ca="1" si="629"/>
        <v>0</v>
      </c>
      <c r="AY1401" s="56">
        <f t="shared" ca="1" si="629"/>
        <v>0</v>
      </c>
      <c r="AZ1401" s="56">
        <f t="shared" ca="1" si="629"/>
        <v>0</v>
      </c>
      <c r="BA1401" s="56">
        <f t="shared" ca="1" si="629"/>
        <v>0</v>
      </c>
      <c r="BB1401" s="56">
        <f t="shared" ca="1" si="629"/>
        <v>0</v>
      </c>
      <c r="BC1401" s="56">
        <f t="shared" ca="1" si="629"/>
        <v>0</v>
      </c>
      <c r="BD1401" s="56">
        <f t="shared" ca="1" si="629"/>
        <v>0</v>
      </c>
      <c r="BE1401" s="56">
        <f t="shared" ca="1" si="629"/>
        <v>0</v>
      </c>
      <c r="BF1401" s="56">
        <f t="shared" ca="1" si="629"/>
        <v>0</v>
      </c>
      <c r="BG1401" s="56">
        <f t="shared" ca="1" si="629"/>
        <v>0</v>
      </c>
      <c r="BH1401" s="1"/>
    </row>
    <row r="1402" spans="2:60" s="4" customFormat="1" ht="12" customHeight="1" x14ac:dyDescent="0.2">
      <c r="B1402" s="3" t="s">
        <v>1684</v>
      </c>
      <c r="C1402" s="4" t="s">
        <v>1684</v>
      </c>
      <c r="E1402" s="62"/>
      <c r="F1402" s="63" t="s">
        <v>1678</v>
      </c>
      <c r="G1402" s="50" t="s">
        <v>1678</v>
      </c>
      <c r="H1402" s="50" t="s">
        <v>1678</v>
      </c>
      <c r="I1402" s="51"/>
      <c r="J1402" s="52">
        <v>30</v>
      </c>
      <c r="K1402" s="52"/>
      <c r="L1402" s="53">
        <v>43753</v>
      </c>
      <c r="M1402" s="54">
        <f t="shared" si="613"/>
        <v>2</v>
      </c>
      <c r="N1402" s="52">
        <f t="shared" si="614"/>
        <v>42</v>
      </c>
      <c r="O1402" s="55">
        <f t="shared" ca="1" si="615"/>
        <v>42</v>
      </c>
      <c r="P1402" s="55" t="str">
        <f t="shared" ca="1" si="616"/>
        <v>2019.10</v>
      </c>
      <c r="Q1402" s="56">
        <f t="shared" si="617"/>
        <v>184782.24130113219</v>
      </c>
      <c r="R1402" s="52">
        <f t="shared" ca="1" si="618"/>
        <v>-97</v>
      </c>
      <c r="S1402" s="52"/>
      <c r="T1402" s="52" t="str">
        <f t="shared" ca="1" si="619"/>
        <v/>
      </c>
      <c r="U1402" s="57" t="s">
        <v>178</v>
      </c>
      <c r="V1402" s="58">
        <f t="shared" ca="1" si="620"/>
        <v>0</v>
      </c>
      <c r="W1402" s="59"/>
      <c r="X1402" s="60"/>
      <c r="Y1402" s="61">
        <v>184782.24130113219</v>
      </c>
      <c r="Z1402" s="56">
        <f t="shared" ca="1" si="627"/>
        <v>0</v>
      </c>
      <c r="AA1402" s="56">
        <f t="shared" ca="1" si="627"/>
        <v>0</v>
      </c>
      <c r="AB1402" s="56">
        <f t="shared" ca="1" si="627"/>
        <v>0</v>
      </c>
      <c r="AC1402" s="56">
        <f t="shared" ca="1" si="627"/>
        <v>0</v>
      </c>
      <c r="AD1402" s="56">
        <f t="shared" ca="1" si="627"/>
        <v>0</v>
      </c>
      <c r="AE1402" s="56">
        <f t="shared" ca="1" si="627"/>
        <v>0</v>
      </c>
      <c r="AF1402" s="56">
        <f t="shared" ca="1" si="627"/>
        <v>0</v>
      </c>
      <c r="AG1402" s="56">
        <f t="shared" ca="1" si="627"/>
        <v>0</v>
      </c>
      <c r="AH1402" s="56">
        <f t="shared" ca="1" si="627"/>
        <v>0</v>
      </c>
      <c r="AI1402" s="56">
        <f t="shared" ca="1" si="627"/>
        <v>0</v>
      </c>
      <c r="AJ1402" s="56">
        <f t="shared" ca="1" si="628"/>
        <v>0</v>
      </c>
      <c r="AK1402" s="56">
        <f t="shared" ca="1" si="628"/>
        <v>0</v>
      </c>
      <c r="AL1402" s="56">
        <f t="shared" ca="1" si="628"/>
        <v>0</v>
      </c>
      <c r="AM1402" s="56">
        <f t="shared" ca="1" si="628"/>
        <v>0</v>
      </c>
      <c r="AN1402" s="56">
        <f t="shared" ca="1" si="628"/>
        <v>0</v>
      </c>
      <c r="AO1402" s="56">
        <f t="shared" ca="1" si="628"/>
        <v>0</v>
      </c>
      <c r="AP1402" s="56">
        <f t="shared" ca="1" si="628"/>
        <v>0</v>
      </c>
      <c r="AQ1402" s="56">
        <f t="shared" ca="1" si="628"/>
        <v>0</v>
      </c>
      <c r="AR1402" s="56">
        <f t="shared" ca="1" si="628"/>
        <v>0</v>
      </c>
      <c r="AS1402" s="56">
        <f t="shared" ca="1" si="628"/>
        <v>0</v>
      </c>
      <c r="AT1402" s="56">
        <f t="shared" ca="1" si="629"/>
        <v>0</v>
      </c>
      <c r="AU1402" s="56">
        <f t="shared" ca="1" si="629"/>
        <v>0</v>
      </c>
      <c r="AV1402" s="56">
        <f t="shared" ca="1" si="629"/>
        <v>0</v>
      </c>
      <c r="AW1402" s="56">
        <f t="shared" ca="1" si="629"/>
        <v>184782.24130113219</v>
      </c>
      <c r="AX1402" s="56">
        <f t="shared" ca="1" si="629"/>
        <v>0</v>
      </c>
      <c r="AY1402" s="56">
        <f t="shared" ca="1" si="629"/>
        <v>0</v>
      </c>
      <c r="AZ1402" s="56">
        <f t="shared" ca="1" si="629"/>
        <v>0</v>
      </c>
      <c r="BA1402" s="56">
        <f t="shared" ca="1" si="629"/>
        <v>0</v>
      </c>
      <c r="BB1402" s="56">
        <f t="shared" ca="1" si="629"/>
        <v>0</v>
      </c>
      <c r="BC1402" s="56">
        <f t="shared" ca="1" si="629"/>
        <v>0</v>
      </c>
      <c r="BD1402" s="56">
        <f t="shared" ca="1" si="629"/>
        <v>0</v>
      </c>
      <c r="BE1402" s="56">
        <f t="shared" ca="1" si="629"/>
        <v>0</v>
      </c>
      <c r="BF1402" s="56">
        <f t="shared" ca="1" si="629"/>
        <v>0</v>
      </c>
      <c r="BG1402" s="56">
        <f t="shared" ca="1" si="629"/>
        <v>0</v>
      </c>
      <c r="BH1402" s="1"/>
    </row>
    <row r="1403" spans="2:60" s="4" customFormat="1" ht="12" customHeight="1" x14ac:dyDescent="0.2">
      <c r="B1403" s="3" t="s">
        <v>1684</v>
      </c>
      <c r="C1403" s="4" t="s">
        <v>1684</v>
      </c>
      <c r="E1403" s="62"/>
      <c r="F1403" s="63" t="s">
        <v>1678</v>
      </c>
      <c r="G1403" s="50" t="s">
        <v>1678</v>
      </c>
      <c r="H1403" s="50" t="s">
        <v>1678</v>
      </c>
      <c r="I1403" s="51"/>
      <c r="J1403" s="52">
        <v>30</v>
      </c>
      <c r="K1403" s="52"/>
      <c r="L1403" s="53">
        <v>43760</v>
      </c>
      <c r="M1403" s="54">
        <f t="shared" si="613"/>
        <v>2</v>
      </c>
      <c r="N1403" s="52">
        <f t="shared" si="614"/>
        <v>43</v>
      </c>
      <c r="O1403" s="55">
        <f t="shared" ca="1" si="615"/>
        <v>43</v>
      </c>
      <c r="P1403" s="55" t="str">
        <f t="shared" ca="1" si="616"/>
        <v>2019.10</v>
      </c>
      <c r="Q1403" s="56">
        <f t="shared" si="617"/>
        <v>184782.24130113219</v>
      </c>
      <c r="R1403" s="52">
        <f t="shared" ca="1" si="618"/>
        <v>-104</v>
      </c>
      <c r="S1403" s="52"/>
      <c r="T1403" s="52" t="str">
        <f t="shared" ca="1" si="619"/>
        <v/>
      </c>
      <c r="U1403" s="57" t="s">
        <v>178</v>
      </c>
      <c r="V1403" s="58">
        <f t="shared" ca="1" si="620"/>
        <v>0</v>
      </c>
      <c r="W1403" s="59"/>
      <c r="X1403" s="60"/>
      <c r="Y1403" s="61">
        <v>184782.24130113219</v>
      </c>
      <c r="Z1403" s="56">
        <f t="shared" ca="1" si="627"/>
        <v>0</v>
      </c>
      <c r="AA1403" s="56">
        <f t="shared" ca="1" si="627"/>
        <v>0</v>
      </c>
      <c r="AB1403" s="56">
        <f t="shared" ca="1" si="627"/>
        <v>0</v>
      </c>
      <c r="AC1403" s="56">
        <f t="shared" ca="1" si="627"/>
        <v>0</v>
      </c>
      <c r="AD1403" s="56">
        <f t="shared" ca="1" si="627"/>
        <v>0</v>
      </c>
      <c r="AE1403" s="56">
        <f t="shared" ca="1" si="627"/>
        <v>0</v>
      </c>
      <c r="AF1403" s="56">
        <f t="shared" ca="1" si="627"/>
        <v>0</v>
      </c>
      <c r="AG1403" s="56">
        <f t="shared" ca="1" si="627"/>
        <v>0</v>
      </c>
      <c r="AH1403" s="56">
        <f t="shared" ca="1" si="627"/>
        <v>0</v>
      </c>
      <c r="AI1403" s="56">
        <f t="shared" ca="1" si="627"/>
        <v>0</v>
      </c>
      <c r="AJ1403" s="56">
        <f t="shared" ca="1" si="628"/>
        <v>0</v>
      </c>
      <c r="AK1403" s="56">
        <f t="shared" ca="1" si="628"/>
        <v>0</v>
      </c>
      <c r="AL1403" s="56">
        <f t="shared" ca="1" si="628"/>
        <v>0</v>
      </c>
      <c r="AM1403" s="56">
        <f t="shared" ca="1" si="628"/>
        <v>0</v>
      </c>
      <c r="AN1403" s="56">
        <f t="shared" ca="1" si="628"/>
        <v>0</v>
      </c>
      <c r="AO1403" s="56">
        <f t="shared" ca="1" si="628"/>
        <v>0</v>
      </c>
      <c r="AP1403" s="56">
        <f t="shared" ca="1" si="628"/>
        <v>0</v>
      </c>
      <c r="AQ1403" s="56">
        <f t="shared" ca="1" si="628"/>
        <v>0</v>
      </c>
      <c r="AR1403" s="56">
        <f t="shared" ca="1" si="628"/>
        <v>0</v>
      </c>
      <c r="AS1403" s="56">
        <f t="shared" ca="1" si="628"/>
        <v>0</v>
      </c>
      <c r="AT1403" s="56">
        <f t="shared" ca="1" si="629"/>
        <v>0</v>
      </c>
      <c r="AU1403" s="56">
        <f t="shared" ca="1" si="629"/>
        <v>0</v>
      </c>
      <c r="AV1403" s="56">
        <f t="shared" ca="1" si="629"/>
        <v>0</v>
      </c>
      <c r="AW1403" s="56">
        <f t="shared" ca="1" si="629"/>
        <v>0</v>
      </c>
      <c r="AX1403" s="56">
        <f t="shared" ca="1" si="629"/>
        <v>184782.24130113219</v>
      </c>
      <c r="AY1403" s="56">
        <f t="shared" ca="1" si="629"/>
        <v>0</v>
      </c>
      <c r="AZ1403" s="56">
        <f t="shared" ca="1" si="629"/>
        <v>0</v>
      </c>
      <c r="BA1403" s="56">
        <f t="shared" ca="1" si="629"/>
        <v>0</v>
      </c>
      <c r="BB1403" s="56">
        <f t="shared" ca="1" si="629"/>
        <v>0</v>
      </c>
      <c r="BC1403" s="56">
        <f t="shared" ca="1" si="629"/>
        <v>0</v>
      </c>
      <c r="BD1403" s="56">
        <f t="shared" ca="1" si="629"/>
        <v>0</v>
      </c>
      <c r="BE1403" s="56">
        <f t="shared" ca="1" si="629"/>
        <v>0</v>
      </c>
      <c r="BF1403" s="56">
        <f t="shared" ca="1" si="629"/>
        <v>0</v>
      </c>
      <c r="BG1403" s="56">
        <f t="shared" ca="1" si="629"/>
        <v>0</v>
      </c>
      <c r="BH1403" s="1"/>
    </row>
    <row r="1404" spans="2:60" s="4" customFormat="1" ht="12" customHeight="1" x14ac:dyDescent="0.2">
      <c r="B1404" s="3" t="s">
        <v>1684</v>
      </c>
      <c r="C1404" s="4" t="s">
        <v>1684</v>
      </c>
      <c r="E1404" s="62"/>
      <c r="F1404" s="63" t="s">
        <v>1678</v>
      </c>
      <c r="G1404" s="50" t="s">
        <v>1678</v>
      </c>
      <c r="H1404" s="50" t="s">
        <v>1678</v>
      </c>
      <c r="I1404" s="51"/>
      <c r="J1404" s="52">
        <v>30</v>
      </c>
      <c r="K1404" s="52"/>
      <c r="L1404" s="53">
        <v>43767</v>
      </c>
      <c r="M1404" s="54">
        <f t="shared" si="613"/>
        <v>2</v>
      </c>
      <c r="N1404" s="52">
        <f t="shared" si="614"/>
        <v>44</v>
      </c>
      <c r="O1404" s="55">
        <f t="shared" ca="1" si="615"/>
        <v>44</v>
      </c>
      <c r="P1404" s="55" t="str">
        <f t="shared" ca="1" si="616"/>
        <v>2019.10</v>
      </c>
      <c r="Q1404" s="56">
        <f t="shared" si="617"/>
        <v>184782.24130113219</v>
      </c>
      <c r="R1404" s="52">
        <f t="shared" ca="1" si="618"/>
        <v>-111</v>
      </c>
      <c r="S1404" s="52"/>
      <c r="T1404" s="52" t="str">
        <f t="shared" ca="1" si="619"/>
        <v/>
      </c>
      <c r="U1404" s="57" t="s">
        <v>178</v>
      </c>
      <c r="V1404" s="58">
        <f t="shared" ca="1" si="620"/>
        <v>0</v>
      </c>
      <c r="W1404" s="59"/>
      <c r="X1404" s="60"/>
      <c r="Y1404" s="61">
        <v>184782.24130113219</v>
      </c>
      <c r="Z1404" s="56">
        <f t="shared" ref="Z1404:AI1412" ca="1" si="630">IF($O1404-WEEKNUM(Z$1815)=0,$Y1404,0)</f>
        <v>0</v>
      </c>
      <c r="AA1404" s="56">
        <f t="shared" ca="1" si="630"/>
        <v>0</v>
      </c>
      <c r="AB1404" s="56">
        <f t="shared" ca="1" si="630"/>
        <v>0</v>
      </c>
      <c r="AC1404" s="56">
        <f t="shared" ca="1" si="630"/>
        <v>0</v>
      </c>
      <c r="AD1404" s="56">
        <f t="shared" ca="1" si="630"/>
        <v>0</v>
      </c>
      <c r="AE1404" s="56">
        <f t="shared" ca="1" si="630"/>
        <v>0</v>
      </c>
      <c r="AF1404" s="56">
        <f t="shared" ca="1" si="630"/>
        <v>0</v>
      </c>
      <c r="AG1404" s="56">
        <f t="shared" ca="1" si="630"/>
        <v>0</v>
      </c>
      <c r="AH1404" s="56">
        <f t="shared" ca="1" si="630"/>
        <v>0</v>
      </c>
      <c r="AI1404" s="56">
        <f t="shared" ca="1" si="630"/>
        <v>0</v>
      </c>
      <c r="AJ1404" s="56">
        <f t="shared" ref="AJ1404:AS1412" ca="1" si="631">IF($O1404-WEEKNUM(AJ$1815)=0,$Y1404,0)</f>
        <v>0</v>
      </c>
      <c r="AK1404" s="56">
        <f t="shared" ca="1" si="631"/>
        <v>0</v>
      </c>
      <c r="AL1404" s="56">
        <f t="shared" ca="1" si="631"/>
        <v>0</v>
      </c>
      <c r="AM1404" s="56">
        <f t="shared" ca="1" si="631"/>
        <v>0</v>
      </c>
      <c r="AN1404" s="56">
        <f t="shared" ca="1" si="631"/>
        <v>0</v>
      </c>
      <c r="AO1404" s="56">
        <f t="shared" ca="1" si="631"/>
        <v>0</v>
      </c>
      <c r="AP1404" s="56">
        <f t="shared" ca="1" si="631"/>
        <v>0</v>
      </c>
      <c r="AQ1404" s="56">
        <f t="shared" ca="1" si="631"/>
        <v>0</v>
      </c>
      <c r="AR1404" s="56">
        <f t="shared" ca="1" si="631"/>
        <v>0</v>
      </c>
      <c r="AS1404" s="56">
        <f t="shared" ca="1" si="631"/>
        <v>0</v>
      </c>
      <c r="AT1404" s="56">
        <f t="shared" ref="AT1404:BG1412" ca="1" si="632">IF($O1404-WEEKNUM(AT$1815)=0,$Y1404,0)</f>
        <v>0</v>
      </c>
      <c r="AU1404" s="56">
        <f t="shared" ca="1" si="632"/>
        <v>0</v>
      </c>
      <c r="AV1404" s="56">
        <f t="shared" ca="1" si="632"/>
        <v>0</v>
      </c>
      <c r="AW1404" s="56">
        <f t="shared" ca="1" si="632"/>
        <v>0</v>
      </c>
      <c r="AX1404" s="56">
        <f t="shared" ca="1" si="632"/>
        <v>0</v>
      </c>
      <c r="AY1404" s="56">
        <f t="shared" ca="1" si="632"/>
        <v>184782.24130113219</v>
      </c>
      <c r="AZ1404" s="56">
        <f t="shared" ca="1" si="632"/>
        <v>0</v>
      </c>
      <c r="BA1404" s="56">
        <f t="shared" ca="1" si="632"/>
        <v>0</v>
      </c>
      <c r="BB1404" s="56">
        <f t="shared" ca="1" si="632"/>
        <v>0</v>
      </c>
      <c r="BC1404" s="56">
        <f t="shared" ca="1" si="632"/>
        <v>0</v>
      </c>
      <c r="BD1404" s="56">
        <f t="shared" ca="1" si="632"/>
        <v>0</v>
      </c>
      <c r="BE1404" s="56">
        <f t="shared" ca="1" si="632"/>
        <v>0</v>
      </c>
      <c r="BF1404" s="56">
        <f t="shared" ca="1" si="632"/>
        <v>0</v>
      </c>
      <c r="BG1404" s="56">
        <f t="shared" ca="1" si="632"/>
        <v>0</v>
      </c>
      <c r="BH1404" s="1"/>
    </row>
    <row r="1405" spans="2:60" s="4" customFormat="1" ht="12" customHeight="1" x14ac:dyDescent="0.2">
      <c r="B1405" s="3" t="s">
        <v>1684</v>
      </c>
      <c r="C1405" s="4" t="s">
        <v>1684</v>
      </c>
      <c r="E1405" s="62"/>
      <c r="F1405" s="63" t="s">
        <v>1678</v>
      </c>
      <c r="G1405" s="50" t="s">
        <v>1678</v>
      </c>
      <c r="H1405" s="50" t="s">
        <v>1678</v>
      </c>
      <c r="I1405" s="51"/>
      <c r="J1405" s="52">
        <v>30</v>
      </c>
      <c r="K1405" s="52"/>
      <c r="L1405" s="53">
        <v>43774</v>
      </c>
      <c r="M1405" s="54">
        <f t="shared" si="613"/>
        <v>2</v>
      </c>
      <c r="N1405" s="52">
        <f t="shared" si="614"/>
        <v>45</v>
      </c>
      <c r="O1405" s="55">
        <f t="shared" ca="1" si="615"/>
        <v>45</v>
      </c>
      <c r="P1405" s="55" t="str">
        <f t="shared" ca="1" si="616"/>
        <v>2019.11</v>
      </c>
      <c r="Q1405" s="56">
        <f t="shared" si="617"/>
        <v>249641.78146602627</v>
      </c>
      <c r="R1405" s="52">
        <f t="shared" ca="1" si="618"/>
        <v>-118</v>
      </c>
      <c r="S1405" s="52"/>
      <c r="T1405" s="52" t="str">
        <f t="shared" ca="1" si="619"/>
        <v/>
      </c>
      <c r="U1405" s="57" t="s">
        <v>178</v>
      </c>
      <c r="V1405" s="58">
        <f t="shared" ca="1" si="620"/>
        <v>0</v>
      </c>
      <c r="W1405" s="59"/>
      <c r="X1405" s="60"/>
      <c r="Y1405" s="61">
        <v>249641.78146602627</v>
      </c>
      <c r="Z1405" s="56">
        <f t="shared" ca="1" si="630"/>
        <v>0</v>
      </c>
      <c r="AA1405" s="56">
        <f t="shared" ca="1" si="630"/>
        <v>0</v>
      </c>
      <c r="AB1405" s="56">
        <f t="shared" ca="1" si="630"/>
        <v>0</v>
      </c>
      <c r="AC1405" s="56">
        <f t="shared" ca="1" si="630"/>
        <v>0</v>
      </c>
      <c r="AD1405" s="56">
        <f t="shared" ca="1" si="630"/>
        <v>0</v>
      </c>
      <c r="AE1405" s="56">
        <f t="shared" ca="1" si="630"/>
        <v>0</v>
      </c>
      <c r="AF1405" s="56">
        <f t="shared" ca="1" si="630"/>
        <v>0</v>
      </c>
      <c r="AG1405" s="56">
        <f t="shared" ca="1" si="630"/>
        <v>0</v>
      </c>
      <c r="AH1405" s="56">
        <f t="shared" ca="1" si="630"/>
        <v>0</v>
      </c>
      <c r="AI1405" s="56">
        <f t="shared" ca="1" si="630"/>
        <v>0</v>
      </c>
      <c r="AJ1405" s="56">
        <f t="shared" ca="1" si="631"/>
        <v>0</v>
      </c>
      <c r="AK1405" s="56">
        <f t="shared" ca="1" si="631"/>
        <v>0</v>
      </c>
      <c r="AL1405" s="56">
        <f t="shared" ca="1" si="631"/>
        <v>0</v>
      </c>
      <c r="AM1405" s="56">
        <f t="shared" ca="1" si="631"/>
        <v>0</v>
      </c>
      <c r="AN1405" s="56">
        <f t="shared" ca="1" si="631"/>
        <v>0</v>
      </c>
      <c r="AO1405" s="56">
        <f t="shared" ca="1" si="631"/>
        <v>0</v>
      </c>
      <c r="AP1405" s="56">
        <f t="shared" ca="1" si="631"/>
        <v>0</v>
      </c>
      <c r="AQ1405" s="56">
        <f t="shared" ca="1" si="631"/>
        <v>0</v>
      </c>
      <c r="AR1405" s="56">
        <f t="shared" ca="1" si="631"/>
        <v>0</v>
      </c>
      <c r="AS1405" s="56">
        <f t="shared" ca="1" si="631"/>
        <v>0</v>
      </c>
      <c r="AT1405" s="56">
        <f t="shared" ca="1" si="632"/>
        <v>0</v>
      </c>
      <c r="AU1405" s="56">
        <f t="shared" ca="1" si="632"/>
        <v>0</v>
      </c>
      <c r="AV1405" s="56">
        <f t="shared" ca="1" si="632"/>
        <v>0</v>
      </c>
      <c r="AW1405" s="56">
        <f t="shared" ca="1" si="632"/>
        <v>0</v>
      </c>
      <c r="AX1405" s="56">
        <f t="shared" ca="1" si="632"/>
        <v>0</v>
      </c>
      <c r="AY1405" s="56">
        <f t="shared" ca="1" si="632"/>
        <v>0</v>
      </c>
      <c r="AZ1405" s="56">
        <f t="shared" ca="1" si="632"/>
        <v>249641.78146602627</v>
      </c>
      <c r="BA1405" s="56">
        <f t="shared" ca="1" si="632"/>
        <v>0</v>
      </c>
      <c r="BB1405" s="56">
        <f t="shared" ca="1" si="632"/>
        <v>0</v>
      </c>
      <c r="BC1405" s="56">
        <f t="shared" ca="1" si="632"/>
        <v>0</v>
      </c>
      <c r="BD1405" s="56">
        <f t="shared" ca="1" si="632"/>
        <v>0</v>
      </c>
      <c r="BE1405" s="56">
        <f t="shared" ca="1" si="632"/>
        <v>0</v>
      </c>
      <c r="BF1405" s="56">
        <f t="shared" ca="1" si="632"/>
        <v>0</v>
      </c>
      <c r="BG1405" s="56">
        <f t="shared" ca="1" si="632"/>
        <v>0</v>
      </c>
      <c r="BH1405" s="1"/>
    </row>
    <row r="1406" spans="2:60" s="4" customFormat="1" ht="12" customHeight="1" x14ac:dyDescent="0.2">
      <c r="B1406" s="3" t="s">
        <v>1684</v>
      </c>
      <c r="C1406" s="4" t="s">
        <v>1684</v>
      </c>
      <c r="E1406" s="62"/>
      <c r="F1406" s="63" t="s">
        <v>1678</v>
      </c>
      <c r="G1406" s="50" t="s">
        <v>1678</v>
      </c>
      <c r="H1406" s="50" t="s">
        <v>1678</v>
      </c>
      <c r="I1406" s="51"/>
      <c r="J1406" s="52">
        <v>30</v>
      </c>
      <c r="K1406" s="52"/>
      <c r="L1406" s="53">
        <v>43781</v>
      </c>
      <c r="M1406" s="54">
        <f t="shared" si="613"/>
        <v>2</v>
      </c>
      <c r="N1406" s="52">
        <f t="shared" si="614"/>
        <v>46</v>
      </c>
      <c r="O1406" s="55">
        <f t="shared" ca="1" si="615"/>
        <v>46</v>
      </c>
      <c r="P1406" s="55" t="str">
        <f t="shared" ca="1" si="616"/>
        <v>2019.11</v>
      </c>
      <c r="Q1406" s="56">
        <f t="shared" si="617"/>
        <v>249641.78146602627</v>
      </c>
      <c r="R1406" s="52">
        <f t="shared" ca="1" si="618"/>
        <v>-125</v>
      </c>
      <c r="S1406" s="52"/>
      <c r="T1406" s="52" t="str">
        <f t="shared" ca="1" si="619"/>
        <v/>
      </c>
      <c r="U1406" s="57" t="s">
        <v>178</v>
      </c>
      <c r="V1406" s="58">
        <f t="shared" ca="1" si="620"/>
        <v>0</v>
      </c>
      <c r="W1406" s="59"/>
      <c r="X1406" s="60"/>
      <c r="Y1406" s="61">
        <v>249641.78146602627</v>
      </c>
      <c r="Z1406" s="56">
        <f t="shared" ca="1" si="630"/>
        <v>0</v>
      </c>
      <c r="AA1406" s="56">
        <f t="shared" ca="1" si="630"/>
        <v>0</v>
      </c>
      <c r="AB1406" s="56">
        <f t="shared" ca="1" si="630"/>
        <v>0</v>
      </c>
      <c r="AC1406" s="56">
        <f t="shared" ca="1" si="630"/>
        <v>0</v>
      </c>
      <c r="AD1406" s="56">
        <f t="shared" ca="1" si="630"/>
        <v>0</v>
      </c>
      <c r="AE1406" s="56">
        <f t="shared" ca="1" si="630"/>
        <v>0</v>
      </c>
      <c r="AF1406" s="56">
        <f t="shared" ca="1" si="630"/>
        <v>0</v>
      </c>
      <c r="AG1406" s="56">
        <f t="shared" ca="1" si="630"/>
        <v>0</v>
      </c>
      <c r="AH1406" s="56">
        <f t="shared" ca="1" si="630"/>
        <v>0</v>
      </c>
      <c r="AI1406" s="56">
        <f t="shared" ca="1" si="630"/>
        <v>0</v>
      </c>
      <c r="AJ1406" s="56">
        <f t="shared" ca="1" si="631"/>
        <v>0</v>
      </c>
      <c r="AK1406" s="56">
        <f t="shared" ca="1" si="631"/>
        <v>0</v>
      </c>
      <c r="AL1406" s="56">
        <f t="shared" ca="1" si="631"/>
        <v>0</v>
      </c>
      <c r="AM1406" s="56">
        <f t="shared" ca="1" si="631"/>
        <v>0</v>
      </c>
      <c r="AN1406" s="56">
        <f t="shared" ca="1" si="631"/>
        <v>0</v>
      </c>
      <c r="AO1406" s="56">
        <f t="shared" ca="1" si="631"/>
        <v>0</v>
      </c>
      <c r="AP1406" s="56">
        <f t="shared" ca="1" si="631"/>
        <v>0</v>
      </c>
      <c r="AQ1406" s="56">
        <f t="shared" ca="1" si="631"/>
        <v>0</v>
      </c>
      <c r="AR1406" s="56">
        <f t="shared" ca="1" si="631"/>
        <v>0</v>
      </c>
      <c r="AS1406" s="56">
        <f t="shared" ca="1" si="631"/>
        <v>0</v>
      </c>
      <c r="AT1406" s="56">
        <f t="shared" ca="1" si="632"/>
        <v>0</v>
      </c>
      <c r="AU1406" s="56">
        <f t="shared" ca="1" si="632"/>
        <v>0</v>
      </c>
      <c r="AV1406" s="56">
        <f t="shared" ca="1" si="632"/>
        <v>0</v>
      </c>
      <c r="AW1406" s="56">
        <f t="shared" ca="1" si="632"/>
        <v>0</v>
      </c>
      <c r="AX1406" s="56">
        <f t="shared" ca="1" si="632"/>
        <v>0</v>
      </c>
      <c r="AY1406" s="56">
        <f t="shared" ca="1" si="632"/>
        <v>0</v>
      </c>
      <c r="AZ1406" s="56">
        <f t="shared" ca="1" si="632"/>
        <v>0</v>
      </c>
      <c r="BA1406" s="56">
        <f t="shared" ca="1" si="632"/>
        <v>249641.78146602627</v>
      </c>
      <c r="BB1406" s="56">
        <f t="shared" ca="1" si="632"/>
        <v>0</v>
      </c>
      <c r="BC1406" s="56">
        <f t="shared" ca="1" si="632"/>
        <v>0</v>
      </c>
      <c r="BD1406" s="56">
        <f t="shared" ca="1" si="632"/>
        <v>0</v>
      </c>
      <c r="BE1406" s="56">
        <f t="shared" ca="1" si="632"/>
        <v>0</v>
      </c>
      <c r="BF1406" s="56">
        <f t="shared" ca="1" si="632"/>
        <v>0</v>
      </c>
      <c r="BG1406" s="56">
        <f t="shared" ca="1" si="632"/>
        <v>0</v>
      </c>
      <c r="BH1406" s="1"/>
    </row>
    <row r="1407" spans="2:60" s="4" customFormat="1" ht="12" customHeight="1" x14ac:dyDescent="0.2">
      <c r="B1407" s="3" t="s">
        <v>1684</v>
      </c>
      <c r="C1407" s="4" t="s">
        <v>1684</v>
      </c>
      <c r="E1407" s="62"/>
      <c r="F1407" s="63" t="s">
        <v>1678</v>
      </c>
      <c r="G1407" s="50" t="s">
        <v>1678</v>
      </c>
      <c r="H1407" s="50" t="s">
        <v>1678</v>
      </c>
      <c r="I1407" s="51"/>
      <c r="J1407" s="52">
        <v>30</v>
      </c>
      <c r="K1407" s="52"/>
      <c r="L1407" s="53">
        <v>43788</v>
      </c>
      <c r="M1407" s="54">
        <f t="shared" si="613"/>
        <v>2</v>
      </c>
      <c r="N1407" s="52">
        <f t="shared" si="614"/>
        <v>47</v>
      </c>
      <c r="O1407" s="55">
        <f t="shared" ca="1" si="615"/>
        <v>47</v>
      </c>
      <c r="P1407" s="55" t="str">
        <f t="shared" ca="1" si="616"/>
        <v>2019.11</v>
      </c>
      <c r="Q1407" s="56">
        <f t="shared" si="617"/>
        <v>249641.78146602627</v>
      </c>
      <c r="R1407" s="52">
        <f t="shared" ca="1" si="618"/>
        <v>-132</v>
      </c>
      <c r="S1407" s="52"/>
      <c r="T1407" s="52" t="str">
        <f t="shared" ca="1" si="619"/>
        <v/>
      </c>
      <c r="U1407" s="57" t="s">
        <v>178</v>
      </c>
      <c r="V1407" s="58">
        <f t="shared" ca="1" si="620"/>
        <v>0</v>
      </c>
      <c r="W1407" s="59"/>
      <c r="X1407" s="60"/>
      <c r="Y1407" s="61">
        <v>249641.78146602627</v>
      </c>
      <c r="Z1407" s="56">
        <f t="shared" ca="1" si="630"/>
        <v>0</v>
      </c>
      <c r="AA1407" s="56">
        <f t="shared" ca="1" si="630"/>
        <v>0</v>
      </c>
      <c r="AB1407" s="56">
        <f t="shared" ca="1" si="630"/>
        <v>0</v>
      </c>
      <c r="AC1407" s="56">
        <f t="shared" ca="1" si="630"/>
        <v>0</v>
      </c>
      <c r="AD1407" s="56">
        <f t="shared" ca="1" si="630"/>
        <v>0</v>
      </c>
      <c r="AE1407" s="56">
        <f t="shared" ca="1" si="630"/>
        <v>0</v>
      </c>
      <c r="AF1407" s="56">
        <f t="shared" ca="1" si="630"/>
        <v>0</v>
      </c>
      <c r="AG1407" s="56">
        <f t="shared" ca="1" si="630"/>
        <v>0</v>
      </c>
      <c r="AH1407" s="56">
        <f t="shared" ca="1" si="630"/>
        <v>0</v>
      </c>
      <c r="AI1407" s="56">
        <f t="shared" ca="1" si="630"/>
        <v>0</v>
      </c>
      <c r="AJ1407" s="56">
        <f t="shared" ca="1" si="631"/>
        <v>0</v>
      </c>
      <c r="AK1407" s="56">
        <f t="shared" ca="1" si="631"/>
        <v>0</v>
      </c>
      <c r="AL1407" s="56">
        <f t="shared" ca="1" si="631"/>
        <v>0</v>
      </c>
      <c r="AM1407" s="56">
        <f t="shared" ca="1" si="631"/>
        <v>0</v>
      </c>
      <c r="AN1407" s="56">
        <f t="shared" ca="1" si="631"/>
        <v>0</v>
      </c>
      <c r="AO1407" s="56">
        <f t="shared" ca="1" si="631"/>
        <v>0</v>
      </c>
      <c r="AP1407" s="56">
        <f t="shared" ca="1" si="631"/>
        <v>0</v>
      </c>
      <c r="AQ1407" s="56">
        <f t="shared" ca="1" si="631"/>
        <v>0</v>
      </c>
      <c r="AR1407" s="56">
        <f t="shared" ca="1" si="631"/>
        <v>0</v>
      </c>
      <c r="AS1407" s="56">
        <f t="shared" ca="1" si="631"/>
        <v>0</v>
      </c>
      <c r="AT1407" s="56">
        <f t="shared" ca="1" si="632"/>
        <v>0</v>
      </c>
      <c r="AU1407" s="56">
        <f t="shared" ca="1" si="632"/>
        <v>0</v>
      </c>
      <c r="AV1407" s="56">
        <f t="shared" ca="1" si="632"/>
        <v>0</v>
      </c>
      <c r="AW1407" s="56">
        <f t="shared" ca="1" si="632"/>
        <v>0</v>
      </c>
      <c r="AX1407" s="56">
        <f t="shared" ca="1" si="632"/>
        <v>0</v>
      </c>
      <c r="AY1407" s="56">
        <f t="shared" ca="1" si="632"/>
        <v>0</v>
      </c>
      <c r="AZ1407" s="56">
        <f t="shared" ca="1" si="632"/>
        <v>0</v>
      </c>
      <c r="BA1407" s="56">
        <f t="shared" ca="1" si="632"/>
        <v>0</v>
      </c>
      <c r="BB1407" s="56">
        <f t="shared" ca="1" si="632"/>
        <v>249641.78146602627</v>
      </c>
      <c r="BC1407" s="56">
        <f t="shared" ca="1" si="632"/>
        <v>0</v>
      </c>
      <c r="BD1407" s="56">
        <f t="shared" ca="1" si="632"/>
        <v>0</v>
      </c>
      <c r="BE1407" s="56">
        <f t="shared" ca="1" si="632"/>
        <v>0</v>
      </c>
      <c r="BF1407" s="56">
        <f t="shared" ca="1" si="632"/>
        <v>0</v>
      </c>
      <c r="BG1407" s="56">
        <f t="shared" ca="1" si="632"/>
        <v>0</v>
      </c>
      <c r="BH1407" s="1"/>
    </row>
    <row r="1408" spans="2:60" s="4" customFormat="1" ht="12" customHeight="1" x14ac:dyDescent="0.2">
      <c r="B1408" s="3" t="s">
        <v>1684</v>
      </c>
      <c r="C1408" s="4" t="s">
        <v>1684</v>
      </c>
      <c r="E1408" s="62"/>
      <c r="F1408" s="63" t="s">
        <v>1678</v>
      </c>
      <c r="G1408" s="50" t="s">
        <v>1678</v>
      </c>
      <c r="H1408" s="50" t="s">
        <v>1678</v>
      </c>
      <c r="I1408" s="51"/>
      <c r="J1408" s="52">
        <v>30</v>
      </c>
      <c r="K1408" s="52"/>
      <c r="L1408" s="53">
        <v>43795</v>
      </c>
      <c r="M1408" s="54">
        <f t="shared" si="613"/>
        <v>2</v>
      </c>
      <c r="N1408" s="52">
        <f t="shared" si="614"/>
        <v>48</v>
      </c>
      <c r="O1408" s="55">
        <f t="shared" ca="1" si="615"/>
        <v>48</v>
      </c>
      <c r="P1408" s="55" t="str">
        <f t="shared" ca="1" si="616"/>
        <v>2019.11</v>
      </c>
      <c r="Q1408" s="56">
        <f t="shared" si="617"/>
        <v>249641.78146602627</v>
      </c>
      <c r="R1408" s="52">
        <f t="shared" ca="1" si="618"/>
        <v>-139</v>
      </c>
      <c r="S1408" s="52"/>
      <c r="T1408" s="52" t="str">
        <f t="shared" ca="1" si="619"/>
        <v/>
      </c>
      <c r="U1408" s="57" t="s">
        <v>178</v>
      </c>
      <c r="V1408" s="58">
        <f t="shared" ca="1" si="620"/>
        <v>0</v>
      </c>
      <c r="W1408" s="59"/>
      <c r="X1408" s="60"/>
      <c r="Y1408" s="61">
        <v>249641.78146602627</v>
      </c>
      <c r="Z1408" s="56">
        <f t="shared" ca="1" si="630"/>
        <v>0</v>
      </c>
      <c r="AA1408" s="56">
        <f t="shared" ca="1" si="630"/>
        <v>0</v>
      </c>
      <c r="AB1408" s="56">
        <f t="shared" ca="1" si="630"/>
        <v>0</v>
      </c>
      <c r="AC1408" s="56">
        <f t="shared" ca="1" si="630"/>
        <v>0</v>
      </c>
      <c r="AD1408" s="56">
        <f t="shared" ca="1" si="630"/>
        <v>0</v>
      </c>
      <c r="AE1408" s="56">
        <f t="shared" ca="1" si="630"/>
        <v>0</v>
      </c>
      <c r="AF1408" s="56">
        <f t="shared" ca="1" si="630"/>
        <v>0</v>
      </c>
      <c r="AG1408" s="56">
        <f t="shared" ca="1" si="630"/>
        <v>0</v>
      </c>
      <c r="AH1408" s="56">
        <f t="shared" ca="1" si="630"/>
        <v>0</v>
      </c>
      <c r="AI1408" s="56">
        <f t="shared" ca="1" si="630"/>
        <v>0</v>
      </c>
      <c r="AJ1408" s="56">
        <f t="shared" ca="1" si="631"/>
        <v>0</v>
      </c>
      <c r="AK1408" s="56">
        <f t="shared" ca="1" si="631"/>
        <v>0</v>
      </c>
      <c r="AL1408" s="56">
        <f t="shared" ca="1" si="631"/>
        <v>0</v>
      </c>
      <c r="AM1408" s="56">
        <f t="shared" ca="1" si="631"/>
        <v>0</v>
      </c>
      <c r="AN1408" s="56">
        <f t="shared" ca="1" si="631"/>
        <v>0</v>
      </c>
      <c r="AO1408" s="56">
        <f t="shared" ca="1" si="631"/>
        <v>0</v>
      </c>
      <c r="AP1408" s="56">
        <f t="shared" ca="1" si="631"/>
        <v>0</v>
      </c>
      <c r="AQ1408" s="56">
        <f t="shared" ca="1" si="631"/>
        <v>0</v>
      </c>
      <c r="AR1408" s="56">
        <f t="shared" ca="1" si="631"/>
        <v>0</v>
      </c>
      <c r="AS1408" s="56">
        <f t="shared" ca="1" si="631"/>
        <v>0</v>
      </c>
      <c r="AT1408" s="56">
        <f t="shared" ca="1" si="632"/>
        <v>0</v>
      </c>
      <c r="AU1408" s="56">
        <f t="shared" ca="1" si="632"/>
        <v>0</v>
      </c>
      <c r="AV1408" s="56">
        <f t="shared" ca="1" si="632"/>
        <v>0</v>
      </c>
      <c r="AW1408" s="56">
        <f t="shared" ca="1" si="632"/>
        <v>0</v>
      </c>
      <c r="AX1408" s="56">
        <f t="shared" ca="1" si="632"/>
        <v>0</v>
      </c>
      <c r="AY1408" s="56">
        <f t="shared" ca="1" si="632"/>
        <v>0</v>
      </c>
      <c r="AZ1408" s="56">
        <f t="shared" ca="1" si="632"/>
        <v>0</v>
      </c>
      <c r="BA1408" s="56">
        <f t="shared" ca="1" si="632"/>
        <v>0</v>
      </c>
      <c r="BB1408" s="56">
        <f t="shared" ca="1" si="632"/>
        <v>0</v>
      </c>
      <c r="BC1408" s="56">
        <f t="shared" ca="1" si="632"/>
        <v>249641.78146602627</v>
      </c>
      <c r="BD1408" s="56">
        <f t="shared" ca="1" si="632"/>
        <v>0</v>
      </c>
      <c r="BE1408" s="56">
        <f t="shared" ca="1" si="632"/>
        <v>0</v>
      </c>
      <c r="BF1408" s="56">
        <f t="shared" ca="1" si="632"/>
        <v>0</v>
      </c>
      <c r="BG1408" s="56">
        <f t="shared" ca="1" si="632"/>
        <v>0</v>
      </c>
      <c r="BH1408" s="1"/>
    </row>
    <row r="1409" spans="2:60" s="4" customFormat="1" ht="12" customHeight="1" x14ac:dyDescent="0.2">
      <c r="B1409" s="3" t="s">
        <v>1684</v>
      </c>
      <c r="C1409" s="4" t="s">
        <v>1684</v>
      </c>
      <c r="E1409" s="62"/>
      <c r="F1409" s="63" t="s">
        <v>1678</v>
      </c>
      <c r="G1409" s="50" t="s">
        <v>1678</v>
      </c>
      <c r="H1409" s="50" t="s">
        <v>1678</v>
      </c>
      <c r="I1409" s="51"/>
      <c r="J1409" s="52">
        <v>30</v>
      </c>
      <c r="K1409" s="52"/>
      <c r="L1409" s="53">
        <v>43802</v>
      </c>
      <c r="M1409" s="54">
        <f t="shared" si="613"/>
        <v>2</v>
      </c>
      <c r="N1409" s="52">
        <f t="shared" si="614"/>
        <v>49</v>
      </c>
      <c r="O1409" s="55">
        <f t="shared" ca="1" si="615"/>
        <v>49</v>
      </c>
      <c r="P1409" s="55" t="str">
        <f t="shared" ca="1" si="616"/>
        <v>2019.12</v>
      </c>
      <c r="Q1409" s="56">
        <f t="shared" si="617"/>
        <v>209720.78376380424</v>
      </c>
      <c r="R1409" s="52">
        <f t="shared" ca="1" si="618"/>
        <v>-146</v>
      </c>
      <c r="S1409" s="52"/>
      <c r="T1409" s="52" t="str">
        <f t="shared" ca="1" si="619"/>
        <v/>
      </c>
      <c r="U1409" s="57" t="s">
        <v>178</v>
      </c>
      <c r="V1409" s="58">
        <f t="shared" ca="1" si="620"/>
        <v>0</v>
      </c>
      <c r="W1409" s="59"/>
      <c r="X1409" s="60"/>
      <c r="Y1409" s="61">
        <v>209720.78376380424</v>
      </c>
      <c r="Z1409" s="56">
        <f t="shared" ca="1" si="630"/>
        <v>0</v>
      </c>
      <c r="AA1409" s="56">
        <f t="shared" ca="1" si="630"/>
        <v>0</v>
      </c>
      <c r="AB1409" s="56">
        <f t="shared" ca="1" si="630"/>
        <v>0</v>
      </c>
      <c r="AC1409" s="56">
        <f t="shared" ca="1" si="630"/>
        <v>0</v>
      </c>
      <c r="AD1409" s="56">
        <f t="shared" ca="1" si="630"/>
        <v>0</v>
      </c>
      <c r="AE1409" s="56">
        <f t="shared" ca="1" si="630"/>
        <v>0</v>
      </c>
      <c r="AF1409" s="56">
        <f t="shared" ca="1" si="630"/>
        <v>0</v>
      </c>
      <c r="AG1409" s="56">
        <f t="shared" ca="1" si="630"/>
        <v>0</v>
      </c>
      <c r="AH1409" s="56">
        <f t="shared" ca="1" si="630"/>
        <v>0</v>
      </c>
      <c r="AI1409" s="56">
        <f t="shared" ca="1" si="630"/>
        <v>0</v>
      </c>
      <c r="AJ1409" s="56">
        <f t="shared" ca="1" si="631"/>
        <v>0</v>
      </c>
      <c r="AK1409" s="56">
        <f t="shared" ca="1" si="631"/>
        <v>0</v>
      </c>
      <c r="AL1409" s="56">
        <f t="shared" ca="1" si="631"/>
        <v>0</v>
      </c>
      <c r="AM1409" s="56">
        <f t="shared" ca="1" si="631"/>
        <v>0</v>
      </c>
      <c r="AN1409" s="56">
        <f t="shared" ca="1" si="631"/>
        <v>0</v>
      </c>
      <c r="AO1409" s="56">
        <f t="shared" ca="1" si="631"/>
        <v>0</v>
      </c>
      <c r="AP1409" s="56">
        <f t="shared" ca="1" si="631"/>
        <v>0</v>
      </c>
      <c r="AQ1409" s="56">
        <f t="shared" ca="1" si="631"/>
        <v>0</v>
      </c>
      <c r="AR1409" s="56">
        <f t="shared" ca="1" si="631"/>
        <v>0</v>
      </c>
      <c r="AS1409" s="56">
        <f t="shared" ca="1" si="631"/>
        <v>0</v>
      </c>
      <c r="AT1409" s="56">
        <f t="shared" ca="1" si="632"/>
        <v>0</v>
      </c>
      <c r="AU1409" s="56">
        <f t="shared" ca="1" si="632"/>
        <v>0</v>
      </c>
      <c r="AV1409" s="56">
        <f t="shared" ca="1" si="632"/>
        <v>0</v>
      </c>
      <c r="AW1409" s="56">
        <f t="shared" ca="1" si="632"/>
        <v>0</v>
      </c>
      <c r="AX1409" s="56">
        <f t="shared" ca="1" si="632"/>
        <v>0</v>
      </c>
      <c r="AY1409" s="56">
        <f t="shared" ca="1" si="632"/>
        <v>0</v>
      </c>
      <c r="AZ1409" s="56">
        <f t="shared" ca="1" si="632"/>
        <v>0</v>
      </c>
      <c r="BA1409" s="56">
        <f t="shared" ca="1" si="632"/>
        <v>0</v>
      </c>
      <c r="BB1409" s="56">
        <f t="shared" ca="1" si="632"/>
        <v>0</v>
      </c>
      <c r="BC1409" s="56">
        <f t="shared" ca="1" si="632"/>
        <v>0</v>
      </c>
      <c r="BD1409" s="56">
        <f t="shared" ca="1" si="632"/>
        <v>209720.78376380424</v>
      </c>
      <c r="BE1409" s="56">
        <f t="shared" ca="1" si="632"/>
        <v>0</v>
      </c>
      <c r="BF1409" s="56">
        <f t="shared" ca="1" si="632"/>
        <v>0</v>
      </c>
      <c r="BG1409" s="56">
        <f t="shared" ca="1" si="632"/>
        <v>0</v>
      </c>
      <c r="BH1409" s="1"/>
    </row>
    <row r="1410" spans="2:60" s="4" customFormat="1" ht="12" customHeight="1" x14ac:dyDescent="0.2">
      <c r="B1410" s="3" t="s">
        <v>1684</v>
      </c>
      <c r="C1410" s="4" t="s">
        <v>1684</v>
      </c>
      <c r="E1410" s="62"/>
      <c r="F1410" s="63" t="s">
        <v>1678</v>
      </c>
      <c r="G1410" s="50" t="s">
        <v>1678</v>
      </c>
      <c r="H1410" s="50" t="s">
        <v>1678</v>
      </c>
      <c r="I1410" s="51"/>
      <c r="J1410" s="52">
        <v>30</v>
      </c>
      <c r="K1410" s="52"/>
      <c r="L1410" s="53">
        <v>43809</v>
      </c>
      <c r="M1410" s="54">
        <f t="shared" si="613"/>
        <v>2</v>
      </c>
      <c r="N1410" s="52">
        <f t="shared" si="614"/>
        <v>50</v>
      </c>
      <c r="O1410" s="55">
        <f t="shared" ca="1" si="615"/>
        <v>50</v>
      </c>
      <c r="P1410" s="55" t="str">
        <f t="shared" ca="1" si="616"/>
        <v>2019.12</v>
      </c>
      <c r="Q1410" s="56">
        <f t="shared" si="617"/>
        <v>209720.78376380424</v>
      </c>
      <c r="R1410" s="52">
        <f t="shared" ca="1" si="618"/>
        <v>-153</v>
      </c>
      <c r="S1410" s="52"/>
      <c r="T1410" s="52" t="str">
        <f t="shared" ca="1" si="619"/>
        <v/>
      </c>
      <c r="U1410" s="57" t="s">
        <v>178</v>
      </c>
      <c r="V1410" s="58">
        <f t="shared" ca="1" si="620"/>
        <v>0</v>
      </c>
      <c r="W1410" s="59"/>
      <c r="X1410" s="60"/>
      <c r="Y1410" s="61">
        <v>209720.78376380424</v>
      </c>
      <c r="Z1410" s="56">
        <f t="shared" ca="1" si="630"/>
        <v>0</v>
      </c>
      <c r="AA1410" s="56">
        <f t="shared" ca="1" si="630"/>
        <v>0</v>
      </c>
      <c r="AB1410" s="56">
        <f t="shared" ca="1" si="630"/>
        <v>0</v>
      </c>
      <c r="AC1410" s="56">
        <f t="shared" ca="1" si="630"/>
        <v>0</v>
      </c>
      <c r="AD1410" s="56">
        <f t="shared" ca="1" si="630"/>
        <v>0</v>
      </c>
      <c r="AE1410" s="56">
        <f t="shared" ca="1" si="630"/>
        <v>0</v>
      </c>
      <c r="AF1410" s="56">
        <f t="shared" ca="1" si="630"/>
        <v>0</v>
      </c>
      <c r="AG1410" s="56">
        <f t="shared" ca="1" si="630"/>
        <v>0</v>
      </c>
      <c r="AH1410" s="56">
        <f t="shared" ca="1" si="630"/>
        <v>0</v>
      </c>
      <c r="AI1410" s="56">
        <f t="shared" ca="1" si="630"/>
        <v>0</v>
      </c>
      <c r="AJ1410" s="56">
        <f t="shared" ca="1" si="631"/>
        <v>0</v>
      </c>
      <c r="AK1410" s="56">
        <f t="shared" ca="1" si="631"/>
        <v>0</v>
      </c>
      <c r="AL1410" s="56">
        <f t="shared" ca="1" si="631"/>
        <v>0</v>
      </c>
      <c r="AM1410" s="56">
        <f t="shared" ca="1" si="631"/>
        <v>0</v>
      </c>
      <c r="AN1410" s="56">
        <f t="shared" ca="1" si="631"/>
        <v>0</v>
      </c>
      <c r="AO1410" s="56">
        <f t="shared" ca="1" si="631"/>
        <v>0</v>
      </c>
      <c r="AP1410" s="56">
        <f t="shared" ca="1" si="631"/>
        <v>0</v>
      </c>
      <c r="AQ1410" s="56">
        <f t="shared" ca="1" si="631"/>
        <v>0</v>
      </c>
      <c r="AR1410" s="56">
        <f t="shared" ca="1" si="631"/>
        <v>0</v>
      </c>
      <c r="AS1410" s="56">
        <f t="shared" ca="1" si="631"/>
        <v>0</v>
      </c>
      <c r="AT1410" s="56">
        <f t="shared" ca="1" si="632"/>
        <v>0</v>
      </c>
      <c r="AU1410" s="56">
        <f t="shared" ca="1" si="632"/>
        <v>0</v>
      </c>
      <c r="AV1410" s="56">
        <f t="shared" ca="1" si="632"/>
        <v>0</v>
      </c>
      <c r="AW1410" s="56">
        <f t="shared" ca="1" si="632"/>
        <v>0</v>
      </c>
      <c r="AX1410" s="56">
        <f t="shared" ca="1" si="632"/>
        <v>0</v>
      </c>
      <c r="AY1410" s="56">
        <f t="shared" ca="1" si="632"/>
        <v>0</v>
      </c>
      <c r="AZ1410" s="56">
        <f t="shared" ca="1" si="632"/>
        <v>0</v>
      </c>
      <c r="BA1410" s="56">
        <f t="shared" ca="1" si="632"/>
        <v>0</v>
      </c>
      <c r="BB1410" s="56">
        <f t="shared" ca="1" si="632"/>
        <v>0</v>
      </c>
      <c r="BC1410" s="56">
        <f t="shared" ca="1" si="632"/>
        <v>0</v>
      </c>
      <c r="BD1410" s="56">
        <f t="shared" ca="1" si="632"/>
        <v>0</v>
      </c>
      <c r="BE1410" s="56">
        <f t="shared" ca="1" si="632"/>
        <v>209720.78376380424</v>
      </c>
      <c r="BF1410" s="56">
        <f t="shared" ca="1" si="632"/>
        <v>0</v>
      </c>
      <c r="BG1410" s="56">
        <f t="shared" ca="1" si="632"/>
        <v>0</v>
      </c>
      <c r="BH1410" s="1"/>
    </row>
    <row r="1411" spans="2:60" s="4" customFormat="1" ht="12" customHeight="1" x14ac:dyDescent="0.2">
      <c r="B1411" s="3" t="s">
        <v>1684</v>
      </c>
      <c r="C1411" s="4" t="s">
        <v>1684</v>
      </c>
      <c r="E1411" s="62"/>
      <c r="F1411" s="63" t="s">
        <v>1678</v>
      </c>
      <c r="G1411" s="50" t="s">
        <v>1678</v>
      </c>
      <c r="H1411" s="50" t="s">
        <v>1678</v>
      </c>
      <c r="I1411" s="51"/>
      <c r="J1411" s="52">
        <v>30</v>
      </c>
      <c r="K1411" s="52"/>
      <c r="L1411" s="53">
        <v>43816</v>
      </c>
      <c r="M1411" s="54">
        <f t="shared" si="613"/>
        <v>2</v>
      </c>
      <c r="N1411" s="52">
        <f t="shared" si="614"/>
        <v>51</v>
      </c>
      <c r="O1411" s="55">
        <f t="shared" ca="1" si="615"/>
        <v>51</v>
      </c>
      <c r="P1411" s="55" t="str">
        <f t="shared" ca="1" si="616"/>
        <v>2019.12</v>
      </c>
      <c r="Q1411" s="56">
        <f t="shared" si="617"/>
        <v>209720.78376380424</v>
      </c>
      <c r="R1411" s="52">
        <f t="shared" ca="1" si="618"/>
        <v>-160</v>
      </c>
      <c r="S1411" s="52"/>
      <c r="T1411" s="52" t="str">
        <f t="shared" ca="1" si="619"/>
        <v/>
      </c>
      <c r="U1411" s="57" t="s">
        <v>178</v>
      </c>
      <c r="V1411" s="58">
        <f t="shared" ca="1" si="620"/>
        <v>0</v>
      </c>
      <c r="W1411" s="59"/>
      <c r="X1411" s="60"/>
      <c r="Y1411" s="61">
        <v>209720.78376380424</v>
      </c>
      <c r="Z1411" s="56">
        <f t="shared" ca="1" si="630"/>
        <v>0</v>
      </c>
      <c r="AA1411" s="56">
        <f t="shared" ca="1" si="630"/>
        <v>0</v>
      </c>
      <c r="AB1411" s="56">
        <f t="shared" ca="1" si="630"/>
        <v>0</v>
      </c>
      <c r="AC1411" s="56">
        <f t="shared" ca="1" si="630"/>
        <v>0</v>
      </c>
      <c r="AD1411" s="56">
        <f t="shared" ca="1" si="630"/>
        <v>0</v>
      </c>
      <c r="AE1411" s="56">
        <f t="shared" ca="1" si="630"/>
        <v>0</v>
      </c>
      <c r="AF1411" s="56">
        <f t="shared" ca="1" si="630"/>
        <v>0</v>
      </c>
      <c r="AG1411" s="56">
        <f t="shared" ca="1" si="630"/>
        <v>0</v>
      </c>
      <c r="AH1411" s="56">
        <f t="shared" ca="1" si="630"/>
        <v>0</v>
      </c>
      <c r="AI1411" s="56">
        <f t="shared" ca="1" si="630"/>
        <v>0</v>
      </c>
      <c r="AJ1411" s="56">
        <f t="shared" ca="1" si="631"/>
        <v>0</v>
      </c>
      <c r="AK1411" s="56">
        <f t="shared" ca="1" si="631"/>
        <v>0</v>
      </c>
      <c r="AL1411" s="56">
        <f t="shared" ca="1" si="631"/>
        <v>0</v>
      </c>
      <c r="AM1411" s="56">
        <f t="shared" ca="1" si="631"/>
        <v>0</v>
      </c>
      <c r="AN1411" s="56">
        <f t="shared" ca="1" si="631"/>
        <v>0</v>
      </c>
      <c r="AO1411" s="56">
        <f t="shared" ca="1" si="631"/>
        <v>0</v>
      </c>
      <c r="AP1411" s="56">
        <f t="shared" ca="1" si="631"/>
        <v>0</v>
      </c>
      <c r="AQ1411" s="56">
        <f t="shared" ca="1" si="631"/>
        <v>0</v>
      </c>
      <c r="AR1411" s="56">
        <f t="shared" ca="1" si="631"/>
        <v>0</v>
      </c>
      <c r="AS1411" s="56">
        <f t="shared" ca="1" si="631"/>
        <v>0</v>
      </c>
      <c r="AT1411" s="56">
        <f t="shared" ca="1" si="632"/>
        <v>0</v>
      </c>
      <c r="AU1411" s="56">
        <f t="shared" ca="1" si="632"/>
        <v>0</v>
      </c>
      <c r="AV1411" s="56">
        <f t="shared" ca="1" si="632"/>
        <v>0</v>
      </c>
      <c r="AW1411" s="56">
        <f t="shared" ca="1" si="632"/>
        <v>0</v>
      </c>
      <c r="AX1411" s="56">
        <f t="shared" ca="1" si="632"/>
        <v>0</v>
      </c>
      <c r="AY1411" s="56">
        <f t="shared" ca="1" si="632"/>
        <v>0</v>
      </c>
      <c r="AZ1411" s="56">
        <f t="shared" ca="1" si="632"/>
        <v>0</v>
      </c>
      <c r="BA1411" s="56">
        <f t="shared" ca="1" si="632"/>
        <v>0</v>
      </c>
      <c r="BB1411" s="56">
        <f t="shared" ca="1" si="632"/>
        <v>0</v>
      </c>
      <c r="BC1411" s="56">
        <f t="shared" ca="1" si="632"/>
        <v>0</v>
      </c>
      <c r="BD1411" s="56">
        <f t="shared" ca="1" si="632"/>
        <v>0</v>
      </c>
      <c r="BE1411" s="56">
        <f t="shared" ca="1" si="632"/>
        <v>0</v>
      </c>
      <c r="BF1411" s="56">
        <f t="shared" ca="1" si="632"/>
        <v>209720.78376380424</v>
      </c>
      <c r="BG1411" s="56">
        <f t="shared" ca="1" si="632"/>
        <v>0</v>
      </c>
      <c r="BH1411" s="1"/>
    </row>
    <row r="1412" spans="2:60" s="4" customFormat="1" ht="12" customHeight="1" x14ac:dyDescent="0.2">
      <c r="B1412" s="3" t="s">
        <v>1684</v>
      </c>
      <c r="C1412" s="4" t="s">
        <v>1684</v>
      </c>
      <c r="E1412" s="62"/>
      <c r="F1412" s="63" t="s">
        <v>1678</v>
      </c>
      <c r="G1412" s="50" t="s">
        <v>1678</v>
      </c>
      <c r="H1412" s="50" t="s">
        <v>1678</v>
      </c>
      <c r="I1412" s="51"/>
      <c r="J1412" s="52">
        <v>30</v>
      </c>
      <c r="K1412" s="52"/>
      <c r="L1412" s="53">
        <v>43823</v>
      </c>
      <c r="M1412" s="54">
        <f t="shared" si="613"/>
        <v>2</v>
      </c>
      <c r="N1412" s="52">
        <f t="shared" si="614"/>
        <v>52</v>
      </c>
      <c r="O1412" s="55">
        <f t="shared" ca="1" si="615"/>
        <v>52</v>
      </c>
      <c r="P1412" s="55" t="str">
        <f t="shared" ca="1" si="616"/>
        <v>2019.12</v>
      </c>
      <c r="Q1412" s="56">
        <f t="shared" si="617"/>
        <v>209720.78376380424</v>
      </c>
      <c r="R1412" s="52">
        <f t="shared" ca="1" si="618"/>
        <v>-167</v>
      </c>
      <c r="S1412" s="52"/>
      <c r="T1412" s="52" t="str">
        <f t="shared" ca="1" si="619"/>
        <v/>
      </c>
      <c r="U1412" s="57" t="s">
        <v>178</v>
      </c>
      <c r="V1412" s="58">
        <f t="shared" ca="1" si="620"/>
        <v>0</v>
      </c>
      <c r="W1412" s="59"/>
      <c r="X1412" s="60"/>
      <c r="Y1412" s="61">
        <v>209720.78376380424</v>
      </c>
      <c r="Z1412" s="56">
        <f t="shared" ca="1" si="630"/>
        <v>0</v>
      </c>
      <c r="AA1412" s="56">
        <f t="shared" ca="1" si="630"/>
        <v>0</v>
      </c>
      <c r="AB1412" s="56">
        <f t="shared" ca="1" si="630"/>
        <v>0</v>
      </c>
      <c r="AC1412" s="56">
        <f t="shared" ca="1" si="630"/>
        <v>0</v>
      </c>
      <c r="AD1412" s="56">
        <f t="shared" ca="1" si="630"/>
        <v>0</v>
      </c>
      <c r="AE1412" s="56">
        <f t="shared" ca="1" si="630"/>
        <v>0</v>
      </c>
      <c r="AF1412" s="56">
        <f t="shared" ca="1" si="630"/>
        <v>0</v>
      </c>
      <c r="AG1412" s="56">
        <f t="shared" ca="1" si="630"/>
        <v>0</v>
      </c>
      <c r="AH1412" s="56">
        <f t="shared" ca="1" si="630"/>
        <v>0</v>
      </c>
      <c r="AI1412" s="56">
        <f t="shared" ca="1" si="630"/>
        <v>0</v>
      </c>
      <c r="AJ1412" s="56">
        <f t="shared" ca="1" si="631"/>
        <v>0</v>
      </c>
      <c r="AK1412" s="56">
        <f t="shared" ca="1" si="631"/>
        <v>0</v>
      </c>
      <c r="AL1412" s="56">
        <f t="shared" ca="1" si="631"/>
        <v>0</v>
      </c>
      <c r="AM1412" s="56">
        <f t="shared" ca="1" si="631"/>
        <v>0</v>
      </c>
      <c r="AN1412" s="56">
        <f t="shared" ca="1" si="631"/>
        <v>0</v>
      </c>
      <c r="AO1412" s="56">
        <f t="shared" ca="1" si="631"/>
        <v>0</v>
      </c>
      <c r="AP1412" s="56">
        <f t="shared" ca="1" si="631"/>
        <v>0</v>
      </c>
      <c r="AQ1412" s="56">
        <f t="shared" ca="1" si="631"/>
        <v>0</v>
      </c>
      <c r="AR1412" s="56">
        <f t="shared" ca="1" si="631"/>
        <v>0</v>
      </c>
      <c r="AS1412" s="56">
        <f t="shared" ca="1" si="631"/>
        <v>0</v>
      </c>
      <c r="AT1412" s="56">
        <f t="shared" ca="1" si="632"/>
        <v>0</v>
      </c>
      <c r="AU1412" s="56">
        <f t="shared" ca="1" si="632"/>
        <v>0</v>
      </c>
      <c r="AV1412" s="56">
        <f t="shared" ca="1" si="632"/>
        <v>0</v>
      </c>
      <c r="AW1412" s="56">
        <f t="shared" ca="1" si="632"/>
        <v>0</v>
      </c>
      <c r="AX1412" s="56">
        <f t="shared" ca="1" si="632"/>
        <v>0</v>
      </c>
      <c r="AY1412" s="56">
        <f t="shared" ca="1" si="632"/>
        <v>0</v>
      </c>
      <c r="AZ1412" s="56">
        <f t="shared" ca="1" si="632"/>
        <v>0</v>
      </c>
      <c r="BA1412" s="56">
        <f t="shared" ca="1" si="632"/>
        <v>0</v>
      </c>
      <c r="BB1412" s="56">
        <f t="shared" ca="1" si="632"/>
        <v>0</v>
      </c>
      <c r="BC1412" s="56">
        <f t="shared" ca="1" si="632"/>
        <v>0</v>
      </c>
      <c r="BD1412" s="56">
        <f t="shared" ca="1" si="632"/>
        <v>0</v>
      </c>
      <c r="BE1412" s="56">
        <f t="shared" ca="1" si="632"/>
        <v>0</v>
      </c>
      <c r="BF1412" s="56">
        <f t="shared" ca="1" si="632"/>
        <v>0</v>
      </c>
      <c r="BG1412" s="56">
        <f t="shared" ca="1" si="632"/>
        <v>209720.78376380424</v>
      </c>
      <c r="BH1412" s="1"/>
    </row>
    <row r="1413" spans="2:60" s="4" customFormat="1" ht="12" customHeight="1" x14ac:dyDescent="0.2">
      <c r="B1413" s="3"/>
      <c r="E1413" s="62"/>
      <c r="F1413" s="63"/>
      <c r="G1413" s="50"/>
      <c r="H1413" s="50"/>
      <c r="I1413" s="51"/>
      <c r="J1413" s="52"/>
      <c r="K1413" s="52"/>
      <c r="L1413" s="53"/>
      <c r="M1413" s="54"/>
      <c r="N1413" s="52"/>
      <c r="O1413" s="55"/>
      <c r="P1413" s="55"/>
      <c r="Q1413" s="56"/>
      <c r="R1413" s="52"/>
      <c r="S1413" s="52"/>
      <c r="T1413" s="52"/>
      <c r="U1413" s="57"/>
      <c r="V1413" s="58"/>
      <c r="W1413" s="59"/>
      <c r="X1413" s="60"/>
      <c r="Y1413" s="61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1"/>
    </row>
    <row r="1414" spans="2:60" s="4" customFormat="1" ht="12" customHeight="1" x14ac:dyDescent="0.2">
      <c r="B1414" s="3" t="s">
        <v>1727</v>
      </c>
      <c r="C1414" s="4" t="s">
        <v>1727</v>
      </c>
      <c r="E1414" s="62"/>
      <c r="F1414" s="63" t="s">
        <v>1678</v>
      </c>
      <c r="G1414" s="50" t="s">
        <v>1678</v>
      </c>
      <c r="H1414" s="50" t="s">
        <v>1678</v>
      </c>
      <c r="I1414" s="51"/>
      <c r="J1414" s="52">
        <v>30</v>
      </c>
      <c r="K1414" s="52"/>
      <c r="L1414" s="53"/>
      <c r="M1414" s="54" t="str">
        <f t="shared" ref="M1414:M1452" si="633">IF(L1414="","-",WEEKDAY(L1414,2))</f>
        <v>-</v>
      </c>
      <c r="N1414" s="52">
        <f t="shared" ref="N1414:N1452" si="634">WEEKNUM(L1414)</f>
        <v>0</v>
      </c>
      <c r="O1414" s="55">
        <f t="shared" ref="O1414:O1452" ca="1" si="635">WEEKNUM(IF((L1414)&lt;$A$1825,$A$1825,(L1414)))</f>
        <v>28</v>
      </c>
      <c r="P1414" s="55" t="str">
        <f t="shared" ref="P1414:P1452" ca="1" si="636">YEAR(IF((L1414)&lt;$A$1825,$A$1825,(L1414)))&amp;"."&amp;MONTH(IF((L1414)&lt;$A$1825,$A$1825,(L1414)))</f>
        <v>2019.7</v>
      </c>
      <c r="Q1414" s="56">
        <f t="shared" ref="Q1414:Q1452" si="637">IF(U1414="PLN",Y1414/$A$1826,Y1414)</f>
        <v>0</v>
      </c>
      <c r="R1414" s="52" t="str">
        <f t="shared" ref="R1414:R1452" si="638">IF(L1414=0,"",IFERROR(_xlfn.DAYS($A$1825,L1414),""))</f>
        <v/>
      </c>
      <c r="S1414" s="52"/>
      <c r="T1414" s="52" t="str">
        <f t="shared" ref="T1414:T1452" si="639">IFERROR(IF(R1414&gt;0,"OV",""),0)</f>
        <v>OV</v>
      </c>
      <c r="U1414" s="57" t="s">
        <v>178</v>
      </c>
      <c r="V1414" s="58">
        <f t="shared" ref="V1414:V1452" ca="1" si="640">SUM(Y1414:BH1414)-Y1414*2</f>
        <v>0</v>
      </c>
      <c r="W1414" s="59"/>
      <c r="X1414" s="60"/>
      <c r="Y1414" s="61"/>
      <c r="Z1414" s="56">
        <f t="shared" ref="Z1414:AI1423" ca="1" si="641">IF($O1414-WEEKNUM(Z$1815)=0,$Y1414,0)</f>
        <v>0</v>
      </c>
      <c r="AA1414" s="56">
        <f t="shared" ca="1" si="641"/>
        <v>0</v>
      </c>
      <c r="AB1414" s="56">
        <f t="shared" ca="1" si="641"/>
        <v>0</v>
      </c>
      <c r="AC1414" s="56">
        <f t="shared" ca="1" si="641"/>
        <v>0</v>
      </c>
      <c r="AD1414" s="56">
        <f t="shared" ca="1" si="641"/>
        <v>0</v>
      </c>
      <c r="AE1414" s="56">
        <f t="shared" ca="1" si="641"/>
        <v>0</v>
      </c>
      <c r="AF1414" s="56">
        <f t="shared" ca="1" si="641"/>
        <v>0</v>
      </c>
      <c r="AG1414" s="56">
        <f t="shared" ca="1" si="641"/>
        <v>0</v>
      </c>
      <c r="AH1414" s="56">
        <f t="shared" ca="1" si="641"/>
        <v>0</v>
      </c>
      <c r="AI1414" s="56">
        <f t="shared" ca="1" si="641"/>
        <v>0</v>
      </c>
      <c r="AJ1414" s="56">
        <f t="shared" ref="AJ1414:AS1423" ca="1" si="642">IF($O1414-WEEKNUM(AJ$1815)=0,$Y1414,0)</f>
        <v>0</v>
      </c>
      <c r="AK1414" s="56">
        <f t="shared" ca="1" si="642"/>
        <v>0</v>
      </c>
      <c r="AL1414" s="56">
        <f t="shared" ca="1" si="642"/>
        <v>0</v>
      </c>
      <c r="AM1414" s="56">
        <f t="shared" ca="1" si="642"/>
        <v>0</v>
      </c>
      <c r="AN1414" s="56">
        <f t="shared" ca="1" si="642"/>
        <v>0</v>
      </c>
      <c r="AO1414" s="56">
        <f t="shared" ca="1" si="642"/>
        <v>0</v>
      </c>
      <c r="AP1414" s="56">
        <f t="shared" ca="1" si="642"/>
        <v>0</v>
      </c>
      <c r="AQ1414" s="56">
        <f t="shared" ca="1" si="642"/>
        <v>0</v>
      </c>
      <c r="AR1414" s="56">
        <f t="shared" ca="1" si="642"/>
        <v>0</v>
      </c>
      <c r="AS1414" s="56">
        <f t="shared" ca="1" si="642"/>
        <v>0</v>
      </c>
      <c r="AT1414" s="56">
        <f t="shared" ref="AT1414:BG1423" ca="1" si="643">IF($O1414-WEEKNUM(AT$1815)=0,$Y1414,0)</f>
        <v>0</v>
      </c>
      <c r="AU1414" s="56">
        <f t="shared" ca="1" si="643"/>
        <v>0</v>
      </c>
      <c r="AV1414" s="56">
        <f t="shared" ca="1" si="643"/>
        <v>0</v>
      </c>
      <c r="AW1414" s="56">
        <f t="shared" ca="1" si="643"/>
        <v>0</v>
      </c>
      <c r="AX1414" s="56">
        <f t="shared" ca="1" si="643"/>
        <v>0</v>
      </c>
      <c r="AY1414" s="56">
        <f t="shared" ca="1" si="643"/>
        <v>0</v>
      </c>
      <c r="AZ1414" s="56">
        <f t="shared" ca="1" si="643"/>
        <v>0</v>
      </c>
      <c r="BA1414" s="56">
        <f t="shared" ca="1" si="643"/>
        <v>0</v>
      </c>
      <c r="BB1414" s="56">
        <f t="shared" ca="1" si="643"/>
        <v>0</v>
      </c>
      <c r="BC1414" s="56">
        <f t="shared" ca="1" si="643"/>
        <v>0</v>
      </c>
      <c r="BD1414" s="56">
        <f t="shared" ca="1" si="643"/>
        <v>0</v>
      </c>
      <c r="BE1414" s="56">
        <f t="shared" ca="1" si="643"/>
        <v>0</v>
      </c>
      <c r="BF1414" s="56">
        <f t="shared" ca="1" si="643"/>
        <v>0</v>
      </c>
      <c r="BG1414" s="56">
        <f t="shared" ca="1" si="643"/>
        <v>0</v>
      </c>
      <c r="BH1414" s="1"/>
    </row>
    <row r="1415" spans="2:60" s="4" customFormat="1" ht="12" customHeight="1" x14ac:dyDescent="0.2">
      <c r="B1415" s="3" t="s">
        <v>1727</v>
      </c>
      <c r="C1415" s="4" t="s">
        <v>1727</v>
      </c>
      <c r="E1415" s="62"/>
      <c r="F1415" s="63" t="s">
        <v>1678</v>
      </c>
      <c r="G1415" s="50" t="s">
        <v>1678</v>
      </c>
      <c r="H1415" s="50" t="s">
        <v>1678</v>
      </c>
      <c r="I1415" s="51"/>
      <c r="J1415" s="52">
        <v>30</v>
      </c>
      <c r="K1415" s="52"/>
      <c r="L1415" s="53"/>
      <c r="M1415" s="54" t="str">
        <f t="shared" si="633"/>
        <v>-</v>
      </c>
      <c r="N1415" s="52">
        <f t="shared" si="634"/>
        <v>0</v>
      </c>
      <c r="O1415" s="55">
        <f t="shared" ca="1" si="635"/>
        <v>28</v>
      </c>
      <c r="P1415" s="55" t="str">
        <f t="shared" ca="1" si="636"/>
        <v>2019.7</v>
      </c>
      <c r="Q1415" s="56">
        <f t="shared" si="637"/>
        <v>0</v>
      </c>
      <c r="R1415" s="52" t="str">
        <f t="shared" si="638"/>
        <v/>
      </c>
      <c r="S1415" s="52"/>
      <c r="T1415" s="52" t="str">
        <f t="shared" si="639"/>
        <v>OV</v>
      </c>
      <c r="U1415" s="57" t="s">
        <v>178</v>
      </c>
      <c r="V1415" s="58">
        <f t="shared" ca="1" si="640"/>
        <v>0</v>
      </c>
      <c r="W1415" s="59"/>
      <c r="X1415" s="60"/>
      <c r="Y1415" s="61"/>
      <c r="Z1415" s="56">
        <f t="shared" ca="1" si="641"/>
        <v>0</v>
      </c>
      <c r="AA1415" s="56">
        <f t="shared" ca="1" si="641"/>
        <v>0</v>
      </c>
      <c r="AB1415" s="56">
        <f t="shared" ca="1" si="641"/>
        <v>0</v>
      </c>
      <c r="AC1415" s="56">
        <f t="shared" ca="1" si="641"/>
        <v>0</v>
      </c>
      <c r="AD1415" s="56">
        <f t="shared" ca="1" si="641"/>
        <v>0</v>
      </c>
      <c r="AE1415" s="56">
        <f t="shared" ca="1" si="641"/>
        <v>0</v>
      </c>
      <c r="AF1415" s="56">
        <f t="shared" ca="1" si="641"/>
        <v>0</v>
      </c>
      <c r="AG1415" s="56">
        <f t="shared" ca="1" si="641"/>
        <v>0</v>
      </c>
      <c r="AH1415" s="56">
        <f t="shared" ca="1" si="641"/>
        <v>0</v>
      </c>
      <c r="AI1415" s="56">
        <f t="shared" ca="1" si="641"/>
        <v>0</v>
      </c>
      <c r="AJ1415" s="56">
        <f t="shared" ca="1" si="642"/>
        <v>0</v>
      </c>
      <c r="AK1415" s="56">
        <f t="shared" ca="1" si="642"/>
        <v>0</v>
      </c>
      <c r="AL1415" s="56">
        <f t="shared" ca="1" si="642"/>
        <v>0</v>
      </c>
      <c r="AM1415" s="56">
        <f t="shared" ca="1" si="642"/>
        <v>0</v>
      </c>
      <c r="AN1415" s="56">
        <f t="shared" ca="1" si="642"/>
        <v>0</v>
      </c>
      <c r="AO1415" s="56">
        <f t="shared" ca="1" si="642"/>
        <v>0</v>
      </c>
      <c r="AP1415" s="56">
        <f t="shared" ca="1" si="642"/>
        <v>0</v>
      </c>
      <c r="AQ1415" s="56">
        <f t="shared" ca="1" si="642"/>
        <v>0</v>
      </c>
      <c r="AR1415" s="56">
        <f t="shared" ca="1" si="642"/>
        <v>0</v>
      </c>
      <c r="AS1415" s="56">
        <f t="shared" ca="1" si="642"/>
        <v>0</v>
      </c>
      <c r="AT1415" s="56">
        <f t="shared" ca="1" si="643"/>
        <v>0</v>
      </c>
      <c r="AU1415" s="56">
        <f t="shared" ca="1" si="643"/>
        <v>0</v>
      </c>
      <c r="AV1415" s="56">
        <f t="shared" ca="1" si="643"/>
        <v>0</v>
      </c>
      <c r="AW1415" s="56">
        <f t="shared" ca="1" si="643"/>
        <v>0</v>
      </c>
      <c r="AX1415" s="56">
        <f t="shared" ca="1" si="643"/>
        <v>0</v>
      </c>
      <c r="AY1415" s="56">
        <f t="shared" ca="1" si="643"/>
        <v>0</v>
      </c>
      <c r="AZ1415" s="56">
        <f t="shared" ca="1" si="643"/>
        <v>0</v>
      </c>
      <c r="BA1415" s="56">
        <f t="shared" ca="1" si="643"/>
        <v>0</v>
      </c>
      <c r="BB1415" s="56">
        <f t="shared" ca="1" si="643"/>
        <v>0</v>
      </c>
      <c r="BC1415" s="56">
        <f t="shared" ca="1" si="643"/>
        <v>0</v>
      </c>
      <c r="BD1415" s="56">
        <f t="shared" ca="1" si="643"/>
        <v>0</v>
      </c>
      <c r="BE1415" s="56">
        <f t="shared" ca="1" si="643"/>
        <v>0</v>
      </c>
      <c r="BF1415" s="56">
        <f t="shared" ca="1" si="643"/>
        <v>0</v>
      </c>
      <c r="BG1415" s="56">
        <f t="shared" ca="1" si="643"/>
        <v>0</v>
      </c>
      <c r="BH1415" s="1"/>
    </row>
    <row r="1416" spans="2:60" s="4" customFormat="1" ht="12" customHeight="1" x14ac:dyDescent="0.2">
      <c r="B1416" s="3" t="s">
        <v>1727</v>
      </c>
      <c r="C1416" s="4" t="s">
        <v>1727</v>
      </c>
      <c r="E1416" s="62"/>
      <c r="F1416" s="63" t="s">
        <v>1678</v>
      </c>
      <c r="G1416" s="50" t="s">
        <v>1678</v>
      </c>
      <c r="H1416" s="50" t="s">
        <v>1678</v>
      </c>
      <c r="I1416" s="51"/>
      <c r="J1416" s="52">
        <v>30</v>
      </c>
      <c r="K1416" s="52"/>
      <c r="L1416" s="53"/>
      <c r="M1416" s="54" t="str">
        <f t="shared" si="633"/>
        <v>-</v>
      </c>
      <c r="N1416" s="52">
        <f t="shared" si="634"/>
        <v>0</v>
      </c>
      <c r="O1416" s="55">
        <f t="shared" ca="1" si="635"/>
        <v>28</v>
      </c>
      <c r="P1416" s="55" t="str">
        <f t="shared" ca="1" si="636"/>
        <v>2019.7</v>
      </c>
      <c r="Q1416" s="56">
        <f t="shared" si="637"/>
        <v>0</v>
      </c>
      <c r="R1416" s="52" t="str">
        <f t="shared" si="638"/>
        <v/>
      </c>
      <c r="S1416" s="52"/>
      <c r="T1416" s="52" t="str">
        <f t="shared" si="639"/>
        <v>OV</v>
      </c>
      <c r="U1416" s="57" t="s">
        <v>178</v>
      </c>
      <c r="V1416" s="58">
        <f t="shared" ca="1" si="640"/>
        <v>0</v>
      </c>
      <c r="W1416" s="59"/>
      <c r="X1416" s="60"/>
      <c r="Y1416" s="61"/>
      <c r="Z1416" s="56">
        <f t="shared" ca="1" si="641"/>
        <v>0</v>
      </c>
      <c r="AA1416" s="56">
        <f t="shared" ca="1" si="641"/>
        <v>0</v>
      </c>
      <c r="AB1416" s="56">
        <f t="shared" ca="1" si="641"/>
        <v>0</v>
      </c>
      <c r="AC1416" s="56">
        <f t="shared" ca="1" si="641"/>
        <v>0</v>
      </c>
      <c r="AD1416" s="56">
        <f t="shared" ca="1" si="641"/>
        <v>0</v>
      </c>
      <c r="AE1416" s="56">
        <f t="shared" ca="1" si="641"/>
        <v>0</v>
      </c>
      <c r="AF1416" s="56">
        <f t="shared" ca="1" si="641"/>
        <v>0</v>
      </c>
      <c r="AG1416" s="56">
        <f t="shared" ca="1" si="641"/>
        <v>0</v>
      </c>
      <c r="AH1416" s="56">
        <f t="shared" ca="1" si="641"/>
        <v>0</v>
      </c>
      <c r="AI1416" s="56">
        <f t="shared" ca="1" si="641"/>
        <v>0</v>
      </c>
      <c r="AJ1416" s="56">
        <f t="shared" ca="1" si="642"/>
        <v>0</v>
      </c>
      <c r="AK1416" s="56">
        <f t="shared" ca="1" si="642"/>
        <v>0</v>
      </c>
      <c r="AL1416" s="56">
        <f t="shared" ca="1" si="642"/>
        <v>0</v>
      </c>
      <c r="AM1416" s="56">
        <f t="shared" ca="1" si="642"/>
        <v>0</v>
      </c>
      <c r="AN1416" s="56">
        <f t="shared" ca="1" si="642"/>
        <v>0</v>
      </c>
      <c r="AO1416" s="56">
        <f t="shared" ca="1" si="642"/>
        <v>0</v>
      </c>
      <c r="AP1416" s="56">
        <f t="shared" ca="1" si="642"/>
        <v>0</v>
      </c>
      <c r="AQ1416" s="56">
        <f t="shared" ca="1" si="642"/>
        <v>0</v>
      </c>
      <c r="AR1416" s="56">
        <f t="shared" ca="1" si="642"/>
        <v>0</v>
      </c>
      <c r="AS1416" s="56">
        <f t="shared" ca="1" si="642"/>
        <v>0</v>
      </c>
      <c r="AT1416" s="56">
        <f t="shared" ca="1" si="643"/>
        <v>0</v>
      </c>
      <c r="AU1416" s="56">
        <f t="shared" ca="1" si="643"/>
        <v>0</v>
      </c>
      <c r="AV1416" s="56">
        <f t="shared" ca="1" si="643"/>
        <v>0</v>
      </c>
      <c r="AW1416" s="56">
        <f t="shared" ca="1" si="643"/>
        <v>0</v>
      </c>
      <c r="AX1416" s="56">
        <f t="shared" ca="1" si="643"/>
        <v>0</v>
      </c>
      <c r="AY1416" s="56">
        <f t="shared" ca="1" si="643"/>
        <v>0</v>
      </c>
      <c r="AZ1416" s="56">
        <f t="shared" ca="1" si="643"/>
        <v>0</v>
      </c>
      <c r="BA1416" s="56">
        <f t="shared" ca="1" si="643"/>
        <v>0</v>
      </c>
      <c r="BB1416" s="56">
        <f t="shared" ca="1" si="643"/>
        <v>0</v>
      </c>
      <c r="BC1416" s="56">
        <f t="shared" ca="1" si="643"/>
        <v>0</v>
      </c>
      <c r="BD1416" s="56">
        <f t="shared" ca="1" si="643"/>
        <v>0</v>
      </c>
      <c r="BE1416" s="56">
        <f t="shared" ca="1" si="643"/>
        <v>0</v>
      </c>
      <c r="BF1416" s="56">
        <f t="shared" ca="1" si="643"/>
        <v>0</v>
      </c>
      <c r="BG1416" s="56">
        <f t="shared" ca="1" si="643"/>
        <v>0</v>
      </c>
      <c r="BH1416" s="1"/>
    </row>
    <row r="1417" spans="2:60" s="4" customFormat="1" ht="12" customHeight="1" x14ac:dyDescent="0.2">
      <c r="B1417" s="3" t="s">
        <v>1727</v>
      </c>
      <c r="C1417" s="4" t="s">
        <v>1727</v>
      </c>
      <c r="E1417" s="62"/>
      <c r="F1417" s="63" t="s">
        <v>1678</v>
      </c>
      <c r="G1417" s="50" t="s">
        <v>1678</v>
      </c>
      <c r="H1417" s="50" t="s">
        <v>1678</v>
      </c>
      <c r="I1417" s="51"/>
      <c r="J1417" s="52">
        <v>30</v>
      </c>
      <c r="K1417" s="52"/>
      <c r="L1417" s="53"/>
      <c r="M1417" s="54" t="str">
        <f t="shared" si="633"/>
        <v>-</v>
      </c>
      <c r="N1417" s="52">
        <f t="shared" si="634"/>
        <v>0</v>
      </c>
      <c r="O1417" s="55">
        <f t="shared" ca="1" si="635"/>
        <v>28</v>
      </c>
      <c r="P1417" s="55" t="str">
        <f t="shared" ca="1" si="636"/>
        <v>2019.7</v>
      </c>
      <c r="Q1417" s="56">
        <f t="shared" si="637"/>
        <v>0</v>
      </c>
      <c r="R1417" s="52" t="str">
        <f t="shared" si="638"/>
        <v/>
      </c>
      <c r="S1417" s="52"/>
      <c r="T1417" s="52" t="str">
        <f t="shared" si="639"/>
        <v>OV</v>
      </c>
      <c r="U1417" s="57" t="s">
        <v>178</v>
      </c>
      <c r="V1417" s="58">
        <f t="shared" ca="1" si="640"/>
        <v>0</v>
      </c>
      <c r="W1417" s="59"/>
      <c r="X1417" s="60"/>
      <c r="Y1417" s="61"/>
      <c r="Z1417" s="56">
        <f t="shared" ca="1" si="641"/>
        <v>0</v>
      </c>
      <c r="AA1417" s="56">
        <f t="shared" ca="1" si="641"/>
        <v>0</v>
      </c>
      <c r="AB1417" s="56">
        <f t="shared" ca="1" si="641"/>
        <v>0</v>
      </c>
      <c r="AC1417" s="56">
        <f t="shared" ca="1" si="641"/>
        <v>0</v>
      </c>
      <c r="AD1417" s="56">
        <f t="shared" ca="1" si="641"/>
        <v>0</v>
      </c>
      <c r="AE1417" s="56">
        <f t="shared" ca="1" si="641"/>
        <v>0</v>
      </c>
      <c r="AF1417" s="56">
        <f t="shared" ca="1" si="641"/>
        <v>0</v>
      </c>
      <c r="AG1417" s="56">
        <f t="shared" ca="1" si="641"/>
        <v>0</v>
      </c>
      <c r="AH1417" s="56">
        <f t="shared" ca="1" si="641"/>
        <v>0</v>
      </c>
      <c r="AI1417" s="56">
        <f t="shared" ca="1" si="641"/>
        <v>0</v>
      </c>
      <c r="AJ1417" s="56">
        <f t="shared" ca="1" si="642"/>
        <v>0</v>
      </c>
      <c r="AK1417" s="56">
        <f t="shared" ca="1" si="642"/>
        <v>0</v>
      </c>
      <c r="AL1417" s="56">
        <f t="shared" ca="1" si="642"/>
        <v>0</v>
      </c>
      <c r="AM1417" s="56">
        <f t="shared" ca="1" si="642"/>
        <v>0</v>
      </c>
      <c r="AN1417" s="56">
        <f t="shared" ca="1" si="642"/>
        <v>0</v>
      </c>
      <c r="AO1417" s="56">
        <f t="shared" ca="1" si="642"/>
        <v>0</v>
      </c>
      <c r="AP1417" s="56">
        <f t="shared" ca="1" si="642"/>
        <v>0</v>
      </c>
      <c r="AQ1417" s="56">
        <f t="shared" ca="1" si="642"/>
        <v>0</v>
      </c>
      <c r="AR1417" s="56">
        <f t="shared" ca="1" si="642"/>
        <v>0</v>
      </c>
      <c r="AS1417" s="56">
        <f t="shared" ca="1" si="642"/>
        <v>0</v>
      </c>
      <c r="AT1417" s="56">
        <f t="shared" ca="1" si="643"/>
        <v>0</v>
      </c>
      <c r="AU1417" s="56">
        <f t="shared" ca="1" si="643"/>
        <v>0</v>
      </c>
      <c r="AV1417" s="56">
        <f t="shared" ca="1" si="643"/>
        <v>0</v>
      </c>
      <c r="AW1417" s="56">
        <f t="shared" ca="1" si="643"/>
        <v>0</v>
      </c>
      <c r="AX1417" s="56">
        <f t="shared" ca="1" si="643"/>
        <v>0</v>
      </c>
      <c r="AY1417" s="56">
        <f t="shared" ca="1" si="643"/>
        <v>0</v>
      </c>
      <c r="AZ1417" s="56">
        <f t="shared" ca="1" si="643"/>
        <v>0</v>
      </c>
      <c r="BA1417" s="56">
        <f t="shared" ca="1" si="643"/>
        <v>0</v>
      </c>
      <c r="BB1417" s="56">
        <f t="shared" ca="1" si="643"/>
        <v>0</v>
      </c>
      <c r="BC1417" s="56">
        <f t="shared" ca="1" si="643"/>
        <v>0</v>
      </c>
      <c r="BD1417" s="56">
        <f t="shared" ca="1" si="643"/>
        <v>0</v>
      </c>
      <c r="BE1417" s="56">
        <f t="shared" ca="1" si="643"/>
        <v>0</v>
      </c>
      <c r="BF1417" s="56">
        <f t="shared" ca="1" si="643"/>
        <v>0</v>
      </c>
      <c r="BG1417" s="56">
        <f t="shared" ca="1" si="643"/>
        <v>0</v>
      </c>
      <c r="BH1417" s="1"/>
    </row>
    <row r="1418" spans="2:60" s="4" customFormat="1" ht="12" customHeight="1" x14ac:dyDescent="0.2">
      <c r="B1418" s="3" t="s">
        <v>1727</v>
      </c>
      <c r="C1418" s="4" t="s">
        <v>1727</v>
      </c>
      <c r="E1418" s="62"/>
      <c r="F1418" s="63" t="s">
        <v>1678</v>
      </c>
      <c r="G1418" s="50" t="s">
        <v>1678</v>
      </c>
      <c r="H1418" s="50" t="s">
        <v>1678</v>
      </c>
      <c r="I1418" s="51"/>
      <c r="J1418" s="52">
        <v>30</v>
      </c>
      <c r="K1418" s="52"/>
      <c r="L1418" s="53">
        <v>43585</v>
      </c>
      <c r="M1418" s="54">
        <f t="shared" si="633"/>
        <v>2</v>
      </c>
      <c r="N1418" s="52">
        <f t="shared" si="634"/>
        <v>18</v>
      </c>
      <c r="O1418" s="55">
        <f t="shared" ca="1" si="635"/>
        <v>28</v>
      </c>
      <c r="P1418" s="55" t="str">
        <f t="shared" ca="1" si="636"/>
        <v>2019.7</v>
      </c>
      <c r="Q1418" s="56">
        <f t="shared" si="637"/>
        <v>0</v>
      </c>
      <c r="R1418" s="52">
        <f t="shared" ca="1" si="638"/>
        <v>71</v>
      </c>
      <c r="S1418" s="52"/>
      <c r="T1418" s="52" t="str">
        <f t="shared" ca="1" si="639"/>
        <v>OV</v>
      </c>
      <c r="U1418" s="57" t="s">
        <v>178</v>
      </c>
      <c r="V1418" s="58">
        <f t="shared" ca="1" si="640"/>
        <v>0</v>
      </c>
      <c r="W1418" s="59"/>
      <c r="X1418" s="60"/>
      <c r="Y1418" s="61"/>
      <c r="Z1418" s="56">
        <f t="shared" ca="1" si="641"/>
        <v>0</v>
      </c>
      <c r="AA1418" s="56">
        <f t="shared" ca="1" si="641"/>
        <v>0</v>
      </c>
      <c r="AB1418" s="56">
        <f t="shared" ca="1" si="641"/>
        <v>0</v>
      </c>
      <c r="AC1418" s="56">
        <f t="shared" ca="1" si="641"/>
        <v>0</v>
      </c>
      <c r="AD1418" s="56">
        <f t="shared" ca="1" si="641"/>
        <v>0</v>
      </c>
      <c r="AE1418" s="56">
        <f t="shared" ca="1" si="641"/>
        <v>0</v>
      </c>
      <c r="AF1418" s="56">
        <f t="shared" ca="1" si="641"/>
        <v>0</v>
      </c>
      <c r="AG1418" s="56">
        <f t="shared" ca="1" si="641"/>
        <v>0</v>
      </c>
      <c r="AH1418" s="56">
        <f t="shared" ca="1" si="641"/>
        <v>0</v>
      </c>
      <c r="AI1418" s="56">
        <f t="shared" ca="1" si="641"/>
        <v>0</v>
      </c>
      <c r="AJ1418" s="56">
        <f t="shared" ca="1" si="642"/>
        <v>0</v>
      </c>
      <c r="AK1418" s="56">
        <f t="shared" ca="1" si="642"/>
        <v>0</v>
      </c>
      <c r="AL1418" s="56">
        <f t="shared" ca="1" si="642"/>
        <v>0</v>
      </c>
      <c r="AM1418" s="56">
        <f t="shared" ca="1" si="642"/>
        <v>0</v>
      </c>
      <c r="AN1418" s="56">
        <f t="shared" ca="1" si="642"/>
        <v>0</v>
      </c>
      <c r="AO1418" s="56">
        <f t="shared" ca="1" si="642"/>
        <v>0</v>
      </c>
      <c r="AP1418" s="56">
        <f t="shared" ca="1" si="642"/>
        <v>0</v>
      </c>
      <c r="AQ1418" s="56">
        <f t="shared" ca="1" si="642"/>
        <v>0</v>
      </c>
      <c r="AR1418" s="56">
        <f t="shared" ca="1" si="642"/>
        <v>0</v>
      </c>
      <c r="AS1418" s="56">
        <f t="shared" ca="1" si="642"/>
        <v>0</v>
      </c>
      <c r="AT1418" s="56">
        <f t="shared" ca="1" si="643"/>
        <v>0</v>
      </c>
      <c r="AU1418" s="56">
        <f t="shared" ca="1" si="643"/>
        <v>0</v>
      </c>
      <c r="AV1418" s="56">
        <f t="shared" ca="1" si="643"/>
        <v>0</v>
      </c>
      <c r="AW1418" s="56">
        <f t="shared" ca="1" si="643"/>
        <v>0</v>
      </c>
      <c r="AX1418" s="56">
        <f t="shared" ca="1" si="643"/>
        <v>0</v>
      </c>
      <c r="AY1418" s="56">
        <f t="shared" ca="1" si="643"/>
        <v>0</v>
      </c>
      <c r="AZ1418" s="56">
        <f t="shared" ca="1" si="643"/>
        <v>0</v>
      </c>
      <c r="BA1418" s="56">
        <f t="shared" ca="1" si="643"/>
        <v>0</v>
      </c>
      <c r="BB1418" s="56">
        <f t="shared" ca="1" si="643"/>
        <v>0</v>
      </c>
      <c r="BC1418" s="56">
        <f t="shared" ca="1" si="643"/>
        <v>0</v>
      </c>
      <c r="BD1418" s="56">
        <f t="shared" ca="1" si="643"/>
        <v>0</v>
      </c>
      <c r="BE1418" s="56">
        <f t="shared" ca="1" si="643"/>
        <v>0</v>
      </c>
      <c r="BF1418" s="56">
        <f t="shared" ca="1" si="643"/>
        <v>0</v>
      </c>
      <c r="BG1418" s="56">
        <f t="shared" ca="1" si="643"/>
        <v>0</v>
      </c>
      <c r="BH1418" s="1"/>
    </row>
    <row r="1419" spans="2:60" s="4" customFormat="1" ht="12" customHeight="1" x14ac:dyDescent="0.2">
      <c r="B1419" s="3" t="s">
        <v>1727</v>
      </c>
      <c r="C1419" s="4" t="s">
        <v>1727</v>
      </c>
      <c r="E1419" s="62"/>
      <c r="F1419" s="63" t="s">
        <v>1678</v>
      </c>
      <c r="G1419" s="50" t="s">
        <v>1678</v>
      </c>
      <c r="H1419" s="50" t="s">
        <v>1678</v>
      </c>
      <c r="I1419" s="51"/>
      <c r="J1419" s="52">
        <v>30</v>
      </c>
      <c r="K1419" s="52"/>
      <c r="L1419" s="53">
        <v>43592</v>
      </c>
      <c r="M1419" s="54">
        <f t="shared" si="633"/>
        <v>2</v>
      </c>
      <c r="N1419" s="52">
        <f t="shared" si="634"/>
        <v>19</v>
      </c>
      <c r="O1419" s="55">
        <f t="shared" ca="1" si="635"/>
        <v>28</v>
      </c>
      <c r="P1419" s="55" t="str">
        <f t="shared" ca="1" si="636"/>
        <v>2019.7</v>
      </c>
      <c r="Q1419" s="56">
        <f t="shared" si="637"/>
        <v>16100</v>
      </c>
      <c r="R1419" s="52">
        <f t="shared" ca="1" si="638"/>
        <v>64</v>
      </c>
      <c r="S1419" s="52"/>
      <c r="T1419" s="52" t="str">
        <f t="shared" ca="1" si="639"/>
        <v>OV</v>
      </c>
      <c r="U1419" s="57" t="s">
        <v>178</v>
      </c>
      <c r="V1419" s="58">
        <f t="shared" ca="1" si="640"/>
        <v>0</v>
      </c>
      <c r="W1419" s="59"/>
      <c r="X1419" s="60"/>
      <c r="Y1419" s="61">
        <f>86100-65000-2000-3000</f>
        <v>16100</v>
      </c>
      <c r="Z1419" s="56">
        <f t="shared" ca="1" si="641"/>
        <v>0</v>
      </c>
      <c r="AA1419" s="56">
        <f t="shared" ca="1" si="641"/>
        <v>0</v>
      </c>
      <c r="AB1419" s="56">
        <f t="shared" ca="1" si="641"/>
        <v>0</v>
      </c>
      <c r="AC1419" s="56">
        <f t="shared" ca="1" si="641"/>
        <v>0</v>
      </c>
      <c r="AD1419" s="56">
        <f t="shared" ca="1" si="641"/>
        <v>0</v>
      </c>
      <c r="AE1419" s="56">
        <f t="shared" ca="1" si="641"/>
        <v>0</v>
      </c>
      <c r="AF1419" s="56">
        <f t="shared" ca="1" si="641"/>
        <v>0</v>
      </c>
      <c r="AG1419" s="56">
        <f t="shared" ca="1" si="641"/>
        <v>0</v>
      </c>
      <c r="AH1419" s="56">
        <f t="shared" ca="1" si="641"/>
        <v>0</v>
      </c>
      <c r="AI1419" s="56">
        <f t="shared" ca="1" si="641"/>
        <v>16100</v>
      </c>
      <c r="AJ1419" s="56">
        <f t="shared" ca="1" si="642"/>
        <v>0</v>
      </c>
      <c r="AK1419" s="56">
        <f t="shared" ca="1" si="642"/>
        <v>0</v>
      </c>
      <c r="AL1419" s="56">
        <f t="shared" ca="1" si="642"/>
        <v>0</v>
      </c>
      <c r="AM1419" s="56">
        <f t="shared" ca="1" si="642"/>
        <v>0</v>
      </c>
      <c r="AN1419" s="56">
        <f t="shared" ca="1" si="642"/>
        <v>0</v>
      </c>
      <c r="AO1419" s="56">
        <f t="shared" ca="1" si="642"/>
        <v>0</v>
      </c>
      <c r="AP1419" s="56">
        <f t="shared" ca="1" si="642"/>
        <v>0</v>
      </c>
      <c r="AQ1419" s="56">
        <f t="shared" ca="1" si="642"/>
        <v>0</v>
      </c>
      <c r="AR1419" s="56">
        <f t="shared" ca="1" si="642"/>
        <v>0</v>
      </c>
      <c r="AS1419" s="56">
        <f t="shared" ca="1" si="642"/>
        <v>0</v>
      </c>
      <c r="AT1419" s="56">
        <f t="shared" ca="1" si="643"/>
        <v>0</v>
      </c>
      <c r="AU1419" s="56">
        <f t="shared" ca="1" si="643"/>
        <v>0</v>
      </c>
      <c r="AV1419" s="56">
        <f t="shared" ca="1" si="643"/>
        <v>0</v>
      </c>
      <c r="AW1419" s="56">
        <f t="shared" ca="1" si="643"/>
        <v>0</v>
      </c>
      <c r="AX1419" s="56">
        <f t="shared" ca="1" si="643"/>
        <v>0</v>
      </c>
      <c r="AY1419" s="56">
        <f t="shared" ca="1" si="643"/>
        <v>0</v>
      </c>
      <c r="AZ1419" s="56">
        <f t="shared" ca="1" si="643"/>
        <v>0</v>
      </c>
      <c r="BA1419" s="56">
        <f t="shared" ca="1" si="643"/>
        <v>0</v>
      </c>
      <c r="BB1419" s="56">
        <f t="shared" ca="1" si="643"/>
        <v>0</v>
      </c>
      <c r="BC1419" s="56">
        <f t="shared" ca="1" si="643"/>
        <v>0</v>
      </c>
      <c r="BD1419" s="56">
        <f t="shared" ca="1" si="643"/>
        <v>0</v>
      </c>
      <c r="BE1419" s="56">
        <f t="shared" ca="1" si="643"/>
        <v>0</v>
      </c>
      <c r="BF1419" s="56">
        <f t="shared" ca="1" si="643"/>
        <v>0</v>
      </c>
      <c r="BG1419" s="56">
        <f t="shared" ca="1" si="643"/>
        <v>0</v>
      </c>
      <c r="BH1419" s="1"/>
    </row>
    <row r="1420" spans="2:60" s="4" customFormat="1" ht="12" customHeight="1" x14ac:dyDescent="0.2">
      <c r="B1420" s="3" t="s">
        <v>1727</v>
      </c>
      <c r="C1420" s="4" t="s">
        <v>1727</v>
      </c>
      <c r="E1420" s="62"/>
      <c r="F1420" s="63" t="s">
        <v>1678</v>
      </c>
      <c r="G1420" s="50" t="s">
        <v>1678</v>
      </c>
      <c r="H1420" s="50" t="s">
        <v>1678</v>
      </c>
      <c r="I1420" s="51"/>
      <c r="J1420" s="52">
        <v>30</v>
      </c>
      <c r="K1420" s="52"/>
      <c r="L1420" s="53">
        <v>43599</v>
      </c>
      <c r="M1420" s="54">
        <f t="shared" si="633"/>
        <v>2</v>
      </c>
      <c r="N1420" s="52">
        <f t="shared" si="634"/>
        <v>20</v>
      </c>
      <c r="O1420" s="55">
        <f t="shared" ca="1" si="635"/>
        <v>28</v>
      </c>
      <c r="P1420" s="55" t="str">
        <f t="shared" ca="1" si="636"/>
        <v>2019.7</v>
      </c>
      <c r="Q1420" s="56">
        <f t="shared" si="637"/>
        <v>0</v>
      </c>
      <c r="R1420" s="52">
        <f t="shared" ca="1" si="638"/>
        <v>57</v>
      </c>
      <c r="S1420" s="52"/>
      <c r="T1420" s="52" t="str">
        <f t="shared" ca="1" si="639"/>
        <v>OV</v>
      </c>
      <c r="U1420" s="57" t="s">
        <v>178</v>
      </c>
      <c r="V1420" s="58">
        <f t="shared" ca="1" si="640"/>
        <v>0</v>
      </c>
      <c r="W1420" s="59"/>
      <c r="X1420" s="60"/>
      <c r="Y1420" s="61">
        <v>0</v>
      </c>
      <c r="Z1420" s="56">
        <f t="shared" ca="1" si="641"/>
        <v>0</v>
      </c>
      <c r="AA1420" s="56">
        <f t="shared" ca="1" si="641"/>
        <v>0</v>
      </c>
      <c r="AB1420" s="56">
        <f t="shared" ca="1" si="641"/>
        <v>0</v>
      </c>
      <c r="AC1420" s="56">
        <f t="shared" ca="1" si="641"/>
        <v>0</v>
      </c>
      <c r="AD1420" s="56">
        <f t="shared" ca="1" si="641"/>
        <v>0</v>
      </c>
      <c r="AE1420" s="56">
        <f t="shared" ca="1" si="641"/>
        <v>0</v>
      </c>
      <c r="AF1420" s="56">
        <f t="shared" ca="1" si="641"/>
        <v>0</v>
      </c>
      <c r="AG1420" s="56">
        <f t="shared" ca="1" si="641"/>
        <v>0</v>
      </c>
      <c r="AH1420" s="56">
        <f t="shared" ca="1" si="641"/>
        <v>0</v>
      </c>
      <c r="AI1420" s="56">
        <f t="shared" ca="1" si="641"/>
        <v>0</v>
      </c>
      <c r="AJ1420" s="56">
        <f t="shared" ca="1" si="642"/>
        <v>0</v>
      </c>
      <c r="AK1420" s="56">
        <f t="shared" ca="1" si="642"/>
        <v>0</v>
      </c>
      <c r="AL1420" s="56">
        <f t="shared" ca="1" si="642"/>
        <v>0</v>
      </c>
      <c r="AM1420" s="56">
        <f t="shared" ca="1" si="642"/>
        <v>0</v>
      </c>
      <c r="AN1420" s="56">
        <f t="shared" ca="1" si="642"/>
        <v>0</v>
      </c>
      <c r="AO1420" s="56">
        <f t="shared" ca="1" si="642"/>
        <v>0</v>
      </c>
      <c r="AP1420" s="56">
        <f t="shared" ca="1" si="642"/>
        <v>0</v>
      </c>
      <c r="AQ1420" s="56">
        <f t="shared" ca="1" si="642"/>
        <v>0</v>
      </c>
      <c r="AR1420" s="56">
        <f t="shared" ca="1" si="642"/>
        <v>0</v>
      </c>
      <c r="AS1420" s="56">
        <f t="shared" ca="1" si="642"/>
        <v>0</v>
      </c>
      <c r="AT1420" s="56">
        <f t="shared" ca="1" si="643"/>
        <v>0</v>
      </c>
      <c r="AU1420" s="56">
        <f t="shared" ca="1" si="643"/>
        <v>0</v>
      </c>
      <c r="AV1420" s="56">
        <f t="shared" ca="1" si="643"/>
        <v>0</v>
      </c>
      <c r="AW1420" s="56">
        <f t="shared" ca="1" si="643"/>
        <v>0</v>
      </c>
      <c r="AX1420" s="56">
        <f t="shared" ca="1" si="643"/>
        <v>0</v>
      </c>
      <c r="AY1420" s="56">
        <f t="shared" ca="1" si="643"/>
        <v>0</v>
      </c>
      <c r="AZ1420" s="56">
        <f t="shared" ca="1" si="643"/>
        <v>0</v>
      </c>
      <c r="BA1420" s="56">
        <f t="shared" ca="1" si="643"/>
        <v>0</v>
      </c>
      <c r="BB1420" s="56">
        <f t="shared" ca="1" si="643"/>
        <v>0</v>
      </c>
      <c r="BC1420" s="56">
        <f t="shared" ca="1" si="643"/>
        <v>0</v>
      </c>
      <c r="BD1420" s="56">
        <f t="shared" ca="1" si="643"/>
        <v>0</v>
      </c>
      <c r="BE1420" s="56">
        <f t="shared" ca="1" si="643"/>
        <v>0</v>
      </c>
      <c r="BF1420" s="56">
        <f t="shared" ca="1" si="643"/>
        <v>0</v>
      </c>
      <c r="BG1420" s="56">
        <f t="shared" ca="1" si="643"/>
        <v>0</v>
      </c>
      <c r="BH1420" s="1"/>
    </row>
    <row r="1421" spans="2:60" s="4" customFormat="1" ht="12" customHeight="1" x14ac:dyDescent="0.2">
      <c r="B1421" s="3" t="s">
        <v>1727</v>
      </c>
      <c r="C1421" s="4" t="s">
        <v>1727</v>
      </c>
      <c r="E1421" s="62"/>
      <c r="F1421" s="63" t="s">
        <v>1678</v>
      </c>
      <c r="G1421" s="50" t="s">
        <v>1678</v>
      </c>
      <c r="H1421" s="50" t="s">
        <v>1678</v>
      </c>
      <c r="I1421" s="51"/>
      <c r="J1421" s="52">
        <v>30</v>
      </c>
      <c r="K1421" s="52"/>
      <c r="L1421" s="53">
        <v>43606</v>
      </c>
      <c r="M1421" s="54">
        <f t="shared" si="633"/>
        <v>2</v>
      </c>
      <c r="N1421" s="52">
        <f t="shared" si="634"/>
        <v>21</v>
      </c>
      <c r="O1421" s="55">
        <f t="shared" ca="1" si="635"/>
        <v>28</v>
      </c>
      <c r="P1421" s="55" t="str">
        <f t="shared" ca="1" si="636"/>
        <v>2019.7</v>
      </c>
      <c r="Q1421" s="56">
        <f t="shared" si="637"/>
        <v>0</v>
      </c>
      <c r="R1421" s="52">
        <f t="shared" ca="1" si="638"/>
        <v>50</v>
      </c>
      <c r="S1421" s="52"/>
      <c r="T1421" s="52" t="str">
        <f t="shared" ca="1" si="639"/>
        <v>OV</v>
      </c>
      <c r="U1421" s="57" t="s">
        <v>178</v>
      </c>
      <c r="V1421" s="58">
        <f t="shared" ca="1" si="640"/>
        <v>0</v>
      </c>
      <c r="W1421" s="59"/>
      <c r="X1421" s="60"/>
      <c r="Y1421" s="61">
        <v>0</v>
      </c>
      <c r="Z1421" s="56">
        <f t="shared" ca="1" si="641"/>
        <v>0</v>
      </c>
      <c r="AA1421" s="56">
        <f t="shared" ca="1" si="641"/>
        <v>0</v>
      </c>
      <c r="AB1421" s="56">
        <f t="shared" ca="1" si="641"/>
        <v>0</v>
      </c>
      <c r="AC1421" s="56">
        <f t="shared" ca="1" si="641"/>
        <v>0</v>
      </c>
      <c r="AD1421" s="56">
        <f t="shared" ca="1" si="641"/>
        <v>0</v>
      </c>
      <c r="AE1421" s="56">
        <f t="shared" ca="1" si="641"/>
        <v>0</v>
      </c>
      <c r="AF1421" s="56">
        <f t="shared" ca="1" si="641"/>
        <v>0</v>
      </c>
      <c r="AG1421" s="56">
        <f t="shared" ca="1" si="641"/>
        <v>0</v>
      </c>
      <c r="AH1421" s="56">
        <f t="shared" ca="1" si="641"/>
        <v>0</v>
      </c>
      <c r="AI1421" s="56">
        <f t="shared" ca="1" si="641"/>
        <v>0</v>
      </c>
      <c r="AJ1421" s="56">
        <f t="shared" ca="1" si="642"/>
        <v>0</v>
      </c>
      <c r="AK1421" s="56">
        <f t="shared" ca="1" si="642"/>
        <v>0</v>
      </c>
      <c r="AL1421" s="56">
        <f t="shared" ca="1" si="642"/>
        <v>0</v>
      </c>
      <c r="AM1421" s="56">
        <f t="shared" ca="1" si="642"/>
        <v>0</v>
      </c>
      <c r="AN1421" s="56">
        <f t="shared" ca="1" si="642"/>
        <v>0</v>
      </c>
      <c r="AO1421" s="56">
        <f t="shared" ca="1" si="642"/>
        <v>0</v>
      </c>
      <c r="AP1421" s="56">
        <f t="shared" ca="1" si="642"/>
        <v>0</v>
      </c>
      <c r="AQ1421" s="56">
        <f t="shared" ca="1" si="642"/>
        <v>0</v>
      </c>
      <c r="AR1421" s="56">
        <f t="shared" ca="1" si="642"/>
        <v>0</v>
      </c>
      <c r="AS1421" s="56">
        <f t="shared" ca="1" si="642"/>
        <v>0</v>
      </c>
      <c r="AT1421" s="56">
        <f t="shared" ca="1" si="643"/>
        <v>0</v>
      </c>
      <c r="AU1421" s="56">
        <f t="shared" ca="1" si="643"/>
        <v>0</v>
      </c>
      <c r="AV1421" s="56">
        <f t="shared" ca="1" si="643"/>
        <v>0</v>
      </c>
      <c r="AW1421" s="56">
        <f t="shared" ca="1" si="643"/>
        <v>0</v>
      </c>
      <c r="AX1421" s="56">
        <f t="shared" ca="1" si="643"/>
        <v>0</v>
      </c>
      <c r="AY1421" s="56">
        <f t="shared" ca="1" si="643"/>
        <v>0</v>
      </c>
      <c r="AZ1421" s="56">
        <f t="shared" ca="1" si="643"/>
        <v>0</v>
      </c>
      <c r="BA1421" s="56">
        <f t="shared" ca="1" si="643"/>
        <v>0</v>
      </c>
      <c r="BB1421" s="56">
        <f t="shared" ca="1" si="643"/>
        <v>0</v>
      </c>
      <c r="BC1421" s="56">
        <f t="shared" ca="1" si="643"/>
        <v>0</v>
      </c>
      <c r="BD1421" s="56">
        <f t="shared" ca="1" si="643"/>
        <v>0</v>
      </c>
      <c r="BE1421" s="56">
        <f t="shared" ca="1" si="643"/>
        <v>0</v>
      </c>
      <c r="BF1421" s="56">
        <f t="shared" ca="1" si="643"/>
        <v>0</v>
      </c>
      <c r="BG1421" s="56">
        <f t="shared" ca="1" si="643"/>
        <v>0</v>
      </c>
      <c r="BH1421" s="1"/>
    </row>
    <row r="1422" spans="2:60" s="4" customFormat="1" ht="12" customHeight="1" x14ac:dyDescent="0.2">
      <c r="B1422" s="3" t="s">
        <v>1727</v>
      </c>
      <c r="C1422" s="4" t="s">
        <v>1727</v>
      </c>
      <c r="E1422" s="62"/>
      <c r="F1422" s="63" t="s">
        <v>1678</v>
      </c>
      <c r="G1422" s="50" t="s">
        <v>1678</v>
      </c>
      <c r="H1422" s="50" t="s">
        <v>1678</v>
      </c>
      <c r="I1422" s="51"/>
      <c r="J1422" s="52">
        <v>30</v>
      </c>
      <c r="K1422" s="52"/>
      <c r="L1422" s="53">
        <v>43613</v>
      </c>
      <c r="M1422" s="54">
        <f t="shared" si="633"/>
        <v>2</v>
      </c>
      <c r="N1422" s="52">
        <f t="shared" si="634"/>
        <v>22</v>
      </c>
      <c r="O1422" s="55">
        <f t="shared" ca="1" si="635"/>
        <v>28</v>
      </c>
      <c r="P1422" s="55" t="str">
        <f t="shared" ca="1" si="636"/>
        <v>2019.7</v>
      </c>
      <c r="Q1422" s="56">
        <f t="shared" si="637"/>
        <v>19036.150649310453</v>
      </c>
      <c r="R1422" s="52">
        <f t="shared" ca="1" si="638"/>
        <v>43</v>
      </c>
      <c r="S1422" s="52"/>
      <c r="T1422" s="52" t="str">
        <f t="shared" ca="1" si="639"/>
        <v>OV</v>
      </c>
      <c r="U1422" s="57" t="s">
        <v>178</v>
      </c>
      <c r="V1422" s="58">
        <f t="shared" ca="1" si="640"/>
        <v>0</v>
      </c>
      <c r="W1422" s="59"/>
      <c r="X1422" s="60"/>
      <c r="Y1422" s="61">
        <v>19036.150649310453</v>
      </c>
      <c r="Z1422" s="56">
        <f t="shared" ca="1" si="641"/>
        <v>0</v>
      </c>
      <c r="AA1422" s="56">
        <f t="shared" ca="1" si="641"/>
        <v>0</v>
      </c>
      <c r="AB1422" s="56">
        <f t="shared" ca="1" si="641"/>
        <v>0</v>
      </c>
      <c r="AC1422" s="56">
        <f t="shared" ca="1" si="641"/>
        <v>0</v>
      </c>
      <c r="AD1422" s="56">
        <f t="shared" ca="1" si="641"/>
        <v>0</v>
      </c>
      <c r="AE1422" s="56">
        <f t="shared" ca="1" si="641"/>
        <v>0</v>
      </c>
      <c r="AF1422" s="56">
        <f t="shared" ca="1" si="641"/>
        <v>0</v>
      </c>
      <c r="AG1422" s="56">
        <f t="shared" ca="1" si="641"/>
        <v>0</v>
      </c>
      <c r="AH1422" s="56">
        <f t="shared" ca="1" si="641"/>
        <v>0</v>
      </c>
      <c r="AI1422" s="56">
        <f t="shared" ca="1" si="641"/>
        <v>19036.150649310453</v>
      </c>
      <c r="AJ1422" s="56">
        <f t="shared" ca="1" si="642"/>
        <v>0</v>
      </c>
      <c r="AK1422" s="56">
        <f t="shared" ca="1" si="642"/>
        <v>0</v>
      </c>
      <c r="AL1422" s="56">
        <f t="shared" ca="1" si="642"/>
        <v>0</v>
      </c>
      <c r="AM1422" s="56">
        <f t="shared" ca="1" si="642"/>
        <v>0</v>
      </c>
      <c r="AN1422" s="56">
        <f t="shared" ca="1" si="642"/>
        <v>0</v>
      </c>
      <c r="AO1422" s="56">
        <f t="shared" ca="1" si="642"/>
        <v>0</v>
      </c>
      <c r="AP1422" s="56">
        <f t="shared" ca="1" si="642"/>
        <v>0</v>
      </c>
      <c r="AQ1422" s="56">
        <f t="shared" ca="1" si="642"/>
        <v>0</v>
      </c>
      <c r="AR1422" s="56">
        <f t="shared" ca="1" si="642"/>
        <v>0</v>
      </c>
      <c r="AS1422" s="56">
        <f t="shared" ca="1" si="642"/>
        <v>0</v>
      </c>
      <c r="AT1422" s="56">
        <f t="shared" ca="1" si="643"/>
        <v>0</v>
      </c>
      <c r="AU1422" s="56">
        <f t="shared" ca="1" si="643"/>
        <v>0</v>
      </c>
      <c r="AV1422" s="56">
        <f t="shared" ca="1" si="643"/>
        <v>0</v>
      </c>
      <c r="AW1422" s="56">
        <f t="shared" ca="1" si="643"/>
        <v>0</v>
      </c>
      <c r="AX1422" s="56">
        <f t="shared" ca="1" si="643"/>
        <v>0</v>
      </c>
      <c r="AY1422" s="56">
        <f t="shared" ca="1" si="643"/>
        <v>0</v>
      </c>
      <c r="AZ1422" s="56">
        <f t="shared" ca="1" si="643"/>
        <v>0</v>
      </c>
      <c r="BA1422" s="56">
        <f t="shared" ca="1" si="643"/>
        <v>0</v>
      </c>
      <c r="BB1422" s="56">
        <f t="shared" ca="1" si="643"/>
        <v>0</v>
      </c>
      <c r="BC1422" s="56">
        <f t="shared" ca="1" si="643"/>
        <v>0</v>
      </c>
      <c r="BD1422" s="56">
        <f t="shared" ca="1" si="643"/>
        <v>0</v>
      </c>
      <c r="BE1422" s="56">
        <f t="shared" ca="1" si="643"/>
        <v>0</v>
      </c>
      <c r="BF1422" s="56">
        <f t="shared" ca="1" si="643"/>
        <v>0</v>
      </c>
      <c r="BG1422" s="56">
        <f t="shared" ca="1" si="643"/>
        <v>0</v>
      </c>
      <c r="BH1422" s="1"/>
    </row>
    <row r="1423" spans="2:60" s="4" customFormat="1" ht="12" customHeight="1" x14ac:dyDescent="0.2">
      <c r="B1423" s="3" t="s">
        <v>1727</v>
      </c>
      <c r="C1423" s="4" t="s">
        <v>1727</v>
      </c>
      <c r="E1423" s="62"/>
      <c r="F1423" s="63" t="s">
        <v>1678</v>
      </c>
      <c r="G1423" s="50" t="s">
        <v>1678</v>
      </c>
      <c r="H1423" s="50" t="s">
        <v>1678</v>
      </c>
      <c r="I1423" s="51"/>
      <c r="J1423" s="52">
        <v>30</v>
      </c>
      <c r="K1423" s="52"/>
      <c r="L1423" s="53">
        <v>43620</v>
      </c>
      <c r="M1423" s="54">
        <f t="shared" si="633"/>
        <v>2</v>
      </c>
      <c r="N1423" s="52">
        <f t="shared" si="634"/>
        <v>23</v>
      </c>
      <c r="O1423" s="55">
        <f t="shared" ca="1" si="635"/>
        <v>28</v>
      </c>
      <c r="P1423" s="55" t="str">
        <f t="shared" ca="1" si="636"/>
        <v>2019.7</v>
      </c>
      <c r="Q1423" s="56">
        <f t="shared" si="637"/>
        <v>32100</v>
      </c>
      <c r="R1423" s="52">
        <f t="shared" ca="1" si="638"/>
        <v>36</v>
      </c>
      <c r="S1423" s="52"/>
      <c r="T1423" s="52" t="str">
        <f t="shared" ca="1" si="639"/>
        <v>OV</v>
      </c>
      <c r="U1423" s="57" t="s">
        <v>178</v>
      </c>
      <c r="V1423" s="58">
        <f t="shared" ca="1" si="640"/>
        <v>0</v>
      </c>
      <c r="W1423" s="59"/>
      <c r="X1423" s="60"/>
      <c r="Y1423" s="61">
        <f>86100-54000</f>
        <v>32100</v>
      </c>
      <c r="Z1423" s="56">
        <f t="shared" ca="1" si="641"/>
        <v>0</v>
      </c>
      <c r="AA1423" s="56">
        <f t="shared" ca="1" si="641"/>
        <v>0</v>
      </c>
      <c r="AB1423" s="56">
        <f t="shared" ca="1" si="641"/>
        <v>0</v>
      </c>
      <c r="AC1423" s="56">
        <f t="shared" ca="1" si="641"/>
        <v>0</v>
      </c>
      <c r="AD1423" s="56">
        <f t="shared" ca="1" si="641"/>
        <v>0</v>
      </c>
      <c r="AE1423" s="56">
        <f t="shared" ca="1" si="641"/>
        <v>0</v>
      </c>
      <c r="AF1423" s="56">
        <f t="shared" ca="1" si="641"/>
        <v>0</v>
      </c>
      <c r="AG1423" s="56">
        <f t="shared" ca="1" si="641"/>
        <v>0</v>
      </c>
      <c r="AH1423" s="56">
        <f t="shared" ca="1" si="641"/>
        <v>0</v>
      </c>
      <c r="AI1423" s="56">
        <f t="shared" ca="1" si="641"/>
        <v>32100</v>
      </c>
      <c r="AJ1423" s="56">
        <f t="shared" ca="1" si="642"/>
        <v>0</v>
      </c>
      <c r="AK1423" s="56">
        <f t="shared" ca="1" si="642"/>
        <v>0</v>
      </c>
      <c r="AL1423" s="56">
        <f t="shared" ca="1" si="642"/>
        <v>0</v>
      </c>
      <c r="AM1423" s="56">
        <f t="shared" ca="1" si="642"/>
        <v>0</v>
      </c>
      <c r="AN1423" s="56">
        <f t="shared" ca="1" si="642"/>
        <v>0</v>
      </c>
      <c r="AO1423" s="56">
        <f t="shared" ca="1" si="642"/>
        <v>0</v>
      </c>
      <c r="AP1423" s="56">
        <f t="shared" ca="1" si="642"/>
        <v>0</v>
      </c>
      <c r="AQ1423" s="56">
        <f t="shared" ca="1" si="642"/>
        <v>0</v>
      </c>
      <c r="AR1423" s="56">
        <f t="shared" ca="1" si="642"/>
        <v>0</v>
      </c>
      <c r="AS1423" s="56">
        <f t="shared" ca="1" si="642"/>
        <v>0</v>
      </c>
      <c r="AT1423" s="56">
        <f t="shared" ca="1" si="643"/>
        <v>0</v>
      </c>
      <c r="AU1423" s="56">
        <f t="shared" ca="1" si="643"/>
        <v>0</v>
      </c>
      <c r="AV1423" s="56">
        <f t="shared" ca="1" si="643"/>
        <v>0</v>
      </c>
      <c r="AW1423" s="56">
        <f t="shared" ca="1" si="643"/>
        <v>0</v>
      </c>
      <c r="AX1423" s="56">
        <f t="shared" ca="1" si="643"/>
        <v>0</v>
      </c>
      <c r="AY1423" s="56">
        <f t="shared" ca="1" si="643"/>
        <v>0</v>
      </c>
      <c r="AZ1423" s="56">
        <f t="shared" ca="1" si="643"/>
        <v>0</v>
      </c>
      <c r="BA1423" s="56">
        <f t="shared" ca="1" si="643"/>
        <v>0</v>
      </c>
      <c r="BB1423" s="56">
        <f t="shared" ca="1" si="643"/>
        <v>0</v>
      </c>
      <c r="BC1423" s="56">
        <f t="shared" ca="1" si="643"/>
        <v>0</v>
      </c>
      <c r="BD1423" s="56">
        <f t="shared" ca="1" si="643"/>
        <v>0</v>
      </c>
      <c r="BE1423" s="56">
        <f t="shared" ca="1" si="643"/>
        <v>0</v>
      </c>
      <c r="BF1423" s="56">
        <f t="shared" ca="1" si="643"/>
        <v>0</v>
      </c>
      <c r="BG1423" s="56">
        <f t="shared" ca="1" si="643"/>
        <v>0</v>
      </c>
      <c r="BH1423" s="1"/>
    </row>
    <row r="1424" spans="2:60" s="4" customFormat="1" ht="12" customHeight="1" x14ac:dyDescent="0.2">
      <c r="B1424" s="3" t="s">
        <v>1727</v>
      </c>
      <c r="C1424" s="4" t="s">
        <v>1727</v>
      </c>
      <c r="E1424" s="62"/>
      <c r="F1424" s="63" t="s">
        <v>1678</v>
      </c>
      <c r="G1424" s="50" t="s">
        <v>1678</v>
      </c>
      <c r="H1424" s="50" t="s">
        <v>1678</v>
      </c>
      <c r="I1424" s="51"/>
      <c r="J1424" s="52">
        <v>30</v>
      </c>
      <c r="K1424" s="52"/>
      <c r="L1424" s="53">
        <v>43627</v>
      </c>
      <c r="M1424" s="54">
        <f t="shared" si="633"/>
        <v>2</v>
      </c>
      <c r="N1424" s="52">
        <f t="shared" si="634"/>
        <v>24</v>
      </c>
      <c r="O1424" s="55">
        <f t="shared" ca="1" si="635"/>
        <v>28</v>
      </c>
      <c r="P1424" s="55" t="str">
        <f t="shared" ca="1" si="636"/>
        <v>2019.7</v>
      </c>
      <c r="Q1424" s="56">
        <f t="shared" si="637"/>
        <v>0</v>
      </c>
      <c r="R1424" s="52">
        <f t="shared" ca="1" si="638"/>
        <v>29</v>
      </c>
      <c r="S1424" s="52"/>
      <c r="T1424" s="52" t="str">
        <f t="shared" ca="1" si="639"/>
        <v>OV</v>
      </c>
      <c r="U1424" s="57" t="s">
        <v>178</v>
      </c>
      <c r="V1424" s="58">
        <f t="shared" ca="1" si="640"/>
        <v>0</v>
      </c>
      <c r="W1424" s="59"/>
      <c r="X1424" s="60"/>
      <c r="Y1424" s="61">
        <v>0</v>
      </c>
      <c r="Z1424" s="56">
        <f t="shared" ref="Z1424:AI1433" ca="1" si="644">IF($O1424-WEEKNUM(Z$1815)=0,$Y1424,0)</f>
        <v>0</v>
      </c>
      <c r="AA1424" s="56">
        <f t="shared" ca="1" si="644"/>
        <v>0</v>
      </c>
      <c r="AB1424" s="56">
        <f t="shared" ca="1" si="644"/>
        <v>0</v>
      </c>
      <c r="AC1424" s="56">
        <f t="shared" ca="1" si="644"/>
        <v>0</v>
      </c>
      <c r="AD1424" s="56">
        <f t="shared" ca="1" si="644"/>
        <v>0</v>
      </c>
      <c r="AE1424" s="56">
        <f t="shared" ca="1" si="644"/>
        <v>0</v>
      </c>
      <c r="AF1424" s="56">
        <f t="shared" ca="1" si="644"/>
        <v>0</v>
      </c>
      <c r="AG1424" s="56">
        <f t="shared" ca="1" si="644"/>
        <v>0</v>
      </c>
      <c r="AH1424" s="56">
        <f t="shared" ca="1" si="644"/>
        <v>0</v>
      </c>
      <c r="AI1424" s="56">
        <f t="shared" ca="1" si="644"/>
        <v>0</v>
      </c>
      <c r="AJ1424" s="56">
        <f t="shared" ref="AJ1424:AS1433" ca="1" si="645">IF($O1424-WEEKNUM(AJ$1815)=0,$Y1424,0)</f>
        <v>0</v>
      </c>
      <c r="AK1424" s="56">
        <f t="shared" ca="1" si="645"/>
        <v>0</v>
      </c>
      <c r="AL1424" s="56">
        <f t="shared" ca="1" si="645"/>
        <v>0</v>
      </c>
      <c r="AM1424" s="56">
        <f t="shared" ca="1" si="645"/>
        <v>0</v>
      </c>
      <c r="AN1424" s="56">
        <f t="shared" ca="1" si="645"/>
        <v>0</v>
      </c>
      <c r="AO1424" s="56">
        <f t="shared" ca="1" si="645"/>
        <v>0</v>
      </c>
      <c r="AP1424" s="56">
        <f t="shared" ca="1" si="645"/>
        <v>0</v>
      </c>
      <c r="AQ1424" s="56">
        <f t="shared" ca="1" si="645"/>
        <v>0</v>
      </c>
      <c r="AR1424" s="56">
        <f t="shared" ca="1" si="645"/>
        <v>0</v>
      </c>
      <c r="AS1424" s="56">
        <f t="shared" ca="1" si="645"/>
        <v>0</v>
      </c>
      <c r="AT1424" s="56">
        <f t="shared" ref="AT1424:BG1433" ca="1" si="646">IF($O1424-WEEKNUM(AT$1815)=0,$Y1424,0)</f>
        <v>0</v>
      </c>
      <c r="AU1424" s="56">
        <f t="shared" ca="1" si="646"/>
        <v>0</v>
      </c>
      <c r="AV1424" s="56">
        <f t="shared" ca="1" si="646"/>
        <v>0</v>
      </c>
      <c r="AW1424" s="56">
        <f t="shared" ca="1" si="646"/>
        <v>0</v>
      </c>
      <c r="AX1424" s="56">
        <f t="shared" ca="1" si="646"/>
        <v>0</v>
      </c>
      <c r="AY1424" s="56">
        <f t="shared" ca="1" si="646"/>
        <v>0</v>
      </c>
      <c r="AZ1424" s="56">
        <f t="shared" ca="1" si="646"/>
        <v>0</v>
      </c>
      <c r="BA1424" s="56">
        <f t="shared" ca="1" si="646"/>
        <v>0</v>
      </c>
      <c r="BB1424" s="56">
        <f t="shared" ca="1" si="646"/>
        <v>0</v>
      </c>
      <c r="BC1424" s="56">
        <f t="shared" ca="1" si="646"/>
        <v>0</v>
      </c>
      <c r="BD1424" s="56">
        <f t="shared" ca="1" si="646"/>
        <v>0</v>
      </c>
      <c r="BE1424" s="56">
        <f t="shared" ca="1" si="646"/>
        <v>0</v>
      </c>
      <c r="BF1424" s="56">
        <f t="shared" ca="1" si="646"/>
        <v>0</v>
      </c>
      <c r="BG1424" s="56">
        <f t="shared" ca="1" si="646"/>
        <v>0</v>
      </c>
      <c r="BH1424" s="1"/>
    </row>
    <row r="1425" spans="2:60" s="4" customFormat="1" ht="12" customHeight="1" x14ac:dyDescent="0.2">
      <c r="B1425" s="3" t="s">
        <v>1727</v>
      </c>
      <c r="C1425" s="4" t="s">
        <v>1727</v>
      </c>
      <c r="E1425" s="62"/>
      <c r="F1425" s="63" t="s">
        <v>1678</v>
      </c>
      <c r="G1425" s="50" t="s">
        <v>1678</v>
      </c>
      <c r="H1425" s="50" t="s">
        <v>1678</v>
      </c>
      <c r="I1425" s="51"/>
      <c r="J1425" s="52">
        <v>30</v>
      </c>
      <c r="K1425" s="52"/>
      <c r="L1425" s="53">
        <v>43634</v>
      </c>
      <c r="M1425" s="54">
        <f t="shared" si="633"/>
        <v>2</v>
      </c>
      <c r="N1425" s="52">
        <f t="shared" si="634"/>
        <v>25</v>
      </c>
      <c r="O1425" s="55">
        <f t="shared" ca="1" si="635"/>
        <v>28</v>
      </c>
      <c r="P1425" s="55" t="str">
        <f t="shared" ca="1" si="636"/>
        <v>2019.7</v>
      </c>
      <c r="Q1425" s="56">
        <f t="shared" si="637"/>
        <v>0</v>
      </c>
      <c r="R1425" s="52">
        <f t="shared" ca="1" si="638"/>
        <v>22</v>
      </c>
      <c r="S1425" s="52"/>
      <c r="T1425" s="52" t="str">
        <f t="shared" ca="1" si="639"/>
        <v>OV</v>
      </c>
      <c r="U1425" s="57" t="s">
        <v>178</v>
      </c>
      <c r="V1425" s="58">
        <f t="shared" ca="1" si="640"/>
        <v>0</v>
      </c>
      <c r="W1425" s="59"/>
      <c r="X1425" s="60"/>
      <c r="Y1425" s="61">
        <v>0</v>
      </c>
      <c r="Z1425" s="56">
        <f t="shared" ca="1" si="644"/>
        <v>0</v>
      </c>
      <c r="AA1425" s="56">
        <f t="shared" ca="1" si="644"/>
        <v>0</v>
      </c>
      <c r="AB1425" s="56">
        <f t="shared" ca="1" si="644"/>
        <v>0</v>
      </c>
      <c r="AC1425" s="56">
        <f t="shared" ca="1" si="644"/>
        <v>0</v>
      </c>
      <c r="AD1425" s="56">
        <f t="shared" ca="1" si="644"/>
        <v>0</v>
      </c>
      <c r="AE1425" s="56">
        <f t="shared" ca="1" si="644"/>
        <v>0</v>
      </c>
      <c r="AF1425" s="56">
        <f t="shared" ca="1" si="644"/>
        <v>0</v>
      </c>
      <c r="AG1425" s="56">
        <f t="shared" ca="1" si="644"/>
        <v>0</v>
      </c>
      <c r="AH1425" s="56">
        <f t="shared" ca="1" si="644"/>
        <v>0</v>
      </c>
      <c r="AI1425" s="56">
        <f t="shared" ca="1" si="644"/>
        <v>0</v>
      </c>
      <c r="AJ1425" s="56">
        <f t="shared" ca="1" si="645"/>
        <v>0</v>
      </c>
      <c r="AK1425" s="56">
        <f t="shared" ca="1" si="645"/>
        <v>0</v>
      </c>
      <c r="AL1425" s="56">
        <f t="shared" ca="1" si="645"/>
        <v>0</v>
      </c>
      <c r="AM1425" s="56">
        <f t="shared" ca="1" si="645"/>
        <v>0</v>
      </c>
      <c r="AN1425" s="56">
        <f t="shared" ca="1" si="645"/>
        <v>0</v>
      </c>
      <c r="AO1425" s="56">
        <f t="shared" ca="1" si="645"/>
        <v>0</v>
      </c>
      <c r="AP1425" s="56">
        <f t="shared" ca="1" si="645"/>
        <v>0</v>
      </c>
      <c r="AQ1425" s="56">
        <f t="shared" ca="1" si="645"/>
        <v>0</v>
      </c>
      <c r="AR1425" s="56">
        <f t="shared" ca="1" si="645"/>
        <v>0</v>
      </c>
      <c r="AS1425" s="56">
        <f t="shared" ca="1" si="645"/>
        <v>0</v>
      </c>
      <c r="AT1425" s="56">
        <f t="shared" ca="1" si="646"/>
        <v>0</v>
      </c>
      <c r="AU1425" s="56">
        <f t="shared" ca="1" si="646"/>
        <v>0</v>
      </c>
      <c r="AV1425" s="56">
        <f t="shared" ca="1" si="646"/>
        <v>0</v>
      </c>
      <c r="AW1425" s="56">
        <f t="shared" ca="1" si="646"/>
        <v>0</v>
      </c>
      <c r="AX1425" s="56">
        <f t="shared" ca="1" si="646"/>
        <v>0</v>
      </c>
      <c r="AY1425" s="56">
        <f t="shared" ca="1" si="646"/>
        <v>0</v>
      </c>
      <c r="AZ1425" s="56">
        <f t="shared" ca="1" si="646"/>
        <v>0</v>
      </c>
      <c r="BA1425" s="56">
        <f t="shared" ca="1" si="646"/>
        <v>0</v>
      </c>
      <c r="BB1425" s="56">
        <f t="shared" ca="1" si="646"/>
        <v>0</v>
      </c>
      <c r="BC1425" s="56">
        <f t="shared" ca="1" si="646"/>
        <v>0</v>
      </c>
      <c r="BD1425" s="56">
        <f t="shared" ca="1" si="646"/>
        <v>0</v>
      </c>
      <c r="BE1425" s="56">
        <f t="shared" ca="1" si="646"/>
        <v>0</v>
      </c>
      <c r="BF1425" s="56">
        <f t="shared" ca="1" si="646"/>
        <v>0</v>
      </c>
      <c r="BG1425" s="56">
        <f t="shared" ca="1" si="646"/>
        <v>0</v>
      </c>
      <c r="BH1425" s="1"/>
    </row>
    <row r="1426" spans="2:60" s="4" customFormat="1" ht="12" customHeight="1" x14ac:dyDescent="0.2">
      <c r="B1426" s="3" t="s">
        <v>1727</v>
      </c>
      <c r="C1426" s="4" t="s">
        <v>1727</v>
      </c>
      <c r="E1426" s="62"/>
      <c r="F1426" s="63" t="s">
        <v>1678</v>
      </c>
      <c r="G1426" s="50" t="s">
        <v>1678</v>
      </c>
      <c r="H1426" s="50" t="s">
        <v>1678</v>
      </c>
      <c r="I1426" s="51"/>
      <c r="J1426" s="52">
        <v>30</v>
      </c>
      <c r="K1426" s="52"/>
      <c r="L1426" s="53">
        <v>43641</v>
      </c>
      <c r="M1426" s="54">
        <f t="shared" si="633"/>
        <v>2</v>
      </c>
      <c r="N1426" s="52">
        <f t="shared" si="634"/>
        <v>26</v>
      </c>
      <c r="O1426" s="55">
        <f t="shared" ca="1" si="635"/>
        <v>28</v>
      </c>
      <c r="P1426" s="55" t="str">
        <f t="shared" ca="1" si="636"/>
        <v>2019.7</v>
      </c>
      <c r="Q1426" s="56">
        <f t="shared" si="637"/>
        <v>18296.960298266851</v>
      </c>
      <c r="R1426" s="52">
        <f t="shared" ca="1" si="638"/>
        <v>15</v>
      </c>
      <c r="S1426" s="52"/>
      <c r="T1426" s="52" t="str">
        <f t="shared" ca="1" si="639"/>
        <v>OV</v>
      </c>
      <c r="U1426" s="57" t="s">
        <v>178</v>
      </c>
      <c r="V1426" s="58">
        <f t="shared" ca="1" si="640"/>
        <v>0</v>
      </c>
      <c r="W1426" s="59"/>
      <c r="X1426" s="60"/>
      <c r="Y1426" s="61">
        <v>18296.960298266851</v>
      </c>
      <c r="Z1426" s="56">
        <f t="shared" ca="1" si="644"/>
        <v>0</v>
      </c>
      <c r="AA1426" s="56">
        <f t="shared" ca="1" si="644"/>
        <v>0</v>
      </c>
      <c r="AB1426" s="56">
        <f t="shared" ca="1" si="644"/>
        <v>0</v>
      </c>
      <c r="AC1426" s="56">
        <f t="shared" ca="1" si="644"/>
        <v>0</v>
      </c>
      <c r="AD1426" s="56">
        <f t="shared" ca="1" si="644"/>
        <v>0</v>
      </c>
      <c r="AE1426" s="56">
        <f t="shared" ca="1" si="644"/>
        <v>0</v>
      </c>
      <c r="AF1426" s="56">
        <f t="shared" ca="1" si="644"/>
        <v>0</v>
      </c>
      <c r="AG1426" s="56">
        <f t="shared" ca="1" si="644"/>
        <v>0</v>
      </c>
      <c r="AH1426" s="56">
        <f t="shared" ca="1" si="644"/>
        <v>0</v>
      </c>
      <c r="AI1426" s="56">
        <f t="shared" ca="1" si="644"/>
        <v>18296.960298266851</v>
      </c>
      <c r="AJ1426" s="56">
        <f t="shared" ca="1" si="645"/>
        <v>0</v>
      </c>
      <c r="AK1426" s="56">
        <f t="shared" ca="1" si="645"/>
        <v>0</v>
      </c>
      <c r="AL1426" s="56">
        <f t="shared" ca="1" si="645"/>
        <v>0</v>
      </c>
      <c r="AM1426" s="56">
        <f t="shared" ca="1" si="645"/>
        <v>0</v>
      </c>
      <c r="AN1426" s="56">
        <f t="shared" ca="1" si="645"/>
        <v>0</v>
      </c>
      <c r="AO1426" s="56">
        <f t="shared" ca="1" si="645"/>
        <v>0</v>
      </c>
      <c r="AP1426" s="56">
        <f t="shared" ca="1" si="645"/>
        <v>0</v>
      </c>
      <c r="AQ1426" s="56">
        <f t="shared" ca="1" si="645"/>
        <v>0</v>
      </c>
      <c r="AR1426" s="56">
        <f t="shared" ca="1" si="645"/>
        <v>0</v>
      </c>
      <c r="AS1426" s="56">
        <f t="shared" ca="1" si="645"/>
        <v>0</v>
      </c>
      <c r="AT1426" s="56">
        <f t="shared" ca="1" si="646"/>
        <v>0</v>
      </c>
      <c r="AU1426" s="56">
        <f t="shared" ca="1" si="646"/>
        <v>0</v>
      </c>
      <c r="AV1426" s="56">
        <f t="shared" ca="1" si="646"/>
        <v>0</v>
      </c>
      <c r="AW1426" s="56">
        <f t="shared" ca="1" si="646"/>
        <v>0</v>
      </c>
      <c r="AX1426" s="56">
        <f t="shared" ca="1" si="646"/>
        <v>0</v>
      </c>
      <c r="AY1426" s="56">
        <f t="shared" ca="1" si="646"/>
        <v>0</v>
      </c>
      <c r="AZ1426" s="56">
        <f t="shared" ca="1" si="646"/>
        <v>0</v>
      </c>
      <c r="BA1426" s="56">
        <f t="shared" ca="1" si="646"/>
        <v>0</v>
      </c>
      <c r="BB1426" s="56">
        <f t="shared" ca="1" si="646"/>
        <v>0</v>
      </c>
      <c r="BC1426" s="56">
        <f t="shared" ca="1" si="646"/>
        <v>0</v>
      </c>
      <c r="BD1426" s="56">
        <f t="shared" ca="1" si="646"/>
        <v>0</v>
      </c>
      <c r="BE1426" s="56">
        <f t="shared" ca="1" si="646"/>
        <v>0</v>
      </c>
      <c r="BF1426" s="56">
        <f t="shared" ca="1" si="646"/>
        <v>0</v>
      </c>
      <c r="BG1426" s="56">
        <f t="shared" ca="1" si="646"/>
        <v>0</v>
      </c>
      <c r="BH1426" s="1"/>
    </row>
    <row r="1427" spans="2:60" s="4" customFormat="1" ht="12" customHeight="1" x14ac:dyDescent="0.2">
      <c r="B1427" s="3" t="s">
        <v>1727</v>
      </c>
      <c r="C1427" s="4" t="s">
        <v>1727</v>
      </c>
      <c r="E1427" s="62"/>
      <c r="F1427" s="63" t="s">
        <v>1678</v>
      </c>
      <c r="G1427" s="50" t="s">
        <v>1678</v>
      </c>
      <c r="H1427" s="50" t="s">
        <v>1678</v>
      </c>
      <c r="I1427" s="51"/>
      <c r="J1427" s="52">
        <v>30</v>
      </c>
      <c r="K1427" s="52"/>
      <c r="L1427" s="53">
        <v>43648</v>
      </c>
      <c r="M1427" s="54">
        <f t="shared" si="633"/>
        <v>2</v>
      </c>
      <c r="N1427" s="52">
        <f t="shared" si="634"/>
        <v>27</v>
      </c>
      <c r="O1427" s="55">
        <f t="shared" ca="1" si="635"/>
        <v>28</v>
      </c>
      <c r="P1427" s="55" t="str">
        <f t="shared" ca="1" si="636"/>
        <v>2019.7</v>
      </c>
      <c r="Q1427" s="56">
        <f t="shared" si="637"/>
        <v>86100</v>
      </c>
      <c r="R1427" s="52">
        <f t="shared" ca="1" si="638"/>
        <v>8</v>
      </c>
      <c r="S1427" s="52"/>
      <c r="T1427" s="52" t="str">
        <f t="shared" ca="1" si="639"/>
        <v>OV</v>
      </c>
      <c r="U1427" s="57" t="s">
        <v>178</v>
      </c>
      <c r="V1427" s="58">
        <f t="shared" ca="1" si="640"/>
        <v>0</v>
      </c>
      <c r="W1427" s="59"/>
      <c r="X1427" s="60"/>
      <c r="Y1427" s="61">
        <v>86100</v>
      </c>
      <c r="Z1427" s="56">
        <f t="shared" ca="1" si="644"/>
        <v>0</v>
      </c>
      <c r="AA1427" s="56">
        <f t="shared" ca="1" si="644"/>
        <v>0</v>
      </c>
      <c r="AB1427" s="56">
        <f t="shared" ca="1" si="644"/>
        <v>0</v>
      </c>
      <c r="AC1427" s="56">
        <f t="shared" ca="1" si="644"/>
        <v>0</v>
      </c>
      <c r="AD1427" s="56">
        <f t="shared" ca="1" si="644"/>
        <v>0</v>
      </c>
      <c r="AE1427" s="56">
        <f t="shared" ca="1" si="644"/>
        <v>0</v>
      </c>
      <c r="AF1427" s="56">
        <f t="shared" ca="1" si="644"/>
        <v>0</v>
      </c>
      <c r="AG1427" s="56">
        <f t="shared" ca="1" si="644"/>
        <v>0</v>
      </c>
      <c r="AH1427" s="56">
        <f t="shared" ca="1" si="644"/>
        <v>0</v>
      </c>
      <c r="AI1427" s="56">
        <f t="shared" ca="1" si="644"/>
        <v>86100</v>
      </c>
      <c r="AJ1427" s="56">
        <f t="shared" ca="1" si="645"/>
        <v>0</v>
      </c>
      <c r="AK1427" s="56">
        <f t="shared" ca="1" si="645"/>
        <v>0</v>
      </c>
      <c r="AL1427" s="56">
        <f t="shared" ca="1" si="645"/>
        <v>0</v>
      </c>
      <c r="AM1427" s="56">
        <f t="shared" ca="1" si="645"/>
        <v>0</v>
      </c>
      <c r="AN1427" s="56">
        <f t="shared" ca="1" si="645"/>
        <v>0</v>
      </c>
      <c r="AO1427" s="56">
        <f t="shared" ca="1" si="645"/>
        <v>0</v>
      </c>
      <c r="AP1427" s="56">
        <f t="shared" ca="1" si="645"/>
        <v>0</v>
      </c>
      <c r="AQ1427" s="56">
        <f t="shared" ca="1" si="645"/>
        <v>0</v>
      </c>
      <c r="AR1427" s="56">
        <f t="shared" ca="1" si="645"/>
        <v>0</v>
      </c>
      <c r="AS1427" s="56">
        <f t="shared" ca="1" si="645"/>
        <v>0</v>
      </c>
      <c r="AT1427" s="56">
        <f t="shared" ca="1" si="646"/>
        <v>0</v>
      </c>
      <c r="AU1427" s="56">
        <f t="shared" ca="1" si="646"/>
        <v>0</v>
      </c>
      <c r="AV1427" s="56">
        <f t="shared" ca="1" si="646"/>
        <v>0</v>
      </c>
      <c r="AW1427" s="56">
        <f t="shared" ca="1" si="646"/>
        <v>0</v>
      </c>
      <c r="AX1427" s="56">
        <f t="shared" ca="1" si="646"/>
        <v>0</v>
      </c>
      <c r="AY1427" s="56">
        <f t="shared" ca="1" si="646"/>
        <v>0</v>
      </c>
      <c r="AZ1427" s="56">
        <f t="shared" ca="1" si="646"/>
        <v>0</v>
      </c>
      <c r="BA1427" s="56">
        <f t="shared" ca="1" si="646"/>
        <v>0</v>
      </c>
      <c r="BB1427" s="56">
        <f t="shared" ca="1" si="646"/>
        <v>0</v>
      </c>
      <c r="BC1427" s="56">
        <f t="shared" ca="1" si="646"/>
        <v>0</v>
      </c>
      <c r="BD1427" s="56">
        <f t="shared" ca="1" si="646"/>
        <v>0</v>
      </c>
      <c r="BE1427" s="56">
        <f t="shared" ca="1" si="646"/>
        <v>0</v>
      </c>
      <c r="BF1427" s="56">
        <f t="shared" ca="1" si="646"/>
        <v>0</v>
      </c>
      <c r="BG1427" s="56">
        <f t="shared" ca="1" si="646"/>
        <v>0</v>
      </c>
      <c r="BH1427" s="1"/>
    </row>
    <row r="1428" spans="2:60" s="4" customFormat="1" ht="12" customHeight="1" x14ac:dyDescent="0.2">
      <c r="B1428" s="3" t="s">
        <v>1727</v>
      </c>
      <c r="C1428" s="4" t="s">
        <v>1727</v>
      </c>
      <c r="E1428" s="62"/>
      <c r="F1428" s="63" t="s">
        <v>1678</v>
      </c>
      <c r="G1428" s="50" t="s">
        <v>1678</v>
      </c>
      <c r="H1428" s="50" t="s">
        <v>1678</v>
      </c>
      <c r="I1428" s="51"/>
      <c r="J1428" s="52">
        <v>30</v>
      </c>
      <c r="K1428" s="52"/>
      <c r="L1428" s="53">
        <v>43655</v>
      </c>
      <c r="M1428" s="54">
        <f t="shared" si="633"/>
        <v>2</v>
      </c>
      <c r="N1428" s="52">
        <f t="shared" si="634"/>
        <v>28</v>
      </c>
      <c r="O1428" s="55">
        <f t="shared" ca="1" si="635"/>
        <v>28</v>
      </c>
      <c r="P1428" s="55" t="str">
        <f t="shared" ca="1" si="636"/>
        <v>2019.7</v>
      </c>
      <c r="Q1428" s="56">
        <f t="shared" si="637"/>
        <v>0</v>
      </c>
      <c r="R1428" s="52">
        <f t="shared" ca="1" si="638"/>
        <v>1</v>
      </c>
      <c r="S1428" s="52"/>
      <c r="T1428" s="52" t="str">
        <f t="shared" ca="1" si="639"/>
        <v>OV</v>
      </c>
      <c r="U1428" s="57" t="s">
        <v>178</v>
      </c>
      <c r="V1428" s="58">
        <f t="shared" ca="1" si="640"/>
        <v>0</v>
      </c>
      <c r="W1428" s="59"/>
      <c r="X1428" s="60"/>
      <c r="Y1428" s="61">
        <v>0</v>
      </c>
      <c r="Z1428" s="56">
        <f t="shared" ca="1" si="644"/>
        <v>0</v>
      </c>
      <c r="AA1428" s="56">
        <f t="shared" ca="1" si="644"/>
        <v>0</v>
      </c>
      <c r="AB1428" s="56">
        <f t="shared" ca="1" si="644"/>
        <v>0</v>
      </c>
      <c r="AC1428" s="56">
        <f t="shared" ca="1" si="644"/>
        <v>0</v>
      </c>
      <c r="AD1428" s="56">
        <f t="shared" ca="1" si="644"/>
        <v>0</v>
      </c>
      <c r="AE1428" s="56">
        <f t="shared" ca="1" si="644"/>
        <v>0</v>
      </c>
      <c r="AF1428" s="56">
        <f t="shared" ca="1" si="644"/>
        <v>0</v>
      </c>
      <c r="AG1428" s="56">
        <f t="shared" ca="1" si="644"/>
        <v>0</v>
      </c>
      <c r="AH1428" s="56">
        <f t="shared" ca="1" si="644"/>
        <v>0</v>
      </c>
      <c r="AI1428" s="56">
        <f t="shared" ca="1" si="644"/>
        <v>0</v>
      </c>
      <c r="AJ1428" s="56">
        <f t="shared" ca="1" si="645"/>
        <v>0</v>
      </c>
      <c r="AK1428" s="56">
        <f t="shared" ca="1" si="645"/>
        <v>0</v>
      </c>
      <c r="AL1428" s="56">
        <f t="shared" ca="1" si="645"/>
        <v>0</v>
      </c>
      <c r="AM1428" s="56">
        <f t="shared" ca="1" si="645"/>
        <v>0</v>
      </c>
      <c r="AN1428" s="56">
        <f t="shared" ca="1" si="645"/>
        <v>0</v>
      </c>
      <c r="AO1428" s="56">
        <f t="shared" ca="1" si="645"/>
        <v>0</v>
      </c>
      <c r="AP1428" s="56">
        <f t="shared" ca="1" si="645"/>
        <v>0</v>
      </c>
      <c r="AQ1428" s="56">
        <f t="shared" ca="1" si="645"/>
        <v>0</v>
      </c>
      <c r="AR1428" s="56">
        <f t="shared" ca="1" si="645"/>
        <v>0</v>
      </c>
      <c r="AS1428" s="56">
        <f t="shared" ca="1" si="645"/>
        <v>0</v>
      </c>
      <c r="AT1428" s="56">
        <f t="shared" ca="1" si="646"/>
        <v>0</v>
      </c>
      <c r="AU1428" s="56">
        <f t="shared" ca="1" si="646"/>
        <v>0</v>
      </c>
      <c r="AV1428" s="56">
        <f t="shared" ca="1" si="646"/>
        <v>0</v>
      </c>
      <c r="AW1428" s="56">
        <f t="shared" ca="1" si="646"/>
        <v>0</v>
      </c>
      <c r="AX1428" s="56">
        <f t="shared" ca="1" si="646"/>
        <v>0</v>
      </c>
      <c r="AY1428" s="56">
        <f t="shared" ca="1" si="646"/>
        <v>0</v>
      </c>
      <c r="AZ1428" s="56">
        <f t="shared" ca="1" si="646"/>
        <v>0</v>
      </c>
      <c r="BA1428" s="56">
        <f t="shared" ca="1" si="646"/>
        <v>0</v>
      </c>
      <c r="BB1428" s="56">
        <f t="shared" ca="1" si="646"/>
        <v>0</v>
      </c>
      <c r="BC1428" s="56">
        <f t="shared" ca="1" si="646"/>
        <v>0</v>
      </c>
      <c r="BD1428" s="56">
        <f t="shared" ca="1" si="646"/>
        <v>0</v>
      </c>
      <c r="BE1428" s="56">
        <f t="shared" ca="1" si="646"/>
        <v>0</v>
      </c>
      <c r="BF1428" s="56">
        <f t="shared" ca="1" si="646"/>
        <v>0</v>
      </c>
      <c r="BG1428" s="56">
        <f t="shared" ca="1" si="646"/>
        <v>0</v>
      </c>
      <c r="BH1428" s="1"/>
    </row>
    <row r="1429" spans="2:60" s="4" customFormat="1" ht="12" customHeight="1" x14ac:dyDescent="0.2">
      <c r="B1429" s="3" t="s">
        <v>1727</v>
      </c>
      <c r="C1429" s="4" t="s">
        <v>1727</v>
      </c>
      <c r="E1429" s="62"/>
      <c r="F1429" s="63" t="s">
        <v>1678</v>
      </c>
      <c r="G1429" s="50" t="s">
        <v>1678</v>
      </c>
      <c r="H1429" s="50" t="s">
        <v>1678</v>
      </c>
      <c r="I1429" s="51"/>
      <c r="J1429" s="52">
        <v>30</v>
      </c>
      <c r="K1429" s="52"/>
      <c r="L1429" s="53">
        <v>43662</v>
      </c>
      <c r="M1429" s="54">
        <f t="shared" si="633"/>
        <v>2</v>
      </c>
      <c r="N1429" s="52">
        <f t="shared" si="634"/>
        <v>29</v>
      </c>
      <c r="O1429" s="55">
        <f t="shared" ca="1" si="635"/>
        <v>29</v>
      </c>
      <c r="P1429" s="55" t="str">
        <f t="shared" ca="1" si="636"/>
        <v>2019.7</v>
      </c>
      <c r="Q1429" s="56">
        <f t="shared" si="637"/>
        <v>0</v>
      </c>
      <c r="R1429" s="52">
        <f t="shared" ca="1" si="638"/>
        <v>-6</v>
      </c>
      <c r="S1429" s="52"/>
      <c r="T1429" s="52" t="str">
        <f t="shared" ca="1" si="639"/>
        <v/>
      </c>
      <c r="U1429" s="57" t="s">
        <v>178</v>
      </c>
      <c r="V1429" s="58">
        <f t="shared" ca="1" si="640"/>
        <v>0</v>
      </c>
      <c r="W1429" s="59"/>
      <c r="X1429" s="60"/>
      <c r="Y1429" s="61">
        <v>0</v>
      </c>
      <c r="Z1429" s="56">
        <f t="shared" ca="1" si="644"/>
        <v>0</v>
      </c>
      <c r="AA1429" s="56">
        <f t="shared" ca="1" si="644"/>
        <v>0</v>
      </c>
      <c r="AB1429" s="56">
        <f t="shared" ca="1" si="644"/>
        <v>0</v>
      </c>
      <c r="AC1429" s="56">
        <f t="shared" ca="1" si="644"/>
        <v>0</v>
      </c>
      <c r="AD1429" s="56">
        <f t="shared" ca="1" si="644"/>
        <v>0</v>
      </c>
      <c r="AE1429" s="56">
        <f t="shared" ca="1" si="644"/>
        <v>0</v>
      </c>
      <c r="AF1429" s="56">
        <f t="shared" ca="1" si="644"/>
        <v>0</v>
      </c>
      <c r="AG1429" s="56">
        <f t="shared" ca="1" si="644"/>
        <v>0</v>
      </c>
      <c r="AH1429" s="56">
        <f t="shared" ca="1" si="644"/>
        <v>0</v>
      </c>
      <c r="AI1429" s="56">
        <f t="shared" ca="1" si="644"/>
        <v>0</v>
      </c>
      <c r="AJ1429" s="56">
        <f t="shared" ca="1" si="645"/>
        <v>0</v>
      </c>
      <c r="AK1429" s="56">
        <f t="shared" ca="1" si="645"/>
        <v>0</v>
      </c>
      <c r="AL1429" s="56">
        <f t="shared" ca="1" si="645"/>
        <v>0</v>
      </c>
      <c r="AM1429" s="56">
        <f t="shared" ca="1" si="645"/>
        <v>0</v>
      </c>
      <c r="AN1429" s="56">
        <f t="shared" ca="1" si="645"/>
        <v>0</v>
      </c>
      <c r="AO1429" s="56">
        <f t="shared" ca="1" si="645"/>
        <v>0</v>
      </c>
      <c r="AP1429" s="56">
        <f t="shared" ca="1" si="645"/>
        <v>0</v>
      </c>
      <c r="AQ1429" s="56">
        <f t="shared" ca="1" si="645"/>
        <v>0</v>
      </c>
      <c r="AR1429" s="56">
        <f t="shared" ca="1" si="645"/>
        <v>0</v>
      </c>
      <c r="AS1429" s="56">
        <f t="shared" ca="1" si="645"/>
        <v>0</v>
      </c>
      <c r="AT1429" s="56">
        <f t="shared" ca="1" si="646"/>
        <v>0</v>
      </c>
      <c r="AU1429" s="56">
        <f t="shared" ca="1" si="646"/>
        <v>0</v>
      </c>
      <c r="AV1429" s="56">
        <f t="shared" ca="1" si="646"/>
        <v>0</v>
      </c>
      <c r="AW1429" s="56">
        <f t="shared" ca="1" si="646"/>
        <v>0</v>
      </c>
      <c r="AX1429" s="56">
        <f t="shared" ca="1" si="646"/>
        <v>0</v>
      </c>
      <c r="AY1429" s="56">
        <f t="shared" ca="1" si="646"/>
        <v>0</v>
      </c>
      <c r="AZ1429" s="56">
        <f t="shared" ca="1" si="646"/>
        <v>0</v>
      </c>
      <c r="BA1429" s="56">
        <f t="shared" ca="1" si="646"/>
        <v>0</v>
      </c>
      <c r="BB1429" s="56">
        <f t="shared" ca="1" si="646"/>
        <v>0</v>
      </c>
      <c r="BC1429" s="56">
        <f t="shared" ca="1" si="646"/>
        <v>0</v>
      </c>
      <c r="BD1429" s="56">
        <f t="shared" ca="1" si="646"/>
        <v>0</v>
      </c>
      <c r="BE1429" s="56">
        <f t="shared" ca="1" si="646"/>
        <v>0</v>
      </c>
      <c r="BF1429" s="56">
        <f t="shared" ca="1" si="646"/>
        <v>0</v>
      </c>
      <c r="BG1429" s="56">
        <f t="shared" ca="1" si="646"/>
        <v>0</v>
      </c>
      <c r="BH1429" s="1"/>
    </row>
    <row r="1430" spans="2:60" s="4" customFormat="1" ht="12" customHeight="1" x14ac:dyDescent="0.2">
      <c r="B1430" s="3" t="s">
        <v>1727</v>
      </c>
      <c r="C1430" s="4" t="s">
        <v>1727</v>
      </c>
      <c r="E1430" s="62"/>
      <c r="F1430" s="63" t="s">
        <v>1678</v>
      </c>
      <c r="G1430" s="50" t="s">
        <v>1678</v>
      </c>
      <c r="H1430" s="50" t="s">
        <v>1678</v>
      </c>
      <c r="I1430" s="51"/>
      <c r="J1430" s="52">
        <v>30</v>
      </c>
      <c r="K1430" s="52"/>
      <c r="L1430" s="53">
        <v>43669</v>
      </c>
      <c r="M1430" s="54">
        <f t="shared" si="633"/>
        <v>2</v>
      </c>
      <c r="N1430" s="52">
        <f t="shared" si="634"/>
        <v>30</v>
      </c>
      <c r="O1430" s="55">
        <f t="shared" ca="1" si="635"/>
        <v>30</v>
      </c>
      <c r="P1430" s="55" t="str">
        <f t="shared" ca="1" si="636"/>
        <v>2019.7</v>
      </c>
      <c r="Q1430" s="56">
        <f t="shared" si="637"/>
        <v>0</v>
      </c>
      <c r="R1430" s="52">
        <f t="shared" ca="1" si="638"/>
        <v>-13</v>
      </c>
      <c r="S1430" s="52"/>
      <c r="T1430" s="52" t="str">
        <f t="shared" ca="1" si="639"/>
        <v/>
      </c>
      <c r="U1430" s="57" t="s">
        <v>178</v>
      </c>
      <c r="V1430" s="58">
        <f t="shared" ca="1" si="640"/>
        <v>0</v>
      </c>
      <c r="W1430" s="59"/>
      <c r="X1430" s="60"/>
      <c r="Y1430" s="61">
        <v>0</v>
      </c>
      <c r="Z1430" s="56">
        <f t="shared" ca="1" si="644"/>
        <v>0</v>
      </c>
      <c r="AA1430" s="56">
        <f t="shared" ca="1" si="644"/>
        <v>0</v>
      </c>
      <c r="AB1430" s="56">
        <f t="shared" ca="1" si="644"/>
        <v>0</v>
      </c>
      <c r="AC1430" s="56">
        <f t="shared" ca="1" si="644"/>
        <v>0</v>
      </c>
      <c r="AD1430" s="56">
        <f t="shared" ca="1" si="644"/>
        <v>0</v>
      </c>
      <c r="AE1430" s="56">
        <f t="shared" ca="1" si="644"/>
        <v>0</v>
      </c>
      <c r="AF1430" s="56">
        <f t="shared" ca="1" si="644"/>
        <v>0</v>
      </c>
      <c r="AG1430" s="56">
        <f t="shared" ca="1" si="644"/>
        <v>0</v>
      </c>
      <c r="AH1430" s="56">
        <f t="shared" ca="1" si="644"/>
        <v>0</v>
      </c>
      <c r="AI1430" s="56">
        <f t="shared" ca="1" si="644"/>
        <v>0</v>
      </c>
      <c r="AJ1430" s="56">
        <f t="shared" ca="1" si="645"/>
        <v>0</v>
      </c>
      <c r="AK1430" s="56">
        <f t="shared" ca="1" si="645"/>
        <v>0</v>
      </c>
      <c r="AL1430" s="56">
        <f t="shared" ca="1" si="645"/>
        <v>0</v>
      </c>
      <c r="AM1430" s="56">
        <f t="shared" ca="1" si="645"/>
        <v>0</v>
      </c>
      <c r="AN1430" s="56">
        <f t="shared" ca="1" si="645"/>
        <v>0</v>
      </c>
      <c r="AO1430" s="56">
        <f t="shared" ca="1" si="645"/>
        <v>0</v>
      </c>
      <c r="AP1430" s="56">
        <f t="shared" ca="1" si="645"/>
        <v>0</v>
      </c>
      <c r="AQ1430" s="56">
        <f t="shared" ca="1" si="645"/>
        <v>0</v>
      </c>
      <c r="AR1430" s="56">
        <f t="shared" ca="1" si="645"/>
        <v>0</v>
      </c>
      <c r="AS1430" s="56">
        <f t="shared" ca="1" si="645"/>
        <v>0</v>
      </c>
      <c r="AT1430" s="56">
        <f t="shared" ca="1" si="646"/>
        <v>0</v>
      </c>
      <c r="AU1430" s="56">
        <f t="shared" ca="1" si="646"/>
        <v>0</v>
      </c>
      <c r="AV1430" s="56">
        <f t="shared" ca="1" si="646"/>
        <v>0</v>
      </c>
      <c r="AW1430" s="56">
        <f t="shared" ca="1" si="646"/>
        <v>0</v>
      </c>
      <c r="AX1430" s="56">
        <f t="shared" ca="1" si="646"/>
        <v>0</v>
      </c>
      <c r="AY1430" s="56">
        <f t="shared" ca="1" si="646"/>
        <v>0</v>
      </c>
      <c r="AZ1430" s="56">
        <f t="shared" ca="1" si="646"/>
        <v>0</v>
      </c>
      <c r="BA1430" s="56">
        <f t="shared" ca="1" si="646"/>
        <v>0</v>
      </c>
      <c r="BB1430" s="56">
        <f t="shared" ca="1" si="646"/>
        <v>0</v>
      </c>
      <c r="BC1430" s="56">
        <f t="shared" ca="1" si="646"/>
        <v>0</v>
      </c>
      <c r="BD1430" s="56">
        <f t="shared" ca="1" si="646"/>
        <v>0</v>
      </c>
      <c r="BE1430" s="56">
        <f t="shared" ca="1" si="646"/>
        <v>0</v>
      </c>
      <c r="BF1430" s="56">
        <f t="shared" ca="1" si="646"/>
        <v>0</v>
      </c>
      <c r="BG1430" s="56">
        <f t="shared" ca="1" si="646"/>
        <v>0</v>
      </c>
      <c r="BH1430" s="1"/>
    </row>
    <row r="1431" spans="2:60" s="4" customFormat="1" ht="12" customHeight="1" x14ac:dyDescent="0.2">
      <c r="B1431" s="3" t="s">
        <v>1727</v>
      </c>
      <c r="C1431" s="4" t="s">
        <v>1727</v>
      </c>
      <c r="E1431" s="62"/>
      <c r="F1431" s="63" t="s">
        <v>1678</v>
      </c>
      <c r="G1431" s="50" t="s">
        <v>1678</v>
      </c>
      <c r="H1431" s="50" t="s">
        <v>1678</v>
      </c>
      <c r="I1431" s="51"/>
      <c r="J1431" s="52">
        <v>30</v>
      </c>
      <c r="K1431" s="52"/>
      <c r="L1431" s="53">
        <v>43676</v>
      </c>
      <c r="M1431" s="54">
        <f t="shared" si="633"/>
        <v>2</v>
      </c>
      <c r="N1431" s="52">
        <f t="shared" si="634"/>
        <v>31</v>
      </c>
      <c r="O1431" s="55">
        <f t="shared" ca="1" si="635"/>
        <v>31</v>
      </c>
      <c r="P1431" s="55" t="str">
        <f t="shared" ca="1" si="636"/>
        <v>2019.7</v>
      </c>
      <c r="Q1431" s="56">
        <f t="shared" si="637"/>
        <v>17022.631322435489</v>
      </c>
      <c r="R1431" s="52">
        <f t="shared" ca="1" si="638"/>
        <v>-20</v>
      </c>
      <c r="S1431" s="52"/>
      <c r="T1431" s="52" t="str">
        <f t="shared" ca="1" si="639"/>
        <v/>
      </c>
      <c r="U1431" s="57" t="s">
        <v>178</v>
      </c>
      <c r="V1431" s="58">
        <f t="shared" ca="1" si="640"/>
        <v>0</v>
      </c>
      <c r="W1431" s="59"/>
      <c r="X1431" s="60"/>
      <c r="Y1431" s="61">
        <v>17022.631322435489</v>
      </c>
      <c r="Z1431" s="56">
        <f t="shared" ca="1" si="644"/>
        <v>0</v>
      </c>
      <c r="AA1431" s="56">
        <f t="shared" ca="1" si="644"/>
        <v>0</v>
      </c>
      <c r="AB1431" s="56">
        <f t="shared" ca="1" si="644"/>
        <v>0</v>
      </c>
      <c r="AC1431" s="56">
        <f t="shared" ca="1" si="644"/>
        <v>0</v>
      </c>
      <c r="AD1431" s="56">
        <f t="shared" ca="1" si="644"/>
        <v>0</v>
      </c>
      <c r="AE1431" s="56">
        <f t="shared" ca="1" si="644"/>
        <v>0</v>
      </c>
      <c r="AF1431" s="56">
        <f t="shared" ca="1" si="644"/>
        <v>0</v>
      </c>
      <c r="AG1431" s="56">
        <f t="shared" ca="1" si="644"/>
        <v>0</v>
      </c>
      <c r="AH1431" s="56">
        <f t="shared" ca="1" si="644"/>
        <v>0</v>
      </c>
      <c r="AI1431" s="56">
        <f t="shared" ca="1" si="644"/>
        <v>0</v>
      </c>
      <c r="AJ1431" s="56">
        <f t="shared" ca="1" si="645"/>
        <v>0</v>
      </c>
      <c r="AK1431" s="56">
        <f t="shared" ca="1" si="645"/>
        <v>0</v>
      </c>
      <c r="AL1431" s="56">
        <f t="shared" ca="1" si="645"/>
        <v>17022.631322435489</v>
      </c>
      <c r="AM1431" s="56">
        <f t="shared" ca="1" si="645"/>
        <v>0</v>
      </c>
      <c r="AN1431" s="56">
        <f t="shared" ca="1" si="645"/>
        <v>0</v>
      </c>
      <c r="AO1431" s="56">
        <f t="shared" ca="1" si="645"/>
        <v>0</v>
      </c>
      <c r="AP1431" s="56">
        <f t="shared" ca="1" si="645"/>
        <v>0</v>
      </c>
      <c r="AQ1431" s="56">
        <f t="shared" ca="1" si="645"/>
        <v>0</v>
      </c>
      <c r="AR1431" s="56">
        <f t="shared" ca="1" si="645"/>
        <v>0</v>
      </c>
      <c r="AS1431" s="56">
        <f t="shared" ca="1" si="645"/>
        <v>0</v>
      </c>
      <c r="AT1431" s="56">
        <f t="shared" ca="1" si="646"/>
        <v>0</v>
      </c>
      <c r="AU1431" s="56">
        <f t="shared" ca="1" si="646"/>
        <v>0</v>
      </c>
      <c r="AV1431" s="56">
        <f t="shared" ca="1" si="646"/>
        <v>0</v>
      </c>
      <c r="AW1431" s="56">
        <f t="shared" ca="1" si="646"/>
        <v>0</v>
      </c>
      <c r="AX1431" s="56">
        <f t="shared" ca="1" si="646"/>
        <v>0</v>
      </c>
      <c r="AY1431" s="56">
        <f t="shared" ca="1" si="646"/>
        <v>0</v>
      </c>
      <c r="AZ1431" s="56">
        <f t="shared" ca="1" si="646"/>
        <v>0</v>
      </c>
      <c r="BA1431" s="56">
        <f t="shared" ca="1" si="646"/>
        <v>0</v>
      </c>
      <c r="BB1431" s="56">
        <f t="shared" ca="1" si="646"/>
        <v>0</v>
      </c>
      <c r="BC1431" s="56">
        <f t="shared" ca="1" si="646"/>
        <v>0</v>
      </c>
      <c r="BD1431" s="56">
        <f t="shared" ca="1" si="646"/>
        <v>0</v>
      </c>
      <c r="BE1431" s="56">
        <f t="shared" ca="1" si="646"/>
        <v>0</v>
      </c>
      <c r="BF1431" s="56">
        <f t="shared" ca="1" si="646"/>
        <v>0</v>
      </c>
      <c r="BG1431" s="56">
        <f t="shared" ca="1" si="646"/>
        <v>0</v>
      </c>
      <c r="BH1431" s="1"/>
    </row>
    <row r="1432" spans="2:60" s="4" customFormat="1" ht="12" customHeight="1" x14ac:dyDescent="0.2">
      <c r="B1432" s="3" t="s">
        <v>1727</v>
      </c>
      <c r="C1432" s="4" t="s">
        <v>1727</v>
      </c>
      <c r="E1432" s="62"/>
      <c r="F1432" s="63" t="s">
        <v>1678</v>
      </c>
      <c r="G1432" s="50" t="s">
        <v>1678</v>
      </c>
      <c r="H1432" s="50" t="s">
        <v>1678</v>
      </c>
      <c r="I1432" s="51"/>
      <c r="J1432" s="52">
        <v>30</v>
      </c>
      <c r="K1432" s="52"/>
      <c r="L1432" s="53">
        <v>43683</v>
      </c>
      <c r="M1432" s="54">
        <f t="shared" si="633"/>
        <v>2</v>
      </c>
      <c r="N1432" s="52">
        <f t="shared" si="634"/>
        <v>32</v>
      </c>
      <c r="O1432" s="55">
        <f t="shared" ca="1" si="635"/>
        <v>32</v>
      </c>
      <c r="P1432" s="55" t="str">
        <f t="shared" ca="1" si="636"/>
        <v>2019.8</v>
      </c>
      <c r="Q1432" s="56">
        <f t="shared" si="637"/>
        <v>86100</v>
      </c>
      <c r="R1432" s="52">
        <f t="shared" ca="1" si="638"/>
        <v>-27</v>
      </c>
      <c r="S1432" s="52"/>
      <c r="T1432" s="52" t="str">
        <f t="shared" ca="1" si="639"/>
        <v/>
      </c>
      <c r="U1432" s="57" t="s">
        <v>178</v>
      </c>
      <c r="V1432" s="58">
        <f t="shared" ca="1" si="640"/>
        <v>0</v>
      </c>
      <c r="W1432" s="59"/>
      <c r="X1432" s="60"/>
      <c r="Y1432" s="61">
        <v>86100</v>
      </c>
      <c r="Z1432" s="56">
        <f t="shared" ca="1" si="644"/>
        <v>0</v>
      </c>
      <c r="AA1432" s="56">
        <f t="shared" ca="1" si="644"/>
        <v>0</v>
      </c>
      <c r="AB1432" s="56">
        <f t="shared" ca="1" si="644"/>
        <v>0</v>
      </c>
      <c r="AC1432" s="56">
        <f t="shared" ca="1" si="644"/>
        <v>0</v>
      </c>
      <c r="AD1432" s="56">
        <f t="shared" ca="1" si="644"/>
        <v>0</v>
      </c>
      <c r="AE1432" s="56">
        <f t="shared" ca="1" si="644"/>
        <v>0</v>
      </c>
      <c r="AF1432" s="56">
        <f t="shared" ca="1" si="644"/>
        <v>0</v>
      </c>
      <c r="AG1432" s="56">
        <f t="shared" ca="1" si="644"/>
        <v>0</v>
      </c>
      <c r="AH1432" s="56">
        <f t="shared" ca="1" si="644"/>
        <v>0</v>
      </c>
      <c r="AI1432" s="56">
        <f t="shared" ca="1" si="644"/>
        <v>0</v>
      </c>
      <c r="AJ1432" s="56">
        <f t="shared" ca="1" si="645"/>
        <v>0</v>
      </c>
      <c r="AK1432" s="56">
        <f t="shared" ca="1" si="645"/>
        <v>0</v>
      </c>
      <c r="AL1432" s="56">
        <f t="shared" ca="1" si="645"/>
        <v>0</v>
      </c>
      <c r="AM1432" s="56">
        <f t="shared" ca="1" si="645"/>
        <v>86100</v>
      </c>
      <c r="AN1432" s="56">
        <f t="shared" ca="1" si="645"/>
        <v>0</v>
      </c>
      <c r="AO1432" s="56">
        <f t="shared" ca="1" si="645"/>
        <v>0</v>
      </c>
      <c r="AP1432" s="56">
        <f t="shared" ca="1" si="645"/>
        <v>0</v>
      </c>
      <c r="AQ1432" s="56">
        <f t="shared" ca="1" si="645"/>
        <v>0</v>
      </c>
      <c r="AR1432" s="56">
        <f t="shared" ca="1" si="645"/>
        <v>0</v>
      </c>
      <c r="AS1432" s="56">
        <f t="shared" ca="1" si="645"/>
        <v>0</v>
      </c>
      <c r="AT1432" s="56">
        <f t="shared" ca="1" si="646"/>
        <v>0</v>
      </c>
      <c r="AU1432" s="56">
        <f t="shared" ca="1" si="646"/>
        <v>0</v>
      </c>
      <c r="AV1432" s="56">
        <f t="shared" ca="1" si="646"/>
        <v>0</v>
      </c>
      <c r="AW1432" s="56">
        <f t="shared" ca="1" si="646"/>
        <v>0</v>
      </c>
      <c r="AX1432" s="56">
        <f t="shared" ca="1" si="646"/>
        <v>0</v>
      </c>
      <c r="AY1432" s="56">
        <f t="shared" ca="1" si="646"/>
        <v>0</v>
      </c>
      <c r="AZ1432" s="56">
        <f t="shared" ca="1" si="646"/>
        <v>0</v>
      </c>
      <c r="BA1432" s="56">
        <f t="shared" ca="1" si="646"/>
        <v>0</v>
      </c>
      <c r="BB1432" s="56">
        <f t="shared" ca="1" si="646"/>
        <v>0</v>
      </c>
      <c r="BC1432" s="56">
        <f t="shared" ca="1" si="646"/>
        <v>0</v>
      </c>
      <c r="BD1432" s="56">
        <f t="shared" ca="1" si="646"/>
        <v>0</v>
      </c>
      <c r="BE1432" s="56">
        <f t="shared" ca="1" si="646"/>
        <v>0</v>
      </c>
      <c r="BF1432" s="56">
        <f t="shared" ca="1" si="646"/>
        <v>0</v>
      </c>
      <c r="BG1432" s="56">
        <f t="shared" ca="1" si="646"/>
        <v>0</v>
      </c>
      <c r="BH1432" s="1"/>
    </row>
    <row r="1433" spans="2:60" s="4" customFormat="1" ht="12" customHeight="1" x14ac:dyDescent="0.2">
      <c r="B1433" s="3" t="s">
        <v>1727</v>
      </c>
      <c r="C1433" s="4" t="s">
        <v>1727</v>
      </c>
      <c r="E1433" s="62"/>
      <c r="F1433" s="63" t="s">
        <v>1678</v>
      </c>
      <c r="G1433" s="50" t="s">
        <v>1678</v>
      </c>
      <c r="H1433" s="50" t="s">
        <v>1678</v>
      </c>
      <c r="I1433" s="51"/>
      <c r="J1433" s="52">
        <v>30</v>
      </c>
      <c r="K1433" s="52"/>
      <c r="L1433" s="53">
        <v>43690</v>
      </c>
      <c r="M1433" s="54">
        <f t="shared" si="633"/>
        <v>2</v>
      </c>
      <c r="N1433" s="52">
        <f t="shared" si="634"/>
        <v>33</v>
      </c>
      <c r="O1433" s="55">
        <f t="shared" ca="1" si="635"/>
        <v>33</v>
      </c>
      <c r="P1433" s="55" t="str">
        <f t="shared" ca="1" si="636"/>
        <v>2019.8</v>
      </c>
      <c r="Q1433" s="56">
        <f t="shared" si="637"/>
        <v>0</v>
      </c>
      <c r="R1433" s="52">
        <f t="shared" ca="1" si="638"/>
        <v>-34</v>
      </c>
      <c r="S1433" s="52"/>
      <c r="T1433" s="52" t="str">
        <f t="shared" ca="1" si="639"/>
        <v/>
      </c>
      <c r="U1433" s="57" t="s">
        <v>178</v>
      </c>
      <c r="V1433" s="58">
        <f t="shared" ca="1" si="640"/>
        <v>0</v>
      </c>
      <c r="W1433" s="59"/>
      <c r="X1433" s="60"/>
      <c r="Y1433" s="61">
        <v>0</v>
      </c>
      <c r="Z1433" s="56">
        <f t="shared" ca="1" si="644"/>
        <v>0</v>
      </c>
      <c r="AA1433" s="56">
        <f t="shared" ca="1" si="644"/>
        <v>0</v>
      </c>
      <c r="AB1433" s="56">
        <f t="shared" ca="1" si="644"/>
        <v>0</v>
      </c>
      <c r="AC1433" s="56">
        <f t="shared" ca="1" si="644"/>
        <v>0</v>
      </c>
      <c r="AD1433" s="56">
        <f t="shared" ca="1" si="644"/>
        <v>0</v>
      </c>
      <c r="AE1433" s="56">
        <f t="shared" ca="1" si="644"/>
        <v>0</v>
      </c>
      <c r="AF1433" s="56">
        <f t="shared" ca="1" si="644"/>
        <v>0</v>
      </c>
      <c r="AG1433" s="56">
        <f t="shared" ca="1" si="644"/>
        <v>0</v>
      </c>
      <c r="AH1433" s="56">
        <f t="shared" ca="1" si="644"/>
        <v>0</v>
      </c>
      <c r="AI1433" s="56">
        <f t="shared" ca="1" si="644"/>
        <v>0</v>
      </c>
      <c r="AJ1433" s="56">
        <f t="shared" ca="1" si="645"/>
        <v>0</v>
      </c>
      <c r="AK1433" s="56">
        <f t="shared" ca="1" si="645"/>
        <v>0</v>
      </c>
      <c r="AL1433" s="56">
        <f t="shared" ca="1" si="645"/>
        <v>0</v>
      </c>
      <c r="AM1433" s="56">
        <f t="shared" ca="1" si="645"/>
        <v>0</v>
      </c>
      <c r="AN1433" s="56">
        <f t="shared" ca="1" si="645"/>
        <v>0</v>
      </c>
      <c r="AO1433" s="56">
        <f t="shared" ca="1" si="645"/>
        <v>0</v>
      </c>
      <c r="AP1433" s="56">
        <f t="shared" ca="1" si="645"/>
        <v>0</v>
      </c>
      <c r="AQ1433" s="56">
        <f t="shared" ca="1" si="645"/>
        <v>0</v>
      </c>
      <c r="AR1433" s="56">
        <f t="shared" ca="1" si="645"/>
        <v>0</v>
      </c>
      <c r="AS1433" s="56">
        <f t="shared" ca="1" si="645"/>
        <v>0</v>
      </c>
      <c r="AT1433" s="56">
        <f t="shared" ca="1" si="646"/>
        <v>0</v>
      </c>
      <c r="AU1433" s="56">
        <f t="shared" ca="1" si="646"/>
        <v>0</v>
      </c>
      <c r="AV1433" s="56">
        <f t="shared" ca="1" si="646"/>
        <v>0</v>
      </c>
      <c r="AW1433" s="56">
        <f t="shared" ca="1" si="646"/>
        <v>0</v>
      </c>
      <c r="AX1433" s="56">
        <f t="shared" ca="1" si="646"/>
        <v>0</v>
      </c>
      <c r="AY1433" s="56">
        <f t="shared" ca="1" si="646"/>
        <v>0</v>
      </c>
      <c r="AZ1433" s="56">
        <f t="shared" ca="1" si="646"/>
        <v>0</v>
      </c>
      <c r="BA1433" s="56">
        <f t="shared" ca="1" si="646"/>
        <v>0</v>
      </c>
      <c r="BB1433" s="56">
        <f t="shared" ca="1" si="646"/>
        <v>0</v>
      </c>
      <c r="BC1433" s="56">
        <f t="shared" ca="1" si="646"/>
        <v>0</v>
      </c>
      <c r="BD1433" s="56">
        <f t="shared" ca="1" si="646"/>
        <v>0</v>
      </c>
      <c r="BE1433" s="56">
        <f t="shared" ca="1" si="646"/>
        <v>0</v>
      </c>
      <c r="BF1433" s="56">
        <f t="shared" ca="1" si="646"/>
        <v>0</v>
      </c>
      <c r="BG1433" s="56">
        <f t="shared" ca="1" si="646"/>
        <v>0</v>
      </c>
      <c r="BH1433" s="1"/>
    </row>
    <row r="1434" spans="2:60" s="4" customFormat="1" ht="12" customHeight="1" x14ac:dyDescent="0.2">
      <c r="B1434" s="3" t="s">
        <v>1727</v>
      </c>
      <c r="C1434" s="4" t="s">
        <v>1727</v>
      </c>
      <c r="E1434" s="62"/>
      <c r="F1434" s="63" t="s">
        <v>1678</v>
      </c>
      <c r="G1434" s="50" t="s">
        <v>1678</v>
      </c>
      <c r="H1434" s="50" t="s">
        <v>1678</v>
      </c>
      <c r="I1434" s="51"/>
      <c r="J1434" s="52">
        <v>30</v>
      </c>
      <c r="K1434" s="52"/>
      <c r="L1434" s="53">
        <v>43697</v>
      </c>
      <c r="M1434" s="54">
        <f t="shared" si="633"/>
        <v>2</v>
      </c>
      <c r="N1434" s="52">
        <f t="shared" si="634"/>
        <v>34</v>
      </c>
      <c r="O1434" s="55">
        <f t="shared" ca="1" si="635"/>
        <v>34</v>
      </c>
      <c r="P1434" s="55" t="str">
        <f t="shared" ca="1" si="636"/>
        <v>2019.8</v>
      </c>
      <c r="Q1434" s="56">
        <f t="shared" si="637"/>
        <v>0</v>
      </c>
      <c r="R1434" s="52">
        <f t="shared" ca="1" si="638"/>
        <v>-41</v>
      </c>
      <c r="S1434" s="52"/>
      <c r="T1434" s="52" t="str">
        <f t="shared" ca="1" si="639"/>
        <v/>
      </c>
      <c r="U1434" s="57" t="s">
        <v>178</v>
      </c>
      <c r="V1434" s="58">
        <f t="shared" ca="1" si="640"/>
        <v>0</v>
      </c>
      <c r="W1434" s="59"/>
      <c r="X1434" s="60"/>
      <c r="Y1434" s="61">
        <v>0</v>
      </c>
      <c r="Z1434" s="56">
        <f t="shared" ref="Z1434:AI1443" ca="1" si="647">IF($O1434-WEEKNUM(Z$1815)=0,$Y1434,0)</f>
        <v>0</v>
      </c>
      <c r="AA1434" s="56">
        <f t="shared" ca="1" si="647"/>
        <v>0</v>
      </c>
      <c r="AB1434" s="56">
        <f t="shared" ca="1" si="647"/>
        <v>0</v>
      </c>
      <c r="AC1434" s="56">
        <f t="shared" ca="1" si="647"/>
        <v>0</v>
      </c>
      <c r="AD1434" s="56">
        <f t="shared" ca="1" si="647"/>
        <v>0</v>
      </c>
      <c r="AE1434" s="56">
        <f t="shared" ca="1" si="647"/>
        <v>0</v>
      </c>
      <c r="AF1434" s="56">
        <f t="shared" ca="1" si="647"/>
        <v>0</v>
      </c>
      <c r="AG1434" s="56">
        <f t="shared" ca="1" si="647"/>
        <v>0</v>
      </c>
      <c r="AH1434" s="56">
        <f t="shared" ca="1" si="647"/>
        <v>0</v>
      </c>
      <c r="AI1434" s="56">
        <f t="shared" ca="1" si="647"/>
        <v>0</v>
      </c>
      <c r="AJ1434" s="56">
        <f t="shared" ref="AJ1434:AS1443" ca="1" si="648">IF($O1434-WEEKNUM(AJ$1815)=0,$Y1434,0)</f>
        <v>0</v>
      </c>
      <c r="AK1434" s="56">
        <f t="shared" ca="1" si="648"/>
        <v>0</v>
      </c>
      <c r="AL1434" s="56">
        <f t="shared" ca="1" si="648"/>
        <v>0</v>
      </c>
      <c r="AM1434" s="56">
        <f t="shared" ca="1" si="648"/>
        <v>0</v>
      </c>
      <c r="AN1434" s="56">
        <f t="shared" ca="1" si="648"/>
        <v>0</v>
      </c>
      <c r="AO1434" s="56">
        <f t="shared" ca="1" si="648"/>
        <v>0</v>
      </c>
      <c r="AP1434" s="56">
        <f t="shared" ca="1" si="648"/>
        <v>0</v>
      </c>
      <c r="AQ1434" s="56">
        <f t="shared" ca="1" si="648"/>
        <v>0</v>
      </c>
      <c r="AR1434" s="56">
        <f t="shared" ca="1" si="648"/>
        <v>0</v>
      </c>
      <c r="AS1434" s="56">
        <f t="shared" ca="1" si="648"/>
        <v>0</v>
      </c>
      <c r="AT1434" s="56">
        <f t="shared" ref="AT1434:BG1443" ca="1" si="649">IF($O1434-WEEKNUM(AT$1815)=0,$Y1434,0)</f>
        <v>0</v>
      </c>
      <c r="AU1434" s="56">
        <f t="shared" ca="1" si="649"/>
        <v>0</v>
      </c>
      <c r="AV1434" s="56">
        <f t="shared" ca="1" si="649"/>
        <v>0</v>
      </c>
      <c r="AW1434" s="56">
        <f t="shared" ca="1" si="649"/>
        <v>0</v>
      </c>
      <c r="AX1434" s="56">
        <f t="shared" ca="1" si="649"/>
        <v>0</v>
      </c>
      <c r="AY1434" s="56">
        <f t="shared" ca="1" si="649"/>
        <v>0</v>
      </c>
      <c r="AZ1434" s="56">
        <f t="shared" ca="1" si="649"/>
        <v>0</v>
      </c>
      <c r="BA1434" s="56">
        <f t="shared" ca="1" si="649"/>
        <v>0</v>
      </c>
      <c r="BB1434" s="56">
        <f t="shared" ca="1" si="649"/>
        <v>0</v>
      </c>
      <c r="BC1434" s="56">
        <f t="shared" ca="1" si="649"/>
        <v>0</v>
      </c>
      <c r="BD1434" s="56">
        <f t="shared" ca="1" si="649"/>
        <v>0</v>
      </c>
      <c r="BE1434" s="56">
        <f t="shared" ca="1" si="649"/>
        <v>0</v>
      </c>
      <c r="BF1434" s="56">
        <f t="shared" ca="1" si="649"/>
        <v>0</v>
      </c>
      <c r="BG1434" s="56">
        <f t="shared" ca="1" si="649"/>
        <v>0</v>
      </c>
      <c r="BH1434" s="1"/>
    </row>
    <row r="1435" spans="2:60" s="4" customFormat="1" ht="12" customHeight="1" x14ac:dyDescent="0.2">
      <c r="B1435" s="3" t="s">
        <v>1727</v>
      </c>
      <c r="C1435" s="4" t="s">
        <v>1727</v>
      </c>
      <c r="E1435" s="62"/>
      <c r="F1435" s="63" t="s">
        <v>1678</v>
      </c>
      <c r="G1435" s="50" t="s">
        <v>1678</v>
      </c>
      <c r="H1435" s="50" t="s">
        <v>1678</v>
      </c>
      <c r="I1435" s="51"/>
      <c r="J1435" s="52">
        <v>30</v>
      </c>
      <c r="K1435" s="52"/>
      <c r="L1435" s="53">
        <v>43704</v>
      </c>
      <c r="M1435" s="54">
        <f t="shared" si="633"/>
        <v>2</v>
      </c>
      <c r="N1435" s="52">
        <f t="shared" si="634"/>
        <v>35</v>
      </c>
      <c r="O1435" s="55">
        <f t="shared" ca="1" si="635"/>
        <v>35</v>
      </c>
      <c r="P1435" s="55" t="str">
        <f t="shared" ca="1" si="636"/>
        <v>2019.8</v>
      </c>
      <c r="Q1435" s="56">
        <f t="shared" si="637"/>
        <v>19698.324446374281</v>
      </c>
      <c r="R1435" s="52">
        <f t="shared" ca="1" si="638"/>
        <v>-48</v>
      </c>
      <c r="S1435" s="52"/>
      <c r="T1435" s="52" t="str">
        <f t="shared" ca="1" si="639"/>
        <v/>
      </c>
      <c r="U1435" s="57" t="s">
        <v>178</v>
      </c>
      <c r="V1435" s="58">
        <f t="shared" ca="1" si="640"/>
        <v>0</v>
      </c>
      <c r="W1435" s="59"/>
      <c r="X1435" s="60"/>
      <c r="Y1435" s="61">
        <v>19698.324446374281</v>
      </c>
      <c r="Z1435" s="56">
        <f t="shared" ca="1" si="647"/>
        <v>0</v>
      </c>
      <c r="AA1435" s="56">
        <f t="shared" ca="1" si="647"/>
        <v>0</v>
      </c>
      <c r="AB1435" s="56">
        <f t="shared" ca="1" si="647"/>
        <v>0</v>
      </c>
      <c r="AC1435" s="56">
        <f t="shared" ca="1" si="647"/>
        <v>0</v>
      </c>
      <c r="AD1435" s="56">
        <f t="shared" ca="1" si="647"/>
        <v>0</v>
      </c>
      <c r="AE1435" s="56">
        <f t="shared" ca="1" si="647"/>
        <v>0</v>
      </c>
      <c r="AF1435" s="56">
        <f t="shared" ca="1" si="647"/>
        <v>0</v>
      </c>
      <c r="AG1435" s="56">
        <f t="shared" ca="1" si="647"/>
        <v>0</v>
      </c>
      <c r="AH1435" s="56">
        <f t="shared" ca="1" si="647"/>
        <v>0</v>
      </c>
      <c r="AI1435" s="56">
        <f t="shared" ca="1" si="647"/>
        <v>0</v>
      </c>
      <c r="AJ1435" s="56">
        <f t="shared" ca="1" si="648"/>
        <v>0</v>
      </c>
      <c r="AK1435" s="56">
        <f t="shared" ca="1" si="648"/>
        <v>0</v>
      </c>
      <c r="AL1435" s="56">
        <f t="shared" ca="1" si="648"/>
        <v>0</v>
      </c>
      <c r="AM1435" s="56">
        <f t="shared" ca="1" si="648"/>
        <v>0</v>
      </c>
      <c r="AN1435" s="56">
        <f t="shared" ca="1" si="648"/>
        <v>0</v>
      </c>
      <c r="AO1435" s="56">
        <f t="shared" ca="1" si="648"/>
        <v>0</v>
      </c>
      <c r="AP1435" s="56">
        <f t="shared" ca="1" si="648"/>
        <v>19698.324446374281</v>
      </c>
      <c r="AQ1435" s="56">
        <f t="shared" ca="1" si="648"/>
        <v>0</v>
      </c>
      <c r="AR1435" s="56">
        <f t="shared" ca="1" si="648"/>
        <v>0</v>
      </c>
      <c r="AS1435" s="56">
        <f t="shared" ca="1" si="648"/>
        <v>0</v>
      </c>
      <c r="AT1435" s="56">
        <f t="shared" ca="1" si="649"/>
        <v>0</v>
      </c>
      <c r="AU1435" s="56">
        <f t="shared" ca="1" si="649"/>
        <v>0</v>
      </c>
      <c r="AV1435" s="56">
        <f t="shared" ca="1" si="649"/>
        <v>0</v>
      </c>
      <c r="AW1435" s="56">
        <f t="shared" ca="1" si="649"/>
        <v>0</v>
      </c>
      <c r="AX1435" s="56">
        <f t="shared" ca="1" si="649"/>
        <v>0</v>
      </c>
      <c r="AY1435" s="56">
        <f t="shared" ca="1" si="649"/>
        <v>0</v>
      </c>
      <c r="AZ1435" s="56">
        <f t="shared" ca="1" si="649"/>
        <v>0</v>
      </c>
      <c r="BA1435" s="56">
        <f t="shared" ca="1" si="649"/>
        <v>0</v>
      </c>
      <c r="BB1435" s="56">
        <f t="shared" ca="1" si="649"/>
        <v>0</v>
      </c>
      <c r="BC1435" s="56">
        <f t="shared" ca="1" si="649"/>
        <v>0</v>
      </c>
      <c r="BD1435" s="56">
        <f t="shared" ca="1" si="649"/>
        <v>0</v>
      </c>
      <c r="BE1435" s="56">
        <f t="shared" ca="1" si="649"/>
        <v>0</v>
      </c>
      <c r="BF1435" s="56">
        <f t="shared" ca="1" si="649"/>
        <v>0</v>
      </c>
      <c r="BG1435" s="56">
        <f t="shared" ca="1" si="649"/>
        <v>0</v>
      </c>
      <c r="BH1435" s="1"/>
    </row>
    <row r="1436" spans="2:60" s="4" customFormat="1" ht="12" customHeight="1" x14ac:dyDescent="0.2">
      <c r="B1436" s="3" t="s">
        <v>1727</v>
      </c>
      <c r="C1436" s="4" t="s">
        <v>1727</v>
      </c>
      <c r="E1436" s="62"/>
      <c r="F1436" s="63" t="s">
        <v>1678</v>
      </c>
      <c r="G1436" s="50" t="s">
        <v>1678</v>
      </c>
      <c r="H1436" s="50" t="s">
        <v>1678</v>
      </c>
      <c r="I1436" s="51"/>
      <c r="J1436" s="52">
        <v>30</v>
      </c>
      <c r="K1436" s="52"/>
      <c r="L1436" s="53">
        <v>43711</v>
      </c>
      <c r="M1436" s="54">
        <f t="shared" si="633"/>
        <v>2</v>
      </c>
      <c r="N1436" s="52">
        <f t="shared" si="634"/>
        <v>36</v>
      </c>
      <c r="O1436" s="55">
        <f t="shared" ca="1" si="635"/>
        <v>36</v>
      </c>
      <c r="P1436" s="55" t="str">
        <f t="shared" ca="1" si="636"/>
        <v>2019.9</v>
      </c>
      <c r="Q1436" s="56">
        <f t="shared" si="637"/>
        <v>86100</v>
      </c>
      <c r="R1436" s="52">
        <f t="shared" ca="1" si="638"/>
        <v>-55</v>
      </c>
      <c r="S1436" s="52"/>
      <c r="T1436" s="52" t="str">
        <f t="shared" ca="1" si="639"/>
        <v/>
      </c>
      <c r="U1436" s="57" t="s">
        <v>178</v>
      </c>
      <c r="V1436" s="58">
        <f t="shared" ca="1" si="640"/>
        <v>0</v>
      </c>
      <c r="W1436" s="59"/>
      <c r="X1436" s="60"/>
      <c r="Y1436" s="61">
        <v>86100</v>
      </c>
      <c r="Z1436" s="56">
        <f t="shared" ca="1" si="647"/>
        <v>0</v>
      </c>
      <c r="AA1436" s="56">
        <f t="shared" ca="1" si="647"/>
        <v>0</v>
      </c>
      <c r="AB1436" s="56">
        <f t="shared" ca="1" si="647"/>
        <v>0</v>
      </c>
      <c r="AC1436" s="56">
        <f t="shared" ca="1" si="647"/>
        <v>0</v>
      </c>
      <c r="AD1436" s="56">
        <f t="shared" ca="1" si="647"/>
        <v>0</v>
      </c>
      <c r="AE1436" s="56">
        <f t="shared" ca="1" si="647"/>
        <v>0</v>
      </c>
      <c r="AF1436" s="56">
        <f t="shared" ca="1" si="647"/>
        <v>0</v>
      </c>
      <c r="AG1436" s="56">
        <f t="shared" ca="1" si="647"/>
        <v>0</v>
      </c>
      <c r="AH1436" s="56">
        <f t="shared" ca="1" si="647"/>
        <v>0</v>
      </c>
      <c r="AI1436" s="56">
        <f t="shared" ca="1" si="647"/>
        <v>0</v>
      </c>
      <c r="AJ1436" s="56">
        <f t="shared" ca="1" si="648"/>
        <v>0</v>
      </c>
      <c r="AK1436" s="56">
        <f t="shared" ca="1" si="648"/>
        <v>0</v>
      </c>
      <c r="AL1436" s="56">
        <f t="shared" ca="1" si="648"/>
        <v>0</v>
      </c>
      <c r="AM1436" s="56">
        <f t="shared" ca="1" si="648"/>
        <v>0</v>
      </c>
      <c r="AN1436" s="56">
        <f t="shared" ca="1" si="648"/>
        <v>0</v>
      </c>
      <c r="AO1436" s="56">
        <f t="shared" ca="1" si="648"/>
        <v>0</v>
      </c>
      <c r="AP1436" s="56">
        <f t="shared" ca="1" si="648"/>
        <v>0</v>
      </c>
      <c r="AQ1436" s="56">
        <f t="shared" ca="1" si="648"/>
        <v>86100</v>
      </c>
      <c r="AR1436" s="56">
        <f t="shared" ca="1" si="648"/>
        <v>0</v>
      </c>
      <c r="AS1436" s="56">
        <f t="shared" ca="1" si="648"/>
        <v>0</v>
      </c>
      <c r="AT1436" s="56">
        <f t="shared" ca="1" si="649"/>
        <v>0</v>
      </c>
      <c r="AU1436" s="56">
        <f t="shared" ca="1" si="649"/>
        <v>0</v>
      </c>
      <c r="AV1436" s="56">
        <f t="shared" ca="1" si="649"/>
        <v>0</v>
      </c>
      <c r="AW1436" s="56">
        <f t="shared" ca="1" si="649"/>
        <v>0</v>
      </c>
      <c r="AX1436" s="56">
        <f t="shared" ca="1" si="649"/>
        <v>0</v>
      </c>
      <c r="AY1436" s="56">
        <f t="shared" ca="1" si="649"/>
        <v>0</v>
      </c>
      <c r="AZ1436" s="56">
        <f t="shared" ca="1" si="649"/>
        <v>0</v>
      </c>
      <c r="BA1436" s="56">
        <f t="shared" ca="1" si="649"/>
        <v>0</v>
      </c>
      <c r="BB1436" s="56">
        <f t="shared" ca="1" si="649"/>
        <v>0</v>
      </c>
      <c r="BC1436" s="56">
        <f t="shared" ca="1" si="649"/>
        <v>0</v>
      </c>
      <c r="BD1436" s="56">
        <f t="shared" ca="1" si="649"/>
        <v>0</v>
      </c>
      <c r="BE1436" s="56">
        <f t="shared" ca="1" si="649"/>
        <v>0</v>
      </c>
      <c r="BF1436" s="56">
        <f t="shared" ca="1" si="649"/>
        <v>0</v>
      </c>
      <c r="BG1436" s="56">
        <f t="shared" ca="1" si="649"/>
        <v>0</v>
      </c>
      <c r="BH1436" s="1"/>
    </row>
    <row r="1437" spans="2:60" s="4" customFormat="1" ht="12" customHeight="1" x14ac:dyDescent="0.2">
      <c r="B1437" s="3" t="s">
        <v>1727</v>
      </c>
      <c r="C1437" s="4" t="s">
        <v>1727</v>
      </c>
      <c r="E1437" s="62"/>
      <c r="F1437" s="63" t="s">
        <v>1678</v>
      </c>
      <c r="G1437" s="50" t="s">
        <v>1678</v>
      </c>
      <c r="H1437" s="50" t="s">
        <v>1678</v>
      </c>
      <c r="I1437" s="51"/>
      <c r="J1437" s="52">
        <v>30</v>
      </c>
      <c r="K1437" s="52"/>
      <c r="L1437" s="53">
        <v>43718</v>
      </c>
      <c r="M1437" s="54">
        <f t="shared" si="633"/>
        <v>2</v>
      </c>
      <c r="N1437" s="52">
        <f t="shared" si="634"/>
        <v>37</v>
      </c>
      <c r="O1437" s="55">
        <f t="shared" ca="1" si="635"/>
        <v>37</v>
      </c>
      <c r="P1437" s="55" t="str">
        <f t="shared" ca="1" si="636"/>
        <v>2019.9</v>
      </c>
      <c r="Q1437" s="56">
        <f t="shared" si="637"/>
        <v>0</v>
      </c>
      <c r="R1437" s="52">
        <f t="shared" ca="1" si="638"/>
        <v>-62</v>
      </c>
      <c r="S1437" s="52"/>
      <c r="T1437" s="52" t="str">
        <f t="shared" ca="1" si="639"/>
        <v/>
      </c>
      <c r="U1437" s="57" t="s">
        <v>178</v>
      </c>
      <c r="V1437" s="58">
        <f t="shared" ca="1" si="640"/>
        <v>0</v>
      </c>
      <c r="W1437" s="59"/>
      <c r="X1437" s="60"/>
      <c r="Y1437" s="61">
        <v>0</v>
      </c>
      <c r="Z1437" s="56">
        <f t="shared" ca="1" si="647"/>
        <v>0</v>
      </c>
      <c r="AA1437" s="56">
        <f t="shared" ca="1" si="647"/>
        <v>0</v>
      </c>
      <c r="AB1437" s="56">
        <f t="shared" ca="1" si="647"/>
        <v>0</v>
      </c>
      <c r="AC1437" s="56">
        <f t="shared" ca="1" si="647"/>
        <v>0</v>
      </c>
      <c r="AD1437" s="56">
        <f t="shared" ca="1" si="647"/>
        <v>0</v>
      </c>
      <c r="AE1437" s="56">
        <f t="shared" ca="1" si="647"/>
        <v>0</v>
      </c>
      <c r="AF1437" s="56">
        <f t="shared" ca="1" si="647"/>
        <v>0</v>
      </c>
      <c r="AG1437" s="56">
        <f t="shared" ca="1" si="647"/>
        <v>0</v>
      </c>
      <c r="AH1437" s="56">
        <f t="shared" ca="1" si="647"/>
        <v>0</v>
      </c>
      <c r="AI1437" s="56">
        <f t="shared" ca="1" si="647"/>
        <v>0</v>
      </c>
      <c r="AJ1437" s="56">
        <f t="shared" ca="1" si="648"/>
        <v>0</v>
      </c>
      <c r="AK1437" s="56">
        <f t="shared" ca="1" si="648"/>
        <v>0</v>
      </c>
      <c r="AL1437" s="56">
        <f t="shared" ca="1" si="648"/>
        <v>0</v>
      </c>
      <c r="AM1437" s="56">
        <f t="shared" ca="1" si="648"/>
        <v>0</v>
      </c>
      <c r="AN1437" s="56">
        <f t="shared" ca="1" si="648"/>
        <v>0</v>
      </c>
      <c r="AO1437" s="56">
        <f t="shared" ca="1" si="648"/>
        <v>0</v>
      </c>
      <c r="AP1437" s="56">
        <f t="shared" ca="1" si="648"/>
        <v>0</v>
      </c>
      <c r="AQ1437" s="56">
        <f t="shared" ca="1" si="648"/>
        <v>0</v>
      </c>
      <c r="AR1437" s="56">
        <f t="shared" ca="1" si="648"/>
        <v>0</v>
      </c>
      <c r="AS1437" s="56">
        <f t="shared" ca="1" si="648"/>
        <v>0</v>
      </c>
      <c r="AT1437" s="56">
        <f t="shared" ca="1" si="649"/>
        <v>0</v>
      </c>
      <c r="AU1437" s="56">
        <f t="shared" ca="1" si="649"/>
        <v>0</v>
      </c>
      <c r="AV1437" s="56">
        <f t="shared" ca="1" si="649"/>
        <v>0</v>
      </c>
      <c r="AW1437" s="56">
        <f t="shared" ca="1" si="649"/>
        <v>0</v>
      </c>
      <c r="AX1437" s="56">
        <f t="shared" ca="1" si="649"/>
        <v>0</v>
      </c>
      <c r="AY1437" s="56">
        <f t="shared" ca="1" si="649"/>
        <v>0</v>
      </c>
      <c r="AZ1437" s="56">
        <f t="shared" ca="1" si="649"/>
        <v>0</v>
      </c>
      <c r="BA1437" s="56">
        <f t="shared" ca="1" si="649"/>
        <v>0</v>
      </c>
      <c r="BB1437" s="56">
        <f t="shared" ca="1" si="649"/>
        <v>0</v>
      </c>
      <c r="BC1437" s="56">
        <f t="shared" ca="1" si="649"/>
        <v>0</v>
      </c>
      <c r="BD1437" s="56">
        <f t="shared" ca="1" si="649"/>
        <v>0</v>
      </c>
      <c r="BE1437" s="56">
        <f t="shared" ca="1" si="649"/>
        <v>0</v>
      </c>
      <c r="BF1437" s="56">
        <f t="shared" ca="1" si="649"/>
        <v>0</v>
      </c>
      <c r="BG1437" s="56">
        <f t="shared" ca="1" si="649"/>
        <v>0</v>
      </c>
      <c r="BH1437" s="1"/>
    </row>
    <row r="1438" spans="2:60" s="4" customFormat="1" ht="12" customHeight="1" x14ac:dyDescent="0.2">
      <c r="B1438" s="3" t="s">
        <v>1727</v>
      </c>
      <c r="C1438" s="4" t="s">
        <v>1727</v>
      </c>
      <c r="E1438" s="62"/>
      <c r="F1438" s="63" t="s">
        <v>1678</v>
      </c>
      <c r="G1438" s="50" t="s">
        <v>1678</v>
      </c>
      <c r="H1438" s="50" t="s">
        <v>1678</v>
      </c>
      <c r="I1438" s="51"/>
      <c r="J1438" s="52">
        <v>30</v>
      </c>
      <c r="K1438" s="52"/>
      <c r="L1438" s="53">
        <v>43725</v>
      </c>
      <c r="M1438" s="54">
        <f t="shared" si="633"/>
        <v>2</v>
      </c>
      <c r="N1438" s="52">
        <f t="shared" si="634"/>
        <v>38</v>
      </c>
      <c r="O1438" s="55">
        <f t="shared" ca="1" si="635"/>
        <v>38</v>
      </c>
      <c r="P1438" s="55" t="str">
        <f t="shared" ca="1" si="636"/>
        <v>2019.9</v>
      </c>
      <c r="Q1438" s="56">
        <f t="shared" si="637"/>
        <v>0</v>
      </c>
      <c r="R1438" s="52">
        <f t="shared" ca="1" si="638"/>
        <v>-69</v>
      </c>
      <c r="S1438" s="52"/>
      <c r="T1438" s="52" t="str">
        <f t="shared" ca="1" si="639"/>
        <v/>
      </c>
      <c r="U1438" s="57" t="s">
        <v>178</v>
      </c>
      <c r="V1438" s="58">
        <f t="shared" ca="1" si="640"/>
        <v>0</v>
      </c>
      <c r="W1438" s="59"/>
      <c r="X1438" s="60"/>
      <c r="Y1438" s="61">
        <v>0</v>
      </c>
      <c r="Z1438" s="56">
        <f t="shared" ca="1" si="647"/>
        <v>0</v>
      </c>
      <c r="AA1438" s="56">
        <f t="shared" ca="1" si="647"/>
        <v>0</v>
      </c>
      <c r="AB1438" s="56">
        <f t="shared" ca="1" si="647"/>
        <v>0</v>
      </c>
      <c r="AC1438" s="56">
        <f t="shared" ca="1" si="647"/>
        <v>0</v>
      </c>
      <c r="AD1438" s="56">
        <f t="shared" ca="1" si="647"/>
        <v>0</v>
      </c>
      <c r="AE1438" s="56">
        <f t="shared" ca="1" si="647"/>
        <v>0</v>
      </c>
      <c r="AF1438" s="56">
        <f t="shared" ca="1" si="647"/>
        <v>0</v>
      </c>
      <c r="AG1438" s="56">
        <f t="shared" ca="1" si="647"/>
        <v>0</v>
      </c>
      <c r="AH1438" s="56">
        <f t="shared" ca="1" si="647"/>
        <v>0</v>
      </c>
      <c r="AI1438" s="56">
        <f t="shared" ca="1" si="647"/>
        <v>0</v>
      </c>
      <c r="AJ1438" s="56">
        <f t="shared" ca="1" si="648"/>
        <v>0</v>
      </c>
      <c r="AK1438" s="56">
        <f t="shared" ca="1" si="648"/>
        <v>0</v>
      </c>
      <c r="AL1438" s="56">
        <f t="shared" ca="1" si="648"/>
        <v>0</v>
      </c>
      <c r="AM1438" s="56">
        <f t="shared" ca="1" si="648"/>
        <v>0</v>
      </c>
      <c r="AN1438" s="56">
        <f t="shared" ca="1" si="648"/>
        <v>0</v>
      </c>
      <c r="AO1438" s="56">
        <f t="shared" ca="1" si="648"/>
        <v>0</v>
      </c>
      <c r="AP1438" s="56">
        <f t="shared" ca="1" si="648"/>
        <v>0</v>
      </c>
      <c r="AQ1438" s="56">
        <f t="shared" ca="1" si="648"/>
        <v>0</v>
      </c>
      <c r="AR1438" s="56">
        <f t="shared" ca="1" si="648"/>
        <v>0</v>
      </c>
      <c r="AS1438" s="56">
        <f t="shared" ca="1" si="648"/>
        <v>0</v>
      </c>
      <c r="AT1438" s="56">
        <f t="shared" ca="1" si="649"/>
        <v>0</v>
      </c>
      <c r="AU1438" s="56">
        <f t="shared" ca="1" si="649"/>
        <v>0</v>
      </c>
      <c r="AV1438" s="56">
        <f t="shared" ca="1" si="649"/>
        <v>0</v>
      </c>
      <c r="AW1438" s="56">
        <f t="shared" ca="1" si="649"/>
        <v>0</v>
      </c>
      <c r="AX1438" s="56">
        <f t="shared" ca="1" si="649"/>
        <v>0</v>
      </c>
      <c r="AY1438" s="56">
        <f t="shared" ca="1" si="649"/>
        <v>0</v>
      </c>
      <c r="AZ1438" s="56">
        <f t="shared" ca="1" si="649"/>
        <v>0</v>
      </c>
      <c r="BA1438" s="56">
        <f t="shared" ca="1" si="649"/>
        <v>0</v>
      </c>
      <c r="BB1438" s="56">
        <f t="shared" ca="1" si="649"/>
        <v>0</v>
      </c>
      <c r="BC1438" s="56">
        <f t="shared" ca="1" si="649"/>
        <v>0</v>
      </c>
      <c r="BD1438" s="56">
        <f t="shared" ca="1" si="649"/>
        <v>0</v>
      </c>
      <c r="BE1438" s="56">
        <f t="shared" ca="1" si="649"/>
        <v>0</v>
      </c>
      <c r="BF1438" s="56">
        <f t="shared" ca="1" si="649"/>
        <v>0</v>
      </c>
      <c r="BG1438" s="56">
        <f t="shared" ca="1" si="649"/>
        <v>0</v>
      </c>
      <c r="BH1438" s="1"/>
    </row>
    <row r="1439" spans="2:60" s="4" customFormat="1" ht="12" customHeight="1" x14ac:dyDescent="0.2">
      <c r="B1439" s="3" t="s">
        <v>1727</v>
      </c>
      <c r="C1439" s="4" t="s">
        <v>1727</v>
      </c>
      <c r="E1439" s="62"/>
      <c r="F1439" s="63" t="s">
        <v>1678</v>
      </c>
      <c r="G1439" s="50" t="s">
        <v>1678</v>
      </c>
      <c r="H1439" s="50" t="s">
        <v>1678</v>
      </c>
      <c r="I1439" s="51"/>
      <c r="J1439" s="52">
        <v>30</v>
      </c>
      <c r="K1439" s="52"/>
      <c r="L1439" s="53">
        <v>43732</v>
      </c>
      <c r="M1439" s="54">
        <f t="shared" si="633"/>
        <v>2</v>
      </c>
      <c r="N1439" s="52">
        <f t="shared" si="634"/>
        <v>39</v>
      </c>
      <c r="O1439" s="55">
        <f t="shared" ca="1" si="635"/>
        <v>39</v>
      </c>
      <c r="P1439" s="55" t="str">
        <f t="shared" ca="1" si="636"/>
        <v>2019.9</v>
      </c>
      <c r="Q1439" s="56">
        <f t="shared" si="637"/>
        <v>18296.960298266851</v>
      </c>
      <c r="R1439" s="52">
        <f t="shared" ca="1" si="638"/>
        <v>-76</v>
      </c>
      <c r="S1439" s="52"/>
      <c r="T1439" s="52" t="str">
        <f t="shared" ca="1" si="639"/>
        <v/>
      </c>
      <c r="U1439" s="57" t="s">
        <v>178</v>
      </c>
      <c r="V1439" s="58">
        <f t="shared" ca="1" si="640"/>
        <v>0</v>
      </c>
      <c r="W1439" s="59"/>
      <c r="X1439" s="60"/>
      <c r="Y1439" s="61">
        <v>18296.960298266851</v>
      </c>
      <c r="Z1439" s="56">
        <f t="shared" ca="1" si="647"/>
        <v>0</v>
      </c>
      <c r="AA1439" s="56">
        <f t="shared" ca="1" si="647"/>
        <v>0</v>
      </c>
      <c r="AB1439" s="56">
        <f t="shared" ca="1" si="647"/>
        <v>0</v>
      </c>
      <c r="AC1439" s="56">
        <f t="shared" ca="1" si="647"/>
        <v>0</v>
      </c>
      <c r="AD1439" s="56">
        <f t="shared" ca="1" si="647"/>
        <v>0</v>
      </c>
      <c r="AE1439" s="56">
        <f t="shared" ca="1" si="647"/>
        <v>0</v>
      </c>
      <c r="AF1439" s="56">
        <f t="shared" ca="1" si="647"/>
        <v>0</v>
      </c>
      <c r="AG1439" s="56">
        <f t="shared" ca="1" si="647"/>
        <v>0</v>
      </c>
      <c r="AH1439" s="56">
        <f t="shared" ca="1" si="647"/>
        <v>0</v>
      </c>
      <c r="AI1439" s="56">
        <f t="shared" ca="1" si="647"/>
        <v>0</v>
      </c>
      <c r="AJ1439" s="56">
        <f t="shared" ca="1" si="648"/>
        <v>0</v>
      </c>
      <c r="AK1439" s="56">
        <f t="shared" ca="1" si="648"/>
        <v>0</v>
      </c>
      <c r="AL1439" s="56">
        <f t="shared" ca="1" si="648"/>
        <v>0</v>
      </c>
      <c r="AM1439" s="56">
        <f t="shared" ca="1" si="648"/>
        <v>0</v>
      </c>
      <c r="AN1439" s="56">
        <f t="shared" ca="1" si="648"/>
        <v>0</v>
      </c>
      <c r="AO1439" s="56">
        <f t="shared" ca="1" si="648"/>
        <v>0</v>
      </c>
      <c r="AP1439" s="56">
        <f t="shared" ca="1" si="648"/>
        <v>0</v>
      </c>
      <c r="AQ1439" s="56">
        <f t="shared" ca="1" si="648"/>
        <v>0</v>
      </c>
      <c r="AR1439" s="56">
        <f t="shared" ca="1" si="648"/>
        <v>0</v>
      </c>
      <c r="AS1439" s="56">
        <f t="shared" ca="1" si="648"/>
        <v>0</v>
      </c>
      <c r="AT1439" s="56">
        <f t="shared" ca="1" si="649"/>
        <v>18296.960298266851</v>
      </c>
      <c r="AU1439" s="56">
        <f t="shared" ca="1" si="649"/>
        <v>0</v>
      </c>
      <c r="AV1439" s="56">
        <f t="shared" ca="1" si="649"/>
        <v>0</v>
      </c>
      <c r="AW1439" s="56">
        <f t="shared" ca="1" si="649"/>
        <v>0</v>
      </c>
      <c r="AX1439" s="56">
        <f t="shared" ca="1" si="649"/>
        <v>0</v>
      </c>
      <c r="AY1439" s="56">
        <f t="shared" ca="1" si="649"/>
        <v>0</v>
      </c>
      <c r="AZ1439" s="56">
        <f t="shared" ca="1" si="649"/>
        <v>0</v>
      </c>
      <c r="BA1439" s="56">
        <f t="shared" ca="1" si="649"/>
        <v>0</v>
      </c>
      <c r="BB1439" s="56">
        <f t="shared" ca="1" si="649"/>
        <v>0</v>
      </c>
      <c r="BC1439" s="56">
        <f t="shared" ca="1" si="649"/>
        <v>0</v>
      </c>
      <c r="BD1439" s="56">
        <f t="shared" ca="1" si="649"/>
        <v>0</v>
      </c>
      <c r="BE1439" s="56">
        <f t="shared" ca="1" si="649"/>
        <v>0</v>
      </c>
      <c r="BF1439" s="56">
        <f t="shared" ca="1" si="649"/>
        <v>0</v>
      </c>
      <c r="BG1439" s="56">
        <f t="shared" ca="1" si="649"/>
        <v>0</v>
      </c>
      <c r="BH1439" s="1"/>
    </row>
    <row r="1440" spans="2:60" s="4" customFormat="1" ht="12" customHeight="1" x14ac:dyDescent="0.2">
      <c r="B1440" s="3" t="s">
        <v>1727</v>
      </c>
      <c r="C1440" s="4" t="s">
        <v>1727</v>
      </c>
      <c r="E1440" s="62"/>
      <c r="F1440" s="63" t="s">
        <v>1678</v>
      </c>
      <c r="G1440" s="50" t="s">
        <v>1678</v>
      </c>
      <c r="H1440" s="50" t="s">
        <v>1678</v>
      </c>
      <c r="I1440" s="51"/>
      <c r="J1440" s="52">
        <v>30</v>
      </c>
      <c r="K1440" s="52"/>
      <c r="L1440" s="53">
        <v>43739</v>
      </c>
      <c r="M1440" s="54">
        <f t="shared" si="633"/>
        <v>2</v>
      </c>
      <c r="N1440" s="52">
        <f t="shared" si="634"/>
        <v>40</v>
      </c>
      <c r="O1440" s="55">
        <f t="shared" ca="1" si="635"/>
        <v>40</v>
      </c>
      <c r="P1440" s="55" t="str">
        <f t="shared" ca="1" si="636"/>
        <v>2019.10</v>
      </c>
      <c r="Q1440" s="56">
        <f t="shared" si="637"/>
        <v>86100</v>
      </c>
      <c r="R1440" s="52">
        <f t="shared" ca="1" si="638"/>
        <v>-83</v>
      </c>
      <c r="S1440" s="52"/>
      <c r="T1440" s="52" t="str">
        <f t="shared" ca="1" si="639"/>
        <v/>
      </c>
      <c r="U1440" s="57" t="s">
        <v>178</v>
      </c>
      <c r="V1440" s="58">
        <f t="shared" ca="1" si="640"/>
        <v>0</v>
      </c>
      <c r="W1440" s="59"/>
      <c r="X1440" s="60"/>
      <c r="Y1440" s="61">
        <v>86100</v>
      </c>
      <c r="Z1440" s="56">
        <f t="shared" ca="1" si="647"/>
        <v>0</v>
      </c>
      <c r="AA1440" s="56">
        <f t="shared" ca="1" si="647"/>
        <v>0</v>
      </c>
      <c r="AB1440" s="56">
        <f t="shared" ca="1" si="647"/>
        <v>0</v>
      </c>
      <c r="AC1440" s="56">
        <f t="shared" ca="1" si="647"/>
        <v>0</v>
      </c>
      <c r="AD1440" s="56">
        <f t="shared" ca="1" si="647"/>
        <v>0</v>
      </c>
      <c r="AE1440" s="56">
        <f t="shared" ca="1" si="647"/>
        <v>0</v>
      </c>
      <c r="AF1440" s="56">
        <f t="shared" ca="1" si="647"/>
        <v>0</v>
      </c>
      <c r="AG1440" s="56">
        <f t="shared" ca="1" si="647"/>
        <v>0</v>
      </c>
      <c r="AH1440" s="56">
        <f t="shared" ca="1" si="647"/>
        <v>0</v>
      </c>
      <c r="AI1440" s="56">
        <f t="shared" ca="1" si="647"/>
        <v>0</v>
      </c>
      <c r="AJ1440" s="56">
        <f t="shared" ca="1" si="648"/>
        <v>0</v>
      </c>
      <c r="AK1440" s="56">
        <f t="shared" ca="1" si="648"/>
        <v>0</v>
      </c>
      <c r="AL1440" s="56">
        <f t="shared" ca="1" si="648"/>
        <v>0</v>
      </c>
      <c r="AM1440" s="56">
        <f t="shared" ca="1" si="648"/>
        <v>0</v>
      </c>
      <c r="AN1440" s="56">
        <f t="shared" ca="1" si="648"/>
        <v>0</v>
      </c>
      <c r="AO1440" s="56">
        <f t="shared" ca="1" si="648"/>
        <v>0</v>
      </c>
      <c r="AP1440" s="56">
        <f t="shared" ca="1" si="648"/>
        <v>0</v>
      </c>
      <c r="AQ1440" s="56">
        <f t="shared" ca="1" si="648"/>
        <v>0</v>
      </c>
      <c r="AR1440" s="56">
        <f t="shared" ca="1" si="648"/>
        <v>0</v>
      </c>
      <c r="AS1440" s="56">
        <f t="shared" ca="1" si="648"/>
        <v>0</v>
      </c>
      <c r="AT1440" s="56">
        <f t="shared" ca="1" si="649"/>
        <v>0</v>
      </c>
      <c r="AU1440" s="56">
        <f t="shared" ca="1" si="649"/>
        <v>86100</v>
      </c>
      <c r="AV1440" s="56">
        <f t="shared" ca="1" si="649"/>
        <v>0</v>
      </c>
      <c r="AW1440" s="56">
        <f t="shared" ca="1" si="649"/>
        <v>0</v>
      </c>
      <c r="AX1440" s="56">
        <f t="shared" ca="1" si="649"/>
        <v>0</v>
      </c>
      <c r="AY1440" s="56">
        <f t="shared" ca="1" si="649"/>
        <v>0</v>
      </c>
      <c r="AZ1440" s="56">
        <f t="shared" ca="1" si="649"/>
        <v>0</v>
      </c>
      <c r="BA1440" s="56">
        <f t="shared" ca="1" si="649"/>
        <v>0</v>
      </c>
      <c r="BB1440" s="56">
        <f t="shared" ca="1" si="649"/>
        <v>0</v>
      </c>
      <c r="BC1440" s="56">
        <f t="shared" ca="1" si="649"/>
        <v>0</v>
      </c>
      <c r="BD1440" s="56">
        <f t="shared" ca="1" si="649"/>
        <v>0</v>
      </c>
      <c r="BE1440" s="56">
        <f t="shared" ca="1" si="649"/>
        <v>0</v>
      </c>
      <c r="BF1440" s="56">
        <f t="shared" ca="1" si="649"/>
        <v>0</v>
      </c>
      <c r="BG1440" s="56">
        <f t="shared" ca="1" si="649"/>
        <v>0</v>
      </c>
      <c r="BH1440" s="1"/>
    </row>
    <row r="1441" spans="2:60" s="4" customFormat="1" ht="12" customHeight="1" x14ac:dyDescent="0.2">
      <c r="B1441" s="3" t="s">
        <v>1727</v>
      </c>
      <c r="C1441" s="4" t="s">
        <v>1727</v>
      </c>
      <c r="E1441" s="62"/>
      <c r="F1441" s="63" t="s">
        <v>1678</v>
      </c>
      <c r="G1441" s="50" t="s">
        <v>1678</v>
      </c>
      <c r="H1441" s="50" t="s">
        <v>1678</v>
      </c>
      <c r="I1441" s="51"/>
      <c r="J1441" s="52">
        <v>30</v>
      </c>
      <c r="K1441" s="52"/>
      <c r="L1441" s="53">
        <v>43746</v>
      </c>
      <c r="M1441" s="54">
        <f t="shared" si="633"/>
        <v>2</v>
      </c>
      <c r="N1441" s="52">
        <f t="shared" si="634"/>
        <v>41</v>
      </c>
      <c r="O1441" s="55">
        <f t="shared" ca="1" si="635"/>
        <v>41</v>
      </c>
      <c r="P1441" s="55" t="str">
        <f t="shared" ca="1" si="636"/>
        <v>2019.10</v>
      </c>
      <c r="Q1441" s="56">
        <f t="shared" si="637"/>
        <v>0</v>
      </c>
      <c r="R1441" s="52">
        <f t="shared" ca="1" si="638"/>
        <v>-90</v>
      </c>
      <c r="S1441" s="52"/>
      <c r="T1441" s="52" t="str">
        <f t="shared" ca="1" si="639"/>
        <v/>
      </c>
      <c r="U1441" s="57" t="s">
        <v>178</v>
      </c>
      <c r="V1441" s="58">
        <f t="shared" ca="1" si="640"/>
        <v>0</v>
      </c>
      <c r="W1441" s="59"/>
      <c r="X1441" s="60"/>
      <c r="Y1441" s="61">
        <v>0</v>
      </c>
      <c r="Z1441" s="56">
        <f t="shared" ca="1" si="647"/>
        <v>0</v>
      </c>
      <c r="AA1441" s="56">
        <f t="shared" ca="1" si="647"/>
        <v>0</v>
      </c>
      <c r="AB1441" s="56">
        <f t="shared" ca="1" si="647"/>
        <v>0</v>
      </c>
      <c r="AC1441" s="56">
        <f t="shared" ca="1" si="647"/>
        <v>0</v>
      </c>
      <c r="AD1441" s="56">
        <f t="shared" ca="1" si="647"/>
        <v>0</v>
      </c>
      <c r="AE1441" s="56">
        <f t="shared" ca="1" si="647"/>
        <v>0</v>
      </c>
      <c r="AF1441" s="56">
        <f t="shared" ca="1" si="647"/>
        <v>0</v>
      </c>
      <c r="AG1441" s="56">
        <f t="shared" ca="1" si="647"/>
        <v>0</v>
      </c>
      <c r="AH1441" s="56">
        <f t="shared" ca="1" si="647"/>
        <v>0</v>
      </c>
      <c r="AI1441" s="56">
        <f t="shared" ca="1" si="647"/>
        <v>0</v>
      </c>
      <c r="AJ1441" s="56">
        <f t="shared" ca="1" si="648"/>
        <v>0</v>
      </c>
      <c r="AK1441" s="56">
        <f t="shared" ca="1" si="648"/>
        <v>0</v>
      </c>
      <c r="AL1441" s="56">
        <f t="shared" ca="1" si="648"/>
        <v>0</v>
      </c>
      <c r="AM1441" s="56">
        <f t="shared" ca="1" si="648"/>
        <v>0</v>
      </c>
      <c r="AN1441" s="56">
        <f t="shared" ca="1" si="648"/>
        <v>0</v>
      </c>
      <c r="AO1441" s="56">
        <f t="shared" ca="1" si="648"/>
        <v>0</v>
      </c>
      <c r="AP1441" s="56">
        <f t="shared" ca="1" si="648"/>
        <v>0</v>
      </c>
      <c r="AQ1441" s="56">
        <f t="shared" ca="1" si="648"/>
        <v>0</v>
      </c>
      <c r="AR1441" s="56">
        <f t="shared" ca="1" si="648"/>
        <v>0</v>
      </c>
      <c r="AS1441" s="56">
        <f t="shared" ca="1" si="648"/>
        <v>0</v>
      </c>
      <c r="AT1441" s="56">
        <f t="shared" ca="1" si="649"/>
        <v>0</v>
      </c>
      <c r="AU1441" s="56">
        <f t="shared" ca="1" si="649"/>
        <v>0</v>
      </c>
      <c r="AV1441" s="56">
        <f t="shared" ca="1" si="649"/>
        <v>0</v>
      </c>
      <c r="AW1441" s="56">
        <f t="shared" ca="1" si="649"/>
        <v>0</v>
      </c>
      <c r="AX1441" s="56">
        <f t="shared" ca="1" si="649"/>
        <v>0</v>
      </c>
      <c r="AY1441" s="56">
        <f t="shared" ca="1" si="649"/>
        <v>0</v>
      </c>
      <c r="AZ1441" s="56">
        <f t="shared" ca="1" si="649"/>
        <v>0</v>
      </c>
      <c r="BA1441" s="56">
        <f t="shared" ca="1" si="649"/>
        <v>0</v>
      </c>
      <c r="BB1441" s="56">
        <f t="shared" ca="1" si="649"/>
        <v>0</v>
      </c>
      <c r="BC1441" s="56">
        <f t="shared" ca="1" si="649"/>
        <v>0</v>
      </c>
      <c r="BD1441" s="56">
        <f t="shared" ca="1" si="649"/>
        <v>0</v>
      </c>
      <c r="BE1441" s="56">
        <f t="shared" ca="1" si="649"/>
        <v>0</v>
      </c>
      <c r="BF1441" s="56">
        <f t="shared" ca="1" si="649"/>
        <v>0</v>
      </c>
      <c r="BG1441" s="56">
        <f t="shared" ca="1" si="649"/>
        <v>0</v>
      </c>
      <c r="BH1441" s="1"/>
    </row>
    <row r="1442" spans="2:60" s="4" customFormat="1" ht="12" customHeight="1" x14ac:dyDescent="0.2">
      <c r="B1442" s="3" t="s">
        <v>1727</v>
      </c>
      <c r="C1442" s="4" t="s">
        <v>1727</v>
      </c>
      <c r="E1442" s="62"/>
      <c r="F1442" s="63" t="s">
        <v>1678</v>
      </c>
      <c r="G1442" s="50" t="s">
        <v>1678</v>
      </c>
      <c r="H1442" s="50" t="s">
        <v>1678</v>
      </c>
      <c r="I1442" s="51"/>
      <c r="J1442" s="52">
        <v>30</v>
      </c>
      <c r="K1442" s="52"/>
      <c r="L1442" s="53">
        <v>43753</v>
      </c>
      <c r="M1442" s="54">
        <f t="shared" si="633"/>
        <v>2</v>
      </c>
      <c r="N1442" s="52">
        <f t="shared" si="634"/>
        <v>42</v>
      </c>
      <c r="O1442" s="55">
        <f t="shared" ca="1" si="635"/>
        <v>42</v>
      </c>
      <c r="P1442" s="55" t="str">
        <f t="shared" ca="1" si="636"/>
        <v>2019.10</v>
      </c>
      <c r="Q1442" s="56">
        <f t="shared" si="637"/>
        <v>0</v>
      </c>
      <c r="R1442" s="52">
        <f t="shared" ca="1" si="638"/>
        <v>-97</v>
      </c>
      <c r="S1442" s="52"/>
      <c r="T1442" s="52" t="str">
        <f t="shared" ca="1" si="639"/>
        <v/>
      </c>
      <c r="U1442" s="57" t="s">
        <v>178</v>
      </c>
      <c r="V1442" s="58">
        <f t="shared" ca="1" si="640"/>
        <v>0</v>
      </c>
      <c r="W1442" s="59"/>
      <c r="X1442" s="60"/>
      <c r="Y1442" s="61">
        <v>0</v>
      </c>
      <c r="Z1442" s="56">
        <f t="shared" ca="1" si="647"/>
        <v>0</v>
      </c>
      <c r="AA1442" s="56">
        <f t="shared" ca="1" si="647"/>
        <v>0</v>
      </c>
      <c r="AB1442" s="56">
        <f t="shared" ca="1" si="647"/>
        <v>0</v>
      </c>
      <c r="AC1442" s="56">
        <f t="shared" ca="1" si="647"/>
        <v>0</v>
      </c>
      <c r="AD1442" s="56">
        <f t="shared" ca="1" si="647"/>
        <v>0</v>
      </c>
      <c r="AE1442" s="56">
        <f t="shared" ca="1" si="647"/>
        <v>0</v>
      </c>
      <c r="AF1442" s="56">
        <f t="shared" ca="1" si="647"/>
        <v>0</v>
      </c>
      <c r="AG1442" s="56">
        <f t="shared" ca="1" si="647"/>
        <v>0</v>
      </c>
      <c r="AH1442" s="56">
        <f t="shared" ca="1" si="647"/>
        <v>0</v>
      </c>
      <c r="AI1442" s="56">
        <f t="shared" ca="1" si="647"/>
        <v>0</v>
      </c>
      <c r="AJ1442" s="56">
        <f t="shared" ca="1" si="648"/>
        <v>0</v>
      </c>
      <c r="AK1442" s="56">
        <f t="shared" ca="1" si="648"/>
        <v>0</v>
      </c>
      <c r="AL1442" s="56">
        <f t="shared" ca="1" si="648"/>
        <v>0</v>
      </c>
      <c r="AM1442" s="56">
        <f t="shared" ca="1" si="648"/>
        <v>0</v>
      </c>
      <c r="AN1442" s="56">
        <f t="shared" ca="1" si="648"/>
        <v>0</v>
      </c>
      <c r="AO1442" s="56">
        <f t="shared" ca="1" si="648"/>
        <v>0</v>
      </c>
      <c r="AP1442" s="56">
        <f t="shared" ca="1" si="648"/>
        <v>0</v>
      </c>
      <c r="AQ1442" s="56">
        <f t="shared" ca="1" si="648"/>
        <v>0</v>
      </c>
      <c r="AR1442" s="56">
        <f t="shared" ca="1" si="648"/>
        <v>0</v>
      </c>
      <c r="AS1442" s="56">
        <f t="shared" ca="1" si="648"/>
        <v>0</v>
      </c>
      <c r="AT1442" s="56">
        <f t="shared" ca="1" si="649"/>
        <v>0</v>
      </c>
      <c r="AU1442" s="56">
        <f t="shared" ca="1" si="649"/>
        <v>0</v>
      </c>
      <c r="AV1442" s="56">
        <f t="shared" ca="1" si="649"/>
        <v>0</v>
      </c>
      <c r="AW1442" s="56">
        <f t="shared" ca="1" si="649"/>
        <v>0</v>
      </c>
      <c r="AX1442" s="56">
        <f t="shared" ca="1" si="649"/>
        <v>0</v>
      </c>
      <c r="AY1442" s="56">
        <f t="shared" ca="1" si="649"/>
        <v>0</v>
      </c>
      <c r="AZ1442" s="56">
        <f t="shared" ca="1" si="649"/>
        <v>0</v>
      </c>
      <c r="BA1442" s="56">
        <f t="shared" ca="1" si="649"/>
        <v>0</v>
      </c>
      <c r="BB1442" s="56">
        <f t="shared" ca="1" si="649"/>
        <v>0</v>
      </c>
      <c r="BC1442" s="56">
        <f t="shared" ca="1" si="649"/>
        <v>0</v>
      </c>
      <c r="BD1442" s="56">
        <f t="shared" ca="1" si="649"/>
        <v>0</v>
      </c>
      <c r="BE1442" s="56">
        <f t="shared" ca="1" si="649"/>
        <v>0</v>
      </c>
      <c r="BF1442" s="56">
        <f t="shared" ca="1" si="649"/>
        <v>0</v>
      </c>
      <c r="BG1442" s="56">
        <f t="shared" ca="1" si="649"/>
        <v>0</v>
      </c>
      <c r="BH1442" s="1"/>
    </row>
    <row r="1443" spans="2:60" s="4" customFormat="1" ht="12" customHeight="1" x14ac:dyDescent="0.2">
      <c r="B1443" s="3" t="s">
        <v>1727</v>
      </c>
      <c r="C1443" s="4" t="s">
        <v>1727</v>
      </c>
      <c r="E1443" s="62"/>
      <c r="F1443" s="63" t="s">
        <v>1678</v>
      </c>
      <c r="G1443" s="50" t="s">
        <v>1678</v>
      </c>
      <c r="H1443" s="50" t="s">
        <v>1678</v>
      </c>
      <c r="I1443" s="51"/>
      <c r="J1443" s="52">
        <v>30</v>
      </c>
      <c r="K1443" s="52"/>
      <c r="L1443" s="53">
        <v>43760</v>
      </c>
      <c r="M1443" s="54">
        <f t="shared" si="633"/>
        <v>2</v>
      </c>
      <c r="N1443" s="52">
        <f t="shared" si="634"/>
        <v>43</v>
      </c>
      <c r="O1443" s="55">
        <f t="shared" ca="1" si="635"/>
        <v>43</v>
      </c>
      <c r="P1443" s="55" t="str">
        <f t="shared" ca="1" si="636"/>
        <v>2019.10</v>
      </c>
      <c r="Q1443" s="56">
        <f t="shared" si="637"/>
        <v>0</v>
      </c>
      <c r="R1443" s="52">
        <f t="shared" ca="1" si="638"/>
        <v>-104</v>
      </c>
      <c r="S1443" s="52"/>
      <c r="T1443" s="52" t="str">
        <f t="shared" ca="1" si="639"/>
        <v/>
      </c>
      <c r="U1443" s="57" t="s">
        <v>178</v>
      </c>
      <c r="V1443" s="58">
        <f t="shared" ca="1" si="640"/>
        <v>0</v>
      </c>
      <c r="W1443" s="59"/>
      <c r="X1443" s="60"/>
      <c r="Y1443" s="61">
        <v>0</v>
      </c>
      <c r="Z1443" s="56">
        <f t="shared" ca="1" si="647"/>
        <v>0</v>
      </c>
      <c r="AA1443" s="56">
        <f t="shared" ca="1" si="647"/>
        <v>0</v>
      </c>
      <c r="AB1443" s="56">
        <f t="shared" ca="1" si="647"/>
        <v>0</v>
      </c>
      <c r="AC1443" s="56">
        <f t="shared" ca="1" si="647"/>
        <v>0</v>
      </c>
      <c r="AD1443" s="56">
        <f t="shared" ca="1" si="647"/>
        <v>0</v>
      </c>
      <c r="AE1443" s="56">
        <f t="shared" ca="1" si="647"/>
        <v>0</v>
      </c>
      <c r="AF1443" s="56">
        <f t="shared" ca="1" si="647"/>
        <v>0</v>
      </c>
      <c r="AG1443" s="56">
        <f t="shared" ca="1" si="647"/>
        <v>0</v>
      </c>
      <c r="AH1443" s="56">
        <f t="shared" ca="1" si="647"/>
        <v>0</v>
      </c>
      <c r="AI1443" s="56">
        <f t="shared" ca="1" si="647"/>
        <v>0</v>
      </c>
      <c r="AJ1443" s="56">
        <f t="shared" ca="1" si="648"/>
        <v>0</v>
      </c>
      <c r="AK1443" s="56">
        <f t="shared" ca="1" si="648"/>
        <v>0</v>
      </c>
      <c r="AL1443" s="56">
        <f t="shared" ca="1" si="648"/>
        <v>0</v>
      </c>
      <c r="AM1443" s="56">
        <f t="shared" ca="1" si="648"/>
        <v>0</v>
      </c>
      <c r="AN1443" s="56">
        <f t="shared" ca="1" si="648"/>
        <v>0</v>
      </c>
      <c r="AO1443" s="56">
        <f t="shared" ca="1" si="648"/>
        <v>0</v>
      </c>
      <c r="AP1443" s="56">
        <f t="shared" ca="1" si="648"/>
        <v>0</v>
      </c>
      <c r="AQ1443" s="56">
        <f t="shared" ca="1" si="648"/>
        <v>0</v>
      </c>
      <c r="AR1443" s="56">
        <f t="shared" ca="1" si="648"/>
        <v>0</v>
      </c>
      <c r="AS1443" s="56">
        <f t="shared" ca="1" si="648"/>
        <v>0</v>
      </c>
      <c r="AT1443" s="56">
        <f t="shared" ca="1" si="649"/>
        <v>0</v>
      </c>
      <c r="AU1443" s="56">
        <f t="shared" ca="1" si="649"/>
        <v>0</v>
      </c>
      <c r="AV1443" s="56">
        <f t="shared" ca="1" si="649"/>
        <v>0</v>
      </c>
      <c r="AW1443" s="56">
        <f t="shared" ca="1" si="649"/>
        <v>0</v>
      </c>
      <c r="AX1443" s="56">
        <f t="shared" ca="1" si="649"/>
        <v>0</v>
      </c>
      <c r="AY1443" s="56">
        <f t="shared" ca="1" si="649"/>
        <v>0</v>
      </c>
      <c r="AZ1443" s="56">
        <f t="shared" ca="1" si="649"/>
        <v>0</v>
      </c>
      <c r="BA1443" s="56">
        <f t="shared" ca="1" si="649"/>
        <v>0</v>
      </c>
      <c r="BB1443" s="56">
        <f t="shared" ca="1" si="649"/>
        <v>0</v>
      </c>
      <c r="BC1443" s="56">
        <f t="shared" ca="1" si="649"/>
        <v>0</v>
      </c>
      <c r="BD1443" s="56">
        <f t="shared" ca="1" si="649"/>
        <v>0</v>
      </c>
      <c r="BE1443" s="56">
        <f t="shared" ca="1" si="649"/>
        <v>0</v>
      </c>
      <c r="BF1443" s="56">
        <f t="shared" ca="1" si="649"/>
        <v>0</v>
      </c>
      <c r="BG1443" s="56">
        <f t="shared" ca="1" si="649"/>
        <v>0</v>
      </c>
      <c r="BH1443" s="1"/>
    </row>
    <row r="1444" spans="2:60" s="4" customFormat="1" ht="12" customHeight="1" x14ac:dyDescent="0.2">
      <c r="B1444" s="3" t="s">
        <v>1727</v>
      </c>
      <c r="C1444" s="4" t="s">
        <v>1727</v>
      </c>
      <c r="E1444" s="62"/>
      <c r="F1444" s="63" t="s">
        <v>1678</v>
      </c>
      <c r="G1444" s="50" t="s">
        <v>1678</v>
      </c>
      <c r="H1444" s="50" t="s">
        <v>1678</v>
      </c>
      <c r="I1444" s="51"/>
      <c r="J1444" s="52">
        <v>30</v>
      </c>
      <c r="K1444" s="52"/>
      <c r="L1444" s="53">
        <v>43767</v>
      </c>
      <c r="M1444" s="54">
        <f t="shared" si="633"/>
        <v>2</v>
      </c>
      <c r="N1444" s="52">
        <f t="shared" si="634"/>
        <v>44</v>
      </c>
      <c r="O1444" s="55">
        <f t="shared" ca="1" si="635"/>
        <v>44</v>
      </c>
      <c r="P1444" s="55" t="str">
        <f t="shared" ca="1" si="636"/>
        <v>2019.10</v>
      </c>
      <c r="Q1444" s="56">
        <f t="shared" si="637"/>
        <v>19036.150649310457</v>
      </c>
      <c r="R1444" s="52">
        <f t="shared" ca="1" si="638"/>
        <v>-111</v>
      </c>
      <c r="S1444" s="52"/>
      <c r="T1444" s="52" t="str">
        <f t="shared" ca="1" si="639"/>
        <v/>
      </c>
      <c r="U1444" s="57" t="s">
        <v>178</v>
      </c>
      <c r="V1444" s="58">
        <f t="shared" ca="1" si="640"/>
        <v>0</v>
      </c>
      <c r="W1444" s="59"/>
      <c r="X1444" s="60"/>
      <c r="Y1444" s="61">
        <v>19036.150649310457</v>
      </c>
      <c r="Z1444" s="56">
        <f t="shared" ref="Z1444:AI1452" ca="1" si="650">IF($O1444-WEEKNUM(Z$1815)=0,$Y1444,0)</f>
        <v>0</v>
      </c>
      <c r="AA1444" s="56">
        <f t="shared" ca="1" si="650"/>
        <v>0</v>
      </c>
      <c r="AB1444" s="56">
        <f t="shared" ca="1" si="650"/>
        <v>0</v>
      </c>
      <c r="AC1444" s="56">
        <f t="shared" ca="1" si="650"/>
        <v>0</v>
      </c>
      <c r="AD1444" s="56">
        <f t="shared" ca="1" si="650"/>
        <v>0</v>
      </c>
      <c r="AE1444" s="56">
        <f t="shared" ca="1" si="650"/>
        <v>0</v>
      </c>
      <c r="AF1444" s="56">
        <f t="shared" ca="1" si="650"/>
        <v>0</v>
      </c>
      <c r="AG1444" s="56">
        <f t="shared" ca="1" si="650"/>
        <v>0</v>
      </c>
      <c r="AH1444" s="56">
        <f t="shared" ca="1" si="650"/>
        <v>0</v>
      </c>
      <c r="AI1444" s="56">
        <f t="shared" ca="1" si="650"/>
        <v>0</v>
      </c>
      <c r="AJ1444" s="56">
        <f t="shared" ref="AJ1444:AS1452" ca="1" si="651">IF($O1444-WEEKNUM(AJ$1815)=0,$Y1444,0)</f>
        <v>0</v>
      </c>
      <c r="AK1444" s="56">
        <f t="shared" ca="1" si="651"/>
        <v>0</v>
      </c>
      <c r="AL1444" s="56">
        <f t="shared" ca="1" si="651"/>
        <v>0</v>
      </c>
      <c r="AM1444" s="56">
        <f t="shared" ca="1" si="651"/>
        <v>0</v>
      </c>
      <c r="AN1444" s="56">
        <f t="shared" ca="1" si="651"/>
        <v>0</v>
      </c>
      <c r="AO1444" s="56">
        <f t="shared" ca="1" si="651"/>
        <v>0</v>
      </c>
      <c r="AP1444" s="56">
        <f t="shared" ca="1" si="651"/>
        <v>0</v>
      </c>
      <c r="AQ1444" s="56">
        <f t="shared" ca="1" si="651"/>
        <v>0</v>
      </c>
      <c r="AR1444" s="56">
        <f t="shared" ca="1" si="651"/>
        <v>0</v>
      </c>
      <c r="AS1444" s="56">
        <f t="shared" ca="1" si="651"/>
        <v>0</v>
      </c>
      <c r="AT1444" s="56">
        <f t="shared" ref="AT1444:BG1452" ca="1" si="652">IF($O1444-WEEKNUM(AT$1815)=0,$Y1444,0)</f>
        <v>0</v>
      </c>
      <c r="AU1444" s="56">
        <f t="shared" ca="1" si="652"/>
        <v>0</v>
      </c>
      <c r="AV1444" s="56">
        <f t="shared" ca="1" si="652"/>
        <v>0</v>
      </c>
      <c r="AW1444" s="56">
        <f t="shared" ca="1" si="652"/>
        <v>0</v>
      </c>
      <c r="AX1444" s="56">
        <f t="shared" ca="1" si="652"/>
        <v>0</v>
      </c>
      <c r="AY1444" s="56">
        <f t="shared" ca="1" si="652"/>
        <v>19036.150649310457</v>
      </c>
      <c r="AZ1444" s="56">
        <f t="shared" ca="1" si="652"/>
        <v>0</v>
      </c>
      <c r="BA1444" s="56">
        <f t="shared" ca="1" si="652"/>
        <v>0</v>
      </c>
      <c r="BB1444" s="56">
        <f t="shared" ca="1" si="652"/>
        <v>0</v>
      </c>
      <c r="BC1444" s="56">
        <f t="shared" ca="1" si="652"/>
        <v>0</v>
      </c>
      <c r="BD1444" s="56">
        <f t="shared" ca="1" si="652"/>
        <v>0</v>
      </c>
      <c r="BE1444" s="56">
        <f t="shared" ca="1" si="652"/>
        <v>0</v>
      </c>
      <c r="BF1444" s="56">
        <f t="shared" ca="1" si="652"/>
        <v>0</v>
      </c>
      <c r="BG1444" s="56">
        <f t="shared" ca="1" si="652"/>
        <v>0</v>
      </c>
      <c r="BH1444" s="1"/>
    </row>
    <row r="1445" spans="2:60" s="4" customFormat="1" ht="12" customHeight="1" x14ac:dyDescent="0.2">
      <c r="B1445" s="3" t="s">
        <v>1727</v>
      </c>
      <c r="C1445" s="4" t="s">
        <v>1727</v>
      </c>
      <c r="E1445" s="62"/>
      <c r="F1445" s="63" t="s">
        <v>1678</v>
      </c>
      <c r="G1445" s="50" t="s">
        <v>1678</v>
      </c>
      <c r="H1445" s="50" t="s">
        <v>1678</v>
      </c>
      <c r="I1445" s="51"/>
      <c r="J1445" s="52">
        <v>30</v>
      </c>
      <c r="K1445" s="52"/>
      <c r="L1445" s="53">
        <v>43774</v>
      </c>
      <c r="M1445" s="54">
        <f t="shared" si="633"/>
        <v>2</v>
      </c>
      <c r="N1445" s="52">
        <f t="shared" si="634"/>
        <v>45</v>
      </c>
      <c r="O1445" s="55">
        <f t="shared" ca="1" si="635"/>
        <v>45</v>
      </c>
      <c r="P1445" s="55" t="str">
        <f t="shared" ca="1" si="636"/>
        <v>2019.11</v>
      </c>
      <c r="Q1445" s="56">
        <f t="shared" si="637"/>
        <v>86100</v>
      </c>
      <c r="R1445" s="52">
        <f t="shared" ca="1" si="638"/>
        <v>-118</v>
      </c>
      <c r="S1445" s="52"/>
      <c r="T1445" s="52" t="str">
        <f t="shared" ca="1" si="639"/>
        <v/>
      </c>
      <c r="U1445" s="57" t="s">
        <v>178</v>
      </c>
      <c r="V1445" s="58">
        <f t="shared" ca="1" si="640"/>
        <v>0</v>
      </c>
      <c r="W1445" s="59"/>
      <c r="X1445" s="60"/>
      <c r="Y1445" s="61">
        <v>86100</v>
      </c>
      <c r="Z1445" s="56">
        <f t="shared" ca="1" si="650"/>
        <v>0</v>
      </c>
      <c r="AA1445" s="56">
        <f t="shared" ca="1" si="650"/>
        <v>0</v>
      </c>
      <c r="AB1445" s="56">
        <f t="shared" ca="1" si="650"/>
        <v>0</v>
      </c>
      <c r="AC1445" s="56">
        <f t="shared" ca="1" si="650"/>
        <v>0</v>
      </c>
      <c r="AD1445" s="56">
        <f t="shared" ca="1" si="650"/>
        <v>0</v>
      </c>
      <c r="AE1445" s="56">
        <f t="shared" ca="1" si="650"/>
        <v>0</v>
      </c>
      <c r="AF1445" s="56">
        <f t="shared" ca="1" si="650"/>
        <v>0</v>
      </c>
      <c r="AG1445" s="56">
        <f t="shared" ca="1" si="650"/>
        <v>0</v>
      </c>
      <c r="AH1445" s="56">
        <f t="shared" ca="1" si="650"/>
        <v>0</v>
      </c>
      <c r="AI1445" s="56">
        <f t="shared" ca="1" si="650"/>
        <v>0</v>
      </c>
      <c r="AJ1445" s="56">
        <f t="shared" ca="1" si="651"/>
        <v>0</v>
      </c>
      <c r="AK1445" s="56">
        <f t="shared" ca="1" si="651"/>
        <v>0</v>
      </c>
      <c r="AL1445" s="56">
        <f t="shared" ca="1" si="651"/>
        <v>0</v>
      </c>
      <c r="AM1445" s="56">
        <f t="shared" ca="1" si="651"/>
        <v>0</v>
      </c>
      <c r="AN1445" s="56">
        <f t="shared" ca="1" si="651"/>
        <v>0</v>
      </c>
      <c r="AO1445" s="56">
        <f t="shared" ca="1" si="651"/>
        <v>0</v>
      </c>
      <c r="AP1445" s="56">
        <f t="shared" ca="1" si="651"/>
        <v>0</v>
      </c>
      <c r="AQ1445" s="56">
        <f t="shared" ca="1" si="651"/>
        <v>0</v>
      </c>
      <c r="AR1445" s="56">
        <f t="shared" ca="1" si="651"/>
        <v>0</v>
      </c>
      <c r="AS1445" s="56">
        <f t="shared" ca="1" si="651"/>
        <v>0</v>
      </c>
      <c r="AT1445" s="56">
        <f t="shared" ca="1" si="652"/>
        <v>0</v>
      </c>
      <c r="AU1445" s="56">
        <f t="shared" ca="1" si="652"/>
        <v>0</v>
      </c>
      <c r="AV1445" s="56">
        <f t="shared" ca="1" si="652"/>
        <v>0</v>
      </c>
      <c r="AW1445" s="56">
        <f t="shared" ca="1" si="652"/>
        <v>0</v>
      </c>
      <c r="AX1445" s="56">
        <f t="shared" ca="1" si="652"/>
        <v>0</v>
      </c>
      <c r="AY1445" s="56">
        <f t="shared" ca="1" si="652"/>
        <v>0</v>
      </c>
      <c r="AZ1445" s="56">
        <f t="shared" ca="1" si="652"/>
        <v>86100</v>
      </c>
      <c r="BA1445" s="56">
        <f t="shared" ca="1" si="652"/>
        <v>0</v>
      </c>
      <c r="BB1445" s="56">
        <f t="shared" ca="1" si="652"/>
        <v>0</v>
      </c>
      <c r="BC1445" s="56">
        <f t="shared" ca="1" si="652"/>
        <v>0</v>
      </c>
      <c r="BD1445" s="56">
        <f t="shared" ca="1" si="652"/>
        <v>0</v>
      </c>
      <c r="BE1445" s="56">
        <f t="shared" ca="1" si="652"/>
        <v>0</v>
      </c>
      <c r="BF1445" s="56">
        <f t="shared" ca="1" si="652"/>
        <v>0</v>
      </c>
      <c r="BG1445" s="56">
        <f t="shared" ca="1" si="652"/>
        <v>0</v>
      </c>
      <c r="BH1445" s="1"/>
    </row>
    <row r="1446" spans="2:60" s="4" customFormat="1" ht="12" customHeight="1" x14ac:dyDescent="0.2">
      <c r="B1446" s="3" t="s">
        <v>1727</v>
      </c>
      <c r="C1446" s="4" t="s">
        <v>1727</v>
      </c>
      <c r="E1446" s="62"/>
      <c r="F1446" s="63" t="s">
        <v>1678</v>
      </c>
      <c r="G1446" s="50" t="s">
        <v>1678</v>
      </c>
      <c r="H1446" s="50" t="s">
        <v>1678</v>
      </c>
      <c r="I1446" s="51"/>
      <c r="J1446" s="52">
        <v>30</v>
      </c>
      <c r="K1446" s="52"/>
      <c r="L1446" s="53">
        <v>43781</v>
      </c>
      <c r="M1446" s="54">
        <f t="shared" si="633"/>
        <v>2</v>
      </c>
      <c r="N1446" s="52">
        <f t="shared" si="634"/>
        <v>46</v>
      </c>
      <c r="O1446" s="55">
        <f t="shared" ca="1" si="635"/>
        <v>46</v>
      </c>
      <c r="P1446" s="55" t="str">
        <f t="shared" ca="1" si="636"/>
        <v>2019.11</v>
      </c>
      <c r="Q1446" s="56">
        <f t="shared" si="637"/>
        <v>0</v>
      </c>
      <c r="R1446" s="52">
        <f t="shared" ca="1" si="638"/>
        <v>-125</v>
      </c>
      <c r="S1446" s="52"/>
      <c r="T1446" s="52" t="str">
        <f t="shared" ca="1" si="639"/>
        <v/>
      </c>
      <c r="U1446" s="57" t="s">
        <v>178</v>
      </c>
      <c r="V1446" s="58">
        <f t="shared" ca="1" si="640"/>
        <v>0</v>
      </c>
      <c r="W1446" s="59"/>
      <c r="X1446" s="60"/>
      <c r="Y1446" s="61">
        <v>0</v>
      </c>
      <c r="Z1446" s="56">
        <f t="shared" ca="1" si="650"/>
        <v>0</v>
      </c>
      <c r="AA1446" s="56">
        <f t="shared" ca="1" si="650"/>
        <v>0</v>
      </c>
      <c r="AB1446" s="56">
        <f t="shared" ca="1" si="650"/>
        <v>0</v>
      </c>
      <c r="AC1446" s="56">
        <f t="shared" ca="1" si="650"/>
        <v>0</v>
      </c>
      <c r="AD1446" s="56">
        <f t="shared" ca="1" si="650"/>
        <v>0</v>
      </c>
      <c r="AE1446" s="56">
        <f t="shared" ca="1" si="650"/>
        <v>0</v>
      </c>
      <c r="AF1446" s="56">
        <f t="shared" ca="1" si="650"/>
        <v>0</v>
      </c>
      <c r="AG1446" s="56">
        <f t="shared" ca="1" si="650"/>
        <v>0</v>
      </c>
      <c r="AH1446" s="56">
        <f t="shared" ca="1" si="650"/>
        <v>0</v>
      </c>
      <c r="AI1446" s="56">
        <f t="shared" ca="1" si="650"/>
        <v>0</v>
      </c>
      <c r="AJ1446" s="56">
        <f t="shared" ca="1" si="651"/>
        <v>0</v>
      </c>
      <c r="AK1446" s="56">
        <f t="shared" ca="1" si="651"/>
        <v>0</v>
      </c>
      <c r="AL1446" s="56">
        <f t="shared" ca="1" si="651"/>
        <v>0</v>
      </c>
      <c r="AM1446" s="56">
        <f t="shared" ca="1" si="651"/>
        <v>0</v>
      </c>
      <c r="AN1446" s="56">
        <f t="shared" ca="1" si="651"/>
        <v>0</v>
      </c>
      <c r="AO1446" s="56">
        <f t="shared" ca="1" si="651"/>
        <v>0</v>
      </c>
      <c r="AP1446" s="56">
        <f t="shared" ca="1" si="651"/>
        <v>0</v>
      </c>
      <c r="AQ1446" s="56">
        <f t="shared" ca="1" si="651"/>
        <v>0</v>
      </c>
      <c r="AR1446" s="56">
        <f t="shared" ca="1" si="651"/>
        <v>0</v>
      </c>
      <c r="AS1446" s="56">
        <f t="shared" ca="1" si="651"/>
        <v>0</v>
      </c>
      <c r="AT1446" s="56">
        <f t="shared" ca="1" si="652"/>
        <v>0</v>
      </c>
      <c r="AU1446" s="56">
        <f t="shared" ca="1" si="652"/>
        <v>0</v>
      </c>
      <c r="AV1446" s="56">
        <f t="shared" ca="1" si="652"/>
        <v>0</v>
      </c>
      <c r="AW1446" s="56">
        <f t="shared" ca="1" si="652"/>
        <v>0</v>
      </c>
      <c r="AX1446" s="56">
        <f t="shared" ca="1" si="652"/>
        <v>0</v>
      </c>
      <c r="AY1446" s="56">
        <f t="shared" ca="1" si="652"/>
        <v>0</v>
      </c>
      <c r="AZ1446" s="56">
        <f t="shared" ca="1" si="652"/>
        <v>0</v>
      </c>
      <c r="BA1446" s="56">
        <f t="shared" ca="1" si="652"/>
        <v>0</v>
      </c>
      <c r="BB1446" s="56">
        <f t="shared" ca="1" si="652"/>
        <v>0</v>
      </c>
      <c r="BC1446" s="56">
        <f t="shared" ca="1" si="652"/>
        <v>0</v>
      </c>
      <c r="BD1446" s="56">
        <f t="shared" ca="1" si="652"/>
        <v>0</v>
      </c>
      <c r="BE1446" s="56">
        <f t="shared" ca="1" si="652"/>
        <v>0</v>
      </c>
      <c r="BF1446" s="56">
        <f t="shared" ca="1" si="652"/>
        <v>0</v>
      </c>
      <c r="BG1446" s="56">
        <f t="shared" ca="1" si="652"/>
        <v>0</v>
      </c>
      <c r="BH1446" s="1"/>
    </row>
    <row r="1447" spans="2:60" s="4" customFormat="1" ht="12" customHeight="1" x14ac:dyDescent="0.2">
      <c r="B1447" s="3" t="s">
        <v>1727</v>
      </c>
      <c r="C1447" s="4" t="s">
        <v>1727</v>
      </c>
      <c r="E1447" s="62"/>
      <c r="F1447" s="63" t="s">
        <v>1678</v>
      </c>
      <c r="G1447" s="50" t="s">
        <v>1678</v>
      </c>
      <c r="H1447" s="50" t="s">
        <v>1678</v>
      </c>
      <c r="I1447" s="51"/>
      <c r="J1447" s="52">
        <v>30</v>
      </c>
      <c r="K1447" s="52"/>
      <c r="L1447" s="53">
        <v>43788</v>
      </c>
      <c r="M1447" s="54">
        <f t="shared" si="633"/>
        <v>2</v>
      </c>
      <c r="N1447" s="52">
        <f t="shared" si="634"/>
        <v>47</v>
      </c>
      <c r="O1447" s="55">
        <f t="shared" ca="1" si="635"/>
        <v>47</v>
      </c>
      <c r="P1447" s="55" t="str">
        <f t="shared" ca="1" si="636"/>
        <v>2019.11</v>
      </c>
      <c r="Q1447" s="56">
        <f t="shared" si="637"/>
        <v>0</v>
      </c>
      <c r="R1447" s="52">
        <f t="shared" ca="1" si="638"/>
        <v>-132</v>
      </c>
      <c r="S1447" s="52"/>
      <c r="T1447" s="52" t="str">
        <f t="shared" ca="1" si="639"/>
        <v/>
      </c>
      <c r="U1447" s="57" t="s">
        <v>178</v>
      </c>
      <c r="V1447" s="58">
        <f t="shared" ca="1" si="640"/>
        <v>0</v>
      </c>
      <c r="W1447" s="59"/>
      <c r="X1447" s="60"/>
      <c r="Y1447" s="61">
        <v>0</v>
      </c>
      <c r="Z1447" s="56">
        <f t="shared" ca="1" si="650"/>
        <v>0</v>
      </c>
      <c r="AA1447" s="56">
        <f t="shared" ca="1" si="650"/>
        <v>0</v>
      </c>
      <c r="AB1447" s="56">
        <f t="shared" ca="1" si="650"/>
        <v>0</v>
      </c>
      <c r="AC1447" s="56">
        <f t="shared" ca="1" si="650"/>
        <v>0</v>
      </c>
      <c r="AD1447" s="56">
        <f t="shared" ca="1" si="650"/>
        <v>0</v>
      </c>
      <c r="AE1447" s="56">
        <f t="shared" ca="1" si="650"/>
        <v>0</v>
      </c>
      <c r="AF1447" s="56">
        <f t="shared" ca="1" si="650"/>
        <v>0</v>
      </c>
      <c r="AG1447" s="56">
        <f t="shared" ca="1" si="650"/>
        <v>0</v>
      </c>
      <c r="AH1447" s="56">
        <f t="shared" ca="1" si="650"/>
        <v>0</v>
      </c>
      <c r="AI1447" s="56">
        <f t="shared" ca="1" si="650"/>
        <v>0</v>
      </c>
      <c r="AJ1447" s="56">
        <f t="shared" ca="1" si="651"/>
        <v>0</v>
      </c>
      <c r="AK1447" s="56">
        <f t="shared" ca="1" si="651"/>
        <v>0</v>
      </c>
      <c r="AL1447" s="56">
        <f t="shared" ca="1" si="651"/>
        <v>0</v>
      </c>
      <c r="AM1447" s="56">
        <f t="shared" ca="1" si="651"/>
        <v>0</v>
      </c>
      <c r="AN1447" s="56">
        <f t="shared" ca="1" si="651"/>
        <v>0</v>
      </c>
      <c r="AO1447" s="56">
        <f t="shared" ca="1" si="651"/>
        <v>0</v>
      </c>
      <c r="AP1447" s="56">
        <f t="shared" ca="1" si="651"/>
        <v>0</v>
      </c>
      <c r="AQ1447" s="56">
        <f t="shared" ca="1" si="651"/>
        <v>0</v>
      </c>
      <c r="AR1447" s="56">
        <f t="shared" ca="1" si="651"/>
        <v>0</v>
      </c>
      <c r="AS1447" s="56">
        <f t="shared" ca="1" si="651"/>
        <v>0</v>
      </c>
      <c r="AT1447" s="56">
        <f t="shared" ca="1" si="652"/>
        <v>0</v>
      </c>
      <c r="AU1447" s="56">
        <f t="shared" ca="1" si="652"/>
        <v>0</v>
      </c>
      <c r="AV1447" s="56">
        <f t="shared" ca="1" si="652"/>
        <v>0</v>
      </c>
      <c r="AW1447" s="56">
        <f t="shared" ca="1" si="652"/>
        <v>0</v>
      </c>
      <c r="AX1447" s="56">
        <f t="shared" ca="1" si="652"/>
        <v>0</v>
      </c>
      <c r="AY1447" s="56">
        <f t="shared" ca="1" si="652"/>
        <v>0</v>
      </c>
      <c r="AZ1447" s="56">
        <f t="shared" ca="1" si="652"/>
        <v>0</v>
      </c>
      <c r="BA1447" s="56">
        <f t="shared" ca="1" si="652"/>
        <v>0</v>
      </c>
      <c r="BB1447" s="56">
        <f t="shared" ca="1" si="652"/>
        <v>0</v>
      </c>
      <c r="BC1447" s="56">
        <f t="shared" ca="1" si="652"/>
        <v>0</v>
      </c>
      <c r="BD1447" s="56">
        <f t="shared" ca="1" si="652"/>
        <v>0</v>
      </c>
      <c r="BE1447" s="56">
        <f t="shared" ca="1" si="652"/>
        <v>0</v>
      </c>
      <c r="BF1447" s="56">
        <f t="shared" ca="1" si="652"/>
        <v>0</v>
      </c>
      <c r="BG1447" s="56">
        <f t="shared" ca="1" si="652"/>
        <v>0</v>
      </c>
      <c r="BH1447" s="1"/>
    </row>
    <row r="1448" spans="2:60" s="4" customFormat="1" ht="12" customHeight="1" x14ac:dyDescent="0.2">
      <c r="B1448" s="3" t="s">
        <v>1727</v>
      </c>
      <c r="C1448" s="4" t="s">
        <v>1727</v>
      </c>
      <c r="E1448" s="62"/>
      <c r="F1448" s="63" t="s">
        <v>1678</v>
      </c>
      <c r="G1448" s="50" t="s">
        <v>1678</v>
      </c>
      <c r="H1448" s="50" t="s">
        <v>1678</v>
      </c>
      <c r="I1448" s="51"/>
      <c r="J1448" s="52">
        <v>30</v>
      </c>
      <c r="K1448" s="52"/>
      <c r="L1448" s="53">
        <v>43795</v>
      </c>
      <c r="M1448" s="54">
        <f t="shared" si="633"/>
        <v>2</v>
      </c>
      <c r="N1448" s="52">
        <f t="shared" si="634"/>
        <v>48</v>
      </c>
      <c r="O1448" s="55">
        <f t="shared" ca="1" si="635"/>
        <v>48</v>
      </c>
      <c r="P1448" s="55" t="str">
        <f t="shared" ca="1" si="636"/>
        <v>2019.11</v>
      </c>
      <c r="Q1448" s="56">
        <f t="shared" si="637"/>
        <v>19902.376172630127</v>
      </c>
      <c r="R1448" s="52">
        <f t="shared" ca="1" si="638"/>
        <v>-139</v>
      </c>
      <c r="S1448" s="52"/>
      <c r="T1448" s="52" t="str">
        <f t="shared" ca="1" si="639"/>
        <v/>
      </c>
      <c r="U1448" s="57" t="s">
        <v>178</v>
      </c>
      <c r="V1448" s="58">
        <f t="shared" ca="1" si="640"/>
        <v>0</v>
      </c>
      <c r="W1448" s="59"/>
      <c r="X1448" s="60"/>
      <c r="Y1448" s="61">
        <v>19902.376172630127</v>
      </c>
      <c r="Z1448" s="56">
        <f t="shared" ca="1" si="650"/>
        <v>0</v>
      </c>
      <c r="AA1448" s="56">
        <f t="shared" ca="1" si="650"/>
        <v>0</v>
      </c>
      <c r="AB1448" s="56">
        <f t="shared" ca="1" si="650"/>
        <v>0</v>
      </c>
      <c r="AC1448" s="56">
        <f t="shared" ca="1" si="650"/>
        <v>0</v>
      </c>
      <c r="AD1448" s="56">
        <f t="shared" ca="1" si="650"/>
        <v>0</v>
      </c>
      <c r="AE1448" s="56">
        <f t="shared" ca="1" si="650"/>
        <v>0</v>
      </c>
      <c r="AF1448" s="56">
        <f t="shared" ca="1" si="650"/>
        <v>0</v>
      </c>
      <c r="AG1448" s="56">
        <f t="shared" ca="1" si="650"/>
        <v>0</v>
      </c>
      <c r="AH1448" s="56">
        <f t="shared" ca="1" si="650"/>
        <v>0</v>
      </c>
      <c r="AI1448" s="56">
        <f t="shared" ca="1" si="650"/>
        <v>0</v>
      </c>
      <c r="AJ1448" s="56">
        <f t="shared" ca="1" si="651"/>
        <v>0</v>
      </c>
      <c r="AK1448" s="56">
        <f t="shared" ca="1" si="651"/>
        <v>0</v>
      </c>
      <c r="AL1448" s="56">
        <f t="shared" ca="1" si="651"/>
        <v>0</v>
      </c>
      <c r="AM1448" s="56">
        <f t="shared" ca="1" si="651"/>
        <v>0</v>
      </c>
      <c r="AN1448" s="56">
        <f t="shared" ca="1" si="651"/>
        <v>0</v>
      </c>
      <c r="AO1448" s="56">
        <f t="shared" ca="1" si="651"/>
        <v>0</v>
      </c>
      <c r="AP1448" s="56">
        <f t="shared" ca="1" si="651"/>
        <v>0</v>
      </c>
      <c r="AQ1448" s="56">
        <f t="shared" ca="1" si="651"/>
        <v>0</v>
      </c>
      <c r="AR1448" s="56">
        <f t="shared" ca="1" si="651"/>
        <v>0</v>
      </c>
      <c r="AS1448" s="56">
        <f t="shared" ca="1" si="651"/>
        <v>0</v>
      </c>
      <c r="AT1448" s="56">
        <f t="shared" ca="1" si="652"/>
        <v>0</v>
      </c>
      <c r="AU1448" s="56">
        <f t="shared" ca="1" si="652"/>
        <v>0</v>
      </c>
      <c r="AV1448" s="56">
        <f t="shared" ca="1" si="652"/>
        <v>0</v>
      </c>
      <c r="AW1448" s="56">
        <f t="shared" ca="1" si="652"/>
        <v>0</v>
      </c>
      <c r="AX1448" s="56">
        <f t="shared" ca="1" si="652"/>
        <v>0</v>
      </c>
      <c r="AY1448" s="56">
        <f t="shared" ca="1" si="652"/>
        <v>0</v>
      </c>
      <c r="AZ1448" s="56">
        <f t="shared" ca="1" si="652"/>
        <v>0</v>
      </c>
      <c r="BA1448" s="56">
        <f t="shared" ca="1" si="652"/>
        <v>0</v>
      </c>
      <c r="BB1448" s="56">
        <f t="shared" ca="1" si="652"/>
        <v>0</v>
      </c>
      <c r="BC1448" s="56">
        <f t="shared" ca="1" si="652"/>
        <v>19902.376172630127</v>
      </c>
      <c r="BD1448" s="56">
        <f t="shared" ca="1" si="652"/>
        <v>0</v>
      </c>
      <c r="BE1448" s="56">
        <f t="shared" ca="1" si="652"/>
        <v>0</v>
      </c>
      <c r="BF1448" s="56">
        <f t="shared" ca="1" si="652"/>
        <v>0</v>
      </c>
      <c r="BG1448" s="56">
        <f t="shared" ca="1" si="652"/>
        <v>0</v>
      </c>
      <c r="BH1448" s="1"/>
    </row>
    <row r="1449" spans="2:60" s="4" customFormat="1" ht="12" customHeight="1" x14ac:dyDescent="0.2">
      <c r="B1449" s="3" t="s">
        <v>1727</v>
      </c>
      <c r="C1449" s="4" t="s">
        <v>1727</v>
      </c>
      <c r="E1449" s="62"/>
      <c r="F1449" s="63" t="s">
        <v>1678</v>
      </c>
      <c r="G1449" s="50" t="s">
        <v>1678</v>
      </c>
      <c r="H1449" s="50" t="s">
        <v>1678</v>
      </c>
      <c r="I1449" s="51"/>
      <c r="J1449" s="52">
        <v>30</v>
      </c>
      <c r="K1449" s="52"/>
      <c r="L1449" s="53">
        <v>43802</v>
      </c>
      <c r="M1449" s="54">
        <f t="shared" si="633"/>
        <v>2</v>
      </c>
      <c r="N1449" s="52">
        <f t="shared" si="634"/>
        <v>49</v>
      </c>
      <c r="O1449" s="55">
        <f t="shared" ca="1" si="635"/>
        <v>49</v>
      </c>
      <c r="P1449" s="55" t="str">
        <f t="shared" ca="1" si="636"/>
        <v>2019.12</v>
      </c>
      <c r="Q1449" s="56">
        <f t="shared" si="637"/>
        <v>86100</v>
      </c>
      <c r="R1449" s="52">
        <f t="shared" ca="1" si="638"/>
        <v>-146</v>
      </c>
      <c r="S1449" s="52"/>
      <c r="T1449" s="52" t="str">
        <f t="shared" ca="1" si="639"/>
        <v/>
      </c>
      <c r="U1449" s="57" t="s">
        <v>178</v>
      </c>
      <c r="V1449" s="58">
        <f t="shared" ca="1" si="640"/>
        <v>0</v>
      </c>
      <c r="W1449" s="59"/>
      <c r="X1449" s="60"/>
      <c r="Y1449" s="61">
        <v>86100</v>
      </c>
      <c r="Z1449" s="56">
        <f t="shared" ca="1" si="650"/>
        <v>0</v>
      </c>
      <c r="AA1449" s="56">
        <f t="shared" ca="1" si="650"/>
        <v>0</v>
      </c>
      <c r="AB1449" s="56">
        <f t="shared" ca="1" si="650"/>
        <v>0</v>
      </c>
      <c r="AC1449" s="56">
        <f t="shared" ca="1" si="650"/>
        <v>0</v>
      </c>
      <c r="AD1449" s="56">
        <f t="shared" ca="1" si="650"/>
        <v>0</v>
      </c>
      <c r="AE1449" s="56">
        <f t="shared" ca="1" si="650"/>
        <v>0</v>
      </c>
      <c r="AF1449" s="56">
        <f t="shared" ca="1" si="650"/>
        <v>0</v>
      </c>
      <c r="AG1449" s="56">
        <f t="shared" ca="1" si="650"/>
        <v>0</v>
      </c>
      <c r="AH1449" s="56">
        <f t="shared" ca="1" si="650"/>
        <v>0</v>
      </c>
      <c r="AI1449" s="56">
        <f t="shared" ca="1" si="650"/>
        <v>0</v>
      </c>
      <c r="AJ1449" s="56">
        <f t="shared" ca="1" si="651"/>
        <v>0</v>
      </c>
      <c r="AK1449" s="56">
        <f t="shared" ca="1" si="651"/>
        <v>0</v>
      </c>
      <c r="AL1449" s="56">
        <f t="shared" ca="1" si="651"/>
        <v>0</v>
      </c>
      <c r="AM1449" s="56">
        <f t="shared" ca="1" si="651"/>
        <v>0</v>
      </c>
      <c r="AN1449" s="56">
        <f t="shared" ca="1" si="651"/>
        <v>0</v>
      </c>
      <c r="AO1449" s="56">
        <f t="shared" ca="1" si="651"/>
        <v>0</v>
      </c>
      <c r="AP1449" s="56">
        <f t="shared" ca="1" si="651"/>
        <v>0</v>
      </c>
      <c r="AQ1449" s="56">
        <f t="shared" ca="1" si="651"/>
        <v>0</v>
      </c>
      <c r="AR1449" s="56">
        <f t="shared" ca="1" si="651"/>
        <v>0</v>
      </c>
      <c r="AS1449" s="56">
        <f t="shared" ca="1" si="651"/>
        <v>0</v>
      </c>
      <c r="AT1449" s="56">
        <f t="shared" ca="1" si="652"/>
        <v>0</v>
      </c>
      <c r="AU1449" s="56">
        <f t="shared" ca="1" si="652"/>
        <v>0</v>
      </c>
      <c r="AV1449" s="56">
        <f t="shared" ca="1" si="652"/>
        <v>0</v>
      </c>
      <c r="AW1449" s="56">
        <f t="shared" ca="1" si="652"/>
        <v>0</v>
      </c>
      <c r="AX1449" s="56">
        <f t="shared" ca="1" si="652"/>
        <v>0</v>
      </c>
      <c r="AY1449" s="56">
        <f t="shared" ca="1" si="652"/>
        <v>0</v>
      </c>
      <c r="AZ1449" s="56">
        <f t="shared" ca="1" si="652"/>
        <v>0</v>
      </c>
      <c r="BA1449" s="56">
        <f t="shared" ca="1" si="652"/>
        <v>0</v>
      </c>
      <c r="BB1449" s="56">
        <f t="shared" ca="1" si="652"/>
        <v>0</v>
      </c>
      <c r="BC1449" s="56">
        <f t="shared" ca="1" si="652"/>
        <v>0</v>
      </c>
      <c r="BD1449" s="56">
        <f t="shared" ca="1" si="652"/>
        <v>86100</v>
      </c>
      <c r="BE1449" s="56">
        <f t="shared" ca="1" si="652"/>
        <v>0</v>
      </c>
      <c r="BF1449" s="56">
        <f t="shared" ca="1" si="652"/>
        <v>0</v>
      </c>
      <c r="BG1449" s="56">
        <f t="shared" ca="1" si="652"/>
        <v>0</v>
      </c>
      <c r="BH1449" s="1"/>
    </row>
    <row r="1450" spans="2:60" s="4" customFormat="1" ht="12" customHeight="1" x14ac:dyDescent="0.2">
      <c r="B1450" s="3" t="s">
        <v>1727</v>
      </c>
      <c r="C1450" s="4" t="s">
        <v>1727</v>
      </c>
      <c r="E1450" s="62"/>
      <c r="F1450" s="63" t="s">
        <v>1678</v>
      </c>
      <c r="G1450" s="50" t="s">
        <v>1678</v>
      </c>
      <c r="H1450" s="50" t="s">
        <v>1678</v>
      </c>
      <c r="I1450" s="51"/>
      <c r="J1450" s="52">
        <v>30</v>
      </c>
      <c r="K1450" s="52"/>
      <c r="L1450" s="53">
        <v>43809</v>
      </c>
      <c r="M1450" s="54">
        <f t="shared" si="633"/>
        <v>2</v>
      </c>
      <c r="N1450" s="52">
        <f t="shared" si="634"/>
        <v>50</v>
      </c>
      <c r="O1450" s="55">
        <f t="shared" ca="1" si="635"/>
        <v>50</v>
      </c>
      <c r="P1450" s="55" t="str">
        <f t="shared" ca="1" si="636"/>
        <v>2019.12</v>
      </c>
      <c r="Q1450" s="56">
        <f t="shared" si="637"/>
        <v>0</v>
      </c>
      <c r="R1450" s="52">
        <f t="shared" ca="1" si="638"/>
        <v>-153</v>
      </c>
      <c r="S1450" s="52"/>
      <c r="T1450" s="52" t="str">
        <f t="shared" ca="1" si="639"/>
        <v/>
      </c>
      <c r="U1450" s="57" t="s">
        <v>178</v>
      </c>
      <c r="V1450" s="58">
        <f t="shared" ca="1" si="640"/>
        <v>0</v>
      </c>
      <c r="W1450" s="59"/>
      <c r="X1450" s="60"/>
      <c r="Y1450" s="61">
        <v>0</v>
      </c>
      <c r="Z1450" s="56">
        <f t="shared" ca="1" si="650"/>
        <v>0</v>
      </c>
      <c r="AA1450" s="56">
        <f t="shared" ca="1" si="650"/>
        <v>0</v>
      </c>
      <c r="AB1450" s="56">
        <f t="shared" ca="1" si="650"/>
        <v>0</v>
      </c>
      <c r="AC1450" s="56">
        <f t="shared" ca="1" si="650"/>
        <v>0</v>
      </c>
      <c r="AD1450" s="56">
        <f t="shared" ca="1" si="650"/>
        <v>0</v>
      </c>
      <c r="AE1450" s="56">
        <f t="shared" ca="1" si="650"/>
        <v>0</v>
      </c>
      <c r="AF1450" s="56">
        <f t="shared" ca="1" si="650"/>
        <v>0</v>
      </c>
      <c r="AG1450" s="56">
        <f t="shared" ca="1" si="650"/>
        <v>0</v>
      </c>
      <c r="AH1450" s="56">
        <f t="shared" ca="1" si="650"/>
        <v>0</v>
      </c>
      <c r="AI1450" s="56">
        <f t="shared" ca="1" si="650"/>
        <v>0</v>
      </c>
      <c r="AJ1450" s="56">
        <f t="shared" ca="1" si="651"/>
        <v>0</v>
      </c>
      <c r="AK1450" s="56">
        <f t="shared" ca="1" si="651"/>
        <v>0</v>
      </c>
      <c r="AL1450" s="56">
        <f t="shared" ca="1" si="651"/>
        <v>0</v>
      </c>
      <c r="AM1450" s="56">
        <f t="shared" ca="1" si="651"/>
        <v>0</v>
      </c>
      <c r="AN1450" s="56">
        <f t="shared" ca="1" si="651"/>
        <v>0</v>
      </c>
      <c r="AO1450" s="56">
        <f t="shared" ca="1" si="651"/>
        <v>0</v>
      </c>
      <c r="AP1450" s="56">
        <f t="shared" ca="1" si="651"/>
        <v>0</v>
      </c>
      <c r="AQ1450" s="56">
        <f t="shared" ca="1" si="651"/>
        <v>0</v>
      </c>
      <c r="AR1450" s="56">
        <f t="shared" ca="1" si="651"/>
        <v>0</v>
      </c>
      <c r="AS1450" s="56">
        <f t="shared" ca="1" si="651"/>
        <v>0</v>
      </c>
      <c r="AT1450" s="56">
        <f t="shared" ca="1" si="652"/>
        <v>0</v>
      </c>
      <c r="AU1450" s="56">
        <f t="shared" ca="1" si="652"/>
        <v>0</v>
      </c>
      <c r="AV1450" s="56">
        <f t="shared" ca="1" si="652"/>
        <v>0</v>
      </c>
      <c r="AW1450" s="56">
        <f t="shared" ca="1" si="652"/>
        <v>0</v>
      </c>
      <c r="AX1450" s="56">
        <f t="shared" ca="1" si="652"/>
        <v>0</v>
      </c>
      <c r="AY1450" s="56">
        <f t="shared" ca="1" si="652"/>
        <v>0</v>
      </c>
      <c r="AZ1450" s="56">
        <f t="shared" ca="1" si="652"/>
        <v>0</v>
      </c>
      <c r="BA1450" s="56">
        <f t="shared" ca="1" si="652"/>
        <v>0</v>
      </c>
      <c r="BB1450" s="56">
        <f t="shared" ca="1" si="652"/>
        <v>0</v>
      </c>
      <c r="BC1450" s="56">
        <f t="shared" ca="1" si="652"/>
        <v>0</v>
      </c>
      <c r="BD1450" s="56">
        <f t="shared" ca="1" si="652"/>
        <v>0</v>
      </c>
      <c r="BE1450" s="56">
        <f t="shared" ca="1" si="652"/>
        <v>0</v>
      </c>
      <c r="BF1450" s="56">
        <f t="shared" ca="1" si="652"/>
        <v>0</v>
      </c>
      <c r="BG1450" s="56">
        <f t="shared" ca="1" si="652"/>
        <v>0</v>
      </c>
      <c r="BH1450" s="1"/>
    </row>
    <row r="1451" spans="2:60" s="4" customFormat="1" ht="12" customHeight="1" x14ac:dyDescent="0.2">
      <c r="B1451" s="3" t="s">
        <v>1727</v>
      </c>
      <c r="C1451" s="4" t="s">
        <v>1727</v>
      </c>
      <c r="E1451" s="62"/>
      <c r="F1451" s="63" t="s">
        <v>1678</v>
      </c>
      <c r="G1451" s="50" t="s">
        <v>1678</v>
      </c>
      <c r="H1451" s="50" t="s">
        <v>1678</v>
      </c>
      <c r="I1451" s="51"/>
      <c r="J1451" s="52">
        <v>30</v>
      </c>
      <c r="K1451" s="52"/>
      <c r="L1451" s="53">
        <v>43816</v>
      </c>
      <c r="M1451" s="54">
        <f t="shared" si="633"/>
        <v>2</v>
      </c>
      <c r="N1451" s="52">
        <f t="shared" si="634"/>
        <v>51</v>
      </c>
      <c r="O1451" s="55">
        <f t="shared" ca="1" si="635"/>
        <v>51</v>
      </c>
      <c r="P1451" s="55" t="str">
        <f t="shared" ca="1" si="636"/>
        <v>2019.12</v>
      </c>
      <c r="Q1451" s="56">
        <f t="shared" si="637"/>
        <v>0</v>
      </c>
      <c r="R1451" s="52">
        <f t="shared" ca="1" si="638"/>
        <v>-160</v>
      </c>
      <c r="S1451" s="52"/>
      <c r="T1451" s="52" t="str">
        <f t="shared" ca="1" si="639"/>
        <v/>
      </c>
      <c r="U1451" s="57" t="s">
        <v>178</v>
      </c>
      <c r="V1451" s="58">
        <f t="shared" ca="1" si="640"/>
        <v>0</v>
      </c>
      <c r="W1451" s="59"/>
      <c r="X1451" s="60"/>
      <c r="Y1451" s="61">
        <v>0</v>
      </c>
      <c r="Z1451" s="56">
        <f t="shared" ca="1" si="650"/>
        <v>0</v>
      </c>
      <c r="AA1451" s="56">
        <f t="shared" ca="1" si="650"/>
        <v>0</v>
      </c>
      <c r="AB1451" s="56">
        <f t="shared" ca="1" si="650"/>
        <v>0</v>
      </c>
      <c r="AC1451" s="56">
        <f t="shared" ca="1" si="650"/>
        <v>0</v>
      </c>
      <c r="AD1451" s="56">
        <f t="shared" ca="1" si="650"/>
        <v>0</v>
      </c>
      <c r="AE1451" s="56">
        <f t="shared" ca="1" si="650"/>
        <v>0</v>
      </c>
      <c r="AF1451" s="56">
        <f t="shared" ca="1" si="650"/>
        <v>0</v>
      </c>
      <c r="AG1451" s="56">
        <f t="shared" ca="1" si="650"/>
        <v>0</v>
      </c>
      <c r="AH1451" s="56">
        <f t="shared" ca="1" si="650"/>
        <v>0</v>
      </c>
      <c r="AI1451" s="56">
        <f t="shared" ca="1" si="650"/>
        <v>0</v>
      </c>
      <c r="AJ1451" s="56">
        <f t="shared" ca="1" si="651"/>
        <v>0</v>
      </c>
      <c r="AK1451" s="56">
        <f t="shared" ca="1" si="651"/>
        <v>0</v>
      </c>
      <c r="AL1451" s="56">
        <f t="shared" ca="1" si="651"/>
        <v>0</v>
      </c>
      <c r="AM1451" s="56">
        <f t="shared" ca="1" si="651"/>
        <v>0</v>
      </c>
      <c r="AN1451" s="56">
        <f t="shared" ca="1" si="651"/>
        <v>0</v>
      </c>
      <c r="AO1451" s="56">
        <f t="shared" ca="1" si="651"/>
        <v>0</v>
      </c>
      <c r="AP1451" s="56">
        <f t="shared" ca="1" si="651"/>
        <v>0</v>
      </c>
      <c r="AQ1451" s="56">
        <f t="shared" ca="1" si="651"/>
        <v>0</v>
      </c>
      <c r="AR1451" s="56">
        <f t="shared" ca="1" si="651"/>
        <v>0</v>
      </c>
      <c r="AS1451" s="56">
        <f t="shared" ca="1" si="651"/>
        <v>0</v>
      </c>
      <c r="AT1451" s="56">
        <f t="shared" ca="1" si="652"/>
        <v>0</v>
      </c>
      <c r="AU1451" s="56">
        <f t="shared" ca="1" si="652"/>
        <v>0</v>
      </c>
      <c r="AV1451" s="56">
        <f t="shared" ca="1" si="652"/>
        <v>0</v>
      </c>
      <c r="AW1451" s="56">
        <f t="shared" ca="1" si="652"/>
        <v>0</v>
      </c>
      <c r="AX1451" s="56">
        <f t="shared" ca="1" si="652"/>
        <v>0</v>
      </c>
      <c r="AY1451" s="56">
        <f t="shared" ca="1" si="652"/>
        <v>0</v>
      </c>
      <c r="AZ1451" s="56">
        <f t="shared" ca="1" si="652"/>
        <v>0</v>
      </c>
      <c r="BA1451" s="56">
        <f t="shared" ca="1" si="652"/>
        <v>0</v>
      </c>
      <c r="BB1451" s="56">
        <f t="shared" ca="1" si="652"/>
        <v>0</v>
      </c>
      <c r="BC1451" s="56">
        <f t="shared" ca="1" si="652"/>
        <v>0</v>
      </c>
      <c r="BD1451" s="56">
        <f t="shared" ca="1" si="652"/>
        <v>0</v>
      </c>
      <c r="BE1451" s="56">
        <f t="shared" ca="1" si="652"/>
        <v>0</v>
      </c>
      <c r="BF1451" s="56">
        <f t="shared" ca="1" si="652"/>
        <v>0</v>
      </c>
      <c r="BG1451" s="56">
        <f t="shared" ca="1" si="652"/>
        <v>0</v>
      </c>
      <c r="BH1451" s="1"/>
    </row>
    <row r="1452" spans="2:60" s="4" customFormat="1" ht="12" customHeight="1" x14ac:dyDescent="0.2">
      <c r="B1452" s="3" t="s">
        <v>1727</v>
      </c>
      <c r="C1452" s="4" t="s">
        <v>1727</v>
      </c>
      <c r="E1452" s="62"/>
      <c r="F1452" s="63" t="s">
        <v>1678</v>
      </c>
      <c r="G1452" s="50" t="s">
        <v>1678</v>
      </c>
      <c r="H1452" s="50" t="s">
        <v>1678</v>
      </c>
      <c r="I1452" s="51"/>
      <c r="J1452" s="52">
        <v>30</v>
      </c>
      <c r="K1452" s="52"/>
      <c r="L1452" s="53">
        <v>43823</v>
      </c>
      <c r="M1452" s="54">
        <f t="shared" si="633"/>
        <v>2</v>
      </c>
      <c r="N1452" s="52">
        <f t="shared" si="634"/>
        <v>52</v>
      </c>
      <c r="O1452" s="55">
        <f t="shared" ca="1" si="635"/>
        <v>52</v>
      </c>
      <c r="P1452" s="55" t="str">
        <f t="shared" ca="1" si="636"/>
        <v>2019.12</v>
      </c>
      <c r="Q1452" s="56">
        <f t="shared" si="637"/>
        <v>17965.873399734937</v>
      </c>
      <c r="R1452" s="52">
        <f t="shared" ca="1" si="638"/>
        <v>-167</v>
      </c>
      <c r="S1452" s="52"/>
      <c r="T1452" s="52" t="str">
        <f t="shared" ca="1" si="639"/>
        <v/>
      </c>
      <c r="U1452" s="57" t="s">
        <v>178</v>
      </c>
      <c r="V1452" s="58">
        <f t="shared" ca="1" si="640"/>
        <v>0</v>
      </c>
      <c r="W1452" s="59"/>
      <c r="X1452" s="60"/>
      <c r="Y1452" s="61">
        <v>17965.873399734937</v>
      </c>
      <c r="Z1452" s="56">
        <f t="shared" ca="1" si="650"/>
        <v>0</v>
      </c>
      <c r="AA1452" s="56">
        <f t="shared" ca="1" si="650"/>
        <v>0</v>
      </c>
      <c r="AB1452" s="56">
        <f t="shared" ca="1" si="650"/>
        <v>0</v>
      </c>
      <c r="AC1452" s="56">
        <f t="shared" ca="1" si="650"/>
        <v>0</v>
      </c>
      <c r="AD1452" s="56">
        <f t="shared" ca="1" si="650"/>
        <v>0</v>
      </c>
      <c r="AE1452" s="56">
        <f t="shared" ca="1" si="650"/>
        <v>0</v>
      </c>
      <c r="AF1452" s="56">
        <f t="shared" ca="1" si="650"/>
        <v>0</v>
      </c>
      <c r="AG1452" s="56">
        <f t="shared" ca="1" si="650"/>
        <v>0</v>
      </c>
      <c r="AH1452" s="56">
        <f t="shared" ca="1" si="650"/>
        <v>0</v>
      </c>
      <c r="AI1452" s="56">
        <f t="shared" ca="1" si="650"/>
        <v>0</v>
      </c>
      <c r="AJ1452" s="56">
        <f t="shared" ca="1" si="651"/>
        <v>0</v>
      </c>
      <c r="AK1452" s="56">
        <f t="shared" ca="1" si="651"/>
        <v>0</v>
      </c>
      <c r="AL1452" s="56">
        <f t="shared" ca="1" si="651"/>
        <v>0</v>
      </c>
      <c r="AM1452" s="56">
        <f t="shared" ca="1" si="651"/>
        <v>0</v>
      </c>
      <c r="AN1452" s="56">
        <f t="shared" ca="1" si="651"/>
        <v>0</v>
      </c>
      <c r="AO1452" s="56">
        <f t="shared" ca="1" si="651"/>
        <v>0</v>
      </c>
      <c r="AP1452" s="56">
        <f t="shared" ca="1" si="651"/>
        <v>0</v>
      </c>
      <c r="AQ1452" s="56">
        <f t="shared" ca="1" si="651"/>
        <v>0</v>
      </c>
      <c r="AR1452" s="56">
        <f t="shared" ca="1" si="651"/>
        <v>0</v>
      </c>
      <c r="AS1452" s="56">
        <f t="shared" ca="1" si="651"/>
        <v>0</v>
      </c>
      <c r="AT1452" s="56">
        <f t="shared" ca="1" si="652"/>
        <v>0</v>
      </c>
      <c r="AU1452" s="56">
        <f t="shared" ca="1" si="652"/>
        <v>0</v>
      </c>
      <c r="AV1452" s="56">
        <f t="shared" ca="1" si="652"/>
        <v>0</v>
      </c>
      <c r="AW1452" s="56">
        <f t="shared" ca="1" si="652"/>
        <v>0</v>
      </c>
      <c r="AX1452" s="56">
        <f t="shared" ca="1" si="652"/>
        <v>0</v>
      </c>
      <c r="AY1452" s="56">
        <f t="shared" ca="1" si="652"/>
        <v>0</v>
      </c>
      <c r="AZ1452" s="56">
        <f t="shared" ca="1" si="652"/>
        <v>0</v>
      </c>
      <c r="BA1452" s="56">
        <f t="shared" ca="1" si="652"/>
        <v>0</v>
      </c>
      <c r="BB1452" s="56">
        <f t="shared" ca="1" si="652"/>
        <v>0</v>
      </c>
      <c r="BC1452" s="56">
        <f t="shared" ca="1" si="652"/>
        <v>0</v>
      </c>
      <c r="BD1452" s="56">
        <f t="shared" ca="1" si="652"/>
        <v>0</v>
      </c>
      <c r="BE1452" s="56">
        <f t="shared" ca="1" si="652"/>
        <v>0</v>
      </c>
      <c r="BF1452" s="56">
        <f t="shared" ca="1" si="652"/>
        <v>0</v>
      </c>
      <c r="BG1452" s="56">
        <f t="shared" ca="1" si="652"/>
        <v>17965.873399734937</v>
      </c>
      <c r="BH1452" s="1"/>
    </row>
    <row r="1453" spans="2:60" s="4" customFormat="1" ht="12" customHeight="1" x14ac:dyDescent="0.2">
      <c r="B1453" s="3"/>
      <c r="E1453" s="62"/>
      <c r="F1453" s="63"/>
      <c r="G1453" s="50"/>
      <c r="H1453" s="50"/>
      <c r="I1453" s="51"/>
      <c r="J1453" s="52"/>
      <c r="K1453" s="52"/>
      <c r="L1453" s="53"/>
      <c r="M1453" s="54"/>
      <c r="N1453" s="52"/>
      <c r="O1453" s="55"/>
      <c r="P1453" s="55"/>
      <c r="Q1453" s="56"/>
      <c r="R1453" s="52"/>
      <c r="S1453" s="52"/>
      <c r="T1453" s="52"/>
      <c r="U1453" s="57"/>
      <c r="V1453" s="58"/>
      <c r="W1453" s="59"/>
      <c r="X1453" s="60"/>
      <c r="Y1453" s="61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1"/>
    </row>
    <row r="1454" spans="2:60" s="4" customFormat="1" ht="12" customHeight="1" x14ac:dyDescent="0.2">
      <c r="B1454" s="3" t="s">
        <v>1691</v>
      </c>
      <c r="C1454" s="4" t="s">
        <v>1691</v>
      </c>
      <c r="E1454" s="62"/>
      <c r="F1454" s="63" t="s">
        <v>1678</v>
      </c>
      <c r="G1454" s="50" t="s">
        <v>1678</v>
      </c>
      <c r="H1454" s="50" t="s">
        <v>1678</v>
      </c>
      <c r="I1454" s="51"/>
      <c r="J1454" s="52">
        <v>30</v>
      </c>
      <c r="K1454" s="52"/>
      <c r="L1454" s="53"/>
      <c r="M1454" s="54" t="str">
        <f t="shared" ref="M1454:M1492" si="653">IF(L1454="","-",WEEKDAY(L1454,2))</f>
        <v>-</v>
      </c>
      <c r="N1454" s="52">
        <f t="shared" ref="N1454:N1492" si="654">WEEKNUM(L1454)</f>
        <v>0</v>
      </c>
      <c r="O1454" s="55">
        <f t="shared" ref="O1454:O1492" ca="1" si="655">WEEKNUM(IF((L1454)&lt;$A$1825,$A$1825,(L1454)))</f>
        <v>28</v>
      </c>
      <c r="P1454" s="55" t="str">
        <f t="shared" ref="P1454:P1492" ca="1" si="656">YEAR(IF((L1454)&lt;$A$1825,$A$1825,(L1454)))&amp;"."&amp;MONTH(IF((L1454)&lt;$A$1825,$A$1825,(L1454)))</f>
        <v>2019.7</v>
      </c>
      <c r="Q1454" s="56">
        <f t="shared" ref="Q1454:Q1492" si="657">IF(U1454="PLN",Y1454/$A$1826,Y1454)</f>
        <v>0</v>
      </c>
      <c r="R1454" s="52" t="str">
        <f t="shared" ref="R1454:R1492" si="658">IF(L1454=0,"",IFERROR(_xlfn.DAYS($A$1825,L1454),""))</f>
        <v/>
      </c>
      <c r="S1454" s="52"/>
      <c r="T1454" s="52" t="str">
        <f t="shared" ref="T1454:T1492" si="659">IFERROR(IF(R1454&gt;0,"OV",""),0)</f>
        <v>OV</v>
      </c>
      <c r="U1454" s="57" t="s">
        <v>178</v>
      </c>
      <c r="V1454" s="58">
        <f t="shared" ref="V1454:V1492" ca="1" si="660">SUM(Y1454:BH1454)-Y1454*2</f>
        <v>0</v>
      </c>
      <c r="W1454" s="59"/>
      <c r="X1454" s="60"/>
      <c r="Y1454" s="61"/>
      <c r="Z1454" s="56">
        <f t="shared" ref="Z1454:AI1463" ca="1" si="661">IF($O1454-WEEKNUM(Z$1815)=0,$Y1454,0)</f>
        <v>0</v>
      </c>
      <c r="AA1454" s="56">
        <f t="shared" ca="1" si="661"/>
        <v>0</v>
      </c>
      <c r="AB1454" s="56">
        <f t="shared" ca="1" si="661"/>
        <v>0</v>
      </c>
      <c r="AC1454" s="56">
        <f t="shared" ca="1" si="661"/>
        <v>0</v>
      </c>
      <c r="AD1454" s="56">
        <f t="shared" ca="1" si="661"/>
        <v>0</v>
      </c>
      <c r="AE1454" s="56">
        <f t="shared" ca="1" si="661"/>
        <v>0</v>
      </c>
      <c r="AF1454" s="56">
        <f t="shared" ca="1" si="661"/>
        <v>0</v>
      </c>
      <c r="AG1454" s="56">
        <f t="shared" ca="1" si="661"/>
        <v>0</v>
      </c>
      <c r="AH1454" s="56">
        <f t="shared" ca="1" si="661"/>
        <v>0</v>
      </c>
      <c r="AI1454" s="56">
        <f t="shared" ca="1" si="661"/>
        <v>0</v>
      </c>
      <c r="AJ1454" s="56">
        <f t="shared" ref="AJ1454:AS1463" ca="1" si="662">IF($O1454-WEEKNUM(AJ$1815)=0,$Y1454,0)</f>
        <v>0</v>
      </c>
      <c r="AK1454" s="56">
        <f t="shared" ca="1" si="662"/>
        <v>0</v>
      </c>
      <c r="AL1454" s="56">
        <f t="shared" ca="1" si="662"/>
        <v>0</v>
      </c>
      <c r="AM1454" s="56">
        <f t="shared" ca="1" si="662"/>
        <v>0</v>
      </c>
      <c r="AN1454" s="56">
        <f t="shared" ca="1" si="662"/>
        <v>0</v>
      </c>
      <c r="AO1454" s="56">
        <f t="shared" ca="1" si="662"/>
        <v>0</v>
      </c>
      <c r="AP1454" s="56">
        <f t="shared" ca="1" si="662"/>
        <v>0</v>
      </c>
      <c r="AQ1454" s="56">
        <f t="shared" ca="1" si="662"/>
        <v>0</v>
      </c>
      <c r="AR1454" s="56">
        <f t="shared" ca="1" si="662"/>
        <v>0</v>
      </c>
      <c r="AS1454" s="56">
        <f t="shared" ca="1" si="662"/>
        <v>0</v>
      </c>
      <c r="AT1454" s="56">
        <f t="shared" ref="AT1454:BG1463" ca="1" si="663">IF($O1454-WEEKNUM(AT$1815)=0,$Y1454,0)</f>
        <v>0</v>
      </c>
      <c r="AU1454" s="56">
        <f t="shared" ca="1" si="663"/>
        <v>0</v>
      </c>
      <c r="AV1454" s="56">
        <f t="shared" ca="1" si="663"/>
        <v>0</v>
      </c>
      <c r="AW1454" s="56">
        <f t="shared" ca="1" si="663"/>
        <v>0</v>
      </c>
      <c r="AX1454" s="56">
        <f t="shared" ca="1" si="663"/>
        <v>0</v>
      </c>
      <c r="AY1454" s="56">
        <f t="shared" ca="1" si="663"/>
        <v>0</v>
      </c>
      <c r="AZ1454" s="56">
        <f t="shared" ca="1" si="663"/>
        <v>0</v>
      </c>
      <c r="BA1454" s="56">
        <f t="shared" ca="1" si="663"/>
        <v>0</v>
      </c>
      <c r="BB1454" s="56">
        <f t="shared" ca="1" si="663"/>
        <v>0</v>
      </c>
      <c r="BC1454" s="56">
        <f t="shared" ca="1" si="663"/>
        <v>0</v>
      </c>
      <c r="BD1454" s="56">
        <f t="shared" ca="1" si="663"/>
        <v>0</v>
      </c>
      <c r="BE1454" s="56">
        <f t="shared" ca="1" si="663"/>
        <v>0</v>
      </c>
      <c r="BF1454" s="56">
        <f t="shared" ca="1" si="663"/>
        <v>0</v>
      </c>
      <c r="BG1454" s="56">
        <f t="shared" ca="1" si="663"/>
        <v>0</v>
      </c>
      <c r="BH1454" s="1"/>
    </row>
    <row r="1455" spans="2:60" s="4" customFormat="1" ht="12" customHeight="1" x14ac:dyDescent="0.2">
      <c r="B1455" s="3" t="s">
        <v>1691</v>
      </c>
      <c r="C1455" s="4" t="s">
        <v>1691</v>
      </c>
      <c r="E1455" s="62"/>
      <c r="F1455" s="63" t="s">
        <v>1678</v>
      </c>
      <c r="G1455" s="50" t="s">
        <v>1678</v>
      </c>
      <c r="H1455" s="50" t="s">
        <v>1678</v>
      </c>
      <c r="I1455" s="51"/>
      <c r="J1455" s="52">
        <v>30</v>
      </c>
      <c r="K1455" s="52"/>
      <c r="L1455" s="53"/>
      <c r="M1455" s="54" t="str">
        <f t="shared" si="653"/>
        <v>-</v>
      </c>
      <c r="N1455" s="52">
        <f t="shared" si="654"/>
        <v>0</v>
      </c>
      <c r="O1455" s="55">
        <f t="shared" ca="1" si="655"/>
        <v>28</v>
      </c>
      <c r="P1455" s="55" t="str">
        <f t="shared" ca="1" si="656"/>
        <v>2019.7</v>
      </c>
      <c r="Q1455" s="56">
        <f t="shared" si="657"/>
        <v>0</v>
      </c>
      <c r="R1455" s="52" t="str">
        <f t="shared" si="658"/>
        <v/>
      </c>
      <c r="S1455" s="52"/>
      <c r="T1455" s="52" t="str">
        <f t="shared" si="659"/>
        <v>OV</v>
      </c>
      <c r="U1455" s="57" t="s">
        <v>178</v>
      </c>
      <c r="V1455" s="58">
        <f t="shared" ca="1" si="660"/>
        <v>0</v>
      </c>
      <c r="W1455" s="59"/>
      <c r="X1455" s="60"/>
      <c r="Y1455" s="61"/>
      <c r="Z1455" s="56">
        <f t="shared" ca="1" si="661"/>
        <v>0</v>
      </c>
      <c r="AA1455" s="56">
        <f t="shared" ca="1" si="661"/>
        <v>0</v>
      </c>
      <c r="AB1455" s="56">
        <f t="shared" ca="1" si="661"/>
        <v>0</v>
      </c>
      <c r="AC1455" s="56">
        <f t="shared" ca="1" si="661"/>
        <v>0</v>
      </c>
      <c r="AD1455" s="56">
        <f t="shared" ca="1" si="661"/>
        <v>0</v>
      </c>
      <c r="AE1455" s="56">
        <f t="shared" ca="1" si="661"/>
        <v>0</v>
      </c>
      <c r="AF1455" s="56">
        <f t="shared" ca="1" si="661"/>
        <v>0</v>
      </c>
      <c r="AG1455" s="56">
        <f t="shared" ca="1" si="661"/>
        <v>0</v>
      </c>
      <c r="AH1455" s="56">
        <f t="shared" ca="1" si="661"/>
        <v>0</v>
      </c>
      <c r="AI1455" s="56">
        <f t="shared" ca="1" si="661"/>
        <v>0</v>
      </c>
      <c r="AJ1455" s="56">
        <f t="shared" ca="1" si="662"/>
        <v>0</v>
      </c>
      <c r="AK1455" s="56">
        <f t="shared" ca="1" si="662"/>
        <v>0</v>
      </c>
      <c r="AL1455" s="56">
        <f t="shared" ca="1" si="662"/>
        <v>0</v>
      </c>
      <c r="AM1455" s="56">
        <f t="shared" ca="1" si="662"/>
        <v>0</v>
      </c>
      <c r="AN1455" s="56">
        <f t="shared" ca="1" si="662"/>
        <v>0</v>
      </c>
      <c r="AO1455" s="56">
        <f t="shared" ca="1" si="662"/>
        <v>0</v>
      </c>
      <c r="AP1455" s="56">
        <f t="shared" ca="1" si="662"/>
        <v>0</v>
      </c>
      <c r="AQ1455" s="56">
        <f t="shared" ca="1" si="662"/>
        <v>0</v>
      </c>
      <c r="AR1455" s="56">
        <f t="shared" ca="1" si="662"/>
        <v>0</v>
      </c>
      <c r="AS1455" s="56">
        <f t="shared" ca="1" si="662"/>
        <v>0</v>
      </c>
      <c r="AT1455" s="56">
        <f t="shared" ca="1" si="663"/>
        <v>0</v>
      </c>
      <c r="AU1455" s="56">
        <f t="shared" ca="1" si="663"/>
        <v>0</v>
      </c>
      <c r="AV1455" s="56">
        <f t="shared" ca="1" si="663"/>
        <v>0</v>
      </c>
      <c r="AW1455" s="56">
        <f t="shared" ca="1" si="663"/>
        <v>0</v>
      </c>
      <c r="AX1455" s="56">
        <f t="shared" ca="1" si="663"/>
        <v>0</v>
      </c>
      <c r="AY1455" s="56">
        <f t="shared" ca="1" si="663"/>
        <v>0</v>
      </c>
      <c r="AZ1455" s="56">
        <f t="shared" ca="1" si="663"/>
        <v>0</v>
      </c>
      <c r="BA1455" s="56">
        <f t="shared" ca="1" si="663"/>
        <v>0</v>
      </c>
      <c r="BB1455" s="56">
        <f t="shared" ca="1" si="663"/>
        <v>0</v>
      </c>
      <c r="BC1455" s="56">
        <f t="shared" ca="1" si="663"/>
        <v>0</v>
      </c>
      <c r="BD1455" s="56">
        <f t="shared" ca="1" si="663"/>
        <v>0</v>
      </c>
      <c r="BE1455" s="56">
        <f t="shared" ca="1" si="663"/>
        <v>0</v>
      </c>
      <c r="BF1455" s="56">
        <f t="shared" ca="1" si="663"/>
        <v>0</v>
      </c>
      <c r="BG1455" s="56">
        <f t="shared" ca="1" si="663"/>
        <v>0</v>
      </c>
      <c r="BH1455" s="1"/>
    </row>
    <row r="1456" spans="2:60" s="4" customFormat="1" ht="12" customHeight="1" x14ac:dyDescent="0.2">
      <c r="B1456" s="3" t="s">
        <v>1691</v>
      </c>
      <c r="C1456" s="4" t="s">
        <v>1691</v>
      </c>
      <c r="E1456" s="62"/>
      <c r="F1456" s="63" t="s">
        <v>1678</v>
      </c>
      <c r="G1456" s="50" t="s">
        <v>1678</v>
      </c>
      <c r="H1456" s="50" t="s">
        <v>1678</v>
      </c>
      <c r="I1456" s="51"/>
      <c r="J1456" s="52">
        <v>30</v>
      </c>
      <c r="K1456" s="52"/>
      <c r="L1456" s="53"/>
      <c r="M1456" s="54" t="str">
        <f t="shared" si="653"/>
        <v>-</v>
      </c>
      <c r="N1456" s="52">
        <f t="shared" si="654"/>
        <v>0</v>
      </c>
      <c r="O1456" s="55">
        <f t="shared" ca="1" si="655"/>
        <v>28</v>
      </c>
      <c r="P1456" s="55" t="str">
        <f t="shared" ca="1" si="656"/>
        <v>2019.7</v>
      </c>
      <c r="Q1456" s="56">
        <f t="shared" si="657"/>
        <v>0</v>
      </c>
      <c r="R1456" s="52" t="str">
        <f t="shared" si="658"/>
        <v/>
      </c>
      <c r="S1456" s="52"/>
      <c r="T1456" s="52" t="str">
        <f t="shared" si="659"/>
        <v>OV</v>
      </c>
      <c r="U1456" s="57" t="s">
        <v>178</v>
      </c>
      <c r="V1456" s="58">
        <f t="shared" ca="1" si="660"/>
        <v>0</v>
      </c>
      <c r="W1456" s="59"/>
      <c r="X1456" s="60"/>
      <c r="Y1456" s="61"/>
      <c r="Z1456" s="56">
        <f t="shared" ca="1" si="661"/>
        <v>0</v>
      </c>
      <c r="AA1456" s="56">
        <f t="shared" ca="1" si="661"/>
        <v>0</v>
      </c>
      <c r="AB1456" s="56">
        <f t="shared" ca="1" si="661"/>
        <v>0</v>
      </c>
      <c r="AC1456" s="56">
        <f t="shared" ca="1" si="661"/>
        <v>0</v>
      </c>
      <c r="AD1456" s="56">
        <f t="shared" ca="1" si="661"/>
        <v>0</v>
      </c>
      <c r="AE1456" s="56">
        <f t="shared" ca="1" si="661"/>
        <v>0</v>
      </c>
      <c r="AF1456" s="56">
        <f t="shared" ca="1" si="661"/>
        <v>0</v>
      </c>
      <c r="AG1456" s="56">
        <f t="shared" ca="1" si="661"/>
        <v>0</v>
      </c>
      <c r="AH1456" s="56">
        <f t="shared" ca="1" si="661"/>
        <v>0</v>
      </c>
      <c r="AI1456" s="56">
        <f t="shared" ca="1" si="661"/>
        <v>0</v>
      </c>
      <c r="AJ1456" s="56">
        <f t="shared" ca="1" si="662"/>
        <v>0</v>
      </c>
      <c r="AK1456" s="56">
        <f t="shared" ca="1" si="662"/>
        <v>0</v>
      </c>
      <c r="AL1456" s="56">
        <f t="shared" ca="1" si="662"/>
        <v>0</v>
      </c>
      <c r="AM1456" s="56">
        <f t="shared" ca="1" si="662"/>
        <v>0</v>
      </c>
      <c r="AN1456" s="56">
        <f t="shared" ca="1" si="662"/>
        <v>0</v>
      </c>
      <c r="AO1456" s="56">
        <f t="shared" ca="1" si="662"/>
        <v>0</v>
      </c>
      <c r="AP1456" s="56">
        <f t="shared" ca="1" si="662"/>
        <v>0</v>
      </c>
      <c r="AQ1456" s="56">
        <f t="shared" ca="1" si="662"/>
        <v>0</v>
      </c>
      <c r="AR1456" s="56">
        <f t="shared" ca="1" si="662"/>
        <v>0</v>
      </c>
      <c r="AS1456" s="56">
        <f t="shared" ca="1" si="662"/>
        <v>0</v>
      </c>
      <c r="AT1456" s="56">
        <f t="shared" ca="1" si="663"/>
        <v>0</v>
      </c>
      <c r="AU1456" s="56">
        <f t="shared" ca="1" si="663"/>
        <v>0</v>
      </c>
      <c r="AV1456" s="56">
        <f t="shared" ca="1" si="663"/>
        <v>0</v>
      </c>
      <c r="AW1456" s="56">
        <f t="shared" ca="1" si="663"/>
        <v>0</v>
      </c>
      <c r="AX1456" s="56">
        <f t="shared" ca="1" si="663"/>
        <v>0</v>
      </c>
      <c r="AY1456" s="56">
        <f t="shared" ca="1" si="663"/>
        <v>0</v>
      </c>
      <c r="AZ1456" s="56">
        <f t="shared" ca="1" si="663"/>
        <v>0</v>
      </c>
      <c r="BA1456" s="56">
        <f t="shared" ca="1" si="663"/>
        <v>0</v>
      </c>
      <c r="BB1456" s="56">
        <f t="shared" ca="1" si="663"/>
        <v>0</v>
      </c>
      <c r="BC1456" s="56">
        <f t="shared" ca="1" si="663"/>
        <v>0</v>
      </c>
      <c r="BD1456" s="56">
        <f t="shared" ca="1" si="663"/>
        <v>0</v>
      </c>
      <c r="BE1456" s="56">
        <f t="shared" ca="1" si="663"/>
        <v>0</v>
      </c>
      <c r="BF1456" s="56">
        <f t="shared" ca="1" si="663"/>
        <v>0</v>
      </c>
      <c r="BG1456" s="56">
        <f t="shared" ca="1" si="663"/>
        <v>0</v>
      </c>
      <c r="BH1456" s="1"/>
    </row>
    <row r="1457" spans="2:60" s="4" customFormat="1" ht="12" customHeight="1" x14ac:dyDescent="0.2">
      <c r="B1457" s="3" t="s">
        <v>1691</v>
      </c>
      <c r="C1457" s="4" t="s">
        <v>1691</v>
      </c>
      <c r="E1457" s="62"/>
      <c r="F1457" s="63" t="s">
        <v>1678</v>
      </c>
      <c r="G1457" s="50" t="s">
        <v>1678</v>
      </c>
      <c r="H1457" s="50" t="s">
        <v>1678</v>
      </c>
      <c r="I1457" s="51"/>
      <c r="J1457" s="52">
        <v>30</v>
      </c>
      <c r="K1457" s="52"/>
      <c r="L1457" s="53"/>
      <c r="M1457" s="54" t="str">
        <f t="shared" si="653"/>
        <v>-</v>
      </c>
      <c r="N1457" s="52">
        <f t="shared" si="654"/>
        <v>0</v>
      </c>
      <c r="O1457" s="55">
        <f t="shared" ca="1" si="655"/>
        <v>28</v>
      </c>
      <c r="P1457" s="55" t="str">
        <f t="shared" ca="1" si="656"/>
        <v>2019.7</v>
      </c>
      <c r="Q1457" s="56">
        <f t="shared" si="657"/>
        <v>0</v>
      </c>
      <c r="R1457" s="52" t="str">
        <f t="shared" si="658"/>
        <v/>
      </c>
      <c r="S1457" s="52"/>
      <c r="T1457" s="52" t="str">
        <f t="shared" si="659"/>
        <v>OV</v>
      </c>
      <c r="U1457" s="57" t="s">
        <v>178</v>
      </c>
      <c r="V1457" s="58">
        <f t="shared" ca="1" si="660"/>
        <v>0</v>
      </c>
      <c r="W1457" s="59"/>
      <c r="X1457" s="60"/>
      <c r="Y1457" s="61"/>
      <c r="Z1457" s="56">
        <f t="shared" ca="1" si="661"/>
        <v>0</v>
      </c>
      <c r="AA1457" s="56">
        <f t="shared" ca="1" si="661"/>
        <v>0</v>
      </c>
      <c r="AB1457" s="56">
        <f t="shared" ca="1" si="661"/>
        <v>0</v>
      </c>
      <c r="AC1457" s="56">
        <f t="shared" ca="1" si="661"/>
        <v>0</v>
      </c>
      <c r="AD1457" s="56">
        <f t="shared" ca="1" si="661"/>
        <v>0</v>
      </c>
      <c r="AE1457" s="56">
        <f t="shared" ca="1" si="661"/>
        <v>0</v>
      </c>
      <c r="AF1457" s="56">
        <f t="shared" ca="1" si="661"/>
        <v>0</v>
      </c>
      <c r="AG1457" s="56">
        <f t="shared" ca="1" si="661"/>
        <v>0</v>
      </c>
      <c r="AH1457" s="56">
        <f t="shared" ca="1" si="661"/>
        <v>0</v>
      </c>
      <c r="AI1457" s="56">
        <f t="shared" ca="1" si="661"/>
        <v>0</v>
      </c>
      <c r="AJ1457" s="56">
        <f t="shared" ca="1" si="662"/>
        <v>0</v>
      </c>
      <c r="AK1457" s="56">
        <f t="shared" ca="1" si="662"/>
        <v>0</v>
      </c>
      <c r="AL1457" s="56">
        <f t="shared" ca="1" si="662"/>
        <v>0</v>
      </c>
      <c r="AM1457" s="56">
        <f t="shared" ca="1" si="662"/>
        <v>0</v>
      </c>
      <c r="AN1457" s="56">
        <f t="shared" ca="1" si="662"/>
        <v>0</v>
      </c>
      <c r="AO1457" s="56">
        <f t="shared" ca="1" si="662"/>
        <v>0</v>
      </c>
      <c r="AP1457" s="56">
        <f t="shared" ca="1" si="662"/>
        <v>0</v>
      </c>
      <c r="AQ1457" s="56">
        <f t="shared" ca="1" si="662"/>
        <v>0</v>
      </c>
      <c r="AR1457" s="56">
        <f t="shared" ca="1" si="662"/>
        <v>0</v>
      </c>
      <c r="AS1457" s="56">
        <f t="shared" ca="1" si="662"/>
        <v>0</v>
      </c>
      <c r="AT1457" s="56">
        <f t="shared" ca="1" si="663"/>
        <v>0</v>
      </c>
      <c r="AU1457" s="56">
        <f t="shared" ca="1" si="663"/>
        <v>0</v>
      </c>
      <c r="AV1457" s="56">
        <f t="shared" ca="1" si="663"/>
        <v>0</v>
      </c>
      <c r="AW1457" s="56">
        <f t="shared" ca="1" si="663"/>
        <v>0</v>
      </c>
      <c r="AX1457" s="56">
        <f t="shared" ca="1" si="663"/>
        <v>0</v>
      </c>
      <c r="AY1457" s="56">
        <f t="shared" ca="1" si="663"/>
        <v>0</v>
      </c>
      <c r="AZ1457" s="56">
        <f t="shared" ca="1" si="663"/>
        <v>0</v>
      </c>
      <c r="BA1457" s="56">
        <f t="shared" ca="1" si="663"/>
        <v>0</v>
      </c>
      <c r="BB1457" s="56">
        <f t="shared" ca="1" si="663"/>
        <v>0</v>
      </c>
      <c r="BC1457" s="56">
        <f t="shared" ca="1" si="663"/>
        <v>0</v>
      </c>
      <c r="BD1457" s="56">
        <f t="shared" ca="1" si="663"/>
        <v>0</v>
      </c>
      <c r="BE1457" s="56">
        <f t="shared" ca="1" si="663"/>
        <v>0</v>
      </c>
      <c r="BF1457" s="56">
        <f t="shared" ca="1" si="663"/>
        <v>0</v>
      </c>
      <c r="BG1457" s="56">
        <f t="shared" ca="1" si="663"/>
        <v>0</v>
      </c>
      <c r="BH1457" s="1"/>
    </row>
    <row r="1458" spans="2:60" s="4" customFormat="1" ht="12" customHeight="1" x14ac:dyDescent="0.2">
      <c r="B1458" s="3" t="s">
        <v>1691</v>
      </c>
      <c r="C1458" s="4" t="s">
        <v>1691</v>
      </c>
      <c r="E1458" s="62"/>
      <c r="F1458" s="63" t="s">
        <v>1678</v>
      </c>
      <c r="G1458" s="50" t="s">
        <v>1678</v>
      </c>
      <c r="H1458" s="50" t="s">
        <v>1678</v>
      </c>
      <c r="I1458" s="51"/>
      <c r="J1458" s="52">
        <v>30</v>
      </c>
      <c r="K1458" s="52"/>
      <c r="L1458" s="53"/>
      <c r="M1458" s="54" t="str">
        <f t="shared" si="653"/>
        <v>-</v>
      </c>
      <c r="N1458" s="52">
        <f t="shared" si="654"/>
        <v>0</v>
      </c>
      <c r="O1458" s="55">
        <f t="shared" ca="1" si="655"/>
        <v>28</v>
      </c>
      <c r="P1458" s="55" t="str">
        <f t="shared" ca="1" si="656"/>
        <v>2019.7</v>
      </c>
      <c r="Q1458" s="56">
        <f t="shared" si="657"/>
        <v>0</v>
      </c>
      <c r="R1458" s="52" t="str">
        <f t="shared" si="658"/>
        <v/>
      </c>
      <c r="S1458" s="52"/>
      <c r="T1458" s="52" t="str">
        <f t="shared" si="659"/>
        <v>OV</v>
      </c>
      <c r="U1458" s="57" t="s">
        <v>178</v>
      </c>
      <c r="V1458" s="58">
        <f t="shared" ca="1" si="660"/>
        <v>0</v>
      </c>
      <c r="W1458" s="59"/>
      <c r="X1458" s="60"/>
      <c r="Y1458" s="61"/>
      <c r="Z1458" s="56">
        <f t="shared" ca="1" si="661"/>
        <v>0</v>
      </c>
      <c r="AA1458" s="56">
        <f t="shared" ca="1" si="661"/>
        <v>0</v>
      </c>
      <c r="AB1458" s="56">
        <f t="shared" ca="1" si="661"/>
        <v>0</v>
      </c>
      <c r="AC1458" s="56">
        <f t="shared" ca="1" si="661"/>
        <v>0</v>
      </c>
      <c r="AD1458" s="56">
        <f t="shared" ca="1" si="661"/>
        <v>0</v>
      </c>
      <c r="AE1458" s="56">
        <f t="shared" ca="1" si="661"/>
        <v>0</v>
      </c>
      <c r="AF1458" s="56">
        <f t="shared" ca="1" si="661"/>
        <v>0</v>
      </c>
      <c r="AG1458" s="56">
        <f t="shared" ca="1" si="661"/>
        <v>0</v>
      </c>
      <c r="AH1458" s="56">
        <f t="shared" ca="1" si="661"/>
        <v>0</v>
      </c>
      <c r="AI1458" s="56">
        <f t="shared" ca="1" si="661"/>
        <v>0</v>
      </c>
      <c r="AJ1458" s="56">
        <f t="shared" ca="1" si="662"/>
        <v>0</v>
      </c>
      <c r="AK1458" s="56">
        <f t="shared" ca="1" si="662"/>
        <v>0</v>
      </c>
      <c r="AL1458" s="56">
        <f t="shared" ca="1" si="662"/>
        <v>0</v>
      </c>
      <c r="AM1458" s="56">
        <f t="shared" ca="1" si="662"/>
        <v>0</v>
      </c>
      <c r="AN1458" s="56">
        <f t="shared" ca="1" si="662"/>
        <v>0</v>
      </c>
      <c r="AO1458" s="56">
        <f t="shared" ca="1" si="662"/>
        <v>0</v>
      </c>
      <c r="AP1458" s="56">
        <f t="shared" ca="1" si="662"/>
        <v>0</v>
      </c>
      <c r="AQ1458" s="56">
        <f t="shared" ca="1" si="662"/>
        <v>0</v>
      </c>
      <c r="AR1458" s="56">
        <f t="shared" ca="1" si="662"/>
        <v>0</v>
      </c>
      <c r="AS1458" s="56">
        <f t="shared" ca="1" si="662"/>
        <v>0</v>
      </c>
      <c r="AT1458" s="56">
        <f t="shared" ca="1" si="663"/>
        <v>0</v>
      </c>
      <c r="AU1458" s="56">
        <f t="shared" ca="1" si="663"/>
        <v>0</v>
      </c>
      <c r="AV1458" s="56">
        <f t="shared" ca="1" si="663"/>
        <v>0</v>
      </c>
      <c r="AW1458" s="56">
        <f t="shared" ca="1" si="663"/>
        <v>0</v>
      </c>
      <c r="AX1458" s="56">
        <f t="shared" ca="1" si="663"/>
        <v>0</v>
      </c>
      <c r="AY1458" s="56">
        <f t="shared" ca="1" si="663"/>
        <v>0</v>
      </c>
      <c r="AZ1458" s="56">
        <f t="shared" ca="1" si="663"/>
        <v>0</v>
      </c>
      <c r="BA1458" s="56">
        <f t="shared" ca="1" si="663"/>
        <v>0</v>
      </c>
      <c r="BB1458" s="56">
        <f t="shared" ca="1" si="663"/>
        <v>0</v>
      </c>
      <c r="BC1458" s="56">
        <f t="shared" ca="1" si="663"/>
        <v>0</v>
      </c>
      <c r="BD1458" s="56">
        <f t="shared" ca="1" si="663"/>
        <v>0</v>
      </c>
      <c r="BE1458" s="56">
        <f t="shared" ca="1" si="663"/>
        <v>0</v>
      </c>
      <c r="BF1458" s="56">
        <f t="shared" ca="1" si="663"/>
        <v>0</v>
      </c>
      <c r="BG1458" s="56">
        <f t="shared" ca="1" si="663"/>
        <v>0</v>
      </c>
      <c r="BH1458" s="1"/>
    </row>
    <row r="1459" spans="2:60" s="4" customFormat="1" ht="12" customHeight="1" x14ac:dyDescent="0.2">
      <c r="B1459" s="3" t="s">
        <v>1691</v>
      </c>
      <c r="C1459" s="4" t="s">
        <v>1691</v>
      </c>
      <c r="E1459" s="62"/>
      <c r="F1459" s="63" t="s">
        <v>1678</v>
      </c>
      <c r="G1459" s="50" t="s">
        <v>1678</v>
      </c>
      <c r="H1459" s="50" t="s">
        <v>1678</v>
      </c>
      <c r="I1459" s="51"/>
      <c r="J1459" s="52">
        <v>30</v>
      </c>
      <c r="K1459" s="52"/>
      <c r="L1459" s="53">
        <v>43592</v>
      </c>
      <c r="M1459" s="54">
        <f t="shared" si="653"/>
        <v>2</v>
      </c>
      <c r="N1459" s="52">
        <f t="shared" si="654"/>
        <v>19</v>
      </c>
      <c r="O1459" s="55">
        <f t="shared" ca="1" si="655"/>
        <v>28</v>
      </c>
      <c r="P1459" s="55" t="str">
        <f t="shared" ca="1" si="656"/>
        <v>2019.7</v>
      </c>
      <c r="Q1459" s="56">
        <f t="shared" si="657"/>
        <v>6000</v>
      </c>
      <c r="R1459" s="52">
        <f t="shared" ca="1" si="658"/>
        <v>64</v>
      </c>
      <c r="S1459" s="52"/>
      <c r="T1459" s="52" t="str">
        <f t="shared" ca="1" si="659"/>
        <v>OV</v>
      </c>
      <c r="U1459" s="57" t="s">
        <v>178</v>
      </c>
      <c r="V1459" s="58">
        <f t="shared" ca="1" si="660"/>
        <v>0</v>
      </c>
      <c r="W1459" s="59"/>
      <c r="X1459" s="60"/>
      <c r="Y1459" s="61">
        <v>6000</v>
      </c>
      <c r="Z1459" s="56">
        <f t="shared" ca="1" si="661"/>
        <v>0</v>
      </c>
      <c r="AA1459" s="56">
        <f t="shared" ca="1" si="661"/>
        <v>0</v>
      </c>
      <c r="AB1459" s="56">
        <f t="shared" ca="1" si="661"/>
        <v>0</v>
      </c>
      <c r="AC1459" s="56">
        <f t="shared" ca="1" si="661"/>
        <v>0</v>
      </c>
      <c r="AD1459" s="56">
        <f t="shared" ca="1" si="661"/>
        <v>0</v>
      </c>
      <c r="AE1459" s="56">
        <f t="shared" ca="1" si="661"/>
        <v>0</v>
      </c>
      <c r="AF1459" s="56">
        <f t="shared" ca="1" si="661"/>
        <v>0</v>
      </c>
      <c r="AG1459" s="56">
        <f t="shared" ca="1" si="661"/>
        <v>0</v>
      </c>
      <c r="AH1459" s="56">
        <f t="shared" ca="1" si="661"/>
        <v>0</v>
      </c>
      <c r="AI1459" s="56">
        <f t="shared" ca="1" si="661"/>
        <v>6000</v>
      </c>
      <c r="AJ1459" s="56">
        <f t="shared" ca="1" si="662"/>
        <v>0</v>
      </c>
      <c r="AK1459" s="56">
        <f t="shared" ca="1" si="662"/>
        <v>0</v>
      </c>
      <c r="AL1459" s="56">
        <f t="shared" ca="1" si="662"/>
        <v>0</v>
      </c>
      <c r="AM1459" s="56">
        <f t="shared" ca="1" si="662"/>
        <v>0</v>
      </c>
      <c r="AN1459" s="56">
        <f t="shared" ca="1" si="662"/>
        <v>0</v>
      </c>
      <c r="AO1459" s="56">
        <f t="shared" ca="1" si="662"/>
        <v>0</v>
      </c>
      <c r="AP1459" s="56">
        <f t="shared" ca="1" si="662"/>
        <v>0</v>
      </c>
      <c r="AQ1459" s="56">
        <f t="shared" ca="1" si="662"/>
        <v>0</v>
      </c>
      <c r="AR1459" s="56">
        <f t="shared" ca="1" si="662"/>
        <v>0</v>
      </c>
      <c r="AS1459" s="56">
        <f t="shared" ca="1" si="662"/>
        <v>0</v>
      </c>
      <c r="AT1459" s="56">
        <f t="shared" ca="1" si="663"/>
        <v>0</v>
      </c>
      <c r="AU1459" s="56">
        <f t="shared" ca="1" si="663"/>
        <v>0</v>
      </c>
      <c r="AV1459" s="56">
        <f t="shared" ca="1" si="663"/>
        <v>0</v>
      </c>
      <c r="AW1459" s="56">
        <f t="shared" ca="1" si="663"/>
        <v>0</v>
      </c>
      <c r="AX1459" s="56">
        <f t="shared" ca="1" si="663"/>
        <v>0</v>
      </c>
      <c r="AY1459" s="56">
        <f t="shared" ca="1" si="663"/>
        <v>0</v>
      </c>
      <c r="AZ1459" s="56">
        <f t="shared" ca="1" si="663"/>
        <v>0</v>
      </c>
      <c r="BA1459" s="56">
        <f t="shared" ca="1" si="663"/>
        <v>0</v>
      </c>
      <c r="BB1459" s="56">
        <f t="shared" ca="1" si="663"/>
        <v>0</v>
      </c>
      <c r="BC1459" s="56">
        <f t="shared" ca="1" si="663"/>
        <v>0</v>
      </c>
      <c r="BD1459" s="56">
        <f t="shared" ca="1" si="663"/>
        <v>0</v>
      </c>
      <c r="BE1459" s="56">
        <f t="shared" ca="1" si="663"/>
        <v>0</v>
      </c>
      <c r="BF1459" s="56">
        <f t="shared" ca="1" si="663"/>
        <v>0</v>
      </c>
      <c r="BG1459" s="56">
        <f t="shared" ca="1" si="663"/>
        <v>0</v>
      </c>
      <c r="BH1459" s="1"/>
    </row>
    <row r="1460" spans="2:60" s="4" customFormat="1" ht="12" customHeight="1" x14ac:dyDescent="0.2">
      <c r="B1460" s="3" t="s">
        <v>1691</v>
      </c>
      <c r="C1460" s="4" t="s">
        <v>1691</v>
      </c>
      <c r="E1460" s="62"/>
      <c r="F1460" s="63" t="s">
        <v>1678</v>
      </c>
      <c r="G1460" s="50" t="s">
        <v>1678</v>
      </c>
      <c r="H1460" s="50" t="s">
        <v>1678</v>
      </c>
      <c r="I1460" s="51"/>
      <c r="J1460" s="52">
        <v>30</v>
      </c>
      <c r="K1460" s="52"/>
      <c r="L1460" s="53">
        <v>43599</v>
      </c>
      <c r="M1460" s="54">
        <f t="shared" si="653"/>
        <v>2</v>
      </c>
      <c r="N1460" s="52">
        <f t="shared" si="654"/>
        <v>20</v>
      </c>
      <c r="O1460" s="55">
        <f t="shared" ca="1" si="655"/>
        <v>28</v>
      </c>
      <c r="P1460" s="55" t="str">
        <f t="shared" ca="1" si="656"/>
        <v>2019.7</v>
      </c>
      <c r="Q1460" s="56">
        <f t="shared" si="657"/>
        <v>6376.7720860778099</v>
      </c>
      <c r="R1460" s="52">
        <f t="shared" ca="1" si="658"/>
        <v>57</v>
      </c>
      <c r="S1460" s="52"/>
      <c r="T1460" s="52" t="str">
        <f t="shared" ca="1" si="659"/>
        <v>OV</v>
      </c>
      <c r="U1460" s="57" t="s">
        <v>178</v>
      </c>
      <c r="V1460" s="58">
        <f t="shared" ca="1" si="660"/>
        <v>0</v>
      </c>
      <c r="W1460" s="59"/>
      <c r="X1460" s="60"/>
      <c r="Y1460" s="61">
        <f>9301.77208607781-1625-1300</f>
        <v>6376.7720860778099</v>
      </c>
      <c r="Z1460" s="56">
        <f t="shared" ca="1" si="661"/>
        <v>0</v>
      </c>
      <c r="AA1460" s="56">
        <f t="shared" ca="1" si="661"/>
        <v>0</v>
      </c>
      <c r="AB1460" s="56">
        <f t="shared" ca="1" si="661"/>
        <v>0</v>
      </c>
      <c r="AC1460" s="56">
        <f t="shared" ca="1" si="661"/>
        <v>0</v>
      </c>
      <c r="AD1460" s="56">
        <f t="shared" ca="1" si="661"/>
        <v>0</v>
      </c>
      <c r="AE1460" s="56">
        <f t="shared" ca="1" si="661"/>
        <v>0</v>
      </c>
      <c r="AF1460" s="56">
        <f t="shared" ca="1" si="661"/>
        <v>0</v>
      </c>
      <c r="AG1460" s="56">
        <f t="shared" ca="1" si="661"/>
        <v>0</v>
      </c>
      <c r="AH1460" s="56">
        <f t="shared" ca="1" si="661"/>
        <v>0</v>
      </c>
      <c r="AI1460" s="56">
        <f t="shared" ca="1" si="661"/>
        <v>6376.7720860778099</v>
      </c>
      <c r="AJ1460" s="56">
        <f t="shared" ca="1" si="662"/>
        <v>0</v>
      </c>
      <c r="AK1460" s="56">
        <f t="shared" ca="1" si="662"/>
        <v>0</v>
      </c>
      <c r="AL1460" s="56">
        <f t="shared" ca="1" si="662"/>
        <v>0</v>
      </c>
      <c r="AM1460" s="56">
        <f t="shared" ca="1" si="662"/>
        <v>0</v>
      </c>
      <c r="AN1460" s="56">
        <f t="shared" ca="1" si="662"/>
        <v>0</v>
      </c>
      <c r="AO1460" s="56">
        <f t="shared" ca="1" si="662"/>
        <v>0</v>
      </c>
      <c r="AP1460" s="56">
        <f t="shared" ca="1" si="662"/>
        <v>0</v>
      </c>
      <c r="AQ1460" s="56">
        <f t="shared" ca="1" si="662"/>
        <v>0</v>
      </c>
      <c r="AR1460" s="56">
        <f t="shared" ca="1" si="662"/>
        <v>0</v>
      </c>
      <c r="AS1460" s="56">
        <f t="shared" ca="1" si="662"/>
        <v>0</v>
      </c>
      <c r="AT1460" s="56">
        <f t="shared" ca="1" si="663"/>
        <v>0</v>
      </c>
      <c r="AU1460" s="56">
        <f t="shared" ca="1" si="663"/>
        <v>0</v>
      </c>
      <c r="AV1460" s="56">
        <f t="shared" ca="1" si="663"/>
        <v>0</v>
      </c>
      <c r="AW1460" s="56">
        <f t="shared" ca="1" si="663"/>
        <v>0</v>
      </c>
      <c r="AX1460" s="56">
        <f t="shared" ca="1" si="663"/>
        <v>0</v>
      </c>
      <c r="AY1460" s="56">
        <f t="shared" ca="1" si="663"/>
        <v>0</v>
      </c>
      <c r="AZ1460" s="56">
        <f t="shared" ca="1" si="663"/>
        <v>0</v>
      </c>
      <c r="BA1460" s="56">
        <f t="shared" ca="1" si="663"/>
        <v>0</v>
      </c>
      <c r="BB1460" s="56">
        <f t="shared" ca="1" si="663"/>
        <v>0</v>
      </c>
      <c r="BC1460" s="56">
        <f t="shared" ca="1" si="663"/>
        <v>0</v>
      </c>
      <c r="BD1460" s="56">
        <f t="shared" ca="1" si="663"/>
        <v>0</v>
      </c>
      <c r="BE1460" s="56">
        <f t="shared" ca="1" si="663"/>
        <v>0</v>
      </c>
      <c r="BF1460" s="56">
        <f t="shared" ca="1" si="663"/>
        <v>0</v>
      </c>
      <c r="BG1460" s="56">
        <f t="shared" ca="1" si="663"/>
        <v>0</v>
      </c>
      <c r="BH1460" s="1"/>
    </row>
    <row r="1461" spans="2:60" s="4" customFormat="1" ht="12" customHeight="1" x14ac:dyDescent="0.2">
      <c r="B1461" s="3" t="s">
        <v>1691</v>
      </c>
      <c r="C1461" s="4" t="s">
        <v>1691</v>
      </c>
      <c r="E1461" s="62"/>
      <c r="F1461" s="63" t="s">
        <v>1678</v>
      </c>
      <c r="G1461" s="50" t="s">
        <v>1678</v>
      </c>
      <c r="H1461" s="50" t="s">
        <v>1678</v>
      </c>
      <c r="I1461" s="51"/>
      <c r="J1461" s="52">
        <v>30</v>
      </c>
      <c r="K1461" s="52"/>
      <c r="L1461" s="53">
        <v>43606</v>
      </c>
      <c r="M1461" s="54">
        <f t="shared" si="653"/>
        <v>2</v>
      </c>
      <c r="N1461" s="52">
        <f t="shared" si="654"/>
        <v>21</v>
      </c>
      <c r="O1461" s="55">
        <f t="shared" ca="1" si="655"/>
        <v>28</v>
      </c>
      <c r="P1461" s="55" t="str">
        <f t="shared" ca="1" si="656"/>
        <v>2019.7</v>
      </c>
      <c r="Q1461" s="56">
        <f t="shared" si="657"/>
        <v>7801.7720860778099</v>
      </c>
      <c r="R1461" s="52">
        <f t="shared" ca="1" si="658"/>
        <v>50</v>
      </c>
      <c r="S1461" s="52"/>
      <c r="T1461" s="52" t="str">
        <f t="shared" ca="1" si="659"/>
        <v>OV</v>
      </c>
      <c r="U1461" s="57" t="s">
        <v>178</v>
      </c>
      <c r="V1461" s="58">
        <f t="shared" ca="1" si="660"/>
        <v>0</v>
      </c>
      <c r="W1461" s="59"/>
      <c r="X1461" s="60"/>
      <c r="Y1461" s="61">
        <f>9301.77208607781-1500</f>
        <v>7801.7720860778099</v>
      </c>
      <c r="Z1461" s="56">
        <f t="shared" ca="1" si="661"/>
        <v>0</v>
      </c>
      <c r="AA1461" s="56">
        <f t="shared" ca="1" si="661"/>
        <v>0</v>
      </c>
      <c r="AB1461" s="56">
        <f t="shared" ca="1" si="661"/>
        <v>0</v>
      </c>
      <c r="AC1461" s="56">
        <f t="shared" ca="1" si="661"/>
        <v>0</v>
      </c>
      <c r="AD1461" s="56">
        <f t="shared" ca="1" si="661"/>
        <v>0</v>
      </c>
      <c r="AE1461" s="56">
        <f t="shared" ca="1" si="661"/>
        <v>0</v>
      </c>
      <c r="AF1461" s="56">
        <f t="shared" ca="1" si="661"/>
        <v>0</v>
      </c>
      <c r="AG1461" s="56">
        <f t="shared" ca="1" si="661"/>
        <v>0</v>
      </c>
      <c r="AH1461" s="56">
        <f t="shared" ca="1" si="661"/>
        <v>0</v>
      </c>
      <c r="AI1461" s="56">
        <f t="shared" ca="1" si="661"/>
        <v>7801.7720860778099</v>
      </c>
      <c r="AJ1461" s="56">
        <f t="shared" ca="1" si="662"/>
        <v>0</v>
      </c>
      <c r="AK1461" s="56">
        <f t="shared" ca="1" si="662"/>
        <v>0</v>
      </c>
      <c r="AL1461" s="56">
        <f t="shared" ca="1" si="662"/>
        <v>0</v>
      </c>
      <c r="AM1461" s="56">
        <f t="shared" ca="1" si="662"/>
        <v>0</v>
      </c>
      <c r="AN1461" s="56">
        <f t="shared" ca="1" si="662"/>
        <v>0</v>
      </c>
      <c r="AO1461" s="56">
        <f t="shared" ca="1" si="662"/>
        <v>0</v>
      </c>
      <c r="AP1461" s="56">
        <f t="shared" ca="1" si="662"/>
        <v>0</v>
      </c>
      <c r="AQ1461" s="56">
        <f t="shared" ca="1" si="662"/>
        <v>0</v>
      </c>
      <c r="AR1461" s="56">
        <f t="shared" ca="1" si="662"/>
        <v>0</v>
      </c>
      <c r="AS1461" s="56">
        <f t="shared" ca="1" si="662"/>
        <v>0</v>
      </c>
      <c r="AT1461" s="56">
        <f t="shared" ca="1" si="663"/>
        <v>0</v>
      </c>
      <c r="AU1461" s="56">
        <f t="shared" ca="1" si="663"/>
        <v>0</v>
      </c>
      <c r="AV1461" s="56">
        <f t="shared" ca="1" si="663"/>
        <v>0</v>
      </c>
      <c r="AW1461" s="56">
        <f t="shared" ca="1" si="663"/>
        <v>0</v>
      </c>
      <c r="AX1461" s="56">
        <f t="shared" ca="1" si="663"/>
        <v>0</v>
      </c>
      <c r="AY1461" s="56">
        <f t="shared" ca="1" si="663"/>
        <v>0</v>
      </c>
      <c r="AZ1461" s="56">
        <f t="shared" ca="1" si="663"/>
        <v>0</v>
      </c>
      <c r="BA1461" s="56">
        <f t="shared" ca="1" si="663"/>
        <v>0</v>
      </c>
      <c r="BB1461" s="56">
        <f t="shared" ca="1" si="663"/>
        <v>0</v>
      </c>
      <c r="BC1461" s="56">
        <f t="shared" ca="1" si="663"/>
        <v>0</v>
      </c>
      <c r="BD1461" s="56">
        <f t="shared" ca="1" si="663"/>
        <v>0</v>
      </c>
      <c r="BE1461" s="56">
        <f t="shared" ca="1" si="663"/>
        <v>0</v>
      </c>
      <c r="BF1461" s="56">
        <f t="shared" ca="1" si="663"/>
        <v>0</v>
      </c>
      <c r="BG1461" s="56">
        <f t="shared" ca="1" si="663"/>
        <v>0</v>
      </c>
      <c r="BH1461" s="1"/>
    </row>
    <row r="1462" spans="2:60" s="4" customFormat="1" ht="12" customHeight="1" x14ac:dyDescent="0.2">
      <c r="B1462" s="3" t="s">
        <v>1691</v>
      </c>
      <c r="C1462" s="4" t="s">
        <v>1691</v>
      </c>
      <c r="E1462" s="62"/>
      <c r="F1462" s="63" t="s">
        <v>1678</v>
      </c>
      <c r="G1462" s="50" t="s">
        <v>1678</v>
      </c>
      <c r="H1462" s="50" t="s">
        <v>1678</v>
      </c>
      <c r="I1462" s="51"/>
      <c r="J1462" s="52">
        <v>30</v>
      </c>
      <c r="K1462" s="52"/>
      <c r="L1462" s="53">
        <v>43613</v>
      </c>
      <c r="M1462" s="54">
        <f t="shared" si="653"/>
        <v>2</v>
      </c>
      <c r="N1462" s="52">
        <f t="shared" si="654"/>
        <v>22</v>
      </c>
      <c r="O1462" s="55">
        <f t="shared" ca="1" si="655"/>
        <v>28</v>
      </c>
      <c r="P1462" s="55" t="str">
        <f t="shared" ca="1" si="656"/>
        <v>2019.7</v>
      </c>
      <c r="Q1462" s="56">
        <f t="shared" si="657"/>
        <v>7769.3234458693405</v>
      </c>
      <c r="R1462" s="52">
        <f t="shared" ca="1" si="658"/>
        <v>43</v>
      </c>
      <c r="S1462" s="52"/>
      <c r="T1462" s="52" t="str">
        <f t="shared" ca="1" si="659"/>
        <v>OV</v>
      </c>
      <c r="U1462" s="57" t="s">
        <v>178</v>
      </c>
      <c r="V1462" s="58">
        <f t="shared" ca="1" si="660"/>
        <v>0</v>
      </c>
      <c r="W1462" s="59"/>
      <c r="X1462" s="60"/>
      <c r="Y1462" s="61">
        <f>8769.32344586934-1000</f>
        <v>7769.3234458693405</v>
      </c>
      <c r="Z1462" s="56">
        <f t="shared" ca="1" si="661"/>
        <v>0</v>
      </c>
      <c r="AA1462" s="56">
        <f t="shared" ca="1" si="661"/>
        <v>0</v>
      </c>
      <c r="AB1462" s="56">
        <f t="shared" ca="1" si="661"/>
        <v>0</v>
      </c>
      <c r="AC1462" s="56">
        <f t="shared" ca="1" si="661"/>
        <v>0</v>
      </c>
      <c r="AD1462" s="56">
        <f t="shared" ca="1" si="661"/>
        <v>0</v>
      </c>
      <c r="AE1462" s="56">
        <f t="shared" ca="1" si="661"/>
        <v>0</v>
      </c>
      <c r="AF1462" s="56">
        <f t="shared" ca="1" si="661"/>
        <v>0</v>
      </c>
      <c r="AG1462" s="56">
        <f t="shared" ca="1" si="661"/>
        <v>0</v>
      </c>
      <c r="AH1462" s="56">
        <f t="shared" ca="1" si="661"/>
        <v>0</v>
      </c>
      <c r="AI1462" s="56">
        <f t="shared" ca="1" si="661"/>
        <v>7769.3234458693405</v>
      </c>
      <c r="AJ1462" s="56">
        <f t="shared" ca="1" si="662"/>
        <v>0</v>
      </c>
      <c r="AK1462" s="56">
        <f t="shared" ca="1" si="662"/>
        <v>0</v>
      </c>
      <c r="AL1462" s="56">
        <f t="shared" ca="1" si="662"/>
        <v>0</v>
      </c>
      <c r="AM1462" s="56">
        <f t="shared" ca="1" si="662"/>
        <v>0</v>
      </c>
      <c r="AN1462" s="56">
        <f t="shared" ca="1" si="662"/>
        <v>0</v>
      </c>
      <c r="AO1462" s="56">
        <f t="shared" ca="1" si="662"/>
        <v>0</v>
      </c>
      <c r="AP1462" s="56">
        <f t="shared" ca="1" si="662"/>
        <v>0</v>
      </c>
      <c r="AQ1462" s="56">
        <f t="shared" ca="1" si="662"/>
        <v>0</v>
      </c>
      <c r="AR1462" s="56">
        <f t="shared" ca="1" si="662"/>
        <v>0</v>
      </c>
      <c r="AS1462" s="56">
        <f t="shared" ca="1" si="662"/>
        <v>0</v>
      </c>
      <c r="AT1462" s="56">
        <f t="shared" ca="1" si="663"/>
        <v>0</v>
      </c>
      <c r="AU1462" s="56">
        <f t="shared" ca="1" si="663"/>
        <v>0</v>
      </c>
      <c r="AV1462" s="56">
        <f t="shared" ca="1" si="663"/>
        <v>0</v>
      </c>
      <c r="AW1462" s="56">
        <f t="shared" ca="1" si="663"/>
        <v>0</v>
      </c>
      <c r="AX1462" s="56">
        <f t="shared" ca="1" si="663"/>
        <v>0</v>
      </c>
      <c r="AY1462" s="56">
        <f t="shared" ca="1" si="663"/>
        <v>0</v>
      </c>
      <c r="AZ1462" s="56">
        <f t="shared" ca="1" si="663"/>
        <v>0</v>
      </c>
      <c r="BA1462" s="56">
        <f t="shared" ca="1" si="663"/>
        <v>0</v>
      </c>
      <c r="BB1462" s="56">
        <f t="shared" ca="1" si="663"/>
        <v>0</v>
      </c>
      <c r="BC1462" s="56">
        <f t="shared" ca="1" si="663"/>
        <v>0</v>
      </c>
      <c r="BD1462" s="56">
        <f t="shared" ca="1" si="663"/>
        <v>0</v>
      </c>
      <c r="BE1462" s="56">
        <f t="shared" ca="1" si="663"/>
        <v>0</v>
      </c>
      <c r="BF1462" s="56">
        <f t="shared" ca="1" si="663"/>
        <v>0</v>
      </c>
      <c r="BG1462" s="56">
        <f t="shared" ca="1" si="663"/>
        <v>0</v>
      </c>
      <c r="BH1462" s="1"/>
    </row>
    <row r="1463" spans="2:60" s="4" customFormat="1" ht="12" customHeight="1" x14ac:dyDescent="0.2">
      <c r="B1463" s="3" t="s">
        <v>1691</v>
      </c>
      <c r="C1463" s="4" t="s">
        <v>1691</v>
      </c>
      <c r="E1463" s="62"/>
      <c r="F1463" s="63" t="s">
        <v>1678</v>
      </c>
      <c r="G1463" s="50" t="s">
        <v>1678</v>
      </c>
      <c r="H1463" s="50" t="s">
        <v>1678</v>
      </c>
      <c r="I1463" s="51"/>
      <c r="J1463" s="52">
        <v>30</v>
      </c>
      <c r="K1463" s="52"/>
      <c r="L1463" s="53">
        <v>43620</v>
      </c>
      <c r="M1463" s="54">
        <f t="shared" si="653"/>
        <v>2</v>
      </c>
      <c r="N1463" s="52">
        <f t="shared" si="654"/>
        <v>23</v>
      </c>
      <c r="O1463" s="55">
        <f t="shared" ca="1" si="655"/>
        <v>28</v>
      </c>
      <c r="P1463" s="55" t="str">
        <f t="shared" ca="1" si="656"/>
        <v>2019.7</v>
      </c>
      <c r="Q1463" s="56">
        <f t="shared" si="657"/>
        <v>8769.3234458693423</v>
      </c>
      <c r="R1463" s="52">
        <f t="shared" ca="1" si="658"/>
        <v>36</v>
      </c>
      <c r="S1463" s="52"/>
      <c r="T1463" s="52" t="str">
        <f t="shared" ca="1" si="659"/>
        <v>OV</v>
      </c>
      <c r="U1463" s="57" t="s">
        <v>178</v>
      </c>
      <c r="V1463" s="58">
        <f t="shared" ca="1" si="660"/>
        <v>0</v>
      </c>
      <c r="W1463" s="59"/>
      <c r="X1463" s="60"/>
      <c r="Y1463" s="61">
        <v>8769.3234458693423</v>
      </c>
      <c r="Z1463" s="56">
        <f t="shared" ca="1" si="661"/>
        <v>0</v>
      </c>
      <c r="AA1463" s="56">
        <f t="shared" ca="1" si="661"/>
        <v>0</v>
      </c>
      <c r="AB1463" s="56">
        <f t="shared" ca="1" si="661"/>
        <v>0</v>
      </c>
      <c r="AC1463" s="56">
        <f t="shared" ca="1" si="661"/>
        <v>0</v>
      </c>
      <c r="AD1463" s="56">
        <f t="shared" ca="1" si="661"/>
        <v>0</v>
      </c>
      <c r="AE1463" s="56">
        <f t="shared" ca="1" si="661"/>
        <v>0</v>
      </c>
      <c r="AF1463" s="56">
        <f t="shared" ca="1" si="661"/>
        <v>0</v>
      </c>
      <c r="AG1463" s="56">
        <f t="shared" ca="1" si="661"/>
        <v>0</v>
      </c>
      <c r="AH1463" s="56">
        <f t="shared" ca="1" si="661"/>
        <v>0</v>
      </c>
      <c r="AI1463" s="56">
        <f t="shared" ca="1" si="661"/>
        <v>8769.3234458693423</v>
      </c>
      <c r="AJ1463" s="56">
        <f t="shared" ca="1" si="662"/>
        <v>0</v>
      </c>
      <c r="AK1463" s="56">
        <f t="shared" ca="1" si="662"/>
        <v>0</v>
      </c>
      <c r="AL1463" s="56">
        <f t="shared" ca="1" si="662"/>
        <v>0</v>
      </c>
      <c r="AM1463" s="56">
        <f t="shared" ca="1" si="662"/>
        <v>0</v>
      </c>
      <c r="AN1463" s="56">
        <f t="shared" ca="1" si="662"/>
        <v>0</v>
      </c>
      <c r="AO1463" s="56">
        <f t="shared" ca="1" si="662"/>
        <v>0</v>
      </c>
      <c r="AP1463" s="56">
        <f t="shared" ca="1" si="662"/>
        <v>0</v>
      </c>
      <c r="AQ1463" s="56">
        <f t="shared" ca="1" si="662"/>
        <v>0</v>
      </c>
      <c r="AR1463" s="56">
        <f t="shared" ca="1" si="662"/>
        <v>0</v>
      </c>
      <c r="AS1463" s="56">
        <f t="shared" ca="1" si="662"/>
        <v>0</v>
      </c>
      <c r="AT1463" s="56">
        <f t="shared" ca="1" si="663"/>
        <v>0</v>
      </c>
      <c r="AU1463" s="56">
        <f t="shared" ca="1" si="663"/>
        <v>0</v>
      </c>
      <c r="AV1463" s="56">
        <f t="shared" ca="1" si="663"/>
        <v>0</v>
      </c>
      <c r="AW1463" s="56">
        <f t="shared" ca="1" si="663"/>
        <v>0</v>
      </c>
      <c r="AX1463" s="56">
        <f t="shared" ca="1" si="663"/>
        <v>0</v>
      </c>
      <c r="AY1463" s="56">
        <f t="shared" ca="1" si="663"/>
        <v>0</v>
      </c>
      <c r="AZ1463" s="56">
        <f t="shared" ca="1" si="663"/>
        <v>0</v>
      </c>
      <c r="BA1463" s="56">
        <f t="shared" ca="1" si="663"/>
        <v>0</v>
      </c>
      <c r="BB1463" s="56">
        <f t="shared" ca="1" si="663"/>
        <v>0</v>
      </c>
      <c r="BC1463" s="56">
        <f t="shared" ca="1" si="663"/>
        <v>0</v>
      </c>
      <c r="BD1463" s="56">
        <f t="shared" ca="1" si="663"/>
        <v>0</v>
      </c>
      <c r="BE1463" s="56">
        <f t="shared" ca="1" si="663"/>
        <v>0</v>
      </c>
      <c r="BF1463" s="56">
        <f t="shared" ca="1" si="663"/>
        <v>0</v>
      </c>
      <c r="BG1463" s="56">
        <f t="shared" ca="1" si="663"/>
        <v>0</v>
      </c>
      <c r="BH1463" s="1"/>
    </row>
    <row r="1464" spans="2:60" s="4" customFormat="1" ht="12" customHeight="1" x14ac:dyDescent="0.2">
      <c r="B1464" s="3" t="s">
        <v>1691</v>
      </c>
      <c r="C1464" s="4" t="s">
        <v>1691</v>
      </c>
      <c r="E1464" s="62"/>
      <c r="F1464" s="63" t="s">
        <v>1678</v>
      </c>
      <c r="G1464" s="50" t="s">
        <v>1678</v>
      </c>
      <c r="H1464" s="50" t="s">
        <v>1678</v>
      </c>
      <c r="I1464" s="51"/>
      <c r="J1464" s="52">
        <v>30</v>
      </c>
      <c r="K1464" s="52"/>
      <c r="L1464" s="53">
        <v>43627</v>
      </c>
      <c r="M1464" s="54">
        <f t="shared" si="653"/>
        <v>2</v>
      </c>
      <c r="N1464" s="52">
        <f t="shared" si="654"/>
        <v>24</v>
      </c>
      <c r="O1464" s="55">
        <f t="shared" ca="1" si="655"/>
        <v>28</v>
      </c>
      <c r="P1464" s="55" t="str">
        <f t="shared" ca="1" si="656"/>
        <v>2019.7</v>
      </c>
      <c r="Q1464" s="56">
        <f t="shared" si="657"/>
        <v>7269.3234458693405</v>
      </c>
      <c r="R1464" s="52">
        <f t="shared" ca="1" si="658"/>
        <v>29</v>
      </c>
      <c r="S1464" s="52"/>
      <c r="T1464" s="52" t="str">
        <f t="shared" ca="1" si="659"/>
        <v>OV</v>
      </c>
      <c r="U1464" s="57" t="s">
        <v>178</v>
      </c>
      <c r="V1464" s="58">
        <f t="shared" ca="1" si="660"/>
        <v>0</v>
      </c>
      <c r="W1464" s="59"/>
      <c r="X1464" s="60"/>
      <c r="Y1464" s="61">
        <f>8769.32344586934-1500</f>
        <v>7269.3234458693405</v>
      </c>
      <c r="Z1464" s="56">
        <f t="shared" ref="Z1464:AI1473" ca="1" si="664">IF($O1464-WEEKNUM(Z$1815)=0,$Y1464,0)</f>
        <v>0</v>
      </c>
      <c r="AA1464" s="56">
        <f t="shared" ca="1" si="664"/>
        <v>0</v>
      </c>
      <c r="AB1464" s="56">
        <f t="shared" ca="1" si="664"/>
        <v>0</v>
      </c>
      <c r="AC1464" s="56">
        <f t="shared" ca="1" si="664"/>
        <v>0</v>
      </c>
      <c r="AD1464" s="56">
        <f t="shared" ca="1" si="664"/>
        <v>0</v>
      </c>
      <c r="AE1464" s="56">
        <f t="shared" ca="1" si="664"/>
        <v>0</v>
      </c>
      <c r="AF1464" s="56">
        <f t="shared" ca="1" si="664"/>
        <v>0</v>
      </c>
      <c r="AG1464" s="56">
        <f t="shared" ca="1" si="664"/>
        <v>0</v>
      </c>
      <c r="AH1464" s="56">
        <f t="shared" ca="1" si="664"/>
        <v>0</v>
      </c>
      <c r="AI1464" s="56">
        <f t="shared" ca="1" si="664"/>
        <v>7269.3234458693405</v>
      </c>
      <c r="AJ1464" s="56">
        <f t="shared" ref="AJ1464:AS1473" ca="1" si="665">IF($O1464-WEEKNUM(AJ$1815)=0,$Y1464,0)</f>
        <v>0</v>
      </c>
      <c r="AK1464" s="56">
        <f t="shared" ca="1" si="665"/>
        <v>0</v>
      </c>
      <c r="AL1464" s="56">
        <f t="shared" ca="1" si="665"/>
        <v>0</v>
      </c>
      <c r="AM1464" s="56">
        <f t="shared" ca="1" si="665"/>
        <v>0</v>
      </c>
      <c r="AN1464" s="56">
        <f t="shared" ca="1" si="665"/>
        <v>0</v>
      </c>
      <c r="AO1464" s="56">
        <f t="shared" ca="1" si="665"/>
        <v>0</v>
      </c>
      <c r="AP1464" s="56">
        <f t="shared" ca="1" si="665"/>
        <v>0</v>
      </c>
      <c r="AQ1464" s="56">
        <f t="shared" ca="1" si="665"/>
        <v>0</v>
      </c>
      <c r="AR1464" s="56">
        <f t="shared" ca="1" si="665"/>
        <v>0</v>
      </c>
      <c r="AS1464" s="56">
        <f t="shared" ca="1" si="665"/>
        <v>0</v>
      </c>
      <c r="AT1464" s="56">
        <f t="shared" ref="AT1464:BG1473" ca="1" si="666">IF($O1464-WEEKNUM(AT$1815)=0,$Y1464,0)</f>
        <v>0</v>
      </c>
      <c r="AU1464" s="56">
        <f t="shared" ca="1" si="666"/>
        <v>0</v>
      </c>
      <c r="AV1464" s="56">
        <f t="shared" ca="1" si="666"/>
        <v>0</v>
      </c>
      <c r="AW1464" s="56">
        <f t="shared" ca="1" si="666"/>
        <v>0</v>
      </c>
      <c r="AX1464" s="56">
        <f t="shared" ca="1" si="666"/>
        <v>0</v>
      </c>
      <c r="AY1464" s="56">
        <f t="shared" ca="1" si="666"/>
        <v>0</v>
      </c>
      <c r="AZ1464" s="56">
        <f t="shared" ca="1" si="666"/>
        <v>0</v>
      </c>
      <c r="BA1464" s="56">
        <f t="shared" ca="1" si="666"/>
        <v>0</v>
      </c>
      <c r="BB1464" s="56">
        <f t="shared" ca="1" si="666"/>
        <v>0</v>
      </c>
      <c r="BC1464" s="56">
        <f t="shared" ca="1" si="666"/>
        <v>0</v>
      </c>
      <c r="BD1464" s="56">
        <f t="shared" ca="1" si="666"/>
        <v>0</v>
      </c>
      <c r="BE1464" s="56">
        <f t="shared" ca="1" si="666"/>
        <v>0</v>
      </c>
      <c r="BF1464" s="56">
        <f t="shared" ca="1" si="666"/>
        <v>0</v>
      </c>
      <c r="BG1464" s="56">
        <f t="shared" ca="1" si="666"/>
        <v>0</v>
      </c>
      <c r="BH1464" s="1"/>
    </row>
    <row r="1465" spans="2:60" s="4" customFormat="1" ht="12" customHeight="1" x14ac:dyDescent="0.2">
      <c r="B1465" s="3" t="s">
        <v>1691</v>
      </c>
      <c r="C1465" s="4" t="s">
        <v>1691</v>
      </c>
      <c r="E1465" s="62"/>
      <c r="F1465" s="63" t="s">
        <v>1678</v>
      </c>
      <c r="G1465" s="50" t="s">
        <v>1678</v>
      </c>
      <c r="H1465" s="50" t="s">
        <v>1678</v>
      </c>
      <c r="I1465" s="51"/>
      <c r="J1465" s="52">
        <v>30</v>
      </c>
      <c r="K1465" s="52"/>
      <c r="L1465" s="53">
        <v>43634</v>
      </c>
      <c r="M1465" s="54">
        <f t="shared" si="653"/>
        <v>2</v>
      </c>
      <c r="N1465" s="52">
        <f t="shared" si="654"/>
        <v>25</v>
      </c>
      <c r="O1465" s="55">
        <f t="shared" ca="1" si="655"/>
        <v>28</v>
      </c>
      <c r="P1465" s="55" t="str">
        <f t="shared" ca="1" si="656"/>
        <v>2019.7</v>
      </c>
      <c r="Q1465" s="56">
        <f t="shared" si="657"/>
        <v>8769.3234458693423</v>
      </c>
      <c r="R1465" s="52">
        <f t="shared" ca="1" si="658"/>
        <v>22</v>
      </c>
      <c r="S1465" s="52"/>
      <c r="T1465" s="52" t="str">
        <f t="shared" ca="1" si="659"/>
        <v>OV</v>
      </c>
      <c r="U1465" s="57" t="s">
        <v>178</v>
      </c>
      <c r="V1465" s="58">
        <f t="shared" ca="1" si="660"/>
        <v>0</v>
      </c>
      <c r="W1465" s="59"/>
      <c r="X1465" s="60"/>
      <c r="Y1465" s="61">
        <v>8769.3234458693423</v>
      </c>
      <c r="Z1465" s="56">
        <f t="shared" ca="1" si="664"/>
        <v>0</v>
      </c>
      <c r="AA1465" s="56">
        <f t="shared" ca="1" si="664"/>
        <v>0</v>
      </c>
      <c r="AB1465" s="56">
        <f t="shared" ca="1" si="664"/>
        <v>0</v>
      </c>
      <c r="AC1465" s="56">
        <f t="shared" ca="1" si="664"/>
        <v>0</v>
      </c>
      <c r="AD1465" s="56">
        <f t="shared" ca="1" si="664"/>
        <v>0</v>
      </c>
      <c r="AE1465" s="56">
        <f t="shared" ca="1" si="664"/>
        <v>0</v>
      </c>
      <c r="AF1465" s="56">
        <f t="shared" ca="1" si="664"/>
        <v>0</v>
      </c>
      <c r="AG1465" s="56">
        <f t="shared" ca="1" si="664"/>
        <v>0</v>
      </c>
      <c r="AH1465" s="56">
        <f t="shared" ca="1" si="664"/>
        <v>0</v>
      </c>
      <c r="AI1465" s="56">
        <f t="shared" ca="1" si="664"/>
        <v>8769.3234458693423</v>
      </c>
      <c r="AJ1465" s="56">
        <f t="shared" ca="1" si="665"/>
        <v>0</v>
      </c>
      <c r="AK1465" s="56">
        <f t="shared" ca="1" si="665"/>
        <v>0</v>
      </c>
      <c r="AL1465" s="56">
        <f t="shared" ca="1" si="665"/>
        <v>0</v>
      </c>
      <c r="AM1465" s="56">
        <f t="shared" ca="1" si="665"/>
        <v>0</v>
      </c>
      <c r="AN1465" s="56">
        <f t="shared" ca="1" si="665"/>
        <v>0</v>
      </c>
      <c r="AO1465" s="56">
        <f t="shared" ca="1" si="665"/>
        <v>0</v>
      </c>
      <c r="AP1465" s="56">
        <f t="shared" ca="1" si="665"/>
        <v>0</v>
      </c>
      <c r="AQ1465" s="56">
        <f t="shared" ca="1" si="665"/>
        <v>0</v>
      </c>
      <c r="AR1465" s="56">
        <f t="shared" ca="1" si="665"/>
        <v>0</v>
      </c>
      <c r="AS1465" s="56">
        <f t="shared" ca="1" si="665"/>
        <v>0</v>
      </c>
      <c r="AT1465" s="56">
        <f t="shared" ca="1" si="666"/>
        <v>0</v>
      </c>
      <c r="AU1465" s="56">
        <f t="shared" ca="1" si="666"/>
        <v>0</v>
      </c>
      <c r="AV1465" s="56">
        <f t="shared" ca="1" si="666"/>
        <v>0</v>
      </c>
      <c r="AW1465" s="56">
        <f t="shared" ca="1" si="666"/>
        <v>0</v>
      </c>
      <c r="AX1465" s="56">
        <f t="shared" ca="1" si="666"/>
        <v>0</v>
      </c>
      <c r="AY1465" s="56">
        <f t="shared" ca="1" si="666"/>
        <v>0</v>
      </c>
      <c r="AZ1465" s="56">
        <f t="shared" ca="1" si="666"/>
        <v>0</v>
      </c>
      <c r="BA1465" s="56">
        <f t="shared" ca="1" si="666"/>
        <v>0</v>
      </c>
      <c r="BB1465" s="56">
        <f t="shared" ca="1" si="666"/>
        <v>0</v>
      </c>
      <c r="BC1465" s="56">
        <f t="shared" ca="1" si="666"/>
        <v>0</v>
      </c>
      <c r="BD1465" s="56">
        <f t="shared" ca="1" si="666"/>
        <v>0</v>
      </c>
      <c r="BE1465" s="56">
        <f t="shared" ca="1" si="666"/>
        <v>0</v>
      </c>
      <c r="BF1465" s="56">
        <f t="shared" ca="1" si="666"/>
        <v>0</v>
      </c>
      <c r="BG1465" s="56">
        <f t="shared" ca="1" si="666"/>
        <v>0</v>
      </c>
      <c r="BH1465" s="1"/>
    </row>
    <row r="1466" spans="2:60" s="4" customFormat="1" ht="12" customHeight="1" x14ac:dyDescent="0.2">
      <c r="B1466" s="3" t="s">
        <v>1691</v>
      </c>
      <c r="C1466" s="4" t="s">
        <v>1691</v>
      </c>
      <c r="E1466" s="62"/>
      <c r="F1466" s="63" t="s">
        <v>1678</v>
      </c>
      <c r="G1466" s="50" t="s">
        <v>1678</v>
      </c>
      <c r="H1466" s="50" t="s">
        <v>1678</v>
      </c>
      <c r="I1466" s="51"/>
      <c r="J1466" s="52">
        <v>30</v>
      </c>
      <c r="K1466" s="52"/>
      <c r="L1466" s="53">
        <v>43641</v>
      </c>
      <c r="M1466" s="54">
        <f t="shared" si="653"/>
        <v>2</v>
      </c>
      <c r="N1466" s="52">
        <f t="shared" si="654"/>
        <v>26</v>
      </c>
      <c r="O1466" s="55">
        <f t="shared" ca="1" si="655"/>
        <v>28</v>
      </c>
      <c r="P1466" s="55" t="str">
        <f t="shared" ca="1" si="656"/>
        <v>2019.7</v>
      </c>
      <c r="Q1466" s="56">
        <f t="shared" si="657"/>
        <v>6247.0809038419256</v>
      </c>
      <c r="R1466" s="52">
        <f t="shared" ca="1" si="658"/>
        <v>15</v>
      </c>
      <c r="S1466" s="52"/>
      <c r="T1466" s="52" t="str">
        <f t="shared" ca="1" si="659"/>
        <v>OV</v>
      </c>
      <c r="U1466" s="57" t="s">
        <v>178</v>
      </c>
      <c r="V1466" s="58">
        <f t="shared" ca="1" si="660"/>
        <v>0</v>
      </c>
      <c r="W1466" s="59"/>
      <c r="X1466" s="60"/>
      <c r="Y1466" s="61">
        <v>6247.0809038419256</v>
      </c>
      <c r="Z1466" s="56">
        <f t="shared" ca="1" si="664"/>
        <v>0</v>
      </c>
      <c r="AA1466" s="56">
        <f t="shared" ca="1" si="664"/>
        <v>0</v>
      </c>
      <c r="AB1466" s="56">
        <f t="shared" ca="1" si="664"/>
        <v>0</v>
      </c>
      <c r="AC1466" s="56">
        <f t="shared" ca="1" si="664"/>
        <v>0</v>
      </c>
      <c r="AD1466" s="56">
        <f t="shared" ca="1" si="664"/>
        <v>0</v>
      </c>
      <c r="AE1466" s="56">
        <f t="shared" ca="1" si="664"/>
        <v>0</v>
      </c>
      <c r="AF1466" s="56">
        <f t="shared" ca="1" si="664"/>
        <v>0</v>
      </c>
      <c r="AG1466" s="56">
        <f t="shared" ca="1" si="664"/>
        <v>0</v>
      </c>
      <c r="AH1466" s="56">
        <f t="shared" ca="1" si="664"/>
        <v>0</v>
      </c>
      <c r="AI1466" s="56">
        <f t="shared" ca="1" si="664"/>
        <v>6247.0809038419256</v>
      </c>
      <c r="AJ1466" s="56">
        <f t="shared" ca="1" si="665"/>
        <v>0</v>
      </c>
      <c r="AK1466" s="56">
        <f t="shared" ca="1" si="665"/>
        <v>0</v>
      </c>
      <c r="AL1466" s="56">
        <f t="shared" ca="1" si="665"/>
        <v>0</v>
      </c>
      <c r="AM1466" s="56">
        <f t="shared" ca="1" si="665"/>
        <v>0</v>
      </c>
      <c r="AN1466" s="56">
        <f t="shared" ca="1" si="665"/>
        <v>0</v>
      </c>
      <c r="AO1466" s="56">
        <f t="shared" ca="1" si="665"/>
        <v>0</v>
      </c>
      <c r="AP1466" s="56">
        <f t="shared" ca="1" si="665"/>
        <v>0</v>
      </c>
      <c r="AQ1466" s="56">
        <f t="shared" ca="1" si="665"/>
        <v>0</v>
      </c>
      <c r="AR1466" s="56">
        <f t="shared" ca="1" si="665"/>
        <v>0</v>
      </c>
      <c r="AS1466" s="56">
        <f t="shared" ca="1" si="665"/>
        <v>0</v>
      </c>
      <c r="AT1466" s="56">
        <f t="shared" ca="1" si="666"/>
        <v>0</v>
      </c>
      <c r="AU1466" s="56">
        <f t="shared" ca="1" si="666"/>
        <v>0</v>
      </c>
      <c r="AV1466" s="56">
        <f t="shared" ca="1" si="666"/>
        <v>0</v>
      </c>
      <c r="AW1466" s="56">
        <f t="shared" ca="1" si="666"/>
        <v>0</v>
      </c>
      <c r="AX1466" s="56">
        <f t="shared" ca="1" si="666"/>
        <v>0</v>
      </c>
      <c r="AY1466" s="56">
        <f t="shared" ca="1" si="666"/>
        <v>0</v>
      </c>
      <c r="AZ1466" s="56">
        <f t="shared" ca="1" si="666"/>
        <v>0</v>
      </c>
      <c r="BA1466" s="56">
        <f t="shared" ca="1" si="666"/>
        <v>0</v>
      </c>
      <c r="BB1466" s="56">
        <f t="shared" ca="1" si="666"/>
        <v>0</v>
      </c>
      <c r="BC1466" s="56">
        <f t="shared" ca="1" si="666"/>
        <v>0</v>
      </c>
      <c r="BD1466" s="56">
        <f t="shared" ca="1" si="666"/>
        <v>0</v>
      </c>
      <c r="BE1466" s="56">
        <f t="shared" ca="1" si="666"/>
        <v>0</v>
      </c>
      <c r="BF1466" s="56">
        <f t="shared" ca="1" si="666"/>
        <v>0</v>
      </c>
      <c r="BG1466" s="56">
        <f t="shared" ca="1" si="666"/>
        <v>0</v>
      </c>
      <c r="BH1466" s="1"/>
    </row>
    <row r="1467" spans="2:60" s="4" customFormat="1" ht="12" customHeight="1" x14ac:dyDescent="0.2">
      <c r="B1467" s="3" t="s">
        <v>1691</v>
      </c>
      <c r="C1467" s="4" t="s">
        <v>1691</v>
      </c>
      <c r="E1467" s="62"/>
      <c r="F1467" s="63" t="s">
        <v>1678</v>
      </c>
      <c r="G1467" s="50" t="s">
        <v>1678</v>
      </c>
      <c r="H1467" s="50" t="s">
        <v>1678</v>
      </c>
      <c r="I1467" s="51"/>
      <c r="J1467" s="52">
        <v>30</v>
      </c>
      <c r="K1467" s="52"/>
      <c r="L1467" s="53">
        <v>43648</v>
      </c>
      <c r="M1467" s="54">
        <f t="shared" si="653"/>
        <v>2</v>
      </c>
      <c r="N1467" s="52">
        <f t="shared" si="654"/>
        <v>27</v>
      </c>
      <c r="O1467" s="55">
        <f t="shared" ca="1" si="655"/>
        <v>28</v>
      </c>
      <c r="P1467" s="55" t="str">
        <f t="shared" ca="1" si="656"/>
        <v>2019.7</v>
      </c>
      <c r="Q1467" s="56">
        <f t="shared" si="657"/>
        <v>6247.0809038419256</v>
      </c>
      <c r="R1467" s="52">
        <f t="shared" ca="1" si="658"/>
        <v>8</v>
      </c>
      <c r="S1467" s="52"/>
      <c r="T1467" s="52" t="str">
        <f t="shared" ca="1" si="659"/>
        <v>OV</v>
      </c>
      <c r="U1467" s="57" t="s">
        <v>178</v>
      </c>
      <c r="V1467" s="58">
        <f t="shared" ca="1" si="660"/>
        <v>0</v>
      </c>
      <c r="W1467" s="59"/>
      <c r="X1467" s="60"/>
      <c r="Y1467" s="61">
        <v>6247.0809038419256</v>
      </c>
      <c r="Z1467" s="56">
        <f t="shared" ca="1" si="664"/>
        <v>0</v>
      </c>
      <c r="AA1467" s="56">
        <f t="shared" ca="1" si="664"/>
        <v>0</v>
      </c>
      <c r="AB1467" s="56">
        <f t="shared" ca="1" si="664"/>
        <v>0</v>
      </c>
      <c r="AC1467" s="56">
        <f t="shared" ca="1" si="664"/>
        <v>0</v>
      </c>
      <c r="AD1467" s="56">
        <f t="shared" ca="1" si="664"/>
        <v>0</v>
      </c>
      <c r="AE1467" s="56">
        <f t="shared" ca="1" si="664"/>
        <v>0</v>
      </c>
      <c r="AF1467" s="56">
        <f t="shared" ca="1" si="664"/>
        <v>0</v>
      </c>
      <c r="AG1467" s="56">
        <f t="shared" ca="1" si="664"/>
        <v>0</v>
      </c>
      <c r="AH1467" s="56">
        <f t="shared" ca="1" si="664"/>
        <v>0</v>
      </c>
      <c r="AI1467" s="56">
        <f t="shared" ca="1" si="664"/>
        <v>6247.0809038419256</v>
      </c>
      <c r="AJ1467" s="56">
        <f t="shared" ca="1" si="665"/>
        <v>0</v>
      </c>
      <c r="AK1467" s="56">
        <f t="shared" ca="1" si="665"/>
        <v>0</v>
      </c>
      <c r="AL1467" s="56">
        <f t="shared" ca="1" si="665"/>
        <v>0</v>
      </c>
      <c r="AM1467" s="56">
        <f t="shared" ca="1" si="665"/>
        <v>0</v>
      </c>
      <c r="AN1467" s="56">
        <f t="shared" ca="1" si="665"/>
        <v>0</v>
      </c>
      <c r="AO1467" s="56">
        <f t="shared" ca="1" si="665"/>
        <v>0</v>
      </c>
      <c r="AP1467" s="56">
        <f t="shared" ca="1" si="665"/>
        <v>0</v>
      </c>
      <c r="AQ1467" s="56">
        <f t="shared" ca="1" si="665"/>
        <v>0</v>
      </c>
      <c r="AR1467" s="56">
        <f t="shared" ca="1" si="665"/>
        <v>0</v>
      </c>
      <c r="AS1467" s="56">
        <f t="shared" ca="1" si="665"/>
        <v>0</v>
      </c>
      <c r="AT1467" s="56">
        <f t="shared" ca="1" si="666"/>
        <v>0</v>
      </c>
      <c r="AU1467" s="56">
        <f t="shared" ca="1" si="666"/>
        <v>0</v>
      </c>
      <c r="AV1467" s="56">
        <f t="shared" ca="1" si="666"/>
        <v>0</v>
      </c>
      <c r="AW1467" s="56">
        <f t="shared" ca="1" si="666"/>
        <v>0</v>
      </c>
      <c r="AX1467" s="56">
        <f t="shared" ca="1" si="666"/>
        <v>0</v>
      </c>
      <c r="AY1467" s="56">
        <f t="shared" ca="1" si="666"/>
        <v>0</v>
      </c>
      <c r="AZ1467" s="56">
        <f t="shared" ca="1" si="666"/>
        <v>0</v>
      </c>
      <c r="BA1467" s="56">
        <f t="shared" ca="1" si="666"/>
        <v>0</v>
      </c>
      <c r="BB1467" s="56">
        <f t="shared" ca="1" si="666"/>
        <v>0</v>
      </c>
      <c r="BC1467" s="56">
        <f t="shared" ca="1" si="666"/>
        <v>0</v>
      </c>
      <c r="BD1467" s="56">
        <f t="shared" ca="1" si="666"/>
        <v>0</v>
      </c>
      <c r="BE1467" s="56">
        <f t="shared" ca="1" si="666"/>
        <v>0</v>
      </c>
      <c r="BF1467" s="56">
        <f t="shared" ca="1" si="666"/>
        <v>0</v>
      </c>
      <c r="BG1467" s="56">
        <f t="shared" ca="1" si="666"/>
        <v>0</v>
      </c>
      <c r="BH1467" s="1"/>
    </row>
    <row r="1468" spans="2:60" s="4" customFormat="1" ht="12" customHeight="1" x14ac:dyDescent="0.2">
      <c r="B1468" s="3" t="s">
        <v>1691</v>
      </c>
      <c r="C1468" s="4" t="s">
        <v>1691</v>
      </c>
      <c r="E1468" s="62"/>
      <c r="F1468" s="63" t="s">
        <v>1678</v>
      </c>
      <c r="G1468" s="50" t="s">
        <v>1678</v>
      </c>
      <c r="H1468" s="50" t="s">
        <v>1678</v>
      </c>
      <c r="I1468" s="51"/>
      <c r="J1468" s="52">
        <v>30</v>
      </c>
      <c r="K1468" s="52"/>
      <c r="L1468" s="53">
        <v>43655</v>
      </c>
      <c r="M1468" s="54">
        <f t="shared" si="653"/>
        <v>2</v>
      </c>
      <c r="N1468" s="52">
        <f t="shared" si="654"/>
        <v>28</v>
      </c>
      <c r="O1468" s="55">
        <f t="shared" ca="1" si="655"/>
        <v>28</v>
      </c>
      <c r="P1468" s="55" t="str">
        <f t="shared" ca="1" si="656"/>
        <v>2019.7</v>
      </c>
      <c r="Q1468" s="56">
        <f t="shared" si="657"/>
        <v>6247.0809038419256</v>
      </c>
      <c r="R1468" s="52">
        <f t="shared" ca="1" si="658"/>
        <v>1</v>
      </c>
      <c r="S1468" s="52"/>
      <c r="T1468" s="52" t="str">
        <f t="shared" ca="1" si="659"/>
        <v>OV</v>
      </c>
      <c r="U1468" s="57" t="s">
        <v>178</v>
      </c>
      <c r="V1468" s="58">
        <f t="shared" ca="1" si="660"/>
        <v>0</v>
      </c>
      <c r="W1468" s="59"/>
      <c r="X1468" s="60"/>
      <c r="Y1468" s="61">
        <v>6247.0809038419256</v>
      </c>
      <c r="Z1468" s="56">
        <f t="shared" ca="1" si="664"/>
        <v>0</v>
      </c>
      <c r="AA1468" s="56">
        <f t="shared" ca="1" si="664"/>
        <v>0</v>
      </c>
      <c r="AB1468" s="56">
        <f t="shared" ca="1" si="664"/>
        <v>0</v>
      </c>
      <c r="AC1468" s="56">
        <f t="shared" ca="1" si="664"/>
        <v>0</v>
      </c>
      <c r="AD1468" s="56">
        <f t="shared" ca="1" si="664"/>
        <v>0</v>
      </c>
      <c r="AE1468" s="56">
        <f t="shared" ca="1" si="664"/>
        <v>0</v>
      </c>
      <c r="AF1468" s="56">
        <f t="shared" ca="1" si="664"/>
        <v>0</v>
      </c>
      <c r="AG1468" s="56">
        <f t="shared" ca="1" si="664"/>
        <v>0</v>
      </c>
      <c r="AH1468" s="56">
        <f t="shared" ca="1" si="664"/>
        <v>0</v>
      </c>
      <c r="AI1468" s="56">
        <f t="shared" ca="1" si="664"/>
        <v>6247.0809038419256</v>
      </c>
      <c r="AJ1468" s="56">
        <f t="shared" ca="1" si="665"/>
        <v>0</v>
      </c>
      <c r="AK1468" s="56">
        <f t="shared" ca="1" si="665"/>
        <v>0</v>
      </c>
      <c r="AL1468" s="56">
        <f t="shared" ca="1" si="665"/>
        <v>0</v>
      </c>
      <c r="AM1468" s="56">
        <f t="shared" ca="1" si="665"/>
        <v>0</v>
      </c>
      <c r="AN1468" s="56">
        <f t="shared" ca="1" si="665"/>
        <v>0</v>
      </c>
      <c r="AO1468" s="56">
        <f t="shared" ca="1" si="665"/>
        <v>0</v>
      </c>
      <c r="AP1468" s="56">
        <f t="shared" ca="1" si="665"/>
        <v>0</v>
      </c>
      <c r="AQ1468" s="56">
        <f t="shared" ca="1" si="665"/>
        <v>0</v>
      </c>
      <c r="AR1468" s="56">
        <f t="shared" ca="1" si="665"/>
        <v>0</v>
      </c>
      <c r="AS1468" s="56">
        <f t="shared" ca="1" si="665"/>
        <v>0</v>
      </c>
      <c r="AT1468" s="56">
        <f t="shared" ca="1" si="666"/>
        <v>0</v>
      </c>
      <c r="AU1468" s="56">
        <f t="shared" ca="1" si="666"/>
        <v>0</v>
      </c>
      <c r="AV1468" s="56">
        <f t="shared" ca="1" si="666"/>
        <v>0</v>
      </c>
      <c r="AW1468" s="56">
        <f t="shared" ca="1" si="666"/>
        <v>0</v>
      </c>
      <c r="AX1468" s="56">
        <f t="shared" ca="1" si="666"/>
        <v>0</v>
      </c>
      <c r="AY1468" s="56">
        <f t="shared" ca="1" si="666"/>
        <v>0</v>
      </c>
      <c r="AZ1468" s="56">
        <f t="shared" ca="1" si="666"/>
        <v>0</v>
      </c>
      <c r="BA1468" s="56">
        <f t="shared" ca="1" si="666"/>
        <v>0</v>
      </c>
      <c r="BB1468" s="56">
        <f t="shared" ca="1" si="666"/>
        <v>0</v>
      </c>
      <c r="BC1468" s="56">
        <f t="shared" ca="1" si="666"/>
        <v>0</v>
      </c>
      <c r="BD1468" s="56">
        <f t="shared" ca="1" si="666"/>
        <v>0</v>
      </c>
      <c r="BE1468" s="56">
        <f t="shared" ca="1" si="666"/>
        <v>0</v>
      </c>
      <c r="BF1468" s="56">
        <f t="shared" ca="1" si="666"/>
        <v>0</v>
      </c>
      <c r="BG1468" s="56">
        <f t="shared" ca="1" si="666"/>
        <v>0</v>
      </c>
      <c r="BH1468" s="1"/>
    </row>
    <row r="1469" spans="2:60" s="4" customFormat="1" ht="12" customHeight="1" x14ac:dyDescent="0.2">
      <c r="B1469" s="3" t="s">
        <v>1691</v>
      </c>
      <c r="C1469" s="4" t="s">
        <v>1691</v>
      </c>
      <c r="E1469" s="62"/>
      <c r="F1469" s="63" t="s">
        <v>1678</v>
      </c>
      <c r="G1469" s="50" t="s">
        <v>1678</v>
      </c>
      <c r="H1469" s="50" t="s">
        <v>1678</v>
      </c>
      <c r="I1469" s="51"/>
      <c r="J1469" s="52">
        <v>30</v>
      </c>
      <c r="K1469" s="52"/>
      <c r="L1469" s="53">
        <v>43662</v>
      </c>
      <c r="M1469" s="54">
        <f t="shared" si="653"/>
        <v>2</v>
      </c>
      <c r="N1469" s="52">
        <f t="shared" si="654"/>
        <v>29</v>
      </c>
      <c r="O1469" s="55">
        <f t="shared" ca="1" si="655"/>
        <v>29</v>
      </c>
      <c r="P1469" s="55" t="str">
        <f t="shared" ca="1" si="656"/>
        <v>2019.7</v>
      </c>
      <c r="Q1469" s="56">
        <f t="shared" si="657"/>
        <v>6247.0809038419256</v>
      </c>
      <c r="R1469" s="52">
        <f t="shared" ca="1" si="658"/>
        <v>-6</v>
      </c>
      <c r="S1469" s="52"/>
      <c r="T1469" s="52" t="str">
        <f t="shared" ca="1" si="659"/>
        <v/>
      </c>
      <c r="U1469" s="57" t="s">
        <v>178</v>
      </c>
      <c r="V1469" s="58">
        <f t="shared" ca="1" si="660"/>
        <v>0</v>
      </c>
      <c r="W1469" s="59"/>
      <c r="X1469" s="60"/>
      <c r="Y1469" s="61">
        <v>6247.0809038419256</v>
      </c>
      <c r="Z1469" s="56">
        <f t="shared" ca="1" si="664"/>
        <v>0</v>
      </c>
      <c r="AA1469" s="56">
        <f t="shared" ca="1" si="664"/>
        <v>0</v>
      </c>
      <c r="AB1469" s="56">
        <f t="shared" ca="1" si="664"/>
        <v>0</v>
      </c>
      <c r="AC1469" s="56">
        <f t="shared" ca="1" si="664"/>
        <v>0</v>
      </c>
      <c r="AD1469" s="56">
        <f t="shared" ca="1" si="664"/>
        <v>0</v>
      </c>
      <c r="AE1469" s="56">
        <f t="shared" ca="1" si="664"/>
        <v>0</v>
      </c>
      <c r="AF1469" s="56">
        <f t="shared" ca="1" si="664"/>
        <v>0</v>
      </c>
      <c r="AG1469" s="56">
        <f t="shared" ca="1" si="664"/>
        <v>0</v>
      </c>
      <c r="AH1469" s="56">
        <f t="shared" ca="1" si="664"/>
        <v>0</v>
      </c>
      <c r="AI1469" s="56">
        <f t="shared" ca="1" si="664"/>
        <v>0</v>
      </c>
      <c r="AJ1469" s="56">
        <f t="shared" ca="1" si="665"/>
        <v>6247.0809038419256</v>
      </c>
      <c r="AK1469" s="56">
        <f t="shared" ca="1" si="665"/>
        <v>0</v>
      </c>
      <c r="AL1469" s="56">
        <f t="shared" ca="1" si="665"/>
        <v>0</v>
      </c>
      <c r="AM1469" s="56">
        <f t="shared" ca="1" si="665"/>
        <v>0</v>
      </c>
      <c r="AN1469" s="56">
        <f t="shared" ca="1" si="665"/>
        <v>0</v>
      </c>
      <c r="AO1469" s="56">
        <f t="shared" ca="1" si="665"/>
        <v>0</v>
      </c>
      <c r="AP1469" s="56">
        <f t="shared" ca="1" si="665"/>
        <v>0</v>
      </c>
      <c r="AQ1469" s="56">
        <f t="shared" ca="1" si="665"/>
        <v>0</v>
      </c>
      <c r="AR1469" s="56">
        <f t="shared" ca="1" si="665"/>
        <v>0</v>
      </c>
      <c r="AS1469" s="56">
        <f t="shared" ca="1" si="665"/>
        <v>0</v>
      </c>
      <c r="AT1469" s="56">
        <f t="shared" ca="1" si="666"/>
        <v>0</v>
      </c>
      <c r="AU1469" s="56">
        <f t="shared" ca="1" si="666"/>
        <v>0</v>
      </c>
      <c r="AV1469" s="56">
        <f t="shared" ca="1" si="666"/>
        <v>0</v>
      </c>
      <c r="AW1469" s="56">
        <f t="shared" ca="1" si="666"/>
        <v>0</v>
      </c>
      <c r="AX1469" s="56">
        <f t="shared" ca="1" si="666"/>
        <v>0</v>
      </c>
      <c r="AY1469" s="56">
        <f t="shared" ca="1" si="666"/>
        <v>0</v>
      </c>
      <c r="AZ1469" s="56">
        <f t="shared" ca="1" si="666"/>
        <v>0</v>
      </c>
      <c r="BA1469" s="56">
        <f t="shared" ca="1" si="666"/>
        <v>0</v>
      </c>
      <c r="BB1469" s="56">
        <f t="shared" ca="1" si="666"/>
        <v>0</v>
      </c>
      <c r="BC1469" s="56">
        <f t="shared" ca="1" si="666"/>
        <v>0</v>
      </c>
      <c r="BD1469" s="56">
        <f t="shared" ca="1" si="666"/>
        <v>0</v>
      </c>
      <c r="BE1469" s="56">
        <f t="shared" ca="1" si="666"/>
        <v>0</v>
      </c>
      <c r="BF1469" s="56">
        <f t="shared" ca="1" si="666"/>
        <v>0</v>
      </c>
      <c r="BG1469" s="56">
        <f t="shared" ca="1" si="666"/>
        <v>0</v>
      </c>
      <c r="BH1469" s="1"/>
    </row>
    <row r="1470" spans="2:60" s="4" customFormat="1" ht="12" customHeight="1" x14ac:dyDescent="0.2">
      <c r="B1470" s="3" t="s">
        <v>1691</v>
      </c>
      <c r="C1470" s="4" t="s">
        <v>1691</v>
      </c>
      <c r="E1470" s="62"/>
      <c r="F1470" s="63" t="s">
        <v>1678</v>
      </c>
      <c r="G1470" s="50" t="s">
        <v>1678</v>
      </c>
      <c r="H1470" s="50" t="s">
        <v>1678</v>
      </c>
      <c r="I1470" s="51"/>
      <c r="J1470" s="52">
        <v>30</v>
      </c>
      <c r="K1470" s="52"/>
      <c r="L1470" s="53">
        <v>43669</v>
      </c>
      <c r="M1470" s="54">
        <f t="shared" si="653"/>
        <v>2</v>
      </c>
      <c r="N1470" s="52">
        <f t="shared" si="654"/>
        <v>30</v>
      </c>
      <c r="O1470" s="55">
        <f t="shared" ca="1" si="655"/>
        <v>30</v>
      </c>
      <c r="P1470" s="55" t="str">
        <f t="shared" ca="1" si="656"/>
        <v>2019.7</v>
      </c>
      <c r="Q1470" s="56">
        <f t="shared" si="657"/>
        <v>6247.0809038419256</v>
      </c>
      <c r="R1470" s="52">
        <f t="shared" ca="1" si="658"/>
        <v>-13</v>
      </c>
      <c r="S1470" s="52"/>
      <c r="T1470" s="52" t="str">
        <f t="shared" ca="1" si="659"/>
        <v/>
      </c>
      <c r="U1470" s="57" t="s">
        <v>178</v>
      </c>
      <c r="V1470" s="58">
        <f t="shared" ca="1" si="660"/>
        <v>0</v>
      </c>
      <c r="W1470" s="59"/>
      <c r="X1470" s="60"/>
      <c r="Y1470" s="61">
        <v>6247.0809038419256</v>
      </c>
      <c r="Z1470" s="56">
        <f t="shared" ca="1" si="664"/>
        <v>0</v>
      </c>
      <c r="AA1470" s="56">
        <f t="shared" ca="1" si="664"/>
        <v>0</v>
      </c>
      <c r="AB1470" s="56">
        <f t="shared" ca="1" si="664"/>
        <v>0</v>
      </c>
      <c r="AC1470" s="56">
        <f t="shared" ca="1" si="664"/>
        <v>0</v>
      </c>
      <c r="AD1470" s="56">
        <f t="shared" ca="1" si="664"/>
        <v>0</v>
      </c>
      <c r="AE1470" s="56">
        <f t="shared" ca="1" si="664"/>
        <v>0</v>
      </c>
      <c r="AF1470" s="56">
        <f t="shared" ca="1" si="664"/>
        <v>0</v>
      </c>
      <c r="AG1470" s="56">
        <f t="shared" ca="1" si="664"/>
        <v>0</v>
      </c>
      <c r="AH1470" s="56">
        <f t="shared" ca="1" si="664"/>
        <v>0</v>
      </c>
      <c r="AI1470" s="56">
        <f t="shared" ca="1" si="664"/>
        <v>0</v>
      </c>
      <c r="AJ1470" s="56">
        <f t="shared" ca="1" si="665"/>
        <v>0</v>
      </c>
      <c r="AK1470" s="56">
        <f t="shared" ca="1" si="665"/>
        <v>6247.0809038419256</v>
      </c>
      <c r="AL1470" s="56">
        <f t="shared" ca="1" si="665"/>
        <v>0</v>
      </c>
      <c r="AM1470" s="56">
        <f t="shared" ca="1" si="665"/>
        <v>0</v>
      </c>
      <c r="AN1470" s="56">
        <f t="shared" ca="1" si="665"/>
        <v>0</v>
      </c>
      <c r="AO1470" s="56">
        <f t="shared" ca="1" si="665"/>
        <v>0</v>
      </c>
      <c r="AP1470" s="56">
        <f t="shared" ca="1" si="665"/>
        <v>0</v>
      </c>
      <c r="AQ1470" s="56">
        <f t="shared" ca="1" si="665"/>
        <v>0</v>
      </c>
      <c r="AR1470" s="56">
        <f t="shared" ca="1" si="665"/>
        <v>0</v>
      </c>
      <c r="AS1470" s="56">
        <f t="shared" ca="1" si="665"/>
        <v>0</v>
      </c>
      <c r="AT1470" s="56">
        <f t="shared" ca="1" si="666"/>
        <v>0</v>
      </c>
      <c r="AU1470" s="56">
        <f t="shared" ca="1" si="666"/>
        <v>0</v>
      </c>
      <c r="AV1470" s="56">
        <f t="shared" ca="1" si="666"/>
        <v>0</v>
      </c>
      <c r="AW1470" s="56">
        <f t="shared" ca="1" si="666"/>
        <v>0</v>
      </c>
      <c r="AX1470" s="56">
        <f t="shared" ca="1" si="666"/>
        <v>0</v>
      </c>
      <c r="AY1470" s="56">
        <f t="shared" ca="1" si="666"/>
        <v>0</v>
      </c>
      <c r="AZ1470" s="56">
        <f t="shared" ca="1" si="666"/>
        <v>0</v>
      </c>
      <c r="BA1470" s="56">
        <f t="shared" ca="1" si="666"/>
        <v>0</v>
      </c>
      <c r="BB1470" s="56">
        <f t="shared" ca="1" si="666"/>
        <v>0</v>
      </c>
      <c r="BC1470" s="56">
        <f t="shared" ca="1" si="666"/>
        <v>0</v>
      </c>
      <c r="BD1470" s="56">
        <f t="shared" ca="1" si="666"/>
        <v>0</v>
      </c>
      <c r="BE1470" s="56">
        <f t="shared" ca="1" si="666"/>
        <v>0</v>
      </c>
      <c r="BF1470" s="56">
        <f t="shared" ca="1" si="666"/>
        <v>0</v>
      </c>
      <c r="BG1470" s="56">
        <f t="shared" ca="1" si="666"/>
        <v>0</v>
      </c>
      <c r="BH1470" s="1"/>
    </row>
    <row r="1471" spans="2:60" s="4" customFormat="1" ht="12" customHeight="1" x14ac:dyDescent="0.2">
      <c r="B1471" s="3" t="s">
        <v>1691</v>
      </c>
      <c r="C1471" s="4" t="s">
        <v>1691</v>
      </c>
      <c r="E1471" s="62"/>
      <c r="F1471" s="63" t="s">
        <v>1678</v>
      </c>
      <c r="G1471" s="50" t="s">
        <v>1678</v>
      </c>
      <c r="H1471" s="50" t="s">
        <v>1678</v>
      </c>
      <c r="I1471" s="51"/>
      <c r="J1471" s="52">
        <v>30</v>
      </c>
      <c r="K1471" s="52"/>
      <c r="L1471" s="53">
        <v>43676</v>
      </c>
      <c r="M1471" s="54">
        <f t="shared" si="653"/>
        <v>2</v>
      </c>
      <c r="N1471" s="52">
        <f t="shared" si="654"/>
        <v>31</v>
      </c>
      <c r="O1471" s="55">
        <f t="shared" ca="1" si="655"/>
        <v>31</v>
      </c>
      <c r="P1471" s="55" t="str">
        <f t="shared" ca="1" si="656"/>
        <v>2019.7</v>
      </c>
      <c r="Q1471" s="56">
        <f t="shared" si="657"/>
        <v>9948.9695090947444</v>
      </c>
      <c r="R1471" s="52">
        <f t="shared" ca="1" si="658"/>
        <v>-20</v>
      </c>
      <c r="S1471" s="52"/>
      <c r="T1471" s="52" t="str">
        <f t="shared" ca="1" si="659"/>
        <v/>
      </c>
      <c r="U1471" s="57" t="s">
        <v>178</v>
      </c>
      <c r="V1471" s="58">
        <f t="shared" ca="1" si="660"/>
        <v>0</v>
      </c>
      <c r="W1471" s="59"/>
      <c r="X1471" s="60"/>
      <c r="Y1471" s="61">
        <v>9948.9695090947444</v>
      </c>
      <c r="Z1471" s="56">
        <f t="shared" ca="1" si="664"/>
        <v>0</v>
      </c>
      <c r="AA1471" s="56">
        <f t="shared" ca="1" si="664"/>
        <v>0</v>
      </c>
      <c r="AB1471" s="56">
        <f t="shared" ca="1" si="664"/>
        <v>0</v>
      </c>
      <c r="AC1471" s="56">
        <f t="shared" ca="1" si="664"/>
        <v>0</v>
      </c>
      <c r="AD1471" s="56">
        <f t="shared" ca="1" si="664"/>
        <v>0</v>
      </c>
      <c r="AE1471" s="56">
        <f t="shared" ca="1" si="664"/>
        <v>0</v>
      </c>
      <c r="AF1471" s="56">
        <f t="shared" ca="1" si="664"/>
        <v>0</v>
      </c>
      <c r="AG1471" s="56">
        <f t="shared" ca="1" si="664"/>
        <v>0</v>
      </c>
      <c r="AH1471" s="56">
        <f t="shared" ca="1" si="664"/>
        <v>0</v>
      </c>
      <c r="AI1471" s="56">
        <f t="shared" ca="1" si="664"/>
        <v>0</v>
      </c>
      <c r="AJ1471" s="56">
        <f t="shared" ca="1" si="665"/>
        <v>0</v>
      </c>
      <c r="AK1471" s="56">
        <f t="shared" ca="1" si="665"/>
        <v>0</v>
      </c>
      <c r="AL1471" s="56">
        <f t="shared" ca="1" si="665"/>
        <v>9948.9695090947444</v>
      </c>
      <c r="AM1471" s="56">
        <f t="shared" ca="1" si="665"/>
        <v>0</v>
      </c>
      <c r="AN1471" s="56">
        <f t="shared" ca="1" si="665"/>
        <v>0</v>
      </c>
      <c r="AO1471" s="56">
        <f t="shared" ca="1" si="665"/>
        <v>0</v>
      </c>
      <c r="AP1471" s="56">
        <f t="shared" ca="1" si="665"/>
        <v>0</v>
      </c>
      <c r="AQ1471" s="56">
        <f t="shared" ca="1" si="665"/>
        <v>0</v>
      </c>
      <c r="AR1471" s="56">
        <f t="shared" ca="1" si="665"/>
        <v>0</v>
      </c>
      <c r="AS1471" s="56">
        <f t="shared" ca="1" si="665"/>
        <v>0</v>
      </c>
      <c r="AT1471" s="56">
        <f t="shared" ca="1" si="666"/>
        <v>0</v>
      </c>
      <c r="AU1471" s="56">
        <f t="shared" ca="1" si="666"/>
        <v>0</v>
      </c>
      <c r="AV1471" s="56">
        <f t="shared" ca="1" si="666"/>
        <v>0</v>
      </c>
      <c r="AW1471" s="56">
        <f t="shared" ca="1" si="666"/>
        <v>0</v>
      </c>
      <c r="AX1471" s="56">
        <f t="shared" ca="1" si="666"/>
        <v>0</v>
      </c>
      <c r="AY1471" s="56">
        <f t="shared" ca="1" si="666"/>
        <v>0</v>
      </c>
      <c r="AZ1471" s="56">
        <f t="shared" ca="1" si="666"/>
        <v>0</v>
      </c>
      <c r="BA1471" s="56">
        <f t="shared" ca="1" si="666"/>
        <v>0</v>
      </c>
      <c r="BB1471" s="56">
        <f t="shared" ca="1" si="666"/>
        <v>0</v>
      </c>
      <c r="BC1471" s="56">
        <f t="shared" ca="1" si="666"/>
        <v>0</v>
      </c>
      <c r="BD1471" s="56">
        <f t="shared" ca="1" si="666"/>
        <v>0</v>
      </c>
      <c r="BE1471" s="56">
        <f t="shared" ca="1" si="666"/>
        <v>0</v>
      </c>
      <c r="BF1471" s="56">
        <f t="shared" ca="1" si="666"/>
        <v>0</v>
      </c>
      <c r="BG1471" s="56">
        <f t="shared" ca="1" si="666"/>
        <v>0</v>
      </c>
      <c r="BH1471" s="1"/>
    </row>
    <row r="1472" spans="2:60" s="4" customFormat="1" ht="12" customHeight="1" x14ac:dyDescent="0.2">
      <c r="B1472" s="3" t="s">
        <v>1691</v>
      </c>
      <c r="C1472" s="4" t="s">
        <v>1691</v>
      </c>
      <c r="E1472" s="62"/>
      <c r="F1472" s="63" t="s">
        <v>1678</v>
      </c>
      <c r="G1472" s="50" t="s">
        <v>1678</v>
      </c>
      <c r="H1472" s="50" t="s">
        <v>1678</v>
      </c>
      <c r="I1472" s="51"/>
      <c r="J1472" s="52">
        <v>30</v>
      </c>
      <c r="K1472" s="52"/>
      <c r="L1472" s="53">
        <v>43683</v>
      </c>
      <c r="M1472" s="54">
        <f t="shared" si="653"/>
        <v>2</v>
      </c>
      <c r="N1472" s="52">
        <f t="shared" si="654"/>
        <v>32</v>
      </c>
      <c r="O1472" s="55">
        <f t="shared" ca="1" si="655"/>
        <v>32</v>
      </c>
      <c r="P1472" s="55" t="str">
        <f t="shared" ca="1" si="656"/>
        <v>2019.8</v>
      </c>
      <c r="Q1472" s="56">
        <f t="shared" si="657"/>
        <v>9948.9695090947444</v>
      </c>
      <c r="R1472" s="52">
        <f t="shared" ca="1" si="658"/>
        <v>-27</v>
      </c>
      <c r="S1472" s="52"/>
      <c r="T1472" s="52" t="str">
        <f t="shared" ca="1" si="659"/>
        <v/>
      </c>
      <c r="U1472" s="57" t="s">
        <v>178</v>
      </c>
      <c r="V1472" s="58">
        <f t="shared" ca="1" si="660"/>
        <v>0</v>
      </c>
      <c r="W1472" s="59"/>
      <c r="X1472" s="60"/>
      <c r="Y1472" s="61">
        <v>9948.9695090947444</v>
      </c>
      <c r="Z1472" s="56">
        <f t="shared" ca="1" si="664"/>
        <v>0</v>
      </c>
      <c r="AA1472" s="56">
        <f t="shared" ca="1" si="664"/>
        <v>0</v>
      </c>
      <c r="AB1472" s="56">
        <f t="shared" ca="1" si="664"/>
        <v>0</v>
      </c>
      <c r="AC1472" s="56">
        <f t="shared" ca="1" si="664"/>
        <v>0</v>
      </c>
      <c r="AD1472" s="56">
        <f t="shared" ca="1" si="664"/>
        <v>0</v>
      </c>
      <c r="AE1472" s="56">
        <f t="shared" ca="1" si="664"/>
        <v>0</v>
      </c>
      <c r="AF1472" s="56">
        <f t="shared" ca="1" si="664"/>
        <v>0</v>
      </c>
      <c r="AG1472" s="56">
        <f t="shared" ca="1" si="664"/>
        <v>0</v>
      </c>
      <c r="AH1472" s="56">
        <f t="shared" ca="1" si="664"/>
        <v>0</v>
      </c>
      <c r="AI1472" s="56">
        <f t="shared" ca="1" si="664"/>
        <v>0</v>
      </c>
      <c r="AJ1472" s="56">
        <f t="shared" ca="1" si="665"/>
        <v>0</v>
      </c>
      <c r="AK1472" s="56">
        <f t="shared" ca="1" si="665"/>
        <v>0</v>
      </c>
      <c r="AL1472" s="56">
        <f t="shared" ca="1" si="665"/>
        <v>0</v>
      </c>
      <c r="AM1472" s="56">
        <f t="shared" ca="1" si="665"/>
        <v>9948.9695090947444</v>
      </c>
      <c r="AN1472" s="56">
        <f t="shared" ca="1" si="665"/>
        <v>0</v>
      </c>
      <c r="AO1472" s="56">
        <f t="shared" ca="1" si="665"/>
        <v>0</v>
      </c>
      <c r="AP1472" s="56">
        <f t="shared" ca="1" si="665"/>
        <v>0</v>
      </c>
      <c r="AQ1472" s="56">
        <f t="shared" ca="1" si="665"/>
        <v>0</v>
      </c>
      <c r="AR1472" s="56">
        <f t="shared" ca="1" si="665"/>
        <v>0</v>
      </c>
      <c r="AS1472" s="56">
        <f t="shared" ca="1" si="665"/>
        <v>0</v>
      </c>
      <c r="AT1472" s="56">
        <f t="shared" ca="1" si="666"/>
        <v>0</v>
      </c>
      <c r="AU1472" s="56">
        <f t="shared" ca="1" si="666"/>
        <v>0</v>
      </c>
      <c r="AV1472" s="56">
        <f t="shared" ca="1" si="666"/>
        <v>0</v>
      </c>
      <c r="AW1472" s="56">
        <f t="shared" ca="1" si="666"/>
        <v>0</v>
      </c>
      <c r="AX1472" s="56">
        <f t="shared" ca="1" si="666"/>
        <v>0</v>
      </c>
      <c r="AY1472" s="56">
        <f t="shared" ca="1" si="666"/>
        <v>0</v>
      </c>
      <c r="AZ1472" s="56">
        <f t="shared" ca="1" si="666"/>
        <v>0</v>
      </c>
      <c r="BA1472" s="56">
        <f t="shared" ca="1" si="666"/>
        <v>0</v>
      </c>
      <c r="BB1472" s="56">
        <f t="shared" ca="1" si="666"/>
        <v>0</v>
      </c>
      <c r="BC1472" s="56">
        <f t="shared" ca="1" si="666"/>
        <v>0</v>
      </c>
      <c r="BD1472" s="56">
        <f t="shared" ca="1" si="666"/>
        <v>0</v>
      </c>
      <c r="BE1472" s="56">
        <f t="shared" ca="1" si="666"/>
        <v>0</v>
      </c>
      <c r="BF1472" s="56">
        <f t="shared" ca="1" si="666"/>
        <v>0</v>
      </c>
      <c r="BG1472" s="56">
        <f t="shared" ca="1" si="666"/>
        <v>0</v>
      </c>
      <c r="BH1472" s="1"/>
    </row>
    <row r="1473" spans="2:60" s="4" customFormat="1" ht="12" customHeight="1" x14ac:dyDescent="0.2">
      <c r="B1473" s="3" t="s">
        <v>1691</v>
      </c>
      <c r="C1473" s="4" t="s">
        <v>1691</v>
      </c>
      <c r="E1473" s="62"/>
      <c r="F1473" s="63" t="s">
        <v>1678</v>
      </c>
      <c r="G1473" s="50" t="s">
        <v>1678</v>
      </c>
      <c r="H1473" s="50" t="s">
        <v>1678</v>
      </c>
      <c r="I1473" s="51"/>
      <c r="J1473" s="52">
        <v>30</v>
      </c>
      <c r="K1473" s="52"/>
      <c r="L1473" s="53">
        <v>43690</v>
      </c>
      <c r="M1473" s="54">
        <f t="shared" si="653"/>
        <v>2</v>
      </c>
      <c r="N1473" s="52">
        <f t="shared" si="654"/>
        <v>33</v>
      </c>
      <c r="O1473" s="55">
        <f t="shared" ca="1" si="655"/>
        <v>33</v>
      </c>
      <c r="P1473" s="55" t="str">
        <f t="shared" ca="1" si="656"/>
        <v>2019.8</v>
      </c>
      <c r="Q1473" s="56">
        <f t="shared" si="657"/>
        <v>9948.9695090947444</v>
      </c>
      <c r="R1473" s="52">
        <f t="shared" ca="1" si="658"/>
        <v>-34</v>
      </c>
      <c r="S1473" s="52"/>
      <c r="T1473" s="52" t="str">
        <f t="shared" ca="1" si="659"/>
        <v/>
      </c>
      <c r="U1473" s="57" t="s">
        <v>178</v>
      </c>
      <c r="V1473" s="58">
        <f t="shared" ca="1" si="660"/>
        <v>0</v>
      </c>
      <c r="W1473" s="59"/>
      <c r="X1473" s="60"/>
      <c r="Y1473" s="61">
        <v>9948.9695090947444</v>
      </c>
      <c r="Z1473" s="56">
        <f t="shared" ca="1" si="664"/>
        <v>0</v>
      </c>
      <c r="AA1473" s="56">
        <f t="shared" ca="1" si="664"/>
        <v>0</v>
      </c>
      <c r="AB1473" s="56">
        <f t="shared" ca="1" si="664"/>
        <v>0</v>
      </c>
      <c r="AC1473" s="56">
        <f t="shared" ca="1" si="664"/>
        <v>0</v>
      </c>
      <c r="AD1473" s="56">
        <f t="shared" ca="1" si="664"/>
        <v>0</v>
      </c>
      <c r="AE1473" s="56">
        <f t="shared" ca="1" si="664"/>
        <v>0</v>
      </c>
      <c r="AF1473" s="56">
        <f t="shared" ca="1" si="664"/>
        <v>0</v>
      </c>
      <c r="AG1473" s="56">
        <f t="shared" ca="1" si="664"/>
        <v>0</v>
      </c>
      <c r="AH1473" s="56">
        <f t="shared" ca="1" si="664"/>
        <v>0</v>
      </c>
      <c r="AI1473" s="56">
        <f t="shared" ca="1" si="664"/>
        <v>0</v>
      </c>
      <c r="AJ1473" s="56">
        <f t="shared" ca="1" si="665"/>
        <v>0</v>
      </c>
      <c r="AK1473" s="56">
        <f t="shared" ca="1" si="665"/>
        <v>0</v>
      </c>
      <c r="AL1473" s="56">
        <f t="shared" ca="1" si="665"/>
        <v>0</v>
      </c>
      <c r="AM1473" s="56">
        <f t="shared" ca="1" si="665"/>
        <v>0</v>
      </c>
      <c r="AN1473" s="56">
        <f t="shared" ca="1" si="665"/>
        <v>9948.9695090947444</v>
      </c>
      <c r="AO1473" s="56">
        <f t="shared" ca="1" si="665"/>
        <v>0</v>
      </c>
      <c r="AP1473" s="56">
        <f t="shared" ca="1" si="665"/>
        <v>0</v>
      </c>
      <c r="AQ1473" s="56">
        <f t="shared" ca="1" si="665"/>
        <v>0</v>
      </c>
      <c r="AR1473" s="56">
        <f t="shared" ca="1" si="665"/>
        <v>0</v>
      </c>
      <c r="AS1473" s="56">
        <f t="shared" ca="1" si="665"/>
        <v>0</v>
      </c>
      <c r="AT1473" s="56">
        <f t="shared" ca="1" si="666"/>
        <v>0</v>
      </c>
      <c r="AU1473" s="56">
        <f t="shared" ca="1" si="666"/>
        <v>0</v>
      </c>
      <c r="AV1473" s="56">
        <f t="shared" ca="1" si="666"/>
        <v>0</v>
      </c>
      <c r="AW1473" s="56">
        <f t="shared" ca="1" si="666"/>
        <v>0</v>
      </c>
      <c r="AX1473" s="56">
        <f t="shared" ca="1" si="666"/>
        <v>0</v>
      </c>
      <c r="AY1473" s="56">
        <f t="shared" ca="1" si="666"/>
        <v>0</v>
      </c>
      <c r="AZ1473" s="56">
        <f t="shared" ca="1" si="666"/>
        <v>0</v>
      </c>
      <c r="BA1473" s="56">
        <f t="shared" ca="1" si="666"/>
        <v>0</v>
      </c>
      <c r="BB1473" s="56">
        <f t="shared" ca="1" si="666"/>
        <v>0</v>
      </c>
      <c r="BC1473" s="56">
        <f t="shared" ca="1" si="666"/>
        <v>0</v>
      </c>
      <c r="BD1473" s="56">
        <f t="shared" ca="1" si="666"/>
        <v>0</v>
      </c>
      <c r="BE1473" s="56">
        <f t="shared" ca="1" si="666"/>
        <v>0</v>
      </c>
      <c r="BF1473" s="56">
        <f t="shared" ca="1" si="666"/>
        <v>0</v>
      </c>
      <c r="BG1473" s="56">
        <f t="shared" ca="1" si="666"/>
        <v>0</v>
      </c>
      <c r="BH1473" s="1"/>
    </row>
    <row r="1474" spans="2:60" s="4" customFormat="1" ht="12" customHeight="1" x14ac:dyDescent="0.2">
      <c r="B1474" s="3" t="s">
        <v>1691</v>
      </c>
      <c r="C1474" s="4" t="s">
        <v>1691</v>
      </c>
      <c r="E1474" s="62"/>
      <c r="F1474" s="63" t="s">
        <v>1678</v>
      </c>
      <c r="G1474" s="50" t="s">
        <v>1678</v>
      </c>
      <c r="H1474" s="50" t="s">
        <v>1678</v>
      </c>
      <c r="I1474" s="51"/>
      <c r="J1474" s="52">
        <v>30</v>
      </c>
      <c r="K1474" s="52"/>
      <c r="L1474" s="53">
        <v>43697</v>
      </c>
      <c r="M1474" s="54">
        <f t="shared" si="653"/>
        <v>2</v>
      </c>
      <c r="N1474" s="52">
        <f t="shared" si="654"/>
        <v>34</v>
      </c>
      <c r="O1474" s="55">
        <f t="shared" ca="1" si="655"/>
        <v>34</v>
      </c>
      <c r="P1474" s="55" t="str">
        <f t="shared" ca="1" si="656"/>
        <v>2019.8</v>
      </c>
      <c r="Q1474" s="56">
        <f t="shared" si="657"/>
        <v>9948.9695090947444</v>
      </c>
      <c r="R1474" s="52">
        <f t="shared" ca="1" si="658"/>
        <v>-41</v>
      </c>
      <c r="S1474" s="52"/>
      <c r="T1474" s="52" t="str">
        <f t="shared" ca="1" si="659"/>
        <v/>
      </c>
      <c r="U1474" s="57" t="s">
        <v>178</v>
      </c>
      <c r="V1474" s="58">
        <f t="shared" ca="1" si="660"/>
        <v>0</v>
      </c>
      <c r="W1474" s="59"/>
      <c r="X1474" s="60"/>
      <c r="Y1474" s="61">
        <v>9948.9695090947444</v>
      </c>
      <c r="Z1474" s="56">
        <f t="shared" ref="Z1474:AI1483" ca="1" si="667">IF($O1474-WEEKNUM(Z$1815)=0,$Y1474,0)</f>
        <v>0</v>
      </c>
      <c r="AA1474" s="56">
        <f t="shared" ca="1" si="667"/>
        <v>0</v>
      </c>
      <c r="AB1474" s="56">
        <f t="shared" ca="1" si="667"/>
        <v>0</v>
      </c>
      <c r="AC1474" s="56">
        <f t="shared" ca="1" si="667"/>
        <v>0</v>
      </c>
      <c r="AD1474" s="56">
        <f t="shared" ca="1" si="667"/>
        <v>0</v>
      </c>
      <c r="AE1474" s="56">
        <f t="shared" ca="1" si="667"/>
        <v>0</v>
      </c>
      <c r="AF1474" s="56">
        <f t="shared" ca="1" si="667"/>
        <v>0</v>
      </c>
      <c r="AG1474" s="56">
        <f t="shared" ca="1" si="667"/>
        <v>0</v>
      </c>
      <c r="AH1474" s="56">
        <f t="shared" ca="1" si="667"/>
        <v>0</v>
      </c>
      <c r="AI1474" s="56">
        <f t="shared" ca="1" si="667"/>
        <v>0</v>
      </c>
      <c r="AJ1474" s="56">
        <f t="shared" ref="AJ1474:AS1483" ca="1" si="668">IF($O1474-WEEKNUM(AJ$1815)=0,$Y1474,0)</f>
        <v>0</v>
      </c>
      <c r="AK1474" s="56">
        <f t="shared" ca="1" si="668"/>
        <v>0</v>
      </c>
      <c r="AL1474" s="56">
        <f t="shared" ca="1" si="668"/>
        <v>0</v>
      </c>
      <c r="AM1474" s="56">
        <f t="shared" ca="1" si="668"/>
        <v>0</v>
      </c>
      <c r="AN1474" s="56">
        <f t="shared" ca="1" si="668"/>
        <v>0</v>
      </c>
      <c r="AO1474" s="56">
        <f t="shared" ca="1" si="668"/>
        <v>9948.9695090947444</v>
      </c>
      <c r="AP1474" s="56">
        <f t="shared" ca="1" si="668"/>
        <v>0</v>
      </c>
      <c r="AQ1474" s="56">
        <f t="shared" ca="1" si="668"/>
        <v>0</v>
      </c>
      <c r="AR1474" s="56">
        <f t="shared" ca="1" si="668"/>
        <v>0</v>
      </c>
      <c r="AS1474" s="56">
        <f t="shared" ca="1" si="668"/>
        <v>0</v>
      </c>
      <c r="AT1474" s="56">
        <f t="shared" ref="AT1474:BG1483" ca="1" si="669">IF($O1474-WEEKNUM(AT$1815)=0,$Y1474,0)</f>
        <v>0</v>
      </c>
      <c r="AU1474" s="56">
        <f t="shared" ca="1" si="669"/>
        <v>0</v>
      </c>
      <c r="AV1474" s="56">
        <f t="shared" ca="1" si="669"/>
        <v>0</v>
      </c>
      <c r="AW1474" s="56">
        <f t="shared" ca="1" si="669"/>
        <v>0</v>
      </c>
      <c r="AX1474" s="56">
        <f t="shared" ca="1" si="669"/>
        <v>0</v>
      </c>
      <c r="AY1474" s="56">
        <f t="shared" ca="1" si="669"/>
        <v>0</v>
      </c>
      <c r="AZ1474" s="56">
        <f t="shared" ca="1" si="669"/>
        <v>0</v>
      </c>
      <c r="BA1474" s="56">
        <f t="shared" ca="1" si="669"/>
        <v>0</v>
      </c>
      <c r="BB1474" s="56">
        <f t="shared" ca="1" si="669"/>
        <v>0</v>
      </c>
      <c r="BC1474" s="56">
        <f t="shared" ca="1" si="669"/>
        <v>0</v>
      </c>
      <c r="BD1474" s="56">
        <f t="shared" ca="1" si="669"/>
        <v>0</v>
      </c>
      <c r="BE1474" s="56">
        <f t="shared" ca="1" si="669"/>
        <v>0</v>
      </c>
      <c r="BF1474" s="56">
        <f t="shared" ca="1" si="669"/>
        <v>0</v>
      </c>
      <c r="BG1474" s="56">
        <f t="shared" ca="1" si="669"/>
        <v>0</v>
      </c>
      <c r="BH1474" s="1"/>
    </row>
    <row r="1475" spans="2:60" s="4" customFormat="1" ht="12" customHeight="1" x14ac:dyDescent="0.2">
      <c r="B1475" s="3" t="s">
        <v>1691</v>
      </c>
      <c r="C1475" s="4" t="s">
        <v>1691</v>
      </c>
      <c r="E1475" s="62"/>
      <c r="F1475" s="63" t="s">
        <v>1678</v>
      </c>
      <c r="G1475" s="50" t="s">
        <v>1678</v>
      </c>
      <c r="H1475" s="50" t="s">
        <v>1678</v>
      </c>
      <c r="I1475" s="51"/>
      <c r="J1475" s="52">
        <v>30</v>
      </c>
      <c r="K1475" s="52"/>
      <c r="L1475" s="53">
        <v>43704</v>
      </c>
      <c r="M1475" s="54">
        <f t="shared" si="653"/>
        <v>2</v>
      </c>
      <c r="N1475" s="52">
        <f t="shared" si="654"/>
        <v>35</v>
      </c>
      <c r="O1475" s="55">
        <f t="shared" ca="1" si="655"/>
        <v>35</v>
      </c>
      <c r="P1475" s="55" t="str">
        <f t="shared" ca="1" si="656"/>
        <v>2019.8</v>
      </c>
      <c r="Q1475" s="56">
        <f t="shared" si="657"/>
        <v>8769.3234458693423</v>
      </c>
      <c r="R1475" s="52">
        <f t="shared" ca="1" si="658"/>
        <v>-48</v>
      </c>
      <c r="S1475" s="52"/>
      <c r="T1475" s="52" t="str">
        <f t="shared" ca="1" si="659"/>
        <v/>
      </c>
      <c r="U1475" s="57" t="s">
        <v>178</v>
      </c>
      <c r="V1475" s="58">
        <f t="shared" ca="1" si="660"/>
        <v>0</v>
      </c>
      <c r="W1475" s="59"/>
      <c r="X1475" s="60"/>
      <c r="Y1475" s="61">
        <v>8769.3234458693423</v>
      </c>
      <c r="Z1475" s="56">
        <f t="shared" ca="1" si="667"/>
        <v>0</v>
      </c>
      <c r="AA1475" s="56">
        <f t="shared" ca="1" si="667"/>
        <v>0</v>
      </c>
      <c r="AB1475" s="56">
        <f t="shared" ca="1" si="667"/>
        <v>0</v>
      </c>
      <c r="AC1475" s="56">
        <f t="shared" ca="1" si="667"/>
        <v>0</v>
      </c>
      <c r="AD1475" s="56">
        <f t="shared" ca="1" si="667"/>
        <v>0</v>
      </c>
      <c r="AE1475" s="56">
        <f t="shared" ca="1" si="667"/>
        <v>0</v>
      </c>
      <c r="AF1475" s="56">
        <f t="shared" ca="1" si="667"/>
        <v>0</v>
      </c>
      <c r="AG1475" s="56">
        <f t="shared" ca="1" si="667"/>
        <v>0</v>
      </c>
      <c r="AH1475" s="56">
        <f t="shared" ca="1" si="667"/>
        <v>0</v>
      </c>
      <c r="AI1475" s="56">
        <f t="shared" ca="1" si="667"/>
        <v>0</v>
      </c>
      <c r="AJ1475" s="56">
        <f t="shared" ca="1" si="668"/>
        <v>0</v>
      </c>
      <c r="AK1475" s="56">
        <f t="shared" ca="1" si="668"/>
        <v>0</v>
      </c>
      <c r="AL1475" s="56">
        <f t="shared" ca="1" si="668"/>
        <v>0</v>
      </c>
      <c r="AM1475" s="56">
        <f t="shared" ca="1" si="668"/>
        <v>0</v>
      </c>
      <c r="AN1475" s="56">
        <f t="shared" ca="1" si="668"/>
        <v>0</v>
      </c>
      <c r="AO1475" s="56">
        <f t="shared" ca="1" si="668"/>
        <v>0</v>
      </c>
      <c r="AP1475" s="56">
        <f t="shared" ca="1" si="668"/>
        <v>8769.3234458693423</v>
      </c>
      <c r="AQ1475" s="56">
        <f t="shared" ca="1" si="668"/>
        <v>0</v>
      </c>
      <c r="AR1475" s="56">
        <f t="shared" ca="1" si="668"/>
        <v>0</v>
      </c>
      <c r="AS1475" s="56">
        <f t="shared" ca="1" si="668"/>
        <v>0</v>
      </c>
      <c r="AT1475" s="56">
        <f t="shared" ca="1" si="669"/>
        <v>0</v>
      </c>
      <c r="AU1475" s="56">
        <f t="shared" ca="1" si="669"/>
        <v>0</v>
      </c>
      <c r="AV1475" s="56">
        <f t="shared" ca="1" si="669"/>
        <v>0</v>
      </c>
      <c r="AW1475" s="56">
        <f t="shared" ca="1" si="669"/>
        <v>0</v>
      </c>
      <c r="AX1475" s="56">
        <f t="shared" ca="1" si="669"/>
        <v>0</v>
      </c>
      <c r="AY1475" s="56">
        <f t="shared" ca="1" si="669"/>
        <v>0</v>
      </c>
      <c r="AZ1475" s="56">
        <f t="shared" ca="1" si="669"/>
        <v>0</v>
      </c>
      <c r="BA1475" s="56">
        <f t="shared" ca="1" si="669"/>
        <v>0</v>
      </c>
      <c r="BB1475" s="56">
        <f t="shared" ca="1" si="669"/>
        <v>0</v>
      </c>
      <c r="BC1475" s="56">
        <f t="shared" ca="1" si="669"/>
        <v>0</v>
      </c>
      <c r="BD1475" s="56">
        <f t="shared" ca="1" si="669"/>
        <v>0</v>
      </c>
      <c r="BE1475" s="56">
        <f t="shared" ca="1" si="669"/>
        <v>0</v>
      </c>
      <c r="BF1475" s="56">
        <f t="shared" ca="1" si="669"/>
        <v>0</v>
      </c>
      <c r="BG1475" s="56">
        <f t="shared" ca="1" si="669"/>
        <v>0</v>
      </c>
      <c r="BH1475" s="1"/>
    </row>
    <row r="1476" spans="2:60" s="4" customFormat="1" ht="12" customHeight="1" x14ac:dyDescent="0.2">
      <c r="B1476" s="3" t="s">
        <v>1691</v>
      </c>
      <c r="C1476" s="4" t="s">
        <v>1691</v>
      </c>
      <c r="E1476" s="62"/>
      <c r="F1476" s="63" t="s">
        <v>1678</v>
      </c>
      <c r="G1476" s="50" t="s">
        <v>1678</v>
      </c>
      <c r="H1476" s="50" t="s">
        <v>1678</v>
      </c>
      <c r="I1476" s="51"/>
      <c r="J1476" s="52">
        <v>30</v>
      </c>
      <c r="K1476" s="52"/>
      <c r="L1476" s="53">
        <v>43711</v>
      </c>
      <c r="M1476" s="54">
        <f t="shared" si="653"/>
        <v>2</v>
      </c>
      <c r="N1476" s="52">
        <f t="shared" si="654"/>
        <v>36</v>
      </c>
      <c r="O1476" s="55">
        <f t="shared" ca="1" si="655"/>
        <v>36</v>
      </c>
      <c r="P1476" s="55" t="str">
        <f t="shared" ca="1" si="656"/>
        <v>2019.9</v>
      </c>
      <c r="Q1476" s="56">
        <f t="shared" si="657"/>
        <v>8769.3234458693423</v>
      </c>
      <c r="R1476" s="52">
        <f t="shared" ca="1" si="658"/>
        <v>-55</v>
      </c>
      <c r="S1476" s="52"/>
      <c r="T1476" s="52" t="str">
        <f t="shared" ca="1" si="659"/>
        <v/>
      </c>
      <c r="U1476" s="57" t="s">
        <v>178</v>
      </c>
      <c r="V1476" s="58">
        <f t="shared" ca="1" si="660"/>
        <v>0</v>
      </c>
      <c r="W1476" s="59"/>
      <c r="X1476" s="60"/>
      <c r="Y1476" s="61">
        <v>8769.3234458693423</v>
      </c>
      <c r="Z1476" s="56">
        <f t="shared" ca="1" si="667"/>
        <v>0</v>
      </c>
      <c r="AA1476" s="56">
        <f t="shared" ca="1" si="667"/>
        <v>0</v>
      </c>
      <c r="AB1476" s="56">
        <f t="shared" ca="1" si="667"/>
        <v>0</v>
      </c>
      <c r="AC1476" s="56">
        <f t="shared" ca="1" si="667"/>
        <v>0</v>
      </c>
      <c r="AD1476" s="56">
        <f t="shared" ca="1" si="667"/>
        <v>0</v>
      </c>
      <c r="AE1476" s="56">
        <f t="shared" ca="1" si="667"/>
        <v>0</v>
      </c>
      <c r="AF1476" s="56">
        <f t="shared" ca="1" si="667"/>
        <v>0</v>
      </c>
      <c r="AG1476" s="56">
        <f t="shared" ca="1" si="667"/>
        <v>0</v>
      </c>
      <c r="AH1476" s="56">
        <f t="shared" ca="1" si="667"/>
        <v>0</v>
      </c>
      <c r="AI1476" s="56">
        <f t="shared" ca="1" si="667"/>
        <v>0</v>
      </c>
      <c r="AJ1476" s="56">
        <f t="shared" ca="1" si="668"/>
        <v>0</v>
      </c>
      <c r="AK1476" s="56">
        <f t="shared" ca="1" si="668"/>
        <v>0</v>
      </c>
      <c r="AL1476" s="56">
        <f t="shared" ca="1" si="668"/>
        <v>0</v>
      </c>
      <c r="AM1476" s="56">
        <f t="shared" ca="1" si="668"/>
        <v>0</v>
      </c>
      <c r="AN1476" s="56">
        <f t="shared" ca="1" si="668"/>
        <v>0</v>
      </c>
      <c r="AO1476" s="56">
        <f t="shared" ca="1" si="668"/>
        <v>0</v>
      </c>
      <c r="AP1476" s="56">
        <f t="shared" ca="1" si="668"/>
        <v>0</v>
      </c>
      <c r="AQ1476" s="56">
        <f t="shared" ca="1" si="668"/>
        <v>8769.3234458693423</v>
      </c>
      <c r="AR1476" s="56">
        <f t="shared" ca="1" si="668"/>
        <v>0</v>
      </c>
      <c r="AS1476" s="56">
        <f t="shared" ca="1" si="668"/>
        <v>0</v>
      </c>
      <c r="AT1476" s="56">
        <f t="shared" ca="1" si="669"/>
        <v>0</v>
      </c>
      <c r="AU1476" s="56">
        <f t="shared" ca="1" si="669"/>
        <v>0</v>
      </c>
      <c r="AV1476" s="56">
        <f t="shared" ca="1" si="669"/>
        <v>0</v>
      </c>
      <c r="AW1476" s="56">
        <f t="shared" ca="1" si="669"/>
        <v>0</v>
      </c>
      <c r="AX1476" s="56">
        <f t="shared" ca="1" si="669"/>
        <v>0</v>
      </c>
      <c r="AY1476" s="56">
        <f t="shared" ca="1" si="669"/>
        <v>0</v>
      </c>
      <c r="AZ1476" s="56">
        <f t="shared" ca="1" si="669"/>
        <v>0</v>
      </c>
      <c r="BA1476" s="56">
        <f t="shared" ca="1" si="669"/>
        <v>0</v>
      </c>
      <c r="BB1476" s="56">
        <f t="shared" ca="1" si="669"/>
        <v>0</v>
      </c>
      <c r="BC1476" s="56">
        <f t="shared" ca="1" si="669"/>
        <v>0</v>
      </c>
      <c r="BD1476" s="56">
        <f t="shared" ca="1" si="669"/>
        <v>0</v>
      </c>
      <c r="BE1476" s="56">
        <f t="shared" ca="1" si="669"/>
        <v>0</v>
      </c>
      <c r="BF1476" s="56">
        <f t="shared" ca="1" si="669"/>
        <v>0</v>
      </c>
      <c r="BG1476" s="56">
        <f t="shared" ca="1" si="669"/>
        <v>0</v>
      </c>
      <c r="BH1476" s="1"/>
    </row>
    <row r="1477" spans="2:60" s="4" customFormat="1" ht="12" customHeight="1" x14ac:dyDescent="0.2">
      <c r="B1477" s="3" t="s">
        <v>1691</v>
      </c>
      <c r="C1477" s="4" t="s">
        <v>1691</v>
      </c>
      <c r="E1477" s="62"/>
      <c r="F1477" s="63" t="s">
        <v>1678</v>
      </c>
      <c r="G1477" s="50" t="s">
        <v>1678</v>
      </c>
      <c r="H1477" s="50" t="s">
        <v>1678</v>
      </c>
      <c r="I1477" s="51"/>
      <c r="J1477" s="52">
        <v>30</v>
      </c>
      <c r="K1477" s="52"/>
      <c r="L1477" s="53">
        <v>43718</v>
      </c>
      <c r="M1477" s="54">
        <f t="shared" si="653"/>
        <v>2</v>
      </c>
      <c r="N1477" s="52">
        <f t="shared" si="654"/>
        <v>37</v>
      </c>
      <c r="O1477" s="55">
        <f t="shared" ca="1" si="655"/>
        <v>37</v>
      </c>
      <c r="P1477" s="55" t="str">
        <f t="shared" ca="1" si="656"/>
        <v>2019.9</v>
      </c>
      <c r="Q1477" s="56">
        <f t="shared" si="657"/>
        <v>8769.3234458693423</v>
      </c>
      <c r="R1477" s="52">
        <f t="shared" ca="1" si="658"/>
        <v>-62</v>
      </c>
      <c r="S1477" s="52"/>
      <c r="T1477" s="52" t="str">
        <f t="shared" ca="1" si="659"/>
        <v/>
      </c>
      <c r="U1477" s="57" t="s">
        <v>178</v>
      </c>
      <c r="V1477" s="58">
        <f t="shared" ca="1" si="660"/>
        <v>0</v>
      </c>
      <c r="W1477" s="59"/>
      <c r="X1477" s="60"/>
      <c r="Y1477" s="61">
        <v>8769.3234458693423</v>
      </c>
      <c r="Z1477" s="56">
        <f t="shared" ca="1" si="667"/>
        <v>0</v>
      </c>
      <c r="AA1477" s="56">
        <f t="shared" ca="1" si="667"/>
        <v>0</v>
      </c>
      <c r="AB1477" s="56">
        <f t="shared" ca="1" si="667"/>
        <v>0</v>
      </c>
      <c r="AC1477" s="56">
        <f t="shared" ca="1" si="667"/>
        <v>0</v>
      </c>
      <c r="AD1477" s="56">
        <f t="shared" ca="1" si="667"/>
        <v>0</v>
      </c>
      <c r="AE1477" s="56">
        <f t="shared" ca="1" si="667"/>
        <v>0</v>
      </c>
      <c r="AF1477" s="56">
        <f t="shared" ca="1" si="667"/>
        <v>0</v>
      </c>
      <c r="AG1477" s="56">
        <f t="shared" ca="1" si="667"/>
        <v>0</v>
      </c>
      <c r="AH1477" s="56">
        <f t="shared" ca="1" si="667"/>
        <v>0</v>
      </c>
      <c r="AI1477" s="56">
        <f t="shared" ca="1" si="667"/>
        <v>0</v>
      </c>
      <c r="AJ1477" s="56">
        <f t="shared" ca="1" si="668"/>
        <v>0</v>
      </c>
      <c r="AK1477" s="56">
        <f t="shared" ca="1" si="668"/>
        <v>0</v>
      </c>
      <c r="AL1477" s="56">
        <f t="shared" ca="1" si="668"/>
        <v>0</v>
      </c>
      <c r="AM1477" s="56">
        <f t="shared" ca="1" si="668"/>
        <v>0</v>
      </c>
      <c r="AN1477" s="56">
        <f t="shared" ca="1" si="668"/>
        <v>0</v>
      </c>
      <c r="AO1477" s="56">
        <f t="shared" ca="1" si="668"/>
        <v>0</v>
      </c>
      <c r="AP1477" s="56">
        <f t="shared" ca="1" si="668"/>
        <v>0</v>
      </c>
      <c r="AQ1477" s="56">
        <f t="shared" ca="1" si="668"/>
        <v>0</v>
      </c>
      <c r="AR1477" s="56">
        <f t="shared" ca="1" si="668"/>
        <v>8769.3234458693423</v>
      </c>
      <c r="AS1477" s="56">
        <f t="shared" ca="1" si="668"/>
        <v>0</v>
      </c>
      <c r="AT1477" s="56">
        <f t="shared" ca="1" si="669"/>
        <v>0</v>
      </c>
      <c r="AU1477" s="56">
        <f t="shared" ca="1" si="669"/>
        <v>0</v>
      </c>
      <c r="AV1477" s="56">
        <f t="shared" ca="1" si="669"/>
        <v>0</v>
      </c>
      <c r="AW1477" s="56">
        <f t="shared" ca="1" si="669"/>
        <v>0</v>
      </c>
      <c r="AX1477" s="56">
        <f t="shared" ca="1" si="669"/>
        <v>0</v>
      </c>
      <c r="AY1477" s="56">
        <f t="shared" ca="1" si="669"/>
        <v>0</v>
      </c>
      <c r="AZ1477" s="56">
        <f t="shared" ca="1" si="669"/>
        <v>0</v>
      </c>
      <c r="BA1477" s="56">
        <f t="shared" ca="1" si="669"/>
        <v>0</v>
      </c>
      <c r="BB1477" s="56">
        <f t="shared" ca="1" si="669"/>
        <v>0</v>
      </c>
      <c r="BC1477" s="56">
        <f t="shared" ca="1" si="669"/>
        <v>0</v>
      </c>
      <c r="BD1477" s="56">
        <f t="shared" ca="1" si="669"/>
        <v>0</v>
      </c>
      <c r="BE1477" s="56">
        <f t="shared" ca="1" si="669"/>
        <v>0</v>
      </c>
      <c r="BF1477" s="56">
        <f t="shared" ca="1" si="669"/>
        <v>0</v>
      </c>
      <c r="BG1477" s="56">
        <f t="shared" ca="1" si="669"/>
        <v>0</v>
      </c>
      <c r="BH1477" s="1"/>
    </row>
    <row r="1478" spans="2:60" s="4" customFormat="1" ht="12" customHeight="1" x14ac:dyDescent="0.2">
      <c r="B1478" s="3" t="s">
        <v>1691</v>
      </c>
      <c r="C1478" s="4" t="s">
        <v>1691</v>
      </c>
      <c r="E1478" s="62"/>
      <c r="F1478" s="63" t="s">
        <v>1678</v>
      </c>
      <c r="G1478" s="50" t="s">
        <v>1678</v>
      </c>
      <c r="H1478" s="50" t="s">
        <v>1678</v>
      </c>
      <c r="I1478" s="51"/>
      <c r="J1478" s="52">
        <v>30</v>
      </c>
      <c r="K1478" s="52"/>
      <c r="L1478" s="53">
        <v>43725</v>
      </c>
      <c r="M1478" s="54">
        <f t="shared" si="653"/>
        <v>2</v>
      </c>
      <c r="N1478" s="52">
        <f t="shared" si="654"/>
        <v>38</v>
      </c>
      <c r="O1478" s="55">
        <f t="shared" ca="1" si="655"/>
        <v>38</v>
      </c>
      <c r="P1478" s="55" t="str">
        <f t="shared" ca="1" si="656"/>
        <v>2019.9</v>
      </c>
      <c r="Q1478" s="56">
        <f t="shared" si="657"/>
        <v>8769.3234458693423</v>
      </c>
      <c r="R1478" s="52">
        <f t="shared" ca="1" si="658"/>
        <v>-69</v>
      </c>
      <c r="S1478" s="52"/>
      <c r="T1478" s="52" t="str">
        <f t="shared" ca="1" si="659"/>
        <v/>
      </c>
      <c r="U1478" s="57" t="s">
        <v>178</v>
      </c>
      <c r="V1478" s="58">
        <f t="shared" ca="1" si="660"/>
        <v>0</v>
      </c>
      <c r="W1478" s="59"/>
      <c r="X1478" s="60"/>
      <c r="Y1478" s="61">
        <v>8769.3234458693423</v>
      </c>
      <c r="Z1478" s="56">
        <f t="shared" ca="1" si="667"/>
        <v>0</v>
      </c>
      <c r="AA1478" s="56">
        <f t="shared" ca="1" si="667"/>
        <v>0</v>
      </c>
      <c r="AB1478" s="56">
        <f t="shared" ca="1" si="667"/>
        <v>0</v>
      </c>
      <c r="AC1478" s="56">
        <f t="shared" ca="1" si="667"/>
        <v>0</v>
      </c>
      <c r="AD1478" s="56">
        <f t="shared" ca="1" si="667"/>
        <v>0</v>
      </c>
      <c r="AE1478" s="56">
        <f t="shared" ca="1" si="667"/>
        <v>0</v>
      </c>
      <c r="AF1478" s="56">
        <f t="shared" ca="1" si="667"/>
        <v>0</v>
      </c>
      <c r="AG1478" s="56">
        <f t="shared" ca="1" si="667"/>
        <v>0</v>
      </c>
      <c r="AH1478" s="56">
        <f t="shared" ca="1" si="667"/>
        <v>0</v>
      </c>
      <c r="AI1478" s="56">
        <f t="shared" ca="1" si="667"/>
        <v>0</v>
      </c>
      <c r="AJ1478" s="56">
        <f t="shared" ca="1" si="668"/>
        <v>0</v>
      </c>
      <c r="AK1478" s="56">
        <f t="shared" ca="1" si="668"/>
        <v>0</v>
      </c>
      <c r="AL1478" s="56">
        <f t="shared" ca="1" si="668"/>
        <v>0</v>
      </c>
      <c r="AM1478" s="56">
        <f t="shared" ca="1" si="668"/>
        <v>0</v>
      </c>
      <c r="AN1478" s="56">
        <f t="shared" ca="1" si="668"/>
        <v>0</v>
      </c>
      <c r="AO1478" s="56">
        <f t="shared" ca="1" si="668"/>
        <v>0</v>
      </c>
      <c r="AP1478" s="56">
        <f t="shared" ca="1" si="668"/>
        <v>0</v>
      </c>
      <c r="AQ1478" s="56">
        <f t="shared" ca="1" si="668"/>
        <v>0</v>
      </c>
      <c r="AR1478" s="56">
        <f t="shared" ca="1" si="668"/>
        <v>0</v>
      </c>
      <c r="AS1478" s="56">
        <f t="shared" ca="1" si="668"/>
        <v>8769.3234458693423</v>
      </c>
      <c r="AT1478" s="56">
        <f t="shared" ca="1" si="669"/>
        <v>0</v>
      </c>
      <c r="AU1478" s="56">
        <f t="shared" ca="1" si="669"/>
        <v>0</v>
      </c>
      <c r="AV1478" s="56">
        <f t="shared" ca="1" si="669"/>
        <v>0</v>
      </c>
      <c r="AW1478" s="56">
        <f t="shared" ca="1" si="669"/>
        <v>0</v>
      </c>
      <c r="AX1478" s="56">
        <f t="shared" ca="1" si="669"/>
        <v>0</v>
      </c>
      <c r="AY1478" s="56">
        <f t="shared" ca="1" si="669"/>
        <v>0</v>
      </c>
      <c r="AZ1478" s="56">
        <f t="shared" ca="1" si="669"/>
        <v>0</v>
      </c>
      <c r="BA1478" s="56">
        <f t="shared" ca="1" si="669"/>
        <v>0</v>
      </c>
      <c r="BB1478" s="56">
        <f t="shared" ca="1" si="669"/>
        <v>0</v>
      </c>
      <c r="BC1478" s="56">
        <f t="shared" ca="1" si="669"/>
        <v>0</v>
      </c>
      <c r="BD1478" s="56">
        <f t="shared" ca="1" si="669"/>
        <v>0</v>
      </c>
      <c r="BE1478" s="56">
        <f t="shared" ca="1" si="669"/>
        <v>0</v>
      </c>
      <c r="BF1478" s="56">
        <f t="shared" ca="1" si="669"/>
        <v>0</v>
      </c>
      <c r="BG1478" s="56">
        <f t="shared" ca="1" si="669"/>
        <v>0</v>
      </c>
      <c r="BH1478" s="1"/>
    </row>
    <row r="1479" spans="2:60" s="4" customFormat="1" ht="12" customHeight="1" x14ac:dyDescent="0.2">
      <c r="B1479" s="3" t="s">
        <v>1691</v>
      </c>
      <c r="C1479" s="4" t="s">
        <v>1691</v>
      </c>
      <c r="E1479" s="62"/>
      <c r="F1479" s="63" t="s">
        <v>1678</v>
      </c>
      <c r="G1479" s="50" t="s">
        <v>1678</v>
      </c>
      <c r="H1479" s="50" t="s">
        <v>1678</v>
      </c>
      <c r="I1479" s="51"/>
      <c r="J1479" s="52">
        <v>30</v>
      </c>
      <c r="K1479" s="52"/>
      <c r="L1479" s="53">
        <v>43732</v>
      </c>
      <c r="M1479" s="54">
        <f t="shared" si="653"/>
        <v>2</v>
      </c>
      <c r="N1479" s="52">
        <f t="shared" si="654"/>
        <v>39</v>
      </c>
      <c r="O1479" s="55">
        <f t="shared" ca="1" si="655"/>
        <v>39</v>
      </c>
      <c r="P1479" s="55" t="str">
        <f t="shared" ca="1" si="656"/>
        <v>2019.9</v>
      </c>
      <c r="Q1479" s="56">
        <f t="shared" si="657"/>
        <v>7441.4176688622483</v>
      </c>
      <c r="R1479" s="52">
        <f t="shared" ca="1" si="658"/>
        <v>-76</v>
      </c>
      <c r="S1479" s="52"/>
      <c r="T1479" s="52" t="str">
        <f t="shared" ca="1" si="659"/>
        <v/>
      </c>
      <c r="U1479" s="57" t="s">
        <v>178</v>
      </c>
      <c r="V1479" s="58">
        <f t="shared" ca="1" si="660"/>
        <v>0</v>
      </c>
      <c r="W1479" s="59"/>
      <c r="X1479" s="60"/>
      <c r="Y1479" s="61">
        <v>7441.4176688622483</v>
      </c>
      <c r="Z1479" s="56">
        <f t="shared" ca="1" si="667"/>
        <v>0</v>
      </c>
      <c r="AA1479" s="56">
        <f t="shared" ca="1" si="667"/>
        <v>0</v>
      </c>
      <c r="AB1479" s="56">
        <f t="shared" ca="1" si="667"/>
        <v>0</v>
      </c>
      <c r="AC1479" s="56">
        <f t="shared" ca="1" si="667"/>
        <v>0</v>
      </c>
      <c r="AD1479" s="56">
        <f t="shared" ca="1" si="667"/>
        <v>0</v>
      </c>
      <c r="AE1479" s="56">
        <f t="shared" ca="1" si="667"/>
        <v>0</v>
      </c>
      <c r="AF1479" s="56">
        <f t="shared" ca="1" si="667"/>
        <v>0</v>
      </c>
      <c r="AG1479" s="56">
        <f t="shared" ca="1" si="667"/>
        <v>0</v>
      </c>
      <c r="AH1479" s="56">
        <f t="shared" ca="1" si="667"/>
        <v>0</v>
      </c>
      <c r="AI1479" s="56">
        <f t="shared" ca="1" si="667"/>
        <v>0</v>
      </c>
      <c r="AJ1479" s="56">
        <f t="shared" ca="1" si="668"/>
        <v>0</v>
      </c>
      <c r="AK1479" s="56">
        <f t="shared" ca="1" si="668"/>
        <v>0</v>
      </c>
      <c r="AL1479" s="56">
        <f t="shared" ca="1" si="668"/>
        <v>0</v>
      </c>
      <c r="AM1479" s="56">
        <f t="shared" ca="1" si="668"/>
        <v>0</v>
      </c>
      <c r="AN1479" s="56">
        <f t="shared" ca="1" si="668"/>
        <v>0</v>
      </c>
      <c r="AO1479" s="56">
        <f t="shared" ca="1" si="668"/>
        <v>0</v>
      </c>
      <c r="AP1479" s="56">
        <f t="shared" ca="1" si="668"/>
        <v>0</v>
      </c>
      <c r="AQ1479" s="56">
        <f t="shared" ca="1" si="668"/>
        <v>0</v>
      </c>
      <c r="AR1479" s="56">
        <f t="shared" ca="1" si="668"/>
        <v>0</v>
      </c>
      <c r="AS1479" s="56">
        <f t="shared" ca="1" si="668"/>
        <v>0</v>
      </c>
      <c r="AT1479" s="56">
        <f t="shared" ca="1" si="669"/>
        <v>7441.4176688622483</v>
      </c>
      <c r="AU1479" s="56">
        <f t="shared" ca="1" si="669"/>
        <v>0</v>
      </c>
      <c r="AV1479" s="56">
        <f t="shared" ca="1" si="669"/>
        <v>0</v>
      </c>
      <c r="AW1479" s="56">
        <f t="shared" ca="1" si="669"/>
        <v>0</v>
      </c>
      <c r="AX1479" s="56">
        <f t="shared" ca="1" si="669"/>
        <v>0</v>
      </c>
      <c r="AY1479" s="56">
        <f t="shared" ca="1" si="669"/>
        <v>0</v>
      </c>
      <c r="AZ1479" s="56">
        <f t="shared" ca="1" si="669"/>
        <v>0</v>
      </c>
      <c r="BA1479" s="56">
        <f t="shared" ca="1" si="669"/>
        <v>0</v>
      </c>
      <c r="BB1479" s="56">
        <f t="shared" ca="1" si="669"/>
        <v>0</v>
      </c>
      <c r="BC1479" s="56">
        <f t="shared" ca="1" si="669"/>
        <v>0</v>
      </c>
      <c r="BD1479" s="56">
        <f t="shared" ca="1" si="669"/>
        <v>0</v>
      </c>
      <c r="BE1479" s="56">
        <f t="shared" ca="1" si="669"/>
        <v>0</v>
      </c>
      <c r="BF1479" s="56">
        <f t="shared" ca="1" si="669"/>
        <v>0</v>
      </c>
      <c r="BG1479" s="56">
        <f t="shared" ca="1" si="669"/>
        <v>0</v>
      </c>
      <c r="BH1479" s="1"/>
    </row>
    <row r="1480" spans="2:60" s="4" customFormat="1" ht="12" customHeight="1" x14ac:dyDescent="0.2">
      <c r="B1480" s="3" t="s">
        <v>1691</v>
      </c>
      <c r="C1480" s="4" t="s">
        <v>1691</v>
      </c>
      <c r="E1480" s="62"/>
      <c r="F1480" s="63" t="s">
        <v>1678</v>
      </c>
      <c r="G1480" s="50" t="s">
        <v>1678</v>
      </c>
      <c r="H1480" s="50" t="s">
        <v>1678</v>
      </c>
      <c r="I1480" s="51"/>
      <c r="J1480" s="52">
        <v>30</v>
      </c>
      <c r="K1480" s="52"/>
      <c r="L1480" s="53">
        <v>43739</v>
      </c>
      <c r="M1480" s="54">
        <f t="shared" si="653"/>
        <v>2</v>
      </c>
      <c r="N1480" s="52">
        <f t="shared" si="654"/>
        <v>40</v>
      </c>
      <c r="O1480" s="55">
        <f t="shared" ca="1" si="655"/>
        <v>40</v>
      </c>
      <c r="P1480" s="55" t="str">
        <f t="shared" ca="1" si="656"/>
        <v>2019.10</v>
      </c>
      <c r="Q1480" s="56">
        <f t="shared" si="657"/>
        <v>7441.4176688622483</v>
      </c>
      <c r="R1480" s="52">
        <f t="shared" ca="1" si="658"/>
        <v>-83</v>
      </c>
      <c r="S1480" s="52"/>
      <c r="T1480" s="52" t="str">
        <f t="shared" ca="1" si="659"/>
        <v/>
      </c>
      <c r="U1480" s="57" t="s">
        <v>178</v>
      </c>
      <c r="V1480" s="58">
        <f t="shared" ca="1" si="660"/>
        <v>0</v>
      </c>
      <c r="W1480" s="59"/>
      <c r="X1480" s="60"/>
      <c r="Y1480" s="61">
        <v>7441.4176688622483</v>
      </c>
      <c r="Z1480" s="56">
        <f t="shared" ca="1" si="667"/>
        <v>0</v>
      </c>
      <c r="AA1480" s="56">
        <f t="shared" ca="1" si="667"/>
        <v>0</v>
      </c>
      <c r="AB1480" s="56">
        <f t="shared" ca="1" si="667"/>
        <v>0</v>
      </c>
      <c r="AC1480" s="56">
        <f t="shared" ca="1" si="667"/>
        <v>0</v>
      </c>
      <c r="AD1480" s="56">
        <f t="shared" ca="1" si="667"/>
        <v>0</v>
      </c>
      <c r="AE1480" s="56">
        <f t="shared" ca="1" si="667"/>
        <v>0</v>
      </c>
      <c r="AF1480" s="56">
        <f t="shared" ca="1" si="667"/>
        <v>0</v>
      </c>
      <c r="AG1480" s="56">
        <f t="shared" ca="1" si="667"/>
        <v>0</v>
      </c>
      <c r="AH1480" s="56">
        <f t="shared" ca="1" si="667"/>
        <v>0</v>
      </c>
      <c r="AI1480" s="56">
        <f t="shared" ca="1" si="667"/>
        <v>0</v>
      </c>
      <c r="AJ1480" s="56">
        <f t="shared" ca="1" si="668"/>
        <v>0</v>
      </c>
      <c r="AK1480" s="56">
        <f t="shared" ca="1" si="668"/>
        <v>0</v>
      </c>
      <c r="AL1480" s="56">
        <f t="shared" ca="1" si="668"/>
        <v>0</v>
      </c>
      <c r="AM1480" s="56">
        <f t="shared" ca="1" si="668"/>
        <v>0</v>
      </c>
      <c r="AN1480" s="56">
        <f t="shared" ca="1" si="668"/>
        <v>0</v>
      </c>
      <c r="AO1480" s="56">
        <f t="shared" ca="1" si="668"/>
        <v>0</v>
      </c>
      <c r="AP1480" s="56">
        <f t="shared" ca="1" si="668"/>
        <v>0</v>
      </c>
      <c r="AQ1480" s="56">
        <f t="shared" ca="1" si="668"/>
        <v>0</v>
      </c>
      <c r="AR1480" s="56">
        <f t="shared" ca="1" si="668"/>
        <v>0</v>
      </c>
      <c r="AS1480" s="56">
        <f t="shared" ca="1" si="668"/>
        <v>0</v>
      </c>
      <c r="AT1480" s="56">
        <f t="shared" ca="1" si="669"/>
        <v>0</v>
      </c>
      <c r="AU1480" s="56">
        <f t="shared" ca="1" si="669"/>
        <v>7441.4176688622483</v>
      </c>
      <c r="AV1480" s="56">
        <f t="shared" ca="1" si="669"/>
        <v>0</v>
      </c>
      <c r="AW1480" s="56">
        <f t="shared" ca="1" si="669"/>
        <v>0</v>
      </c>
      <c r="AX1480" s="56">
        <f t="shared" ca="1" si="669"/>
        <v>0</v>
      </c>
      <c r="AY1480" s="56">
        <f t="shared" ca="1" si="669"/>
        <v>0</v>
      </c>
      <c r="AZ1480" s="56">
        <f t="shared" ca="1" si="669"/>
        <v>0</v>
      </c>
      <c r="BA1480" s="56">
        <f t="shared" ca="1" si="669"/>
        <v>0</v>
      </c>
      <c r="BB1480" s="56">
        <f t="shared" ca="1" si="669"/>
        <v>0</v>
      </c>
      <c r="BC1480" s="56">
        <f t="shared" ca="1" si="669"/>
        <v>0</v>
      </c>
      <c r="BD1480" s="56">
        <f t="shared" ca="1" si="669"/>
        <v>0</v>
      </c>
      <c r="BE1480" s="56">
        <f t="shared" ca="1" si="669"/>
        <v>0</v>
      </c>
      <c r="BF1480" s="56">
        <f t="shared" ca="1" si="669"/>
        <v>0</v>
      </c>
      <c r="BG1480" s="56">
        <f t="shared" ca="1" si="669"/>
        <v>0</v>
      </c>
      <c r="BH1480" s="1"/>
    </row>
    <row r="1481" spans="2:60" s="4" customFormat="1" ht="12" customHeight="1" x14ac:dyDescent="0.2">
      <c r="B1481" s="3" t="s">
        <v>1691</v>
      </c>
      <c r="C1481" s="4" t="s">
        <v>1691</v>
      </c>
      <c r="E1481" s="62"/>
      <c r="F1481" s="63" t="s">
        <v>1678</v>
      </c>
      <c r="G1481" s="50" t="s">
        <v>1678</v>
      </c>
      <c r="H1481" s="50" t="s">
        <v>1678</v>
      </c>
      <c r="I1481" s="51"/>
      <c r="J1481" s="52">
        <v>30</v>
      </c>
      <c r="K1481" s="52"/>
      <c r="L1481" s="53">
        <v>43746</v>
      </c>
      <c r="M1481" s="54">
        <f t="shared" si="653"/>
        <v>2</v>
      </c>
      <c r="N1481" s="52">
        <f t="shared" si="654"/>
        <v>41</v>
      </c>
      <c r="O1481" s="55">
        <f t="shared" ca="1" si="655"/>
        <v>41</v>
      </c>
      <c r="P1481" s="55" t="str">
        <f t="shared" ca="1" si="656"/>
        <v>2019.10</v>
      </c>
      <c r="Q1481" s="56">
        <f t="shared" si="657"/>
        <v>7441.4176688622483</v>
      </c>
      <c r="R1481" s="52">
        <f t="shared" ca="1" si="658"/>
        <v>-90</v>
      </c>
      <c r="S1481" s="52"/>
      <c r="T1481" s="52" t="str">
        <f t="shared" ca="1" si="659"/>
        <v/>
      </c>
      <c r="U1481" s="57" t="s">
        <v>178</v>
      </c>
      <c r="V1481" s="58">
        <f t="shared" ca="1" si="660"/>
        <v>0</v>
      </c>
      <c r="W1481" s="59"/>
      <c r="X1481" s="60"/>
      <c r="Y1481" s="61">
        <v>7441.4176688622483</v>
      </c>
      <c r="Z1481" s="56">
        <f t="shared" ca="1" si="667"/>
        <v>0</v>
      </c>
      <c r="AA1481" s="56">
        <f t="shared" ca="1" si="667"/>
        <v>0</v>
      </c>
      <c r="AB1481" s="56">
        <f t="shared" ca="1" si="667"/>
        <v>0</v>
      </c>
      <c r="AC1481" s="56">
        <f t="shared" ca="1" si="667"/>
        <v>0</v>
      </c>
      <c r="AD1481" s="56">
        <f t="shared" ca="1" si="667"/>
        <v>0</v>
      </c>
      <c r="AE1481" s="56">
        <f t="shared" ca="1" si="667"/>
        <v>0</v>
      </c>
      <c r="AF1481" s="56">
        <f t="shared" ca="1" si="667"/>
        <v>0</v>
      </c>
      <c r="AG1481" s="56">
        <f t="shared" ca="1" si="667"/>
        <v>0</v>
      </c>
      <c r="AH1481" s="56">
        <f t="shared" ca="1" si="667"/>
        <v>0</v>
      </c>
      <c r="AI1481" s="56">
        <f t="shared" ca="1" si="667"/>
        <v>0</v>
      </c>
      <c r="AJ1481" s="56">
        <f t="shared" ca="1" si="668"/>
        <v>0</v>
      </c>
      <c r="AK1481" s="56">
        <f t="shared" ca="1" si="668"/>
        <v>0</v>
      </c>
      <c r="AL1481" s="56">
        <f t="shared" ca="1" si="668"/>
        <v>0</v>
      </c>
      <c r="AM1481" s="56">
        <f t="shared" ca="1" si="668"/>
        <v>0</v>
      </c>
      <c r="AN1481" s="56">
        <f t="shared" ca="1" si="668"/>
        <v>0</v>
      </c>
      <c r="AO1481" s="56">
        <f t="shared" ca="1" si="668"/>
        <v>0</v>
      </c>
      <c r="AP1481" s="56">
        <f t="shared" ca="1" si="668"/>
        <v>0</v>
      </c>
      <c r="AQ1481" s="56">
        <f t="shared" ca="1" si="668"/>
        <v>0</v>
      </c>
      <c r="AR1481" s="56">
        <f t="shared" ca="1" si="668"/>
        <v>0</v>
      </c>
      <c r="AS1481" s="56">
        <f t="shared" ca="1" si="668"/>
        <v>0</v>
      </c>
      <c r="AT1481" s="56">
        <f t="shared" ca="1" si="669"/>
        <v>0</v>
      </c>
      <c r="AU1481" s="56">
        <f t="shared" ca="1" si="669"/>
        <v>0</v>
      </c>
      <c r="AV1481" s="56">
        <f t="shared" ca="1" si="669"/>
        <v>7441.4176688622483</v>
      </c>
      <c r="AW1481" s="56">
        <f t="shared" ca="1" si="669"/>
        <v>0</v>
      </c>
      <c r="AX1481" s="56">
        <f t="shared" ca="1" si="669"/>
        <v>0</v>
      </c>
      <c r="AY1481" s="56">
        <f t="shared" ca="1" si="669"/>
        <v>0</v>
      </c>
      <c r="AZ1481" s="56">
        <f t="shared" ca="1" si="669"/>
        <v>0</v>
      </c>
      <c r="BA1481" s="56">
        <f t="shared" ca="1" si="669"/>
        <v>0</v>
      </c>
      <c r="BB1481" s="56">
        <f t="shared" ca="1" si="669"/>
        <v>0</v>
      </c>
      <c r="BC1481" s="56">
        <f t="shared" ca="1" si="669"/>
        <v>0</v>
      </c>
      <c r="BD1481" s="56">
        <f t="shared" ca="1" si="669"/>
        <v>0</v>
      </c>
      <c r="BE1481" s="56">
        <f t="shared" ca="1" si="669"/>
        <v>0</v>
      </c>
      <c r="BF1481" s="56">
        <f t="shared" ca="1" si="669"/>
        <v>0</v>
      </c>
      <c r="BG1481" s="56">
        <f t="shared" ca="1" si="669"/>
        <v>0</v>
      </c>
      <c r="BH1481" s="1"/>
    </row>
    <row r="1482" spans="2:60" s="4" customFormat="1" ht="12" customHeight="1" x14ac:dyDescent="0.2">
      <c r="B1482" s="3" t="s">
        <v>1691</v>
      </c>
      <c r="C1482" s="4" t="s">
        <v>1691</v>
      </c>
      <c r="E1482" s="62"/>
      <c r="F1482" s="63" t="s">
        <v>1678</v>
      </c>
      <c r="G1482" s="50" t="s">
        <v>1678</v>
      </c>
      <c r="H1482" s="50" t="s">
        <v>1678</v>
      </c>
      <c r="I1482" s="51"/>
      <c r="J1482" s="52">
        <v>30</v>
      </c>
      <c r="K1482" s="52"/>
      <c r="L1482" s="53">
        <v>43753</v>
      </c>
      <c r="M1482" s="54">
        <f t="shared" si="653"/>
        <v>2</v>
      </c>
      <c r="N1482" s="52">
        <f t="shared" si="654"/>
        <v>42</v>
      </c>
      <c r="O1482" s="55">
        <f t="shared" ca="1" si="655"/>
        <v>42</v>
      </c>
      <c r="P1482" s="55" t="str">
        <f t="shared" ca="1" si="656"/>
        <v>2019.10</v>
      </c>
      <c r="Q1482" s="56">
        <f t="shared" si="657"/>
        <v>7441.4176688622483</v>
      </c>
      <c r="R1482" s="52">
        <f t="shared" ca="1" si="658"/>
        <v>-97</v>
      </c>
      <c r="S1482" s="52"/>
      <c r="T1482" s="52" t="str">
        <f t="shared" ca="1" si="659"/>
        <v/>
      </c>
      <c r="U1482" s="57" t="s">
        <v>178</v>
      </c>
      <c r="V1482" s="58">
        <f t="shared" ca="1" si="660"/>
        <v>0</v>
      </c>
      <c r="W1482" s="59"/>
      <c r="X1482" s="60"/>
      <c r="Y1482" s="61">
        <v>7441.4176688622483</v>
      </c>
      <c r="Z1482" s="56">
        <f t="shared" ca="1" si="667"/>
        <v>0</v>
      </c>
      <c r="AA1482" s="56">
        <f t="shared" ca="1" si="667"/>
        <v>0</v>
      </c>
      <c r="AB1482" s="56">
        <f t="shared" ca="1" si="667"/>
        <v>0</v>
      </c>
      <c r="AC1482" s="56">
        <f t="shared" ca="1" si="667"/>
        <v>0</v>
      </c>
      <c r="AD1482" s="56">
        <f t="shared" ca="1" si="667"/>
        <v>0</v>
      </c>
      <c r="AE1482" s="56">
        <f t="shared" ca="1" si="667"/>
        <v>0</v>
      </c>
      <c r="AF1482" s="56">
        <f t="shared" ca="1" si="667"/>
        <v>0</v>
      </c>
      <c r="AG1482" s="56">
        <f t="shared" ca="1" si="667"/>
        <v>0</v>
      </c>
      <c r="AH1482" s="56">
        <f t="shared" ca="1" si="667"/>
        <v>0</v>
      </c>
      <c r="AI1482" s="56">
        <f t="shared" ca="1" si="667"/>
        <v>0</v>
      </c>
      <c r="AJ1482" s="56">
        <f t="shared" ca="1" si="668"/>
        <v>0</v>
      </c>
      <c r="AK1482" s="56">
        <f t="shared" ca="1" si="668"/>
        <v>0</v>
      </c>
      <c r="AL1482" s="56">
        <f t="shared" ca="1" si="668"/>
        <v>0</v>
      </c>
      <c r="AM1482" s="56">
        <f t="shared" ca="1" si="668"/>
        <v>0</v>
      </c>
      <c r="AN1482" s="56">
        <f t="shared" ca="1" si="668"/>
        <v>0</v>
      </c>
      <c r="AO1482" s="56">
        <f t="shared" ca="1" si="668"/>
        <v>0</v>
      </c>
      <c r="AP1482" s="56">
        <f t="shared" ca="1" si="668"/>
        <v>0</v>
      </c>
      <c r="AQ1482" s="56">
        <f t="shared" ca="1" si="668"/>
        <v>0</v>
      </c>
      <c r="AR1482" s="56">
        <f t="shared" ca="1" si="668"/>
        <v>0</v>
      </c>
      <c r="AS1482" s="56">
        <f t="shared" ca="1" si="668"/>
        <v>0</v>
      </c>
      <c r="AT1482" s="56">
        <f t="shared" ca="1" si="669"/>
        <v>0</v>
      </c>
      <c r="AU1482" s="56">
        <f t="shared" ca="1" si="669"/>
        <v>0</v>
      </c>
      <c r="AV1482" s="56">
        <f t="shared" ca="1" si="669"/>
        <v>0</v>
      </c>
      <c r="AW1482" s="56">
        <f t="shared" ca="1" si="669"/>
        <v>7441.4176688622483</v>
      </c>
      <c r="AX1482" s="56">
        <f t="shared" ca="1" si="669"/>
        <v>0</v>
      </c>
      <c r="AY1482" s="56">
        <f t="shared" ca="1" si="669"/>
        <v>0</v>
      </c>
      <c r="AZ1482" s="56">
        <f t="shared" ca="1" si="669"/>
        <v>0</v>
      </c>
      <c r="BA1482" s="56">
        <f t="shared" ca="1" si="669"/>
        <v>0</v>
      </c>
      <c r="BB1482" s="56">
        <f t="shared" ca="1" si="669"/>
        <v>0</v>
      </c>
      <c r="BC1482" s="56">
        <f t="shared" ca="1" si="669"/>
        <v>0</v>
      </c>
      <c r="BD1482" s="56">
        <f t="shared" ca="1" si="669"/>
        <v>0</v>
      </c>
      <c r="BE1482" s="56">
        <f t="shared" ca="1" si="669"/>
        <v>0</v>
      </c>
      <c r="BF1482" s="56">
        <f t="shared" ca="1" si="669"/>
        <v>0</v>
      </c>
      <c r="BG1482" s="56">
        <f t="shared" ca="1" si="669"/>
        <v>0</v>
      </c>
      <c r="BH1482" s="1"/>
    </row>
    <row r="1483" spans="2:60" s="4" customFormat="1" ht="12" customHeight="1" x14ac:dyDescent="0.2">
      <c r="B1483" s="3" t="s">
        <v>1691</v>
      </c>
      <c r="C1483" s="4" t="s">
        <v>1691</v>
      </c>
      <c r="E1483" s="62"/>
      <c r="F1483" s="63" t="s">
        <v>1678</v>
      </c>
      <c r="G1483" s="50" t="s">
        <v>1678</v>
      </c>
      <c r="H1483" s="50" t="s">
        <v>1678</v>
      </c>
      <c r="I1483" s="51"/>
      <c r="J1483" s="52">
        <v>30</v>
      </c>
      <c r="K1483" s="52"/>
      <c r="L1483" s="53">
        <v>43760</v>
      </c>
      <c r="M1483" s="54">
        <f t="shared" si="653"/>
        <v>2</v>
      </c>
      <c r="N1483" s="52">
        <f t="shared" si="654"/>
        <v>43</v>
      </c>
      <c r="O1483" s="55">
        <f t="shared" ca="1" si="655"/>
        <v>43</v>
      </c>
      <c r="P1483" s="55" t="str">
        <f t="shared" ca="1" si="656"/>
        <v>2019.10</v>
      </c>
      <c r="Q1483" s="56">
        <f t="shared" si="657"/>
        <v>7441.4176688622483</v>
      </c>
      <c r="R1483" s="52">
        <f t="shared" ca="1" si="658"/>
        <v>-104</v>
      </c>
      <c r="S1483" s="52"/>
      <c r="T1483" s="52" t="str">
        <f t="shared" ca="1" si="659"/>
        <v/>
      </c>
      <c r="U1483" s="57" t="s">
        <v>178</v>
      </c>
      <c r="V1483" s="58">
        <f t="shared" ca="1" si="660"/>
        <v>0</v>
      </c>
      <c r="W1483" s="59"/>
      <c r="X1483" s="60"/>
      <c r="Y1483" s="61">
        <v>7441.4176688622483</v>
      </c>
      <c r="Z1483" s="56">
        <f t="shared" ca="1" si="667"/>
        <v>0</v>
      </c>
      <c r="AA1483" s="56">
        <f t="shared" ca="1" si="667"/>
        <v>0</v>
      </c>
      <c r="AB1483" s="56">
        <f t="shared" ca="1" si="667"/>
        <v>0</v>
      </c>
      <c r="AC1483" s="56">
        <f t="shared" ca="1" si="667"/>
        <v>0</v>
      </c>
      <c r="AD1483" s="56">
        <f t="shared" ca="1" si="667"/>
        <v>0</v>
      </c>
      <c r="AE1483" s="56">
        <f t="shared" ca="1" si="667"/>
        <v>0</v>
      </c>
      <c r="AF1483" s="56">
        <f t="shared" ca="1" si="667"/>
        <v>0</v>
      </c>
      <c r="AG1483" s="56">
        <f t="shared" ca="1" si="667"/>
        <v>0</v>
      </c>
      <c r="AH1483" s="56">
        <f t="shared" ca="1" si="667"/>
        <v>0</v>
      </c>
      <c r="AI1483" s="56">
        <f t="shared" ca="1" si="667"/>
        <v>0</v>
      </c>
      <c r="AJ1483" s="56">
        <f t="shared" ca="1" si="668"/>
        <v>0</v>
      </c>
      <c r="AK1483" s="56">
        <f t="shared" ca="1" si="668"/>
        <v>0</v>
      </c>
      <c r="AL1483" s="56">
        <f t="shared" ca="1" si="668"/>
        <v>0</v>
      </c>
      <c r="AM1483" s="56">
        <f t="shared" ca="1" si="668"/>
        <v>0</v>
      </c>
      <c r="AN1483" s="56">
        <f t="shared" ca="1" si="668"/>
        <v>0</v>
      </c>
      <c r="AO1483" s="56">
        <f t="shared" ca="1" si="668"/>
        <v>0</v>
      </c>
      <c r="AP1483" s="56">
        <f t="shared" ca="1" si="668"/>
        <v>0</v>
      </c>
      <c r="AQ1483" s="56">
        <f t="shared" ca="1" si="668"/>
        <v>0</v>
      </c>
      <c r="AR1483" s="56">
        <f t="shared" ca="1" si="668"/>
        <v>0</v>
      </c>
      <c r="AS1483" s="56">
        <f t="shared" ca="1" si="668"/>
        <v>0</v>
      </c>
      <c r="AT1483" s="56">
        <f t="shared" ca="1" si="669"/>
        <v>0</v>
      </c>
      <c r="AU1483" s="56">
        <f t="shared" ca="1" si="669"/>
        <v>0</v>
      </c>
      <c r="AV1483" s="56">
        <f t="shared" ca="1" si="669"/>
        <v>0</v>
      </c>
      <c r="AW1483" s="56">
        <f t="shared" ca="1" si="669"/>
        <v>0</v>
      </c>
      <c r="AX1483" s="56">
        <f t="shared" ca="1" si="669"/>
        <v>7441.4176688622483</v>
      </c>
      <c r="AY1483" s="56">
        <f t="shared" ca="1" si="669"/>
        <v>0</v>
      </c>
      <c r="AZ1483" s="56">
        <f t="shared" ca="1" si="669"/>
        <v>0</v>
      </c>
      <c r="BA1483" s="56">
        <f t="shared" ca="1" si="669"/>
        <v>0</v>
      </c>
      <c r="BB1483" s="56">
        <f t="shared" ca="1" si="669"/>
        <v>0</v>
      </c>
      <c r="BC1483" s="56">
        <f t="shared" ca="1" si="669"/>
        <v>0</v>
      </c>
      <c r="BD1483" s="56">
        <f t="shared" ca="1" si="669"/>
        <v>0</v>
      </c>
      <c r="BE1483" s="56">
        <f t="shared" ca="1" si="669"/>
        <v>0</v>
      </c>
      <c r="BF1483" s="56">
        <f t="shared" ca="1" si="669"/>
        <v>0</v>
      </c>
      <c r="BG1483" s="56">
        <f t="shared" ca="1" si="669"/>
        <v>0</v>
      </c>
      <c r="BH1483" s="1"/>
    </row>
    <row r="1484" spans="2:60" s="4" customFormat="1" ht="12" customHeight="1" x14ac:dyDescent="0.2">
      <c r="B1484" s="3" t="s">
        <v>1691</v>
      </c>
      <c r="C1484" s="4" t="s">
        <v>1691</v>
      </c>
      <c r="E1484" s="62"/>
      <c r="F1484" s="63" t="s">
        <v>1678</v>
      </c>
      <c r="G1484" s="50" t="s">
        <v>1678</v>
      </c>
      <c r="H1484" s="50" t="s">
        <v>1678</v>
      </c>
      <c r="I1484" s="51"/>
      <c r="J1484" s="52">
        <v>30</v>
      </c>
      <c r="K1484" s="52"/>
      <c r="L1484" s="53">
        <v>43767</v>
      </c>
      <c r="M1484" s="54">
        <f t="shared" si="653"/>
        <v>2</v>
      </c>
      <c r="N1484" s="52">
        <f t="shared" si="654"/>
        <v>44</v>
      </c>
      <c r="O1484" s="55">
        <f t="shared" ca="1" si="655"/>
        <v>44</v>
      </c>
      <c r="P1484" s="55" t="str">
        <f t="shared" ca="1" si="656"/>
        <v>2019.10</v>
      </c>
      <c r="Q1484" s="56">
        <f t="shared" si="657"/>
        <v>10053.394473444743</v>
      </c>
      <c r="R1484" s="52">
        <f t="shared" ca="1" si="658"/>
        <v>-111</v>
      </c>
      <c r="S1484" s="52"/>
      <c r="T1484" s="52" t="str">
        <f t="shared" ca="1" si="659"/>
        <v/>
      </c>
      <c r="U1484" s="57" t="s">
        <v>178</v>
      </c>
      <c r="V1484" s="58">
        <f t="shared" ca="1" si="660"/>
        <v>0</v>
      </c>
      <c r="W1484" s="59"/>
      <c r="X1484" s="60"/>
      <c r="Y1484" s="61">
        <v>10053.394473444743</v>
      </c>
      <c r="Z1484" s="56">
        <f t="shared" ref="Z1484:AI1492" ca="1" si="670">IF($O1484-WEEKNUM(Z$1815)=0,$Y1484,0)</f>
        <v>0</v>
      </c>
      <c r="AA1484" s="56">
        <f t="shared" ca="1" si="670"/>
        <v>0</v>
      </c>
      <c r="AB1484" s="56">
        <f t="shared" ca="1" si="670"/>
        <v>0</v>
      </c>
      <c r="AC1484" s="56">
        <f t="shared" ca="1" si="670"/>
        <v>0</v>
      </c>
      <c r="AD1484" s="56">
        <f t="shared" ca="1" si="670"/>
        <v>0</v>
      </c>
      <c r="AE1484" s="56">
        <f t="shared" ca="1" si="670"/>
        <v>0</v>
      </c>
      <c r="AF1484" s="56">
        <f t="shared" ca="1" si="670"/>
        <v>0</v>
      </c>
      <c r="AG1484" s="56">
        <f t="shared" ca="1" si="670"/>
        <v>0</v>
      </c>
      <c r="AH1484" s="56">
        <f t="shared" ca="1" si="670"/>
        <v>0</v>
      </c>
      <c r="AI1484" s="56">
        <f t="shared" ca="1" si="670"/>
        <v>0</v>
      </c>
      <c r="AJ1484" s="56">
        <f t="shared" ref="AJ1484:AS1492" ca="1" si="671">IF($O1484-WEEKNUM(AJ$1815)=0,$Y1484,0)</f>
        <v>0</v>
      </c>
      <c r="AK1484" s="56">
        <f t="shared" ca="1" si="671"/>
        <v>0</v>
      </c>
      <c r="AL1484" s="56">
        <f t="shared" ca="1" si="671"/>
        <v>0</v>
      </c>
      <c r="AM1484" s="56">
        <f t="shared" ca="1" si="671"/>
        <v>0</v>
      </c>
      <c r="AN1484" s="56">
        <f t="shared" ca="1" si="671"/>
        <v>0</v>
      </c>
      <c r="AO1484" s="56">
        <f t="shared" ca="1" si="671"/>
        <v>0</v>
      </c>
      <c r="AP1484" s="56">
        <f t="shared" ca="1" si="671"/>
        <v>0</v>
      </c>
      <c r="AQ1484" s="56">
        <f t="shared" ca="1" si="671"/>
        <v>0</v>
      </c>
      <c r="AR1484" s="56">
        <f t="shared" ca="1" si="671"/>
        <v>0</v>
      </c>
      <c r="AS1484" s="56">
        <f t="shared" ca="1" si="671"/>
        <v>0</v>
      </c>
      <c r="AT1484" s="56">
        <f t="shared" ref="AT1484:BG1492" ca="1" si="672">IF($O1484-WEEKNUM(AT$1815)=0,$Y1484,0)</f>
        <v>0</v>
      </c>
      <c r="AU1484" s="56">
        <f t="shared" ca="1" si="672"/>
        <v>0</v>
      </c>
      <c r="AV1484" s="56">
        <f t="shared" ca="1" si="672"/>
        <v>0</v>
      </c>
      <c r="AW1484" s="56">
        <f t="shared" ca="1" si="672"/>
        <v>0</v>
      </c>
      <c r="AX1484" s="56">
        <f t="shared" ca="1" si="672"/>
        <v>0</v>
      </c>
      <c r="AY1484" s="56">
        <f t="shared" ca="1" si="672"/>
        <v>10053.394473444743</v>
      </c>
      <c r="AZ1484" s="56">
        <f t="shared" ca="1" si="672"/>
        <v>0</v>
      </c>
      <c r="BA1484" s="56">
        <f t="shared" ca="1" si="672"/>
        <v>0</v>
      </c>
      <c r="BB1484" s="56">
        <f t="shared" ca="1" si="672"/>
        <v>0</v>
      </c>
      <c r="BC1484" s="56">
        <f t="shared" ca="1" si="672"/>
        <v>0</v>
      </c>
      <c r="BD1484" s="56">
        <f t="shared" ca="1" si="672"/>
        <v>0</v>
      </c>
      <c r="BE1484" s="56">
        <f t="shared" ca="1" si="672"/>
        <v>0</v>
      </c>
      <c r="BF1484" s="56">
        <f t="shared" ca="1" si="672"/>
        <v>0</v>
      </c>
      <c r="BG1484" s="56">
        <f t="shared" ca="1" si="672"/>
        <v>0</v>
      </c>
      <c r="BH1484" s="1"/>
    </row>
    <row r="1485" spans="2:60" s="4" customFormat="1" ht="12" customHeight="1" x14ac:dyDescent="0.2">
      <c r="B1485" s="3" t="s">
        <v>1691</v>
      </c>
      <c r="C1485" s="4" t="s">
        <v>1691</v>
      </c>
      <c r="E1485" s="62"/>
      <c r="F1485" s="63" t="s">
        <v>1678</v>
      </c>
      <c r="G1485" s="50" t="s">
        <v>1678</v>
      </c>
      <c r="H1485" s="50" t="s">
        <v>1678</v>
      </c>
      <c r="I1485" s="51"/>
      <c r="J1485" s="52">
        <v>30</v>
      </c>
      <c r="K1485" s="52"/>
      <c r="L1485" s="53">
        <v>43774</v>
      </c>
      <c r="M1485" s="54">
        <f t="shared" si="653"/>
        <v>2</v>
      </c>
      <c r="N1485" s="52">
        <f t="shared" si="654"/>
        <v>45</v>
      </c>
      <c r="O1485" s="55">
        <f t="shared" ca="1" si="655"/>
        <v>45</v>
      </c>
      <c r="P1485" s="55" t="str">
        <f t="shared" ca="1" si="656"/>
        <v>2019.11</v>
      </c>
      <c r="Q1485" s="56">
        <f t="shared" si="657"/>
        <v>10053.394473444743</v>
      </c>
      <c r="R1485" s="52">
        <f t="shared" ca="1" si="658"/>
        <v>-118</v>
      </c>
      <c r="S1485" s="52"/>
      <c r="T1485" s="52" t="str">
        <f t="shared" ca="1" si="659"/>
        <v/>
      </c>
      <c r="U1485" s="57" t="s">
        <v>178</v>
      </c>
      <c r="V1485" s="58">
        <f t="shared" ca="1" si="660"/>
        <v>0</v>
      </c>
      <c r="W1485" s="59"/>
      <c r="X1485" s="60"/>
      <c r="Y1485" s="61">
        <v>10053.394473444743</v>
      </c>
      <c r="Z1485" s="56">
        <f t="shared" ca="1" si="670"/>
        <v>0</v>
      </c>
      <c r="AA1485" s="56">
        <f t="shared" ca="1" si="670"/>
        <v>0</v>
      </c>
      <c r="AB1485" s="56">
        <f t="shared" ca="1" si="670"/>
        <v>0</v>
      </c>
      <c r="AC1485" s="56">
        <f t="shared" ca="1" si="670"/>
        <v>0</v>
      </c>
      <c r="AD1485" s="56">
        <f t="shared" ca="1" si="670"/>
        <v>0</v>
      </c>
      <c r="AE1485" s="56">
        <f t="shared" ca="1" si="670"/>
        <v>0</v>
      </c>
      <c r="AF1485" s="56">
        <f t="shared" ca="1" si="670"/>
        <v>0</v>
      </c>
      <c r="AG1485" s="56">
        <f t="shared" ca="1" si="670"/>
        <v>0</v>
      </c>
      <c r="AH1485" s="56">
        <f t="shared" ca="1" si="670"/>
        <v>0</v>
      </c>
      <c r="AI1485" s="56">
        <f t="shared" ca="1" si="670"/>
        <v>0</v>
      </c>
      <c r="AJ1485" s="56">
        <f t="shared" ca="1" si="671"/>
        <v>0</v>
      </c>
      <c r="AK1485" s="56">
        <f t="shared" ca="1" si="671"/>
        <v>0</v>
      </c>
      <c r="AL1485" s="56">
        <f t="shared" ca="1" si="671"/>
        <v>0</v>
      </c>
      <c r="AM1485" s="56">
        <f t="shared" ca="1" si="671"/>
        <v>0</v>
      </c>
      <c r="AN1485" s="56">
        <f t="shared" ca="1" si="671"/>
        <v>0</v>
      </c>
      <c r="AO1485" s="56">
        <f t="shared" ca="1" si="671"/>
        <v>0</v>
      </c>
      <c r="AP1485" s="56">
        <f t="shared" ca="1" si="671"/>
        <v>0</v>
      </c>
      <c r="AQ1485" s="56">
        <f t="shared" ca="1" si="671"/>
        <v>0</v>
      </c>
      <c r="AR1485" s="56">
        <f t="shared" ca="1" si="671"/>
        <v>0</v>
      </c>
      <c r="AS1485" s="56">
        <f t="shared" ca="1" si="671"/>
        <v>0</v>
      </c>
      <c r="AT1485" s="56">
        <f t="shared" ca="1" si="672"/>
        <v>0</v>
      </c>
      <c r="AU1485" s="56">
        <f t="shared" ca="1" si="672"/>
        <v>0</v>
      </c>
      <c r="AV1485" s="56">
        <f t="shared" ca="1" si="672"/>
        <v>0</v>
      </c>
      <c r="AW1485" s="56">
        <f t="shared" ca="1" si="672"/>
        <v>0</v>
      </c>
      <c r="AX1485" s="56">
        <f t="shared" ca="1" si="672"/>
        <v>0</v>
      </c>
      <c r="AY1485" s="56">
        <f t="shared" ca="1" si="672"/>
        <v>0</v>
      </c>
      <c r="AZ1485" s="56">
        <f t="shared" ca="1" si="672"/>
        <v>10053.394473444743</v>
      </c>
      <c r="BA1485" s="56">
        <f t="shared" ca="1" si="672"/>
        <v>0</v>
      </c>
      <c r="BB1485" s="56">
        <f t="shared" ca="1" si="672"/>
        <v>0</v>
      </c>
      <c r="BC1485" s="56">
        <f t="shared" ca="1" si="672"/>
        <v>0</v>
      </c>
      <c r="BD1485" s="56">
        <f t="shared" ca="1" si="672"/>
        <v>0</v>
      </c>
      <c r="BE1485" s="56">
        <f t="shared" ca="1" si="672"/>
        <v>0</v>
      </c>
      <c r="BF1485" s="56">
        <f t="shared" ca="1" si="672"/>
        <v>0</v>
      </c>
      <c r="BG1485" s="56">
        <f t="shared" ca="1" si="672"/>
        <v>0</v>
      </c>
      <c r="BH1485" s="1"/>
    </row>
    <row r="1486" spans="2:60" s="4" customFormat="1" ht="12" customHeight="1" x14ac:dyDescent="0.2">
      <c r="B1486" s="3" t="s">
        <v>1691</v>
      </c>
      <c r="C1486" s="4" t="s">
        <v>1691</v>
      </c>
      <c r="E1486" s="62"/>
      <c r="F1486" s="63" t="s">
        <v>1678</v>
      </c>
      <c r="G1486" s="50" t="s">
        <v>1678</v>
      </c>
      <c r="H1486" s="50" t="s">
        <v>1678</v>
      </c>
      <c r="I1486" s="51"/>
      <c r="J1486" s="52">
        <v>30</v>
      </c>
      <c r="K1486" s="52"/>
      <c r="L1486" s="53">
        <v>43781</v>
      </c>
      <c r="M1486" s="54">
        <f t="shared" si="653"/>
        <v>2</v>
      </c>
      <c r="N1486" s="52">
        <f t="shared" si="654"/>
        <v>46</v>
      </c>
      <c r="O1486" s="55">
        <f t="shared" ca="1" si="655"/>
        <v>46</v>
      </c>
      <c r="P1486" s="55" t="str">
        <f t="shared" ca="1" si="656"/>
        <v>2019.11</v>
      </c>
      <c r="Q1486" s="56">
        <f t="shared" si="657"/>
        <v>10053.394473444743</v>
      </c>
      <c r="R1486" s="52">
        <f t="shared" ca="1" si="658"/>
        <v>-125</v>
      </c>
      <c r="S1486" s="52"/>
      <c r="T1486" s="52" t="str">
        <f t="shared" ca="1" si="659"/>
        <v/>
      </c>
      <c r="U1486" s="57" t="s">
        <v>178</v>
      </c>
      <c r="V1486" s="58">
        <f t="shared" ca="1" si="660"/>
        <v>0</v>
      </c>
      <c r="W1486" s="59"/>
      <c r="X1486" s="60"/>
      <c r="Y1486" s="61">
        <v>10053.394473444743</v>
      </c>
      <c r="Z1486" s="56">
        <f t="shared" ca="1" si="670"/>
        <v>0</v>
      </c>
      <c r="AA1486" s="56">
        <f t="shared" ca="1" si="670"/>
        <v>0</v>
      </c>
      <c r="AB1486" s="56">
        <f t="shared" ca="1" si="670"/>
        <v>0</v>
      </c>
      <c r="AC1486" s="56">
        <f t="shared" ca="1" si="670"/>
        <v>0</v>
      </c>
      <c r="AD1486" s="56">
        <f t="shared" ca="1" si="670"/>
        <v>0</v>
      </c>
      <c r="AE1486" s="56">
        <f t="shared" ca="1" si="670"/>
        <v>0</v>
      </c>
      <c r="AF1486" s="56">
        <f t="shared" ca="1" si="670"/>
        <v>0</v>
      </c>
      <c r="AG1486" s="56">
        <f t="shared" ca="1" si="670"/>
        <v>0</v>
      </c>
      <c r="AH1486" s="56">
        <f t="shared" ca="1" si="670"/>
        <v>0</v>
      </c>
      <c r="AI1486" s="56">
        <f t="shared" ca="1" si="670"/>
        <v>0</v>
      </c>
      <c r="AJ1486" s="56">
        <f t="shared" ca="1" si="671"/>
        <v>0</v>
      </c>
      <c r="AK1486" s="56">
        <f t="shared" ca="1" si="671"/>
        <v>0</v>
      </c>
      <c r="AL1486" s="56">
        <f t="shared" ca="1" si="671"/>
        <v>0</v>
      </c>
      <c r="AM1486" s="56">
        <f t="shared" ca="1" si="671"/>
        <v>0</v>
      </c>
      <c r="AN1486" s="56">
        <f t="shared" ca="1" si="671"/>
        <v>0</v>
      </c>
      <c r="AO1486" s="56">
        <f t="shared" ca="1" si="671"/>
        <v>0</v>
      </c>
      <c r="AP1486" s="56">
        <f t="shared" ca="1" si="671"/>
        <v>0</v>
      </c>
      <c r="AQ1486" s="56">
        <f t="shared" ca="1" si="671"/>
        <v>0</v>
      </c>
      <c r="AR1486" s="56">
        <f t="shared" ca="1" si="671"/>
        <v>0</v>
      </c>
      <c r="AS1486" s="56">
        <f t="shared" ca="1" si="671"/>
        <v>0</v>
      </c>
      <c r="AT1486" s="56">
        <f t="shared" ca="1" si="672"/>
        <v>0</v>
      </c>
      <c r="AU1486" s="56">
        <f t="shared" ca="1" si="672"/>
        <v>0</v>
      </c>
      <c r="AV1486" s="56">
        <f t="shared" ca="1" si="672"/>
        <v>0</v>
      </c>
      <c r="AW1486" s="56">
        <f t="shared" ca="1" si="672"/>
        <v>0</v>
      </c>
      <c r="AX1486" s="56">
        <f t="shared" ca="1" si="672"/>
        <v>0</v>
      </c>
      <c r="AY1486" s="56">
        <f t="shared" ca="1" si="672"/>
        <v>0</v>
      </c>
      <c r="AZ1486" s="56">
        <f t="shared" ca="1" si="672"/>
        <v>0</v>
      </c>
      <c r="BA1486" s="56">
        <f t="shared" ca="1" si="672"/>
        <v>10053.394473444743</v>
      </c>
      <c r="BB1486" s="56">
        <f t="shared" ca="1" si="672"/>
        <v>0</v>
      </c>
      <c r="BC1486" s="56">
        <f t="shared" ca="1" si="672"/>
        <v>0</v>
      </c>
      <c r="BD1486" s="56">
        <f t="shared" ca="1" si="672"/>
        <v>0</v>
      </c>
      <c r="BE1486" s="56">
        <f t="shared" ca="1" si="672"/>
        <v>0</v>
      </c>
      <c r="BF1486" s="56">
        <f t="shared" ca="1" si="672"/>
        <v>0</v>
      </c>
      <c r="BG1486" s="56">
        <f t="shared" ca="1" si="672"/>
        <v>0</v>
      </c>
      <c r="BH1486" s="1"/>
    </row>
    <row r="1487" spans="2:60" s="4" customFormat="1" ht="12" customHeight="1" x14ac:dyDescent="0.2">
      <c r="B1487" s="3" t="s">
        <v>1691</v>
      </c>
      <c r="C1487" s="4" t="s">
        <v>1691</v>
      </c>
      <c r="E1487" s="62"/>
      <c r="F1487" s="63" t="s">
        <v>1678</v>
      </c>
      <c r="G1487" s="50" t="s">
        <v>1678</v>
      </c>
      <c r="H1487" s="50" t="s">
        <v>1678</v>
      </c>
      <c r="I1487" s="51"/>
      <c r="J1487" s="52">
        <v>30</v>
      </c>
      <c r="K1487" s="52"/>
      <c r="L1487" s="53">
        <v>43788</v>
      </c>
      <c r="M1487" s="54">
        <f t="shared" si="653"/>
        <v>2</v>
      </c>
      <c r="N1487" s="52">
        <f t="shared" si="654"/>
        <v>47</v>
      </c>
      <c r="O1487" s="55">
        <f t="shared" ca="1" si="655"/>
        <v>47</v>
      </c>
      <c r="P1487" s="55" t="str">
        <f t="shared" ca="1" si="656"/>
        <v>2019.11</v>
      </c>
      <c r="Q1487" s="56">
        <f t="shared" si="657"/>
        <v>10053.394473444743</v>
      </c>
      <c r="R1487" s="52">
        <f t="shared" ca="1" si="658"/>
        <v>-132</v>
      </c>
      <c r="S1487" s="52"/>
      <c r="T1487" s="52" t="str">
        <f t="shared" ca="1" si="659"/>
        <v/>
      </c>
      <c r="U1487" s="57" t="s">
        <v>178</v>
      </c>
      <c r="V1487" s="58">
        <f t="shared" ca="1" si="660"/>
        <v>0</v>
      </c>
      <c r="W1487" s="59"/>
      <c r="X1487" s="60"/>
      <c r="Y1487" s="61">
        <v>10053.394473444743</v>
      </c>
      <c r="Z1487" s="56">
        <f t="shared" ca="1" si="670"/>
        <v>0</v>
      </c>
      <c r="AA1487" s="56">
        <f t="shared" ca="1" si="670"/>
        <v>0</v>
      </c>
      <c r="AB1487" s="56">
        <f t="shared" ca="1" si="670"/>
        <v>0</v>
      </c>
      <c r="AC1487" s="56">
        <f t="shared" ca="1" si="670"/>
        <v>0</v>
      </c>
      <c r="AD1487" s="56">
        <f t="shared" ca="1" si="670"/>
        <v>0</v>
      </c>
      <c r="AE1487" s="56">
        <f t="shared" ca="1" si="670"/>
        <v>0</v>
      </c>
      <c r="AF1487" s="56">
        <f t="shared" ca="1" si="670"/>
        <v>0</v>
      </c>
      <c r="AG1487" s="56">
        <f t="shared" ca="1" si="670"/>
        <v>0</v>
      </c>
      <c r="AH1487" s="56">
        <f t="shared" ca="1" si="670"/>
        <v>0</v>
      </c>
      <c r="AI1487" s="56">
        <f t="shared" ca="1" si="670"/>
        <v>0</v>
      </c>
      <c r="AJ1487" s="56">
        <f t="shared" ca="1" si="671"/>
        <v>0</v>
      </c>
      <c r="AK1487" s="56">
        <f t="shared" ca="1" si="671"/>
        <v>0</v>
      </c>
      <c r="AL1487" s="56">
        <f t="shared" ca="1" si="671"/>
        <v>0</v>
      </c>
      <c r="AM1487" s="56">
        <f t="shared" ca="1" si="671"/>
        <v>0</v>
      </c>
      <c r="AN1487" s="56">
        <f t="shared" ca="1" si="671"/>
        <v>0</v>
      </c>
      <c r="AO1487" s="56">
        <f t="shared" ca="1" si="671"/>
        <v>0</v>
      </c>
      <c r="AP1487" s="56">
        <f t="shared" ca="1" si="671"/>
        <v>0</v>
      </c>
      <c r="AQ1487" s="56">
        <f t="shared" ca="1" si="671"/>
        <v>0</v>
      </c>
      <c r="AR1487" s="56">
        <f t="shared" ca="1" si="671"/>
        <v>0</v>
      </c>
      <c r="AS1487" s="56">
        <f t="shared" ca="1" si="671"/>
        <v>0</v>
      </c>
      <c r="AT1487" s="56">
        <f t="shared" ca="1" si="672"/>
        <v>0</v>
      </c>
      <c r="AU1487" s="56">
        <f t="shared" ca="1" si="672"/>
        <v>0</v>
      </c>
      <c r="AV1487" s="56">
        <f t="shared" ca="1" si="672"/>
        <v>0</v>
      </c>
      <c r="AW1487" s="56">
        <f t="shared" ca="1" si="672"/>
        <v>0</v>
      </c>
      <c r="AX1487" s="56">
        <f t="shared" ca="1" si="672"/>
        <v>0</v>
      </c>
      <c r="AY1487" s="56">
        <f t="shared" ca="1" si="672"/>
        <v>0</v>
      </c>
      <c r="AZ1487" s="56">
        <f t="shared" ca="1" si="672"/>
        <v>0</v>
      </c>
      <c r="BA1487" s="56">
        <f t="shared" ca="1" si="672"/>
        <v>0</v>
      </c>
      <c r="BB1487" s="56">
        <f t="shared" ca="1" si="672"/>
        <v>10053.394473444743</v>
      </c>
      <c r="BC1487" s="56">
        <f t="shared" ca="1" si="672"/>
        <v>0</v>
      </c>
      <c r="BD1487" s="56">
        <f t="shared" ca="1" si="672"/>
        <v>0</v>
      </c>
      <c r="BE1487" s="56">
        <f t="shared" ca="1" si="672"/>
        <v>0</v>
      </c>
      <c r="BF1487" s="56">
        <f t="shared" ca="1" si="672"/>
        <v>0</v>
      </c>
      <c r="BG1487" s="56">
        <f t="shared" ca="1" si="672"/>
        <v>0</v>
      </c>
      <c r="BH1487" s="1"/>
    </row>
    <row r="1488" spans="2:60" s="4" customFormat="1" ht="12" customHeight="1" x14ac:dyDescent="0.2">
      <c r="B1488" s="3" t="s">
        <v>1691</v>
      </c>
      <c r="C1488" s="4" t="s">
        <v>1691</v>
      </c>
      <c r="E1488" s="62"/>
      <c r="F1488" s="63" t="s">
        <v>1678</v>
      </c>
      <c r="G1488" s="50" t="s">
        <v>1678</v>
      </c>
      <c r="H1488" s="50" t="s">
        <v>1678</v>
      </c>
      <c r="I1488" s="51"/>
      <c r="J1488" s="52">
        <v>30</v>
      </c>
      <c r="K1488" s="52"/>
      <c r="L1488" s="53">
        <v>43795</v>
      </c>
      <c r="M1488" s="54">
        <f t="shared" si="653"/>
        <v>2</v>
      </c>
      <c r="N1488" s="52">
        <f t="shared" si="654"/>
        <v>48</v>
      </c>
      <c r="O1488" s="55">
        <f t="shared" ca="1" si="655"/>
        <v>48</v>
      </c>
      <c r="P1488" s="55" t="str">
        <f t="shared" ca="1" si="656"/>
        <v>2019.11</v>
      </c>
      <c r="Q1488" s="56">
        <f t="shared" si="657"/>
        <v>8445.7247343608742</v>
      </c>
      <c r="R1488" s="52">
        <f t="shared" ca="1" si="658"/>
        <v>-139</v>
      </c>
      <c r="S1488" s="52"/>
      <c r="T1488" s="52" t="str">
        <f t="shared" ca="1" si="659"/>
        <v/>
      </c>
      <c r="U1488" s="57" t="s">
        <v>178</v>
      </c>
      <c r="V1488" s="58">
        <f t="shared" ca="1" si="660"/>
        <v>0</v>
      </c>
      <c r="W1488" s="59"/>
      <c r="X1488" s="60"/>
      <c r="Y1488" s="61">
        <v>8445.7247343608742</v>
      </c>
      <c r="Z1488" s="56">
        <f t="shared" ca="1" si="670"/>
        <v>0</v>
      </c>
      <c r="AA1488" s="56">
        <f t="shared" ca="1" si="670"/>
        <v>0</v>
      </c>
      <c r="AB1488" s="56">
        <f t="shared" ca="1" si="670"/>
        <v>0</v>
      </c>
      <c r="AC1488" s="56">
        <f t="shared" ca="1" si="670"/>
        <v>0</v>
      </c>
      <c r="AD1488" s="56">
        <f t="shared" ca="1" si="670"/>
        <v>0</v>
      </c>
      <c r="AE1488" s="56">
        <f t="shared" ca="1" si="670"/>
        <v>0</v>
      </c>
      <c r="AF1488" s="56">
        <f t="shared" ca="1" si="670"/>
        <v>0</v>
      </c>
      <c r="AG1488" s="56">
        <f t="shared" ca="1" si="670"/>
        <v>0</v>
      </c>
      <c r="AH1488" s="56">
        <f t="shared" ca="1" si="670"/>
        <v>0</v>
      </c>
      <c r="AI1488" s="56">
        <f t="shared" ca="1" si="670"/>
        <v>0</v>
      </c>
      <c r="AJ1488" s="56">
        <f t="shared" ca="1" si="671"/>
        <v>0</v>
      </c>
      <c r="AK1488" s="56">
        <f t="shared" ca="1" si="671"/>
        <v>0</v>
      </c>
      <c r="AL1488" s="56">
        <f t="shared" ca="1" si="671"/>
        <v>0</v>
      </c>
      <c r="AM1488" s="56">
        <f t="shared" ca="1" si="671"/>
        <v>0</v>
      </c>
      <c r="AN1488" s="56">
        <f t="shared" ca="1" si="671"/>
        <v>0</v>
      </c>
      <c r="AO1488" s="56">
        <f t="shared" ca="1" si="671"/>
        <v>0</v>
      </c>
      <c r="AP1488" s="56">
        <f t="shared" ca="1" si="671"/>
        <v>0</v>
      </c>
      <c r="AQ1488" s="56">
        <f t="shared" ca="1" si="671"/>
        <v>0</v>
      </c>
      <c r="AR1488" s="56">
        <f t="shared" ca="1" si="671"/>
        <v>0</v>
      </c>
      <c r="AS1488" s="56">
        <f t="shared" ca="1" si="671"/>
        <v>0</v>
      </c>
      <c r="AT1488" s="56">
        <f t="shared" ca="1" si="672"/>
        <v>0</v>
      </c>
      <c r="AU1488" s="56">
        <f t="shared" ca="1" si="672"/>
        <v>0</v>
      </c>
      <c r="AV1488" s="56">
        <f t="shared" ca="1" si="672"/>
        <v>0</v>
      </c>
      <c r="AW1488" s="56">
        <f t="shared" ca="1" si="672"/>
        <v>0</v>
      </c>
      <c r="AX1488" s="56">
        <f t="shared" ca="1" si="672"/>
        <v>0</v>
      </c>
      <c r="AY1488" s="56">
        <f t="shared" ca="1" si="672"/>
        <v>0</v>
      </c>
      <c r="AZ1488" s="56">
        <f t="shared" ca="1" si="672"/>
        <v>0</v>
      </c>
      <c r="BA1488" s="56">
        <f t="shared" ca="1" si="672"/>
        <v>0</v>
      </c>
      <c r="BB1488" s="56">
        <f t="shared" ca="1" si="672"/>
        <v>0</v>
      </c>
      <c r="BC1488" s="56">
        <f t="shared" ca="1" si="672"/>
        <v>8445.7247343608742</v>
      </c>
      <c r="BD1488" s="56">
        <f t="shared" ca="1" si="672"/>
        <v>0</v>
      </c>
      <c r="BE1488" s="56">
        <f t="shared" ca="1" si="672"/>
        <v>0</v>
      </c>
      <c r="BF1488" s="56">
        <f t="shared" ca="1" si="672"/>
        <v>0</v>
      </c>
      <c r="BG1488" s="56">
        <f t="shared" ca="1" si="672"/>
        <v>0</v>
      </c>
      <c r="BH1488" s="1"/>
    </row>
    <row r="1489" spans="2:60" s="4" customFormat="1" ht="12" customHeight="1" x14ac:dyDescent="0.2">
      <c r="B1489" s="3" t="s">
        <v>1691</v>
      </c>
      <c r="C1489" s="4" t="s">
        <v>1691</v>
      </c>
      <c r="E1489" s="62"/>
      <c r="F1489" s="63" t="s">
        <v>1678</v>
      </c>
      <c r="G1489" s="50" t="s">
        <v>1678</v>
      </c>
      <c r="H1489" s="50" t="s">
        <v>1678</v>
      </c>
      <c r="I1489" s="51"/>
      <c r="J1489" s="52">
        <v>30</v>
      </c>
      <c r="K1489" s="52"/>
      <c r="L1489" s="53">
        <v>43802</v>
      </c>
      <c r="M1489" s="54">
        <f t="shared" si="653"/>
        <v>2</v>
      </c>
      <c r="N1489" s="52">
        <f t="shared" si="654"/>
        <v>49</v>
      </c>
      <c r="O1489" s="55">
        <f t="shared" ca="1" si="655"/>
        <v>49</v>
      </c>
      <c r="P1489" s="55" t="str">
        <f t="shared" ca="1" si="656"/>
        <v>2019.12</v>
      </c>
      <c r="Q1489" s="56">
        <f t="shared" si="657"/>
        <v>8445.7247343608742</v>
      </c>
      <c r="R1489" s="52">
        <f t="shared" ca="1" si="658"/>
        <v>-146</v>
      </c>
      <c r="S1489" s="52"/>
      <c r="T1489" s="52" t="str">
        <f t="shared" ca="1" si="659"/>
        <v/>
      </c>
      <c r="U1489" s="57" t="s">
        <v>178</v>
      </c>
      <c r="V1489" s="58">
        <f t="shared" ca="1" si="660"/>
        <v>0</v>
      </c>
      <c r="W1489" s="59"/>
      <c r="X1489" s="60"/>
      <c r="Y1489" s="61">
        <v>8445.7247343608742</v>
      </c>
      <c r="Z1489" s="56">
        <f t="shared" ca="1" si="670"/>
        <v>0</v>
      </c>
      <c r="AA1489" s="56">
        <f t="shared" ca="1" si="670"/>
        <v>0</v>
      </c>
      <c r="AB1489" s="56">
        <f t="shared" ca="1" si="670"/>
        <v>0</v>
      </c>
      <c r="AC1489" s="56">
        <f t="shared" ca="1" si="670"/>
        <v>0</v>
      </c>
      <c r="AD1489" s="56">
        <f t="shared" ca="1" si="670"/>
        <v>0</v>
      </c>
      <c r="AE1489" s="56">
        <f t="shared" ca="1" si="670"/>
        <v>0</v>
      </c>
      <c r="AF1489" s="56">
        <f t="shared" ca="1" si="670"/>
        <v>0</v>
      </c>
      <c r="AG1489" s="56">
        <f t="shared" ca="1" si="670"/>
        <v>0</v>
      </c>
      <c r="AH1489" s="56">
        <f t="shared" ca="1" si="670"/>
        <v>0</v>
      </c>
      <c r="AI1489" s="56">
        <f t="shared" ca="1" si="670"/>
        <v>0</v>
      </c>
      <c r="AJ1489" s="56">
        <f t="shared" ca="1" si="671"/>
        <v>0</v>
      </c>
      <c r="AK1489" s="56">
        <f t="shared" ca="1" si="671"/>
        <v>0</v>
      </c>
      <c r="AL1489" s="56">
        <f t="shared" ca="1" si="671"/>
        <v>0</v>
      </c>
      <c r="AM1489" s="56">
        <f t="shared" ca="1" si="671"/>
        <v>0</v>
      </c>
      <c r="AN1489" s="56">
        <f t="shared" ca="1" si="671"/>
        <v>0</v>
      </c>
      <c r="AO1489" s="56">
        <f t="shared" ca="1" si="671"/>
        <v>0</v>
      </c>
      <c r="AP1489" s="56">
        <f t="shared" ca="1" si="671"/>
        <v>0</v>
      </c>
      <c r="AQ1489" s="56">
        <f t="shared" ca="1" si="671"/>
        <v>0</v>
      </c>
      <c r="AR1489" s="56">
        <f t="shared" ca="1" si="671"/>
        <v>0</v>
      </c>
      <c r="AS1489" s="56">
        <f t="shared" ca="1" si="671"/>
        <v>0</v>
      </c>
      <c r="AT1489" s="56">
        <f t="shared" ca="1" si="672"/>
        <v>0</v>
      </c>
      <c r="AU1489" s="56">
        <f t="shared" ca="1" si="672"/>
        <v>0</v>
      </c>
      <c r="AV1489" s="56">
        <f t="shared" ca="1" si="672"/>
        <v>0</v>
      </c>
      <c r="AW1489" s="56">
        <f t="shared" ca="1" si="672"/>
        <v>0</v>
      </c>
      <c r="AX1489" s="56">
        <f t="shared" ca="1" si="672"/>
        <v>0</v>
      </c>
      <c r="AY1489" s="56">
        <f t="shared" ca="1" si="672"/>
        <v>0</v>
      </c>
      <c r="AZ1489" s="56">
        <f t="shared" ca="1" si="672"/>
        <v>0</v>
      </c>
      <c r="BA1489" s="56">
        <f t="shared" ca="1" si="672"/>
        <v>0</v>
      </c>
      <c r="BB1489" s="56">
        <f t="shared" ca="1" si="672"/>
        <v>0</v>
      </c>
      <c r="BC1489" s="56">
        <f t="shared" ca="1" si="672"/>
        <v>0</v>
      </c>
      <c r="BD1489" s="56">
        <f t="shared" ca="1" si="672"/>
        <v>8445.7247343608742</v>
      </c>
      <c r="BE1489" s="56">
        <f t="shared" ca="1" si="672"/>
        <v>0</v>
      </c>
      <c r="BF1489" s="56">
        <f t="shared" ca="1" si="672"/>
        <v>0</v>
      </c>
      <c r="BG1489" s="56">
        <f t="shared" ca="1" si="672"/>
        <v>0</v>
      </c>
      <c r="BH1489" s="1"/>
    </row>
    <row r="1490" spans="2:60" s="4" customFormat="1" ht="12" customHeight="1" x14ac:dyDescent="0.2">
      <c r="B1490" s="3" t="s">
        <v>1691</v>
      </c>
      <c r="C1490" s="4" t="s">
        <v>1691</v>
      </c>
      <c r="E1490" s="62"/>
      <c r="F1490" s="63" t="s">
        <v>1678</v>
      </c>
      <c r="G1490" s="50" t="s">
        <v>1678</v>
      </c>
      <c r="H1490" s="50" t="s">
        <v>1678</v>
      </c>
      <c r="I1490" s="51"/>
      <c r="J1490" s="52">
        <v>30</v>
      </c>
      <c r="K1490" s="52"/>
      <c r="L1490" s="53">
        <v>43809</v>
      </c>
      <c r="M1490" s="54">
        <f t="shared" si="653"/>
        <v>2</v>
      </c>
      <c r="N1490" s="52">
        <f t="shared" si="654"/>
        <v>50</v>
      </c>
      <c r="O1490" s="55">
        <f t="shared" ca="1" si="655"/>
        <v>50</v>
      </c>
      <c r="P1490" s="55" t="str">
        <f t="shared" ca="1" si="656"/>
        <v>2019.12</v>
      </c>
      <c r="Q1490" s="56">
        <f t="shared" si="657"/>
        <v>8445.7247343608742</v>
      </c>
      <c r="R1490" s="52">
        <f t="shared" ca="1" si="658"/>
        <v>-153</v>
      </c>
      <c r="S1490" s="52"/>
      <c r="T1490" s="52" t="str">
        <f t="shared" ca="1" si="659"/>
        <v/>
      </c>
      <c r="U1490" s="57" t="s">
        <v>178</v>
      </c>
      <c r="V1490" s="58">
        <f t="shared" ca="1" si="660"/>
        <v>0</v>
      </c>
      <c r="W1490" s="59"/>
      <c r="X1490" s="60"/>
      <c r="Y1490" s="61">
        <v>8445.7247343608742</v>
      </c>
      <c r="Z1490" s="56">
        <f t="shared" ca="1" si="670"/>
        <v>0</v>
      </c>
      <c r="AA1490" s="56">
        <f t="shared" ca="1" si="670"/>
        <v>0</v>
      </c>
      <c r="AB1490" s="56">
        <f t="shared" ca="1" si="670"/>
        <v>0</v>
      </c>
      <c r="AC1490" s="56">
        <f t="shared" ca="1" si="670"/>
        <v>0</v>
      </c>
      <c r="AD1490" s="56">
        <f t="shared" ca="1" si="670"/>
        <v>0</v>
      </c>
      <c r="AE1490" s="56">
        <f t="shared" ca="1" si="670"/>
        <v>0</v>
      </c>
      <c r="AF1490" s="56">
        <f t="shared" ca="1" si="670"/>
        <v>0</v>
      </c>
      <c r="AG1490" s="56">
        <f t="shared" ca="1" si="670"/>
        <v>0</v>
      </c>
      <c r="AH1490" s="56">
        <f t="shared" ca="1" si="670"/>
        <v>0</v>
      </c>
      <c r="AI1490" s="56">
        <f t="shared" ca="1" si="670"/>
        <v>0</v>
      </c>
      <c r="AJ1490" s="56">
        <f t="shared" ca="1" si="671"/>
        <v>0</v>
      </c>
      <c r="AK1490" s="56">
        <f t="shared" ca="1" si="671"/>
        <v>0</v>
      </c>
      <c r="AL1490" s="56">
        <f t="shared" ca="1" si="671"/>
        <v>0</v>
      </c>
      <c r="AM1490" s="56">
        <f t="shared" ca="1" si="671"/>
        <v>0</v>
      </c>
      <c r="AN1490" s="56">
        <f t="shared" ca="1" si="671"/>
        <v>0</v>
      </c>
      <c r="AO1490" s="56">
        <f t="shared" ca="1" si="671"/>
        <v>0</v>
      </c>
      <c r="AP1490" s="56">
        <f t="shared" ca="1" si="671"/>
        <v>0</v>
      </c>
      <c r="AQ1490" s="56">
        <f t="shared" ca="1" si="671"/>
        <v>0</v>
      </c>
      <c r="AR1490" s="56">
        <f t="shared" ca="1" si="671"/>
        <v>0</v>
      </c>
      <c r="AS1490" s="56">
        <f t="shared" ca="1" si="671"/>
        <v>0</v>
      </c>
      <c r="AT1490" s="56">
        <f t="shared" ca="1" si="672"/>
        <v>0</v>
      </c>
      <c r="AU1490" s="56">
        <f t="shared" ca="1" si="672"/>
        <v>0</v>
      </c>
      <c r="AV1490" s="56">
        <f t="shared" ca="1" si="672"/>
        <v>0</v>
      </c>
      <c r="AW1490" s="56">
        <f t="shared" ca="1" si="672"/>
        <v>0</v>
      </c>
      <c r="AX1490" s="56">
        <f t="shared" ca="1" si="672"/>
        <v>0</v>
      </c>
      <c r="AY1490" s="56">
        <f t="shared" ca="1" si="672"/>
        <v>0</v>
      </c>
      <c r="AZ1490" s="56">
        <f t="shared" ca="1" si="672"/>
        <v>0</v>
      </c>
      <c r="BA1490" s="56">
        <f t="shared" ca="1" si="672"/>
        <v>0</v>
      </c>
      <c r="BB1490" s="56">
        <f t="shared" ca="1" si="672"/>
        <v>0</v>
      </c>
      <c r="BC1490" s="56">
        <f t="shared" ca="1" si="672"/>
        <v>0</v>
      </c>
      <c r="BD1490" s="56">
        <f t="shared" ca="1" si="672"/>
        <v>0</v>
      </c>
      <c r="BE1490" s="56">
        <f t="shared" ca="1" si="672"/>
        <v>8445.7247343608742</v>
      </c>
      <c r="BF1490" s="56">
        <f t="shared" ca="1" si="672"/>
        <v>0</v>
      </c>
      <c r="BG1490" s="56">
        <f t="shared" ca="1" si="672"/>
        <v>0</v>
      </c>
      <c r="BH1490" s="1"/>
    </row>
    <row r="1491" spans="2:60" s="4" customFormat="1" ht="12" customHeight="1" x14ac:dyDescent="0.2">
      <c r="B1491" s="3" t="s">
        <v>1691</v>
      </c>
      <c r="C1491" s="4" t="s">
        <v>1691</v>
      </c>
      <c r="E1491" s="62"/>
      <c r="F1491" s="63" t="s">
        <v>1678</v>
      </c>
      <c r="G1491" s="50" t="s">
        <v>1678</v>
      </c>
      <c r="H1491" s="50" t="s">
        <v>1678</v>
      </c>
      <c r="I1491" s="51"/>
      <c r="J1491" s="52">
        <v>30</v>
      </c>
      <c r="K1491" s="52"/>
      <c r="L1491" s="53">
        <v>43816</v>
      </c>
      <c r="M1491" s="54">
        <f t="shared" si="653"/>
        <v>2</v>
      </c>
      <c r="N1491" s="52">
        <f t="shared" si="654"/>
        <v>51</v>
      </c>
      <c r="O1491" s="55">
        <f t="shared" ca="1" si="655"/>
        <v>51</v>
      </c>
      <c r="P1491" s="55" t="str">
        <f t="shared" ca="1" si="656"/>
        <v>2019.12</v>
      </c>
      <c r="Q1491" s="56">
        <f t="shared" si="657"/>
        <v>8445.7247343608742</v>
      </c>
      <c r="R1491" s="52">
        <f t="shared" ca="1" si="658"/>
        <v>-160</v>
      </c>
      <c r="S1491" s="52"/>
      <c r="T1491" s="52" t="str">
        <f t="shared" ca="1" si="659"/>
        <v/>
      </c>
      <c r="U1491" s="57" t="s">
        <v>178</v>
      </c>
      <c r="V1491" s="58">
        <f t="shared" ca="1" si="660"/>
        <v>0</v>
      </c>
      <c r="W1491" s="59"/>
      <c r="X1491" s="60"/>
      <c r="Y1491" s="61">
        <v>8445.7247343608742</v>
      </c>
      <c r="Z1491" s="56">
        <f t="shared" ca="1" si="670"/>
        <v>0</v>
      </c>
      <c r="AA1491" s="56">
        <f t="shared" ca="1" si="670"/>
        <v>0</v>
      </c>
      <c r="AB1491" s="56">
        <f t="shared" ca="1" si="670"/>
        <v>0</v>
      </c>
      <c r="AC1491" s="56">
        <f t="shared" ca="1" si="670"/>
        <v>0</v>
      </c>
      <c r="AD1491" s="56">
        <f t="shared" ca="1" si="670"/>
        <v>0</v>
      </c>
      <c r="AE1491" s="56">
        <f t="shared" ca="1" si="670"/>
        <v>0</v>
      </c>
      <c r="AF1491" s="56">
        <f t="shared" ca="1" si="670"/>
        <v>0</v>
      </c>
      <c r="AG1491" s="56">
        <f t="shared" ca="1" si="670"/>
        <v>0</v>
      </c>
      <c r="AH1491" s="56">
        <f t="shared" ca="1" si="670"/>
        <v>0</v>
      </c>
      <c r="AI1491" s="56">
        <f t="shared" ca="1" si="670"/>
        <v>0</v>
      </c>
      <c r="AJ1491" s="56">
        <f t="shared" ca="1" si="671"/>
        <v>0</v>
      </c>
      <c r="AK1491" s="56">
        <f t="shared" ca="1" si="671"/>
        <v>0</v>
      </c>
      <c r="AL1491" s="56">
        <f t="shared" ca="1" si="671"/>
        <v>0</v>
      </c>
      <c r="AM1491" s="56">
        <f t="shared" ca="1" si="671"/>
        <v>0</v>
      </c>
      <c r="AN1491" s="56">
        <f t="shared" ca="1" si="671"/>
        <v>0</v>
      </c>
      <c r="AO1491" s="56">
        <f t="shared" ca="1" si="671"/>
        <v>0</v>
      </c>
      <c r="AP1491" s="56">
        <f t="shared" ca="1" si="671"/>
        <v>0</v>
      </c>
      <c r="AQ1491" s="56">
        <f t="shared" ca="1" si="671"/>
        <v>0</v>
      </c>
      <c r="AR1491" s="56">
        <f t="shared" ca="1" si="671"/>
        <v>0</v>
      </c>
      <c r="AS1491" s="56">
        <f t="shared" ca="1" si="671"/>
        <v>0</v>
      </c>
      <c r="AT1491" s="56">
        <f t="shared" ca="1" si="672"/>
        <v>0</v>
      </c>
      <c r="AU1491" s="56">
        <f t="shared" ca="1" si="672"/>
        <v>0</v>
      </c>
      <c r="AV1491" s="56">
        <f t="shared" ca="1" si="672"/>
        <v>0</v>
      </c>
      <c r="AW1491" s="56">
        <f t="shared" ca="1" si="672"/>
        <v>0</v>
      </c>
      <c r="AX1491" s="56">
        <f t="shared" ca="1" si="672"/>
        <v>0</v>
      </c>
      <c r="AY1491" s="56">
        <f t="shared" ca="1" si="672"/>
        <v>0</v>
      </c>
      <c r="AZ1491" s="56">
        <f t="shared" ca="1" si="672"/>
        <v>0</v>
      </c>
      <c r="BA1491" s="56">
        <f t="shared" ca="1" si="672"/>
        <v>0</v>
      </c>
      <c r="BB1491" s="56">
        <f t="shared" ca="1" si="672"/>
        <v>0</v>
      </c>
      <c r="BC1491" s="56">
        <f t="shared" ca="1" si="672"/>
        <v>0</v>
      </c>
      <c r="BD1491" s="56">
        <f t="shared" ca="1" si="672"/>
        <v>0</v>
      </c>
      <c r="BE1491" s="56">
        <f t="shared" ca="1" si="672"/>
        <v>0</v>
      </c>
      <c r="BF1491" s="56">
        <f t="shared" ca="1" si="672"/>
        <v>8445.7247343608742</v>
      </c>
      <c r="BG1491" s="56">
        <f t="shared" ca="1" si="672"/>
        <v>0</v>
      </c>
      <c r="BH1491" s="1"/>
    </row>
    <row r="1492" spans="2:60" s="4" customFormat="1" ht="12" customHeight="1" x14ac:dyDescent="0.2">
      <c r="B1492" s="3" t="s">
        <v>1691</v>
      </c>
      <c r="C1492" s="4" t="s">
        <v>1691</v>
      </c>
      <c r="E1492" s="62"/>
      <c r="F1492" s="63" t="s">
        <v>1678</v>
      </c>
      <c r="G1492" s="50" t="s">
        <v>1678</v>
      </c>
      <c r="H1492" s="50" t="s">
        <v>1678</v>
      </c>
      <c r="I1492" s="51"/>
      <c r="J1492" s="52">
        <v>30</v>
      </c>
      <c r="K1492" s="52"/>
      <c r="L1492" s="53">
        <v>43823</v>
      </c>
      <c r="M1492" s="54">
        <f t="shared" si="653"/>
        <v>2</v>
      </c>
      <c r="N1492" s="52">
        <f t="shared" si="654"/>
        <v>52</v>
      </c>
      <c r="O1492" s="55">
        <f t="shared" ca="1" si="655"/>
        <v>52</v>
      </c>
      <c r="P1492" s="55" t="str">
        <f t="shared" ca="1" si="656"/>
        <v>2019.12</v>
      </c>
      <c r="Q1492" s="56">
        <f t="shared" si="657"/>
        <v>5136.2841103016053</v>
      </c>
      <c r="R1492" s="52">
        <f t="shared" ca="1" si="658"/>
        <v>-167</v>
      </c>
      <c r="S1492" s="52"/>
      <c r="T1492" s="52" t="str">
        <f t="shared" ca="1" si="659"/>
        <v/>
      </c>
      <c r="U1492" s="57" t="s">
        <v>178</v>
      </c>
      <c r="V1492" s="58">
        <f t="shared" ca="1" si="660"/>
        <v>0</v>
      </c>
      <c r="W1492" s="59"/>
      <c r="X1492" s="60"/>
      <c r="Y1492" s="61">
        <v>5136.2841103016053</v>
      </c>
      <c r="Z1492" s="56">
        <f t="shared" ca="1" si="670"/>
        <v>0</v>
      </c>
      <c r="AA1492" s="56">
        <f t="shared" ca="1" si="670"/>
        <v>0</v>
      </c>
      <c r="AB1492" s="56">
        <f t="shared" ca="1" si="670"/>
        <v>0</v>
      </c>
      <c r="AC1492" s="56">
        <f t="shared" ca="1" si="670"/>
        <v>0</v>
      </c>
      <c r="AD1492" s="56">
        <f t="shared" ca="1" si="670"/>
        <v>0</v>
      </c>
      <c r="AE1492" s="56">
        <f t="shared" ca="1" si="670"/>
        <v>0</v>
      </c>
      <c r="AF1492" s="56">
        <f t="shared" ca="1" si="670"/>
        <v>0</v>
      </c>
      <c r="AG1492" s="56">
        <f t="shared" ca="1" si="670"/>
        <v>0</v>
      </c>
      <c r="AH1492" s="56">
        <f t="shared" ca="1" si="670"/>
        <v>0</v>
      </c>
      <c r="AI1492" s="56">
        <f t="shared" ca="1" si="670"/>
        <v>0</v>
      </c>
      <c r="AJ1492" s="56">
        <f t="shared" ca="1" si="671"/>
        <v>0</v>
      </c>
      <c r="AK1492" s="56">
        <f t="shared" ca="1" si="671"/>
        <v>0</v>
      </c>
      <c r="AL1492" s="56">
        <f t="shared" ca="1" si="671"/>
        <v>0</v>
      </c>
      <c r="AM1492" s="56">
        <f t="shared" ca="1" si="671"/>
        <v>0</v>
      </c>
      <c r="AN1492" s="56">
        <f t="shared" ca="1" si="671"/>
        <v>0</v>
      </c>
      <c r="AO1492" s="56">
        <f t="shared" ca="1" si="671"/>
        <v>0</v>
      </c>
      <c r="AP1492" s="56">
        <f t="shared" ca="1" si="671"/>
        <v>0</v>
      </c>
      <c r="AQ1492" s="56">
        <f t="shared" ca="1" si="671"/>
        <v>0</v>
      </c>
      <c r="AR1492" s="56">
        <f t="shared" ca="1" si="671"/>
        <v>0</v>
      </c>
      <c r="AS1492" s="56">
        <f t="shared" ca="1" si="671"/>
        <v>0</v>
      </c>
      <c r="AT1492" s="56">
        <f t="shared" ca="1" si="672"/>
        <v>0</v>
      </c>
      <c r="AU1492" s="56">
        <f t="shared" ca="1" si="672"/>
        <v>0</v>
      </c>
      <c r="AV1492" s="56">
        <f t="shared" ca="1" si="672"/>
        <v>0</v>
      </c>
      <c r="AW1492" s="56">
        <f t="shared" ca="1" si="672"/>
        <v>0</v>
      </c>
      <c r="AX1492" s="56">
        <f t="shared" ca="1" si="672"/>
        <v>0</v>
      </c>
      <c r="AY1492" s="56">
        <f t="shared" ca="1" si="672"/>
        <v>0</v>
      </c>
      <c r="AZ1492" s="56">
        <f t="shared" ca="1" si="672"/>
        <v>0</v>
      </c>
      <c r="BA1492" s="56">
        <f t="shared" ca="1" si="672"/>
        <v>0</v>
      </c>
      <c r="BB1492" s="56">
        <f t="shared" ca="1" si="672"/>
        <v>0</v>
      </c>
      <c r="BC1492" s="56">
        <f t="shared" ca="1" si="672"/>
        <v>0</v>
      </c>
      <c r="BD1492" s="56">
        <f t="shared" ca="1" si="672"/>
        <v>0</v>
      </c>
      <c r="BE1492" s="56">
        <f t="shared" ca="1" si="672"/>
        <v>0</v>
      </c>
      <c r="BF1492" s="56">
        <f t="shared" ca="1" si="672"/>
        <v>0</v>
      </c>
      <c r="BG1492" s="56">
        <f t="shared" ca="1" si="672"/>
        <v>5136.2841103016053</v>
      </c>
      <c r="BH1492" s="1"/>
    </row>
    <row r="1493" spans="2:60" s="4" customFormat="1" ht="12" customHeight="1" x14ac:dyDescent="0.2">
      <c r="B1493" s="3"/>
      <c r="E1493" s="62"/>
      <c r="F1493" s="63"/>
      <c r="G1493" s="50"/>
      <c r="H1493" s="50"/>
      <c r="I1493" s="51"/>
      <c r="J1493" s="52"/>
      <c r="K1493" s="52"/>
      <c r="L1493" s="53"/>
      <c r="M1493" s="54"/>
      <c r="N1493" s="52"/>
      <c r="O1493" s="55"/>
      <c r="P1493" s="55"/>
      <c r="Q1493" s="56"/>
      <c r="R1493" s="52"/>
      <c r="S1493" s="52"/>
      <c r="T1493" s="52"/>
      <c r="U1493" s="57"/>
      <c r="V1493" s="58"/>
      <c r="W1493" s="59"/>
      <c r="X1493" s="60"/>
      <c r="Y1493" s="61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/>
      <c r="BF1493" s="56"/>
      <c r="BG1493" s="56"/>
      <c r="BH1493" s="1"/>
    </row>
    <row r="1494" spans="2:60" s="4" customFormat="1" ht="12" customHeight="1" x14ac:dyDescent="0.2">
      <c r="B1494" s="3" t="s">
        <v>1912</v>
      </c>
      <c r="C1494" s="4" t="s">
        <v>1912</v>
      </c>
      <c r="E1494" s="62"/>
      <c r="F1494" s="63" t="s">
        <v>1678</v>
      </c>
      <c r="G1494" s="50" t="s">
        <v>1678</v>
      </c>
      <c r="H1494" s="50" t="s">
        <v>1678</v>
      </c>
      <c r="I1494" s="51"/>
      <c r="J1494" s="52">
        <v>30</v>
      </c>
      <c r="K1494" s="52"/>
      <c r="L1494" s="53"/>
      <c r="M1494" s="54" t="str">
        <f t="shared" ref="M1494:M1532" si="673">IF(L1494="","-",WEEKDAY(L1494,2))</f>
        <v>-</v>
      </c>
      <c r="N1494" s="52">
        <f t="shared" ref="N1494:N1532" si="674">WEEKNUM(L1494)</f>
        <v>0</v>
      </c>
      <c r="O1494" s="55">
        <f t="shared" ref="O1494:O1532" ca="1" si="675">WEEKNUM(IF((L1494)&lt;$A$1825,$A$1825,(L1494)))</f>
        <v>28</v>
      </c>
      <c r="P1494" s="55" t="str">
        <f t="shared" ref="P1494:P1532" ca="1" si="676">YEAR(IF((L1494)&lt;$A$1825,$A$1825,(L1494)))&amp;"."&amp;MONTH(IF((L1494)&lt;$A$1825,$A$1825,(L1494)))</f>
        <v>2019.7</v>
      </c>
      <c r="Q1494" s="56">
        <f t="shared" ref="Q1494:Q1532" si="677">IF(U1494="PLN",Y1494/$A$1826,Y1494)</f>
        <v>0</v>
      </c>
      <c r="R1494" s="52" t="str">
        <f t="shared" ref="R1494:R1532" si="678">IF(L1494=0,"",IFERROR(_xlfn.DAYS($A$1825,L1494),""))</f>
        <v/>
      </c>
      <c r="S1494" s="52"/>
      <c r="T1494" s="52" t="str">
        <f t="shared" ref="T1494:T1532" si="679">IFERROR(IF(R1494&gt;0,"OV",""),0)</f>
        <v>OV</v>
      </c>
      <c r="U1494" s="57" t="s">
        <v>178</v>
      </c>
      <c r="V1494" s="58">
        <f t="shared" ref="V1494:V1532" ca="1" si="680">SUM(Y1494:BH1494)-Y1494*2</f>
        <v>0</v>
      </c>
      <c r="W1494" s="59"/>
      <c r="X1494" s="60"/>
      <c r="Y1494" s="61"/>
      <c r="Z1494" s="56">
        <f t="shared" ref="Z1494:AI1503" ca="1" si="681">IF($O1494-WEEKNUM(Z$1815)=0,$Y1494,0)</f>
        <v>0</v>
      </c>
      <c r="AA1494" s="56">
        <f t="shared" ca="1" si="681"/>
        <v>0</v>
      </c>
      <c r="AB1494" s="56">
        <f t="shared" ca="1" si="681"/>
        <v>0</v>
      </c>
      <c r="AC1494" s="56">
        <f t="shared" ca="1" si="681"/>
        <v>0</v>
      </c>
      <c r="AD1494" s="56">
        <f t="shared" ca="1" si="681"/>
        <v>0</v>
      </c>
      <c r="AE1494" s="56">
        <f t="shared" ca="1" si="681"/>
        <v>0</v>
      </c>
      <c r="AF1494" s="56">
        <f t="shared" ca="1" si="681"/>
        <v>0</v>
      </c>
      <c r="AG1494" s="56">
        <f t="shared" ca="1" si="681"/>
        <v>0</v>
      </c>
      <c r="AH1494" s="56">
        <f t="shared" ca="1" si="681"/>
        <v>0</v>
      </c>
      <c r="AI1494" s="56">
        <f t="shared" ca="1" si="681"/>
        <v>0</v>
      </c>
      <c r="AJ1494" s="56">
        <f t="shared" ref="AJ1494:AS1503" ca="1" si="682">IF($O1494-WEEKNUM(AJ$1815)=0,$Y1494,0)</f>
        <v>0</v>
      </c>
      <c r="AK1494" s="56">
        <f t="shared" ca="1" si="682"/>
        <v>0</v>
      </c>
      <c r="AL1494" s="56">
        <f t="shared" ca="1" si="682"/>
        <v>0</v>
      </c>
      <c r="AM1494" s="56">
        <f t="shared" ca="1" si="682"/>
        <v>0</v>
      </c>
      <c r="AN1494" s="56">
        <f t="shared" ca="1" si="682"/>
        <v>0</v>
      </c>
      <c r="AO1494" s="56">
        <f t="shared" ca="1" si="682"/>
        <v>0</v>
      </c>
      <c r="AP1494" s="56">
        <f t="shared" ca="1" si="682"/>
        <v>0</v>
      </c>
      <c r="AQ1494" s="56">
        <f t="shared" ca="1" si="682"/>
        <v>0</v>
      </c>
      <c r="AR1494" s="56">
        <f t="shared" ca="1" si="682"/>
        <v>0</v>
      </c>
      <c r="AS1494" s="56">
        <f t="shared" ca="1" si="682"/>
        <v>0</v>
      </c>
      <c r="AT1494" s="56">
        <f t="shared" ref="AT1494:BG1503" ca="1" si="683">IF($O1494-WEEKNUM(AT$1815)=0,$Y1494,0)</f>
        <v>0</v>
      </c>
      <c r="AU1494" s="56">
        <f t="shared" ca="1" si="683"/>
        <v>0</v>
      </c>
      <c r="AV1494" s="56">
        <f t="shared" ca="1" si="683"/>
        <v>0</v>
      </c>
      <c r="AW1494" s="56">
        <f t="shared" ca="1" si="683"/>
        <v>0</v>
      </c>
      <c r="AX1494" s="56">
        <f t="shared" ca="1" si="683"/>
        <v>0</v>
      </c>
      <c r="AY1494" s="56">
        <f t="shared" ca="1" si="683"/>
        <v>0</v>
      </c>
      <c r="AZ1494" s="56">
        <f t="shared" ca="1" si="683"/>
        <v>0</v>
      </c>
      <c r="BA1494" s="56">
        <f t="shared" ca="1" si="683"/>
        <v>0</v>
      </c>
      <c r="BB1494" s="56">
        <f t="shared" ca="1" si="683"/>
        <v>0</v>
      </c>
      <c r="BC1494" s="56">
        <f t="shared" ca="1" si="683"/>
        <v>0</v>
      </c>
      <c r="BD1494" s="56">
        <f t="shared" ca="1" si="683"/>
        <v>0</v>
      </c>
      <c r="BE1494" s="56">
        <f t="shared" ca="1" si="683"/>
        <v>0</v>
      </c>
      <c r="BF1494" s="56">
        <f t="shared" ca="1" si="683"/>
        <v>0</v>
      </c>
      <c r="BG1494" s="56">
        <f t="shared" ca="1" si="683"/>
        <v>0</v>
      </c>
      <c r="BH1494" s="1"/>
    </row>
    <row r="1495" spans="2:60" s="4" customFormat="1" ht="12" customHeight="1" x14ac:dyDescent="0.2">
      <c r="B1495" s="3" t="s">
        <v>1912</v>
      </c>
      <c r="C1495" s="4" t="s">
        <v>1912</v>
      </c>
      <c r="E1495" s="62"/>
      <c r="F1495" s="63" t="s">
        <v>1678</v>
      </c>
      <c r="G1495" s="50" t="s">
        <v>1678</v>
      </c>
      <c r="H1495" s="50" t="s">
        <v>1678</v>
      </c>
      <c r="I1495" s="51"/>
      <c r="J1495" s="52">
        <v>30</v>
      </c>
      <c r="K1495" s="52"/>
      <c r="L1495" s="53"/>
      <c r="M1495" s="54" t="str">
        <f t="shared" si="673"/>
        <v>-</v>
      </c>
      <c r="N1495" s="52">
        <f t="shared" si="674"/>
        <v>0</v>
      </c>
      <c r="O1495" s="55">
        <f t="shared" ca="1" si="675"/>
        <v>28</v>
      </c>
      <c r="P1495" s="55" t="str">
        <f t="shared" ca="1" si="676"/>
        <v>2019.7</v>
      </c>
      <c r="Q1495" s="56">
        <f t="shared" si="677"/>
        <v>0</v>
      </c>
      <c r="R1495" s="52" t="str">
        <f t="shared" si="678"/>
        <v/>
      </c>
      <c r="S1495" s="52"/>
      <c r="T1495" s="52" t="str">
        <f t="shared" si="679"/>
        <v>OV</v>
      </c>
      <c r="U1495" s="57" t="s">
        <v>178</v>
      </c>
      <c r="V1495" s="58">
        <f t="shared" ca="1" si="680"/>
        <v>0</v>
      </c>
      <c r="W1495" s="59"/>
      <c r="X1495" s="60"/>
      <c r="Y1495" s="61"/>
      <c r="Z1495" s="56">
        <f t="shared" ca="1" si="681"/>
        <v>0</v>
      </c>
      <c r="AA1495" s="56">
        <f t="shared" ca="1" si="681"/>
        <v>0</v>
      </c>
      <c r="AB1495" s="56">
        <f t="shared" ca="1" si="681"/>
        <v>0</v>
      </c>
      <c r="AC1495" s="56">
        <f t="shared" ca="1" si="681"/>
        <v>0</v>
      </c>
      <c r="AD1495" s="56">
        <f t="shared" ca="1" si="681"/>
        <v>0</v>
      </c>
      <c r="AE1495" s="56">
        <f t="shared" ca="1" si="681"/>
        <v>0</v>
      </c>
      <c r="AF1495" s="56">
        <f t="shared" ca="1" si="681"/>
        <v>0</v>
      </c>
      <c r="AG1495" s="56">
        <f t="shared" ca="1" si="681"/>
        <v>0</v>
      </c>
      <c r="AH1495" s="56">
        <f t="shared" ca="1" si="681"/>
        <v>0</v>
      </c>
      <c r="AI1495" s="56">
        <f t="shared" ca="1" si="681"/>
        <v>0</v>
      </c>
      <c r="AJ1495" s="56">
        <f t="shared" ca="1" si="682"/>
        <v>0</v>
      </c>
      <c r="AK1495" s="56">
        <f t="shared" ca="1" si="682"/>
        <v>0</v>
      </c>
      <c r="AL1495" s="56">
        <f t="shared" ca="1" si="682"/>
        <v>0</v>
      </c>
      <c r="AM1495" s="56">
        <f t="shared" ca="1" si="682"/>
        <v>0</v>
      </c>
      <c r="AN1495" s="56">
        <f t="shared" ca="1" si="682"/>
        <v>0</v>
      </c>
      <c r="AO1495" s="56">
        <f t="shared" ca="1" si="682"/>
        <v>0</v>
      </c>
      <c r="AP1495" s="56">
        <f t="shared" ca="1" si="682"/>
        <v>0</v>
      </c>
      <c r="AQ1495" s="56">
        <f t="shared" ca="1" si="682"/>
        <v>0</v>
      </c>
      <c r="AR1495" s="56">
        <f t="shared" ca="1" si="682"/>
        <v>0</v>
      </c>
      <c r="AS1495" s="56">
        <f t="shared" ca="1" si="682"/>
        <v>0</v>
      </c>
      <c r="AT1495" s="56">
        <f t="shared" ca="1" si="683"/>
        <v>0</v>
      </c>
      <c r="AU1495" s="56">
        <f t="shared" ca="1" si="683"/>
        <v>0</v>
      </c>
      <c r="AV1495" s="56">
        <f t="shared" ca="1" si="683"/>
        <v>0</v>
      </c>
      <c r="AW1495" s="56">
        <f t="shared" ca="1" si="683"/>
        <v>0</v>
      </c>
      <c r="AX1495" s="56">
        <f t="shared" ca="1" si="683"/>
        <v>0</v>
      </c>
      <c r="AY1495" s="56">
        <f t="shared" ca="1" si="683"/>
        <v>0</v>
      </c>
      <c r="AZ1495" s="56">
        <f t="shared" ca="1" si="683"/>
        <v>0</v>
      </c>
      <c r="BA1495" s="56">
        <f t="shared" ca="1" si="683"/>
        <v>0</v>
      </c>
      <c r="BB1495" s="56">
        <f t="shared" ca="1" si="683"/>
        <v>0</v>
      </c>
      <c r="BC1495" s="56">
        <f t="shared" ca="1" si="683"/>
        <v>0</v>
      </c>
      <c r="BD1495" s="56">
        <f t="shared" ca="1" si="683"/>
        <v>0</v>
      </c>
      <c r="BE1495" s="56">
        <f t="shared" ca="1" si="683"/>
        <v>0</v>
      </c>
      <c r="BF1495" s="56">
        <f t="shared" ca="1" si="683"/>
        <v>0</v>
      </c>
      <c r="BG1495" s="56">
        <f t="shared" ca="1" si="683"/>
        <v>0</v>
      </c>
      <c r="BH1495" s="1"/>
    </row>
    <row r="1496" spans="2:60" s="4" customFormat="1" ht="12" customHeight="1" x14ac:dyDescent="0.2">
      <c r="B1496" s="3" t="s">
        <v>1912</v>
      </c>
      <c r="C1496" s="4" t="s">
        <v>1912</v>
      </c>
      <c r="E1496" s="62"/>
      <c r="F1496" s="63" t="s">
        <v>1678</v>
      </c>
      <c r="G1496" s="50" t="s">
        <v>1678</v>
      </c>
      <c r="H1496" s="50" t="s">
        <v>1678</v>
      </c>
      <c r="I1496" s="51"/>
      <c r="J1496" s="52">
        <v>30</v>
      </c>
      <c r="K1496" s="52"/>
      <c r="L1496" s="53"/>
      <c r="M1496" s="54" t="str">
        <f t="shared" si="673"/>
        <v>-</v>
      </c>
      <c r="N1496" s="52">
        <f t="shared" si="674"/>
        <v>0</v>
      </c>
      <c r="O1496" s="55">
        <f t="shared" ca="1" si="675"/>
        <v>28</v>
      </c>
      <c r="P1496" s="55" t="str">
        <f t="shared" ca="1" si="676"/>
        <v>2019.7</v>
      </c>
      <c r="Q1496" s="56">
        <f t="shared" si="677"/>
        <v>0</v>
      </c>
      <c r="R1496" s="52" t="str">
        <f t="shared" si="678"/>
        <v/>
      </c>
      <c r="S1496" s="52"/>
      <c r="T1496" s="52" t="str">
        <f t="shared" si="679"/>
        <v>OV</v>
      </c>
      <c r="U1496" s="57" t="s">
        <v>178</v>
      </c>
      <c r="V1496" s="58">
        <f t="shared" ca="1" si="680"/>
        <v>0</v>
      </c>
      <c r="W1496" s="59"/>
      <c r="X1496" s="60"/>
      <c r="Y1496" s="61"/>
      <c r="Z1496" s="56">
        <f t="shared" ca="1" si="681"/>
        <v>0</v>
      </c>
      <c r="AA1496" s="56">
        <f t="shared" ca="1" si="681"/>
        <v>0</v>
      </c>
      <c r="AB1496" s="56">
        <f t="shared" ca="1" si="681"/>
        <v>0</v>
      </c>
      <c r="AC1496" s="56">
        <f t="shared" ca="1" si="681"/>
        <v>0</v>
      </c>
      <c r="AD1496" s="56">
        <f t="shared" ca="1" si="681"/>
        <v>0</v>
      </c>
      <c r="AE1496" s="56">
        <f t="shared" ca="1" si="681"/>
        <v>0</v>
      </c>
      <c r="AF1496" s="56">
        <f t="shared" ca="1" si="681"/>
        <v>0</v>
      </c>
      <c r="AG1496" s="56">
        <f t="shared" ca="1" si="681"/>
        <v>0</v>
      </c>
      <c r="AH1496" s="56">
        <f t="shared" ca="1" si="681"/>
        <v>0</v>
      </c>
      <c r="AI1496" s="56">
        <f t="shared" ca="1" si="681"/>
        <v>0</v>
      </c>
      <c r="AJ1496" s="56">
        <f t="shared" ca="1" si="682"/>
        <v>0</v>
      </c>
      <c r="AK1496" s="56">
        <f t="shared" ca="1" si="682"/>
        <v>0</v>
      </c>
      <c r="AL1496" s="56">
        <f t="shared" ca="1" si="682"/>
        <v>0</v>
      </c>
      <c r="AM1496" s="56">
        <f t="shared" ca="1" si="682"/>
        <v>0</v>
      </c>
      <c r="AN1496" s="56">
        <f t="shared" ca="1" si="682"/>
        <v>0</v>
      </c>
      <c r="AO1496" s="56">
        <f t="shared" ca="1" si="682"/>
        <v>0</v>
      </c>
      <c r="AP1496" s="56">
        <f t="shared" ca="1" si="682"/>
        <v>0</v>
      </c>
      <c r="AQ1496" s="56">
        <f t="shared" ca="1" si="682"/>
        <v>0</v>
      </c>
      <c r="AR1496" s="56">
        <f t="shared" ca="1" si="682"/>
        <v>0</v>
      </c>
      <c r="AS1496" s="56">
        <f t="shared" ca="1" si="682"/>
        <v>0</v>
      </c>
      <c r="AT1496" s="56">
        <f t="shared" ca="1" si="683"/>
        <v>0</v>
      </c>
      <c r="AU1496" s="56">
        <f t="shared" ca="1" si="683"/>
        <v>0</v>
      </c>
      <c r="AV1496" s="56">
        <f t="shared" ca="1" si="683"/>
        <v>0</v>
      </c>
      <c r="AW1496" s="56">
        <f t="shared" ca="1" si="683"/>
        <v>0</v>
      </c>
      <c r="AX1496" s="56">
        <f t="shared" ca="1" si="683"/>
        <v>0</v>
      </c>
      <c r="AY1496" s="56">
        <f t="shared" ca="1" si="683"/>
        <v>0</v>
      </c>
      <c r="AZ1496" s="56">
        <f t="shared" ca="1" si="683"/>
        <v>0</v>
      </c>
      <c r="BA1496" s="56">
        <f t="shared" ca="1" si="683"/>
        <v>0</v>
      </c>
      <c r="BB1496" s="56">
        <f t="shared" ca="1" si="683"/>
        <v>0</v>
      </c>
      <c r="BC1496" s="56">
        <f t="shared" ca="1" si="683"/>
        <v>0</v>
      </c>
      <c r="BD1496" s="56">
        <f t="shared" ca="1" si="683"/>
        <v>0</v>
      </c>
      <c r="BE1496" s="56">
        <f t="shared" ca="1" si="683"/>
        <v>0</v>
      </c>
      <c r="BF1496" s="56">
        <f t="shared" ca="1" si="683"/>
        <v>0</v>
      </c>
      <c r="BG1496" s="56">
        <f t="shared" ca="1" si="683"/>
        <v>0</v>
      </c>
      <c r="BH1496" s="1"/>
    </row>
    <row r="1497" spans="2:60" s="4" customFormat="1" ht="12" customHeight="1" x14ac:dyDescent="0.2">
      <c r="B1497" s="3" t="s">
        <v>1912</v>
      </c>
      <c r="C1497" s="4" t="s">
        <v>1912</v>
      </c>
      <c r="E1497" s="62"/>
      <c r="F1497" s="63" t="s">
        <v>1678</v>
      </c>
      <c r="G1497" s="50" t="s">
        <v>1678</v>
      </c>
      <c r="H1497" s="50" t="s">
        <v>1678</v>
      </c>
      <c r="I1497" s="51"/>
      <c r="J1497" s="52">
        <v>30</v>
      </c>
      <c r="K1497" s="52"/>
      <c r="L1497" s="53"/>
      <c r="M1497" s="54" t="str">
        <f t="shared" si="673"/>
        <v>-</v>
      </c>
      <c r="N1497" s="52">
        <f t="shared" si="674"/>
        <v>0</v>
      </c>
      <c r="O1497" s="55">
        <f t="shared" ca="1" si="675"/>
        <v>28</v>
      </c>
      <c r="P1497" s="55" t="str">
        <f t="shared" ca="1" si="676"/>
        <v>2019.7</v>
      </c>
      <c r="Q1497" s="56">
        <f t="shared" si="677"/>
        <v>0</v>
      </c>
      <c r="R1497" s="52" t="str">
        <f t="shared" si="678"/>
        <v/>
      </c>
      <c r="S1497" s="52"/>
      <c r="T1497" s="52" t="str">
        <f t="shared" si="679"/>
        <v>OV</v>
      </c>
      <c r="U1497" s="57" t="s">
        <v>178</v>
      </c>
      <c r="V1497" s="58">
        <f t="shared" ca="1" si="680"/>
        <v>0</v>
      </c>
      <c r="W1497" s="59"/>
      <c r="X1497" s="60"/>
      <c r="Y1497" s="61"/>
      <c r="Z1497" s="56">
        <f t="shared" ca="1" si="681"/>
        <v>0</v>
      </c>
      <c r="AA1497" s="56">
        <f t="shared" ca="1" si="681"/>
        <v>0</v>
      </c>
      <c r="AB1497" s="56">
        <f t="shared" ca="1" si="681"/>
        <v>0</v>
      </c>
      <c r="AC1497" s="56">
        <f t="shared" ca="1" si="681"/>
        <v>0</v>
      </c>
      <c r="AD1497" s="56">
        <f t="shared" ca="1" si="681"/>
        <v>0</v>
      </c>
      <c r="AE1497" s="56">
        <f t="shared" ca="1" si="681"/>
        <v>0</v>
      </c>
      <c r="AF1497" s="56">
        <f t="shared" ca="1" si="681"/>
        <v>0</v>
      </c>
      <c r="AG1497" s="56">
        <f t="shared" ca="1" si="681"/>
        <v>0</v>
      </c>
      <c r="AH1497" s="56">
        <f t="shared" ca="1" si="681"/>
        <v>0</v>
      </c>
      <c r="AI1497" s="56">
        <f t="shared" ca="1" si="681"/>
        <v>0</v>
      </c>
      <c r="AJ1497" s="56">
        <f t="shared" ca="1" si="682"/>
        <v>0</v>
      </c>
      <c r="AK1497" s="56">
        <f t="shared" ca="1" si="682"/>
        <v>0</v>
      </c>
      <c r="AL1497" s="56">
        <f t="shared" ca="1" si="682"/>
        <v>0</v>
      </c>
      <c r="AM1497" s="56">
        <f t="shared" ca="1" si="682"/>
        <v>0</v>
      </c>
      <c r="AN1497" s="56">
        <f t="shared" ca="1" si="682"/>
        <v>0</v>
      </c>
      <c r="AO1497" s="56">
        <f t="shared" ca="1" si="682"/>
        <v>0</v>
      </c>
      <c r="AP1497" s="56">
        <f t="shared" ca="1" si="682"/>
        <v>0</v>
      </c>
      <c r="AQ1497" s="56">
        <f t="shared" ca="1" si="682"/>
        <v>0</v>
      </c>
      <c r="AR1497" s="56">
        <f t="shared" ca="1" si="682"/>
        <v>0</v>
      </c>
      <c r="AS1497" s="56">
        <f t="shared" ca="1" si="682"/>
        <v>0</v>
      </c>
      <c r="AT1497" s="56">
        <f t="shared" ca="1" si="683"/>
        <v>0</v>
      </c>
      <c r="AU1497" s="56">
        <f t="shared" ca="1" si="683"/>
        <v>0</v>
      </c>
      <c r="AV1497" s="56">
        <f t="shared" ca="1" si="683"/>
        <v>0</v>
      </c>
      <c r="AW1497" s="56">
        <f t="shared" ca="1" si="683"/>
        <v>0</v>
      </c>
      <c r="AX1497" s="56">
        <f t="shared" ca="1" si="683"/>
        <v>0</v>
      </c>
      <c r="AY1497" s="56">
        <f t="shared" ca="1" si="683"/>
        <v>0</v>
      </c>
      <c r="AZ1497" s="56">
        <f t="shared" ca="1" si="683"/>
        <v>0</v>
      </c>
      <c r="BA1497" s="56">
        <f t="shared" ca="1" si="683"/>
        <v>0</v>
      </c>
      <c r="BB1497" s="56">
        <f t="shared" ca="1" si="683"/>
        <v>0</v>
      </c>
      <c r="BC1497" s="56">
        <f t="shared" ca="1" si="683"/>
        <v>0</v>
      </c>
      <c r="BD1497" s="56">
        <f t="shared" ca="1" si="683"/>
        <v>0</v>
      </c>
      <c r="BE1497" s="56">
        <f t="shared" ca="1" si="683"/>
        <v>0</v>
      </c>
      <c r="BF1497" s="56">
        <f t="shared" ca="1" si="683"/>
        <v>0</v>
      </c>
      <c r="BG1497" s="56">
        <f t="shared" ca="1" si="683"/>
        <v>0</v>
      </c>
      <c r="BH1497" s="1"/>
    </row>
    <row r="1498" spans="2:60" s="4" customFormat="1" ht="12" customHeight="1" x14ac:dyDescent="0.2">
      <c r="B1498" s="3" t="s">
        <v>1912</v>
      </c>
      <c r="C1498" s="4" t="s">
        <v>1912</v>
      </c>
      <c r="E1498" s="62"/>
      <c r="F1498" s="63" t="s">
        <v>1678</v>
      </c>
      <c r="G1498" s="50" t="s">
        <v>1678</v>
      </c>
      <c r="H1498" s="50" t="s">
        <v>1678</v>
      </c>
      <c r="I1498" s="51"/>
      <c r="J1498" s="52">
        <v>30</v>
      </c>
      <c r="K1498" s="52"/>
      <c r="L1498" s="53"/>
      <c r="M1498" s="54" t="str">
        <f t="shared" si="673"/>
        <v>-</v>
      </c>
      <c r="N1498" s="52">
        <f t="shared" si="674"/>
        <v>0</v>
      </c>
      <c r="O1498" s="55">
        <f t="shared" ca="1" si="675"/>
        <v>28</v>
      </c>
      <c r="P1498" s="55" t="str">
        <f t="shared" ca="1" si="676"/>
        <v>2019.7</v>
      </c>
      <c r="Q1498" s="56">
        <f t="shared" si="677"/>
        <v>0</v>
      </c>
      <c r="R1498" s="52" t="str">
        <f t="shared" si="678"/>
        <v/>
      </c>
      <c r="S1498" s="52"/>
      <c r="T1498" s="52" t="str">
        <f t="shared" si="679"/>
        <v>OV</v>
      </c>
      <c r="U1498" s="57" t="s">
        <v>178</v>
      </c>
      <c r="V1498" s="58">
        <f t="shared" ca="1" si="680"/>
        <v>0</v>
      </c>
      <c r="W1498" s="59"/>
      <c r="X1498" s="60"/>
      <c r="Y1498" s="61"/>
      <c r="Z1498" s="56">
        <f t="shared" ca="1" si="681"/>
        <v>0</v>
      </c>
      <c r="AA1498" s="56">
        <f t="shared" ca="1" si="681"/>
        <v>0</v>
      </c>
      <c r="AB1498" s="56">
        <f t="shared" ca="1" si="681"/>
        <v>0</v>
      </c>
      <c r="AC1498" s="56">
        <f t="shared" ca="1" si="681"/>
        <v>0</v>
      </c>
      <c r="AD1498" s="56">
        <f t="shared" ca="1" si="681"/>
        <v>0</v>
      </c>
      <c r="AE1498" s="56">
        <f t="shared" ca="1" si="681"/>
        <v>0</v>
      </c>
      <c r="AF1498" s="56">
        <f t="shared" ca="1" si="681"/>
        <v>0</v>
      </c>
      <c r="AG1498" s="56">
        <f t="shared" ca="1" si="681"/>
        <v>0</v>
      </c>
      <c r="AH1498" s="56">
        <f t="shared" ca="1" si="681"/>
        <v>0</v>
      </c>
      <c r="AI1498" s="56">
        <f t="shared" ca="1" si="681"/>
        <v>0</v>
      </c>
      <c r="AJ1498" s="56">
        <f t="shared" ca="1" si="682"/>
        <v>0</v>
      </c>
      <c r="AK1498" s="56">
        <f t="shared" ca="1" si="682"/>
        <v>0</v>
      </c>
      <c r="AL1498" s="56">
        <f t="shared" ca="1" si="682"/>
        <v>0</v>
      </c>
      <c r="AM1498" s="56">
        <f t="shared" ca="1" si="682"/>
        <v>0</v>
      </c>
      <c r="AN1498" s="56">
        <f t="shared" ca="1" si="682"/>
        <v>0</v>
      </c>
      <c r="AO1498" s="56">
        <f t="shared" ca="1" si="682"/>
        <v>0</v>
      </c>
      <c r="AP1498" s="56">
        <f t="shared" ca="1" si="682"/>
        <v>0</v>
      </c>
      <c r="AQ1498" s="56">
        <f t="shared" ca="1" si="682"/>
        <v>0</v>
      </c>
      <c r="AR1498" s="56">
        <f t="shared" ca="1" si="682"/>
        <v>0</v>
      </c>
      <c r="AS1498" s="56">
        <f t="shared" ca="1" si="682"/>
        <v>0</v>
      </c>
      <c r="AT1498" s="56">
        <f t="shared" ca="1" si="683"/>
        <v>0</v>
      </c>
      <c r="AU1498" s="56">
        <f t="shared" ca="1" si="683"/>
        <v>0</v>
      </c>
      <c r="AV1498" s="56">
        <f t="shared" ca="1" si="683"/>
        <v>0</v>
      </c>
      <c r="AW1498" s="56">
        <f t="shared" ca="1" si="683"/>
        <v>0</v>
      </c>
      <c r="AX1498" s="56">
        <f t="shared" ca="1" si="683"/>
        <v>0</v>
      </c>
      <c r="AY1498" s="56">
        <f t="shared" ca="1" si="683"/>
        <v>0</v>
      </c>
      <c r="AZ1498" s="56">
        <f t="shared" ca="1" si="683"/>
        <v>0</v>
      </c>
      <c r="BA1498" s="56">
        <f t="shared" ca="1" si="683"/>
        <v>0</v>
      </c>
      <c r="BB1498" s="56">
        <f t="shared" ca="1" si="683"/>
        <v>0</v>
      </c>
      <c r="BC1498" s="56">
        <f t="shared" ca="1" si="683"/>
        <v>0</v>
      </c>
      <c r="BD1498" s="56">
        <f t="shared" ca="1" si="683"/>
        <v>0</v>
      </c>
      <c r="BE1498" s="56">
        <f t="shared" ca="1" si="683"/>
        <v>0</v>
      </c>
      <c r="BF1498" s="56">
        <f t="shared" ca="1" si="683"/>
        <v>0</v>
      </c>
      <c r="BG1498" s="56">
        <f t="shared" ca="1" si="683"/>
        <v>0</v>
      </c>
      <c r="BH1498" s="1"/>
    </row>
    <row r="1499" spans="2:60" s="4" customFormat="1" ht="12" customHeight="1" x14ac:dyDescent="0.2">
      <c r="B1499" s="3" t="s">
        <v>1912</v>
      </c>
      <c r="C1499" s="4" t="s">
        <v>1912</v>
      </c>
      <c r="E1499" s="62"/>
      <c r="F1499" s="63" t="s">
        <v>1678</v>
      </c>
      <c r="G1499" s="50" t="s">
        <v>1678</v>
      </c>
      <c r="H1499" s="50" t="s">
        <v>1678</v>
      </c>
      <c r="I1499" s="51"/>
      <c r="J1499" s="52">
        <v>30</v>
      </c>
      <c r="K1499" s="52"/>
      <c r="L1499" s="53"/>
      <c r="M1499" s="54" t="str">
        <f t="shared" si="673"/>
        <v>-</v>
      </c>
      <c r="N1499" s="52">
        <f t="shared" si="674"/>
        <v>0</v>
      </c>
      <c r="O1499" s="55">
        <f t="shared" ca="1" si="675"/>
        <v>28</v>
      </c>
      <c r="P1499" s="55" t="str">
        <f t="shared" ca="1" si="676"/>
        <v>2019.7</v>
      </c>
      <c r="Q1499" s="56">
        <f t="shared" si="677"/>
        <v>0</v>
      </c>
      <c r="R1499" s="52" t="str">
        <f t="shared" si="678"/>
        <v/>
      </c>
      <c r="S1499" s="52"/>
      <c r="T1499" s="52" t="str">
        <f t="shared" si="679"/>
        <v>OV</v>
      </c>
      <c r="U1499" s="57" t="s">
        <v>178</v>
      </c>
      <c r="V1499" s="58">
        <f t="shared" ca="1" si="680"/>
        <v>0</v>
      </c>
      <c r="W1499" s="59"/>
      <c r="X1499" s="60"/>
      <c r="Y1499" s="61"/>
      <c r="Z1499" s="56">
        <f t="shared" ca="1" si="681"/>
        <v>0</v>
      </c>
      <c r="AA1499" s="56">
        <f t="shared" ca="1" si="681"/>
        <v>0</v>
      </c>
      <c r="AB1499" s="56">
        <f t="shared" ca="1" si="681"/>
        <v>0</v>
      </c>
      <c r="AC1499" s="56">
        <f t="shared" ca="1" si="681"/>
        <v>0</v>
      </c>
      <c r="AD1499" s="56">
        <f t="shared" ca="1" si="681"/>
        <v>0</v>
      </c>
      <c r="AE1499" s="56">
        <f t="shared" ca="1" si="681"/>
        <v>0</v>
      </c>
      <c r="AF1499" s="56">
        <f t="shared" ca="1" si="681"/>
        <v>0</v>
      </c>
      <c r="AG1499" s="56">
        <f t="shared" ca="1" si="681"/>
        <v>0</v>
      </c>
      <c r="AH1499" s="56">
        <f t="shared" ca="1" si="681"/>
        <v>0</v>
      </c>
      <c r="AI1499" s="56">
        <f t="shared" ca="1" si="681"/>
        <v>0</v>
      </c>
      <c r="AJ1499" s="56">
        <f t="shared" ca="1" si="682"/>
        <v>0</v>
      </c>
      <c r="AK1499" s="56">
        <f t="shared" ca="1" si="682"/>
        <v>0</v>
      </c>
      <c r="AL1499" s="56">
        <f t="shared" ca="1" si="682"/>
        <v>0</v>
      </c>
      <c r="AM1499" s="56">
        <f t="shared" ca="1" si="682"/>
        <v>0</v>
      </c>
      <c r="AN1499" s="56">
        <f t="shared" ca="1" si="682"/>
        <v>0</v>
      </c>
      <c r="AO1499" s="56">
        <f t="shared" ca="1" si="682"/>
        <v>0</v>
      </c>
      <c r="AP1499" s="56">
        <f t="shared" ca="1" si="682"/>
        <v>0</v>
      </c>
      <c r="AQ1499" s="56">
        <f t="shared" ca="1" si="682"/>
        <v>0</v>
      </c>
      <c r="AR1499" s="56">
        <f t="shared" ca="1" si="682"/>
        <v>0</v>
      </c>
      <c r="AS1499" s="56">
        <f t="shared" ca="1" si="682"/>
        <v>0</v>
      </c>
      <c r="AT1499" s="56">
        <f t="shared" ca="1" si="683"/>
        <v>0</v>
      </c>
      <c r="AU1499" s="56">
        <f t="shared" ca="1" si="683"/>
        <v>0</v>
      </c>
      <c r="AV1499" s="56">
        <f t="shared" ca="1" si="683"/>
        <v>0</v>
      </c>
      <c r="AW1499" s="56">
        <f t="shared" ca="1" si="683"/>
        <v>0</v>
      </c>
      <c r="AX1499" s="56">
        <f t="shared" ca="1" si="683"/>
        <v>0</v>
      </c>
      <c r="AY1499" s="56">
        <f t="shared" ca="1" si="683"/>
        <v>0</v>
      </c>
      <c r="AZ1499" s="56">
        <f t="shared" ca="1" si="683"/>
        <v>0</v>
      </c>
      <c r="BA1499" s="56">
        <f t="shared" ca="1" si="683"/>
        <v>0</v>
      </c>
      <c r="BB1499" s="56">
        <f t="shared" ca="1" si="683"/>
        <v>0</v>
      </c>
      <c r="BC1499" s="56">
        <f t="shared" ca="1" si="683"/>
        <v>0</v>
      </c>
      <c r="BD1499" s="56">
        <f t="shared" ca="1" si="683"/>
        <v>0</v>
      </c>
      <c r="BE1499" s="56">
        <f t="shared" ca="1" si="683"/>
        <v>0</v>
      </c>
      <c r="BF1499" s="56">
        <f t="shared" ca="1" si="683"/>
        <v>0</v>
      </c>
      <c r="BG1499" s="56">
        <f t="shared" ca="1" si="683"/>
        <v>0</v>
      </c>
      <c r="BH1499" s="1"/>
    </row>
    <row r="1500" spans="2:60" s="4" customFormat="1" ht="12" customHeight="1" x14ac:dyDescent="0.2">
      <c r="B1500" s="3" t="s">
        <v>1912</v>
      </c>
      <c r="C1500" s="4" t="s">
        <v>1912</v>
      </c>
      <c r="E1500" s="62"/>
      <c r="F1500" s="63" t="s">
        <v>1678</v>
      </c>
      <c r="G1500" s="50" t="s">
        <v>1678</v>
      </c>
      <c r="H1500" s="50" t="s">
        <v>1678</v>
      </c>
      <c r="I1500" s="51"/>
      <c r="J1500" s="52">
        <v>30</v>
      </c>
      <c r="K1500" s="52"/>
      <c r="L1500" s="53">
        <v>43599</v>
      </c>
      <c r="M1500" s="54">
        <f t="shared" si="673"/>
        <v>2</v>
      </c>
      <c r="N1500" s="52">
        <f t="shared" si="674"/>
        <v>20</v>
      </c>
      <c r="O1500" s="55">
        <f t="shared" ca="1" si="675"/>
        <v>28</v>
      </c>
      <c r="P1500" s="55" t="str">
        <f t="shared" ca="1" si="676"/>
        <v>2019.7</v>
      </c>
      <c r="Q1500" s="56">
        <f t="shared" si="677"/>
        <v>11789.312458022992</v>
      </c>
      <c r="R1500" s="52">
        <f t="shared" ca="1" si="678"/>
        <v>57</v>
      </c>
      <c r="S1500" s="52"/>
      <c r="T1500" s="52" t="str">
        <f t="shared" ca="1" si="679"/>
        <v>OV</v>
      </c>
      <c r="U1500" s="57" t="s">
        <v>178</v>
      </c>
      <c r="V1500" s="58">
        <f t="shared" ca="1" si="680"/>
        <v>0</v>
      </c>
      <c r="W1500" s="59"/>
      <c r="X1500" s="60"/>
      <c r="Y1500" s="61">
        <f>145789.312458023-100000-34000</f>
        <v>11789.312458022992</v>
      </c>
      <c r="Z1500" s="56">
        <f t="shared" ca="1" si="681"/>
        <v>0</v>
      </c>
      <c r="AA1500" s="56">
        <f t="shared" ca="1" si="681"/>
        <v>0</v>
      </c>
      <c r="AB1500" s="56">
        <f t="shared" ca="1" si="681"/>
        <v>0</v>
      </c>
      <c r="AC1500" s="56">
        <f t="shared" ca="1" si="681"/>
        <v>0</v>
      </c>
      <c r="AD1500" s="56">
        <f t="shared" ca="1" si="681"/>
        <v>0</v>
      </c>
      <c r="AE1500" s="56">
        <f t="shared" ca="1" si="681"/>
        <v>0</v>
      </c>
      <c r="AF1500" s="56">
        <f t="shared" ca="1" si="681"/>
        <v>0</v>
      </c>
      <c r="AG1500" s="56">
        <f t="shared" ca="1" si="681"/>
        <v>0</v>
      </c>
      <c r="AH1500" s="56">
        <f t="shared" ca="1" si="681"/>
        <v>0</v>
      </c>
      <c r="AI1500" s="56">
        <f t="shared" ca="1" si="681"/>
        <v>11789.312458022992</v>
      </c>
      <c r="AJ1500" s="56">
        <f t="shared" ca="1" si="682"/>
        <v>0</v>
      </c>
      <c r="AK1500" s="56">
        <f t="shared" ca="1" si="682"/>
        <v>0</v>
      </c>
      <c r="AL1500" s="56">
        <f t="shared" ca="1" si="682"/>
        <v>0</v>
      </c>
      <c r="AM1500" s="56">
        <f t="shared" ca="1" si="682"/>
        <v>0</v>
      </c>
      <c r="AN1500" s="56">
        <f t="shared" ca="1" si="682"/>
        <v>0</v>
      </c>
      <c r="AO1500" s="56">
        <f t="shared" ca="1" si="682"/>
        <v>0</v>
      </c>
      <c r="AP1500" s="56">
        <f t="shared" ca="1" si="682"/>
        <v>0</v>
      </c>
      <c r="AQ1500" s="56">
        <f t="shared" ca="1" si="682"/>
        <v>0</v>
      </c>
      <c r="AR1500" s="56">
        <f t="shared" ca="1" si="682"/>
        <v>0</v>
      </c>
      <c r="AS1500" s="56">
        <f t="shared" ca="1" si="682"/>
        <v>0</v>
      </c>
      <c r="AT1500" s="56">
        <f t="shared" ca="1" si="683"/>
        <v>0</v>
      </c>
      <c r="AU1500" s="56">
        <f t="shared" ca="1" si="683"/>
        <v>0</v>
      </c>
      <c r="AV1500" s="56">
        <f t="shared" ca="1" si="683"/>
        <v>0</v>
      </c>
      <c r="AW1500" s="56">
        <f t="shared" ca="1" si="683"/>
        <v>0</v>
      </c>
      <c r="AX1500" s="56">
        <f t="shared" ca="1" si="683"/>
        <v>0</v>
      </c>
      <c r="AY1500" s="56">
        <f t="shared" ca="1" si="683"/>
        <v>0</v>
      </c>
      <c r="AZ1500" s="56">
        <f t="shared" ca="1" si="683"/>
        <v>0</v>
      </c>
      <c r="BA1500" s="56">
        <f t="shared" ca="1" si="683"/>
        <v>0</v>
      </c>
      <c r="BB1500" s="56">
        <f t="shared" ca="1" si="683"/>
        <v>0</v>
      </c>
      <c r="BC1500" s="56">
        <f t="shared" ca="1" si="683"/>
        <v>0</v>
      </c>
      <c r="BD1500" s="56">
        <f t="shared" ca="1" si="683"/>
        <v>0</v>
      </c>
      <c r="BE1500" s="56">
        <f t="shared" ca="1" si="683"/>
        <v>0</v>
      </c>
      <c r="BF1500" s="56">
        <f t="shared" ca="1" si="683"/>
        <v>0</v>
      </c>
      <c r="BG1500" s="56">
        <f t="shared" ca="1" si="683"/>
        <v>0</v>
      </c>
      <c r="BH1500" s="1"/>
    </row>
    <row r="1501" spans="2:60" s="4" customFormat="1" ht="12" customHeight="1" x14ac:dyDescent="0.2">
      <c r="B1501" s="3" t="s">
        <v>1912</v>
      </c>
      <c r="C1501" s="4" t="s">
        <v>1912</v>
      </c>
      <c r="E1501" s="62"/>
      <c r="F1501" s="63" t="s">
        <v>1678</v>
      </c>
      <c r="G1501" s="50" t="s">
        <v>1678</v>
      </c>
      <c r="H1501" s="50" t="s">
        <v>1678</v>
      </c>
      <c r="I1501" s="51"/>
      <c r="J1501" s="52">
        <v>30</v>
      </c>
      <c r="K1501" s="52"/>
      <c r="L1501" s="53">
        <v>43606</v>
      </c>
      <c r="M1501" s="54">
        <f t="shared" si="673"/>
        <v>2</v>
      </c>
      <c r="N1501" s="52">
        <f t="shared" si="674"/>
        <v>21</v>
      </c>
      <c r="O1501" s="55">
        <f t="shared" ca="1" si="675"/>
        <v>28</v>
      </c>
      <c r="P1501" s="55" t="str">
        <f t="shared" ca="1" si="676"/>
        <v>2019.7</v>
      </c>
      <c r="Q1501" s="56">
        <f t="shared" si="677"/>
        <v>0</v>
      </c>
      <c r="R1501" s="52">
        <f t="shared" ca="1" si="678"/>
        <v>50</v>
      </c>
      <c r="S1501" s="52"/>
      <c r="T1501" s="52" t="str">
        <f t="shared" ca="1" si="679"/>
        <v>OV</v>
      </c>
      <c r="U1501" s="57" t="s">
        <v>178</v>
      </c>
      <c r="V1501" s="58">
        <f t="shared" ca="1" si="680"/>
        <v>0</v>
      </c>
      <c r="W1501" s="59"/>
      <c r="X1501" s="60"/>
      <c r="Y1501" s="61">
        <v>0</v>
      </c>
      <c r="Z1501" s="56">
        <f t="shared" ca="1" si="681"/>
        <v>0</v>
      </c>
      <c r="AA1501" s="56">
        <f t="shared" ca="1" si="681"/>
        <v>0</v>
      </c>
      <c r="AB1501" s="56">
        <f t="shared" ca="1" si="681"/>
        <v>0</v>
      </c>
      <c r="AC1501" s="56">
        <f t="shared" ca="1" si="681"/>
        <v>0</v>
      </c>
      <c r="AD1501" s="56">
        <f t="shared" ca="1" si="681"/>
        <v>0</v>
      </c>
      <c r="AE1501" s="56">
        <f t="shared" ca="1" si="681"/>
        <v>0</v>
      </c>
      <c r="AF1501" s="56">
        <f t="shared" ca="1" si="681"/>
        <v>0</v>
      </c>
      <c r="AG1501" s="56">
        <f t="shared" ca="1" si="681"/>
        <v>0</v>
      </c>
      <c r="AH1501" s="56">
        <f t="shared" ca="1" si="681"/>
        <v>0</v>
      </c>
      <c r="AI1501" s="56">
        <f t="shared" ca="1" si="681"/>
        <v>0</v>
      </c>
      <c r="AJ1501" s="56">
        <f t="shared" ca="1" si="682"/>
        <v>0</v>
      </c>
      <c r="AK1501" s="56">
        <f t="shared" ca="1" si="682"/>
        <v>0</v>
      </c>
      <c r="AL1501" s="56">
        <f t="shared" ca="1" si="682"/>
        <v>0</v>
      </c>
      <c r="AM1501" s="56">
        <f t="shared" ca="1" si="682"/>
        <v>0</v>
      </c>
      <c r="AN1501" s="56">
        <f t="shared" ca="1" si="682"/>
        <v>0</v>
      </c>
      <c r="AO1501" s="56">
        <f t="shared" ca="1" si="682"/>
        <v>0</v>
      </c>
      <c r="AP1501" s="56">
        <f t="shared" ca="1" si="682"/>
        <v>0</v>
      </c>
      <c r="AQ1501" s="56">
        <f t="shared" ca="1" si="682"/>
        <v>0</v>
      </c>
      <c r="AR1501" s="56">
        <f t="shared" ca="1" si="682"/>
        <v>0</v>
      </c>
      <c r="AS1501" s="56">
        <f t="shared" ca="1" si="682"/>
        <v>0</v>
      </c>
      <c r="AT1501" s="56">
        <f t="shared" ca="1" si="683"/>
        <v>0</v>
      </c>
      <c r="AU1501" s="56">
        <f t="shared" ca="1" si="683"/>
        <v>0</v>
      </c>
      <c r="AV1501" s="56">
        <f t="shared" ca="1" si="683"/>
        <v>0</v>
      </c>
      <c r="AW1501" s="56">
        <f t="shared" ca="1" si="683"/>
        <v>0</v>
      </c>
      <c r="AX1501" s="56">
        <f t="shared" ca="1" si="683"/>
        <v>0</v>
      </c>
      <c r="AY1501" s="56">
        <f t="shared" ca="1" si="683"/>
        <v>0</v>
      </c>
      <c r="AZ1501" s="56">
        <f t="shared" ca="1" si="683"/>
        <v>0</v>
      </c>
      <c r="BA1501" s="56">
        <f t="shared" ca="1" si="683"/>
        <v>0</v>
      </c>
      <c r="BB1501" s="56">
        <f t="shared" ca="1" si="683"/>
        <v>0</v>
      </c>
      <c r="BC1501" s="56">
        <f t="shared" ca="1" si="683"/>
        <v>0</v>
      </c>
      <c r="BD1501" s="56">
        <f t="shared" ca="1" si="683"/>
        <v>0</v>
      </c>
      <c r="BE1501" s="56">
        <f t="shared" ca="1" si="683"/>
        <v>0</v>
      </c>
      <c r="BF1501" s="56">
        <f t="shared" ca="1" si="683"/>
        <v>0</v>
      </c>
      <c r="BG1501" s="56">
        <f t="shared" ca="1" si="683"/>
        <v>0</v>
      </c>
      <c r="BH1501" s="1"/>
    </row>
    <row r="1502" spans="2:60" s="4" customFormat="1" ht="12" customHeight="1" x14ac:dyDescent="0.2">
      <c r="B1502" s="3" t="s">
        <v>1912</v>
      </c>
      <c r="C1502" s="4" t="s">
        <v>1912</v>
      </c>
      <c r="E1502" s="62"/>
      <c r="F1502" s="63" t="s">
        <v>1678</v>
      </c>
      <c r="G1502" s="50" t="s">
        <v>1678</v>
      </c>
      <c r="H1502" s="50" t="s">
        <v>1678</v>
      </c>
      <c r="I1502" s="51"/>
      <c r="J1502" s="52">
        <v>30</v>
      </c>
      <c r="K1502" s="52"/>
      <c r="L1502" s="53">
        <v>43613</v>
      </c>
      <c r="M1502" s="54">
        <f t="shared" si="673"/>
        <v>2</v>
      </c>
      <c r="N1502" s="52">
        <f t="shared" si="674"/>
        <v>22</v>
      </c>
      <c r="O1502" s="55">
        <f t="shared" ca="1" si="675"/>
        <v>28</v>
      </c>
      <c r="P1502" s="55" t="str">
        <f t="shared" ca="1" si="676"/>
        <v>2019.7</v>
      </c>
      <c r="Q1502" s="56">
        <f t="shared" si="677"/>
        <v>0</v>
      </c>
      <c r="R1502" s="52">
        <f t="shared" ca="1" si="678"/>
        <v>43</v>
      </c>
      <c r="S1502" s="52"/>
      <c r="T1502" s="52" t="str">
        <f t="shared" ca="1" si="679"/>
        <v>OV</v>
      </c>
      <c r="U1502" s="57" t="s">
        <v>178</v>
      </c>
      <c r="V1502" s="58">
        <f t="shared" ca="1" si="680"/>
        <v>0</v>
      </c>
      <c r="W1502" s="59"/>
      <c r="X1502" s="60"/>
      <c r="Y1502" s="61">
        <v>0</v>
      </c>
      <c r="Z1502" s="56">
        <f t="shared" ca="1" si="681"/>
        <v>0</v>
      </c>
      <c r="AA1502" s="56">
        <f t="shared" ca="1" si="681"/>
        <v>0</v>
      </c>
      <c r="AB1502" s="56">
        <f t="shared" ca="1" si="681"/>
        <v>0</v>
      </c>
      <c r="AC1502" s="56">
        <f t="shared" ca="1" si="681"/>
        <v>0</v>
      </c>
      <c r="AD1502" s="56">
        <f t="shared" ca="1" si="681"/>
        <v>0</v>
      </c>
      <c r="AE1502" s="56">
        <f t="shared" ca="1" si="681"/>
        <v>0</v>
      </c>
      <c r="AF1502" s="56">
        <f t="shared" ca="1" si="681"/>
        <v>0</v>
      </c>
      <c r="AG1502" s="56">
        <f t="shared" ca="1" si="681"/>
        <v>0</v>
      </c>
      <c r="AH1502" s="56">
        <f t="shared" ca="1" si="681"/>
        <v>0</v>
      </c>
      <c r="AI1502" s="56">
        <f t="shared" ca="1" si="681"/>
        <v>0</v>
      </c>
      <c r="AJ1502" s="56">
        <f t="shared" ca="1" si="682"/>
        <v>0</v>
      </c>
      <c r="AK1502" s="56">
        <f t="shared" ca="1" si="682"/>
        <v>0</v>
      </c>
      <c r="AL1502" s="56">
        <f t="shared" ca="1" si="682"/>
        <v>0</v>
      </c>
      <c r="AM1502" s="56">
        <f t="shared" ca="1" si="682"/>
        <v>0</v>
      </c>
      <c r="AN1502" s="56">
        <f t="shared" ca="1" si="682"/>
        <v>0</v>
      </c>
      <c r="AO1502" s="56">
        <f t="shared" ca="1" si="682"/>
        <v>0</v>
      </c>
      <c r="AP1502" s="56">
        <f t="shared" ca="1" si="682"/>
        <v>0</v>
      </c>
      <c r="AQ1502" s="56">
        <f t="shared" ca="1" si="682"/>
        <v>0</v>
      </c>
      <c r="AR1502" s="56">
        <f t="shared" ca="1" si="682"/>
        <v>0</v>
      </c>
      <c r="AS1502" s="56">
        <f t="shared" ca="1" si="682"/>
        <v>0</v>
      </c>
      <c r="AT1502" s="56">
        <f t="shared" ca="1" si="683"/>
        <v>0</v>
      </c>
      <c r="AU1502" s="56">
        <f t="shared" ca="1" si="683"/>
        <v>0</v>
      </c>
      <c r="AV1502" s="56">
        <f t="shared" ca="1" si="683"/>
        <v>0</v>
      </c>
      <c r="AW1502" s="56">
        <f t="shared" ca="1" si="683"/>
        <v>0</v>
      </c>
      <c r="AX1502" s="56">
        <f t="shared" ca="1" si="683"/>
        <v>0</v>
      </c>
      <c r="AY1502" s="56">
        <f t="shared" ca="1" si="683"/>
        <v>0</v>
      </c>
      <c r="AZ1502" s="56">
        <f t="shared" ca="1" si="683"/>
        <v>0</v>
      </c>
      <c r="BA1502" s="56">
        <f t="shared" ca="1" si="683"/>
        <v>0</v>
      </c>
      <c r="BB1502" s="56">
        <f t="shared" ca="1" si="683"/>
        <v>0</v>
      </c>
      <c r="BC1502" s="56">
        <f t="shared" ca="1" si="683"/>
        <v>0</v>
      </c>
      <c r="BD1502" s="56">
        <f t="shared" ca="1" si="683"/>
        <v>0</v>
      </c>
      <c r="BE1502" s="56">
        <f t="shared" ca="1" si="683"/>
        <v>0</v>
      </c>
      <c r="BF1502" s="56">
        <f t="shared" ca="1" si="683"/>
        <v>0</v>
      </c>
      <c r="BG1502" s="56">
        <f t="shared" ca="1" si="683"/>
        <v>0</v>
      </c>
      <c r="BH1502" s="1"/>
    </row>
    <row r="1503" spans="2:60" s="4" customFormat="1" ht="12" customHeight="1" x14ac:dyDescent="0.2">
      <c r="B1503" s="3" t="s">
        <v>1912</v>
      </c>
      <c r="C1503" s="4" t="s">
        <v>1912</v>
      </c>
      <c r="E1503" s="62"/>
      <c r="F1503" s="63" t="s">
        <v>1678</v>
      </c>
      <c r="G1503" s="50" t="s">
        <v>1678</v>
      </c>
      <c r="H1503" s="50" t="s">
        <v>1678</v>
      </c>
      <c r="I1503" s="51"/>
      <c r="J1503" s="52">
        <v>30</v>
      </c>
      <c r="K1503" s="52"/>
      <c r="L1503" s="53">
        <v>43620</v>
      </c>
      <c r="M1503" s="54">
        <f t="shared" si="673"/>
        <v>2</v>
      </c>
      <c r="N1503" s="52">
        <f t="shared" si="674"/>
        <v>23</v>
      </c>
      <c r="O1503" s="55">
        <f t="shared" ca="1" si="675"/>
        <v>28</v>
      </c>
      <c r="P1503" s="55" t="str">
        <f t="shared" ca="1" si="676"/>
        <v>2019.7</v>
      </c>
      <c r="Q1503" s="56">
        <f t="shared" si="677"/>
        <v>0</v>
      </c>
      <c r="R1503" s="52">
        <f t="shared" ca="1" si="678"/>
        <v>36</v>
      </c>
      <c r="S1503" s="52"/>
      <c r="T1503" s="52" t="str">
        <f t="shared" ca="1" si="679"/>
        <v>OV</v>
      </c>
      <c r="U1503" s="57" t="s">
        <v>178</v>
      </c>
      <c r="V1503" s="58">
        <f t="shared" ca="1" si="680"/>
        <v>0</v>
      </c>
      <c r="W1503" s="59"/>
      <c r="X1503" s="60"/>
      <c r="Y1503" s="61">
        <v>0</v>
      </c>
      <c r="Z1503" s="56">
        <f t="shared" ca="1" si="681"/>
        <v>0</v>
      </c>
      <c r="AA1503" s="56">
        <f t="shared" ca="1" si="681"/>
        <v>0</v>
      </c>
      <c r="AB1503" s="56">
        <f t="shared" ca="1" si="681"/>
        <v>0</v>
      </c>
      <c r="AC1503" s="56">
        <f t="shared" ca="1" si="681"/>
        <v>0</v>
      </c>
      <c r="AD1503" s="56">
        <f t="shared" ca="1" si="681"/>
        <v>0</v>
      </c>
      <c r="AE1503" s="56">
        <f t="shared" ca="1" si="681"/>
        <v>0</v>
      </c>
      <c r="AF1503" s="56">
        <f t="shared" ca="1" si="681"/>
        <v>0</v>
      </c>
      <c r="AG1503" s="56">
        <f t="shared" ca="1" si="681"/>
        <v>0</v>
      </c>
      <c r="AH1503" s="56">
        <f t="shared" ca="1" si="681"/>
        <v>0</v>
      </c>
      <c r="AI1503" s="56">
        <f t="shared" ca="1" si="681"/>
        <v>0</v>
      </c>
      <c r="AJ1503" s="56">
        <f t="shared" ca="1" si="682"/>
        <v>0</v>
      </c>
      <c r="AK1503" s="56">
        <f t="shared" ca="1" si="682"/>
        <v>0</v>
      </c>
      <c r="AL1503" s="56">
        <f t="shared" ca="1" si="682"/>
        <v>0</v>
      </c>
      <c r="AM1503" s="56">
        <f t="shared" ca="1" si="682"/>
        <v>0</v>
      </c>
      <c r="AN1503" s="56">
        <f t="shared" ca="1" si="682"/>
        <v>0</v>
      </c>
      <c r="AO1503" s="56">
        <f t="shared" ca="1" si="682"/>
        <v>0</v>
      </c>
      <c r="AP1503" s="56">
        <f t="shared" ca="1" si="682"/>
        <v>0</v>
      </c>
      <c r="AQ1503" s="56">
        <f t="shared" ca="1" si="682"/>
        <v>0</v>
      </c>
      <c r="AR1503" s="56">
        <f t="shared" ca="1" si="682"/>
        <v>0</v>
      </c>
      <c r="AS1503" s="56">
        <f t="shared" ca="1" si="682"/>
        <v>0</v>
      </c>
      <c r="AT1503" s="56">
        <f t="shared" ca="1" si="683"/>
        <v>0</v>
      </c>
      <c r="AU1503" s="56">
        <f t="shared" ca="1" si="683"/>
        <v>0</v>
      </c>
      <c r="AV1503" s="56">
        <f t="shared" ca="1" si="683"/>
        <v>0</v>
      </c>
      <c r="AW1503" s="56">
        <f t="shared" ca="1" si="683"/>
        <v>0</v>
      </c>
      <c r="AX1503" s="56">
        <f t="shared" ca="1" si="683"/>
        <v>0</v>
      </c>
      <c r="AY1503" s="56">
        <f t="shared" ca="1" si="683"/>
        <v>0</v>
      </c>
      <c r="AZ1503" s="56">
        <f t="shared" ca="1" si="683"/>
        <v>0</v>
      </c>
      <c r="BA1503" s="56">
        <f t="shared" ca="1" si="683"/>
        <v>0</v>
      </c>
      <c r="BB1503" s="56">
        <f t="shared" ca="1" si="683"/>
        <v>0</v>
      </c>
      <c r="BC1503" s="56">
        <f t="shared" ca="1" si="683"/>
        <v>0</v>
      </c>
      <c r="BD1503" s="56">
        <f t="shared" ca="1" si="683"/>
        <v>0</v>
      </c>
      <c r="BE1503" s="56">
        <f t="shared" ca="1" si="683"/>
        <v>0</v>
      </c>
      <c r="BF1503" s="56">
        <f t="shared" ca="1" si="683"/>
        <v>0</v>
      </c>
      <c r="BG1503" s="56">
        <f t="shared" ca="1" si="683"/>
        <v>0</v>
      </c>
      <c r="BH1503" s="1"/>
    </row>
    <row r="1504" spans="2:60" s="4" customFormat="1" ht="12" customHeight="1" x14ac:dyDescent="0.2">
      <c r="B1504" s="3" t="s">
        <v>1912</v>
      </c>
      <c r="C1504" s="4" t="s">
        <v>1912</v>
      </c>
      <c r="E1504" s="62"/>
      <c r="F1504" s="63" t="s">
        <v>1678</v>
      </c>
      <c r="G1504" s="50" t="s">
        <v>1678</v>
      </c>
      <c r="H1504" s="50" t="s">
        <v>1678</v>
      </c>
      <c r="I1504" s="51"/>
      <c r="J1504" s="52">
        <v>30</v>
      </c>
      <c r="K1504" s="52"/>
      <c r="L1504" s="53">
        <v>43627</v>
      </c>
      <c r="M1504" s="54">
        <f t="shared" si="673"/>
        <v>2</v>
      </c>
      <c r="N1504" s="52">
        <f t="shared" si="674"/>
        <v>24</v>
      </c>
      <c r="O1504" s="55">
        <f t="shared" ca="1" si="675"/>
        <v>28</v>
      </c>
      <c r="P1504" s="55" t="str">
        <f t="shared" ca="1" si="676"/>
        <v>2019.7</v>
      </c>
      <c r="Q1504" s="56">
        <f t="shared" si="677"/>
        <v>43231.019404071762</v>
      </c>
      <c r="R1504" s="52">
        <f t="shared" ca="1" si="678"/>
        <v>29</v>
      </c>
      <c r="S1504" s="52"/>
      <c r="T1504" s="52" t="str">
        <f t="shared" ca="1" si="679"/>
        <v>OV</v>
      </c>
      <c r="U1504" s="57" t="s">
        <v>178</v>
      </c>
      <c r="V1504" s="58">
        <f t="shared" ca="1" si="680"/>
        <v>0</v>
      </c>
      <c r="W1504" s="59"/>
      <c r="X1504" s="60"/>
      <c r="Y1504" s="61">
        <f>141919.103125002-424358.76/4.3</f>
        <v>43231.019404071762</v>
      </c>
      <c r="Z1504" s="56">
        <f t="shared" ref="Z1504:AI1513" ca="1" si="684">IF($O1504-WEEKNUM(Z$1815)=0,$Y1504,0)</f>
        <v>0</v>
      </c>
      <c r="AA1504" s="56">
        <f t="shared" ca="1" si="684"/>
        <v>0</v>
      </c>
      <c r="AB1504" s="56">
        <f t="shared" ca="1" si="684"/>
        <v>0</v>
      </c>
      <c r="AC1504" s="56">
        <f t="shared" ca="1" si="684"/>
        <v>0</v>
      </c>
      <c r="AD1504" s="56">
        <f t="shared" ca="1" si="684"/>
        <v>0</v>
      </c>
      <c r="AE1504" s="56">
        <f t="shared" ca="1" si="684"/>
        <v>0</v>
      </c>
      <c r="AF1504" s="56">
        <f t="shared" ca="1" si="684"/>
        <v>0</v>
      </c>
      <c r="AG1504" s="56">
        <f t="shared" ca="1" si="684"/>
        <v>0</v>
      </c>
      <c r="AH1504" s="56">
        <f t="shared" ca="1" si="684"/>
        <v>0</v>
      </c>
      <c r="AI1504" s="56">
        <f t="shared" ca="1" si="684"/>
        <v>43231.019404071762</v>
      </c>
      <c r="AJ1504" s="56">
        <f t="shared" ref="AJ1504:AS1513" ca="1" si="685">IF($O1504-WEEKNUM(AJ$1815)=0,$Y1504,0)</f>
        <v>0</v>
      </c>
      <c r="AK1504" s="56">
        <f t="shared" ca="1" si="685"/>
        <v>0</v>
      </c>
      <c r="AL1504" s="56">
        <f t="shared" ca="1" si="685"/>
        <v>0</v>
      </c>
      <c r="AM1504" s="56">
        <f t="shared" ca="1" si="685"/>
        <v>0</v>
      </c>
      <c r="AN1504" s="56">
        <f t="shared" ca="1" si="685"/>
        <v>0</v>
      </c>
      <c r="AO1504" s="56">
        <f t="shared" ca="1" si="685"/>
        <v>0</v>
      </c>
      <c r="AP1504" s="56">
        <f t="shared" ca="1" si="685"/>
        <v>0</v>
      </c>
      <c r="AQ1504" s="56">
        <f t="shared" ca="1" si="685"/>
        <v>0</v>
      </c>
      <c r="AR1504" s="56">
        <f t="shared" ca="1" si="685"/>
        <v>0</v>
      </c>
      <c r="AS1504" s="56">
        <f t="shared" ca="1" si="685"/>
        <v>0</v>
      </c>
      <c r="AT1504" s="56">
        <f t="shared" ref="AT1504:BG1513" ca="1" si="686">IF($O1504-WEEKNUM(AT$1815)=0,$Y1504,0)</f>
        <v>0</v>
      </c>
      <c r="AU1504" s="56">
        <f t="shared" ca="1" si="686"/>
        <v>0</v>
      </c>
      <c r="AV1504" s="56">
        <f t="shared" ca="1" si="686"/>
        <v>0</v>
      </c>
      <c r="AW1504" s="56">
        <f t="shared" ca="1" si="686"/>
        <v>0</v>
      </c>
      <c r="AX1504" s="56">
        <f t="shared" ca="1" si="686"/>
        <v>0</v>
      </c>
      <c r="AY1504" s="56">
        <f t="shared" ca="1" si="686"/>
        <v>0</v>
      </c>
      <c r="AZ1504" s="56">
        <f t="shared" ca="1" si="686"/>
        <v>0</v>
      </c>
      <c r="BA1504" s="56">
        <f t="shared" ca="1" si="686"/>
        <v>0</v>
      </c>
      <c r="BB1504" s="56">
        <f t="shared" ca="1" si="686"/>
        <v>0</v>
      </c>
      <c r="BC1504" s="56">
        <f t="shared" ca="1" si="686"/>
        <v>0</v>
      </c>
      <c r="BD1504" s="56">
        <f t="shared" ca="1" si="686"/>
        <v>0</v>
      </c>
      <c r="BE1504" s="56">
        <f t="shared" ca="1" si="686"/>
        <v>0</v>
      </c>
      <c r="BF1504" s="56">
        <f t="shared" ca="1" si="686"/>
        <v>0</v>
      </c>
      <c r="BG1504" s="56">
        <f t="shared" ca="1" si="686"/>
        <v>0</v>
      </c>
      <c r="BH1504" s="1"/>
    </row>
    <row r="1505" spans="2:60" s="4" customFormat="1" ht="12" customHeight="1" x14ac:dyDescent="0.2">
      <c r="B1505" s="3" t="s">
        <v>1912</v>
      </c>
      <c r="C1505" s="4" t="s">
        <v>1912</v>
      </c>
      <c r="E1505" s="62"/>
      <c r="F1505" s="63" t="s">
        <v>1678</v>
      </c>
      <c r="G1505" s="50" t="s">
        <v>1678</v>
      </c>
      <c r="H1505" s="50" t="s">
        <v>1678</v>
      </c>
      <c r="I1505" s="51"/>
      <c r="J1505" s="52">
        <v>30</v>
      </c>
      <c r="K1505" s="52"/>
      <c r="L1505" s="53">
        <v>43634</v>
      </c>
      <c r="M1505" s="54">
        <f t="shared" si="673"/>
        <v>2</v>
      </c>
      <c r="N1505" s="52">
        <f t="shared" si="674"/>
        <v>25</v>
      </c>
      <c r="O1505" s="55">
        <f t="shared" ca="1" si="675"/>
        <v>28</v>
      </c>
      <c r="P1505" s="55" t="str">
        <f t="shared" ca="1" si="676"/>
        <v>2019.7</v>
      </c>
      <c r="Q1505" s="56">
        <f t="shared" si="677"/>
        <v>0</v>
      </c>
      <c r="R1505" s="52">
        <f t="shared" ca="1" si="678"/>
        <v>22</v>
      </c>
      <c r="S1505" s="52"/>
      <c r="T1505" s="52" t="str">
        <f t="shared" ca="1" si="679"/>
        <v>OV</v>
      </c>
      <c r="U1505" s="57" t="s">
        <v>178</v>
      </c>
      <c r="V1505" s="58">
        <f t="shared" ca="1" si="680"/>
        <v>0</v>
      </c>
      <c r="W1505" s="59"/>
      <c r="X1505" s="60"/>
      <c r="Y1505" s="61">
        <v>0</v>
      </c>
      <c r="Z1505" s="56">
        <f t="shared" ca="1" si="684"/>
        <v>0</v>
      </c>
      <c r="AA1505" s="56">
        <f t="shared" ca="1" si="684"/>
        <v>0</v>
      </c>
      <c r="AB1505" s="56">
        <f t="shared" ca="1" si="684"/>
        <v>0</v>
      </c>
      <c r="AC1505" s="56">
        <f t="shared" ca="1" si="684"/>
        <v>0</v>
      </c>
      <c r="AD1505" s="56">
        <f t="shared" ca="1" si="684"/>
        <v>0</v>
      </c>
      <c r="AE1505" s="56">
        <f t="shared" ca="1" si="684"/>
        <v>0</v>
      </c>
      <c r="AF1505" s="56">
        <f t="shared" ca="1" si="684"/>
        <v>0</v>
      </c>
      <c r="AG1505" s="56">
        <f t="shared" ca="1" si="684"/>
        <v>0</v>
      </c>
      <c r="AH1505" s="56">
        <f t="shared" ca="1" si="684"/>
        <v>0</v>
      </c>
      <c r="AI1505" s="56">
        <f t="shared" ca="1" si="684"/>
        <v>0</v>
      </c>
      <c r="AJ1505" s="56">
        <f t="shared" ca="1" si="685"/>
        <v>0</v>
      </c>
      <c r="AK1505" s="56">
        <f t="shared" ca="1" si="685"/>
        <v>0</v>
      </c>
      <c r="AL1505" s="56">
        <f t="shared" ca="1" si="685"/>
        <v>0</v>
      </c>
      <c r="AM1505" s="56">
        <f t="shared" ca="1" si="685"/>
        <v>0</v>
      </c>
      <c r="AN1505" s="56">
        <f t="shared" ca="1" si="685"/>
        <v>0</v>
      </c>
      <c r="AO1505" s="56">
        <f t="shared" ca="1" si="685"/>
        <v>0</v>
      </c>
      <c r="AP1505" s="56">
        <f t="shared" ca="1" si="685"/>
        <v>0</v>
      </c>
      <c r="AQ1505" s="56">
        <f t="shared" ca="1" si="685"/>
        <v>0</v>
      </c>
      <c r="AR1505" s="56">
        <f t="shared" ca="1" si="685"/>
        <v>0</v>
      </c>
      <c r="AS1505" s="56">
        <f t="shared" ca="1" si="685"/>
        <v>0</v>
      </c>
      <c r="AT1505" s="56">
        <f t="shared" ca="1" si="686"/>
        <v>0</v>
      </c>
      <c r="AU1505" s="56">
        <f t="shared" ca="1" si="686"/>
        <v>0</v>
      </c>
      <c r="AV1505" s="56">
        <f t="shared" ca="1" si="686"/>
        <v>0</v>
      </c>
      <c r="AW1505" s="56">
        <f t="shared" ca="1" si="686"/>
        <v>0</v>
      </c>
      <c r="AX1505" s="56">
        <f t="shared" ca="1" si="686"/>
        <v>0</v>
      </c>
      <c r="AY1505" s="56">
        <f t="shared" ca="1" si="686"/>
        <v>0</v>
      </c>
      <c r="AZ1505" s="56">
        <f t="shared" ca="1" si="686"/>
        <v>0</v>
      </c>
      <c r="BA1505" s="56">
        <f t="shared" ca="1" si="686"/>
        <v>0</v>
      </c>
      <c r="BB1505" s="56">
        <f t="shared" ca="1" si="686"/>
        <v>0</v>
      </c>
      <c r="BC1505" s="56">
        <f t="shared" ca="1" si="686"/>
        <v>0</v>
      </c>
      <c r="BD1505" s="56">
        <f t="shared" ca="1" si="686"/>
        <v>0</v>
      </c>
      <c r="BE1505" s="56">
        <f t="shared" ca="1" si="686"/>
        <v>0</v>
      </c>
      <c r="BF1505" s="56">
        <f t="shared" ca="1" si="686"/>
        <v>0</v>
      </c>
      <c r="BG1505" s="56">
        <f t="shared" ca="1" si="686"/>
        <v>0</v>
      </c>
      <c r="BH1505" s="1"/>
    </row>
    <row r="1506" spans="2:60" s="4" customFormat="1" ht="12" customHeight="1" x14ac:dyDescent="0.2">
      <c r="B1506" s="3" t="s">
        <v>1912</v>
      </c>
      <c r="C1506" s="4" t="s">
        <v>1912</v>
      </c>
      <c r="E1506" s="62"/>
      <c r="F1506" s="63" t="s">
        <v>1678</v>
      </c>
      <c r="G1506" s="50" t="s">
        <v>1678</v>
      </c>
      <c r="H1506" s="50" t="s">
        <v>1678</v>
      </c>
      <c r="I1506" s="51"/>
      <c r="J1506" s="52">
        <v>30</v>
      </c>
      <c r="K1506" s="52"/>
      <c r="L1506" s="53">
        <v>43641</v>
      </c>
      <c r="M1506" s="54">
        <f t="shared" si="673"/>
        <v>2</v>
      </c>
      <c r="N1506" s="52">
        <f t="shared" si="674"/>
        <v>26</v>
      </c>
      <c r="O1506" s="55">
        <f t="shared" ca="1" si="675"/>
        <v>28</v>
      </c>
      <c r="P1506" s="55" t="str">
        <f t="shared" ca="1" si="676"/>
        <v>2019.7</v>
      </c>
      <c r="Q1506" s="56">
        <f t="shared" si="677"/>
        <v>0</v>
      </c>
      <c r="R1506" s="52">
        <f t="shared" ca="1" si="678"/>
        <v>15</v>
      </c>
      <c r="S1506" s="52"/>
      <c r="T1506" s="52" t="str">
        <f t="shared" ca="1" si="679"/>
        <v>OV</v>
      </c>
      <c r="U1506" s="57" t="s">
        <v>178</v>
      </c>
      <c r="V1506" s="58">
        <f t="shared" ca="1" si="680"/>
        <v>0</v>
      </c>
      <c r="W1506" s="59"/>
      <c r="X1506" s="60"/>
      <c r="Y1506" s="61">
        <v>0</v>
      </c>
      <c r="Z1506" s="56">
        <f t="shared" ca="1" si="684"/>
        <v>0</v>
      </c>
      <c r="AA1506" s="56">
        <f t="shared" ca="1" si="684"/>
        <v>0</v>
      </c>
      <c r="AB1506" s="56">
        <f t="shared" ca="1" si="684"/>
        <v>0</v>
      </c>
      <c r="AC1506" s="56">
        <f t="shared" ca="1" si="684"/>
        <v>0</v>
      </c>
      <c r="AD1506" s="56">
        <f t="shared" ca="1" si="684"/>
        <v>0</v>
      </c>
      <c r="AE1506" s="56">
        <f t="shared" ca="1" si="684"/>
        <v>0</v>
      </c>
      <c r="AF1506" s="56">
        <f t="shared" ca="1" si="684"/>
        <v>0</v>
      </c>
      <c r="AG1506" s="56">
        <f t="shared" ca="1" si="684"/>
        <v>0</v>
      </c>
      <c r="AH1506" s="56">
        <f t="shared" ca="1" si="684"/>
        <v>0</v>
      </c>
      <c r="AI1506" s="56">
        <f t="shared" ca="1" si="684"/>
        <v>0</v>
      </c>
      <c r="AJ1506" s="56">
        <f t="shared" ca="1" si="685"/>
        <v>0</v>
      </c>
      <c r="AK1506" s="56">
        <f t="shared" ca="1" si="685"/>
        <v>0</v>
      </c>
      <c r="AL1506" s="56">
        <f t="shared" ca="1" si="685"/>
        <v>0</v>
      </c>
      <c r="AM1506" s="56">
        <f t="shared" ca="1" si="685"/>
        <v>0</v>
      </c>
      <c r="AN1506" s="56">
        <f t="shared" ca="1" si="685"/>
        <v>0</v>
      </c>
      <c r="AO1506" s="56">
        <f t="shared" ca="1" si="685"/>
        <v>0</v>
      </c>
      <c r="AP1506" s="56">
        <f t="shared" ca="1" si="685"/>
        <v>0</v>
      </c>
      <c r="AQ1506" s="56">
        <f t="shared" ca="1" si="685"/>
        <v>0</v>
      </c>
      <c r="AR1506" s="56">
        <f t="shared" ca="1" si="685"/>
        <v>0</v>
      </c>
      <c r="AS1506" s="56">
        <f t="shared" ca="1" si="685"/>
        <v>0</v>
      </c>
      <c r="AT1506" s="56">
        <f t="shared" ca="1" si="686"/>
        <v>0</v>
      </c>
      <c r="AU1506" s="56">
        <f t="shared" ca="1" si="686"/>
        <v>0</v>
      </c>
      <c r="AV1506" s="56">
        <f t="shared" ca="1" si="686"/>
        <v>0</v>
      </c>
      <c r="AW1506" s="56">
        <f t="shared" ca="1" si="686"/>
        <v>0</v>
      </c>
      <c r="AX1506" s="56">
        <f t="shared" ca="1" si="686"/>
        <v>0</v>
      </c>
      <c r="AY1506" s="56">
        <f t="shared" ca="1" si="686"/>
        <v>0</v>
      </c>
      <c r="AZ1506" s="56">
        <f t="shared" ca="1" si="686"/>
        <v>0</v>
      </c>
      <c r="BA1506" s="56">
        <f t="shared" ca="1" si="686"/>
        <v>0</v>
      </c>
      <c r="BB1506" s="56">
        <f t="shared" ca="1" si="686"/>
        <v>0</v>
      </c>
      <c r="BC1506" s="56">
        <f t="shared" ca="1" si="686"/>
        <v>0</v>
      </c>
      <c r="BD1506" s="56">
        <f t="shared" ca="1" si="686"/>
        <v>0</v>
      </c>
      <c r="BE1506" s="56">
        <f t="shared" ca="1" si="686"/>
        <v>0</v>
      </c>
      <c r="BF1506" s="56">
        <f t="shared" ca="1" si="686"/>
        <v>0</v>
      </c>
      <c r="BG1506" s="56">
        <f t="shared" ca="1" si="686"/>
        <v>0</v>
      </c>
      <c r="BH1506" s="1"/>
    </row>
    <row r="1507" spans="2:60" s="4" customFormat="1" ht="12" customHeight="1" x14ac:dyDescent="0.2">
      <c r="B1507" s="3" t="s">
        <v>1912</v>
      </c>
      <c r="C1507" s="4" t="s">
        <v>1912</v>
      </c>
      <c r="E1507" s="62"/>
      <c r="F1507" s="63" t="s">
        <v>1678</v>
      </c>
      <c r="G1507" s="50" t="s">
        <v>1678</v>
      </c>
      <c r="H1507" s="50" t="s">
        <v>1678</v>
      </c>
      <c r="I1507" s="51"/>
      <c r="J1507" s="52">
        <v>30</v>
      </c>
      <c r="K1507" s="52"/>
      <c r="L1507" s="53">
        <v>43648</v>
      </c>
      <c r="M1507" s="54">
        <f t="shared" si="673"/>
        <v>2</v>
      </c>
      <c r="N1507" s="52">
        <f t="shared" si="674"/>
        <v>27</v>
      </c>
      <c r="O1507" s="55">
        <f t="shared" ca="1" si="675"/>
        <v>28</v>
      </c>
      <c r="P1507" s="55" t="str">
        <f t="shared" ca="1" si="676"/>
        <v>2019.7</v>
      </c>
      <c r="Q1507" s="56">
        <f t="shared" si="677"/>
        <v>0</v>
      </c>
      <c r="R1507" s="52">
        <f t="shared" ca="1" si="678"/>
        <v>8</v>
      </c>
      <c r="S1507" s="52"/>
      <c r="T1507" s="52" t="str">
        <f t="shared" ca="1" si="679"/>
        <v>OV</v>
      </c>
      <c r="U1507" s="57" t="s">
        <v>178</v>
      </c>
      <c r="V1507" s="58">
        <f t="shared" ca="1" si="680"/>
        <v>0</v>
      </c>
      <c r="W1507" s="59"/>
      <c r="X1507" s="60"/>
      <c r="Y1507" s="61">
        <v>0</v>
      </c>
      <c r="Z1507" s="56">
        <f t="shared" ca="1" si="684"/>
        <v>0</v>
      </c>
      <c r="AA1507" s="56">
        <f t="shared" ca="1" si="684"/>
        <v>0</v>
      </c>
      <c r="AB1507" s="56">
        <f t="shared" ca="1" si="684"/>
        <v>0</v>
      </c>
      <c r="AC1507" s="56">
        <f t="shared" ca="1" si="684"/>
        <v>0</v>
      </c>
      <c r="AD1507" s="56">
        <f t="shared" ca="1" si="684"/>
        <v>0</v>
      </c>
      <c r="AE1507" s="56">
        <f t="shared" ca="1" si="684"/>
        <v>0</v>
      </c>
      <c r="AF1507" s="56">
        <f t="shared" ca="1" si="684"/>
        <v>0</v>
      </c>
      <c r="AG1507" s="56">
        <f t="shared" ca="1" si="684"/>
        <v>0</v>
      </c>
      <c r="AH1507" s="56">
        <f t="shared" ca="1" si="684"/>
        <v>0</v>
      </c>
      <c r="AI1507" s="56">
        <f t="shared" ca="1" si="684"/>
        <v>0</v>
      </c>
      <c r="AJ1507" s="56">
        <f t="shared" ca="1" si="685"/>
        <v>0</v>
      </c>
      <c r="AK1507" s="56">
        <f t="shared" ca="1" si="685"/>
        <v>0</v>
      </c>
      <c r="AL1507" s="56">
        <f t="shared" ca="1" si="685"/>
        <v>0</v>
      </c>
      <c r="AM1507" s="56">
        <f t="shared" ca="1" si="685"/>
        <v>0</v>
      </c>
      <c r="AN1507" s="56">
        <f t="shared" ca="1" si="685"/>
        <v>0</v>
      </c>
      <c r="AO1507" s="56">
        <f t="shared" ca="1" si="685"/>
        <v>0</v>
      </c>
      <c r="AP1507" s="56">
        <f t="shared" ca="1" si="685"/>
        <v>0</v>
      </c>
      <c r="AQ1507" s="56">
        <f t="shared" ca="1" si="685"/>
        <v>0</v>
      </c>
      <c r="AR1507" s="56">
        <f t="shared" ca="1" si="685"/>
        <v>0</v>
      </c>
      <c r="AS1507" s="56">
        <f t="shared" ca="1" si="685"/>
        <v>0</v>
      </c>
      <c r="AT1507" s="56">
        <f t="shared" ca="1" si="686"/>
        <v>0</v>
      </c>
      <c r="AU1507" s="56">
        <f t="shared" ca="1" si="686"/>
        <v>0</v>
      </c>
      <c r="AV1507" s="56">
        <f t="shared" ca="1" si="686"/>
        <v>0</v>
      </c>
      <c r="AW1507" s="56">
        <f t="shared" ca="1" si="686"/>
        <v>0</v>
      </c>
      <c r="AX1507" s="56">
        <f t="shared" ca="1" si="686"/>
        <v>0</v>
      </c>
      <c r="AY1507" s="56">
        <f t="shared" ca="1" si="686"/>
        <v>0</v>
      </c>
      <c r="AZ1507" s="56">
        <f t="shared" ca="1" si="686"/>
        <v>0</v>
      </c>
      <c r="BA1507" s="56">
        <f t="shared" ca="1" si="686"/>
        <v>0</v>
      </c>
      <c r="BB1507" s="56">
        <f t="shared" ca="1" si="686"/>
        <v>0</v>
      </c>
      <c r="BC1507" s="56">
        <f t="shared" ca="1" si="686"/>
        <v>0</v>
      </c>
      <c r="BD1507" s="56">
        <f t="shared" ca="1" si="686"/>
        <v>0</v>
      </c>
      <c r="BE1507" s="56">
        <f t="shared" ca="1" si="686"/>
        <v>0</v>
      </c>
      <c r="BF1507" s="56">
        <f t="shared" ca="1" si="686"/>
        <v>0</v>
      </c>
      <c r="BG1507" s="56">
        <f t="shared" ca="1" si="686"/>
        <v>0</v>
      </c>
      <c r="BH1507" s="1"/>
    </row>
    <row r="1508" spans="2:60" s="4" customFormat="1" ht="12" customHeight="1" x14ac:dyDescent="0.2">
      <c r="B1508" s="3" t="s">
        <v>1912</v>
      </c>
      <c r="C1508" s="4" t="s">
        <v>1912</v>
      </c>
      <c r="E1508" s="62"/>
      <c r="F1508" s="63" t="s">
        <v>1678</v>
      </c>
      <c r="G1508" s="50" t="s">
        <v>1678</v>
      </c>
      <c r="H1508" s="50" t="s">
        <v>1678</v>
      </c>
      <c r="I1508" s="51"/>
      <c r="J1508" s="52">
        <v>30</v>
      </c>
      <c r="K1508" s="52"/>
      <c r="L1508" s="53">
        <v>43655</v>
      </c>
      <c r="M1508" s="54">
        <f t="shared" si="673"/>
        <v>2</v>
      </c>
      <c r="N1508" s="52">
        <f t="shared" si="674"/>
        <v>28</v>
      </c>
      <c r="O1508" s="55">
        <f t="shared" ca="1" si="675"/>
        <v>28</v>
      </c>
      <c r="P1508" s="55" t="str">
        <f t="shared" ca="1" si="676"/>
        <v>2019.7</v>
      </c>
      <c r="Q1508" s="56">
        <f t="shared" si="677"/>
        <v>0</v>
      </c>
      <c r="R1508" s="52">
        <f t="shared" ca="1" si="678"/>
        <v>1</v>
      </c>
      <c r="S1508" s="52"/>
      <c r="T1508" s="52" t="str">
        <f t="shared" ca="1" si="679"/>
        <v>OV</v>
      </c>
      <c r="U1508" s="57" t="s">
        <v>178</v>
      </c>
      <c r="V1508" s="58">
        <f t="shared" ca="1" si="680"/>
        <v>0</v>
      </c>
      <c r="W1508" s="59"/>
      <c r="X1508" s="60"/>
      <c r="Y1508" s="61">
        <v>0</v>
      </c>
      <c r="Z1508" s="56">
        <f t="shared" ca="1" si="684"/>
        <v>0</v>
      </c>
      <c r="AA1508" s="56">
        <f t="shared" ca="1" si="684"/>
        <v>0</v>
      </c>
      <c r="AB1508" s="56">
        <f t="shared" ca="1" si="684"/>
        <v>0</v>
      </c>
      <c r="AC1508" s="56">
        <f t="shared" ca="1" si="684"/>
        <v>0</v>
      </c>
      <c r="AD1508" s="56">
        <f t="shared" ca="1" si="684"/>
        <v>0</v>
      </c>
      <c r="AE1508" s="56">
        <f t="shared" ca="1" si="684"/>
        <v>0</v>
      </c>
      <c r="AF1508" s="56">
        <f t="shared" ca="1" si="684"/>
        <v>0</v>
      </c>
      <c r="AG1508" s="56">
        <f t="shared" ca="1" si="684"/>
        <v>0</v>
      </c>
      <c r="AH1508" s="56">
        <f t="shared" ca="1" si="684"/>
        <v>0</v>
      </c>
      <c r="AI1508" s="56">
        <f t="shared" ca="1" si="684"/>
        <v>0</v>
      </c>
      <c r="AJ1508" s="56">
        <f t="shared" ca="1" si="685"/>
        <v>0</v>
      </c>
      <c r="AK1508" s="56">
        <f t="shared" ca="1" si="685"/>
        <v>0</v>
      </c>
      <c r="AL1508" s="56">
        <f t="shared" ca="1" si="685"/>
        <v>0</v>
      </c>
      <c r="AM1508" s="56">
        <f t="shared" ca="1" si="685"/>
        <v>0</v>
      </c>
      <c r="AN1508" s="56">
        <f t="shared" ca="1" si="685"/>
        <v>0</v>
      </c>
      <c r="AO1508" s="56">
        <f t="shared" ca="1" si="685"/>
        <v>0</v>
      </c>
      <c r="AP1508" s="56">
        <f t="shared" ca="1" si="685"/>
        <v>0</v>
      </c>
      <c r="AQ1508" s="56">
        <f t="shared" ca="1" si="685"/>
        <v>0</v>
      </c>
      <c r="AR1508" s="56">
        <f t="shared" ca="1" si="685"/>
        <v>0</v>
      </c>
      <c r="AS1508" s="56">
        <f t="shared" ca="1" si="685"/>
        <v>0</v>
      </c>
      <c r="AT1508" s="56">
        <f t="shared" ca="1" si="686"/>
        <v>0</v>
      </c>
      <c r="AU1508" s="56">
        <f t="shared" ca="1" si="686"/>
        <v>0</v>
      </c>
      <c r="AV1508" s="56">
        <f t="shared" ca="1" si="686"/>
        <v>0</v>
      </c>
      <c r="AW1508" s="56">
        <f t="shared" ca="1" si="686"/>
        <v>0</v>
      </c>
      <c r="AX1508" s="56">
        <f t="shared" ca="1" si="686"/>
        <v>0</v>
      </c>
      <c r="AY1508" s="56">
        <f t="shared" ca="1" si="686"/>
        <v>0</v>
      </c>
      <c r="AZ1508" s="56">
        <f t="shared" ca="1" si="686"/>
        <v>0</v>
      </c>
      <c r="BA1508" s="56">
        <f t="shared" ca="1" si="686"/>
        <v>0</v>
      </c>
      <c r="BB1508" s="56">
        <f t="shared" ca="1" si="686"/>
        <v>0</v>
      </c>
      <c r="BC1508" s="56">
        <f t="shared" ca="1" si="686"/>
        <v>0</v>
      </c>
      <c r="BD1508" s="56">
        <f t="shared" ca="1" si="686"/>
        <v>0</v>
      </c>
      <c r="BE1508" s="56">
        <f t="shared" ca="1" si="686"/>
        <v>0</v>
      </c>
      <c r="BF1508" s="56">
        <f t="shared" ca="1" si="686"/>
        <v>0</v>
      </c>
      <c r="BG1508" s="56">
        <f t="shared" ca="1" si="686"/>
        <v>0</v>
      </c>
      <c r="BH1508" s="1"/>
    </row>
    <row r="1509" spans="2:60" s="4" customFormat="1" ht="12" customHeight="1" x14ac:dyDescent="0.2">
      <c r="B1509" s="3" t="s">
        <v>1912</v>
      </c>
      <c r="C1509" s="4" t="s">
        <v>1912</v>
      </c>
      <c r="E1509" s="62"/>
      <c r="F1509" s="63" t="s">
        <v>1678</v>
      </c>
      <c r="G1509" s="50" t="s">
        <v>1678</v>
      </c>
      <c r="H1509" s="50" t="s">
        <v>1678</v>
      </c>
      <c r="I1509" s="51"/>
      <c r="J1509" s="52">
        <v>30</v>
      </c>
      <c r="K1509" s="52"/>
      <c r="L1509" s="53">
        <v>43662</v>
      </c>
      <c r="M1509" s="54">
        <f t="shared" si="673"/>
        <v>2</v>
      </c>
      <c r="N1509" s="52">
        <f t="shared" si="674"/>
        <v>29</v>
      </c>
      <c r="O1509" s="55">
        <f t="shared" ca="1" si="675"/>
        <v>29</v>
      </c>
      <c r="P1509" s="55" t="str">
        <f t="shared" ca="1" si="676"/>
        <v>2019.7</v>
      </c>
      <c r="Q1509" s="56">
        <f t="shared" si="677"/>
        <v>132291.55726051703</v>
      </c>
      <c r="R1509" s="52">
        <f t="shared" ca="1" si="678"/>
        <v>-6</v>
      </c>
      <c r="S1509" s="52"/>
      <c r="T1509" s="52" t="str">
        <f t="shared" ca="1" si="679"/>
        <v/>
      </c>
      <c r="U1509" s="57" t="s">
        <v>178</v>
      </c>
      <c r="V1509" s="58">
        <f t="shared" ca="1" si="680"/>
        <v>0</v>
      </c>
      <c r="W1509" s="59"/>
      <c r="X1509" s="60"/>
      <c r="Y1509" s="61">
        <v>132291.55726051703</v>
      </c>
      <c r="Z1509" s="56">
        <f t="shared" ca="1" si="684"/>
        <v>0</v>
      </c>
      <c r="AA1509" s="56">
        <f t="shared" ca="1" si="684"/>
        <v>0</v>
      </c>
      <c r="AB1509" s="56">
        <f t="shared" ca="1" si="684"/>
        <v>0</v>
      </c>
      <c r="AC1509" s="56">
        <f t="shared" ca="1" si="684"/>
        <v>0</v>
      </c>
      <c r="AD1509" s="56">
        <f t="shared" ca="1" si="684"/>
        <v>0</v>
      </c>
      <c r="AE1509" s="56">
        <f t="shared" ca="1" si="684"/>
        <v>0</v>
      </c>
      <c r="AF1509" s="56">
        <f t="shared" ca="1" si="684"/>
        <v>0</v>
      </c>
      <c r="AG1509" s="56">
        <f t="shared" ca="1" si="684"/>
        <v>0</v>
      </c>
      <c r="AH1509" s="56">
        <f t="shared" ca="1" si="684"/>
        <v>0</v>
      </c>
      <c r="AI1509" s="56">
        <f t="shared" ca="1" si="684"/>
        <v>0</v>
      </c>
      <c r="AJ1509" s="56">
        <f t="shared" ca="1" si="685"/>
        <v>132291.55726051703</v>
      </c>
      <c r="AK1509" s="56">
        <f t="shared" ca="1" si="685"/>
        <v>0</v>
      </c>
      <c r="AL1509" s="56">
        <f t="shared" ca="1" si="685"/>
        <v>0</v>
      </c>
      <c r="AM1509" s="56">
        <f t="shared" ca="1" si="685"/>
        <v>0</v>
      </c>
      <c r="AN1509" s="56">
        <f t="shared" ca="1" si="685"/>
        <v>0</v>
      </c>
      <c r="AO1509" s="56">
        <f t="shared" ca="1" si="685"/>
        <v>0</v>
      </c>
      <c r="AP1509" s="56">
        <f t="shared" ca="1" si="685"/>
        <v>0</v>
      </c>
      <c r="AQ1509" s="56">
        <f t="shared" ca="1" si="685"/>
        <v>0</v>
      </c>
      <c r="AR1509" s="56">
        <f t="shared" ca="1" si="685"/>
        <v>0</v>
      </c>
      <c r="AS1509" s="56">
        <f t="shared" ca="1" si="685"/>
        <v>0</v>
      </c>
      <c r="AT1509" s="56">
        <f t="shared" ca="1" si="686"/>
        <v>0</v>
      </c>
      <c r="AU1509" s="56">
        <f t="shared" ca="1" si="686"/>
        <v>0</v>
      </c>
      <c r="AV1509" s="56">
        <f t="shared" ca="1" si="686"/>
        <v>0</v>
      </c>
      <c r="AW1509" s="56">
        <f t="shared" ca="1" si="686"/>
        <v>0</v>
      </c>
      <c r="AX1509" s="56">
        <f t="shared" ca="1" si="686"/>
        <v>0</v>
      </c>
      <c r="AY1509" s="56">
        <f t="shared" ca="1" si="686"/>
        <v>0</v>
      </c>
      <c r="AZ1509" s="56">
        <f t="shared" ca="1" si="686"/>
        <v>0</v>
      </c>
      <c r="BA1509" s="56">
        <f t="shared" ca="1" si="686"/>
        <v>0</v>
      </c>
      <c r="BB1509" s="56">
        <f t="shared" ca="1" si="686"/>
        <v>0</v>
      </c>
      <c r="BC1509" s="56">
        <f t="shared" ca="1" si="686"/>
        <v>0</v>
      </c>
      <c r="BD1509" s="56">
        <f t="shared" ca="1" si="686"/>
        <v>0</v>
      </c>
      <c r="BE1509" s="56">
        <f t="shared" ca="1" si="686"/>
        <v>0</v>
      </c>
      <c r="BF1509" s="56">
        <f t="shared" ca="1" si="686"/>
        <v>0</v>
      </c>
      <c r="BG1509" s="56">
        <f t="shared" ca="1" si="686"/>
        <v>0</v>
      </c>
      <c r="BH1509" s="1"/>
    </row>
    <row r="1510" spans="2:60" s="4" customFormat="1" ht="12" customHeight="1" x14ac:dyDescent="0.2">
      <c r="B1510" s="3" t="s">
        <v>1912</v>
      </c>
      <c r="C1510" s="4" t="s">
        <v>1912</v>
      </c>
      <c r="E1510" s="62"/>
      <c r="F1510" s="63" t="s">
        <v>1678</v>
      </c>
      <c r="G1510" s="50" t="s">
        <v>1678</v>
      </c>
      <c r="H1510" s="50" t="s">
        <v>1678</v>
      </c>
      <c r="I1510" s="51"/>
      <c r="J1510" s="52">
        <v>30</v>
      </c>
      <c r="K1510" s="52"/>
      <c r="L1510" s="53">
        <v>43669</v>
      </c>
      <c r="M1510" s="54">
        <f t="shared" si="673"/>
        <v>2</v>
      </c>
      <c r="N1510" s="52">
        <f t="shared" si="674"/>
        <v>30</v>
      </c>
      <c r="O1510" s="55">
        <f t="shared" ca="1" si="675"/>
        <v>30</v>
      </c>
      <c r="P1510" s="55" t="str">
        <f t="shared" ca="1" si="676"/>
        <v>2019.7</v>
      </c>
      <c r="Q1510" s="56">
        <f t="shared" si="677"/>
        <v>0</v>
      </c>
      <c r="R1510" s="52">
        <f t="shared" ca="1" si="678"/>
        <v>-13</v>
      </c>
      <c r="S1510" s="52"/>
      <c r="T1510" s="52" t="str">
        <f t="shared" ca="1" si="679"/>
        <v/>
      </c>
      <c r="U1510" s="57" t="s">
        <v>178</v>
      </c>
      <c r="V1510" s="58">
        <f t="shared" ca="1" si="680"/>
        <v>0</v>
      </c>
      <c r="W1510" s="59"/>
      <c r="X1510" s="60"/>
      <c r="Y1510" s="61">
        <v>0</v>
      </c>
      <c r="Z1510" s="56">
        <f t="shared" ca="1" si="684"/>
        <v>0</v>
      </c>
      <c r="AA1510" s="56">
        <f t="shared" ca="1" si="684"/>
        <v>0</v>
      </c>
      <c r="AB1510" s="56">
        <f t="shared" ca="1" si="684"/>
        <v>0</v>
      </c>
      <c r="AC1510" s="56">
        <f t="shared" ca="1" si="684"/>
        <v>0</v>
      </c>
      <c r="AD1510" s="56">
        <f t="shared" ca="1" si="684"/>
        <v>0</v>
      </c>
      <c r="AE1510" s="56">
        <f t="shared" ca="1" si="684"/>
        <v>0</v>
      </c>
      <c r="AF1510" s="56">
        <f t="shared" ca="1" si="684"/>
        <v>0</v>
      </c>
      <c r="AG1510" s="56">
        <f t="shared" ca="1" si="684"/>
        <v>0</v>
      </c>
      <c r="AH1510" s="56">
        <f t="shared" ca="1" si="684"/>
        <v>0</v>
      </c>
      <c r="AI1510" s="56">
        <f t="shared" ca="1" si="684"/>
        <v>0</v>
      </c>
      <c r="AJ1510" s="56">
        <f t="shared" ca="1" si="685"/>
        <v>0</v>
      </c>
      <c r="AK1510" s="56">
        <f t="shared" ca="1" si="685"/>
        <v>0</v>
      </c>
      <c r="AL1510" s="56">
        <f t="shared" ca="1" si="685"/>
        <v>0</v>
      </c>
      <c r="AM1510" s="56">
        <f t="shared" ca="1" si="685"/>
        <v>0</v>
      </c>
      <c r="AN1510" s="56">
        <f t="shared" ca="1" si="685"/>
        <v>0</v>
      </c>
      <c r="AO1510" s="56">
        <f t="shared" ca="1" si="685"/>
        <v>0</v>
      </c>
      <c r="AP1510" s="56">
        <f t="shared" ca="1" si="685"/>
        <v>0</v>
      </c>
      <c r="AQ1510" s="56">
        <f t="shared" ca="1" si="685"/>
        <v>0</v>
      </c>
      <c r="AR1510" s="56">
        <f t="shared" ca="1" si="685"/>
        <v>0</v>
      </c>
      <c r="AS1510" s="56">
        <f t="shared" ca="1" si="685"/>
        <v>0</v>
      </c>
      <c r="AT1510" s="56">
        <f t="shared" ca="1" si="686"/>
        <v>0</v>
      </c>
      <c r="AU1510" s="56">
        <f t="shared" ca="1" si="686"/>
        <v>0</v>
      </c>
      <c r="AV1510" s="56">
        <f t="shared" ca="1" si="686"/>
        <v>0</v>
      </c>
      <c r="AW1510" s="56">
        <f t="shared" ca="1" si="686"/>
        <v>0</v>
      </c>
      <c r="AX1510" s="56">
        <f t="shared" ca="1" si="686"/>
        <v>0</v>
      </c>
      <c r="AY1510" s="56">
        <f t="shared" ca="1" si="686"/>
        <v>0</v>
      </c>
      <c r="AZ1510" s="56">
        <f t="shared" ca="1" si="686"/>
        <v>0</v>
      </c>
      <c r="BA1510" s="56">
        <f t="shared" ca="1" si="686"/>
        <v>0</v>
      </c>
      <c r="BB1510" s="56">
        <f t="shared" ca="1" si="686"/>
        <v>0</v>
      </c>
      <c r="BC1510" s="56">
        <f t="shared" ca="1" si="686"/>
        <v>0</v>
      </c>
      <c r="BD1510" s="56">
        <f t="shared" ca="1" si="686"/>
        <v>0</v>
      </c>
      <c r="BE1510" s="56">
        <f t="shared" ca="1" si="686"/>
        <v>0</v>
      </c>
      <c r="BF1510" s="56">
        <f t="shared" ca="1" si="686"/>
        <v>0</v>
      </c>
      <c r="BG1510" s="56">
        <f t="shared" ca="1" si="686"/>
        <v>0</v>
      </c>
      <c r="BH1510" s="1"/>
    </row>
    <row r="1511" spans="2:60" s="4" customFormat="1" ht="12" customHeight="1" x14ac:dyDescent="0.2">
      <c r="B1511" s="3" t="s">
        <v>1912</v>
      </c>
      <c r="C1511" s="4" t="s">
        <v>1912</v>
      </c>
      <c r="E1511" s="62"/>
      <c r="F1511" s="63" t="s">
        <v>1678</v>
      </c>
      <c r="G1511" s="50" t="s">
        <v>1678</v>
      </c>
      <c r="H1511" s="50" t="s">
        <v>1678</v>
      </c>
      <c r="I1511" s="51"/>
      <c r="J1511" s="52">
        <v>30</v>
      </c>
      <c r="K1511" s="52"/>
      <c r="L1511" s="53">
        <v>43676</v>
      </c>
      <c r="M1511" s="54">
        <f t="shared" si="673"/>
        <v>2</v>
      </c>
      <c r="N1511" s="52">
        <f t="shared" si="674"/>
        <v>31</v>
      </c>
      <c r="O1511" s="55">
        <f t="shared" ca="1" si="675"/>
        <v>31</v>
      </c>
      <c r="P1511" s="55" t="str">
        <f t="shared" ca="1" si="676"/>
        <v>2019.7</v>
      </c>
      <c r="Q1511" s="56">
        <f t="shared" si="677"/>
        <v>0</v>
      </c>
      <c r="R1511" s="52">
        <f t="shared" ca="1" si="678"/>
        <v>-20</v>
      </c>
      <c r="S1511" s="52"/>
      <c r="T1511" s="52" t="str">
        <f t="shared" ca="1" si="679"/>
        <v/>
      </c>
      <c r="U1511" s="57" t="s">
        <v>178</v>
      </c>
      <c r="V1511" s="58">
        <f t="shared" ca="1" si="680"/>
        <v>0</v>
      </c>
      <c r="W1511" s="59"/>
      <c r="X1511" s="60"/>
      <c r="Y1511" s="61">
        <v>0</v>
      </c>
      <c r="Z1511" s="56">
        <f t="shared" ca="1" si="684"/>
        <v>0</v>
      </c>
      <c r="AA1511" s="56">
        <f t="shared" ca="1" si="684"/>
        <v>0</v>
      </c>
      <c r="AB1511" s="56">
        <f t="shared" ca="1" si="684"/>
        <v>0</v>
      </c>
      <c r="AC1511" s="56">
        <f t="shared" ca="1" si="684"/>
        <v>0</v>
      </c>
      <c r="AD1511" s="56">
        <f t="shared" ca="1" si="684"/>
        <v>0</v>
      </c>
      <c r="AE1511" s="56">
        <f t="shared" ca="1" si="684"/>
        <v>0</v>
      </c>
      <c r="AF1511" s="56">
        <f t="shared" ca="1" si="684"/>
        <v>0</v>
      </c>
      <c r="AG1511" s="56">
        <f t="shared" ca="1" si="684"/>
        <v>0</v>
      </c>
      <c r="AH1511" s="56">
        <f t="shared" ca="1" si="684"/>
        <v>0</v>
      </c>
      <c r="AI1511" s="56">
        <f t="shared" ca="1" si="684"/>
        <v>0</v>
      </c>
      <c r="AJ1511" s="56">
        <f t="shared" ca="1" si="685"/>
        <v>0</v>
      </c>
      <c r="AK1511" s="56">
        <f t="shared" ca="1" si="685"/>
        <v>0</v>
      </c>
      <c r="AL1511" s="56">
        <f t="shared" ca="1" si="685"/>
        <v>0</v>
      </c>
      <c r="AM1511" s="56">
        <f t="shared" ca="1" si="685"/>
        <v>0</v>
      </c>
      <c r="AN1511" s="56">
        <f t="shared" ca="1" si="685"/>
        <v>0</v>
      </c>
      <c r="AO1511" s="56">
        <f t="shared" ca="1" si="685"/>
        <v>0</v>
      </c>
      <c r="AP1511" s="56">
        <f t="shared" ca="1" si="685"/>
        <v>0</v>
      </c>
      <c r="AQ1511" s="56">
        <f t="shared" ca="1" si="685"/>
        <v>0</v>
      </c>
      <c r="AR1511" s="56">
        <f t="shared" ca="1" si="685"/>
        <v>0</v>
      </c>
      <c r="AS1511" s="56">
        <f t="shared" ca="1" si="685"/>
        <v>0</v>
      </c>
      <c r="AT1511" s="56">
        <f t="shared" ca="1" si="686"/>
        <v>0</v>
      </c>
      <c r="AU1511" s="56">
        <f t="shared" ca="1" si="686"/>
        <v>0</v>
      </c>
      <c r="AV1511" s="56">
        <f t="shared" ca="1" si="686"/>
        <v>0</v>
      </c>
      <c r="AW1511" s="56">
        <f t="shared" ca="1" si="686"/>
        <v>0</v>
      </c>
      <c r="AX1511" s="56">
        <f t="shared" ca="1" si="686"/>
        <v>0</v>
      </c>
      <c r="AY1511" s="56">
        <f t="shared" ca="1" si="686"/>
        <v>0</v>
      </c>
      <c r="AZ1511" s="56">
        <f t="shared" ca="1" si="686"/>
        <v>0</v>
      </c>
      <c r="BA1511" s="56">
        <f t="shared" ca="1" si="686"/>
        <v>0</v>
      </c>
      <c r="BB1511" s="56">
        <f t="shared" ca="1" si="686"/>
        <v>0</v>
      </c>
      <c r="BC1511" s="56">
        <f t="shared" ca="1" si="686"/>
        <v>0</v>
      </c>
      <c r="BD1511" s="56">
        <f t="shared" ca="1" si="686"/>
        <v>0</v>
      </c>
      <c r="BE1511" s="56">
        <f t="shared" ca="1" si="686"/>
        <v>0</v>
      </c>
      <c r="BF1511" s="56">
        <f t="shared" ca="1" si="686"/>
        <v>0</v>
      </c>
      <c r="BG1511" s="56">
        <f t="shared" ca="1" si="686"/>
        <v>0</v>
      </c>
      <c r="BH1511" s="1"/>
    </row>
    <row r="1512" spans="2:60" s="4" customFormat="1" ht="12" customHeight="1" x14ac:dyDescent="0.2">
      <c r="B1512" s="3" t="s">
        <v>1912</v>
      </c>
      <c r="C1512" s="4" t="s">
        <v>1912</v>
      </c>
      <c r="E1512" s="62"/>
      <c r="F1512" s="63" t="s">
        <v>1678</v>
      </c>
      <c r="G1512" s="50" t="s">
        <v>1678</v>
      </c>
      <c r="H1512" s="50" t="s">
        <v>1678</v>
      </c>
      <c r="I1512" s="51"/>
      <c r="J1512" s="52">
        <v>30</v>
      </c>
      <c r="K1512" s="52"/>
      <c r="L1512" s="53">
        <v>43683</v>
      </c>
      <c r="M1512" s="54">
        <f t="shared" si="673"/>
        <v>2</v>
      </c>
      <c r="N1512" s="52">
        <f t="shared" si="674"/>
        <v>32</v>
      </c>
      <c r="O1512" s="55">
        <f t="shared" ca="1" si="675"/>
        <v>32</v>
      </c>
      <c r="P1512" s="55" t="str">
        <f t="shared" ca="1" si="676"/>
        <v>2019.8</v>
      </c>
      <c r="Q1512" s="56">
        <f t="shared" si="677"/>
        <v>0</v>
      </c>
      <c r="R1512" s="52">
        <f t="shared" ca="1" si="678"/>
        <v>-27</v>
      </c>
      <c r="S1512" s="52"/>
      <c r="T1512" s="52" t="str">
        <f t="shared" ca="1" si="679"/>
        <v/>
      </c>
      <c r="U1512" s="57" t="s">
        <v>178</v>
      </c>
      <c r="V1512" s="58">
        <f t="shared" ca="1" si="680"/>
        <v>0</v>
      </c>
      <c r="W1512" s="59"/>
      <c r="X1512" s="60"/>
      <c r="Y1512" s="61">
        <v>0</v>
      </c>
      <c r="Z1512" s="56">
        <f t="shared" ca="1" si="684"/>
        <v>0</v>
      </c>
      <c r="AA1512" s="56">
        <f t="shared" ca="1" si="684"/>
        <v>0</v>
      </c>
      <c r="AB1512" s="56">
        <f t="shared" ca="1" si="684"/>
        <v>0</v>
      </c>
      <c r="AC1512" s="56">
        <f t="shared" ca="1" si="684"/>
        <v>0</v>
      </c>
      <c r="AD1512" s="56">
        <f t="shared" ca="1" si="684"/>
        <v>0</v>
      </c>
      <c r="AE1512" s="56">
        <f t="shared" ca="1" si="684"/>
        <v>0</v>
      </c>
      <c r="AF1512" s="56">
        <f t="shared" ca="1" si="684"/>
        <v>0</v>
      </c>
      <c r="AG1512" s="56">
        <f t="shared" ca="1" si="684"/>
        <v>0</v>
      </c>
      <c r="AH1512" s="56">
        <f t="shared" ca="1" si="684"/>
        <v>0</v>
      </c>
      <c r="AI1512" s="56">
        <f t="shared" ca="1" si="684"/>
        <v>0</v>
      </c>
      <c r="AJ1512" s="56">
        <f t="shared" ca="1" si="685"/>
        <v>0</v>
      </c>
      <c r="AK1512" s="56">
        <f t="shared" ca="1" si="685"/>
        <v>0</v>
      </c>
      <c r="AL1512" s="56">
        <f t="shared" ca="1" si="685"/>
        <v>0</v>
      </c>
      <c r="AM1512" s="56">
        <f t="shared" ca="1" si="685"/>
        <v>0</v>
      </c>
      <c r="AN1512" s="56">
        <f t="shared" ca="1" si="685"/>
        <v>0</v>
      </c>
      <c r="AO1512" s="56">
        <f t="shared" ca="1" si="685"/>
        <v>0</v>
      </c>
      <c r="AP1512" s="56">
        <f t="shared" ca="1" si="685"/>
        <v>0</v>
      </c>
      <c r="AQ1512" s="56">
        <f t="shared" ca="1" si="685"/>
        <v>0</v>
      </c>
      <c r="AR1512" s="56">
        <f t="shared" ca="1" si="685"/>
        <v>0</v>
      </c>
      <c r="AS1512" s="56">
        <f t="shared" ca="1" si="685"/>
        <v>0</v>
      </c>
      <c r="AT1512" s="56">
        <f t="shared" ca="1" si="686"/>
        <v>0</v>
      </c>
      <c r="AU1512" s="56">
        <f t="shared" ca="1" si="686"/>
        <v>0</v>
      </c>
      <c r="AV1512" s="56">
        <f t="shared" ca="1" si="686"/>
        <v>0</v>
      </c>
      <c r="AW1512" s="56">
        <f t="shared" ca="1" si="686"/>
        <v>0</v>
      </c>
      <c r="AX1512" s="56">
        <f t="shared" ca="1" si="686"/>
        <v>0</v>
      </c>
      <c r="AY1512" s="56">
        <f t="shared" ca="1" si="686"/>
        <v>0</v>
      </c>
      <c r="AZ1512" s="56">
        <f t="shared" ca="1" si="686"/>
        <v>0</v>
      </c>
      <c r="BA1512" s="56">
        <f t="shared" ca="1" si="686"/>
        <v>0</v>
      </c>
      <c r="BB1512" s="56">
        <f t="shared" ca="1" si="686"/>
        <v>0</v>
      </c>
      <c r="BC1512" s="56">
        <f t="shared" ca="1" si="686"/>
        <v>0</v>
      </c>
      <c r="BD1512" s="56">
        <f t="shared" ca="1" si="686"/>
        <v>0</v>
      </c>
      <c r="BE1512" s="56">
        <f t="shared" ca="1" si="686"/>
        <v>0</v>
      </c>
      <c r="BF1512" s="56">
        <f t="shared" ca="1" si="686"/>
        <v>0</v>
      </c>
      <c r="BG1512" s="56">
        <f t="shared" ca="1" si="686"/>
        <v>0</v>
      </c>
      <c r="BH1512" s="1"/>
    </row>
    <row r="1513" spans="2:60" s="4" customFormat="1" ht="12" customHeight="1" x14ac:dyDescent="0.2">
      <c r="B1513" s="3" t="s">
        <v>1912</v>
      </c>
      <c r="C1513" s="4" t="s">
        <v>1912</v>
      </c>
      <c r="E1513" s="62"/>
      <c r="F1513" s="63" t="s">
        <v>1678</v>
      </c>
      <c r="G1513" s="50" t="s">
        <v>1678</v>
      </c>
      <c r="H1513" s="50" t="s">
        <v>1678</v>
      </c>
      <c r="I1513" s="51"/>
      <c r="J1513" s="52">
        <v>30</v>
      </c>
      <c r="K1513" s="52"/>
      <c r="L1513" s="53">
        <v>43690</v>
      </c>
      <c r="M1513" s="54">
        <f t="shared" si="673"/>
        <v>2</v>
      </c>
      <c r="N1513" s="52">
        <f t="shared" si="674"/>
        <v>33</v>
      </c>
      <c r="O1513" s="55">
        <f t="shared" ca="1" si="675"/>
        <v>33</v>
      </c>
      <c r="P1513" s="55" t="str">
        <f t="shared" ca="1" si="676"/>
        <v>2019.8</v>
      </c>
      <c r="Q1513" s="56">
        <f t="shared" si="677"/>
        <v>129337.58501007501</v>
      </c>
      <c r="R1513" s="52">
        <f t="shared" ca="1" si="678"/>
        <v>-34</v>
      </c>
      <c r="S1513" s="52"/>
      <c r="T1513" s="52" t="str">
        <f t="shared" ca="1" si="679"/>
        <v/>
      </c>
      <c r="U1513" s="57" t="s">
        <v>178</v>
      </c>
      <c r="V1513" s="58">
        <f t="shared" ca="1" si="680"/>
        <v>0</v>
      </c>
      <c r="W1513" s="59"/>
      <c r="X1513" s="60"/>
      <c r="Y1513" s="61">
        <v>129337.58501007501</v>
      </c>
      <c r="Z1513" s="56">
        <f t="shared" ca="1" si="684"/>
        <v>0</v>
      </c>
      <c r="AA1513" s="56">
        <f t="shared" ca="1" si="684"/>
        <v>0</v>
      </c>
      <c r="AB1513" s="56">
        <f t="shared" ca="1" si="684"/>
        <v>0</v>
      </c>
      <c r="AC1513" s="56">
        <f t="shared" ca="1" si="684"/>
        <v>0</v>
      </c>
      <c r="AD1513" s="56">
        <f t="shared" ca="1" si="684"/>
        <v>0</v>
      </c>
      <c r="AE1513" s="56">
        <f t="shared" ca="1" si="684"/>
        <v>0</v>
      </c>
      <c r="AF1513" s="56">
        <f t="shared" ca="1" si="684"/>
        <v>0</v>
      </c>
      <c r="AG1513" s="56">
        <f t="shared" ca="1" si="684"/>
        <v>0</v>
      </c>
      <c r="AH1513" s="56">
        <f t="shared" ca="1" si="684"/>
        <v>0</v>
      </c>
      <c r="AI1513" s="56">
        <f t="shared" ca="1" si="684"/>
        <v>0</v>
      </c>
      <c r="AJ1513" s="56">
        <f t="shared" ca="1" si="685"/>
        <v>0</v>
      </c>
      <c r="AK1513" s="56">
        <f t="shared" ca="1" si="685"/>
        <v>0</v>
      </c>
      <c r="AL1513" s="56">
        <f t="shared" ca="1" si="685"/>
        <v>0</v>
      </c>
      <c r="AM1513" s="56">
        <f t="shared" ca="1" si="685"/>
        <v>0</v>
      </c>
      <c r="AN1513" s="56">
        <f t="shared" ca="1" si="685"/>
        <v>129337.58501007501</v>
      </c>
      <c r="AO1513" s="56">
        <f t="shared" ca="1" si="685"/>
        <v>0</v>
      </c>
      <c r="AP1513" s="56">
        <f t="shared" ca="1" si="685"/>
        <v>0</v>
      </c>
      <c r="AQ1513" s="56">
        <f t="shared" ca="1" si="685"/>
        <v>0</v>
      </c>
      <c r="AR1513" s="56">
        <f t="shared" ca="1" si="685"/>
        <v>0</v>
      </c>
      <c r="AS1513" s="56">
        <f t="shared" ca="1" si="685"/>
        <v>0</v>
      </c>
      <c r="AT1513" s="56">
        <f t="shared" ca="1" si="686"/>
        <v>0</v>
      </c>
      <c r="AU1513" s="56">
        <f t="shared" ca="1" si="686"/>
        <v>0</v>
      </c>
      <c r="AV1513" s="56">
        <f t="shared" ca="1" si="686"/>
        <v>0</v>
      </c>
      <c r="AW1513" s="56">
        <f t="shared" ca="1" si="686"/>
        <v>0</v>
      </c>
      <c r="AX1513" s="56">
        <f t="shared" ca="1" si="686"/>
        <v>0</v>
      </c>
      <c r="AY1513" s="56">
        <f t="shared" ca="1" si="686"/>
        <v>0</v>
      </c>
      <c r="AZ1513" s="56">
        <f t="shared" ca="1" si="686"/>
        <v>0</v>
      </c>
      <c r="BA1513" s="56">
        <f t="shared" ca="1" si="686"/>
        <v>0</v>
      </c>
      <c r="BB1513" s="56">
        <f t="shared" ca="1" si="686"/>
        <v>0</v>
      </c>
      <c r="BC1513" s="56">
        <f t="shared" ca="1" si="686"/>
        <v>0</v>
      </c>
      <c r="BD1513" s="56">
        <f t="shared" ca="1" si="686"/>
        <v>0</v>
      </c>
      <c r="BE1513" s="56">
        <f t="shared" ca="1" si="686"/>
        <v>0</v>
      </c>
      <c r="BF1513" s="56">
        <f t="shared" ca="1" si="686"/>
        <v>0</v>
      </c>
      <c r="BG1513" s="56">
        <f t="shared" ca="1" si="686"/>
        <v>0</v>
      </c>
      <c r="BH1513" s="1"/>
    </row>
    <row r="1514" spans="2:60" s="4" customFormat="1" ht="12" customHeight="1" x14ac:dyDescent="0.2">
      <c r="B1514" s="3" t="s">
        <v>1912</v>
      </c>
      <c r="C1514" s="4" t="s">
        <v>1912</v>
      </c>
      <c r="E1514" s="62"/>
      <c r="F1514" s="63" t="s">
        <v>1678</v>
      </c>
      <c r="G1514" s="50" t="s">
        <v>1678</v>
      </c>
      <c r="H1514" s="50" t="s">
        <v>1678</v>
      </c>
      <c r="I1514" s="51"/>
      <c r="J1514" s="52">
        <v>30</v>
      </c>
      <c r="K1514" s="52"/>
      <c r="L1514" s="53">
        <v>43697</v>
      </c>
      <c r="M1514" s="54">
        <f t="shared" si="673"/>
        <v>2</v>
      </c>
      <c r="N1514" s="52">
        <f t="shared" si="674"/>
        <v>34</v>
      </c>
      <c r="O1514" s="55">
        <f t="shared" ca="1" si="675"/>
        <v>34</v>
      </c>
      <c r="P1514" s="55" t="str">
        <f t="shared" ca="1" si="676"/>
        <v>2019.8</v>
      </c>
      <c r="Q1514" s="56">
        <f t="shared" si="677"/>
        <v>0</v>
      </c>
      <c r="R1514" s="52">
        <f t="shared" ca="1" si="678"/>
        <v>-41</v>
      </c>
      <c r="S1514" s="52"/>
      <c r="T1514" s="52" t="str">
        <f t="shared" ca="1" si="679"/>
        <v/>
      </c>
      <c r="U1514" s="57" t="s">
        <v>178</v>
      </c>
      <c r="V1514" s="58">
        <f t="shared" ca="1" si="680"/>
        <v>0</v>
      </c>
      <c r="W1514" s="59"/>
      <c r="X1514" s="60"/>
      <c r="Y1514" s="61">
        <v>0</v>
      </c>
      <c r="Z1514" s="56">
        <f t="shared" ref="Z1514:AI1523" ca="1" si="687">IF($O1514-WEEKNUM(Z$1815)=0,$Y1514,0)</f>
        <v>0</v>
      </c>
      <c r="AA1514" s="56">
        <f t="shared" ca="1" si="687"/>
        <v>0</v>
      </c>
      <c r="AB1514" s="56">
        <f t="shared" ca="1" si="687"/>
        <v>0</v>
      </c>
      <c r="AC1514" s="56">
        <f t="shared" ca="1" si="687"/>
        <v>0</v>
      </c>
      <c r="AD1514" s="56">
        <f t="shared" ca="1" si="687"/>
        <v>0</v>
      </c>
      <c r="AE1514" s="56">
        <f t="shared" ca="1" si="687"/>
        <v>0</v>
      </c>
      <c r="AF1514" s="56">
        <f t="shared" ca="1" si="687"/>
        <v>0</v>
      </c>
      <c r="AG1514" s="56">
        <f t="shared" ca="1" si="687"/>
        <v>0</v>
      </c>
      <c r="AH1514" s="56">
        <f t="shared" ca="1" si="687"/>
        <v>0</v>
      </c>
      <c r="AI1514" s="56">
        <f t="shared" ca="1" si="687"/>
        <v>0</v>
      </c>
      <c r="AJ1514" s="56">
        <f t="shared" ref="AJ1514:AS1523" ca="1" si="688">IF($O1514-WEEKNUM(AJ$1815)=0,$Y1514,0)</f>
        <v>0</v>
      </c>
      <c r="AK1514" s="56">
        <f t="shared" ca="1" si="688"/>
        <v>0</v>
      </c>
      <c r="AL1514" s="56">
        <f t="shared" ca="1" si="688"/>
        <v>0</v>
      </c>
      <c r="AM1514" s="56">
        <f t="shared" ca="1" si="688"/>
        <v>0</v>
      </c>
      <c r="AN1514" s="56">
        <f t="shared" ca="1" si="688"/>
        <v>0</v>
      </c>
      <c r="AO1514" s="56">
        <f t="shared" ca="1" si="688"/>
        <v>0</v>
      </c>
      <c r="AP1514" s="56">
        <f t="shared" ca="1" si="688"/>
        <v>0</v>
      </c>
      <c r="AQ1514" s="56">
        <f t="shared" ca="1" si="688"/>
        <v>0</v>
      </c>
      <c r="AR1514" s="56">
        <f t="shared" ca="1" si="688"/>
        <v>0</v>
      </c>
      <c r="AS1514" s="56">
        <f t="shared" ca="1" si="688"/>
        <v>0</v>
      </c>
      <c r="AT1514" s="56">
        <f t="shared" ref="AT1514:BG1523" ca="1" si="689">IF($O1514-WEEKNUM(AT$1815)=0,$Y1514,0)</f>
        <v>0</v>
      </c>
      <c r="AU1514" s="56">
        <f t="shared" ca="1" si="689"/>
        <v>0</v>
      </c>
      <c r="AV1514" s="56">
        <f t="shared" ca="1" si="689"/>
        <v>0</v>
      </c>
      <c r="AW1514" s="56">
        <f t="shared" ca="1" si="689"/>
        <v>0</v>
      </c>
      <c r="AX1514" s="56">
        <f t="shared" ca="1" si="689"/>
        <v>0</v>
      </c>
      <c r="AY1514" s="56">
        <f t="shared" ca="1" si="689"/>
        <v>0</v>
      </c>
      <c r="AZ1514" s="56">
        <f t="shared" ca="1" si="689"/>
        <v>0</v>
      </c>
      <c r="BA1514" s="56">
        <f t="shared" ca="1" si="689"/>
        <v>0</v>
      </c>
      <c r="BB1514" s="56">
        <f t="shared" ca="1" si="689"/>
        <v>0</v>
      </c>
      <c r="BC1514" s="56">
        <f t="shared" ca="1" si="689"/>
        <v>0</v>
      </c>
      <c r="BD1514" s="56">
        <f t="shared" ca="1" si="689"/>
        <v>0</v>
      </c>
      <c r="BE1514" s="56">
        <f t="shared" ca="1" si="689"/>
        <v>0</v>
      </c>
      <c r="BF1514" s="56">
        <f t="shared" ca="1" si="689"/>
        <v>0</v>
      </c>
      <c r="BG1514" s="56">
        <f t="shared" ca="1" si="689"/>
        <v>0</v>
      </c>
      <c r="BH1514" s="1"/>
    </row>
    <row r="1515" spans="2:60" s="4" customFormat="1" ht="12" customHeight="1" x14ac:dyDescent="0.2">
      <c r="B1515" s="3" t="s">
        <v>1912</v>
      </c>
      <c r="C1515" s="4" t="s">
        <v>1912</v>
      </c>
      <c r="E1515" s="62"/>
      <c r="F1515" s="63" t="s">
        <v>1678</v>
      </c>
      <c r="G1515" s="50" t="s">
        <v>1678</v>
      </c>
      <c r="H1515" s="50" t="s">
        <v>1678</v>
      </c>
      <c r="I1515" s="51"/>
      <c r="J1515" s="52">
        <v>30</v>
      </c>
      <c r="K1515" s="52"/>
      <c r="L1515" s="53">
        <v>43704</v>
      </c>
      <c r="M1515" s="54">
        <f t="shared" si="673"/>
        <v>2</v>
      </c>
      <c r="N1515" s="52">
        <f t="shared" si="674"/>
        <v>35</v>
      </c>
      <c r="O1515" s="55">
        <f t="shared" ca="1" si="675"/>
        <v>35</v>
      </c>
      <c r="P1515" s="55" t="str">
        <f t="shared" ca="1" si="676"/>
        <v>2019.8</v>
      </c>
      <c r="Q1515" s="56">
        <f t="shared" si="677"/>
        <v>0</v>
      </c>
      <c r="R1515" s="52">
        <f t="shared" ca="1" si="678"/>
        <v>-48</v>
      </c>
      <c r="S1515" s="52"/>
      <c r="T1515" s="52" t="str">
        <f t="shared" ca="1" si="679"/>
        <v/>
      </c>
      <c r="U1515" s="57" t="s">
        <v>178</v>
      </c>
      <c r="V1515" s="58">
        <f t="shared" ca="1" si="680"/>
        <v>0</v>
      </c>
      <c r="W1515" s="59"/>
      <c r="X1515" s="60"/>
      <c r="Y1515" s="61">
        <v>0</v>
      </c>
      <c r="Z1515" s="56">
        <f t="shared" ca="1" si="687"/>
        <v>0</v>
      </c>
      <c r="AA1515" s="56">
        <f t="shared" ca="1" si="687"/>
        <v>0</v>
      </c>
      <c r="AB1515" s="56">
        <f t="shared" ca="1" si="687"/>
        <v>0</v>
      </c>
      <c r="AC1515" s="56">
        <f t="shared" ca="1" si="687"/>
        <v>0</v>
      </c>
      <c r="AD1515" s="56">
        <f t="shared" ca="1" si="687"/>
        <v>0</v>
      </c>
      <c r="AE1515" s="56">
        <f t="shared" ca="1" si="687"/>
        <v>0</v>
      </c>
      <c r="AF1515" s="56">
        <f t="shared" ca="1" si="687"/>
        <v>0</v>
      </c>
      <c r="AG1515" s="56">
        <f t="shared" ca="1" si="687"/>
        <v>0</v>
      </c>
      <c r="AH1515" s="56">
        <f t="shared" ca="1" si="687"/>
        <v>0</v>
      </c>
      <c r="AI1515" s="56">
        <f t="shared" ca="1" si="687"/>
        <v>0</v>
      </c>
      <c r="AJ1515" s="56">
        <f t="shared" ca="1" si="688"/>
        <v>0</v>
      </c>
      <c r="AK1515" s="56">
        <f t="shared" ca="1" si="688"/>
        <v>0</v>
      </c>
      <c r="AL1515" s="56">
        <f t="shared" ca="1" si="688"/>
        <v>0</v>
      </c>
      <c r="AM1515" s="56">
        <f t="shared" ca="1" si="688"/>
        <v>0</v>
      </c>
      <c r="AN1515" s="56">
        <f t="shared" ca="1" si="688"/>
        <v>0</v>
      </c>
      <c r="AO1515" s="56">
        <f t="shared" ca="1" si="688"/>
        <v>0</v>
      </c>
      <c r="AP1515" s="56">
        <f t="shared" ca="1" si="688"/>
        <v>0</v>
      </c>
      <c r="AQ1515" s="56">
        <f t="shared" ca="1" si="688"/>
        <v>0</v>
      </c>
      <c r="AR1515" s="56">
        <f t="shared" ca="1" si="688"/>
        <v>0</v>
      </c>
      <c r="AS1515" s="56">
        <f t="shared" ca="1" si="688"/>
        <v>0</v>
      </c>
      <c r="AT1515" s="56">
        <f t="shared" ca="1" si="689"/>
        <v>0</v>
      </c>
      <c r="AU1515" s="56">
        <f t="shared" ca="1" si="689"/>
        <v>0</v>
      </c>
      <c r="AV1515" s="56">
        <f t="shared" ca="1" si="689"/>
        <v>0</v>
      </c>
      <c r="AW1515" s="56">
        <f t="shared" ca="1" si="689"/>
        <v>0</v>
      </c>
      <c r="AX1515" s="56">
        <f t="shared" ca="1" si="689"/>
        <v>0</v>
      </c>
      <c r="AY1515" s="56">
        <f t="shared" ca="1" si="689"/>
        <v>0</v>
      </c>
      <c r="AZ1515" s="56">
        <f t="shared" ca="1" si="689"/>
        <v>0</v>
      </c>
      <c r="BA1515" s="56">
        <f t="shared" ca="1" si="689"/>
        <v>0</v>
      </c>
      <c r="BB1515" s="56">
        <f t="shared" ca="1" si="689"/>
        <v>0</v>
      </c>
      <c r="BC1515" s="56">
        <f t="shared" ca="1" si="689"/>
        <v>0</v>
      </c>
      <c r="BD1515" s="56">
        <f t="shared" ca="1" si="689"/>
        <v>0</v>
      </c>
      <c r="BE1515" s="56">
        <f t="shared" ca="1" si="689"/>
        <v>0</v>
      </c>
      <c r="BF1515" s="56">
        <f t="shared" ca="1" si="689"/>
        <v>0</v>
      </c>
      <c r="BG1515" s="56">
        <f t="shared" ca="1" si="689"/>
        <v>0</v>
      </c>
      <c r="BH1515" s="1"/>
    </row>
    <row r="1516" spans="2:60" s="4" customFormat="1" ht="12" customHeight="1" x14ac:dyDescent="0.2">
      <c r="B1516" s="3" t="s">
        <v>1912</v>
      </c>
      <c r="C1516" s="4" t="s">
        <v>1912</v>
      </c>
      <c r="E1516" s="62"/>
      <c r="F1516" s="63" t="s">
        <v>1678</v>
      </c>
      <c r="G1516" s="50" t="s">
        <v>1678</v>
      </c>
      <c r="H1516" s="50" t="s">
        <v>1678</v>
      </c>
      <c r="I1516" s="51"/>
      <c r="J1516" s="52">
        <v>30</v>
      </c>
      <c r="K1516" s="52"/>
      <c r="L1516" s="53">
        <v>43711</v>
      </c>
      <c r="M1516" s="54">
        <f t="shared" si="673"/>
        <v>2</v>
      </c>
      <c r="N1516" s="52">
        <f t="shared" si="674"/>
        <v>36</v>
      </c>
      <c r="O1516" s="55">
        <f t="shared" ca="1" si="675"/>
        <v>36</v>
      </c>
      <c r="P1516" s="55" t="str">
        <f t="shared" ca="1" si="676"/>
        <v>2019.9</v>
      </c>
      <c r="Q1516" s="56">
        <f t="shared" si="677"/>
        <v>0</v>
      </c>
      <c r="R1516" s="52">
        <f t="shared" ca="1" si="678"/>
        <v>-55</v>
      </c>
      <c r="S1516" s="52"/>
      <c r="T1516" s="52" t="str">
        <f t="shared" ca="1" si="679"/>
        <v/>
      </c>
      <c r="U1516" s="57" t="s">
        <v>178</v>
      </c>
      <c r="V1516" s="58">
        <f t="shared" ca="1" si="680"/>
        <v>0</v>
      </c>
      <c r="W1516" s="59"/>
      <c r="X1516" s="60"/>
      <c r="Y1516" s="61">
        <v>0</v>
      </c>
      <c r="Z1516" s="56">
        <f t="shared" ca="1" si="687"/>
        <v>0</v>
      </c>
      <c r="AA1516" s="56">
        <f t="shared" ca="1" si="687"/>
        <v>0</v>
      </c>
      <c r="AB1516" s="56">
        <f t="shared" ca="1" si="687"/>
        <v>0</v>
      </c>
      <c r="AC1516" s="56">
        <f t="shared" ca="1" si="687"/>
        <v>0</v>
      </c>
      <c r="AD1516" s="56">
        <f t="shared" ca="1" si="687"/>
        <v>0</v>
      </c>
      <c r="AE1516" s="56">
        <f t="shared" ca="1" si="687"/>
        <v>0</v>
      </c>
      <c r="AF1516" s="56">
        <f t="shared" ca="1" si="687"/>
        <v>0</v>
      </c>
      <c r="AG1516" s="56">
        <f t="shared" ca="1" si="687"/>
        <v>0</v>
      </c>
      <c r="AH1516" s="56">
        <f t="shared" ca="1" si="687"/>
        <v>0</v>
      </c>
      <c r="AI1516" s="56">
        <f t="shared" ca="1" si="687"/>
        <v>0</v>
      </c>
      <c r="AJ1516" s="56">
        <f t="shared" ca="1" si="688"/>
        <v>0</v>
      </c>
      <c r="AK1516" s="56">
        <f t="shared" ca="1" si="688"/>
        <v>0</v>
      </c>
      <c r="AL1516" s="56">
        <f t="shared" ca="1" si="688"/>
        <v>0</v>
      </c>
      <c r="AM1516" s="56">
        <f t="shared" ca="1" si="688"/>
        <v>0</v>
      </c>
      <c r="AN1516" s="56">
        <f t="shared" ca="1" si="688"/>
        <v>0</v>
      </c>
      <c r="AO1516" s="56">
        <f t="shared" ca="1" si="688"/>
        <v>0</v>
      </c>
      <c r="AP1516" s="56">
        <f t="shared" ca="1" si="688"/>
        <v>0</v>
      </c>
      <c r="AQ1516" s="56">
        <f t="shared" ca="1" si="688"/>
        <v>0</v>
      </c>
      <c r="AR1516" s="56">
        <f t="shared" ca="1" si="688"/>
        <v>0</v>
      </c>
      <c r="AS1516" s="56">
        <f t="shared" ca="1" si="688"/>
        <v>0</v>
      </c>
      <c r="AT1516" s="56">
        <f t="shared" ca="1" si="689"/>
        <v>0</v>
      </c>
      <c r="AU1516" s="56">
        <f t="shared" ca="1" si="689"/>
        <v>0</v>
      </c>
      <c r="AV1516" s="56">
        <f t="shared" ca="1" si="689"/>
        <v>0</v>
      </c>
      <c r="AW1516" s="56">
        <f t="shared" ca="1" si="689"/>
        <v>0</v>
      </c>
      <c r="AX1516" s="56">
        <f t="shared" ca="1" si="689"/>
        <v>0</v>
      </c>
      <c r="AY1516" s="56">
        <f t="shared" ca="1" si="689"/>
        <v>0</v>
      </c>
      <c r="AZ1516" s="56">
        <f t="shared" ca="1" si="689"/>
        <v>0</v>
      </c>
      <c r="BA1516" s="56">
        <f t="shared" ca="1" si="689"/>
        <v>0</v>
      </c>
      <c r="BB1516" s="56">
        <f t="shared" ca="1" si="689"/>
        <v>0</v>
      </c>
      <c r="BC1516" s="56">
        <f t="shared" ca="1" si="689"/>
        <v>0</v>
      </c>
      <c r="BD1516" s="56">
        <f t="shared" ca="1" si="689"/>
        <v>0</v>
      </c>
      <c r="BE1516" s="56">
        <f t="shared" ca="1" si="689"/>
        <v>0</v>
      </c>
      <c r="BF1516" s="56">
        <f t="shared" ca="1" si="689"/>
        <v>0</v>
      </c>
      <c r="BG1516" s="56">
        <f t="shared" ca="1" si="689"/>
        <v>0</v>
      </c>
      <c r="BH1516" s="1"/>
    </row>
    <row r="1517" spans="2:60" s="4" customFormat="1" ht="12" customHeight="1" x14ac:dyDescent="0.2">
      <c r="B1517" s="3" t="s">
        <v>1912</v>
      </c>
      <c r="C1517" s="4" t="s">
        <v>1912</v>
      </c>
      <c r="E1517" s="62"/>
      <c r="F1517" s="63" t="s">
        <v>1678</v>
      </c>
      <c r="G1517" s="50" t="s">
        <v>1678</v>
      </c>
      <c r="H1517" s="50" t="s">
        <v>1678</v>
      </c>
      <c r="I1517" s="51"/>
      <c r="J1517" s="52">
        <v>30</v>
      </c>
      <c r="K1517" s="52"/>
      <c r="L1517" s="53">
        <v>43718</v>
      </c>
      <c r="M1517" s="54">
        <f t="shared" si="673"/>
        <v>2</v>
      </c>
      <c r="N1517" s="52">
        <f t="shared" si="674"/>
        <v>37</v>
      </c>
      <c r="O1517" s="55">
        <f t="shared" ca="1" si="675"/>
        <v>37</v>
      </c>
      <c r="P1517" s="55" t="str">
        <f t="shared" ca="1" si="676"/>
        <v>2019.9</v>
      </c>
      <c r="Q1517" s="56">
        <f t="shared" si="677"/>
        <v>0</v>
      </c>
      <c r="R1517" s="52">
        <f t="shared" ca="1" si="678"/>
        <v>-62</v>
      </c>
      <c r="S1517" s="52"/>
      <c r="T1517" s="52" t="str">
        <f t="shared" ca="1" si="679"/>
        <v/>
      </c>
      <c r="U1517" s="57" t="s">
        <v>178</v>
      </c>
      <c r="V1517" s="58">
        <f t="shared" ca="1" si="680"/>
        <v>0</v>
      </c>
      <c r="W1517" s="59"/>
      <c r="X1517" s="60"/>
      <c r="Y1517" s="61">
        <v>0</v>
      </c>
      <c r="Z1517" s="56">
        <f t="shared" ca="1" si="687"/>
        <v>0</v>
      </c>
      <c r="AA1517" s="56">
        <f t="shared" ca="1" si="687"/>
        <v>0</v>
      </c>
      <c r="AB1517" s="56">
        <f t="shared" ca="1" si="687"/>
        <v>0</v>
      </c>
      <c r="AC1517" s="56">
        <f t="shared" ca="1" si="687"/>
        <v>0</v>
      </c>
      <c r="AD1517" s="56">
        <f t="shared" ca="1" si="687"/>
        <v>0</v>
      </c>
      <c r="AE1517" s="56">
        <f t="shared" ca="1" si="687"/>
        <v>0</v>
      </c>
      <c r="AF1517" s="56">
        <f t="shared" ca="1" si="687"/>
        <v>0</v>
      </c>
      <c r="AG1517" s="56">
        <f t="shared" ca="1" si="687"/>
        <v>0</v>
      </c>
      <c r="AH1517" s="56">
        <f t="shared" ca="1" si="687"/>
        <v>0</v>
      </c>
      <c r="AI1517" s="56">
        <f t="shared" ca="1" si="687"/>
        <v>0</v>
      </c>
      <c r="AJ1517" s="56">
        <f t="shared" ca="1" si="688"/>
        <v>0</v>
      </c>
      <c r="AK1517" s="56">
        <f t="shared" ca="1" si="688"/>
        <v>0</v>
      </c>
      <c r="AL1517" s="56">
        <f t="shared" ca="1" si="688"/>
        <v>0</v>
      </c>
      <c r="AM1517" s="56">
        <f t="shared" ca="1" si="688"/>
        <v>0</v>
      </c>
      <c r="AN1517" s="56">
        <f t="shared" ca="1" si="688"/>
        <v>0</v>
      </c>
      <c r="AO1517" s="56">
        <f t="shared" ca="1" si="688"/>
        <v>0</v>
      </c>
      <c r="AP1517" s="56">
        <f t="shared" ca="1" si="688"/>
        <v>0</v>
      </c>
      <c r="AQ1517" s="56">
        <f t="shared" ca="1" si="688"/>
        <v>0</v>
      </c>
      <c r="AR1517" s="56">
        <f t="shared" ca="1" si="688"/>
        <v>0</v>
      </c>
      <c r="AS1517" s="56">
        <f t="shared" ca="1" si="688"/>
        <v>0</v>
      </c>
      <c r="AT1517" s="56">
        <f t="shared" ca="1" si="689"/>
        <v>0</v>
      </c>
      <c r="AU1517" s="56">
        <f t="shared" ca="1" si="689"/>
        <v>0</v>
      </c>
      <c r="AV1517" s="56">
        <f t="shared" ca="1" si="689"/>
        <v>0</v>
      </c>
      <c r="AW1517" s="56">
        <f t="shared" ca="1" si="689"/>
        <v>0</v>
      </c>
      <c r="AX1517" s="56">
        <f t="shared" ca="1" si="689"/>
        <v>0</v>
      </c>
      <c r="AY1517" s="56">
        <f t="shared" ca="1" si="689"/>
        <v>0</v>
      </c>
      <c r="AZ1517" s="56">
        <f t="shared" ca="1" si="689"/>
        <v>0</v>
      </c>
      <c r="BA1517" s="56">
        <f t="shared" ca="1" si="689"/>
        <v>0</v>
      </c>
      <c r="BB1517" s="56">
        <f t="shared" ca="1" si="689"/>
        <v>0</v>
      </c>
      <c r="BC1517" s="56">
        <f t="shared" ca="1" si="689"/>
        <v>0</v>
      </c>
      <c r="BD1517" s="56">
        <f t="shared" ca="1" si="689"/>
        <v>0</v>
      </c>
      <c r="BE1517" s="56">
        <f t="shared" ca="1" si="689"/>
        <v>0</v>
      </c>
      <c r="BF1517" s="56">
        <f t="shared" ca="1" si="689"/>
        <v>0</v>
      </c>
      <c r="BG1517" s="56">
        <f t="shared" ca="1" si="689"/>
        <v>0</v>
      </c>
      <c r="BH1517" s="1"/>
    </row>
    <row r="1518" spans="2:60" s="4" customFormat="1" ht="12" customHeight="1" x14ac:dyDescent="0.2">
      <c r="B1518" s="3" t="s">
        <v>1912</v>
      </c>
      <c r="C1518" s="4" t="s">
        <v>1912</v>
      </c>
      <c r="E1518" s="62"/>
      <c r="F1518" s="63" t="s">
        <v>1678</v>
      </c>
      <c r="G1518" s="50" t="s">
        <v>1678</v>
      </c>
      <c r="H1518" s="50" t="s">
        <v>1678</v>
      </c>
      <c r="I1518" s="51"/>
      <c r="J1518" s="52">
        <v>30</v>
      </c>
      <c r="K1518" s="52"/>
      <c r="L1518" s="53">
        <v>43725</v>
      </c>
      <c r="M1518" s="54">
        <f t="shared" si="673"/>
        <v>2</v>
      </c>
      <c r="N1518" s="52">
        <f t="shared" si="674"/>
        <v>38</v>
      </c>
      <c r="O1518" s="55">
        <f t="shared" ca="1" si="675"/>
        <v>38</v>
      </c>
      <c r="P1518" s="55" t="str">
        <f t="shared" ca="1" si="676"/>
        <v>2019.9</v>
      </c>
      <c r="Q1518" s="56">
        <f t="shared" si="677"/>
        <v>148423.33941807257</v>
      </c>
      <c r="R1518" s="52">
        <f t="shared" ca="1" si="678"/>
        <v>-69</v>
      </c>
      <c r="S1518" s="52"/>
      <c r="T1518" s="52" t="str">
        <f t="shared" ca="1" si="679"/>
        <v/>
      </c>
      <c r="U1518" s="57" t="s">
        <v>178</v>
      </c>
      <c r="V1518" s="58">
        <f t="shared" ca="1" si="680"/>
        <v>0</v>
      </c>
      <c r="W1518" s="59"/>
      <c r="X1518" s="60"/>
      <c r="Y1518" s="61">
        <v>148423.33941807257</v>
      </c>
      <c r="Z1518" s="56">
        <f t="shared" ca="1" si="687"/>
        <v>0</v>
      </c>
      <c r="AA1518" s="56">
        <f t="shared" ca="1" si="687"/>
        <v>0</v>
      </c>
      <c r="AB1518" s="56">
        <f t="shared" ca="1" si="687"/>
        <v>0</v>
      </c>
      <c r="AC1518" s="56">
        <f t="shared" ca="1" si="687"/>
        <v>0</v>
      </c>
      <c r="AD1518" s="56">
        <f t="shared" ca="1" si="687"/>
        <v>0</v>
      </c>
      <c r="AE1518" s="56">
        <f t="shared" ca="1" si="687"/>
        <v>0</v>
      </c>
      <c r="AF1518" s="56">
        <f t="shared" ca="1" si="687"/>
        <v>0</v>
      </c>
      <c r="AG1518" s="56">
        <f t="shared" ca="1" si="687"/>
        <v>0</v>
      </c>
      <c r="AH1518" s="56">
        <f t="shared" ca="1" si="687"/>
        <v>0</v>
      </c>
      <c r="AI1518" s="56">
        <f t="shared" ca="1" si="687"/>
        <v>0</v>
      </c>
      <c r="AJ1518" s="56">
        <f t="shared" ca="1" si="688"/>
        <v>0</v>
      </c>
      <c r="AK1518" s="56">
        <f t="shared" ca="1" si="688"/>
        <v>0</v>
      </c>
      <c r="AL1518" s="56">
        <f t="shared" ca="1" si="688"/>
        <v>0</v>
      </c>
      <c r="AM1518" s="56">
        <f t="shared" ca="1" si="688"/>
        <v>0</v>
      </c>
      <c r="AN1518" s="56">
        <f t="shared" ca="1" si="688"/>
        <v>0</v>
      </c>
      <c r="AO1518" s="56">
        <f t="shared" ca="1" si="688"/>
        <v>0</v>
      </c>
      <c r="AP1518" s="56">
        <f t="shared" ca="1" si="688"/>
        <v>0</v>
      </c>
      <c r="AQ1518" s="56">
        <f t="shared" ca="1" si="688"/>
        <v>0</v>
      </c>
      <c r="AR1518" s="56">
        <f t="shared" ca="1" si="688"/>
        <v>0</v>
      </c>
      <c r="AS1518" s="56">
        <f t="shared" ca="1" si="688"/>
        <v>148423.33941807257</v>
      </c>
      <c r="AT1518" s="56">
        <f t="shared" ca="1" si="689"/>
        <v>0</v>
      </c>
      <c r="AU1518" s="56">
        <f t="shared" ca="1" si="689"/>
        <v>0</v>
      </c>
      <c r="AV1518" s="56">
        <f t="shared" ca="1" si="689"/>
        <v>0</v>
      </c>
      <c r="AW1518" s="56">
        <f t="shared" ca="1" si="689"/>
        <v>0</v>
      </c>
      <c r="AX1518" s="56">
        <f t="shared" ca="1" si="689"/>
        <v>0</v>
      </c>
      <c r="AY1518" s="56">
        <f t="shared" ca="1" si="689"/>
        <v>0</v>
      </c>
      <c r="AZ1518" s="56">
        <f t="shared" ca="1" si="689"/>
        <v>0</v>
      </c>
      <c r="BA1518" s="56">
        <f t="shared" ca="1" si="689"/>
        <v>0</v>
      </c>
      <c r="BB1518" s="56">
        <f t="shared" ca="1" si="689"/>
        <v>0</v>
      </c>
      <c r="BC1518" s="56">
        <f t="shared" ca="1" si="689"/>
        <v>0</v>
      </c>
      <c r="BD1518" s="56">
        <f t="shared" ca="1" si="689"/>
        <v>0</v>
      </c>
      <c r="BE1518" s="56">
        <f t="shared" ca="1" si="689"/>
        <v>0</v>
      </c>
      <c r="BF1518" s="56">
        <f t="shared" ca="1" si="689"/>
        <v>0</v>
      </c>
      <c r="BG1518" s="56">
        <f t="shared" ca="1" si="689"/>
        <v>0</v>
      </c>
      <c r="BH1518" s="1"/>
    </row>
    <row r="1519" spans="2:60" s="4" customFormat="1" ht="12" customHeight="1" x14ac:dyDescent="0.2">
      <c r="B1519" s="3" t="s">
        <v>1912</v>
      </c>
      <c r="C1519" s="4" t="s">
        <v>1912</v>
      </c>
      <c r="E1519" s="62"/>
      <c r="F1519" s="63" t="s">
        <v>1678</v>
      </c>
      <c r="G1519" s="50" t="s">
        <v>1678</v>
      </c>
      <c r="H1519" s="50" t="s">
        <v>1678</v>
      </c>
      <c r="I1519" s="51"/>
      <c r="J1519" s="52">
        <v>30</v>
      </c>
      <c r="K1519" s="52"/>
      <c r="L1519" s="53">
        <v>43732</v>
      </c>
      <c r="M1519" s="54">
        <f t="shared" si="673"/>
        <v>2</v>
      </c>
      <c r="N1519" s="52">
        <f t="shared" si="674"/>
        <v>39</v>
      </c>
      <c r="O1519" s="55">
        <f t="shared" ca="1" si="675"/>
        <v>39</v>
      </c>
      <c r="P1519" s="55" t="str">
        <f t="shared" ca="1" si="676"/>
        <v>2019.9</v>
      </c>
      <c r="Q1519" s="56">
        <f t="shared" si="677"/>
        <v>0</v>
      </c>
      <c r="R1519" s="52">
        <f t="shared" ca="1" si="678"/>
        <v>-76</v>
      </c>
      <c r="S1519" s="52"/>
      <c r="T1519" s="52" t="str">
        <f t="shared" ca="1" si="679"/>
        <v/>
      </c>
      <c r="U1519" s="57" t="s">
        <v>178</v>
      </c>
      <c r="V1519" s="58">
        <f t="shared" ca="1" si="680"/>
        <v>0</v>
      </c>
      <c r="W1519" s="59"/>
      <c r="X1519" s="60"/>
      <c r="Y1519" s="61">
        <v>0</v>
      </c>
      <c r="Z1519" s="56">
        <f t="shared" ca="1" si="687"/>
        <v>0</v>
      </c>
      <c r="AA1519" s="56">
        <f t="shared" ca="1" si="687"/>
        <v>0</v>
      </c>
      <c r="AB1519" s="56">
        <f t="shared" ca="1" si="687"/>
        <v>0</v>
      </c>
      <c r="AC1519" s="56">
        <f t="shared" ca="1" si="687"/>
        <v>0</v>
      </c>
      <c r="AD1519" s="56">
        <f t="shared" ca="1" si="687"/>
        <v>0</v>
      </c>
      <c r="AE1519" s="56">
        <f t="shared" ca="1" si="687"/>
        <v>0</v>
      </c>
      <c r="AF1519" s="56">
        <f t="shared" ca="1" si="687"/>
        <v>0</v>
      </c>
      <c r="AG1519" s="56">
        <f t="shared" ca="1" si="687"/>
        <v>0</v>
      </c>
      <c r="AH1519" s="56">
        <f t="shared" ca="1" si="687"/>
        <v>0</v>
      </c>
      <c r="AI1519" s="56">
        <f t="shared" ca="1" si="687"/>
        <v>0</v>
      </c>
      <c r="AJ1519" s="56">
        <f t="shared" ca="1" si="688"/>
        <v>0</v>
      </c>
      <c r="AK1519" s="56">
        <f t="shared" ca="1" si="688"/>
        <v>0</v>
      </c>
      <c r="AL1519" s="56">
        <f t="shared" ca="1" si="688"/>
        <v>0</v>
      </c>
      <c r="AM1519" s="56">
        <f t="shared" ca="1" si="688"/>
        <v>0</v>
      </c>
      <c r="AN1519" s="56">
        <f t="shared" ca="1" si="688"/>
        <v>0</v>
      </c>
      <c r="AO1519" s="56">
        <f t="shared" ca="1" si="688"/>
        <v>0</v>
      </c>
      <c r="AP1519" s="56">
        <f t="shared" ca="1" si="688"/>
        <v>0</v>
      </c>
      <c r="AQ1519" s="56">
        <f t="shared" ca="1" si="688"/>
        <v>0</v>
      </c>
      <c r="AR1519" s="56">
        <f t="shared" ca="1" si="688"/>
        <v>0</v>
      </c>
      <c r="AS1519" s="56">
        <f t="shared" ca="1" si="688"/>
        <v>0</v>
      </c>
      <c r="AT1519" s="56">
        <f t="shared" ca="1" si="689"/>
        <v>0</v>
      </c>
      <c r="AU1519" s="56">
        <f t="shared" ca="1" si="689"/>
        <v>0</v>
      </c>
      <c r="AV1519" s="56">
        <f t="shared" ca="1" si="689"/>
        <v>0</v>
      </c>
      <c r="AW1519" s="56">
        <f t="shared" ca="1" si="689"/>
        <v>0</v>
      </c>
      <c r="AX1519" s="56">
        <f t="shared" ca="1" si="689"/>
        <v>0</v>
      </c>
      <c r="AY1519" s="56">
        <f t="shared" ca="1" si="689"/>
        <v>0</v>
      </c>
      <c r="AZ1519" s="56">
        <f t="shared" ca="1" si="689"/>
        <v>0</v>
      </c>
      <c r="BA1519" s="56">
        <f t="shared" ca="1" si="689"/>
        <v>0</v>
      </c>
      <c r="BB1519" s="56">
        <f t="shared" ca="1" si="689"/>
        <v>0</v>
      </c>
      <c r="BC1519" s="56">
        <f t="shared" ca="1" si="689"/>
        <v>0</v>
      </c>
      <c r="BD1519" s="56">
        <f t="shared" ca="1" si="689"/>
        <v>0</v>
      </c>
      <c r="BE1519" s="56">
        <f t="shared" ca="1" si="689"/>
        <v>0</v>
      </c>
      <c r="BF1519" s="56">
        <f t="shared" ca="1" si="689"/>
        <v>0</v>
      </c>
      <c r="BG1519" s="56">
        <f t="shared" ca="1" si="689"/>
        <v>0</v>
      </c>
      <c r="BH1519" s="1"/>
    </row>
    <row r="1520" spans="2:60" s="4" customFormat="1" ht="12" customHeight="1" x14ac:dyDescent="0.2">
      <c r="B1520" s="3" t="s">
        <v>1912</v>
      </c>
      <c r="C1520" s="4" t="s">
        <v>1912</v>
      </c>
      <c r="E1520" s="62"/>
      <c r="F1520" s="63" t="s">
        <v>1678</v>
      </c>
      <c r="G1520" s="50" t="s">
        <v>1678</v>
      </c>
      <c r="H1520" s="50" t="s">
        <v>1678</v>
      </c>
      <c r="I1520" s="51"/>
      <c r="J1520" s="52">
        <v>30</v>
      </c>
      <c r="K1520" s="52"/>
      <c r="L1520" s="53">
        <v>43739</v>
      </c>
      <c r="M1520" s="54">
        <f t="shared" si="673"/>
        <v>2</v>
      </c>
      <c r="N1520" s="52">
        <f t="shared" si="674"/>
        <v>40</v>
      </c>
      <c r="O1520" s="55">
        <f t="shared" ca="1" si="675"/>
        <v>40</v>
      </c>
      <c r="P1520" s="55" t="str">
        <f t="shared" ca="1" si="676"/>
        <v>2019.10</v>
      </c>
      <c r="Q1520" s="56">
        <f t="shared" si="677"/>
        <v>0</v>
      </c>
      <c r="R1520" s="52">
        <f t="shared" ca="1" si="678"/>
        <v>-83</v>
      </c>
      <c r="S1520" s="52"/>
      <c r="T1520" s="52" t="str">
        <f t="shared" ca="1" si="679"/>
        <v/>
      </c>
      <c r="U1520" s="57" t="s">
        <v>178</v>
      </c>
      <c r="V1520" s="58">
        <f t="shared" ca="1" si="680"/>
        <v>0</v>
      </c>
      <c r="W1520" s="59"/>
      <c r="X1520" s="60"/>
      <c r="Y1520" s="61">
        <v>0</v>
      </c>
      <c r="Z1520" s="56">
        <f t="shared" ca="1" si="687"/>
        <v>0</v>
      </c>
      <c r="AA1520" s="56">
        <f t="shared" ca="1" si="687"/>
        <v>0</v>
      </c>
      <c r="AB1520" s="56">
        <f t="shared" ca="1" si="687"/>
        <v>0</v>
      </c>
      <c r="AC1520" s="56">
        <f t="shared" ca="1" si="687"/>
        <v>0</v>
      </c>
      <c r="AD1520" s="56">
        <f t="shared" ca="1" si="687"/>
        <v>0</v>
      </c>
      <c r="AE1520" s="56">
        <f t="shared" ca="1" si="687"/>
        <v>0</v>
      </c>
      <c r="AF1520" s="56">
        <f t="shared" ca="1" si="687"/>
        <v>0</v>
      </c>
      <c r="AG1520" s="56">
        <f t="shared" ca="1" si="687"/>
        <v>0</v>
      </c>
      <c r="AH1520" s="56">
        <f t="shared" ca="1" si="687"/>
        <v>0</v>
      </c>
      <c r="AI1520" s="56">
        <f t="shared" ca="1" si="687"/>
        <v>0</v>
      </c>
      <c r="AJ1520" s="56">
        <f t="shared" ca="1" si="688"/>
        <v>0</v>
      </c>
      <c r="AK1520" s="56">
        <f t="shared" ca="1" si="688"/>
        <v>0</v>
      </c>
      <c r="AL1520" s="56">
        <f t="shared" ca="1" si="688"/>
        <v>0</v>
      </c>
      <c r="AM1520" s="56">
        <f t="shared" ca="1" si="688"/>
        <v>0</v>
      </c>
      <c r="AN1520" s="56">
        <f t="shared" ca="1" si="688"/>
        <v>0</v>
      </c>
      <c r="AO1520" s="56">
        <f t="shared" ca="1" si="688"/>
        <v>0</v>
      </c>
      <c r="AP1520" s="56">
        <f t="shared" ca="1" si="688"/>
        <v>0</v>
      </c>
      <c r="AQ1520" s="56">
        <f t="shared" ca="1" si="688"/>
        <v>0</v>
      </c>
      <c r="AR1520" s="56">
        <f t="shared" ca="1" si="688"/>
        <v>0</v>
      </c>
      <c r="AS1520" s="56">
        <f t="shared" ca="1" si="688"/>
        <v>0</v>
      </c>
      <c r="AT1520" s="56">
        <f t="shared" ca="1" si="689"/>
        <v>0</v>
      </c>
      <c r="AU1520" s="56">
        <f t="shared" ca="1" si="689"/>
        <v>0</v>
      </c>
      <c r="AV1520" s="56">
        <f t="shared" ca="1" si="689"/>
        <v>0</v>
      </c>
      <c r="AW1520" s="56">
        <f t="shared" ca="1" si="689"/>
        <v>0</v>
      </c>
      <c r="AX1520" s="56">
        <f t="shared" ca="1" si="689"/>
        <v>0</v>
      </c>
      <c r="AY1520" s="56">
        <f t="shared" ca="1" si="689"/>
        <v>0</v>
      </c>
      <c r="AZ1520" s="56">
        <f t="shared" ca="1" si="689"/>
        <v>0</v>
      </c>
      <c r="BA1520" s="56">
        <f t="shared" ca="1" si="689"/>
        <v>0</v>
      </c>
      <c r="BB1520" s="56">
        <f t="shared" ca="1" si="689"/>
        <v>0</v>
      </c>
      <c r="BC1520" s="56">
        <f t="shared" ca="1" si="689"/>
        <v>0</v>
      </c>
      <c r="BD1520" s="56">
        <f t="shared" ca="1" si="689"/>
        <v>0</v>
      </c>
      <c r="BE1520" s="56">
        <f t="shared" ca="1" si="689"/>
        <v>0</v>
      </c>
      <c r="BF1520" s="56">
        <f t="shared" ca="1" si="689"/>
        <v>0</v>
      </c>
      <c r="BG1520" s="56">
        <f t="shared" ca="1" si="689"/>
        <v>0</v>
      </c>
      <c r="BH1520" s="1"/>
    </row>
    <row r="1521" spans="2:60" s="4" customFormat="1" ht="12" customHeight="1" x14ac:dyDescent="0.2">
      <c r="B1521" s="3" t="s">
        <v>1912</v>
      </c>
      <c r="C1521" s="4" t="s">
        <v>1912</v>
      </c>
      <c r="E1521" s="62"/>
      <c r="F1521" s="63" t="s">
        <v>1678</v>
      </c>
      <c r="G1521" s="50" t="s">
        <v>1678</v>
      </c>
      <c r="H1521" s="50" t="s">
        <v>1678</v>
      </c>
      <c r="I1521" s="51"/>
      <c r="J1521" s="52">
        <v>30</v>
      </c>
      <c r="K1521" s="52"/>
      <c r="L1521" s="53">
        <v>43746</v>
      </c>
      <c r="M1521" s="54">
        <f t="shared" si="673"/>
        <v>2</v>
      </c>
      <c r="N1521" s="52">
        <f t="shared" si="674"/>
        <v>41</v>
      </c>
      <c r="O1521" s="55">
        <f t="shared" ca="1" si="675"/>
        <v>41</v>
      </c>
      <c r="P1521" s="55" t="str">
        <f t="shared" ca="1" si="676"/>
        <v>2019.10</v>
      </c>
      <c r="Q1521" s="56">
        <f t="shared" si="677"/>
        <v>0</v>
      </c>
      <c r="R1521" s="52">
        <f t="shared" ca="1" si="678"/>
        <v>-90</v>
      </c>
      <c r="S1521" s="52"/>
      <c r="T1521" s="52" t="str">
        <f t="shared" ca="1" si="679"/>
        <v/>
      </c>
      <c r="U1521" s="57" t="s">
        <v>178</v>
      </c>
      <c r="V1521" s="58">
        <f t="shared" ca="1" si="680"/>
        <v>0</v>
      </c>
      <c r="W1521" s="59"/>
      <c r="X1521" s="60"/>
      <c r="Y1521" s="61">
        <v>0</v>
      </c>
      <c r="Z1521" s="56">
        <f t="shared" ca="1" si="687"/>
        <v>0</v>
      </c>
      <c r="AA1521" s="56">
        <f t="shared" ca="1" si="687"/>
        <v>0</v>
      </c>
      <c r="AB1521" s="56">
        <f t="shared" ca="1" si="687"/>
        <v>0</v>
      </c>
      <c r="AC1521" s="56">
        <f t="shared" ca="1" si="687"/>
        <v>0</v>
      </c>
      <c r="AD1521" s="56">
        <f t="shared" ca="1" si="687"/>
        <v>0</v>
      </c>
      <c r="AE1521" s="56">
        <f t="shared" ca="1" si="687"/>
        <v>0</v>
      </c>
      <c r="AF1521" s="56">
        <f t="shared" ca="1" si="687"/>
        <v>0</v>
      </c>
      <c r="AG1521" s="56">
        <f t="shared" ca="1" si="687"/>
        <v>0</v>
      </c>
      <c r="AH1521" s="56">
        <f t="shared" ca="1" si="687"/>
        <v>0</v>
      </c>
      <c r="AI1521" s="56">
        <f t="shared" ca="1" si="687"/>
        <v>0</v>
      </c>
      <c r="AJ1521" s="56">
        <f t="shared" ca="1" si="688"/>
        <v>0</v>
      </c>
      <c r="AK1521" s="56">
        <f t="shared" ca="1" si="688"/>
        <v>0</v>
      </c>
      <c r="AL1521" s="56">
        <f t="shared" ca="1" si="688"/>
        <v>0</v>
      </c>
      <c r="AM1521" s="56">
        <f t="shared" ca="1" si="688"/>
        <v>0</v>
      </c>
      <c r="AN1521" s="56">
        <f t="shared" ca="1" si="688"/>
        <v>0</v>
      </c>
      <c r="AO1521" s="56">
        <f t="shared" ca="1" si="688"/>
        <v>0</v>
      </c>
      <c r="AP1521" s="56">
        <f t="shared" ca="1" si="688"/>
        <v>0</v>
      </c>
      <c r="AQ1521" s="56">
        <f t="shared" ca="1" si="688"/>
        <v>0</v>
      </c>
      <c r="AR1521" s="56">
        <f t="shared" ca="1" si="688"/>
        <v>0</v>
      </c>
      <c r="AS1521" s="56">
        <f t="shared" ca="1" si="688"/>
        <v>0</v>
      </c>
      <c r="AT1521" s="56">
        <f t="shared" ca="1" si="689"/>
        <v>0</v>
      </c>
      <c r="AU1521" s="56">
        <f t="shared" ca="1" si="689"/>
        <v>0</v>
      </c>
      <c r="AV1521" s="56">
        <f t="shared" ca="1" si="689"/>
        <v>0</v>
      </c>
      <c r="AW1521" s="56">
        <f t="shared" ca="1" si="689"/>
        <v>0</v>
      </c>
      <c r="AX1521" s="56">
        <f t="shared" ca="1" si="689"/>
        <v>0</v>
      </c>
      <c r="AY1521" s="56">
        <f t="shared" ca="1" si="689"/>
        <v>0</v>
      </c>
      <c r="AZ1521" s="56">
        <f t="shared" ca="1" si="689"/>
        <v>0</v>
      </c>
      <c r="BA1521" s="56">
        <f t="shared" ca="1" si="689"/>
        <v>0</v>
      </c>
      <c r="BB1521" s="56">
        <f t="shared" ca="1" si="689"/>
        <v>0</v>
      </c>
      <c r="BC1521" s="56">
        <f t="shared" ca="1" si="689"/>
        <v>0</v>
      </c>
      <c r="BD1521" s="56">
        <f t="shared" ca="1" si="689"/>
        <v>0</v>
      </c>
      <c r="BE1521" s="56">
        <f t="shared" ca="1" si="689"/>
        <v>0</v>
      </c>
      <c r="BF1521" s="56">
        <f t="shared" ca="1" si="689"/>
        <v>0</v>
      </c>
      <c r="BG1521" s="56">
        <f t="shared" ca="1" si="689"/>
        <v>0</v>
      </c>
      <c r="BH1521" s="1"/>
    </row>
    <row r="1522" spans="2:60" s="4" customFormat="1" ht="12" customHeight="1" x14ac:dyDescent="0.2">
      <c r="B1522" s="3" t="s">
        <v>1912</v>
      </c>
      <c r="C1522" s="4" t="s">
        <v>1912</v>
      </c>
      <c r="E1522" s="62"/>
      <c r="F1522" s="63" t="s">
        <v>1678</v>
      </c>
      <c r="G1522" s="50" t="s">
        <v>1678</v>
      </c>
      <c r="H1522" s="50" t="s">
        <v>1678</v>
      </c>
      <c r="I1522" s="51"/>
      <c r="J1522" s="52">
        <v>30</v>
      </c>
      <c r="K1522" s="52"/>
      <c r="L1522" s="53">
        <v>43753</v>
      </c>
      <c r="M1522" s="54">
        <f t="shared" si="673"/>
        <v>2</v>
      </c>
      <c r="N1522" s="52">
        <f t="shared" si="674"/>
        <v>42</v>
      </c>
      <c r="O1522" s="55">
        <f t="shared" ca="1" si="675"/>
        <v>42</v>
      </c>
      <c r="P1522" s="55" t="str">
        <f t="shared" ca="1" si="676"/>
        <v>2019.10</v>
      </c>
      <c r="Q1522" s="56">
        <f t="shared" si="677"/>
        <v>137881.09149238176</v>
      </c>
      <c r="R1522" s="52">
        <f t="shared" ca="1" si="678"/>
        <v>-97</v>
      </c>
      <c r="S1522" s="52"/>
      <c r="T1522" s="52" t="str">
        <f t="shared" ca="1" si="679"/>
        <v/>
      </c>
      <c r="U1522" s="57" t="s">
        <v>178</v>
      </c>
      <c r="V1522" s="58">
        <f t="shared" ca="1" si="680"/>
        <v>0</v>
      </c>
      <c r="W1522" s="59"/>
      <c r="X1522" s="60"/>
      <c r="Y1522" s="61">
        <v>137881.09149238176</v>
      </c>
      <c r="Z1522" s="56">
        <f t="shared" ca="1" si="687"/>
        <v>0</v>
      </c>
      <c r="AA1522" s="56">
        <f t="shared" ca="1" si="687"/>
        <v>0</v>
      </c>
      <c r="AB1522" s="56">
        <f t="shared" ca="1" si="687"/>
        <v>0</v>
      </c>
      <c r="AC1522" s="56">
        <f t="shared" ca="1" si="687"/>
        <v>0</v>
      </c>
      <c r="AD1522" s="56">
        <f t="shared" ca="1" si="687"/>
        <v>0</v>
      </c>
      <c r="AE1522" s="56">
        <f t="shared" ca="1" si="687"/>
        <v>0</v>
      </c>
      <c r="AF1522" s="56">
        <f t="shared" ca="1" si="687"/>
        <v>0</v>
      </c>
      <c r="AG1522" s="56">
        <f t="shared" ca="1" si="687"/>
        <v>0</v>
      </c>
      <c r="AH1522" s="56">
        <f t="shared" ca="1" si="687"/>
        <v>0</v>
      </c>
      <c r="AI1522" s="56">
        <f t="shared" ca="1" si="687"/>
        <v>0</v>
      </c>
      <c r="AJ1522" s="56">
        <f t="shared" ca="1" si="688"/>
        <v>0</v>
      </c>
      <c r="AK1522" s="56">
        <f t="shared" ca="1" si="688"/>
        <v>0</v>
      </c>
      <c r="AL1522" s="56">
        <f t="shared" ca="1" si="688"/>
        <v>0</v>
      </c>
      <c r="AM1522" s="56">
        <f t="shared" ca="1" si="688"/>
        <v>0</v>
      </c>
      <c r="AN1522" s="56">
        <f t="shared" ca="1" si="688"/>
        <v>0</v>
      </c>
      <c r="AO1522" s="56">
        <f t="shared" ca="1" si="688"/>
        <v>0</v>
      </c>
      <c r="AP1522" s="56">
        <f t="shared" ca="1" si="688"/>
        <v>0</v>
      </c>
      <c r="AQ1522" s="56">
        <f t="shared" ca="1" si="688"/>
        <v>0</v>
      </c>
      <c r="AR1522" s="56">
        <f t="shared" ca="1" si="688"/>
        <v>0</v>
      </c>
      <c r="AS1522" s="56">
        <f t="shared" ca="1" si="688"/>
        <v>0</v>
      </c>
      <c r="AT1522" s="56">
        <f t="shared" ca="1" si="689"/>
        <v>0</v>
      </c>
      <c r="AU1522" s="56">
        <f t="shared" ca="1" si="689"/>
        <v>0</v>
      </c>
      <c r="AV1522" s="56">
        <f t="shared" ca="1" si="689"/>
        <v>0</v>
      </c>
      <c r="AW1522" s="56">
        <f t="shared" ca="1" si="689"/>
        <v>137881.09149238176</v>
      </c>
      <c r="AX1522" s="56">
        <f t="shared" ca="1" si="689"/>
        <v>0</v>
      </c>
      <c r="AY1522" s="56">
        <f t="shared" ca="1" si="689"/>
        <v>0</v>
      </c>
      <c r="AZ1522" s="56">
        <f t="shared" ca="1" si="689"/>
        <v>0</v>
      </c>
      <c r="BA1522" s="56">
        <f t="shared" ca="1" si="689"/>
        <v>0</v>
      </c>
      <c r="BB1522" s="56">
        <f t="shared" ca="1" si="689"/>
        <v>0</v>
      </c>
      <c r="BC1522" s="56">
        <f t="shared" ca="1" si="689"/>
        <v>0</v>
      </c>
      <c r="BD1522" s="56">
        <f t="shared" ca="1" si="689"/>
        <v>0</v>
      </c>
      <c r="BE1522" s="56">
        <f t="shared" ca="1" si="689"/>
        <v>0</v>
      </c>
      <c r="BF1522" s="56">
        <f t="shared" ca="1" si="689"/>
        <v>0</v>
      </c>
      <c r="BG1522" s="56">
        <f t="shared" ca="1" si="689"/>
        <v>0</v>
      </c>
      <c r="BH1522" s="1"/>
    </row>
    <row r="1523" spans="2:60" s="4" customFormat="1" ht="12" customHeight="1" x14ac:dyDescent="0.2">
      <c r="B1523" s="3" t="s">
        <v>1912</v>
      </c>
      <c r="C1523" s="4" t="s">
        <v>1912</v>
      </c>
      <c r="E1523" s="62"/>
      <c r="F1523" s="63" t="s">
        <v>1678</v>
      </c>
      <c r="G1523" s="50" t="s">
        <v>1678</v>
      </c>
      <c r="H1523" s="50" t="s">
        <v>1678</v>
      </c>
      <c r="I1523" s="51"/>
      <c r="J1523" s="52">
        <v>30</v>
      </c>
      <c r="K1523" s="52"/>
      <c r="L1523" s="53">
        <v>43760</v>
      </c>
      <c r="M1523" s="54">
        <f t="shared" si="673"/>
        <v>2</v>
      </c>
      <c r="N1523" s="52">
        <f t="shared" si="674"/>
        <v>43</v>
      </c>
      <c r="O1523" s="55">
        <f t="shared" ca="1" si="675"/>
        <v>43</v>
      </c>
      <c r="P1523" s="55" t="str">
        <f t="shared" ca="1" si="676"/>
        <v>2019.10</v>
      </c>
      <c r="Q1523" s="56">
        <f t="shared" si="677"/>
        <v>0</v>
      </c>
      <c r="R1523" s="52">
        <f t="shared" ca="1" si="678"/>
        <v>-104</v>
      </c>
      <c r="S1523" s="52"/>
      <c r="T1523" s="52" t="str">
        <f t="shared" ca="1" si="679"/>
        <v/>
      </c>
      <c r="U1523" s="57" t="s">
        <v>178</v>
      </c>
      <c r="V1523" s="58">
        <f t="shared" ca="1" si="680"/>
        <v>0</v>
      </c>
      <c r="W1523" s="59"/>
      <c r="X1523" s="60"/>
      <c r="Y1523" s="61">
        <v>0</v>
      </c>
      <c r="Z1523" s="56">
        <f t="shared" ca="1" si="687"/>
        <v>0</v>
      </c>
      <c r="AA1523" s="56">
        <f t="shared" ca="1" si="687"/>
        <v>0</v>
      </c>
      <c r="AB1523" s="56">
        <f t="shared" ca="1" si="687"/>
        <v>0</v>
      </c>
      <c r="AC1523" s="56">
        <f t="shared" ca="1" si="687"/>
        <v>0</v>
      </c>
      <c r="AD1523" s="56">
        <f t="shared" ca="1" si="687"/>
        <v>0</v>
      </c>
      <c r="AE1523" s="56">
        <f t="shared" ca="1" si="687"/>
        <v>0</v>
      </c>
      <c r="AF1523" s="56">
        <f t="shared" ca="1" si="687"/>
        <v>0</v>
      </c>
      <c r="AG1523" s="56">
        <f t="shared" ca="1" si="687"/>
        <v>0</v>
      </c>
      <c r="AH1523" s="56">
        <f t="shared" ca="1" si="687"/>
        <v>0</v>
      </c>
      <c r="AI1523" s="56">
        <f t="shared" ca="1" si="687"/>
        <v>0</v>
      </c>
      <c r="AJ1523" s="56">
        <f t="shared" ca="1" si="688"/>
        <v>0</v>
      </c>
      <c r="AK1523" s="56">
        <f t="shared" ca="1" si="688"/>
        <v>0</v>
      </c>
      <c r="AL1523" s="56">
        <f t="shared" ca="1" si="688"/>
        <v>0</v>
      </c>
      <c r="AM1523" s="56">
        <f t="shared" ca="1" si="688"/>
        <v>0</v>
      </c>
      <c r="AN1523" s="56">
        <f t="shared" ca="1" si="688"/>
        <v>0</v>
      </c>
      <c r="AO1523" s="56">
        <f t="shared" ca="1" si="688"/>
        <v>0</v>
      </c>
      <c r="AP1523" s="56">
        <f t="shared" ca="1" si="688"/>
        <v>0</v>
      </c>
      <c r="AQ1523" s="56">
        <f t="shared" ca="1" si="688"/>
        <v>0</v>
      </c>
      <c r="AR1523" s="56">
        <f t="shared" ca="1" si="688"/>
        <v>0</v>
      </c>
      <c r="AS1523" s="56">
        <f t="shared" ca="1" si="688"/>
        <v>0</v>
      </c>
      <c r="AT1523" s="56">
        <f t="shared" ca="1" si="689"/>
        <v>0</v>
      </c>
      <c r="AU1523" s="56">
        <f t="shared" ca="1" si="689"/>
        <v>0</v>
      </c>
      <c r="AV1523" s="56">
        <f t="shared" ca="1" si="689"/>
        <v>0</v>
      </c>
      <c r="AW1523" s="56">
        <f t="shared" ca="1" si="689"/>
        <v>0</v>
      </c>
      <c r="AX1523" s="56">
        <f t="shared" ca="1" si="689"/>
        <v>0</v>
      </c>
      <c r="AY1523" s="56">
        <f t="shared" ca="1" si="689"/>
        <v>0</v>
      </c>
      <c r="AZ1523" s="56">
        <f t="shared" ca="1" si="689"/>
        <v>0</v>
      </c>
      <c r="BA1523" s="56">
        <f t="shared" ca="1" si="689"/>
        <v>0</v>
      </c>
      <c r="BB1523" s="56">
        <f t="shared" ca="1" si="689"/>
        <v>0</v>
      </c>
      <c r="BC1523" s="56">
        <f t="shared" ca="1" si="689"/>
        <v>0</v>
      </c>
      <c r="BD1523" s="56">
        <f t="shared" ca="1" si="689"/>
        <v>0</v>
      </c>
      <c r="BE1523" s="56">
        <f t="shared" ca="1" si="689"/>
        <v>0</v>
      </c>
      <c r="BF1523" s="56">
        <f t="shared" ca="1" si="689"/>
        <v>0</v>
      </c>
      <c r="BG1523" s="56">
        <f t="shared" ca="1" si="689"/>
        <v>0</v>
      </c>
      <c r="BH1523" s="1"/>
    </row>
    <row r="1524" spans="2:60" s="4" customFormat="1" ht="12" customHeight="1" x14ac:dyDescent="0.2">
      <c r="B1524" s="3" t="s">
        <v>1912</v>
      </c>
      <c r="C1524" s="4" t="s">
        <v>1912</v>
      </c>
      <c r="E1524" s="62"/>
      <c r="F1524" s="63" t="s">
        <v>1678</v>
      </c>
      <c r="G1524" s="50" t="s">
        <v>1678</v>
      </c>
      <c r="H1524" s="50" t="s">
        <v>1678</v>
      </c>
      <c r="I1524" s="51"/>
      <c r="J1524" s="52">
        <v>30</v>
      </c>
      <c r="K1524" s="52"/>
      <c r="L1524" s="53">
        <v>43767</v>
      </c>
      <c r="M1524" s="54">
        <f t="shared" si="673"/>
        <v>2</v>
      </c>
      <c r="N1524" s="52">
        <f t="shared" si="674"/>
        <v>44</v>
      </c>
      <c r="O1524" s="55">
        <f t="shared" ca="1" si="675"/>
        <v>44</v>
      </c>
      <c r="P1524" s="55" t="str">
        <f t="shared" ca="1" si="676"/>
        <v>2019.10</v>
      </c>
      <c r="Q1524" s="56">
        <f t="shared" si="677"/>
        <v>0</v>
      </c>
      <c r="R1524" s="52">
        <f t="shared" ca="1" si="678"/>
        <v>-111</v>
      </c>
      <c r="S1524" s="52"/>
      <c r="T1524" s="52" t="str">
        <f t="shared" ca="1" si="679"/>
        <v/>
      </c>
      <c r="U1524" s="57" t="s">
        <v>178</v>
      </c>
      <c r="V1524" s="58">
        <f t="shared" ca="1" si="680"/>
        <v>0</v>
      </c>
      <c r="W1524" s="59"/>
      <c r="X1524" s="60"/>
      <c r="Y1524" s="61">
        <v>0</v>
      </c>
      <c r="Z1524" s="56">
        <f t="shared" ref="Z1524:AI1532" ca="1" si="690">IF($O1524-WEEKNUM(Z$1815)=0,$Y1524,0)</f>
        <v>0</v>
      </c>
      <c r="AA1524" s="56">
        <f t="shared" ca="1" si="690"/>
        <v>0</v>
      </c>
      <c r="AB1524" s="56">
        <f t="shared" ca="1" si="690"/>
        <v>0</v>
      </c>
      <c r="AC1524" s="56">
        <f t="shared" ca="1" si="690"/>
        <v>0</v>
      </c>
      <c r="AD1524" s="56">
        <f t="shared" ca="1" si="690"/>
        <v>0</v>
      </c>
      <c r="AE1524" s="56">
        <f t="shared" ca="1" si="690"/>
        <v>0</v>
      </c>
      <c r="AF1524" s="56">
        <f t="shared" ca="1" si="690"/>
        <v>0</v>
      </c>
      <c r="AG1524" s="56">
        <f t="shared" ca="1" si="690"/>
        <v>0</v>
      </c>
      <c r="AH1524" s="56">
        <f t="shared" ca="1" si="690"/>
        <v>0</v>
      </c>
      <c r="AI1524" s="56">
        <f t="shared" ca="1" si="690"/>
        <v>0</v>
      </c>
      <c r="AJ1524" s="56">
        <f t="shared" ref="AJ1524:AS1532" ca="1" si="691">IF($O1524-WEEKNUM(AJ$1815)=0,$Y1524,0)</f>
        <v>0</v>
      </c>
      <c r="AK1524" s="56">
        <f t="shared" ca="1" si="691"/>
        <v>0</v>
      </c>
      <c r="AL1524" s="56">
        <f t="shared" ca="1" si="691"/>
        <v>0</v>
      </c>
      <c r="AM1524" s="56">
        <f t="shared" ca="1" si="691"/>
        <v>0</v>
      </c>
      <c r="AN1524" s="56">
        <f t="shared" ca="1" si="691"/>
        <v>0</v>
      </c>
      <c r="AO1524" s="56">
        <f t="shared" ca="1" si="691"/>
        <v>0</v>
      </c>
      <c r="AP1524" s="56">
        <f t="shared" ca="1" si="691"/>
        <v>0</v>
      </c>
      <c r="AQ1524" s="56">
        <f t="shared" ca="1" si="691"/>
        <v>0</v>
      </c>
      <c r="AR1524" s="56">
        <f t="shared" ca="1" si="691"/>
        <v>0</v>
      </c>
      <c r="AS1524" s="56">
        <f t="shared" ca="1" si="691"/>
        <v>0</v>
      </c>
      <c r="AT1524" s="56">
        <f t="shared" ref="AT1524:BG1532" ca="1" si="692">IF($O1524-WEEKNUM(AT$1815)=0,$Y1524,0)</f>
        <v>0</v>
      </c>
      <c r="AU1524" s="56">
        <f t="shared" ca="1" si="692"/>
        <v>0</v>
      </c>
      <c r="AV1524" s="56">
        <f t="shared" ca="1" si="692"/>
        <v>0</v>
      </c>
      <c r="AW1524" s="56">
        <f t="shared" ca="1" si="692"/>
        <v>0</v>
      </c>
      <c r="AX1524" s="56">
        <f t="shared" ca="1" si="692"/>
        <v>0</v>
      </c>
      <c r="AY1524" s="56">
        <f t="shared" ca="1" si="692"/>
        <v>0</v>
      </c>
      <c r="AZ1524" s="56">
        <f t="shared" ca="1" si="692"/>
        <v>0</v>
      </c>
      <c r="BA1524" s="56">
        <f t="shared" ca="1" si="692"/>
        <v>0</v>
      </c>
      <c r="BB1524" s="56">
        <f t="shared" ca="1" si="692"/>
        <v>0</v>
      </c>
      <c r="BC1524" s="56">
        <f t="shared" ca="1" si="692"/>
        <v>0</v>
      </c>
      <c r="BD1524" s="56">
        <f t="shared" ca="1" si="692"/>
        <v>0</v>
      </c>
      <c r="BE1524" s="56">
        <f t="shared" ca="1" si="692"/>
        <v>0</v>
      </c>
      <c r="BF1524" s="56">
        <f t="shared" ca="1" si="692"/>
        <v>0</v>
      </c>
      <c r="BG1524" s="56">
        <f t="shared" ca="1" si="692"/>
        <v>0</v>
      </c>
      <c r="BH1524" s="1"/>
    </row>
    <row r="1525" spans="2:60" s="4" customFormat="1" ht="12" customHeight="1" x14ac:dyDescent="0.2">
      <c r="B1525" s="3" t="s">
        <v>1912</v>
      </c>
      <c r="C1525" s="4" t="s">
        <v>1912</v>
      </c>
      <c r="E1525" s="62"/>
      <c r="F1525" s="63" t="s">
        <v>1678</v>
      </c>
      <c r="G1525" s="50" t="s">
        <v>1678</v>
      </c>
      <c r="H1525" s="50" t="s">
        <v>1678</v>
      </c>
      <c r="I1525" s="51"/>
      <c r="J1525" s="52">
        <v>30</v>
      </c>
      <c r="K1525" s="52"/>
      <c r="L1525" s="53">
        <v>43774</v>
      </c>
      <c r="M1525" s="54">
        <f t="shared" si="673"/>
        <v>2</v>
      </c>
      <c r="N1525" s="52">
        <f t="shared" si="674"/>
        <v>45</v>
      </c>
      <c r="O1525" s="55">
        <f t="shared" ca="1" si="675"/>
        <v>45</v>
      </c>
      <c r="P1525" s="55" t="str">
        <f t="shared" ca="1" si="676"/>
        <v>2019.11</v>
      </c>
      <c r="Q1525" s="56">
        <f t="shared" si="677"/>
        <v>0</v>
      </c>
      <c r="R1525" s="52">
        <f t="shared" ca="1" si="678"/>
        <v>-118</v>
      </c>
      <c r="S1525" s="52"/>
      <c r="T1525" s="52" t="str">
        <f t="shared" ca="1" si="679"/>
        <v/>
      </c>
      <c r="U1525" s="57" t="s">
        <v>178</v>
      </c>
      <c r="V1525" s="58">
        <f t="shared" ca="1" si="680"/>
        <v>0</v>
      </c>
      <c r="W1525" s="59"/>
      <c r="X1525" s="60"/>
      <c r="Y1525" s="61">
        <v>0</v>
      </c>
      <c r="Z1525" s="56">
        <f t="shared" ca="1" si="690"/>
        <v>0</v>
      </c>
      <c r="AA1525" s="56">
        <f t="shared" ca="1" si="690"/>
        <v>0</v>
      </c>
      <c r="AB1525" s="56">
        <f t="shared" ca="1" si="690"/>
        <v>0</v>
      </c>
      <c r="AC1525" s="56">
        <f t="shared" ca="1" si="690"/>
        <v>0</v>
      </c>
      <c r="AD1525" s="56">
        <f t="shared" ca="1" si="690"/>
        <v>0</v>
      </c>
      <c r="AE1525" s="56">
        <f t="shared" ca="1" si="690"/>
        <v>0</v>
      </c>
      <c r="AF1525" s="56">
        <f t="shared" ca="1" si="690"/>
        <v>0</v>
      </c>
      <c r="AG1525" s="56">
        <f t="shared" ca="1" si="690"/>
        <v>0</v>
      </c>
      <c r="AH1525" s="56">
        <f t="shared" ca="1" si="690"/>
        <v>0</v>
      </c>
      <c r="AI1525" s="56">
        <f t="shared" ca="1" si="690"/>
        <v>0</v>
      </c>
      <c r="AJ1525" s="56">
        <f t="shared" ca="1" si="691"/>
        <v>0</v>
      </c>
      <c r="AK1525" s="56">
        <f t="shared" ca="1" si="691"/>
        <v>0</v>
      </c>
      <c r="AL1525" s="56">
        <f t="shared" ca="1" si="691"/>
        <v>0</v>
      </c>
      <c r="AM1525" s="56">
        <f t="shared" ca="1" si="691"/>
        <v>0</v>
      </c>
      <c r="AN1525" s="56">
        <f t="shared" ca="1" si="691"/>
        <v>0</v>
      </c>
      <c r="AO1525" s="56">
        <f t="shared" ca="1" si="691"/>
        <v>0</v>
      </c>
      <c r="AP1525" s="56">
        <f t="shared" ca="1" si="691"/>
        <v>0</v>
      </c>
      <c r="AQ1525" s="56">
        <f t="shared" ca="1" si="691"/>
        <v>0</v>
      </c>
      <c r="AR1525" s="56">
        <f t="shared" ca="1" si="691"/>
        <v>0</v>
      </c>
      <c r="AS1525" s="56">
        <f t="shared" ca="1" si="691"/>
        <v>0</v>
      </c>
      <c r="AT1525" s="56">
        <f t="shared" ca="1" si="692"/>
        <v>0</v>
      </c>
      <c r="AU1525" s="56">
        <f t="shared" ca="1" si="692"/>
        <v>0</v>
      </c>
      <c r="AV1525" s="56">
        <f t="shared" ca="1" si="692"/>
        <v>0</v>
      </c>
      <c r="AW1525" s="56">
        <f t="shared" ca="1" si="692"/>
        <v>0</v>
      </c>
      <c r="AX1525" s="56">
        <f t="shared" ca="1" si="692"/>
        <v>0</v>
      </c>
      <c r="AY1525" s="56">
        <f t="shared" ca="1" si="692"/>
        <v>0</v>
      </c>
      <c r="AZ1525" s="56">
        <f t="shared" ca="1" si="692"/>
        <v>0</v>
      </c>
      <c r="BA1525" s="56">
        <f t="shared" ca="1" si="692"/>
        <v>0</v>
      </c>
      <c r="BB1525" s="56">
        <f t="shared" ca="1" si="692"/>
        <v>0</v>
      </c>
      <c r="BC1525" s="56">
        <f t="shared" ca="1" si="692"/>
        <v>0</v>
      </c>
      <c r="BD1525" s="56">
        <f t="shared" ca="1" si="692"/>
        <v>0</v>
      </c>
      <c r="BE1525" s="56">
        <f t="shared" ca="1" si="692"/>
        <v>0</v>
      </c>
      <c r="BF1525" s="56">
        <f t="shared" ca="1" si="692"/>
        <v>0</v>
      </c>
      <c r="BG1525" s="56">
        <f t="shared" ca="1" si="692"/>
        <v>0</v>
      </c>
      <c r="BH1525" s="1"/>
    </row>
    <row r="1526" spans="2:60" s="4" customFormat="1" ht="12" customHeight="1" x14ac:dyDescent="0.2">
      <c r="B1526" s="3" t="s">
        <v>1912</v>
      </c>
      <c r="C1526" s="4" t="s">
        <v>1912</v>
      </c>
      <c r="E1526" s="62"/>
      <c r="F1526" s="63" t="s">
        <v>1678</v>
      </c>
      <c r="G1526" s="50" t="s">
        <v>1678</v>
      </c>
      <c r="H1526" s="50" t="s">
        <v>1678</v>
      </c>
      <c r="I1526" s="51"/>
      <c r="J1526" s="52">
        <v>30</v>
      </c>
      <c r="K1526" s="52"/>
      <c r="L1526" s="53">
        <v>43781</v>
      </c>
      <c r="M1526" s="54">
        <f t="shared" si="673"/>
        <v>2</v>
      </c>
      <c r="N1526" s="52">
        <f t="shared" si="674"/>
        <v>46</v>
      </c>
      <c r="O1526" s="55">
        <f t="shared" ca="1" si="675"/>
        <v>46</v>
      </c>
      <c r="P1526" s="55" t="str">
        <f t="shared" ca="1" si="676"/>
        <v>2019.11</v>
      </c>
      <c r="Q1526" s="56">
        <f t="shared" si="677"/>
        <v>146573.67092273509</v>
      </c>
      <c r="R1526" s="52">
        <f t="shared" ca="1" si="678"/>
        <v>-125</v>
      </c>
      <c r="S1526" s="52"/>
      <c r="T1526" s="52" t="str">
        <f t="shared" ca="1" si="679"/>
        <v/>
      </c>
      <c r="U1526" s="57" t="s">
        <v>178</v>
      </c>
      <c r="V1526" s="58">
        <f t="shared" ca="1" si="680"/>
        <v>0</v>
      </c>
      <c r="W1526" s="59"/>
      <c r="X1526" s="60"/>
      <c r="Y1526" s="61">
        <v>146573.67092273509</v>
      </c>
      <c r="Z1526" s="56">
        <f t="shared" ca="1" si="690"/>
        <v>0</v>
      </c>
      <c r="AA1526" s="56">
        <f t="shared" ca="1" si="690"/>
        <v>0</v>
      </c>
      <c r="AB1526" s="56">
        <f t="shared" ca="1" si="690"/>
        <v>0</v>
      </c>
      <c r="AC1526" s="56">
        <f t="shared" ca="1" si="690"/>
        <v>0</v>
      </c>
      <c r="AD1526" s="56">
        <f t="shared" ca="1" si="690"/>
        <v>0</v>
      </c>
      <c r="AE1526" s="56">
        <f t="shared" ca="1" si="690"/>
        <v>0</v>
      </c>
      <c r="AF1526" s="56">
        <f t="shared" ca="1" si="690"/>
        <v>0</v>
      </c>
      <c r="AG1526" s="56">
        <f t="shared" ca="1" si="690"/>
        <v>0</v>
      </c>
      <c r="AH1526" s="56">
        <f t="shared" ca="1" si="690"/>
        <v>0</v>
      </c>
      <c r="AI1526" s="56">
        <f t="shared" ca="1" si="690"/>
        <v>0</v>
      </c>
      <c r="AJ1526" s="56">
        <f t="shared" ca="1" si="691"/>
        <v>0</v>
      </c>
      <c r="AK1526" s="56">
        <f t="shared" ca="1" si="691"/>
        <v>0</v>
      </c>
      <c r="AL1526" s="56">
        <f t="shared" ca="1" si="691"/>
        <v>0</v>
      </c>
      <c r="AM1526" s="56">
        <f t="shared" ca="1" si="691"/>
        <v>0</v>
      </c>
      <c r="AN1526" s="56">
        <f t="shared" ca="1" si="691"/>
        <v>0</v>
      </c>
      <c r="AO1526" s="56">
        <f t="shared" ca="1" si="691"/>
        <v>0</v>
      </c>
      <c r="AP1526" s="56">
        <f t="shared" ca="1" si="691"/>
        <v>0</v>
      </c>
      <c r="AQ1526" s="56">
        <f t="shared" ca="1" si="691"/>
        <v>0</v>
      </c>
      <c r="AR1526" s="56">
        <f t="shared" ca="1" si="691"/>
        <v>0</v>
      </c>
      <c r="AS1526" s="56">
        <f t="shared" ca="1" si="691"/>
        <v>0</v>
      </c>
      <c r="AT1526" s="56">
        <f t="shared" ca="1" si="692"/>
        <v>0</v>
      </c>
      <c r="AU1526" s="56">
        <f t="shared" ca="1" si="692"/>
        <v>0</v>
      </c>
      <c r="AV1526" s="56">
        <f t="shared" ca="1" si="692"/>
        <v>0</v>
      </c>
      <c r="AW1526" s="56">
        <f t="shared" ca="1" si="692"/>
        <v>0</v>
      </c>
      <c r="AX1526" s="56">
        <f t="shared" ca="1" si="692"/>
        <v>0</v>
      </c>
      <c r="AY1526" s="56">
        <f t="shared" ca="1" si="692"/>
        <v>0</v>
      </c>
      <c r="AZ1526" s="56">
        <f t="shared" ca="1" si="692"/>
        <v>0</v>
      </c>
      <c r="BA1526" s="56">
        <f t="shared" ca="1" si="692"/>
        <v>146573.67092273509</v>
      </c>
      <c r="BB1526" s="56">
        <f t="shared" ca="1" si="692"/>
        <v>0</v>
      </c>
      <c r="BC1526" s="56">
        <f t="shared" ca="1" si="692"/>
        <v>0</v>
      </c>
      <c r="BD1526" s="56">
        <f t="shared" ca="1" si="692"/>
        <v>0</v>
      </c>
      <c r="BE1526" s="56">
        <f t="shared" ca="1" si="692"/>
        <v>0</v>
      </c>
      <c r="BF1526" s="56">
        <f t="shared" ca="1" si="692"/>
        <v>0</v>
      </c>
      <c r="BG1526" s="56">
        <f t="shared" ca="1" si="692"/>
        <v>0</v>
      </c>
      <c r="BH1526" s="1"/>
    </row>
    <row r="1527" spans="2:60" s="4" customFormat="1" ht="12" customHeight="1" x14ac:dyDescent="0.2">
      <c r="B1527" s="3" t="s">
        <v>1912</v>
      </c>
      <c r="C1527" s="4" t="s">
        <v>1912</v>
      </c>
      <c r="E1527" s="62"/>
      <c r="F1527" s="63" t="s">
        <v>1678</v>
      </c>
      <c r="G1527" s="50" t="s">
        <v>1678</v>
      </c>
      <c r="H1527" s="50" t="s">
        <v>1678</v>
      </c>
      <c r="I1527" s="51"/>
      <c r="J1527" s="52">
        <v>30</v>
      </c>
      <c r="K1527" s="52"/>
      <c r="L1527" s="53">
        <v>43788</v>
      </c>
      <c r="M1527" s="54">
        <f t="shared" si="673"/>
        <v>2</v>
      </c>
      <c r="N1527" s="52">
        <f t="shared" si="674"/>
        <v>47</v>
      </c>
      <c r="O1527" s="55">
        <f t="shared" ca="1" si="675"/>
        <v>47</v>
      </c>
      <c r="P1527" s="55" t="str">
        <f t="shared" ca="1" si="676"/>
        <v>2019.11</v>
      </c>
      <c r="Q1527" s="56">
        <f t="shared" si="677"/>
        <v>0</v>
      </c>
      <c r="R1527" s="52">
        <f t="shared" ca="1" si="678"/>
        <v>-132</v>
      </c>
      <c r="S1527" s="52"/>
      <c r="T1527" s="52" t="str">
        <f t="shared" ca="1" si="679"/>
        <v/>
      </c>
      <c r="U1527" s="57" t="s">
        <v>178</v>
      </c>
      <c r="V1527" s="58">
        <f t="shared" ca="1" si="680"/>
        <v>0</v>
      </c>
      <c r="W1527" s="59"/>
      <c r="X1527" s="60"/>
      <c r="Y1527" s="61">
        <v>0</v>
      </c>
      <c r="Z1527" s="56">
        <f t="shared" ca="1" si="690"/>
        <v>0</v>
      </c>
      <c r="AA1527" s="56">
        <f t="shared" ca="1" si="690"/>
        <v>0</v>
      </c>
      <c r="AB1527" s="56">
        <f t="shared" ca="1" si="690"/>
        <v>0</v>
      </c>
      <c r="AC1527" s="56">
        <f t="shared" ca="1" si="690"/>
        <v>0</v>
      </c>
      <c r="AD1527" s="56">
        <f t="shared" ca="1" si="690"/>
        <v>0</v>
      </c>
      <c r="AE1527" s="56">
        <f t="shared" ca="1" si="690"/>
        <v>0</v>
      </c>
      <c r="AF1527" s="56">
        <f t="shared" ca="1" si="690"/>
        <v>0</v>
      </c>
      <c r="AG1527" s="56">
        <f t="shared" ca="1" si="690"/>
        <v>0</v>
      </c>
      <c r="AH1527" s="56">
        <f t="shared" ca="1" si="690"/>
        <v>0</v>
      </c>
      <c r="AI1527" s="56">
        <f t="shared" ca="1" si="690"/>
        <v>0</v>
      </c>
      <c r="AJ1527" s="56">
        <f t="shared" ca="1" si="691"/>
        <v>0</v>
      </c>
      <c r="AK1527" s="56">
        <f t="shared" ca="1" si="691"/>
        <v>0</v>
      </c>
      <c r="AL1527" s="56">
        <f t="shared" ca="1" si="691"/>
        <v>0</v>
      </c>
      <c r="AM1527" s="56">
        <f t="shared" ca="1" si="691"/>
        <v>0</v>
      </c>
      <c r="AN1527" s="56">
        <f t="shared" ca="1" si="691"/>
        <v>0</v>
      </c>
      <c r="AO1527" s="56">
        <f t="shared" ca="1" si="691"/>
        <v>0</v>
      </c>
      <c r="AP1527" s="56">
        <f t="shared" ca="1" si="691"/>
        <v>0</v>
      </c>
      <c r="AQ1527" s="56">
        <f t="shared" ca="1" si="691"/>
        <v>0</v>
      </c>
      <c r="AR1527" s="56">
        <f t="shared" ca="1" si="691"/>
        <v>0</v>
      </c>
      <c r="AS1527" s="56">
        <f t="shared" ca="1" si="691"/>
        <v>0</v>
      </c>
      <c r="AT1527" s="56">
        <f t="shared" ca="1" si="692"/>
        <v>0</v>
      </c>
      <c r="AU1527" s="56">
        <f t="shared" ca="1" si="692"/>
        <v>0</v>
      </c>
      <c r="AV1527" s="56">
        <f t="shared" ca="1" si="692"/>
        <v>0</v>
      </c>
      <c r="AW1527" s="56">
        <f t="shared" ca="1" si="692"/>
        <v>0</v>
      </c>
      <c r="AX1527" s="56">
        <f t="shared" ca="1" si="692"/>
        <v>0</v>
      </c>
      <c r="AY1527" s="56">
        <f t="shared" ca="1" si="692"/>
        <v>0</v>
      </c>
      <c r="AZ1527" s="56">
        <f t="shared" ca="1" si="692"/>
        <v>0</v>
      </c>
      <c r="BA1527" s="56">
        <f t="shared" ca="1" si="692"/>
        <v>0</v>
      </c>
      <c r="BB1527" s="56">
        <f t="shared" ca="1" si="692"/>
        <v>0</v>
      </c>
      <c r="BC1527" s="56">
        <f t="shared" ca="1" si="692"/>
        <v>0</v>
      </c>
      <c r="BD1527" s="56">
        <f t="shared" ca="1" si="692"/>
        <v>0</v>
      </c>
      <c r="BE1527" s="56">
        <f t="shared" ca="1" si="692"/>
        <v>0</v>
      </c>
      <c r="BF1527" s="56">
        <f t="shared" ca="1" si="692"/>
        <v>0</v>
      </c>
      <c r="BG1527" s="56">
        <f t="shared" ca="1" si="692"/>
        <v>0</v>
      </c>
      <c r="BH1527" s="1"/>
    </row>
    <row r="1528" spans="2:60" s="4" customFormat="1" ht="12" customHeight="1" x14ac:dyDescent="0.2">
      <c r="B1528" s="3" t="s">
        <v>1912</v>
      </c>
      <c r="C1528" s="4" t="s">
        <v>1912</v>
      </c>
      <c r="E1528" s="62"/>
      <c r="F1528" s="63" t="s">
        <v>1678</v>
      </c>
      <c r="G1528" s="50" t="s">
        <v>1678</v>
      </c>
      <c r="H1528" s="50" t="s">
        <v>1678</v>
      </c>
      <c r="I1528" s="51"/>
      <c r="J1528" s="52">
        <v>30</v>
      </c>
      <c r="K1528" s="52"/>
      <c r="L1528" s="53">
        <v>43795</v>
      </c>
      <c r="M1528" s="54">
        <f t="shared" si="673"/>
        <v>2</v>
      </c>
      <c r="N1528" s="52">
        <f t="shared" si="674"/>
        <v>48</v>
      </c>
      <c r="O1528" s="55">
        <f t="shared" ca="1" si="675"/>
        <v>48</v>
      </c>
      <c r="P1528" s="55" t="str">
        <f t="shared" ca="1" si="676"/>
        <v>2019.11</v>
      </c>
      <c r="Q1528" s="56">
        <f t="shared" si="677"/>
        <v>0</v>
      </c>
      <c r="R1528" s="52">
        <f t="shared" ca="1" si="678"/>
        <v>-139</v>
      </c>
      <c r="S1528" s="52"/>
      <c r="T1528" s="52" t="str">
        <f t="shared" ca="1" si="679"/>
        <v/>
      </c>
      <c r="U1528" s="57" t="s">
        <v>178</v>
      </c>
      <c r="V1528" s="58">
        <f t="shared" ca="1" si="680"/>
        <v>0</v>
      </c>
      <c r="W1528" s="59"/>
      <c r="X1528" s="60"/>
      <c r="Y1528" s="61">
        <v>0</v>
      </c>
      <c r="Z1528" s="56">
        <f t="shared" ca="1" si="690"/>
        <v>0</v>
      </c>
      <c r="AA1528" s="56">
        <f t="shared" ca="1" si="690"/>
        <v>0</v>
      </c>
      <c r="AB1528" s="56">
        <f t="shared" ca="1" si="690"/>
        <v>0</v>
      </c>
      <c r="AC1528" s="56">
        <f t="shared" ca="1" si="690"/>
        <v>0</v>
      </c>
      <c r="AD1528" s="56">
        <f t="shared" ca="1" si="690"/>
        <v>0</v>
      </c>
      <c r="AE1528" s="56">
        <f t="shared" ca="1" si="690"/>
        <v>0</v>
      </c>
      <c r="AF1528" s="56">
        <f t="shared" ca="1" si="690"/>
        <v>0</v>
      </c>
      <c r="AG1528" s="56">
        <f t="shared" ca="1" si="690"/>
        <v>0</v>
      </c>
      <c r="AH1528" s="56">
        <f t="shared" ca="1" si="690"/>
        <v>0</v>
      </c>
      <c r="AI1528" s="56">
        <f t="shared" ca="1" si="690"/>
        <v>0</v>
      </c>
      <c r="AJ1528" s="56">
        <f t="shared" ca="1" si="691"/>
        <v>0</v>
      </c>
      <c r="AK1528" s="56">
        <f t="shared" ca="1" si="691"/>
        <v>0</v>
      </c>
      <c r="AL1528" s="56">
        <f t="shared" ca="1" si="691"/>
        <v>0</v>
      </c>
      <c r="AM1528" s="56">
        <f t="shared" ca="1" si="691"/>
        <v>0</v>
      </c>
      <c r="AN1528" s="56">
        <f t="shared" ca="1" si="691"/>
        <v>0</v>
      </c>
      <c r="AO1528" s="56">
        <f t="shared" ca="1" si="691"/>
        <v>0</v>
      </c>
      <c r="AP1528" s="56">
        <f t="shared" ca="1" si="691"/>
        <v>0</v>
      </c>
      <c r="AQ1528" s="56">
        <f t="shared" ca="1" si="691"/>
        <v>0</v>
      </c>
      <c r="AR1528" s="56">
        <f t="shared" ca="1" si="691"/>
        <v>0</v>
      </c>
      <c r="AS1528" s="56">
        <f t="shared" ca="1" si="691"/>
        <v>0</v>
      </c>
      <c r="AT1528" s="56">
        <f t="shared" ca="1" si="692"/>
        <v>0</v>
      </c>
      <c r="AU1528" s="56">
        <f t="shared" ca="1" si="692"/>
        <v>0</v>
      </c>
      <c r="AV1528" s="56">
        <f t="shared" ca="1" si="692"/>
        <v>0</v>
      </c>
      <c r="AW1528" s="56">
        <f t="shared" ca="1" si="692"/>
        <v>0</v>
      </c>
      <c r="AX1528" s="56">
        <f t="shared" ca="1" si="692"/>
        <v>0</v>
      </c>
      <c r="AY1528" s="56">
        <f t="shared" ca="1" si="692"/>
        <v>0</v>
      </c>
      <c r="AZ1528" s="56">
        <f t="shared" ca="1" si="692"/>
        <v>0</v>
      </c>
      <c r="BA1528" s="56">
        <f t="shared" ca="1" si="692"/>
        <v>0</v>
      </c>
      <c r="BB1528" s="56">
        <f t="shared" ca="1" si="692"/>
        <v>0</v>
      </c>
      <c r="BC1528" s="56">
        <f t="shared" ca="1" si="692"/>
        <v>0</v>
      </c>
      <c r="BD1528" s="56">
        <f t="shared" ca="1" si="692"/>
        <v>0</v>
      </c>
      <c r="BE1528" s="56">
        <f t="shared" ca="1" si="692"/>
        <v>0</v>
      </c>
      <c r="BF1528" s="56">
        <f t="shared" ca="1" si="692"/>
        <v>0</v>
      </c>
      <c r="BG1528" s="56">
        <f t="shared" ca="1" si="692"/>
        <v>0</v>
      </c>
      <c r="BH1528" s="1"/>
    </row>
    <row r="1529" spans="2:60" s="4" customFormat="1" ht="12" customHeight="1" x14ac:dyDescent="0.2">
      <c r="B1529" s="3" t="s">
        <v>1912</v>
      </c>
      <c r="C1529" s="4" t="s">
        <v>1912</v>
      </c>
      <c r="E1529" s="62"/>
      <c r="F1529" s="63" t="s">
        <v>1678</v>
      </c>
      <c r="G1529" s="50" t="s">
        <v>1678</v>
      </c>
      <c r="H1529" s="50" t="s">
        <v>1678</v>
      </c>
      <c r="I1529" s="51"/>
      <c r="J1529" s="52">
        <v>30</v>
      </c>
      <c r="K1529" s="52"/>
      <c r="L1529" s="53">
        <v>43802</v>
      </c>
      <c r="M1529" s="54">
        <f t="shared" si="673"/>
        <v>2</v>
      </c>
      <c r="N1529" s="52">
        <f t="shared" si="674"/>
        <v>49</v>
      </c>
      <c r="O1529" s="55">
        <f t="shared" ca="1" si="675"/>
        <v>49</v>
      </c>
      <c r="P1529" s="55" t="str">
        <f t="shared" ca="1" si="676"/>
        <v>2019.12</v>
      </c>
      <c r="Q1529" s="56">
        <f t="shared" si="677"/>
        <v>0</v>
      </c>
      <c r="R1529" s="52">
        <f t="shared" ca="1" si="678"/>
        <v>-146</v>
      </c>
      <c r="S1529" s="52"/>
      <c r="T1529" s="52" t="str">
        <f t="shared" ca="1" si="679"/>
        <v/>
      </c>
      <c r="U1529" s="57" t="s">
        <v>178</v>
      </c>
      <c r="V1529" s="58">
        <f t="shared" ca="1" si="680"/>
        <v>0</v>
      </c>
      <c r="W1529" s="59"/>
      <c r="X1529" s="60"/>
      <c r="Y1529" s="61">
        <v>0</v>
      </c>
      <c r="Z1529" s="56">
        <f t="shared" ca="1" si="690"/>
        <v>0</v>
      </c>
      <c r="AA1529" s="56">
        <f t="shared" ca="1" si="690"/>
        <v>0</v>
      </c>
      <c r="AB1529" s="56">
        <f t="shared" ca="1" si="690"/>
        <v>0</v>
      </c>
      <c r="AC1529" s="56">
        <f t="shared" ca="1" si="690"/>
        <v>0</v>
      </c>
      <c r="AD1529" s="56">
        <f t="shared" ca="1" si="690"/>
        <v>0</v>
      </c>
      <c r="AE1529" s="56">
        <f t="shared" ca="1" si="690"/>
        <v>0</v>
      </c>
      <c r="AF1529" s="56">
        <f t="shared" ca="1" si="690"/>
        <v>0</v>
      </c>
      <c r="AG1529" s="56">
        <f t="shared" ca="1" si="690"/>
        <v>0</v>
      </c>
      <c r="AH1529" s="56">
        <f t="shared" ca="1" si="690"/>
        <v>0</v>
      </c>
      <c r="AI1529" s="56">
        <f t="shared" ca="1" si="690"/>
        <v>0</v>
      </c>
      <c r="AJ1529" s="56">
        <f t="shared" ca="1" si="691"/>
        <v>0</v>
      </c>
      <c r="AK1529" s="56">
        <f t="shared" ca="1" si="691"/>
        <v>0</v>
      </c>
      <c r="AL1529" s="56">
        <f t="shared" ca="1" si="691"/>
        <v>0</v>
      </c>
      <c r="AM1529" s="56">
        <f t="shared" ca="1" si="691"/>
        <v>0</v>
      </c>
      <c r="AN1529" s="56">
        <f t="shared" ca="1" si="691"/>
        <v>0</v>
      </c>
      <c r="AO1529" s="56">
        <f t="shared" ca="1" si="691"/>
        <v>0</v>
      </c>
      <c r="AP1529" s="56">
        <f t="shared" ca="1" si="691"/>
        <v>0</v>
      </c>
      <c r="AQ1529" s="56">
        <f t="shared" ca="1" si="691"/>
        <v>0</v>
      </c>
      <c r="AR1529" s="56">
        <f t="shared" ca="1" si="691"/>
        <v>0</v>
      </c>
      <c r="AS1529" s="56">
        <f t="shared" ca="1" si="691"/>
        <v>0</v>
      </c>
      <c r="AT1529" s="56">
        <f t="shared" ca="1" si="692"/>
        <v>0</v>
      </c>
      <c r="AU1529" s="56">
        <f t="shared" ca="1" si="692"/>
        <v>0</v>
      </c>
      <c r="AV1529" s="56">
        <f t="shared" ca="1" si="692"/>
        <v>0</v>
      </c>
      <c r="AW1529" s="56">
        <f t="shared" ca="1" si="692"/>
        <v>0</v>
      </c>
      <c r="AX1529" s="56">
        <f t="shared" ca="1" si="692"/>
        <v>0</v>
      </c>
      <c r="AY1529" s="56">
        <f t="shared" ca="1" si="692"/>
        <v>0</v>
      </c>
      <c r="AZ1529" s="56">
        <f t="shared" ca="1" si="692"/>
        <v>0</v>
      </c>
      <c r="BA1529" s="56">
        <f t="shared" ca="1" si="692"/>
        <v>0</v>
      </c>
      <c r="BB1529" s="56">
        <f t="shared" ca="1" si="692"/>
        <v>0</v>
      </c>
      <c r="BC1529" s="56">
        <f t="shared" ca="1" si="692"/>
        <v>0</v>
      </c>
      <c r="BD1529" s="56">
        <f t="shared" ca="1" si="692"/>
        <v>0</v>
      </c>
      <c r="BE1529" s="56">
        <f t="shared" ca="1" si="692"/>
        <v>0</v>
      </c>
      <c r="BF1529" s="56">
        <f t="shared" ca="1" si="692"/>
        <v>0</v>
      </c>
      <c r="BG1529" s="56">
        <f t="shared" ca="1" si="692"/>
        <v>0</v>
      </c>
      <c r="BH1529" s="1"/>
    </row>
    <row r="1530" spans="2:60" s="4" customFormat="1" ht="12" customHeight="1" x14ac:dyDescent="0.2">
      <c r="B1530" s="3" t="s">
        <v>1912</v>
      </c>
      <c r="C1530" s="4" t="s">
        <v>1912</v>
      </c>
      <c r="E1530" s="62"/>
      <c r="F1530" s="63" t="s">
        <v>1678</v>
      </c>
      <c r="G1530" s="50" t="s">
        <v>1678</v>
      </c>
      <c r="H1530" s="50" t="s">
        <v>1678</v>
      </c>
      <c r="I1530" s="51"/>
      <c r="J1530" s="52">
        <v>30</v>
      </c>
      <c r="K1530" s="52"/>
      <c r="L1530" s="53">
        <v>43809</v>
      </c>
      <c r="M1530" s="54">
        <f t="shared" si="673"/>
        <v>2</v>
      </c>
      <c r="N1530" s="52">
        <f t="shared" si="674"/>
        <v>50</v>
      </c>
      <c r="O1530" s="55">
        <f t="shared" ca="1" si="675"/>
        <v>50</v>
      </c>
      <c r="P1530" s="55" t="str">
        <f t="shared" ca="1" si="676"/>
        <v>2019.12</v>
      </c>
      <c r="Q1530" s="56">
        <f t="shared" si="677"/>
        <v>0</v>
      </c>
      <c r="R1530" s="52">
        <f t="shared" ca="1" si="678"/>
        <v>-153</v>
      </c>
      <c r="S1530" s="52"/>
      <c r="T1530" s="52" t="str">
        <f t="shared" ca="1" si="679"/>
        <v/>
      </c>
      <c r="U1530" s="57" t="s">
        <v>178</v>
      </c>
      <c r="V1530" s="58">
        <f t="shared" ca="1" si="680"/>
        <v>0</v>
      </c>
      <c r="W1530" s="59"/>
      <c r="X1530" s="60"/>
      <c r="Y1530" s="61">
        <v>0</v>
      </c>
      <c r="Z1530" s="56">
        <f t="shared" ca="1" si="690"/>
        <v>0</v>
      </c>
      <c r="AA1530" s="56">
        <f t="shared" ca="1" si="690"/>
        <v>0</v>
      </c>
      <c r="AB1530" s="56">
        <f t="shared" ca="1" si="690"/>
        <v>0</v>
      </c>
      <c r="AC1530" s="56">
        <f t="shared" ca="1" si="690"/>
        <v>0</v>
      </c>
      <c r="AD1530" s="56">
        <f t="shared" ca="1" si="690"/>
        <v>0</v>
      </c>
      <c r="AE1530" s="56">
        <f t="shared" ca="1" si="690"/>
        <v>0</v>
      </c>
      <c r="AF1530" s="56">
        <f t="shared" ca="1" si="690"/>
        <v>0</v>
      </c>
      <c r="AG1530" s="56">
        <f t="shared" ca="1" si="690"/>
        <v>0</v>
      </c>
      <c r="AH1530" s="56">
        <f t="shared" ca="1" si="690"/>
        <v>0</v>
      </c>
      <c r="AI1530" s="56">
        <f t="shared" ca="1" si="690"/>
        <v>0</v>
      </c>
      <c r="AJ1530" s="56">
        <f t="shared" ca="1" si="691"/>
        <v>0</v>
      </c>
      <c r="AK1530" s="56">
        <f t="shared" ca="1" si="691"/>
        <v>0</v>
      </c>
      <c r="AL1530" s="56">
        <f t="shared" ca="1" si="691"/>
        <v>0</v>
      </c>
      <c r="AM1530" s="56">
        <f t="shared" ca="1" si="691"/>
        <v>0</v>
      </c>
      <c r="AN1530" s="56">
        <f t="shared" ca="1" si="691"/>
        <v>0</v>
      </c>
      <c r="AO1530" s="56">
        <f t="shared" ca="1" si="691"/>
        <v>0</v>
      </c>
      <c r="AP1530" s="56">
        <f t="shared" ca="1" si="691"/>
        <v>0</v>
      </c>
      <c r="AQ1530" s="56">
        <f t="shared" ca="1" si="691"/>
        <v>0</v>
      </c>
      <c r="AR1530" s="56">
        <f t="shared" ca="1" si="691"/>
        <v>0</v>
      </c>
      <c r="AS1530" s="56">
        <f t="shared" ca="1" si="691"/>
        <v>0</v>
      </c>
      <c r="AT1530" s="56">
        <f t="shared" ca="1" si="692"/>
        <v>0</v>
      </c>
      <c r="AU1530" s="56">
        <f t="shared" ca="1" si="692"/>
        <v>0</v>
      </c>
      <c r="AV1530" s="56">
        <f t="shared" ca="1" si="692"/>
        <v>0</v>
      </c>
      <c r="AW1530" s="56">
        <f t="shared" ca="1" si="692"/>
        <v>0</v>
      </c>
      <c r="AX1530" s="56">
        <f t="shared" ca="1" si="692"/>
        <v>0</v>
      </c>
      <c r="AY1530" s="56">
        <f t="shared" ca="1" si="692"/>
        <v>0</v>
      </c>
      <c r="AZ1530" s="56">
        <f t="shared" ca="1" si="692"/>
        <v>0</v>
      </c>
      <c r="BA1530" s="56">
        <f t="shared" ca="1" si="692"/>
        <v>0</v>
      </c>
      <c r="BB1530" s="56">
        <f t="shared" ca="1" si="692"/>
        <v>0</v>
      </c>
      <c r="BC1530" s="56">
        <f t="shared" ca="1" si="692"/>
        <v>0</v>
      </c>
      <c r="BD1530" s="56">
        <f t="shared" ca="1" si="692"/>
        <v>0</v>
      </c>
      <c r="BE1530" s="56">
        <f t="shared" ca="1" si="692"/>
        <v>0</v>
      </c>
      <c r="BF1530" s="56">
        <f t="shared" ca="1" si="692"/>
        <v>0</v>
      </c>
      <c r="BG1530" s="56">
        <f t="shared" ca="1" si="692"/>
        <v>0</v>
      </c>
      <c r="BH1530" s="1"/>
    </row>
    <row r="1531" spans="2:60" s="4" customFormat="1" ht="12" customHeight="1" x14ac:dyDescent="0.2">
      <c r="B1531" s="3" t="s">
        <v>1912</v>
      </c>
      <c r="C1531" s="4" t="s">
        <v>1912</v>
      </c>
      <c r="E1531" s="62"/>
      <c r="F1531" s="63" t="s">
        <v>1678</v>
      </c>
      <c r="G1531" s="50" t="s">
        <v>1678</v>
      </c>
      <c r="H1531" s="50" t="s">
        <v>1678</v>
      </c>
      <c r="I1531" s="51"/>
      <c r="J1531" s="52">
        <v>30</v>
      </c>
      <c r="K1531" s="52"/>
      <c r="L1531" s="53">
        <v>43816</v>
      </c>
      <c r="M1531" s="54">
        <f t="shared" si="673"/>
        <v>2</v>
      </c>
      <c r="N1531" s="52">
        <f t="shared" si="674"/>
        <v>51</v>
      </c>
      <c r="O1531" s="55">
        <f t="shared" ca="1" si="675"/>
        <v>51</v>
      </c>
      <c r="P1531" s="55" t="str">
        <f t="shared" ca="1" si="676"/>
        <v>2019.12</v>
      </c>
      <c r="Q1531" s="56">
        <f t="shared" si="677"/>
        <v>148741.74968709188</v>
      </c>
      <c r="R1531" s="52">
        <f t="shared" ca="1" si="678"/>
        <v>-160</v>
      </c>
      <c r="S1531" s="52"/>
      <c r="T1531" s="52" t="str">
        <f t="shared" ca="1" si="679"/>
        <v/>
      </c>
      <c r="U1531" s="57" t="s">
        <v>178</v>
      </c>
      <c r="V1531" s="58">
        <f t="shared" ca="1" si="680"/>
        <v>0</v>
      </c>
      <c r="W1531" s="59"/>
      <c r="X1531" s="60"/>
      <c r="Y1531" s="61">
        <v>148741.74968709188</v>
      </c>
      <c r="Z1531" s="56">
        <f t="shared" ca="1" si="690"/>
        <v>0</v>
      </c>
      <c r="AA1531" s="56">
        <f t="shared" ca="1" si="690"/>
        <v>0</v>
      </c>
      <c r="AB1531" s="56">
        <f t="shared" ca="1" si="690"/>
        <v>0</v>
      </c>
      <c r="AC1531" s="56">
        <f t="shared" ca="1" si="690"/>
        <v>0</v>
      </c>
      <c r="AD1531" s="56">
        <f t="shared" ca="1" si="690"/>
        <v>0</v>
      </c>
      <c r="AE1531" s="56">
        <f t="shared" ca="1" si="690"/>
        <v>0</v>
      </c>
      <c r="AF1531" s="56">
        <f t="shared" ca="1" si="690"/>
        <v>0</v>
      </c>
      <c r="AG1531" s="56">
        <f t="shared" ca="1" si="690"/>
        <v>0</v>
      </c>
      <c r="AH1531" s="56">
        <f t="shared" ca="1" si="690"/>
        <v>0</v>
      </c>
      <c r="AI1531" s="56">
        <f t="shared" ca="1" si="690"/>
        <v>0</v>
      </c>
      <c r="AJ1531" s="56">
        <f t="shared" ca="1" si="691"/>
        <v>0</v>
      </c>
      <c r="AK1531" s="56">
        <f t="shared" ca="1" si="691"/>
        <v>0</v>
      </c>
      <c r="AL1531" s="56">
        <f t="shared" ca="1" si="691"/>
        <v>0</v>
      </c>
      <c r="AM1531" s="56">
        <f t="shared" ca="1" si="691"/>
        <v>0</v>
      </c>
      <c r="AN1531" s="56">
        <f t="shared" ca="1" si="691"/>
        <v>0</v>
      </c>
      <c r="AO1531" s="56">
        <f t="shared" ca="1" si="691"/>
        <v>0</v>
      </c>
      <c r="AP1531" s="56">
        <f t="shared" ca="1" si="691"/>
        <v>0</v>
      </c>
      <c r="AQ1531" s="56">
        <f t="shared" ca="1" si="691"/>
        <v>0</v>
      </c>
      <c r="AR1531" s="56">
        <f t="shared" ca="1" si="691"/>
        <v>0</v>
      </c>
      <c r="AS1531" s="56">
        <f t="shared" ca="1" si="691"/>
        <v>0</v>
      </c>
      <c r="AT1531" s="56">
        <f t="shared" ca="1" si="692"/>
        <v>0</v>
      </c>
      <c r="AU1531" s="56">
        <f t="shared" ca="1" si="692"/>
        <v>0</v>
      </c>
      <c r="AV1531" s="56">
        <f t="shared" ca="1" si="692"/>
        <v>0</v>
      </c>
      <c r="AW1531" s="56">
        <f t="shared" ca="1" si="692"/>
        <v>0</v>
      </c>
      <c r="AX1531" s="56">
        <f t="shared" ca="1" si="692"/>
        <v>0</v>
      </c>
      <c r="AY1531" s="56">
        <f t="shared" ca="1" si="692"/>
        <v>0</v>
      </c>
      <c r="AZ1531" s="56">
        <f t="shared" ca="1" si="692"/>
        <v>0</v>
      </c>
      <c r="BA1531" s="56">
        <f t="shared" ca="1" si="692"/>
        <v>0</v>
      </c>
      <c r="BB1531" s="56">
        <f t="shared" ca="1" si="692"/>
        <v>0</v>
      </c>
      <c r="BC1531" s="56">
        <f t="shared" ca="1" si="692"/>
        <v>0</v>
      </c>
      <c r="BD1531" s="56">
        <f t="shared" ca="1" si="692"/>
        <v>0</v>
      </c>
      <c r="BE1531" s="56">
        <f t="shared" ca="1" si="692"/>
        <v>0</v>
      </c>
      <c r="BF1531" s="56">
        <f t="shared" ca="1" si="692"/>
        <v>148741.74968709188</v>
      </c>
      <c r="BG1531" s="56">
        <f t="shared" ca="1" si="692"/>
        <v>0</v>
      </c>
      <c r="BH1531" s="1"/>
    </row>
    <row r="1532" spans="2:60" s="4" customFormat="1" ht="12" customHeight="1" x14ac:dyDescent="0.2">
      <c r="B1532" s="3" t="s">
        <v>1912</v>
      </c>
      <c r="C1532" s="4" t="s">
        <v>1912</v>
      </c>
      <c r="E1532" s="62"/>
      <c r="F1532" s="63" t="s">
        <v>1678</v>
      </c>
      <c r="G1532" s="50" t="s">
        <v>1678</v>
      </c>
      <c r="H1532" s="50" t="s">
        <v>1678</v>
      </c>
      <c r="I1532" s="51"/>
      <c r="J1532" s="52">
        <v>30</v>
      </c>
      <c r="K1532" s="52"/>
      <c r="L1532" s="53">
        <v>43823</v>
      </c>
      <c r="M1532" s="54">
        <f t="shared" si="673"/>
        <v>2</v>
      </c>
      <c r="N1532" s="52">
        <f t="shared" si="674"/>
        <v>52</v>
      </c>
      <c r="O1532" s="55">
        <f t="shared" ca="1" si="675"/>
        <v>52</v>
      </c>
      <c r="P1532" s="55" t="str">
        <f t="shared" ca="1" si="676"/>
        <v>2019.12</v>
      </c>
      <c r="Q1532" s="56">
        <f t="shared" si="677"/>
        <v>0</v>
      </c>
      <c r="R1532" s="52">
        <f t="shared" ca="1" si="678"/>
        <v>-167</v>
      </c>
      <c r="S1532" s="52"/>
      <c r="T1532" s="52" t="str">
        <f t="shared" ca="1" si="679"/>
        <v/>
      </c>
      <c r="U1532" s="57" t="s">
        <v>178</v>
      </c>
      <c r="V1532" s="58">
        <f t="shared" ca="1" si="680"/>
        <v>0</v>
      </c>
      <c r="W1532" s="59"/>
      <c r="X1532" s="60"/>
      <c r="Y1532" s="61">
        <v>0</v>
      </c>
      <c r="Z1532" s="56">
        <f t="shared" ca="1" si="690"/>
        <v>0</v>
      </c>
      <c r="AA1532" s="56">
        <f t="shared" ca="1" si="690"/>
        <v>0</v>
      </c>
      <c r="AB1532" s="56">
        <f t="shared" ca="1" si="690"/>
        <v>0</v>
      </c>
      <c r="AC1532" s="56">
        <f t="shared" ca="1" si="690"/>
        <v>0</v>
      </c>
      <c r="AD1532" s="56">
        <f t="shared" ca="1" si="690"/>
        <v>0</v>
      </c>
      <c r="AE1532" s="56">
        <f t="shared" ca="1" si="690"/>
        <v>0</v>
      </c>
      <c r="AF1532" s="56">
        <f t="shared" ca="1" si="690"/>
        <v>0</v>
      </c>
      <c r="AG1532" s="56">
        <f t="shared" ca="1" si="690"/>
        <v>0</v>
      </c>
      <c r="AH1532" s="56">
        <f t="shared" ca="1" si="690"/>
        <v>0</v>
      </c>
      <c r="AI1532" s="56">
        <f t="shared" ca="1" si="690"/>
        <v>0</v>
      </c>
      <c r="AJ1532" s="56">
        <f t="shared" ca="1" si="691"/>
        <v>0</v>
      </c>
      <c r="AK1532" s="56">
        <f t="shared" ca="1" si="691"/>
        <v>0</v>
      </c>
      <c r="AL1532" s="56">
        <f t="shared" ca="1" si="691"/>
        <v>0</v>
      </c>
      <c r="AM1532" s="56">
        <f t="shared" ca="1" si="691"/>
        <v>0</v>
      </c>
      <c r="AN1532" s="56">
        <f t="shared" ca="1" si="691"/>
        <v>0</v>
      </c>
      <c r="AO1532" s="56">
        <f t="shared" ca="1" si="691"/>
        <v>0</v>
      </c>
      <c r="AP1532" s="56">
        <f t="shared" ca="1" si="691"/>
        <v>0</v>
      </c>
      <c r="AQ1532" s="56">
        <f t="shared" ca="1" si="691"/>
        <v>0</v>
      </c>
      <c r="AR1532" s="56">
        <f t="shared" ca="1" si="691"/>
        <v>0</v>
      </c>
      <c r="AS1532" s="56">
        <f t="shared" ca="1" si="691"/>
        <v>0</v>
      </c>
      <c r="AT1532" s="56">
        <f t="shared" ca="1" si="692"/>
        <v>0</v>
      </c>
      <c r="AU1532" s="56">
        <f t="shared" ca="1" si="692"/>
        <v>0</v>
      </c>
      <c r="AV1532" s="56">
        <f t="shared" ca="1" si="692"/>
        <v>0</v>
      </c>
      <c r="AW1532" s="56">
        <f t="shared" ca="1" si="692"/>
        <v>0</v>
      </c>
      <c r="AX1532" s="56">
        <f t="shared" ca="1" si="692"/>
        <v>0</v>
      </c>
      <c r="AY1532" s="56">
        <f t="shared" ca="1" si="692"/>
        <v>0</v>
      </c>
      <c r="AZ1532" s="56">
        <f t="shared" ca="1" si="692"/>
        <v>0</v>
      </c>
      <c r="BA1532" s="56">
        <f t="shared" ca="1" si="692"/>
        <v>0</v>
      </c>
      <c r="BB1532" s="56">
        <f t="shared" ca="1" si="692"/>
        <v>0</v>
      </c>
      <c r="BC1532" s="56">
        <f t="shared" ca="1" si="692"/>
        <v>0</v>
      </c>
      <c r="BD1532" s="56">
        <f t="shared" ca="1" si="692"/>
        <v>0</v>
      </c>
      <c r="BE1532" s="56">
        <f t="shared" ca="1" si="692"/>
        <v>0</v>
      </c>
      <c r="BF1532" s="56">
        <f t="shared" ca="1" si="692"/>
        <v>0</v>
      </c>
      <c r="BG1532" s="56">
        <f t="shared" ca="1" si="692"/>
        <v>0</v>
      </c>
      <c r="BH1532" s="1"/>
    </row>
    <row r="1533" spans="2:60" s="4" customFormat="1" ht="12" customHeight="1" x14ac:dyDescent="0.2">
      <c r="B1533" s="3"/>
      <c r="E1533" s="62"/>
      <c r="F1533" s="63"/>
      <c r="G1533" s="50"/>
      <c r="H1533" s="50"/>
      <c r="I1533" s="51"/>
      <c r="J1533" s="52"/>
      <c r="K1533" s="52"/>
      <c r="L1533" s="53"/>
      <c r="M1533" s="54"/>
      <c r="N1533" s="52"/>
      <c r="O1533" s="55"/>
      <c r="P1533" s="55"/>
      <c r="Q1533" s="56"/>
      <c r="R1533" s="52"/>
      <c r="S1533" s="52"/>
      <c r="T1533" s="52"/>
      <c r="U1533" s="57"/>
      <c r="V1533" s="58"/>
      <c r="W1533" s="59"/>
      <c r="X1533" s="60"/>
      <c r="Y1533" s="61"/>
      <c r="Z1533" s="56"/>
      <c r="AA1533" s="56"/>
      <c r="AB1533" s="56"/>
      <c r="AC1533" s="56"/>
      <c r="AD1533" s="56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  <c r="AY1533" s="56"/>
      <c r="AZ1533" s="56"/>
      <c r="BA1533" s="56"/>
      <c r="BB1533" s="56"/>
      <c r="BC1533" s="56"/>
      <c r="BD1533" s="56"/>
      <c r="BE1533" s="56"/>
      <c r="BF1533" s="56"/>
      <c r="BG1533" s="56"/>
      <c r="BH1533" s="1"/>
    </row>
    <row r="1534" spans="2:60" s="4" customFormat="1" ht="12" customHeight="1" x14ac:dyDescent="0.2">
      <c r="B1534" s="3" t="s">
        <v>1733</v>
      </c>
      <c r="C1534" s="4" t="s">
        <v>1733</v>
      </c>
      <c r="E1534" s="62"/>
      <c r="F1534" s="63" t="s">
        <v>1678</v>
      </c>
      <c r="G1534" s="50" t="s">
        <v>1678</v>
      </c>
      <c r="H1534" s="50" t="s">
        <v>1678</v>
      </c>
      <c r="I1534" s="51"/>
      <c r="J1534" s="52">
        <v>30</v>
      </c>
      <c r="K1534" s="52"/>
      <c r="L1534" s="53"/>
      <c r="M1534" s="54" t="str">
        <f t="shared" ref="M1534:M1572" si="693">IF(L1534="","-",WEEKDAY(L1534,2))</f>
        <v>-</v>
      </c>
      <c r="N1534" s="52">
        <f t="shared" ref="N1534:N1572" si="694">WEEKNUM(L1534)</f>
        <v>0</v>
      </c>
      <c r="O1534" s="55">
        <f t="shared" ref="O1534:O1572" ca="1" si="695">WEEKNUM(IF((L1534)&lt;$A$1825,$A$1825,(L1534)))</f>
        <v>28</v>
      </c>
      <c r="P1534" s="55" t="str">
        <f t="shared" ref="P1534:P1572" ca="1" si="696">YEAR(IF((L1534)&lt;$A$1825,$A$1825,(L1534)))&amp;"."&amp;MONTH(IF((L1534)&lt;$A$1825,$A$1825,(L1534)))</f>
        <v>2019.7</v>
      </c>
      <c r="Q1534" s="56">
        <f t="shared" ref="Q1534:Q1572" si="697">IF(U1534="PLN",Y1534/$A$1826,Y1534)</f>
        <v>0</v>
      </c>
      <c r="R1534" s="52" t="str">
        <f t="shared" ref="R1534:R1572" si="698">IF(L1534=0,"",IFERROR(_xlfn.DAYS($A$1825,L1534),""))</f>
        <v/>
      </c>
      <c r="S1534" s="52"/>
      <c r="T1534" s="52" t="str">
        <f t="shared" ref="T1534:T1572" si="699">IFERROR(IF(R1534&gt;0,"OV",""),0)</f>
        <v>OV</v>
      </c>
      <c r="U1534" s="57" t="s">
        <v>178</v>
      </c>
      <c r="V1534" s="58">
        <f t="shared" ref="V1534:V1572" ca="1" si="700">SUM(Y1534:BH1534)-Y1534*2</f>
        <v>0</v>
      </c>
      <c r="W1534" s="59"/>
      <c r="X1534" s="60"/>
      <c r="Y1534" s="61"/>
      <c r="Z1534" s="56">
        <f t="shared" ref="Z1534:AI1543" ca="1" si="701">IF($O1534-WEEKNUM(Z$1815)=0,$Y1534,0)</f>
        <v>0</v>
      </c>
      <c r="AA1534" s="56">
        <f t="shared" ca="1" si="701"/>
        <v>0</v>
      </c>
      <c r="AB1534" s="56">
        <f t="shared" ca="1" si="701"/>
        <v>0</v>
      </c>
      <c r="AC1534" s="56">
        <f t="shared" ca="1" si="701"/>
        <v>0</v>
      </c>
      <c r="AD1534" s="56">
        <f t="shared" ca="1" si="701"/>
        <v>0</v>
      </c>
      <c r="AE1534" s="56">
        <f t="shared" ca="1" si="701"/>
        <v>0</v>
      </c>
      <c r="AF1534" s="56">
        <f t="shared" ca="1" si="701"/>
        <v>0</v>
      </c>
      <c r="AG1534" s="56">
        <f t="shared" ca="1" si="701"/>
        <v>0</v>
      </c>
      <c r="AH1534" s="56">
        <f t="shared" ca="1" si="701"/>
        <v>0</v>
      </c>
      <c r="AI1534" s="56">
        <f t="shared" ca="1" si="701"/>
        <v>0</v>
      </c>
      <c r="AJ1534" s="56">
        <f t="shared" ref="AJ1534:AS1543" ca="1" si="702">IF($O1534-WEEKNUM(AJ$1815)=0,$Y1534,0)</f>
        <v>0</v>
      </c>
      <c r="AK1534" s="56">
        <f t="shared" ca="1" si="702"/>
        <v>0</v>
      </c>
      <c r="AL1534" s="56">
        <f t="shared" ca="1" si="702"/>
        <v>0</v>
      </c>
      <c r="AM1534" s="56">
        <f t="shared" ca="1" si="702"/>
        <v>0</v>
      </c>
      <c r="AN1534" s="56">
        <f t="shared" ca="1" si="702"/>
        <v>0</v>
      </c>
      <c r="AO1534" s="56">
        <f t="shared" ca="1" si="702"/>
        <v>0</v>
      </c>
      <c r="AP1534" s="56">
        <f t="shared" ca="1" si="702"/>
        <v>0</v>
      </c>
      <c r="AQ1534" s="56">
        <f t="shared" ca="1" si="702"/>
        <v>0</v>
      </c>
      <c r="AR1534" s="56">
        <f t="shared" ca="1" si="702"/>
        <v>0</v>
      </c>
      <c r="AS1534" s="56">
        <f t="shared" ca="1" si="702"/>
        <v>0</v>
      </c>
      <c r="AT1534" s="56">
        <f t="shared" ref="AT1534:BG1543" ca="1" si="703">IF($O1534-WEEKNUM(AT$1815)=0,$Y1534,0)</f>
        <v>0</v>
      </c>
      <c r="AU1534" s="56">
        <f t="shared" ca="1" si="703"/>
        <v>0</v>
      </c>
      <c r="AV1534" s="56">
        <f t="shared" ca="1" si="703"/>
        <v>0</v>
      </c>
      <c r="AW1534" s="56">
        <f t="shared" ca="1" si="703"/>
        <v>0</v>
      </c>
      <c r="AX1534" s="56">
        <f t="shared" ca="1" si="703"/>
        <v>0</v>
      </c>
      <c r="AY1534" s="56">
        <f t="shared" ca="1" si="703"/>
        <v>0</v>
      </c>
      <c r="AZ1534" s="56">
        <f t="shared" ca="1" si="703"/>
        <v>0</v>
      </c>
      <c r="BA1534" s="56">
        <f t="shared" ca="1" si="703"/>
        <v>0</v>
      </c>
      <c r="BB1534" s="56">
        <f t="shared" ca="1" si="703"/>
        <v>0</v>
      </c>
      <c r="BC1534" s="56">
        <f t="shared" ca="1" si="703"/>
        <v>0</v>
      </c>
      <c r="BD1534" s="56">
        <f t="shared" ca="1" si="703"/>
        <v>0</v>
      </c>
      <c r="BE1534" s="56">
        <f t="shared" ca="1" si="703"/>
        <v>0</v>
      </c>
      <c r="BF1534" s="56">
        <f t="shared" ca="1" si="703"/>
        <v>0</v>
      </c>
      <c r="BG1534" s="56">
        <f t="shared" ca="1" si="703"/>
        <v>0</v>
      </c>
      <c r="BH1534" s="1"/>
    </row>
    <row r="1535" spans="2:60" s="4" customFormat="1" ht="12" customHeight="1" x14ac:dyDescent="0.2">
      <c r="B1535" s="3" t="s">
        <v>1733</v>
      </c>
      <c r="C1535" s="4" t="s">
        <v>1733</v>
      </c>
      <c r="E1535" s="62"/>
      <c r="F1535" s="63" t="s">
        <v>1678</v>
      </c>
      <c r="G1535" s="50" t="s">
        <v>1678</v>
      </c>
      <c r="H1535" s="50" t="s">
        <v>1678</v>
      </c>
      <c r="I1535" s="51"/>
      <c r="J1535" s="52">
        <v>30</v>
      </c>
      <c r="K1535" s="52"/>
      <c r="L1535" s="53"/>
      <c r="M1535" s="54" t="str">
        <f t="shared" si="693"/>
        <v>-</v>
      </c>
      <c r="N1535" s="52">
        <f t="shared" si="694"/>
        <v>0</v>
      </c>
      <c r="O1535" s="55">
        <f t="shared" ca="1" si="695"/>
        <v>28</v>
      </c>
      <c r="P1535" s="55" t="str">
        <f t="shared" ca="1" si="696"/>
        <v>2019.7</v>
      </c>
      <c r="Q1535" s="56">
        <f t="shared" si="697"/>
        <v>0</v>
      </c>
      <c r="R1535" s="52" t="str">
        <f t="shared" si="698"/>
        <v/>
      </c>
      <c r="S1535" s="52"/>
      <c r="T1535" s="52" t="str">
        <f t="shared" si="699"/>
        <v>OV</v>
      </c>
      <c r="U1535" s="57" t="s">
        <v>178</v>
      </c>
      <c r="V1535" s="58">
        <f t="shared" ca="1" si="700"/>
        <v>0</v>
      </c>
      <c r="W1535" s="59"/>
      <c r="X1535" s="60"/>
      <c r="Y1535" s="61"/>
      <c r="Z1535" s="56">
        <f t="shared" ca="1" si="701"/>
        <v>0</v>
      </c>
      <c r="AA1535" s="56">
        <f t="shared" ca="1" si="701"/>
        <v>0</v>
      </c>
      <c r="AB1535" s="56">
        <f t="shared" ca="1" si="701"/>
        <v>0</v>
      </c>
      <c r="AC1535" s="56">
        <f t="shared" ca="1" si="701"/>
        <v>0</v>
      </c>
      <c r="AD1535" s="56">
        <f t="shared" ca="1" si="701"/>
        <v>0</v>
      </c>
      <c r="AE1535" s="56">
        <f t="shared" ca="1" si="701"/>
        <v>0</v>
      </c>
      <c r="AF1535" s="56">
        <f t="shared" ca="1" si="701"/>
        <v>0</v>
      </c>
      <c r="AG1535" s="56">
        <f t="shared" ca="1" si="701"/>
        <v>0</v>
      </c>
      <c r="AH1535" s="56">
        <f t="shared" ca="1" si="701"/>
        <v>0</v>
      </c>
      <c r="AI1535" s="56">
        <f t="shared" ca="1" si="701"/>
        <v>0</v>
      </c>
      <c r="AJ1535" s="56">
        <f t="shared" ca="1" si="702"/>
        <v>0</v>
      </c>
      <c r="AK1535" s="56">
        <f t="shared" ca="1" si="702"/>
        <v>0</v>
      </c>
      <c r="AL1535" s="56">
        <f t="shared" ca="1" si="702"/>
        <v>0</v>
      </c>
      <c r="AM1535" s="56">
        <f t="shared" ca="1" si="702"/>
        <v>0</v>
      </c>
      <c r="AN1535" s="56">
        <f t="shared" ca="1" si="702"/>
        <v>0</v>
      </c>
      <c r="AO1535" s="56">
        <f t="shared" ca="1" si="702"/>
        <v>0</v>
      </c>
      <c r="AP1535" s="56">
        <f t="shared" ca="1" si="702"/>
        <v>0</v>
      </c>
      <c r="AQ1535" s="56">
        <f t="shared" ca="1" si="702"/>
        <v>0</v>
      </c>
      <c r="AR1535" s="56">
        <f t="shared" ca="1" si="702"/>
        <v>0</v>
      </c>
      <c r="AS1535" s="56">
        <f t="shared" ca="1" si="702"/>
        <v>0</v>
      </c>
      <c r="AT1535" s="56">
        <f t="shared" ca="1" si="703"/>
        <v>0</v>
      </c>
      <c r="AU1535" s="56">
        <f t="shared" ca="1" si="703"/>
        <v>0</v>
      </c>
      <c r="AV1535" s="56">
        <f t="shared" ca="1" si="703"/>
        <v>0</v>
      </c>
      <c r="AW1535" s="56">
        <f t="shared" ca="1" si="703"/>
        <v>0</v>
      </c>
      <c r="AX1535" s="56">
        <f t="shared" ca="1" si="703"/>
        <v>0</v>
      </c>
      <c r="AY1535" s="56">
        <f t="shared" ca="1" si="703"/>
        <v>0</v>
      </c>
      <c r="AZ1535" s="56">
        <f t="shared" ca="1" si="703"/>
        <v>0</v>
      </c>
      <c r="BA1535" s="56">
        <f t="shared" ca="1" si="703"/>
        <v>0</v>
      </c>
      <c r="BB1535" s="56">
        <f t="shared" ca="1" si="703"/>
        <v>0</v>
      </c>
      <c r="BC1535" s="56">
        <f t="shared" ca="1" si="703"/>
        <v>0</v>
      </c>
      <c r="BD1535" s="56">
        <f t="shared" ca="1" si="703"/>
        <v>0</v>
      </c>
      <c r="BE1535" s="56">
        <f t="shared" ca="1" si="703"/>
        <v>0</v>
      </c>
      <c r="BF1535" s="56">
        <f t="shared" ca="1" si="703"/>
        <v>0</v>
      </c>
      <c r="BG1535" s="56">
        <f t="shared" ca="1" si="703"/>
        <v>0</v>
      </c>
      <c r="BH1535" s="1"/>
    </row>
    <row r="1536" spans="2:60" s="4" customFormat="1" ht="12" customHeight="1" x14ac:dyDescent="0.2">
      <c r="B1536" s="3" t="s">
        <v>1733</v>
      </c>
      <c r="C1536" s="4" t="s">
        <v>1733</v>
      </c>
      <c r="E1536" s="62"/>
      <c r="F1536" s="63" t="s">
        <v>1678</v>
      </c>
      <c r="G1536" s="50" t="s">
        <v>1678</v>
      </c>
      <c r="H1536" s="50" t="s">
        <v>1678</v>
      </c>
      <c r="I1536" s="51"/>
      <c r="J1536" s="52">
        <v>30</v>
      </c>
      <c r="K1536" s="52"/>
      <c r="L1536" s="53"/>
      <c r="M1536" s="54" t="str">
        <f t="shared" si="693"/>
        <v>-</v>
      </c>
      <c r="N1536" s="52">
        <f t="shared" si="694"/>
        <v>0</v>
      </c>
      <c r="O1536" s="55">
        <f t="shared" ca="1" si="695"/>
        <v>28</v>
      </c>
      <c r="P1536" s="55" t="str">
        <f t="shared" ca="1" si="696"/>
        <v>2019.7</v>
      </c>
      <c r="Q1536" s="56">
        <f t="shared" si="697"/>
        <v>0</v>
      </c>
      <c r="R1536" s="52" t="str">
        <f t="shared" si="698"/>
        <v/>
      </c>
      <c r="S1536" s="52"/>
      <c r="T1536" s="52" t="str">
        <f t="shared" si="699"/>
        <v>OV</v>
      </c>
      <c r="U1536" s="57" t="s">
        <v>178</v>
      </c>
      <c r="V1536" s="58">
        <f t="shared" ca="1" si="700"/>
        <v>0</v>
      </c>
      <c r="W1536" s="59"/>
      <c r="X1536" s="60"/>
      <c r="Y1536" s="61"/>
      <c r="Z1536" s="56">
        <f t="shared" ca="1" si="701"/>
        <v>0</v>
      </c>
      <c r="AA1536" s="56">
        <f t="shared" ca="1" si="701"/>
        <v>0</v>
      </c>
      <c r="AB1536" s="56">
        <f t="shared" ca="1" si="701"/>
        <v>0</v>
      </c>
      <c r="AC1536" s="56">
        <f t="shared" ca="1" si="701"/>
        <v>0</v>
      </c>
      <c r="AD1536" s="56">
        <f t="shared" ca="1" si="701"/>
        <v>0</v>
      </c>
      <c r="AE1536" s="56">
        <f t="shared" ca="1" si="701"/>
        <v>0</v>
      </c>
      <c r="AF1536" s="56">
        <f t="shared" ca="1" si="701"/>
        <v>0</v>
      </c>
      <c r="AG1536" s="56">
        <f t="shared" ca="1" si="701"/>
        <v>0</v>
      </c>
      <c r="AH1536" s="56">
        <f t="shared" ca="1" si="701"/>
        <v>0</v>
      </c>
      <c r="AI1536" s="56">
        <f t="shared" ca="1" si="701"/>
        <v>0</v>
      </c>
      <c r="AJ1536" s="56">
        <f t="shared" ca="1" si="702"/>
        <v>0</v>
      </c>
      <c r="AK1536" s="56">
        <f t="shared" ca="1" si="702"/>
        <v>0</v>
      </c>
      <c r="AL1536" s="56">
        <f t="shared" ca="1" si="702"/>
        <v>0</v>
      </c>
      <c r="AM1536" s="56">
        <f t="shared" ca="1" si="702"/>
        <v>0</v>
      </c>
      <c r="AN1536" s="56">
        <f t="shared" ca="1" si="702"/>
        <v>0</v>
      </c>
      <c r="AO1536" s="56">
        <f t="shared" ca="1" si="702"/>
        <v>0</v>
      </c>
      <c r="AP1536" s="56">
        <f t="shared" ca="1" si="702"/>
        <v>0</v>
      </c>
      <c r="AQ1536" s="56">
        <f t="shared" ca="1" si="702"/>
        <v>0</v>
      </c>
      <c r="AR1536" s="56">
        <f t="shared" ca="1" si="702"/>
        <v>0</v>
      </c>
      <c r="AS1536" s="56">
        <f t="shared" ca="1" si="702"/>
        <v>0</v>
      </c>
      <c r="AT1536" s="56">
        <f t="shared" ca="1" si="703"/>
        <v>0</v>
      </c>
      <c r="AU1536" s="56">
        <f t="shared" ca="1" si="703"/>
        <v>0</v>
      </c>
      <c r="AV1536" s="56">
        <f t="shared" ca="1" si="703"/>
        <v>0</v>
      </c>
      <c r="AW1536" s="56">
        <f t="shared" ca="1" si="703"/>
        <v>0</v>
      </c>
      <c r="AX1536" s="56">
        <f t="shared" ca="1" si="703"/>
        <v>0</v>
      </c>
      <c r="AY1536" s="56">
        <f t="shared" ca="1" si="703"/>
        <v>0</v>
      </c>
      <c r="AZ1536" s="56">
        <f t="shared" ca="1" si="703"/>
        <v>0</v>
      </c>
      <c r="BA1536" s="56">
        <f t="shared" ca="1" si="703"/>
        <v>0</v>
      </c>
      <c r="BB1536" s="56">
        <f t="shared" ca="1" si="703"/>
        <v>0</v>
      </c>
      <c r="BC1536" s="56">
        <f t="shared" ca="1" si="703"/>
        <v>0</v>
      </c>
      <c r="BD1536" s="56">
        <f t="shared" ca="1" si="703"/>
        <v>0</v>
      </c>
      <c r="BE1536" s="56">
        <f t="shared" ca="1" si="703"/>
        <v>0</v>
      </c>
      <c r="BF1536" s="56">
        <f t="shared" ca="1" si="703"/>
        <v>0</v>
      </c>
      <c r="BG1536" s="56">
        <f t="shared" ca="1" si="703"/>
        <v>0</v>
      </c>
      <c r="BH1536" s="1"/>
    </row>
    <row r="1537" spans="2:60" s="4" customFormat="1" ht="12" customHeight="1" x14ac:dyDescent="0.2">
      <c r="B1537" s="3" t="s">
        <v>1733</v>
      </c>
      <c r="C1537" s="4" t="s">
        <v>1733</v>
      </c>
      <c r="E1537" s="62"/>
      <c r="F1537" s="63" t="s">
        <v>1678</v>
      </c>
      <c r="G1537" s="50" t="s">
        <v>1678</v>
      </c>
      <c r="H1537" s="50" t="s">
        <v>1678</v>
      </c>
      <c r="I1537" s="51"/>
      <c r="J1537" s="52">
        <v>30</v>
      </c>
      <c r="K1537" s="52"/>
      <c r="L1537" s="53"/>
      <c r="M1537" s="54" t="str">
        <f t="shared" si="693"/>
        <v>-</v>
      </c>
      <c r="N1537" s="52">
        <f t="shared" si="694"/>
        <v>0</v>
      </c>
      <c r="O1537" s="55">
        <f t="shared" ca="1" si="695"/>
        <v>28</v>
      </c>
      <c r="P1537" s="55" t="str">
        <f t="shared" ca="1" si="696"/>
        <v>2019.7</v>
      </c>
      <c r="Q1537" s="56">
        <f t="shared" si="697"/>
        <v>0</v>
      </c>
      <c r="R1537" s="52" t="str">
        <f t="shared" si="698"/>
        <v/>
      </c>
      <c r="S1537" s="52"/>
      <c r="T1537" s="52" t="str">
        <f t="shared" si="699"/>
        <v>OV</v>
      </c>
      <c r="U1537" s="57" t="s">
        <v>178</v>
      </c>
      <c r="V1537" s="58">
        <f t="shared" ca="1" si="700"/>
        <v>0</v>
      </c>
      <c r="W1537" s="59"/>
      <c r="X1537" s="60"/>
      <c r="Y1537" s="61"/>
      <c r="Z1537" s="56">
        <f t="shared" ca="1" si="701"/>
        <v>0</v>
      </c>
      <c r="AA1537" s="56">
        <f t="shared" ca="1" si="701"/>
        <v>0</v>
      </c>
      <c r="AB1537" s="56">
        <f t="shared" ca="1" si="701"/>
        <v>0</v>
      </c>
      <c r="AC1537" s="56">
        <f t="shared" ca="1" si="701"/>
        <v>0</v>
      </c>
      <c r="AD1537" s="56">
        <f t="shared" ca="1" si="701"/>
        <v>0</v>
      </c>
      <c r="AE1537" s="56">
        <f t="shared" ca="1" si="701"/>
        <v>0</v>
      </c>
      <c r="AF1537" s="56">
        <f t="shared" ca="1" si="701"/>
        <v>0</v>
      </c>
      <c r="AG1537" s="56">
        <f t="shared" ca="1" si="701"/>
        <v>0</v>
      </c>
      <c r="AH1537" s="56">
        <f t="shared" ca="1" si="701"/>
        <v>0</v>
      </c>
      <c r="AI1537" s="56">
        <f t="shared" ca="1" si="701"/>
        <v>0</v>
      </c>
      <c r="AJ1537" s="56">
        <f t="shared" ca="1" si="702"/>
        <v>0</v>
      </c>
      <c r="AK1537" s="56">
        <f t="shared" ca="1" si="702"/>
        <v>0</v>
      </c>
      <c r="AL1537" s="56">
        <f t="shared" ca="1" si="702"/>
        <v>0</v>
      </c>
      <c r="AM1537" s="56">
        <f t="shared" ca="1" si="702"/>
        <v>0</v>
      </c>
      <c r="AN1537" s="56">
        <f t="shared" ca="1" si="702"/>
        <v>0</v>
      </c>
      <c r="AO1537" s="56">
        <f t="shared" ca="1" si="702"/>
        <v>0</v>
      </c>
      <c r="AP1537" s="56">
        <f t="shared" ca="1" si="702"/>
        <v>0</v>
      </c>
      <c r="AQ1537" s="56">
        <f t="shared" ca="1" si="702"/>
        <v>0</v>
      </c>
      <c r="AR1537" s="56">
        <f t="shared" ca="1" si="702"/>
        <v>0</v>
      </c>
      <c r="AS1537" s="56">
        <f t="shared" ca="1" si="702"/>
        <v>0</v>
      </c>
      <c r="AT1537" s="56">
        <f t="shared" ca="1" si="703"/>
        <v>0</v>
      </c>
      <c r="AU1537" s="56">
        <f t="shared" ca="1" si="703"/>
        <v>0</v>
      </c>
      <c r="AV1537" s="56">
        <f t="shared" ca="1" si="703"/>
        <v>0</v>
      </c>
      <c r="AW1537" s="56">
        <f t="shared" ca="1" si="703"/>
        <v>0</v>
      </c>
      <c r="AX1537" s="56">
        <f t="shared" ca="1" si="703"/>
        <v>0</v>
      </c>
      <c r="AY1537" s="56">
        <f t="shared" ca="1" si="703"/>
        <v>0</v>
      </c>
      <c r="AZ1537" s="56">
        <f t="shared" ca="1" si="703"/>
        <v>0</v>
      </c>
      <c r="BA1537" s="56">
        <f t="shared" ca="1" si="703"/>
        <v>0</v>
      </c>
      <c r="BB1537" s="56">
        <f t="shared" ca="1" si="703"/>
        <v>0</v>
      </c>
      <c r="BC1537" s="56">
        <f t="shared" ca="1" si="703"/>
        <v>0</v>
      </c>
      <c r="BD1537" s="56">
        <f t="shared" ca="1" si="703"/>
        <v>0</v>
      </c>
      <c r="BE1537" s="56">
        <f t="shared" ca="1" si="703"/>
        <v>0</v>
      </c>
      <c r="BF1537" s="56">
        <f t="shared" ca="1" si="703"/>
        <v>0</v>
      </c>
      <c r="BG1537" s="56">
        <f t="shared" ca="1" si="703"/>
        <v>0</v>
      </c>
      <c r="BH1537" s="1"/>
    </row>
    <row r="1538" spans="2:60" s="4" customFormat="1" ht="12" customHeight="1" x14ac:dyDescent="0.2">
      <c r="B1538" s="3" t="s">
        <v>1733</v>
      </c>
      <c r="C1538" s="4" t="s">
        <v>1733</v>
      </c>
      <c r="E1538" s="62"/>
      <c r="F1538" s="63" t="s">
        <v>1678</v>
      </c>
      <c r="G1538" s="50" t="s">
        <v>1678</v>
      </c>
      <c r="H1538" s="50" t="s">
        <v>1678</v>
      </c>
      <c r="I1538" s="51"/>
      <c r="J1538" s="52">
        <v>30</v>
      </c>
      <c r="K1538" s="52"/>
      <c r="L1538" s="53">
        <v>43585</v>
      </c>
      <c r="M1538" s="54">
        <f t="shared" si="693"/>
        <v>2</v>
      </c>
      <c r="N1538" s="52">
        <f t="shared" si="694"/>
        <v>18</v>
      </c>
      <c r="O1538" s="55">
        <f t="shared" ca="1" si="695"/>
        <v>28</v>
      </c>
      <c r="P1538" s="55" t="str">
        <f t="shared" ca="1" si="696"/>
        <v>2019.7</v>
      </c>
      <c r="Q1538" s="56">
        <f t="shared" si="697"/>
        <v>3700</v>
      </c>
      <c r="R1538" s="52">
        <f t="shared" ca="1" si="698"/>
        <v>71</v>
      </c>
      <c r="S1538" s="52"/>
      <c r="T1538" s="52" t="str">
        <f t="shared" ca="1" si="699"/>
        <v>OV</v>
      </c>
      <c r="U1538" s="57" t="s">
        <v>178</v>
      </c>
      <c r="V1538" s="58">
        <f t="shared" ca="1" si="700"/>
        <v>0</v>
      </c>
      <c r="W1538" s="59"/>
      <c r="X1538" s="60"/>
      <c r="Y1538" s="61">
        <v>3700</v>
      </c>
      <c r="Z1538" s="56">
        <f t="shared" ca="1" si="701"/>
        <v>0</v>
      </c>
      <c r="AA1538" s="56">
        <f t="shared" ca="1" si="701"/>
        <v>0</v>
      </c>
      <c r="AB1538" s="56">
        <f t="shared" ca="1" si="701"/>
        <v>0</v>
      </c>
      <c r="AC1538" s="56">
        <f t="shared" ca="1" si="701"/>
        <v>0</v>
      </c>
      <c r="AD1538" s="56">
        <f t="shared" ca="1" si="701"/>
        <v>0</v>
      </c>
      <c r="AE1538" s="56">
        <f t="shared" ca="1" si="701"/>
        <v>0</v>
      </c>
      <c r="AF1538" s="56">
        <f t="shared" ca="1" si="701"/>
        <v>0</v>
      </c>
      <c r="AG1538" s="56">
        <f t="shared" ca="1" si="701"/>
        <v>0</v>
      </c>
      <c r="AH1538" s="56">
        <f t="shared" ca="1" si="701"/>
        <v>0</v>
      </c>
      <c r="AI1538" s="56">
        <f t="shared" ca="1" si="701"/>
        <v>3700</v>
      </c>
      <c r="AJ1538" s="56">
        <f t="shared" ca="1" si="702"/>
        <v>0</v>
      </c>
      <c r="AK1538" s="56">
        <f t="shared" ca="1" si="702"/>
        <v>0</v>
      </c>
      <c r="AL1538" s="56">
        <f t="shared" ca="1" si="702"/>
        <v>0</v>
      </c>
      <c r="AM1538" s="56">
        <f t="shared" ca="1" si="702"/>
        <v>0</v>
      </c>
      <c r="AN1538" s="56">
        <f t="shared" ca="1" si="702"/>
        <v>0</v>
      </c>
      <c r="AO1538" s="56">
        <f t="shared" ca="1" si="702"/>
        <v>0</v>
      </c>
      <c r="AP1538" s="56">
        <f t="shared" ca="1" si="702"/>
        <v>0</v>
      </c>
      <c r="AQ1538" s="56">
        <f t="shared" ca="1" si="702"/>
        <v>0</v>
      </c>
      <c r="AR1538" s="56">
        <f t="shared" ca="1" si="702"/>
        <v>0</v>
      </c>
      <c r="AS1538" s="56">
        <f t="shared" ca="1" si="702"/>
        <v>0</v>
      </c>
      <c r="AT1538" s="56">
        <f t="shared" ca="1" si="703"/>
        <v>0</v>
      </c>
      <c r="AU1538" s="56">
        <f t="shared" ca="1" si="703"/>
        <v>0</v>
      </c>
      <c r="AV1538" s="56">
        <f t="shared" ca="1" si="703"/>
        <v>0</v>
      </c>
      <c r="AW1538" s="56">
        <f t="shared" ca="1" si="703"/>
        <v>0</v>
      </c>
      <c r="AX1538" s="56">
        <f t="shared" ca="1" si="703"/>
        <v>0</v>
      </c>
      <c r="AY1538" s="56">
        <f t="shared" ca="1" si="703"/>
        <v>0</v>
      </c>
      <c r="AZ1538" s="56">
        <f t="shared" ca="1" si="703"/>
        <v>0</v>
      </c>
      <c r="BA1538" s="56">
        <f t="shared" ca="1" si="703"/>
        <v>0</v>
      </c>
      <c r="BB1538" s="56">
        <f t="shared" ca="1" si="703"/>
        <v>0</v>
      </c>
      <c r="BC1538" s="56">
        <f t="shared" ca="1" si="703"/>
        <v>0</v>
      </c>
      <c r="BD1538" s="56">
        <f t="shared" ca="1" si="703"/>
        <v>0</v>
      </c>
      <c r="BE1538" s="56">
        <f t="shared" ca="1" si="703"/>
        <v>0</v>
      </c>
      <c r="BF1538" s="56">
        <f t="shared" ca="1" si="703"/>
        <v>0</v>
      </c>
      <c r="BG1538" s="56">
        <f t="shared" ca="1" si="703"/>
        <v>0</v>
      </c>
      <c r="BH1538" s="1"/>
    </row>
    <row r="1539" spans="2:60" s="4" customFormat="1" ht="12" customHeight="1" x14ac:dyDescent="0.2">
      <c r="B1539" s="3" t="s">
        <v>1733</v>
      </c>
      <c r="C1539" s="4" t="s">
        <v>1733</v>
      </c>
      <c r="E1539" s="62"/>
      <c r="F1539" s="63" t="s">
        <v>1678</v>
      </c>
      <c r="G1539" s="50" t="s">
        <v>1678</v>
      </c>
      <c r="H1539" s="50" t="s">
        <v>1678</v>
      </c>
      <c r="I1539" s="51"/>
      <c r="J1539" s="52">
        <v>30</v>
      </c>
      <c r="K1539" s="52"/>
      <c r="L1539" s="53">
        <v>43592</v>
      </c>
      <c r="M1539" s="54">
        <f t="shared" si="693"/>
        <v>2</v>
      </c>
      <c r="N1539" s="52">
        <f t="shared" si="694"/>
        <v>19</v>
      </c>
      <c r="O1539" s="55">
        <f t="shared" ca="1" si="695"/>
        <v>28</v>
      </c>
      <c r="P1539" s="55" t="str">
        <f t="shared" ca="1" si="696"/>
        <v>2019.7</v>
      </c>
      <c r="Q1539" s="56">
        <f t="shared" si="697"/>
        <v>2000</v>
      </c>
      <c r="R1539" s="52">
        <f t="shared" ca="1" si="698"/>
        <v>64</v>
      </c>
      <c r="S1539" s="52"/>
      <c r="T1539" s="52" t="str">
        <f t="shared" ca="1" si="699"/>
        <v>OV</v>
      </c>
      <c r="U1539" s="57" t="s">
        <v>178</v>
      </c>
      <c r="V1539" s="58">
        <f t="shared" ca="1" si="700"/>
        <v>0</v>
      </c>
      <c r="W1539" s="59"/>
      <c r="X1539" s="60"/>
      <c r="Y1539" s="61">
        <v>2000</v>
      </c>
      <c r="Z1539" s="56">
        <f t="shared" ca="1" si="701"/>
        <v>0</v>
      </c>
      <c r="AA1539" s="56">
        <f t="shared" ca="1" si="701"/>
        <v>0</v>
      </c>
      <c r="AB1539" s="56">
        <f t="shared" ca="1" si="701"/>
        <v>0</v>
      </c>
      <c r="AC1539" s="56">
        <f t="shared" ca="1" si="701"/>
        <v>0</v>
      </c>
      <c r="AD1539" s="56">
        <f t="shared" ca="1" si="701"/>
        <v>0</v>
      </c>
      <c r="AE1539" s="56">
        <f t="shared" ca="1" si="701"/>
        <v>0</v>
      </c>
      <c r="AF1539" s="56">
        <f t="shared" ca="1" si="701"/>
        <v>0</v>
      </c>
      <c r="AG1539" s="56">
        <f t="shared" ca="1" si="701"/>
        <v>0</v>
      </c>
      <c r="AH1539" s="56">
        <f t="shared" ca="1" si="701"/>
        <v>0</v>
      </c>
      <c r="AI1539" s="56">
        <f t="shared" ca="1" si="701"/>
        <v>2000</v>
      </c>
      <c r="AJ1539" s="56">
        <f t="shared" ca="1" si="702"/>
        <v>0</v>
      </c>
      <c r="AK1539" s="56">
        <f t="shared" ca="1" si="702"/>
        <v>0</v>
      </c>
      <c r="AL1539" s="56">
        <f t="shared" ca="1" si="702"/>
        <v>0</v>
      </c>
      <c r="AM1539" s="56">
        <f t="shared" ca="1" si="702"/>
        <v>0</v>
      </c>
      <c r="AN1539" s="56">
        <f t="shared" ca="1" si="702"/>
        <v>0</v>
      </c>
      <c r="AO1539" s="56">
        <f t="shared" ca="1" si="702"/>
        <v>0</v>
      </c>
      <c r="AP1539" s="56">
        <f t="shared" ca="1" si="702"/>
        <v>0</v>
      </c>
      <c r="AQ1539" s="56">
        <f t="shared" ca="1" si="702"/>
        <v>0</v>
      </c>
      <c r="AR1539" s="56">
        <f t="shared" ca="1" si="702"/>
        <v>0</v>
      </c>
      <c r="AS1539" s="56">
        <f t="shared" ca="1" si="702"/>
        <v>0</v>
      </c>
      <c r="AT1539" s="56">
        <f t="shared" ca="1" si="703"/>
        <v>0</v>
      </c>
      <c r="AU1539" s="56">
        <f t="shared" ca="1" si="703"/>
        <v>0</v>
      </c>
      <c r="AV1539" s="56">
        <f t="shared" ca="1" si="703"/>
        <v>0</v>
      </c>
      <c r="AW1539" s="56">
        <f t="shared" ca="1" si="703"/>
        <v>0</v>
      </c>
      <c r="AX1539" s="56">
        <f t="shared" ca="1" si="703"/>
        <v>0</v>
      </c>
      <c r="AY1539" s="56">
        <f t="shared" ca="1" si="703"/>
        <v>0</v>
      </c>
      <c r="AZ1539" s="56">
        <f t="shared" ca="1" si="703"/>
        <v>0</v>
      </c>
      <c r="BA1539" s="56">
        <f t="shared" ca="1" si="703"/>
        <v>0</v>
      </c>
      <c r="BB1539" s="56">
        <f t="shared" ca="1" si="703"/>
        <v>0</v>
      </c>
      <c r="BC1539" s="56">
        <f t="shared" ca="1" si="703"/>
        <v>0</v>
      </c>
      <c r="BD1539" s="56">
        <f t="shared" ca="1" si="703"/>
        <v>0</v>
      </c>
      <c r="BE1539" s="56">
        <f t="shared" ca="1" si="703"/>
        <v>0</v>
      </c>
      <c r="BF1539" s="56">
        <f t="shared" ca="1" si="703"/>
        <v>0</v>
      </c>
      <c r="BG1539" s="56">
        <f t="shared" ca="1" si="703"/>
        <v>0</v>
      </c>
      <c r="BH1539" s="1"/>
    </row>
    <row r="1540" spans="2:60" s="4" customFormat="1" ht="12" customHeight="1" x14ac:dyDescent="0.2">
      <c r="B1540" s="3" t="s">
        <v>1733</v>
      </c>
      <c r="C1540" s="4" t="s">
        <v>1733</v>
      </c>
      <c r="E1540" s="62"/>
      <c r="F1540" s="63" t="s">
        <v>1678</v>
      </c>
      <c r="G1540" s="50" t="s">
        <v>1678</v>
      </c>
      <c r="H1540" s="50" t="s">
        <v>1678</v>
      </c>
      <c r="I1540" s="51"/>
      <c r="J1540" s="52">
        <v>30</v>
      </c>
      <c r="K1540" s="52"/>
      <c r="L1540" s="53">
        <v>43599</v>
      </c>
      <c r="M1540" s="54">
        <f t="shared" si="693"/>
        <v>2</v>
      </c>
      <c r="N1540" s="52">
        <f t="shared" si="694"/>
        <v>20</v>
      </c>
      <c r="O1540" s="55">
        <f t="shared" ca="1" si="695"/>
        <v>28</v>
      </c>
      <c r="P1540" s="55" t="str">
        <f t="shared" ca="1" si="696"/>
        <v>2019.7</v>
      </c>
      <c r="Q1540" s="56">
        <f t="shared" si="697"/>
        <v>4028.7789000000002</v>
      </c>
      <c r="R1540" s="52">
        <f t="shared" ca="1" si="698"/>
        <v>57</v>
      </c>
      <c r="S1540" s="52"/>
      <c r="T1540" s="52" t="str">
        <f t="shared" ca="1" si="699"/>
        <v>OV</v>
      </c>
      <c r="U1540" s="57" t="s">
        <v>178</v>
      </c>
      <c r="V1540" s="58">
        <f t="shared" ca="1" si="700"/>
        <v>0</v>
      </c>
      <c r="W1540" s="59"/>
      <c r="X1540" s="60"/>
      <c r="Y1540" s="61">
        <v>4028.7789000000002</v>
      </c>
      <c r="Z1540" s="56">
        <f t="shared" ca="1" si="701"/>
        <v>0</v>
      </c>
      <c r="AA1540" s="56">
        <f t="shared" ca="1" si="701"/>
        <v>0</v>
      </c>
      <c r="AB1540" s="56">
        <f t="shared" ca="1" si="701"/>
        <v>0</v>
      </c>
      <c r="AC1540" s="56">
        <f t="shared" ca="1" si="701"/>
        <v>0</v>
      </c>
      <c r="AD1540" s="56">
        <f t="shared" ca="1" si="701"/>
        <v>0</v>
      </c>
      <c r="AE1540" s="56">
        <f t="shared" ca="1" si="701"/>
        <v>0</v>
      </c>
      <c r="AF1540" s="56">
        <f t="shared" ca="1" si="701"/>
        <v>0</v>
      </c>
      <c r="AG1540" s="56">
        <f t="shared" ca="1" si="701"/>
        <v>0</v>
      </c>
      <c r="AH1540" s="56">
        <f t="shared" ca="1" si="701"/>
        <v>0</v>
      </c>
      <c r="AI1540" s="56">
        <f t="shared" ca="1" si="701"/>
        <v>4028.7789000000002</v>
      </c>
      <c r="AJ1540" s="56">
        <f t="shared" ca="1" si="702"/>
        <v>0</v>
      </c>
      <c r="AK1540" s="56">
        <f t="shared" ca="1" si="702"/>
        <v>0</v>
      </c>
      <c r="AL1540" s="56">
        <f t="shared" ca="1" si="702"/>
        <v>0</v>
      </c>
      <c r="AM1540" s="56">
        <f t="shared" ca="1" si="702"/>
        <v>0</v>
      </c>
      <c r="AN1540" s="56">
        <f t="shared" ca="1" si="702"/>
        <v>0</v>
      </c>
      <c r="AO1540" s="56">
        <f t="shared" ca="1" si="702"/>
        <v>0</v>
      </c>
      <c r="AP1540" s="56">
        <f t="shared" ca="1" si="702"/>
        <v>0</v>
      </c>
      <c r="AQ1540" s="56">
        <f t="shared" ca="1" si="702"/>
        <v>0</v>
      </c>
      <c r="AR1540" s="56">
        <f t="shared" ca="1" si="702"/>
        <v>0</v>
      </c>
      <c r="AS1540" s="56">
        <f t="shared" ca="1" si="702"/>
        <v>0</v>
      </c>
      <c r="AT1540" s="56">
        <f t="shared" ca="1" si="703"/>
        <v>0</v>
      </c>
      <c r="AU1540" s="56">
        <f t="shared" ca="1" si="703"/>
        <v>0</v>
      </c>
      <c r="AV1540" s="56">
        <f t="shared" ca="1" si="703"/>
        <v>0</v>
      </c>
      <c r="AW1540" s="56">
        <f t="shared" ca="1" si="703"/>
        <v>0</v>
      </c>
      <c r="AX1540" s="56">
        <f t="shared" ca="1" si="703"/>
        <v>0</v>
      </c>
      <c r="AY1540" s="56">
        <f t="shared" ca="1" si="703"/>
        <v>0</v>
      </c>
      <c r="AZ1540" s="56">
        <f t="shared" ca="1" si="703"/>
        <v>0</v>
      </c>
      <c r="BA1540" s="56">
        <f t="shared" ca="1" si="703"/>
        <v>0</v>
      </c>
      <c r="BB1540" s="56">
        <f t="shared" ca="1" si="703"/>
        <v>0</v>
      </c>
      <c r="BC1540" s="56">
        <f t="shared" ca="1" si="703"/>
        <v>0</v>
      </c>
      <c r="BD1540" s="56">
        <f t="shared" ca="1" si="703"/>
        <v>0</v>
      </c>
      <c r="BE1540" s="56">
        <f t="shared" ca="1" si="703"/>
        <v>0</v>
      </c>
      <c r="BF1540" s="56">
        <f t="shared" ca="1" si="703"/>
        <v>0</v>
      </c>
      <c r="BG1540" s="56">
        <f t="shared" ca="1" si="703"/>
        <v>0</v>
      </c>
      <c r="BH1540" s="1"/>
    </row>
    <row r="1541" spans="2:60" s="4" customFormat="1" ht="12" customHeight="1" x14ac:dyDescent="0.2">
      <c r="B1541" s="3" t="s">
        <v>1733</v>
      </c>
      <c r="C1541" s="4" t="s">
        <v>1733</v>
      </c>
      <c r="E1541" s="62"/>
      <c r="F1541" s="63" t="s">
        <v>1678</v>
      </c>
      <c r="G1541" s="50" t="s">
        <v>1678</v>
      </c>
      <c r="H1541" s="50" t="s">
        <v>1678</v>
      </c>
      <c r="I1541" s="51"/>
      <c r="J1541" s="52">
        <v>30</v>
      </c>
      <c r="K1541" s="52"/>
      <c r="L1541" s="53">
        <v>43606</v>
      </c>
      <c r="M1541" s="54">
        <f t="shared" si="693"/>
        <v>2</v>
      </c>
      <c r="N1541" s="52">
        <f t="shared" si="694"/>
        <v>21</v>
      </c>
      <c r="O1541" s="55">
        <f t="shared" ca="1" si="695"/>
        <v>28</v>
      </c>
      <c r="P1541" s="55" t="str">
        <f t="shared" ca="1" si="696"/>
        <v>2019.7</v>
      </c>
      <c r="Q1541" s="56">
        <f t="shared" si="697"/>
        <v>3428.7788999999998</v>
      </c>
      <c r="R1541" s="52">
        <f t="shared" ca="1" si="698"/>
        <v>50</v>
      </c>
      <c r="S1541" s="52"/>
      <c r="T1541" s="52" t="str">
        <f t="shared" ca="1" si="699"/>
        <v>OV</v>
      </c>
      <c r="U1541" s="57" t="s">
        <v>178</v>
      </c>
      <c r="V1541" s="58">
        <f t="shared" ca="1" si="700"/>
        <v>0</v>
      </c>
      <c r="W1541" s="59"/>
      <c r="X1541" s="60"/>
      <c r="Y1541" s="61">
        <f>4028.7789-600</f>
        <v>3428.7788999999998</v>
      </c>
      <c r="Z1541" s="56">
        <f t="shared" ca="1" si="701"/>
        <v>0</v>
      </c>
      <c r="AA1541" s="56">
        <f t="shared" ca="1" si="701"/>
        <v>0</v>
      </c>
      <c r="AB1541" s="56">
        <f t="shared" ca="1" si="701"/>
        <v>0</v>
      </c>
      <c r="AC1541" s="56">
        <f t="shared" ca="1" si="701"/>
        <v>0</v>
      </c>
      <c r="AD1541" s="56">
        <f t="shared" ca="1" si="701"/>
        <v>0</v>
      </c>
      <c r="AE1541" s="56">
        <f t="shared" ca="1" si="701"/>
        <v>0</v>
      </c>
      <c r="AF1541" s="56">
        <f t="shared" ca="1" si="701"/>
        <v>0</v>
      </c>
      <c r="AG1541" s="56">
        <f t="shared" ca="1" si="701"/>
        <v>0</v>
      </c>
      <c r="AH1541" s="56">
        <f t="shared" ca="1" si="701"/>
        <v>0</v>
      </c>
      <c r="AI1541" s="56">
        <f t="shared" ca="1" si="701"/>
        <v>3428.7788999999998</v>
      </c>
      <c r="AJ1541" s="56">
        <f t="shared" ca="1" si="702"/>
        <v>0</v>
      </c>
      <c r="AK1541" s="56">
        <f t="shared" ca="1" si="702"/>
        <v>0</v>
      </c>
      <c r="AL1541" s="56">
        <f t="shared" ca="1" si="702"/>
        <v>0</v>
      </c>
      <c r="AM1541" s="56">
        <f t="shared" ca="1" si="702"/>
        <v>0</v>
      </c>
      <c r="AN1541" s="56">
        <f t="shared" ca="1" si="702"/>
        <v>0</v>
      </c>
      <c r="AO1541" s="56">
        <f t="shared" ca="1" si="702"/>
        <v>0</v>
      </c>
      <c r="AP1541" s="56">
        <f t="shared" ca="1" si="702"/>
        <v>0</v>
      </c>
      <c r="AQ1541" s="56">
        <f t="shared" ca="1" si="702"/>
        <v>0</v>
      </c>
      <c r="AR1541" s="56">
        <f t="shared" ca="1" si="702"/>
        <v>0</v>
      </c>
      <c r="AS1541" s="56">
        <f t="shared" ca="1" si="702"/>
        <v>0</v>
      </c>
      <c r="AT1541" s="56">
        <f t="shared" ca="1" si="703"/>
        <v>0</v>
      </c>
      <c r="AU1541" s="56">
        <f t="shared" ca="1" si="703"/>
        <v>0</v>
      </c>
      <c r="AV1541" s="56">
        <f t="shared" ca="1" si="703"/>
        <v>0</v>
      </c>
      <c r="AW1541" s="56">
        <f t="shared" ca="1" si="703"/>
        <v>0</v>
      </c>
      <c r="AX1541" s="56">
        <f t="shared" ca="1" si="703"/>
        <v>0</v>
      </c>
      <c r="AY1541" s="56">
        <f t="shared" ca="1" si="703"/>
        <v>0</v>
      </c>
      <c r="AZ1541" s="56">
        <f t="shared" ca="1" si="703"/>
        <v>0</v>
      </c>
      <c r="BA1541" s="56">
        <f t="shared" ca="1" si="703"/>
        <v>0</v>
      </c>
      <c r="BB1541" s="56">
        <f t="shared" ca="1" si="703"/>
        <v>0</v>
      </c>
      <c r="BC1541" s="56">
        <f t="shared" ca="1" si="703"/>
        <v>0</v>
      </c>
      <c r="BD1541" s="56">
        <f t="shared" ca="1" si="703"/>
        <v>0</v>
      </c>
      <c r="BE1541" s="56">
        <f t="shared" ca="1" si="703"/>
        <v>0</v>
      </c>
      <c r="BF1541" s="56">
        <f t="shared" ca="1" si="703"/>
        <v>0</v>
      </c>
      <c r="BG1541" s="56">
        <f t="shared" ca="1" si="703"/>
        <v>0</v>
      </c>
      <c r="BH1541" s="1"/>
    </row>
    <row r="1542" spans="2:60" s="4" customFormat="1" ht="12" customHeight="1" x14ac:dyDescent="0.2">
      <c r="B1542" s="3" t="s">
        <v>1733</v>
      </c>
      <c r="C1542" s="4" t="s">
        <v>1733</v>
      </c>
      <c r="E1542" s="62"/>
      <c r="F1542" s="63" t="s">
        <v>1678</v>
      </c>
      <c r="G1542" s="50" t="s">
        <v>1678</v>
      </c>
      <c r="H1542" s="50" t="s">
        <v>1678</v>
      </c>
      <c r="I1542" s="51"/>
      <c r="J1542" s="52">
        <v>30</v>
      </c>
      <c r="K1542" s="52"/>
      <c r="L1542" s="53">
        <v>43613</v>
      </c>
      <c r="M1542" s="54">
        <f t="shared" si="693"/>
        <v>2</v>
      </c>
      <c r="N1542" s="52">
        <f t="shared" si="694"/>
        <v>22</v>
      </c>
      <c r="O1542" s="55">
        <f t="shared" ca="1" si="695"/>
        <v>28</v>
      </c>
      <c r="P1542" s="55" t="str">
        <f t="shared" ca="1" si="696"/>
        <v>2019.7</v>
      </c>
      <c r="Q1542" s="56">
        <f t="shared" si="697"/>
        <v>34028.778900000005</v>
      </c>
      <c r="R1542" s="52">
        <f t="shared" ca="1" si="698"/>
        <v>43</v>
      </c>
      <c r="S1542" s="52"/>
      <c r="T1542" s="52" t="str">
        <f t="shared" ca="1" si="699"/>
        <v>OV</v>
      </c>
      <c r="U1542" s="57" t="s">
        <v>178</v>
      </c>
      <c r="V1542" s="58">
        <f t="shared" ca="1" si="700"/>
        <v>0</v>
      </c>
      <c r="W1542" s="59"/>
      <c r="X1542" s="60"/>
      <c r="Y1542" s="61">
        <v>34028.778900000005</v>
      </c>
      <c r="Z1542" s="56">
        <f t="shared" ca="1" si="701"/>
        <v>0</v>
      </c>
      <c r="AA1542" s="56">
        <f t="shared" ca="1" si="701"/>
        <v>0</v>
      </c>
      <c r="AB1542" s="56">
        <f t="shared" ca="1" si="701"/>
        <v>0</v>
      </c>
      <c r="AC1542" s="56">
        <f t="shared" ca="1" si="701"/>
        <v>0</v>
      </c>
      <c r="AD1542" s="56">
        <f t="shared" ca="1" si="701"/>
        <v>0</v>
      </c>
      <c r="AE1542" s="56">
        <f t="shared" ca="1" si="701"/>
        <v>0</v>
      </c>
      <c r="AF1542" s="56">
        <f t="shared" ca="1" si="701"/>
        <v>0</v>
      </c>
      <c r="AG1542" s="56">
        <f t="shared" ca="1" si="701"/>
        <v>0</v>
      </c>
      <c r="AH1542" s="56">
        <f t="shared" ca="1" si="701"/>
        <v>0</v>
      </c>
      <c r="AI1542" s="56">
        <f t="shared" ca="1" si="701"/>
        <v>34028.778900000005</v>
      </c>
      <c r="AJ1542" s="56">
        <f t="shared" ca="1" si="702"/>
        <v>0</v>
      </c>
      <c r="AK1542" s="56">
        <f t="shared" ca="1" si="702"/>
        <v>0</v>
      </c>
      <c r="AL1542" s="56">
        <f t="shared" ca="1" si="702"/>
        <v>0</v>
      </c>
      <c r="AM1542" s="56">
        <f t="shared" ca="1" si="702"/>
        <v>0</v>
      </c>
      <c r="AN1542" s="56">
        <f t="shared" ca="1" si="702"/>
        <v>0</v>
      </c>
      <c r="AO1542" s="56">
        <f t="shared" ca="1" si="702"/>
        <v>0</v>
      </c>
      <c r="AP1542" s="56">
        <f t="shared" ca="1" si="702"/>
        <v>0</v>
      </c>
      <c r="AQ1542" s="56">
        <f t="shared" ca="1" si="702"/>
        <v>0</v>
      </c>
      <c r="AR1542" s="56">
        <f t="shared" ca="1" si="702"/>
        <v>0</v>
      </c>
      <c r="AS1542" s="56">
        <f t="shared" ca="1" si="702"/>
        <v>0</v>
      </c>
      <c r="AT1542" s="56">
        <f t="shared" ca="1" si="703"/>
        <v>0</v>
      </c>
      <c r="AU1542" s="56">
        <f t="shared" ca="1" si="703"/>
        <v>0</v>
      </c>
      <c r="AV1542" s="56">
        <f t="shared" ca="1" si="703"/>
        <v>0</v>
      </c>
      <c r="AW1542" s="56">
        <f t="shared" ca="1" si="703"/>
        <v>0</v>
      </c>
      <c r="AX1542" s="56">
        <f t="shared" ca="1" si="703"/>
        <v>0</v>
      </c>
      <c r="AY1542" s="56">
        <f t="shared" ca="1" si="703"/>
        <v>0</v>
      </c>
      <c r="AZ1542" s="56">
        <f t="shared" ca="1" si="703"/>
        <v>0</v>
      </c>
      <c r="BA1542" s="56">
        <f t="shared" ca="1" si="703"/>
        <v>0</v>
      </c>
      <c r="BB1542" s="56">
        <f t="shared" ca="1" si="703"/>
        <v>0</v>
      </c>
      <c r="BC1542" s="56">
        <f t="shared" ca="1" si="703"/>
        <v>0</v>
      </c>
      <c r="BD1542" s="56">
        <f t="shared" ca="1" si="703"/>
        <v>0</v>
      </c>
      <c r="BE1542" s="56">
        <f t="shared" ca="1" si="703"/>
        <v>0</v>
      </c>
      <c r="BF1542" s="56">
        <f t="shared" ca="1" si="703"/>
        <v>0</v>
      </c>
      <c r="BG1542" s="56">
        <f t="shared" ca="1" si="703"/>
        <v>0</v>
      </c>
      <c r="BH1542" s="1"/>
    </row>
    <row r="1543" spans="2:60" s="4" customFormat="1" ht="12" customHeight="1" x14ac:dyDescent="0.2">
      <c r="B1543" s="3" t="s">
        <v>1733</v>
      </c>
      <c r="C1543" s="4" t="s">
        <v>1733</v>
      </c>
      <c r="E1543" s="62"/>
      <c r="F1543" s="63" t="s">
        <v>1678</v>
      </c>
      <c r="G1543" s="50" t="s">
        <v>1678</v>
      </c>
      <c r="H1543" s="50" t="s">
        <v>1678</v>
      </c>
      <c r="I1543" s="51"/>
      <c r="J1543" s="52">
        <v>30</v>
      </c>
      <c r="K1543" s="52"/>
      <c r="L1543" s="53">
        <v>43620</v>
      </c>
      <c r="M1543" s="54">
        <f t="shared" si="693"/>
        <v>2</v>
      </c>
      <c r="N1543" s="52">
        <f t="shared" si="694"/>
        <v>23</v>
      </c>
      <c r="O1543" s="55">
        <f t="shared" ca="1" si="695"/>
        <v>28</v>
      </c>
      <c r="P1543" s="55" t="str">
        <f t="shared" ca="1" si="696"/>
        <v>2019.7</v>
      </c>
      <c r="Q1543" s="56">
        <f t="shared" si="697"/>
        <v>152814.53364999997</v>
      </c>
      <c r="R1543" s="52">
        <f t="shared" ca="1" si="698"/>
        <v>36</v>
      </c>
      <c r="S1543" s="52"/>
      <c r="T1543" s="52" t="str">
        <f t="shared" ca="1" si="699"/>
        <v>OV</v>
      </c>
      <c r="U1543" s="57" t="s">
        <v>178</v>
      </c>
      <c r="V1543" s="58">
        <f t="shared" ca="1" si="700"/>
        <v>0</v>
      </c>
      <c r="W1543" s="59"/>
      <c r="X1543" s="60"/>
      <c r="Y1543" s="61">
        <v>152814.53364999997</v>
      </c>
      <c r="Z1543" s="56">
        <f t="shared" ca="1" si="701"/>
        <v>0</v>
      </c>
      <c r="AA1543" s="56">
        <f t="shared" ca="1" si="701"/>
        <v>0</v>
      </c>
      <c r="AB1543" s="56">
        <f t="shared" ca="1" si="701"/>
        <v>0</v>
      </c>
      <c r="AC1543" s="56">
        <f t="shared" ca="1" si="701"/>
        <v>0</v>
      </c>
      <c r="AD1543" s="56">
        <f t="shared" ca="1" si="701"/>
        <v>0</v>
      </c>
      <c r="AE1543" s="56">
        <f t="shared" ca="1" si="701"/>
        <v>0</v>
      </c>
      <c r="AF1543" s="56">
        <f t="shared" ca="1" si="701"/>
        <v>0</v>
      </c>
      <c r="AG1543" s="56">
        <f t="shared" ca="1" si="701"/>
        <v>0</v>
      </c>
      <c r="AH1543" s="56">
        <f t="shared" ca="1" si="701"/>
        <v>0</v>
      </c>
      <c r="AI1543" s="56">
        <f t="shared" ca="1" si="701"/>
        <v>152814.53364999997</v>
      </c>
      <c r="AJ1543" s="56">
        <f t="shared" ca="1" si="702"/>
        <v>0</v>
      </c>
      <c r="AK1543" s="56">
        <f t="shared" ca="1" si="702"/>
        <v>0</v>
      </c>
      <c r="AL1543" s="56">
        <f t="shared" ca="1" si="702"/>
        <v>0</v>
      </c>
      <c r="AM1543" s="56">
        <f t="shared" ca="1" si="702"/>
        <v>0</v>
      </c>
      <c r="AN1543" s="56">
        <f t="shared" ca="1" si="702"/>
        <v>0</v>
      </c>
      <c r="AO1543" s="56">
        <f t="shared" ca="1" si="702"/>
        <v>0</v>
      </c>
      <c r="AP1543" s="56">
        <f t="shared" ca="1" si="702"/>
        <v>0</v>
      </c>
      <c r="AQ1543" s="56">
        <f t="shared" ca="1" si="702"/>
        <v>0</v>
      </c>
      <c r="AR1543" s="56">
        <f t="shared" ca="1" si="702"/>
        <v>0</v>
      </c>
      <c r="AS1543" s="56">
        <f t="shared" ca="1" si="702"/>
        <v>0</v>
      </c>
      <c r="AT1543" s="56">
        <f t="shared" ca="1" si="703"/>
        <v>0</v>
      </c>
      <c r="AU1543" s="56">
        <f t="shared" ca="1" si="703"/>
        <v>0</v>
      </c>
      <c r="AV1543" s="56">
        <f t="shared" ca="1" si="703"/>
        <v>0</v>
      </c>
      <c r="AW1543" s="56">
        <f t="shared" ca="1" si="703"/>
        <v>0</v>
      </c>
      <c r="AX1543" s="56">
        <f t="shared" ca="1" si="703"/>
        <v>0</v>
      </c>
      <c r="AY1543" s="56">
        <f t="shared" ca="1" si="703"/>
        <v>0</v>
      </c>
      <c r="AZ1543" s="56">
        <f t="shared" ca="1" si="703"/>
        <v>0</v>
      </c>
      <c r="BA1543" s="56">
        <f t="shared" ca="1" si="703"/>
        <v>0</v>
      </c>
      <c r="BB1543" s="56">
        <f t="shared" ca="1" si="703"/>
        <v>0</v>
      </c>
      <c r="BC1543" s="56">
        <f t="shared" ca="1" si="703"/>
        <v>0</v>
      </c>
      <c r="BD1543" s="56">
        <f t="shared" ca="1" si="703"/>
        <v>0</v>
      </c>
      <c r="BE1543" s="56">
        <f t="shared" ca="1" si="703"/>
        <v>0</v>
      </c>
      <c r="BF1543" s="56">
        <f t="shared" ca="1" si="703"/>
        <v>0</v>
      </c>
      <c r="BG1543" s="56">
        <f t="shared" ca="1" si="703"/>
        <v>0</v>
      </c>
      <c r="BH1543" s="1"/>
    </row>
    <row r="1544" spans="2:60" s="4" customFormat="1" ht="12" customHeight="1" x14ac:dyDescent="0.2">
      <c r="B1544" s="3" t="s">
        <v>1733</v>
      </c>
      <c r="C1544" s="4" t="s">
        <v>1733</v>
      </c>
      <c r="E1544" s="62"/>
      <c r="F1544" s="63" t="s">
        <v>1678</v>
      </c>
      <c r="G1544" s="50" t="s">
        <v>1678</v>
      </c>
      <c r="H1544" s="50" t="s">
        <v>1678</v>
      </c>
      <c r="I1544" s="51"/>
      <c r="J1544" s="52">
        <v>30</v>
      </c>
      <c r="K1544" s="52"/>
      <c r="L1544" s="53">
        <v>43627</v>
      </c>
      <c r="M1544" s="54">
        <f t="shared" si="693"/>
        <v>2</v>
      </c>
      <c r="N1544" s="52">
        <f t="shared" si="694"/>
        <v>24</v>
      </c>
      <c r="O1544" s="55">
        <f t="shared" ca="1" si="695"/>
        <v>28</v>
      </c>
      <c r="P1544" s="55" t="str">
        <f t="shared" ca="1" si="696"/>
        <v>2019.7</v>
      </c>
      <c r="Q1544" s="56">
        <f t="shared" si="697"/>
        <v>4028.7789000000002</v>
      </c>
      <c r="R1544" s="52">
        <f t="shared" ca="1" si="698"/>
        <v>29</v>
      </c>
      <c r="S1544" s="52"/>
      <c r="T1544" s="52" t="str">
        <f t="shared" ca="1" si="699"/>
        <v>OV</v>
      </c>
      <c r="U1544" s="57" t="s">
        <v>178</v>
      </c>
      <c r="V1544" s="58">
        <f t="shared" ca="1" si="700"/>
        <v>0</v>
      </c>
      <c r="W1544" s="59"/>
      <c r="X1544" s="60"/>
      <c r="Y1544" s="61">
        <v>4028.7789000000002</v>
      </c>
      <c r="Z1544" s="56">
        <f t="shared" ref="Z1544:AI1553" ca="1" si="704">IF($O1544-WEEKNUM(Z$1815)=0,$Y1544,0)</f>
        <v>0</v>
      </c>
      <c r="AA1544" s="56">
        <f t="shared" ca="1" si="704"/>
        <v>0</v>
      </c>
      <c r="AB1544" s="56">
        <f t="shared" ca="1" si="704"/>
        <v>0</v>
      </c>
      <c r="AC1544" s="56">
        <f t="shared" ca="1" si="704"/>
        <v>0</v>
      </c>
      <c r="AD1544" s="56">
        <f t="shared" ca="1" si="704"/>
        <v>0</v>
      </c>
      <c r="AE1544" s="56">
        <f t="shared" ca="1" si="704"/>
        <v>0</v>
      </c>
      <c r="AF1544" s="56">
        <f t="shared" ca="1" si="704"/>
        <v>0</v>
      </c>
      <c r="AG1544" s="56">
        <f t="shared" ca="1" si="704"/>
        <v>0</v>
      </c>
      <c r="AH1544" s="56">
        <f t="shared" ca="1" si="704"/>
        <v>0</v>
      </c>
      <c r="AI1544" s="56">
        <f t="shared" ca="1" si="704"/>
        <v>4028.7789000000002</v>
      </c>
      <c r="AJ1544" s="56">
        <f t="shared" ref="AJ1544:AS1553" ca="1" si="705">IF($O1544-WEEKNUM(AJ$1815)=0,$Y1544,0)</f>
        <v>0</v>
      </c>
      <c r="AK1544" s="56">
        <f t="shared" ca="1" si="705"/>
        <v>0</v>
      </c>
      <c r="AL1544" s="56">
        <f t="shared" ca="1" si="705"/>
        <v>0</v>
      </c>
      <c r="AM1544" s="56">
        <f t="shared" ca="1" si="705"/>
        <v>0</v>
      </c>
      <c r="AN1544" s="56">
        <f t="shared" ca="1" si="705"/>
        <v>0</v>
      </c>
      <c r="AO1544" s="56">
        <f t="shared" ca="1" si="705"/>
        <v>0</v>
      </c>
      <c r="AP1544" s="56">
        <f t="shared" ca="1" si="705"/>
        <v>0</v>
      </c>
      <c r="AQ1544" s="56">
        <f t="shared" ca="1" si="705"/>
        <v>0</v>
      </c>
      <c r="AR1544" s="56">
        <f t="shared" ca="1" si="705"/>
        <v>0</v>
      </c>
      <c r="AS1544" s="56">
        <f t="shared" ca="1" si="705"/>
        <v>0</v>
      </c>
      <c r="AT1544" s="56">
        <f t="shared" ref="AT1544:BG1553" ca="1" si="706">IF($O1544-WEEKNUM(AT$1815)=0,$Y1544,0)</f>
        <v>0</v>
      </c>
      <c r="AU1544" s="56">
        <f t="shared" ca="1" si="706"/>
        <v>0</v>
      </c>
      <c r="AV1544" s="56">
        <f t="shared" ca="1" si="706"/>
        <v>0</v>
      </c>
      <c r="AW1544" s="56">
        <f t="shared" ca="1" si="706"/>
        <v>0</v>
      </c>
      <c r="AX1544" s="56">
        <f t="shared" ca="1" si="706"/>
        <v>0</v>
      </c>
      <c r="AY1544" s="56">
        <f t="shared" ca="1" si="706"/>
        <v>0</v>
      </c>
      <c r="AZ1544" s="56">
        <f t="shared" ca="1" si="706"/>
        <v>0</v>
      </c>
      <c r="BA1544" s="56">
        <f t="shared" ca="1" si="706"/>
        <v>0</v>
      </c>
      <c r="BB1544" s="56">
        <f t="shared" ca="1" si="706"/>
        <v>0</v>
      </c>
      <c r="BC1544" s="56">
        <f t="shared" ca="1" si="706"/>
        <v>0</v>
      </c>
      <c r="BD1544" s="56">
        <f t="shared" ca="1" si="706"/>
        <v>0</v>
      </c>
      <c r="BE1544" s="56">
        <f t="shared" ca="1" si="706"/>
        <v>0</v>
      </c>
      <c r="BF1544" s="56">
        <f t="shared" ca="1" si="706"/>
        <v>0</v>
      </c>
      <c r="BG1544" s="56">
        <f t="shared" ca="1" si="706"/>
        <v>0</v>
      </c>
      <c r="BH1544" s="1"/>
    </row>
    <row r="1545" spans="2:60" s="4" customFormat="1" ht="12" customHeight="1" x14ac:dyDescent="0.2">
      <c r="B1545" s="3" t="s">
        <v>1733</v>
      </c>
      <c r="C1545" s="4" t="s">
        <v>1733</v>
      </c>
      <c r="E1545" s="62"/>
      <c r="F1545" s="63" t="s">
        <v>1678</v>
      </c>
      <c r="G1545" s="50" t="s">
        <v>1678</v>
      </c>
      <c r="H1545" s="50" t="s">
        <v>1678</v>
      </c>
      <c r="I1545" s="51"/>
      <c r="J1545" s="52">
        <v>30</v>
      </c>
      <c r="K1545" s="52"/>
      <c r="L1545" s="53">
        <v>43634</v>
      </c>
      <c r="M1545" s="54">
        <f t="shared" si="693"/>
        <v>2</v>
      </c>
      <c r="N1545" s="52">
        <f t="shared" si="694"/>
        <v>25</v>
      </c>
      <c r="O1545" s="55">
        <f t="shared" ca="1" si="695"/>
        <v>28</v>
      </c>
      <c r="P1545" s="55" t="str">
        <f t="shared" ca="1" si="696"/>
        <v>2019.7</v>
      </c>
      <c r="Q1545" s="56">
        <f t="shared" si="697"/>
        <v>4028.7789000000002</v>
      </c>
      <c r="R1545" s="52">
        <f t="shared" ca="1" si="698"/>
        <v>22</v>
      </c>
      <c r="S1545" s="52"/>
      <c r="T1545" s="52" t="str">
        <f t="shared" ca="1" si="699"/>
        <v>OV</v>
      </c>
      <c r="U1545" s="57" t="s">
        <v>178</v>
      </c>
      <c r="V1545" s="58">
        <f t="shared" ca="1" si="700"/>
        <v>0</v>
      </c>
      <c r="W1545" s="59"/>
      <c r="X1545" s="60"/>
      <c r="Y1545" s="61">
        <v>4028.7789000000002</v>
      </c>
      <c r="Z1545" s="56">
        <f t="shared" ca="1" si="704"/>
        <v>0</v>
      </c>
      <c r="AA1545" s="56">
        <f t="shared" ca="1" si="704"/>
        <v>0</v>
      </c>
      <c r="AB1545" s="56">
        <f t="shared" ca="1" si="704"/>
        <v>0</v>
      </c>
      <c r="AC1545" s="56">
        <f t="shared" ca="1" si="704"/>
        <v>0</v>
      </c>
      <c r="AD1545" s="56">
        <f t="shared" ca="1" si="704"/>
        <v>0</v>
      </c>
      <c r="AE1545" s="56">
        <f t="shared" ca="1" si="704"/>
        <v>0</v>
      </c>
      <c r="AF1545" s="56">
        <f t="shared" ca="1" si="704"/>
        <v>0</v>
      </c>
      <c r="AG1545" s="56">
        <f t="shared" ca="1" si="704"/>
        <v>0</v>
      </c>
      <c r="AH1545" s="56">
        <f t="shared" ca="1" si="704"/>
        <v>0</v>
      </c>
      <c r="AI1545" s="56">
        <f t="shared" ca="1" si="704"/>
        <v>4028.7789000000002</v>
      </c>
      <c r="AJ1545" s="56">
        <f t="shared" ca="1" si="705"/>
        <v>0</v>
      </c>
      <c r="AK1545" s="56">
        <f t="shared" ca="1" si="705"/>
        <v>0</v>
      </c>
      <c r="AL1545" s="56">
        <f t="shared" ca="1" si="705"/>
        <v>0</v>
      </c>
      <c r="AM1545" s="56">
        <f t="shared" ca="1" si="705"/>
        <v>0</v>
      </c>
      <c r="AN1545" s="56">
        <f t="shared" ca="1" si="705"/>
        <v>0</v>
      </c>
      <c r="AO1545" s="56">
        <f t="shared" ca="1" si="705"/>
        <v>0</v>
      </c>
      <c r="AP1545" s="56">
        <f t="shared" ca="1" si="705"/>
        <v>0</v>
      </c>
      <c r="AQ1545" s="56">
        <f t="shared" ca="1" si="705"/>
        <v>0</v>
      </c>
      <c r="AR1545" s="56">
        <f t="shared" ca="1" si="705"/>
        <v>0</v>
      </c>
      <c r="AS1545" s="56">
        <f t="shared" ca="1" si="705"/>
        <v>0</v>
      </c>
      <c r="AT1545" s="56">
        <f t="shared" ca="1" si="706"/>
        <v>0</v>
      </c>
      <c r="AU1545" s="56">
        <f t="shared" ca="1" si="706"/>
        <v>0</v>
      </c>
      <c r="AV1545" s="56">
        <f t="shared" ca="1" si="706"/>
        <v>0</v>
      </c>
      <c r="AW1545" s="56">
        <f t="shared" ca="1" si="706"/>
        <v>0</v>
      </c>
      <c r="AX1545" s="56">
        <f t="shared" ca="1" si="706"/>
        <v>0</v>
      </c>
      <c r="AY1545" s="56">
        <f t="shared" ca="1" si="706"/>
        <v>0</v>
      </c>
      <c r="AZ1545" s="56">
        <f t="shared" ca="1" si="706"/>
        <v>0</v>
      </c>
      <c r="BA1545" s="56">
        <f t="shared" ca="1" si="706"/>
        <v>0</v>
      </c>
      <c r="BB1545" s="56">
        <f t="shared" ca="1" si="706"/>
        <v>0</v>
      </c>
      <c r="BC1545" s="56">
        <f t="shared" ca="1" si="706"/>
        <v>0</v>
      </c>
      <c r="BD1545" s="56">
        <f t="shared" ca="1" si="706"/>
        <v>0</v>
      </c>
      <c r="BE1545" s="56">
        <f t="shared" ca="1" si="706"/>
        <v>0</v>
      </c>
      <c r="BF1545" s="56">
        <f t="shared" ca="1" si="706"/>
        <v>0</v>
      </c>
      <c r="BG1545" s="56">
        <f t="shared" ca="1" si="706"/>
        <v>0</v>
      </c>
      <c r="BH1545" s="1"/>
    </row>
    <row r="1546" spans="2:60" s="4" customFormat="1" ht="12" customHeight="1" x14ac:dyDescent="0.2">
      <c r="B1546" s="3" t="s">
        <v>1733</v>
      </c>
      <c r="C1546" s="4" t="s">
        <v>1733</v>
      </c>
      <c r="E1546" s="62"/>
      <c r="F1546" s="63" t="s">
        <v>1678</v>
      </c>
      <c r="G1546" s="50" t="s">
        <v>1678</v>
      </c>
      <c r="H1546" s="50" t="s">
        <v>1678</v>
      </c>
      <c r="I1546" s="51"/>
      <c r="J1546" s="52">
        <v>30</v>
      </c>
      <c r="K1546" s="52"/>
      <c r="L1546" s="53">
        <v>43641</v>
      </c>
      <c r="M1546" s="54">
        <f t="shared" si="693"/>
        <v>2</v>
      </c>
      <c r="N1546" s="52">
        <f t="shared" si="694"/>
        <v>26</v>
      </c>
      <c r="O1546" s="55">
        <f t="shared" ca="1" si="695"/>
        <v>28</v>
      </c>
      <c r="P1546" s="55" t="str">
        <f t="shared" ca="1" si="696"/>
        <v>2019.7</v>
      </c>
      <c r="Q1546" s="56">
        <f t="shared" si="697"/>
        <v>33223.023120000005</v>
      </c>
      <c r="R1546" s="52">
        <f t="shared" ca="1" si="698"/>
        <v>15</v>
      </c>
      <c r="S1546" s="52"/>
      <c r="T1546" s="52" t="str">
        <f t="shared" ca="1" si="699"/>
        <v>OV</v>
      </c>
      <c r="U1546" s="57" t="s">
        <v>178</v>
      </c>
      <c r="V1546" s="58">
        <f t="shared" ca="1" si="700"/>
        <v>0</v>
      </c>
      <c r="W1546" s="59"/>
      <c r="X1546" s="60"/>
      <c r="Y1546" s="61">
        <v>33223.023120000005</v>
      </c>
      <c r="Z1546" s="56">
        <f t="shared" ca="1" si="704"/>
        <v>0</v>
      </c>
      <c r="AA1546" s="56">
        <f t="shared" ca="1" si="704"/>
        <v>0</v>
      </c>
      <c r="AB1546" s="56">
        <f t="shared" ca="1" si="704"/>
        <v>0</v>
      </c>
      <c r="AC1546" s="56">
        <f t="shared" ca="1" si="704"/>
        <v>0</v>
      </c>
      <c r="AD1546" s="56">
        <f t="shared" ca="1" si="704"/>
        <v>0</v>
      </c>
      <c r="AE1546" s="56">
        <f t="shared" ca="1" si="704"/>
        <v>0</v>
      </c>
      <c r="AF1546" s="56">
        <f t="shared" ca="1" si="704"/>
        <v>0</v>
      </c>
      <c r="AG1546" s="56">
        <f t="shared" ca="1" si="704"/>
        <v>0</v>
      </c>
      <c r="AH1546" s="56">
        <f t="shared" ca="1" si="704"/>
        <v>0</v>
      </c>
      <c r="AI1546" s="56">
        <f t="shared" ca="1" si="704"/>
        <v>33223.023120000005</v>
      </c>
      <c r="AJ1546" s="56">
        <f t="shared" ca="1" si="705"/>
        <v>0</v>
      </c>
      <c r="AK1546" s="56">
        <f t="shared" ca="1" si="705"/>
        <v>0</v>
      </c>
      <c r="AL1546" s="56">
        <f t="shared" ca="1" si="705"/>
        <v>0</v>
      </c>
      <c r="AM1546" s="56">
        <f t="shared" ca="1" si="705"/>
        <v>0</v>
      </c>
      <c r="AN1546" s="56">
        <f t="shared" ca="1" si="705"/>
        <v>0</v>
      </c>
      <c r="AO1546" s="56">
        <f t="shared" ca="1" si="705"/>
        <v>0</v>
      </c>
      <c r="AP1546" s="56">
        <f t="shared" ca="1" si="705"/>
        <v>0</v>
      </c>
      <c r="AQ1546" s="56">
        <f t="shared" ca="1" si="705"/>
        <v>0</v>
      </c>
      <c r="AR1546" s="56">
        <f t="shared" ca="1" si="705"/>
        <v>0</v>
      </c>
      <c r="AS1546" s="56">
        <f t="shared" ca="1" si="705"/>
        <v>0</v>
      </c>
      <c r="AT1546" s="56">
        <f t="shared" ca="1" si="706"/>
        <v>0</v>
      </c>
      <c r="AU1546" s="56">
        <f t="shared" ca="1" si="706"/>
        <v>0</v>
      </c>
      <c r="AV1546" s="56">
        <f t="shared" ca="1" si="706"/>
        <v>0</v>
      </c>
      <c r="AW1546" s="56">
        <f t="shared" ca="1" si="706"/>
        <v>0</v>
      </c>
      <c r="AX1546" s="56">
        <f t="shared" ca="1" si="706"/>
        <v>0</v>
      </c>
      <c r="AY1546" s="56">
        <f t="shared" ca="1" si="706"/>
        <v>0</v>
      </c>
      <c r="AZ1546" s="56">
        <f t="shared" ca="1" si="706"/>
        <v>0</v>
      </c>
      <c r="BA1546" s="56">
        <f t="shared" ca="1" si="706"/>
        <v>0</v>
      </c>
      <c r="BB1546" s="56">
        <f t="shared" ca="1" si="706"/>
        <v>0</v>
      </c>
      <c r="BC1546" s="56">
        <f t="shared" ca="1" si="706"/>
        <v>0</v>
      </c>
      <c r="BD1546" s="56">
        <f t="shared" ca="1" si="706"/>
        <v>0</v>
      </c>
      <c r="BE1546" s="56">
        <f t="shared" ca="1" si="706"/>
        <v>0</v>
      </c>
      <c r="BF1546" s="56">
        <f t="shared" ca="1" si="706"/>
        <v>0</v>
      </c>
      <c r="BG1546" s="56">
        <f t="shared" ca="1" si="706"/>
        <v>0</v>
      </c>
      <c r="BH1546" s="1"/>
    </row>
    <row r="1547" spans="2:60" s="4" customFormat="1" ht="12" customHeight="1" x14ac:dyDescent="0.2">
      <c r="B1547" s="3" t="s">
        <v>1733</v>
      </c>
      <c r="C1547" s="4" t="s">
        <v>1733</v>
      </c>
      <c r="E1547" s="62"/>
      <c r="F1547" s="63" t="s">
        <v>1678</v>
      </c>
      <c r="G1547" s="50" t="s">
        <v>1678</v>
      </c>
      <c r="H1547" s="50" t="s">
        <v>1678</v>
      </c>
      <c r="I1547" s="51"/>
      <c r="J1547" s="52">
        <v>30</v>
      </c>
      <c r="K1547" s="52"/>
      <c r="L1547" s="53">
        <v>43648</v>
      </c>
      <c r="M1547" s="54">
        <f t="shared" si="693"/>
        <v>2</v>
      </c>
      <c r="N1547" s="52">
        <f t="shared" si="694"/>
        <v>27</v>
      </c>
      <c r="O1547" s="55">
        <f t="shared" ca="1" si="695"/>
        <v>28</v>
      </c>
      <c r="P1547" s="55" t="str">
        <f t="shared" ca="1" si="696"/>
        <v>2019.7</v>
      </c>
      <c r="Q1547" s="56">
        <f t="shared" si="697"/>
        <v>152008.77786999999</v>
      </c>
      <c r="R1547" s="52">
        <f t="shared" ca="1" si="698"/>
        <v>8</v>
      </c>
      <c r="S1547" s="52"/>
      <c r="T1547" s="52" t="str">
        <f t="shared" ca="1" si="699"/>
        <v>OV</v>
      </c>
      <c r="U1547" s="57" t="s">
        <v>178</v>
      </c>
      <c r="V1547" s="58">
        <f t="shared" ca="1" si="700"/>
        <v>0</v>
      </c>
      <c r="W1547" s="59"/>
      <c r="X1547" s="60"/>
      <c r="Y1547" s="61">
        <v>152008.77786999999</v>
      </c>
      <c r="Z1547" s="56">
        <f t="shared" ca="1" si="704"/>
        <v>0</v>
      </c>
      <c r="AA1547" s="56">
        <f t="shared" ca="1" si="704"/>
        <v>0</v>
      </c>
      <c r="AB1547" s="56">
        <f t="shared" ca="1" si="704"/>
        <v>0</v>
      </c>
      <c r="AC1547" s="56">
        <f t="shared" ca="1" si="704"/>
        <v>0</v>
      </c>
      <c r="AD1547" s="56">
        <f t="shared" ca="1" si="704"/>
        <v>0</v>
      </c>
      <c r="AE1547" s="56">
        <f t="shared" ca="1" si="704"/>
        <v>0</v>
      </c>
      <c r="AF1547" s="56">
        <f t="shared" ca="1" si="704"/>
        <v>0</v>
      </c>
      <c r="AG1547" s="56">
        <f t="shared" ca="1" si="704"/>
        <v>0</v>
      </c>
      <c r="AH1547" s="56">
        <f t="shared" ca="1" si="704"/>
        <v>0</v>
      </c>
      <c r="AI1547" s="56">
        <f t="shared" ca="1" si="704"/>
        <v>152008.77786999999</v>
      </c>
      <c r="AJ1547" s="56">
        <f t="shared" ca="1" si="705"/>
        <v>0</v>
      </c>
      <c r="AK1547" s="56">
        <f t="shared" ca="1" si="705"/>
        <v>0</v>
      </c>
      <c r="AL1547" s="56">
        <f t="shared" ca="1" si="705"/>
        <v>0</v>
      </c>
      <c r="AM1547" s="56">
        <f t="shared" ca="1" si="705"/>
        <v>0</v>
      </c>
      <c r="AN1547" s="56">
        <f t="shared" ca="1" si="705"/>
        <v>0</v>
      </c>
      <c r="AO1547" s="56">
        <f t="shared" ca="1" si="705"/>
        <v>0</v>
      </c>
      <c r="AP1547" s="56">
        <f t="shared" ca="1" si="705"/>
        <v>0</v>
      </c>
      <c r="AQ1547" s="56">
        <f t="shared" ca="1" si="705"/>
        <v>0</v>
      </c>
      <c r="AR1547" s="56">
        <f t="shared" ca="1" si="705"/>
        <v>0</v>
      </c>
      <c r="AS1547" s="56">
        <f t="shared" ca="1" si="705"/>
        <v>0</v>
      </c>
      <c r="AT1547" s="56">
        <f t="shared" ca="1" si="706"/>
        <v>0</v>
      </c>
      <c r="AU1547" s="56">
        <f t="shared" ca="1" si="706"/>
        <v>0</v>
      </c>
      <c r="AV1547" s="56">
        <f t="shared" ca="1" si="706"/>
        <v>0</v>
      </c>
      <c r="AW1547" s="56">
        <f t="shared" ca="1" si="706"/>
        <v>0</v>
      </c>
      <c r="AX1547" s="56">
        <f t="shared" ca="1" si="706"/>
        <v>0</v>
      </c>
      <c r="AY1547" s="56">
        <f t="shared" ca="1" si="706"/>
        <v>0</v>
      </c>
      <c r="AZ1547" s="56">
        <f t="shared" ca="1" si="706"/>
        <v>0</v>
      </c>
      <c r="BA1547" s="56">
        <f t="shared" ca="1" si="706"/>
        <v>0</v>
      </c>
      <c r="BB1547" s="56">
        <f t="shared" ca="1" si="706"/>
        <v>0</v>
      </c>
      <c r="BC1547" s="56">
        <f t="shared" ca="1" si="706"/>
        <v>0</v>
      </c>
      <c r="BD1547" s="56">
        <f t="shared" ca="1" si="706"/>
        <v>0</v>
      </c>
      <c r="BE1547" s="56">
        <f t="shared" ca="1" si="706"/>
        <v>0</v>
      </c>
      <c r="BF1547" s="56">
        <f t="shared" ca="1" si="706"/>
        <v>0</v>
      </c>
      <c r="BG1547" s="56">
        <f t="shared" ca="1" si="706"/>
        <v>0</v>
      </c>
      <c r="BH1547" s="1"/>
    </row>
    <row r="1548" spans="2:60" s="4" customFormat="1" ht="12" customHeight="1" x14ac:dyDescent="0.2">
      <c r="B1548" s="3" t="s">
        <v>1733</v>
      </c>
      <c r="C1548" s="4" t="s">
        <v>1733</v>
      </c>
      <c r="E1548" s="62"/>
      <c r="F1548" s="63" t="s">
        <v>1678</v>
      </c>
      <c r="G1548" s="50" t="s">
        <v>1678</v>
      </c>
      <c r="H1548" s="50" t="s">
        <v>1678</v>
      </c>
      <c r="I1548" s="51"/>
      <c r="J1548" s="52">
        <v>30</v>
      </c>
      <c r="K1548" s="52"/>
      <c r="L1548" s="53">
        <v>43655</v>
      </c>
      <c r="M1548" s="54">
        <f t="shared" si="693"/>
        <v>2</v>
      </c>
      <c r="N1548" s="52">
        <f t="shared" si="694"/>
        <v>28</v>
      </c>
      <c r="O1548" s="55">
        <f t="shared" ca="1" si="695"/>
        <v>28</v>
      </c>
      <c r="P1548" s="55" t="str">
        <f t="shared" ca="1" si="696"/>
        <v>2019.7</v>
      </c>
      <c r="Q1548" s="56">
        <f t="shared" si="697"/>
        <v>3223.0231200000003</v>
      </c>
      <c r="R1548" s="52">
        <f t="shared" ca="1" si="698"/>
        <v>1</v>
      </c>
      <c r="S1548" s="52"/>
      <c r="T1548" s="52" t="str">
        <f t="shared" ca="1" si="699"/>
        <v>OV</v>
      </c>
      <c r="U1548" s="57" t="s">
        <v>178</v>
      </c>
      <c r="V1548" s="58">
        <f t="shared" ca="1" si="700"/>
        <v>0</v>
      </c>
      <c r="W1548" s="59"/>
      <c r="X1548" s="60"/>
      <c r="Y1548" s="61">
        <v>3223.0231200000003</v>
      </c>
      <c r="Z1548" s="56">
        <f t="shared" ca="1" si="704"/>
        <v>0</v>
      </c>
      <c r="AA1548" s="56">
        <f t="shared" ca="1" si="704"/>
        <v>0</v>
      </c>
      <c r="AB1548" s="56">
        <f t="shared" ca="1" si="704"/>
        <v>0</v>
      </c>
      <c r="AC1548" s="56">
        <f t="shared" ca="1" si="704"/>
        <v>0</v>
      </c>
      <c r="AD1548" s="56">
        <f t="shared" ca="1" si="704"/>
        <v>0</v>
      </c>
      <c r="AE1548" s="56">
        <f t="shared" ca="1" si="704"/>
        <v>0</v>
      </c>
      <c r="AF1548" s="56">
        <f t="shared" ca="1" si="704"/>
        <v>0</v>
      </c>
      <c r="AG1548" s="56">
        <f t="shared" ca="1" si="704"/>
        <v>0</v>
      </c>
      <c r="AH1548" s="56">
        <f t="shared" ca="1" si="704"/>
        <v>0</v>
      </c>
      <c r="AI1548" s="56">
        <f t="shared" ca="1" si="704"/>
        <v>3223.0231200000003</v>
      </c>
      <c r="AJ1548" s="56">
        <f t="shared" ca="1" si="705"/>
        <v>0</v>
      </c>
      <c r="AK1548" s="56">
        <f t="shared" ca="1" si="705"/>
        <v>0</v>
      </c>
      <c r="AL1548" s="56">
        <f t="shared" ca="1" si="705"/>
        <v>0</v>
      </c>
      <c r="AM1548" s="56">
        <f t="shared" ca="1" si="705"/>
        <v>0</v>
      </c>
      <c r="AN1548" s="56">
        <f t="shared" ca="1" si="705"/>
        <v>0</v>
      </c>
      <c r="AO1548" s="56">
        <f t="shared" ca="1" si="705"/>
        <v>0</v>
      </c>
      <c r="AP1548" s="56">
        <f t="shared" ca="1" si="705"/>
        <v>0</v>
      </c>
      <c r="AQ1548" s="56">
        <f t="shared" ca="1" si="705"/>
        <v>0</v>
      </c>
      <c r="AR1548" s="56">
        <f t="shared" ca="1" si="705"/>
        <v>0</v>
      </c>
      <c r="AS1548" s="56">
        <f t="shared" ca="1" si="705"/>
        <v>0</v>
      </c>
      <c r="AT1548" s="56">
        <f t="shared" ca="1" si="706"/>
        <v>0</v>
      </c>
      <c r="AU1548" s="56">
        <f t="shared" ca="1" si="706"/>
        <v>0</v>
      </c>
      <c r="AV1548" s="56">
        <f t="shared" ca="1" si="706"/>
        <v>0</v>
      </c>
      <c r="AW1548" s="56">
        <f t="shared" ca="1" si="706"/>
        <v>0</v>
      </c>
      <c r="AX1548" s="56">
        <f t="shared" ca="1" si="706"/>
        <v>0</v>
      </c>
      <c r="AY1548" s="56">
        <f t="shared" ca="1" si="706"/>
        <v>0</v>
      </c>
      <c r="AZ1548" s="56">
        <f t="shared" ca="1" si="706"/>
        <v>0</v>
      </c>
      <c r="BA1548" s="56">
        <f t="shared" ca="1" si="706"/>
        <v>0</v>
      </c>
      <c r="BB1548" s="56">
        <f t="shared" ca="1" si="706"/>
        <v>0</v>
      </c>
      <c r="BC1548" s="56">
        <f t="shared" ca="1" si="706"/>
        <v>0</v>
      </c>
      <c r="BD1548" s="56">
        <f t="shared" ca="1" si="706"/>
        <v>0</v>
      </c>
      <c r="BE1548" s="56">
        <f t="shared" ca="1" si="706"/>
        <v>0</v>
      </c>
      <c r="BF1548" s="56">
        <f t="shared" ca="1" si="706"/>
        <v>0</v>
      </c>
      <c r="BG1548" s="56">
        <f t="shared" ca="1" si="706"/>
        <v>0</v>
      </c>
      <c r="BH1548" s="1"/>
    </row>
    <row r="1549" spans="2:60" s="4" customFormat="1" ht="12" customHeight="1" x14ac:dyDescent="0.2">
      <c r="B1549" s="3" t="s">
        <v>1733</v>
      </c>
      <c r="C1549" s="4" t="s">
        <v>1733</v>
      </c>
      <c r="E1549" s="62"/>
      <c r="F1549" s="63" t="s">
        <v>1678</v>
      </c>
      <c r="G1549" s="50" t="s">
        <v>1678</v>
      </c>
      <c r="H1549" s="50" t="s">
        <v>1678</v>
      </c>
      <c r="I1549" s="51"/>
      <c r="J1549" s="52">
        <v>30</v>
      </c>
      <c r="K1549" s="52"/>
      <c r="L1549" s="53">
        <v>43662</v>
      </c>
      <c r="M1549" s="54">
        <f t="shared" si="693"/>
        <v>2</v>
      </c>
      <c r="N1549" s="52">
        <f t="shared" si="694"/>
        <v>29</v>
      </c>
      <c r="O1549" s="55">
        <f t="shared" ca="1" si="695"/>
        <v>29</v>
      </c>
      <c r="P1549" s="55" t="str">
        <f t="shared" ca="1" si="696"/>
        <v>2019.7</v>
      </c>
      <c r="Q1549" s="56">
        <f t="shared" si="697"/>
        <v>3223.0231200000003</v>
      </c>
      <c r="R1549" s="52">
        <f t="shared" ca="1" si="698"/>
        <v>-6</v>
      </c>
      <c r="S1549" s="52"/>
      <c r="T1549" s="52" t="str">
        <f t="shared" ca="1" si="699"/>
        <v/>
      </c>
      <c r="U1549" s="57" t="s">
        <v>178</v>
      </c>
      <c r="V1549" s="58">
        <f t="shared" ca="1" si="700"/>
        <v>0</v>
      </c>
      <c r="W1549" s="59"/>
      <c r="X1549" s="60"/>
      <c r="Y1549" s="61">
        <v>3223.0231200000003</v>
      </c>
      <c r="Z1549" s="56">
        <f t="shared" ca="1" si="704"/>
        <v>0</v>
      </c>
      <c r="AA1549" s="56">
        <f t="shared" ca="1" si="704"/>
        <v>0</v>
      </c>
      <c r="AB1549" s="56">
        <f t="shared" ca="1" si="704"/>
        <v>0</v>
      </c>
      <c r="AC1549" s="56">
        <f t="shared" ca="1" si="704"/>
        <v>0</v>
      </c>
      <c r="AD1549" s="56">
        <f t="shared" ca="1" si="704"/>
        <v>0</v>
      </c>
      <c r="AE1549" s="56">
        <f t="shared" ca="1" si="704"/>
        <v>0</v>
      </c>
      <c r="AF1549" s="56">
        <f t="shared" ca="1" si="704"/>
        <v>0</v>
      </c>
      <c r="AG1549" s="56">
        <f t="shared" ca="1" si="704"/>
        <v>0</v>
      </c>
      <c r="AH1549" s="56">
        <f t="shared" ca="1" si="704"/>
        <v>0</v>
      </c>
      <c r="AI1549" s="56">
        <f t="shared" ca="1" si="704"/>
        <v>0</v>
      </c>
      <c r="AJ1549" s="56">
        <f t="shared" ca="1" si="705"/>
        <v>3223.0231200000003</v>
      </c>
      <c r="AK1549" s="56">
        <f t="shared" ca="1" si="705"/>
        <v>0</v>
      </c>
      <c r="AL1549" s="56">
        <f t="shared" ca="1" si="705"/>
        <v>0</v>
      </c>
      <c r="AM1549" s="56">
        <f t="shared" ca="1" si="705"/>
        <v>0</v>
      </c>
      <c r="AN1549" s="56">
        <f t="shared" ca="1" si="705"/>
        <v>0</v>
      </c>
      <c r="AO1549" s="56">
        <f t="shared" ca="1" si="705"/>
        <v>0</v>
      </c>
      <c r="AP1549" s="56">
        <f t="shared" ca="1" si="705"/>
        <v>0</v>
      </c>
      <c r="AQ1549" s="56">
        <f t="shared" ca="1" si="705"/>
        <v>0</v>
      </c>
      <c r="AR1549" s="56">
        <f t="shared" ca="1" si="705"/>
        <v>0</v>
      </c>
      <c r="AS1549" s="56">
        <f t="shared" ca="1" si="705"/>
        <v>0</v>
      </c>
      <c r="AT1549" s="56">
        <f t="shared" ca="1" si="706"/>
        <v>0</v>
      </c>
      <c r="AU1549" s="56">
        <f t="shared" ca="1" si="706"/>
        <v>0</v>
      </c>
      <c r="AV1549" s="56">
        <f t="shared" ca="1" si="706"/>
        <v>0</v>
      </c>
      <c r="AW1549" s="56">
        <f t="shared" ca="1" si="706"/>
        <v>0</v>
      </c>
      <c r="AX1549" s="56">
        <f t="shared" ca="1" si="706"/>
        <v>0</v>
      </c>
      <c r="AY1549" s="56">
        <f t="shared" ca="1" si="706"/>
        <v>0</v>
      </c>
      <c r="AZ1549" s="56">
        <f t="shared" ca="1" si="706"/>
        <v>0</v>
      </c>
      <c r="BA1549" s="56">
        <f t="shared" ca="1" si="706"/>
        <v>0</v>
      </c>
      <c r="BB1549" s="56">
        <f t="shared" ca="1" si="706"/>
        <v>0</v>
      </c>
      <c r="BC1549" s="56">
        <f t="shared" ca="1" si="706"/>
        <v>0</v>
      </c>
      <c r="BD1549" s="56">
        <f t="shared" ca="1" si="706"/>
        <v>0</v>
      </c>
      <c r="BE1549" s="56">
        <f t="shared" ca="1" si="706"/>
        <v>0</v>
      </c>
      <c r="BF1549" s="56">
        <f t="shared" ca="1" si="706"/>
        <v>0</v>
      </c>
      <c r="BG1549" s="56">
        <f t="shared" ca="1" si="706"/>
        <v>0</v>
      </c>
      <c r="BH1549" s="1"/>
    </row>
    <row r="1550" spans="2:60" s="4" customFormat="1" ht="12" customHeight="1" x14ac:dyDescent="0.2">
      <c r="B1550" s="3" t="s">
        <v>1733</v>
      </c>
      <c r="C1550" s="4" t="s">
        <v>1733</v>
      </c>
      <c r="E1550" s="62"/>
      <c r="F1550" s="63" t="s">
        <v>1678</v>
      </c>
      <c r="G1550" s="50" t="s">
        <v>1678</v>
      </c>
      <c r="H1550" s="50" t="s">
        <v>1678</v>
      </c>
      <c r="I1550" s="51"/>
      <c r="J1550" s="52">
        <v>30</v>
      </c>
      <c r="K1550" s="52"/>
      <c r="L1550" s="53">
        <v>43669</v>
      </c>
      <c r="M1550" s="54">
        <f t="shared" si="693"/>
        <v>2</v>
      </c>
      <c r="N1550" s="52">
        <f t="shared" si="694"/>
        <v>30</v>
      </c>
      <c r="O1550" s="55">
        <f t="shared" ca="1" si="695"/>
        <v>30</v>
      </c>
      <c r="P1550" s="55" t="str">
        <f t="shared" ca="1" si="696"/>
        <v>2019.7</v>
      </c>
      <c r="Q1550" s="56">
        <f t="shared" si="697"/>
        <v>3223.0231200000003</v>
      </c>
      <c r="R1550" s="52">
        <f t="shared" ca="1" si="698"/>
        <v>-13</v>
      </c>
      <c r="S1550" s="52"/>
      <c r="T1550" s="52" t="str">
        <f t="shared" ca="1" si="699"/>
        <v/>
      </c>
      <c r="U1550" s="57" t="s">
        <v>178</v>
      </c>
      <c r="V1550" s="58">
        <f t="shared" ca="1" si="700"/>
        <v>0</v>
      </c>
      <c r="W1550" s="59"/>
      <c r="X1550" s="60"/>
      <c r="Y1550" s="61">
        <v>3223.0231200000003</v>
      </c>
      <c r="Z1550" s="56">
        <f t="shared" ca="1" si="704"/>
        <v>0</v>
      </c>
      <c r="AA1550" s="56">
        <f t="shared" ca="1" si="704"/>
        <v>0</v>
      </c>
      <c r="AB1550" s="56">
        <f t="shared" ca="1" si="704"/>
        <v>0</v>
      </c>
      <c r="AC1550" s="56">
        <f t="shared" ca="1" si="704"/>
        <v>0</v>
      </c>
      <c r="AD1550" s="56">
        <f t="shared" ca="1" si="704"/>
        <v>0</v>
      </c>
      <c r="AE1550" s="56">
        <f t="shared" ca="1" si="704"/>
        <v>0</v>
      </c>
      <c r="AF1550" s="56">
        <f t="shared" ca="1" si="704"/>
        <v>0</v>
      </c>
      <c r="AG1550" s="56">
        <f t="shared" ca="1" si="704"/>
        <v>0</v>
      </c>
      <c r="AH1550" s="56">
        <f t="shared" ca="1" si="704"/>
        <v>0</v>
      </c>
      <c r="AI1550" s="56">
        <f t="shared" ca="1" si="704"/>
        <v>0</v>
      </c>
      <c r="AJ1550" s="56">
        <f t="shared" ca="1" si="705"/>
        <v>0</v>
      </c>
      <c r="AK1550" s="56">
        <f t="shared" ca="1" si="705"/>
        <v>3223.0231200000003</v>
      </c>
      <c r="AL1550" s="56">
        <f t="shared" ca="1" si="705"/>
        <v>0</v>
      </c>
      <c r="AM1550" s="56">
        <f t="shared" ca="1" si="705"/>
        <v>0</v>
      </c>
      <c r="AN1550" s="56">
        <f t="shared" ca="1" si="705"/>
        <v>0</v>
      </c>
      <c r="AO1550" s="56">
        <f t="shared" ca="1" si="705"/>
        <v>0</v>
      </c>
      <c r="AP1550" s="56">
        <f t="shared" ca="1" si="705"/>
        <v>0</v>
      </c>
      <c r="AQ1550" s="56">
        <f t="shared" ca="1" si="705"/>
        <v>0</v>
      </c>
      <c r="AR1550" s="56">
        <f t="shared" ca="1" si="705"/>
        <v>0</v>
      </c>
      <c r="AS1550" s="56">
        <f t="shared" ca="1" si="705"/>
        <v>0</v>
      </c>
      <c r="AT1550" s="56">
        <f t="shared" ca="1" si="706"/>
        <v>0</v>
      </c>
      <c r="AU1550" s="56">
        <f t="shared" ca="1" si="706"/>
        <v>0</v>
      </c>
      <c r="AV1550" s="56">
        <f t="shared" ca="1" si="706"/>
        <v>0</v>
      </c>
      <c r="AW1550" s="56">
        <f t="shared" ca="1" si="706"/>
        <v>0</v>
      </c>
      <c r="AX1550" s="56">
        <f t="shared" ca="1" si="706"/>
        <v>0</v>
      </c>
      <c r="AY1550" s="56">
        <f t="shared" ca="1" si="706"/>
        <v>0</v>
      </c>
      <c r="AZ1550" s="56">
        <f t="shared" ca="1" si="706"/>
        <v>0</v>
      </c>
      <c r="BA1550" s="56">
        <f t="shared" ca="1" si="706"/>
        <v>0</v>
      </c>
      <c r="BB1550" s="56">
        <f t="shared" ca="1" si="706"/>
        <v>0</v>
      </c>
      <c r="BC1550" s="56">
        <f t="shared" ca="1" si="706"/>
        <v>0</v>
      </c>
      <c r="BD1550" s="56">
        <f t="shared" ca="1" si="706"/>
        <v>0</v>
      </c>
      <c r="BE1550" s="56">
        <f t="shared" ca="1" si="706"/>
        <v>0</v>
      </c>
      <c r="BF1550" s="56">
        <f t="shared" ca="1" si="706"/>
        <v>0</v>
      </c>
      <c r="BG1550" s="56">
        <f t="shared" ca="1" si="706"/>
        <v>0</v>
      </c>
      <c r="BH1550" s="1"/>
    </row>
    <row r="1551" spans="2:60" s="4" customFormat="1" ht="12" customHeight="1" x14ac:dyDescent="0.2">
      <c r="B1551" s="3" t="s">
        <v>1733</v>
      </c>
      <c r="C1551" s="4" t="s">
        <v>1733</v>
      </c>
      <c r="E1551" s="62"/>
      <c r="F1551" s="63" t="s">
        <v>1678</v>
      </c>
      <c r="G1551" s="50" t="s">
        <v>1678</v>
      </c>
      <c r="H1551" s="50" t="s">
        <v>1678</v>
      </c>
      <c r="I1551" s="51"/>
      <c r="J1551" s="52">
        <v>30</v>
      </c>
      <c r="K1551" s="52"/>
      <c r="L1551" s="53">
        <v>43676</v>
      </c>
      <c r="M1551" s="54">
        <f t="shared" si="693"/>
        <v>2</v>
      </c>
      <c r="N1551" s="52">
        <f t="shared" si="694"/>
        <v>31</v>
      </c>
      <c r="O1551" s="55">
        <f t="shared" ca="1" si="695"/>
        <v>31</v>
      </c>
      <c r="P1551" s="55" t="str">
        <f t="shared" ca="1" si="696"/>
        <v>2019.7</v>
      </c>
      <c r="Q1551" s="56">
        <f t="shared" si="697"/>
        <v>34028.778900000005</v>
      </c>
      <c r="R1551" s="52">
        <f t="shared" ca="1" si="698"/>
        <v>-20</v>
      </c>
      <c r="S1551" s="52"/>
      <c r="T1551" s="52" t="str">
        <f t="shared" ca="1" si="699"/>
        <v/>
      </c>
      <c r="U1551" s="57" t="s">
        <v>178</v>
      </c>
      <c r="V1551" s="58">
        <f t="shared" ca="1" si="700"/>
        <v>0</v>
      </c>
      <c r="W1551" s="59"/>
      <c r="X1551" s="60"/>
      <c r="Y1551" s="61">
        <v>34028.778900000005</v>
      </c>
      <c r="Z1551" s="56">
        <f t="shared" ca="1" si="704"/>
        <v>0</v>
      </c>
      <c r="AA1551" s="56">
        <f t="shared" ca="1" si="704"/>
        <v>0</v>
      </c>
      <c r="AB1551" s="56">
        <f t="shared" ca="1" si="704"/>
        <v>0</v>
      </c>
      <c r="AC1551" s="56">
        <f t="shared" ca="1" si="704"/>
        <v>0</v>
      </c>
      <c r="AD1551" s="56">
        <f t="shared" ca="1" si="704"/>
        <v>0</v>
      </c>
      <c r="AE1551" s="56">
        <f t="shared" ca="1" si="704"/>
        <v>0</v>
      </c>
      <c r="AF1551" s="56">
        <f t="shared" ca="1" si="704"/>
        <v>0</v>
      </c>
      <c r="AG1551" s="56">
        <f t="shared" ca="1" si="704"/>
        <v>0</v>
      </c>
      <c r="AH1551" s="56">
        <f t="shared" ca="1" si="704"/>
        <v>0</v>
      </c>
      <c r="AI1551" s="56">
        <f t="shared" ca="1" si="704"/>
        <v>0</v>
      </c>
      <c r="AJ1551" s="56">
        <f t="shared" ca="1" si="705"/>
        <v>0</v>
      </c>
      <c r="AK1551" s="56">
        <f t="shared" ca="1" si="705"/>
        <v>0</v>
      </c>
      <c r="AL1551" s="56">
        <f t="shared" ca="1" si="705"/>
        <v>34028.778900000005</v>
      </c>
      <c r="AM1551" s="56">
        <f t="shared" ca="1" si="705"/>
        <v>0</v>
      </c>
      <c r="AN1551" s="56">
        <f t="shared" ca="1" si="705"/>
        <v>0</v>
      </c>
      <c r="AO1551" s="56">
        <f t="shared" ca="1" si="705"/>
        <v>0</v>
      </c>
      <c r="AP1551" s="56">
        <f t="shared" ca="1" si="705"/>
        <v>0</v>
      </c>
      <c r="AQ1551" s="56">
        <f t="shared" ca="1" si="705"/>
        <v>0</v>
      </c>
      <c r="AR1551" s="56">
        <f t="shared" ca="1" si="705"/>
        <v>0</v>
      </c>
      <c r="AS1551" s="56">
        <f t="shared" ca="1" si="705"/>
        <v>0</v>
      </c>
      <c r="AT1551" s="56">
        <f t="shared" ca="1" si="706"/>
        <v>0</v>
      </c>
      <c r="AU1551" s="56">
        <f t="shared" ca="1" si="706"/>
        <v>0</v>
      </c>
      <c r="AV1551" s="56">
        <f t="shared" ca="1" si="706"/>
        <v>0</v>
      </c>
      <c r="AW1551" s="56">
        <f t="shared" ca="1" si="706"/>
        <v>0</v>
      </c>
      <c r="AX1551" s="56">
        <f t="shared" ca="1" si="706"/>
        <v>0</v>
      </c>
      <c r="AY1551" s="56">
        <f t="shared" ca="1" si="706"/>
        <v>0</v>
      </c>
      <c r="AZ1551" s="56">
        <f t="shared" ca="1" si="706"/>
        <v>0</v>
      </c>
      <c r="BA1551" s="56">
        <f t="shared" ca="1" si="706"/>
        <v>0</v>
      </c>
      <c r="BB1551" s="56">
        <f t="shared" ca="1" si="706"/>
        <v>0</v>
      </c>
      <c r="BC1551" s="56">
        <f t="shared" ca="1" si="706"/>
        <v>0</v>
      </c>
      <c r="BD1551" s="56">
        <f t="shared" ca="1" si="706"/>
        <v>0</v>
      </c>
      <c r="BE1551" s="56">
        <f t="shared" ca="1" si="706"/>
        <v>0</v>
      </c>
      <c r="BF1551" s="56">
        <f t="shared" ca="1" si="706"/>
        <v>0</v>
      </c>
      <c r="BG1551" s="56">
        <f t="shared" ca="1" si="706"/>
        <v>0</v>
      </c>
      <c r="BH1551" s="1"/>
    </row>
    <row r="1552" spans="2:60" s="4" customFormat="1" ht="12" customHeight="1" x14ac:dyDescent="0.2">
      <c r="B1552" s="3" t="s">
        <v>1733</v>
      </c>
      <c r="C1552" s="4" t="s">
        <v>1733</v>
      </c>
      <c r="E1552" s="62"/>
      <c r="F1552" s="63" t="s">
        <v>1678</v>
      </c>
      <c r="G1552" s="50" t="s">
        <v>1678</v>
      </c>
      <c r="H1552" s="50" t="s">
        <v>1678</v>
      </c>
      <c r="I1552" s="51"/>
      <c r="J1552" s="52">
        <v>30</v>
      </c>
      <c r="K1552" s="52"/>
      <c r="L1552" s="53">
        <v>43683</v>
      </c>
      <c r="M1552" s="54">
        <f t="shared" si="693"/>
        <v>2</v>
      </c>
      <c r="N1552" s="52">
        <f t="shared" si="694"/>
        <v>32</v>
      </c>
      <c r="O1552" s="55">
        <f t="shared" ca="1" si="695"/>
        <v>32</v>
      </c>
      <c r="P1552" s="55" t="str">
        <f t="shared" ca="1" si="696"/>
        <v>2019.8</v>
      </c>
      <c r="Q1552" s="56">
        <f t="shared" si="697"/>
        <v>152814.53364999997</v>
      </c>
      <c r="R1552" s="52">
        <f t="shared" ca="1" si="698"/>
        <v>-27</v>
      </c>
      <c r="S1552" s="52"/>
      <c r="T1552" s="52" t="str">
        <f t="shared" ca="1" si="699"/>
        <v/>
      </c>
      <c r="U1552" s="57" t="s">
        <v>178</v>
      </c>
      <c r="V1552" s="58">
        <f t="shared" ca="1" si="700"/>
        <v>0</v>
      </c>
      <c r="W1552" s="59"/>
      <c r="X1552" s="60"/>
      <c r="Y1552" s="61">
        <v>152814.53364999997</v>
      </c>
      <c r="Z1552" s="56">
        <f t="shared" ca="1" si="704"/>
        <v>0</v>
      </c>
      <c r="AA1552" s="56">
        <f t="shared" ca="1" si="704"/>
        <v>0</v>
      </c>
      <c r="AB1552" s="56">
        <f t="shared" ca="1" si="704"/>
        <v>0</v>
      </c>
      <c r="AC1552" s="56">
        <f t="shared" ca="1" si="704"/>
        <v>0</v>
      </c>
      <c r="AD1552" s="56">
        <f t="shared" ca="1" si="704"/>
        <v>0</v>
      </c>
      <c r="AE1552" s="56">
        <f t="shared" ca="1" si="704"/>
        <v>0</v>
      </c>
      <c r="AF1552" s="56">
        <f t="shared" ca="1" si="704"/>
        <v>0</v>
      </c>
      <c r="AG1552" s="56">
        <f t="shared" ca="1" si="704"/>
        <v>0</v>
      </c>
      <c r="AH1552" s="56">
        <f t="shared" ca="1" si="704"/>
        <v>0</v>
      </c>
      <c r="AI1552" s="56">
        <f t="shared" ca="1" si="704"/>
        <v>0</v>
      </c>
      <c r="AJ1552" s="56">
        <f t="shared" ca="1" si="705"/>
        <v>0</v>
      </c>
      <c r="AK1552" s="56">
        <f t="shared" ca="1" si="705"/>
        <v>0</v>
      </c>
      <c r="AL1552" s="56">
        <f t="shared" ca="1" si="705"/>
        <v>0</v>
      </c>
      <c r="AM1552" s="56">
        <f t="shared" ca="1" si="705"/>
        <v>152814.53364999997</v>
      </c>
      <c r="AN1552" s="56">
        <f t="shared" ca="1" si="705"/>
        <v>0</v>
      </c>
      <c r="AO1552" s="56">
        <f t="shared" ca="1" si="705"/>
        <v>0</v>
      </c>
      <c r="AP1552" s="56">
        <f t="shared" ca="1" si="705"/>
        <v>0</v>
      </c>
      <c r="AQ1552" s="56">
        <f t="shared" ca="1" si="705"/>
        <v>0</v>
      </c>
      <c r="AR1552" s="56">
        <f t="shared" ca="1" si="705"/>
        <v>0</v>
      </c>
      <c r="AS1552" s="56">
        <f t="shared" ca="1" si="705"/>
        <v>0</v>
      </c>
      <c r="AT1552" s="56">
        <f t="shared" ca="1" si="706"/>
        <v>0</v>
      </c>
      <c r="AU1552" s="56">
        <f t="shared" ca="1" si="706"/>
        <v>0</v>
      </c>
      <c r="AV1552" s="56">
        <f t="shared" ca="1" si="706"/>
        <v>0</v>
      </c>
      <c r="AW1552" s="56">
        <f t="shared" ca="1" si="706"/>
        <v>0</v>
      </c>
      <c r="AX1552" s="56">
        <f t="shared" ca="1" si="706"/>
        <v>0</v>
      </c>
      <c r="AY1552" s="56">
        <f t="shared" ca="1" si="706"/>
        <v>0</v>
      </c>
      <c r="AZ1552" s="56">
        <f t="shared" ca="1" si="706"/>
        <v>0</v>
      </c>
      <c r="BA1552" s="56">
        <f t="shared" ca="1" si="706"/>
        <v>0</v>
      </c>
      <c r="BB1552" s="56">
        <f t="shared" ca="1" si="706"/>
        <v>0</v>
      </c>
      <c r="BC1552" s="56">
        <f t="shared" ca="1" si="706"/>
        <v>0</v>
      </c>
      <c r="BD1552" s="56">
        <f t="shared" ca="1" si="706"/>
        <v>0</v>
      </c>
      <c r="BE1552" s="56">
        <f t="shared" ca="1" si="706"/>
        <v>0</v>
      </c>
      <c r="BF1552" s="56">
        <f t="shared" ca="1" si="706"/>
        <v>0</v>
      </c>
      <c r="BG1552" s="56">
        <f t="shared" ca="1" si="706"/>
        <v>0</v>
      </c>
      <c r="BH1552" s="1"/>
    </row>
    <row r="1553" spans="2:60" s="4" customFormat="1" ht="12" customHeight="1" x14ac:dyDescent="0.2">
      <c r="B1553" s="3" t="s">
        <v>1733</v>
      </c>
      <c r="C1553" s="4" t="s">
        <v>1733</v>
      </c>
      <c r="E1553" s="62"/>
      <c r="F1553" s="63" t="s">
        <v>1678</v>
      </c>
      <c r="G1553" s="50" t="s">
        <v>1678</v>
      </c>
      <c r="H1553" s="50" t="s">
        <v>1678</v>
      </c>
      <c r="I1553" s="51"/>
      <c r="J1553" s="52">
        <v>30</v>
      </c>
      <c r="K1553" s="52"/>
      <c r="L1553" s="53">
        <v>43690</v>
      </c>
      <c r="M1553" s="54">
        <f t="shared" si="693"/>
        <v>2</v>
      </c>
      <c r="N1553" s="52">
        <f t="shared" si="694"/>
        <v>33</v>
      </c>
      <c r="O1553" s="55">
        <f t="shared" ca="1" si="695"/>
        <v>33</v>
      </c>
      <c r="P1553" s="55" t="str">
        <f t="shared" ca="1" si="696"/>
        <v>2019.8</v>
      </c>
      <c r="Q1553" s="56">
        <f t="shared" si="697"/>
        <v>4028.7789000000002</v>
      </c>
      <c r="R1553" s="52">
        <f t="shared" ca="1" si="698"/>
        <v>-34</v>
      </c>
      <c r="S1553" s="52"/>
      <c r="T1553" s="52" t="str">
        <f t="shared" ca="1" si="699"/>
        <v/>
      </c>
      <c r="U1553" s="57" t="s">
        <v>178</v>
      </c>
      <c r="V1553" s="58">
        <f t="shared" ca="1" si="700"/>
        <v>0</v>
      </c>
      <c r="W1553" s="59"/>
      <c r="X1553" s="60"/>
      <c r="Y1553" s="61">
        <v>4028.7789000000002</v>
      </c>
      <c r="Z1553" s="56">
        <f t="shared" ca="1" si="704"/>
        <v>0</v>
      </c>
      <c r="AA1553" s="56">
        <f t="shared" ca="1" si="704"/>
        <v>0</v>
      </c>
      <c r="AB1553" s="56">
        <f t="shared" ca="1" si="704"/>
        <v>0</v>
      </c>
      <c r="AC1553" s="56">
        <f t="shared" ca="1" si="704"/>
        <v>0</v>
      </c>
      <c r="AD1553" s="56">
        <f t="shared" ca="1" si="704"/>
        <v>0</v>
      </c>
      <c r="AE1553" s="56">
        <f t="shared" ca="1" si="704"/>
        <v>0</v>
      </c>
      <c r="AF1553" s="56">
        <f t="shared" ca="1" si="704"/>
        <v>0</v>
      </c>
      <c r="AG1553" s="56">
        <f t="shared" ca="1" si="704"/>
        <v>0</v>
      </c>
      <c r="AH1553" s="56">
        <f t="shared" ca="1" si="704"/>
        <v>0</v>
      </c>
      <c r="AI1553" s="56">
        <f t="shared" ca="1" si="704"/>
        <v>0</v>
      </c>
      <c r="AJ1553" s="56">
        <f t="shared" ca="1" si="705"/>
        <v>0</v>
      </c>
      <c r="AK1553" s="56">
        <f t="shared" ca="1" si="705"/>
        <v>0</v>
      </c>
      <c r="AL1553" s="56">
        <f t="shared" ca="1" si="705"/>
        <v>0</v>
      </c>
      <c r="AM1553" s="56">
        <f t="shared" ca="1" si="705"/>
        <v>0</v>
      </c>
      <c r="AN1553" s="56">
        <f t="shared" ca="1" si="705"/>
        <v>4028.7789000000002</v>
      </c>
      <c r="AO1553" s="56">
        <f t="shared" ca="1" si="705"/>
        <v>0</v>
      </c>
      <c r="AP1553" s="56">
        <f t="shared" ca="1" si="705"/>
        <v>0</v>
      </c>
      <c r="AQ1553" s="56">
        <f t="shared" ca="1" si="705"/>
        <v>0</v>
      </c>
      <c r="AR1553" s="56">
        <f t="shared" ca="1" si="705"/>
        <v>0</v>
      </c>
      <c r="AS1553" s="56">
        <f t="shared" ca="1" si="705"/>
        <v>0</v>
      </c>
      <c r="AT1553" s="56">
        <f t="shared" ca="1" si="706"/>
        <v>0</v>
      </c>
      <c r="AU1553" s="56">
        <f t="shared" ca="1" si="706"/>
        <v>0</v>
      </c>
      <c r="AV1553" s="56">
        <f t="shared" ca="1" si="706"/>
        <v>0</v>
      </c>
      <c r="AW1553" s="56">
        <f t="shared" ca="1" si="706"/>
        <v>0</v>
      </c>
      <c r="AX1553" s="56">
        <f t="shared" ca="1" si="706"/>
        <v>0</v>
      </c>
      <c r="AY1553" s="56">
        <f t="shared" ca="1" si="706"/>
        <v>0</v>
      </c>
      <c r="AZ1553" s="56">
        <f t="shared" ca="1" si="706"/>
        <v>0</v>
      </c>
      <c r="BA1553" s="56">
        <f t="shared" ca="1" si="706"/>
        <v>0</v>
      </c>
      <c r="BB1553" s="56">
        <f t="shared" ca="1" si="706"/>
        <v>0</v>
      </c>
      <c r="BC1553" s="56">
        <f t="shared" ca="1" si="706"/>
        <v>0</v>
      </c>
      <c r="BD1553" s="56">
        <f t="shared" ca="1" si="706"/>
        <v>0</v>
      </c>
      <c r="BE1553" s="56">
        <f t="shared" ca="1" si="706"/>
        <v>0</v>
      </c>
      <c r="BF1553" s="56">
        <f t="shared" ca="1" si="706"/>
        <v>0</v>
      </c>
      <c r="BG1553" s="56">
        <f t="shared" ca="1" si="706"/>
        <v>0</v>
      </c>
      <c r="BH1553" s="1"/>
    </row>
    <row r="1554" spans="2:60" s="4" customFormat="1" ht="12" customHeight="1" x14ac:dyDescent="0.2">
      <c r="B1554" s="3" t="s">
        <v>1733</v>
      </c>
      <c r="C1554" s="4" t="s">
        <v>1733</v>
      </c>
      <c r="E1554" s="62"/>
      <c r="F1554" s="63" t="s">
        <v>1678</v>
      </c>
      <c r="G1554" s="50" t="s">
        <v>1678</v>
      </c>
      <c r="H1554" s="50" t="s">
        <v>1678</v>
      </c>
      <c r="I1554" s="51"/>
      <c r="J1554" s="52">
        <v>30</v>
      </c>
      <c r="K1554" s="52"/>
      <c r="L1554" s="53">
        <v>43697</v>
      </c>
      <c r="M1554" s="54">
        <f t="shared" si="693"/>
        <v>2</v>
      </c>
      <c r="N1554" s="52">
        <f t="shared" si="694"/>
        <v>34</v>
      </c>
      <c r="O1554" s="55">
        <f t="shared" ca="1" si="695"/>
        <v>34</v>
      </c>
      <c r="P1554" s="55" t="str">
        <f t="shared" ca="1" si="696"/>
        <v>2019.8</v>
      </c>
      <c r="Q1554" s="56">
        <f t="shared" si="697"/>
        <v>4028.7789000000002</v>
      </c>
      <c r="R1554" s="52">
        <f t="shared" ca="1" si="698"/>
        <v>-41</v>
      </c>
      <c r="S1554" s="52"/>
      <c r="T1554" s="52" t="str">
        <f t="shared" ca="1" si="699"/>
        <v/>
      </c>
      <c r="U1554" s="57" t="s">
        <v>178</v>
      </c>
      <c r="V1554" s="58">
        <f t="shared" ca="1" si="700"/>
        <v>0</v>
      </c>
      <c r="W1554" s="59"/>
      <c r="X1554" s="60"/>
      <c r="Y1554" s="61">
        <v>4028.7789000000002</v>
      </c>
      <c r="Z1554" s="56">
        <f t="shared" ref="Z1554:AI1563" ca="1" si="707">IF($O1554-WEEKNUM(Z$1815)=0,$Y1554,0)</f>
        <v>0</v>
      </c>
      <c r="AA1554" s="56">
        <f t="shared" ca="1" si="707"/>
        <v>0</v>
      </c>
      <c r="AB1554" s="56">
        <f t="shared" ca="1" si="707"/>
        <v>0</v>
      </c>
      <c r="AC1554" s="56">
        <f t="shared" ca="1" si="707"/>
        <v>0</v>
      </c>
      <c r="AD1554" s="56">
        <f t="shared" ca="1" si="707"/>
        <v>0</v>
      </c>
      <c r="AE1554" s="56">
        <f t="shared" ca="1" si="707"/>
        <v>0</v>
      </c>
      <c r="AF1554" s="56">
        <f t="shared" ca="1" si="707"/>
        <v>0</v>
      </c>
      <c r="AG1554" s="56">
        <f t="shared" ca="1" si="707"/>
        <v>0</v>
      </c>
      <c r="AH1554" s="56">
        <f t="shared" ca="1" si="707"/>
        <v>0</v>
      </c>
      <c r="AI1554" s="56">
        <f t="shared" ca="1" si="707"/>
        <v>0</v>
      </c>
      <c r="AJ1554" s="56">
        <f t="shared" ref="AJ1554:AS1563" ca="1" si="708">IF($O1554-WEEKNUM(AJ$1815)=0,$Y1554,0)</f>
        <v>0</v>
      </c>
      <c r="AK1554" s="56">
        <f t="shared" ca="1" si="708"/>
        <v>0</v>
      </c>
      <c r="AL1554" s="56">
        <f t="shared" ca="1" si="708"/>
        <v>0</v>
      </c>
      <c r="AM1554" s="56">
        <f t="shared" ca="1" si="708"/>
        <v>0</v>
      </c>
      <c r="AN1554" s="56">
        <f t="shared" ca="1" si="708"/>
        <v>0</v>
      </c>
      <c r="AO1554" s="56">
        <f t="shared" ca="1" si="708"/>
        <v>4028.7789000000002</v>
      </c>
      <c r="AP1554" s="56">
        <f t="shared" ca="1" si="708"/>
        <v>0</v>
      </c>
      <c r="AQ1554" s="56">
        <f t="shared" ca="1" si="708"/>
        <v>0</v>
      </c>
      <c r="AR1554" s="56">
        <f t="shared" ca="1" si="708"/>
        <v>0</v>
      </c>
      <c r="AS1554" s="56">
        <f t="shared" ca="1" si="708"/>
        <v>0</v>
      </c>
      <c r="AT1554" s="56">
        <f t="shared" ref="AT1554:BG1563" ca="1" si="709">IF($O1554-WEEKNUM(AT$1815)=0,$Y1554,0)</f>
        <v>0</v>
      </c>
      <c r="AU1554" s="56">
        <f t="shared" ca="1" si="709"/>
        <v>0</v>
      </c>
      <c r="AV1554" s="56">
        <f t="shared" ca="1" si="709"/>
        <v>0</v>
      </c>
      <c r="AW1554" s="56">
        <f t="shared" ca="1" si="709"/>
        <v>0</v>
      </c>
      <c r="AX1554" s="56">
        <f t="shared" ca="1" si="709"/>
        <v>0</v>
      </c>
      <c r="AY1554" s="56">
        <f t="shared" ca="1" si="709"/>
        <v>0</v>
      </c>
      <c r="AZ1554" s="56">
        <f t="shared" ca="1" si="709"/>
        <v>0</v>
      </c>
      <c r="BA1554" s="56">
        <f t="shared" ca="1" si="709"/>
        <v>0</v>
      </c>
      <c r="BB1554" s="56">
        <f t="shared" ca="1" si="709"/>
        <v>0</v>
      </c>
      <c r="BC1554" s="56">
        <f t="shared" ca="1" si="709"/>
        <v>0</v>
      </c>
      <c r="BD1554" s="56">
        <f t="shared" ca="1" si="709"/>
        <v>0</v>
      </c>
      <c r="BE1554" s="56">
        <f t="shared" ca="1" si="709"/>
        <v>0</v>
      </c>
      <c r="BF1554" s="56">
        <f t="shared" ca="1" si="709"/>
        <v>0</v>
      </c>
      <c r="BG1554" s="56">
        <f t="shared" ca="1" si="709"/>
        <v>0</v>
      </c>
      <c r="BH1554" s="1"/>
    </row>
    <row r="1555" spans="2:60" s="4" customFormat="1" ht="12" customHeight="1" x14ac:dyDescent="0.2">
      <c r="B1555" s="3" t="s">
        <v>1733</v>
      </c>
      <c r="C1555" s="4" t="s">
        <v>1733</v>
      </c>
      <c r="E1555" s="62"/>
      <c r="F1555" s="63" t="s">
        <v>1678</v>
      </c>
      <c r="G1555" s="50" t="s">
        <v>1678</v>
      </c>
      <c r="H1555" s="50" t="s">
        <v>1678</v>
      </c>
      <c r="I1555" s="51"/>
      <c r="J1555" s="52">
        <v>30</v>
      </c>
      <c r="K1555" s="52"/>
      <c r="L1555" s="53">
        <v>43704</v>
      </c>
      <c r="M1555" s="54">
        <f t="shared" si="693"/>
        <v>2</v>
      </c>
      <c r="N1555" s="52">
        <f t="shared" si="694"/>
        <v>35</v>
      </c>
      <c r="O1555" s="55">
        <f t="shared" ca="1" si="695"/>
        <v>35</v>
      </c>
      <c r="P1555" s="55" t="str">
        <f t="shared" ca="1" si="696"/>
        <v>2019.8</v>
      </c>
      <c r="Q1555" s="56">
        <f t="shared" si="697"/>
        <v>34028.778900000005</v>
      </c>
      <c r="R1555" s="52">
        <f t="shared" ca="1" si="698"/>
        <v>-48</v>
      </c>
      <c r="S1555" s="52"/>
      <c r="T1555" s="52" t="str">
        <f t="shared" ca="1" si="699"/>
        <v/>
      </c>
      <c r="U1555" s="57" t="s">
        <v>178</v>
      </c>
      <c r="V1555" s="58">
        <f t="shared" ca="1" si="700"/>
        <v>0</v>
      </c>
      <c r="W1555" s="59"/>
      <c r="X1555" s="60"/>
      <c r="Y1555" s="61">
        <v>34028.778900000005</v>
      </c>
      <c r="Z1555" s="56">
        <f t="shared" ca="1" si="707"/>
        <v>0</v>
      </c>
      <c r="AA1555" s="56">
        <f t="shared" ca="1" si="707"/>
        <v>0</v>
      </c>
      <c r="AB1555" s="56">
        <f t="shared" ca="1" si="707"/>
        <v>0</v>
      </c>
      <c r="AC1555" s="56">
        <f t="shared" ca="1" si="707"/>
        <v>0</v>
      </c>
      <c r="AD1555" s="56">
        <f t="shared" ca="1" si="707"/>
        <v>0</v>
      </c>
      <c r="AE1555" s="56">
        <f t="shared" ca="1" si="707"/>
        <v>0</v>
      </c>
      <c r="AF1555" s="56">
        <f t="shared" ca="1" si="707"/>
        <v>0</v>
      </c>
      <c r="AG1555" s="56">
        <f t="shared" ca="1" si="707"/>
        <v>0</v>
      </c>
      <c r="AH1555" s="56">
        <f t="shared" ca="1" si="707"/>
        <v>0</v>
      </c>
      <c r="AI1555" s="56">
        <f t="shared" ca="1" si="707"/>
        <v>0</v>
      </c>
      <c r="AJ1555" s="56">
        <f t="shared" ca="1" si="708"/>
        <v>0</v>
      </c>
      <c r="AK1555" s="56">
        <f t="shared" ca="1" si="708"/>
        <v>0</v>
      </c>
      <c r="AL1555" s="56">
        <f t="shared" ca="1" si="708"/>
        <v>0</v>
      </c>
      <c r="AM1555" s="56">
        <f t="shared" ca="1" si="708"/>
        <v>0</v>
      </c>
      <c r="AN1555" s="56">
        <f t="shared" ca="1" si="708"/>
        <v>0</v>
      </c>
      <c r="AO1555" s="56">
        <f t="shared" ca="1" si="708"/>
        <v>0</v>
      </c>
      <c r="AP1555" s="56">
        <f t="shared" ca="1" si="708"/>
        <v>34028.778900000005</v>
      </c>
      <c r="AQ1555" s="56">
        <f t="shared" ca="1" si="708"/>
        <v>0</v>
      </c>
      <c r="AR1555" s="56">
        <f t="shared" ca="1" si="708"/>
        <v>0</v>
      </c>
      <c r="AS1555" s="56">
        <f t="shared" ca="1" si="708"/>
        <v>0</v>
      </c>
      <c r="AT1555" s="56">
        <f t="shared" ca="1" si="709"/>
        <v>0</v>
      </c>
      <c r="AU1555" s="56">
        <f t="shared" ca="1" si="709"/>
        <v>0</v>
      </c>
      <c r="AV1555" s="56">
        <f t="shared" ca="1" si="709"/>
        <v>0</v>
      </c>
      <c r="AW1555" s="56">
        <f t="shared" ca="1" si="709"/>
        <v>0</v>
      </c>
      <c r="AX1555" s="56">
        <f t="shared" ca="1" si="709"/>
        <v>0</v>
      </c>
      <c r="AY1555" s="56">
        <f t="shared" ca="1" si="709"/>
        <v>0</v>
      </c>
      <c r="AZ1555" s="56">
        <f t="shared" ca="1" si="709"/>
        <v>0</v>
      </c>
      <c r="BA1555" s="56">
        <f t="shared" ca="1" si="709"/>
        <v>0</v>
      </c>
      <c r="BB1555" s="56">
        <f t="shared" ca="1" si="709"/>
        <v>0</v>
      </c>
      <c r="BC1555" s="56">
        <f t="shared" ca="1" si="709"/>
        <v>0</v>
      </c>
      <c r="BD1555" s="56">
        <f t="shared" ca="1" si="709"/>
        <v>0</v>
      </c>
      <c r="BE1555" s="56">
        <f t="shared" ca="1" si="709"/>
        <v>0</v>
      </c>
      <c r="BF1555" s="56">
        <f t="shared" ca="1" si="709"/>
        <v>0</v>
      </c>
      <c r="BG1555" s="56">
        <f t="shared" ca="1" si="709"/>
        <v>0</v>
      </c>
      <c r="BH1555" s="1"/>
    </row>
    <row r="1556" spans="2:60" s="4" customFormat="1" ht="12" customHeight="1" x14ac:dyDescent="0.2">
      <c r="B1556" s="3" t="s">
        <v>1733</v>
      </c>
      <c r="C1556" s="4" t="s">
        <v>1733</v>
      </c>
      <c r="E1556" s="62"/>
      <c r="F1556" s="63" t="s">
        <v>1678</v>
      </c>
      <c r="G1556" s="50" t="s">
        <v>1678</v>
      </c>
      <c r="H1556" s="50" t="s">
        <v>1678</v>
      </c>
      <c r="I1556" s="51"/>
      <c r="J1556" s="52">
        <v>30</v>
      </c>
      <c r="K1556" s="52"/>
      <c r="L1556" s="53">
        <v>43711</v>
      </c>
      <c r="M1556" s="54">
        <f t="shared" si="693"/>
        <v>2</v>
      </c>
      <c r="N1556" s="52">
        <f t="shared" si="694"/>
        <v>36</v>
      </c>
      <c r="O1556" s="55">
        <f t="shared" ca="1" si="695"/>
        <v>36</v>
      </c>
      <c r="P1556" s="55" t="str">
        <f t="shared" ca="1" si="696"/>
        <v>2019.9</v>
      </c>
      <c r="Q1556" s="56">
        <f t="shared" si="697"/>
        <v>152814.53364999997</v>
      </c>
      <c r="R1556" s="52">
        <f t="shared" ca="1" si="698"/>
        <v>-55</v>
      </c>
      <c r="S1556" s="52"/>
      <c r="T1556" s="52" t="str">
        <f t="shared" ca="1" si="699"/>
        <v/>
      </c>
      <c r="U1556" s="57" t="s">
        <v>178</v>
      </c>
      <c r="V1556" s="58">
        <f t="shared" ca="1" si="700"/>
        <v>0</v>
      </c>
      <c r="W1556" s="59"/>
      <c r="X1556" s="60"/>
      <c r="Y1556" s="61">
        <v>152814.53364999997</v>
      </c>
      <c r="Z1556" s="56">
        <f t="shared" ca="1" si="707"/>
        <v>0</v>
      </c>
      <c r="AA1556" s="56">
        <f t="shared" ca="1" si="707"/>
        <v>0</v>
      </c>
      <c r="AB1556" s="56">
        <f t="shared" ca="1" si="707"/>
        <v>0</v>
      </c>
      <c r="AC1556" s="56">
        <f t="shared" ca="1" si="707"/>
        <v>0</v>
      </c>
      <c r="AD1556" s="56">
        <f t="shared" ca="1" si="707"/>
        <v>0</v>
      </c>
      <c r="AE1556" s="56">
        <f t="shared" ca="1" si="707"/>
        <v>0</v>
      </c>
      <c r="AF1556" s="56">
        <f t="shared" ca="1" si="707"/>
        <v>0</v>
      </c>
      <c r="AG1556" s="56">
        <f t="shared" ca="1" si="707"/>
        <v>0</v>
      </c>
      <c r="AH1556" s="56">
        <f t="shared" ca="1" si="707"/>
        <v>0</v>
      </c>
      <c r="AI1556" s="56">
        <f t="shared" ca="1" si="707"/>
        <v>0</v>
      </c>
      <c r="AJ1556" s="56">
        <f t="shared" ca="1" si="708"/>
        <v>0</v>
      </c>
      <c r="AK1556" s="56">
        <f t="shared" ca="1" si="708"/>
        <v>0</v>
      </c>
      <c r="AL1556" s="56">
        <f t="shared" ca="1" si="708"/>
        <v>0</v>
      </c>
      <c r="AM1556" s="56">
        <f t="shared" ca="1" si="708"/>
        <v>0</v>
      </c>
      <c r="AN1556" s="56">
        <f t="shared" ca="1" si="708"/>
        <v>0</v>
      </c>
      <c r="AO1556" s="56">
        <f t="shared" ca="1" si="708"/>
        <v>0</v>
      </c>
      <c r="AP1556" s="56">
        <f t="shared" ca="1" si="708"/>
        <v>0</v>
      </c>
      <c r="AQ1556" s="56">
        <f t="shared" ca="1" si="708"/>
        <v>152814.53364999997</v>
      </c>
      <c r="AR1556" s="56">
        <f t="shared" ca="1" si="708"/>
        <v>0</v>
      </c>
      <c r="AS1556" s="56">
        <f t="shared" ca="1" si="708"/>
        <v>0</v>
      </c>
      <c r="AT1556" s="56">
        <f t="shared" ca="1" si="709"/>
        <v>0</v>
      </c>
      <c r="AU1556" s="56">
        <f t="shared" ca="1" si="709"/>
        <v>0</v>
      </c>
      <c r="AV1556" s="56">
        <f t="shared" ca="1" si="709"/>
        <v>0</v>
      </c>
      <c r="AW1556" s="56">
        <f t="shared" ca="1" si="709"/>
        <v>0</v>
      </c>
      <c r="AX1556" s="56">
        <f t="shared" ca="1" si="709"/>
        <v>0</v>
      </c>
      <c r="AY1556" s="56">
        <f t="shared" ca="1" si="709"/>
        <v>0</v>
      </c>
      <c r="AZ1556" s="56">
        <f t="shared" ca="1" si="709"/>
        <v>0</v>
      </c>
      <c r="BA1556" s="56">
        <f t="shared" ca="1" si="709"/>
        <v>0</v>
      </c>
      <c r="BB1556" s="56">
        <f t="shared" ca="1" si="709"/>
        <v>0</v>
      </c>
      <c r="BC1556" s="56">
        <f t="shared" ca="1" si="709"/>
        <v>0</v>
      </c>
      <c r="BD1556" s="56">
        <f t="shared" ca="1" si="709"/>
        <v>0</v>
      </c>
      <c r="BE1556" s="56">
        <f t="shared" ca="1" si="709"/>
        <v>0</v>
      </c>
      <c r="BF1556" s="56">
        <f t="shared" ca="1" si="709"/>
        <v>0</v>
      </c>
      <c r="BG1556" s="56">
        <f t="shared" ca="1" si="709"/>
        <v>0</v>
      </c>
      <c r="BH1556" s="1"/>
    </row>
    <row r="1557" spans="2:60" s="4" customFormat="1" ht="12" customHeight="1" x14ac:dyDescent="0.2">
      <c r="B1557" s="3" t="s">
        <v>1733</v>
      </c>
      <c r="C1557" s="4" t="s">
        <v>1733</v>
      </c>
      <c r="E1557" s="62"/>
      <c r="F1557" s="63" t="s">
        <v>1678</v>
      </c>
      <c r="G1557" s="50" t="s">
        <v>1678</v>
      </c>
      <c r="H1557" s="50" t="s">
        <v>1678</v>
      </c>
      <c r="I1557" s="51"/>
      <c r="J1557" s="52">
        <v>30</v>
      </c>
      <c r="K1557" s="52"/>
      <c r="L1557" s="53">
        <v>43718</v>
      </c>
      <c r="M1557" s="54">
        <f t="shared" si="693"/>
        <v>2</v>
      </c>
      <c r="N1557" s="52">
        <f t="shared" si="694"/>
        <v>37</v>
      </c>
      <c r="O1557" s="55">
        <f t="shared" ca="1" si="695"/>
        <v>37</v>
      </c>
      <c r="P1557" s="55" t="str">
        <f t="shared" ca="1" si="696"/>
        <v>2019.9</v>
      </c>
      <c r="Q1557" s="56">
        <f t="shared" si="697"/>
        <v>4028.7789000000002</v>
      </c>
      <c r="R1557" s="52">
        <f t="shared" ca="1" si="698"/>
        <v>-62</v>
      </c>
      <c r="S1557" s="52"/>
      <c r="T1557" s="52" t="str">
        <f t="shared" ca="1" si="699"/>
        <v/>
      </c>
      <c r="U1557" s="57" t="s">
        <v>178</v>
      </c>
      <c r="V1557" s="58">
        <f t="shared" ca="1" si="700"/>
        <v>0</v>
      </c>
      <c r="W1557" s="59"/>
      <c r="X1557" s="60"/>
      <c r="Y1557" s="61">
        <v>4028.7789000000002</v>
      </c>
      <c r="Z1557" s="56">
        <f t="shared" ca="1" si="707"/>
        <v>0</v>
      </c>
      <c r="AA1557" s="56">
        <f t="shared" ca="1" si="707"/>
        <v>0</v>
      </c>
      <c r="AB1557" s="56">
        <f t="shared" ca="1" si="707"/>
        <v>0</v>
      </c>
      <c r="AC1557" s="56">
        <f t="shared" ca="1" si="707"/>
        <v>0</v>
      </c>
      <c r="AD1557" s="56">
        <f t="shared" ca="1" si="707"/>
        <v>0</v>
      </c>
      <c r="AE1557" s="56">
        <f t="shared" ca="1" si="707"/>
        <v>0</v>
      </c>
      <c r="AF1557" s="56">
        <f t="shared" ca="1" si="707"/>
        <v>0</v>
      </c>
      <c r="AG1557" s="56">
        <f t="shared" ca="1" si="707"/>
        <v>0</v>
      </c>
      <c r="AH1557" s="56">
        <f t="shared" ca="1" si="707"/>
        <v>0</v>
      </c>
      <c r="AI1557" s="56">
        <f t="shared" ca="1" si="707"/>
        <v>0</v>
      </c>
      <c r="AJ1557" s="56">
        <f t="shared" ca="1" si="708"/>
        <v>0</v>
      </c>
      <c r="AK1557" s="56">
        <f t="shared" ca="1" si="708"/>
        <v>0</v>
      </c>
      <c r="AL1557" s="56">
        <f t="shared" ca="1" si="708"/>
        <v>0</v>
      </c>
      <c r="AM1557" s="56">
        <f t="shared" ca="1" si="708"/>
        <v>0</v>
      </c>
      <c r="AN1557" s="56">
        <f t="shared" ca="1" si="708"/>
        <v>0</v>
      </c>
      <c r="AO1557" s="56">
        <f t="shared" ca="1" si="708"/>
        <v>0</v>
      </c>
      <c r="AP1557" s="56">
        <f t="shared" ca="1" si="708"/>
        <v>0</v>
      </c>
      <c r="AQ1557" s="56">
        <f t="shared" ca="1" si="708"/>
        <v>0</v>
      </c>
      <c r="AR1557" s="56">
        <f t="shared" ca="1" si="708"/>
        <v>4028.7789000000002</v>
      </c>
      <c r="AS1557" s="56">
        <f t="shared" ca="1" si="708"/>
        <v>0</v>
      </c>
      <c r="AT1557" s="56">
        <f t="shared" ca="1" si="709"/>
        <v>0</v>
      </c>
      <c r="AU1557" s="56">
        <f t="shared" ca="1" si="709"/>
        <v>0</v>
      </c>
      <c r="AV1557" s="56">
        <f t="shared" ca="1" si="709"/>
        <v>0</v>
      </c>
      <c r="AW1557" s="56">
        <f t="shared" ca="1" si="709"/>
        <v>0</v>
      </c>
      <c r="AX1557" s="56">
        <f t="shared" ca="1" si="709"/>
        <v>0</v>
      </c>
      <c r="AY1557" s="56">
        <f t="shared" ca="1" si="709"/>
        <v>0</v>
      </c>
      <c r="AZ1557" s="56">
        <f t="shared" ca="1" si="709"/>
        <v>0</v>
      </c>
      <c r="BA1557" s="56">
        <f t="shared" ca="1" si="709"/>
        <v>0</v>
      </c>
      <c r="BB1557" s="56">
        <f t="shared" ca="1" si="709"/>
        <v>0</v>
      </c>
      <c r="BC1557" s="56">
        <f t="shared" ca="1" si="709"/>
        <v>0</v>
      </c>
      <c r="BD1557" s="56">
        <f t="shared" ca="1" si="709"/>
        <v>0</v>
      </c>
      <c r="BE1557" s="56">
        <f t="shared" ca="1" si="709"/>
        <v>0</v>
      </c>
      <c r="BF1557" s="56">
        <f t="shared" ca="1" si="709"/>
        <v>0</v>
      </c>
      <c r="BG1557" s="56">
        <f t="shared" ca="1" si="709"/>
        <v>0</v>
      </c>
      <c r="BH1557" s="1"/>
    </row>
    <row r="1558" spans="2:60" s="4" customFormat="1" ht="12" customHeight="1" x14ac:dyDescent="0.2">
      <c r="B1558" s="3" t="s">
        <v>1733</v>
      </c>
      <c r="C1558" s="4" t="s">
        <v>1733</v>
      </c>
      <c r="E1558" s="62"/>
      <c r="F1558" s="63" t="s">
        <v>1678</v>
      </c>
      <c r="G1558" s="50" t="s">
        <v>1678</v>
      </c>
      <c r="H1558" s="50" t="s">
        <v>1678</v>
      </c>
      <c r="I1558" s="51"/>
      <c r="J1558" s="52">
        <v>30</v>
      </c>
      <c r="K1558" s="52"/>
      <c r="L1558" s="53">
        <v>43725</v>
      </c>
      <c r="M1558" s="54">
        <f t="shared" si="693"/>
        <v>2</v>
      </c>
      <c r="N1558" s="52">
        <f t="shared" si="694"/>
        <v>38</v>
      </c>
      <c r="O1558" s="55">
        <f t="shared" ca="1" si="695"/>
        <v>38</v>
      </c>
      <c r="P1558" s="55" t="str">
        <f t="shared" ca="1" si="696"/>
        <v>2019.9</v>
      </c>
      <c r="Q1558" s="56">
        <f t="shared" si="697"/>
        <v>4028.7789000000002</v>
      </c>
      <c r="R1558" s="52">
        <f t="shared" ca="1" si="698"/>
        <v>-69</v>
      </c>
      <c r="S1558" s="52"/>
      <c r="T1558" s="52" t="str">
        <f t="shared" ca="1" si="699"/>
        <v/>
      </c>
      <c r="U1558" s="57" t="s">
        <v>178</v>
      </c>
      <c r="V1558" s="58">
        <f t="shared" ca="1" si="700"/>
        <v>0</v>
      </c>
      <c r="W1558" s="59"/>
      <c r="X1558" s="60"/>
      <c r="Y1558" s="61">
        <v>4028.7789000000002</v>
      </c>
      <c r="Z1558" s="56">
        <f t="shared" ca="1" si="707"/>
        <v>0</v>
      </c>
      <c r="AA1558" s="56">
        <f t="shared" ca="1" si="707"/>
        <v>0</v>
      </c>
      <c r="AB1558" s="56">
        <f t="shared" ca="1" si="707"/>
        <v>0</v>
      </c>
      <c r="AC1558" s="56">
        <f t="shared" ca="1" si="707"/>
        <v>0</v>
      </c>
      <c r="AD1558" s="56">
        <f t="shared" ca="1" si="707"/>
        <v>0</v>
      </c>
      <c r="AE1558" s="56">
        <f t="shared" ca="1" si="707"/>
        <v>0</v>
      </c>
      <c r="AF1558" s="56">
        <f t="shared" ca="1" si="707"/>
        <v>0</v>
      </c>
      <c r="AG1558" s="56">
        <f t="shared" ca="1" si="707"/>
        <v>0</v>
      </c>
      <c r="AH1558" s="56">
        <f t="shared" ca="1" si="707"/>
        <v>0</v>
      </c>
      <c r="AI1558" s="56">
        <f t="shared" ca="1" si="707"/>
        <v>0</v>
      </c>
      <c r="AJ1558" s="56">
        <f t="shared" ca="1" si="708"/>
        <v>0</v>
      </c>
      <c r="AK1558" s="56">
        <f t="shared" ca="1" si="708"/>
        <v>0</v>
      </c>
      <c r="AL1558" s="56">
        <f t="shared" ca="1" si="708"/>
        <v>0</v>
      </c>
      <c r="AM1558" s="56">
        <f t="shared" ca="1" si="708"/>
        <v>0</v>
      </c>
      <c r="AN1558" s="56">
        <f t="shared" ca="1" si="708"/>
        <v>0</v>
      </c>
      <c r="AO1558" s="56">
        <f t="shared" ca="1" si="708"/>
        <v>0</v>
      </c>
      <c r="AP1558" s="56">
        <f t="shared" ca="1" si="708"/>
        <v>0</v>
      </c>
      <c r="AQ1558" s="56">
        <f t="shared" ca="1" si="708"/>
        <v>0</v>
      </c>
      <c r="AR1558" s="56">
        <f t="shared" ca="1" si="708"/>
        <v>0</v>
      </c>
      <c r="AS1558" s="56">
        <f t="shared" ca="1" si="708"/>
        <v>4028.7789000000002</v>
      </c>
      <c r="AT1558" s="56">
        <f t="shared" ca="1" si="709"/>
        <v>0</v>
      </c>
      <c r="AU1558" s="56">
        <f t="shared" ca="1" si="709"/>
        <v>0</v>
      </c>
      <c r="AV1558" s="56">
        <f t="shared" ca="1" si="709"/>
        <v>0</v>
      </c>
      <c r="AW1558" s="56">
        <f t="shared" ca="1" si="709"/>
        <v>0</v>
      </c>
      <c r="AX1558" s="56">
        <f t="shared" ca="1" si="709"/>
        <v>0</v>
      </c>
      <c r="AY1558" s="56">
        <f t="shared" ca="1" si="709"/>
        <v>0</v>
      </c>
      <c r="AZ1558" s="56">
        <f t="shared" ca="1" si="709"/>
        <v>0</v>
      </c>
      <c r="BA1558" s="56">
        <f t="shared" ca="1" si="709"/>
        <v>0</v>
      </c>
      <c r="BB1558" s="56">
        <f t="shared" ca="1" si="709"/>
        <v>0</v>
      </c>
      <c r="BC1558" s="56">
        <f t="shared" ca="1" si="709"/>
        <v>0</v>
      </c>
      <c r="BD1558" s="56">
        <f t="shared" ca="1" si="709"/>
        <v>0</v>
      </c>
      <c r="BE1558" s="56">
        <f t="shared" ca="1" si="709"/>
        <v>0</v>
      </c>
      <c r="BF1558" s="56">
        <f t="shared" ca="1" si="709"/>
        <v>0</v>
      </c>
      <c r="BG1558" s="56">
        <f t="shared" ca="1" si="709"/>
        <v>0</v>
      </c>
      <c r="BH1558" s="1"/>
    </row>
    <row r="1559" spans="2:60" s="4" customFormat="1" ht="12" customHeight="1" x14ac:dyDescent="0.2">
      <c r="B1559" s="3" t="s">
        <v>1733</v>
      </c>
      <c r="C1559" s="4" t="s">
        <v>1733</v>
      </c>
      <c r="E1559" s="62"/>
      <c r="F1559" s="63" t="s">
        <v>1678</v>
      </c>
      <c r="G1559" s="50" t="s">
        <v>1678</v>
      </c>
      <c r="H1559" s="50" t="s">
        <v>1678</v>
      </c>
      <c r="I1559" s="51"/>
      <c r="J1559" s="52">
        <v>30</v>
      </c>
      <c r="K1559" s="52"/>
      <c r="L1559" s="53">
        <v>43732</v>
      </c>
      <c r="M1559" s="54">
        <f t="shared" si="693"/>
        <v>2</v>
      </c>
      <c r="N1559" s="52">
        <f t="shared" si="694"/>
        <v>39</v>
      </c>
      <c r="O1559" s="55">
        <f t="shared" ca="1" si="695"/>
        <v>39</v>
      </c>
      <c r="P1559" s="55" t="str">
        <f t="shared" ca="1" si="696"/>
        <v>2019.9</v>
      </c>
      <c r="Q1559" s="56">
        <f t="shared" si="697"/>
        <v>33223.023120000005</v>
      </c>
      <c r="R1559" s="52">
        <f t="shared" ca="1" si="698"/>
        <v>-76</v>
      </c>
      <c r="S1559" s="52"/>
      <c r="T1559" s="52" t="str">
        <f t="shared" ca="1" si="699"/>
        <v/>
      </c>
      <c r="U1559" s="57" t="s">
        <v>178</v>
      </c>
      <c r="V1559" s="58">
        <f t="shared" ca="1" si="700"/>
        <v>0</v>
      </c>
      <c r="W1559" s="59"/>
      <c r="X1559" s="60"/>
      <c r="Y1559" s="61">
        <v>33223.023120000005</v>
      </c>
      <c r="Z1559" s="56">
        <f t="shared" ca="1" si="707"/>
        <v>0</v>
      </c>
      <c r="AA1559" s="56">
        <f t="shared" ca="1" si="707"/>
        <v>0</v>
      </c>
      <c r="AB1559" s="56">
        <f t="shared" ca="1" si="707"/>
        <v>0</v>
      </c>
      <c r="AC1559" s="56">
        <f t="shared" ca="1" si="707"/>
        <v>0</v>
      </c>
      <c r="AD1559" s="56">
        <f t="shared" ca="1" si="707"/>
        <v>0</v>
      </c>
      <c r="AE1559" s="56">
        <f t="shared" ca="1" si="707"/>
        <v>0</v>
      </c>
      <c r="AF1559" s="56">
        <f t="shared" ca="1" si="707"/>
        <v>0</v>
      </c>
      <c r="AG1559" s="56">
        <f t="shared" ca="1" si="707"/>
        <v>0</v>
      </c>
      <c r="AH1559" s="56">
        <f t="shared" ca="1" si="707"/>
        <v>0</v>
      </c>
      <c r="AI1559" s="56">
        <f t="shared" ca="1" si="707"/>
        <v>0</v>
      </c>
      <c r="AJ1559" s="56">
        <f t="shared" ca="1" si="708"/>
        <v>0</v>
      </c>
      <c r="AK1559" s="56">
        <f t="shared" ca="1" si="708"/>
        <v>0</v>
      </c>
      <c r="AL1559" s="56">
        <f t="shared" ca="1" si="708"/>
        <v>0</v>
      </c>
      <c r="AM1559" s="56">
        <f t="shared" ca="1" si="708"/>
        <v>0</v>
      </c>
      <c r="AN1559" s="56">
        <f t="shared" ca="1" si="708"/>
        <v>0</v>
      </c>
      <c r="AO1559" s="56">
        <f t="shared" ca="1" si="708"/>
        <v>0</v>
      </c>
      <c r="AP1559" s="56">
        <f t="shared" ca="1" si="708"/>
        <v>0</v>
      </c>
      <c r="AQ1559" s="56">
        <f t="shared" ca="1" si="708"/>
        <v>0</v>
      </c>
      <c r="AR1559" s="56">
        <f t="shared" ca="1" si="708"/>
        <v>0</v>
      </c>
      <c r="AS1559" s="56">
        <f t="shared" ca="1" si="708"/>
        <v>0</v>
      </c>
      <c r="AT1559" s="56">
        <f t="shared" ca="1" si="709"/>
        <v>33223.023120000005</v>
      </c>
      <c r="AU1559" s="56">
        <f t="shared" ca="1" si="709"/>
        <v>0</v>
      </c>
      <c r="AV1559" s="56">
        <f t="shared" ca="1" si="709"/>
        <v>0</v>
      </c>
      <c r="AW1559" s="56">
        <f t="shared" ca="1" si="709"/>
        <v>0</v>
      </c>
      <c r="AX1559" s="56">
        <f t="shared" ca="1" si="709"/>
        <v>0</v>
      </c>
      <c r="AY1559" s="56">
        <f t="shared" ca="1" si="709"/>
        <v>0</v>
      </c>
      <c r="AZ1559" s="56">
        <f t="shared" ca="1" si="709"/>
        <v>0</v>
      </c>
      <c r="BA1559" s="56">
        <f t="shared" ca="1" si="709"/>
        <v>0</v>
      </c>
      <c r="BB1559" s="56">
        <f t="shared" ca="1" si="709"/>
        <v>0</v>
      </c>
      <c r="BC1559" s="56">
        <f t="shared" ca="1" si="709"/>
        <v>0</v>
      </c>
      <c r="BD1559" s="56">
        <f t="shared" ca="1" si="709"/>
        <v>0</v>
      </c>
      <c r="BE1559" s="56">
        <f t="shared" ca="1" si="709"/>
        <v>0</v>
      </c>
      <c r="BF1559" s="56">
        <f t="shared" ca="1" si="709"/>
        <v>0</v>
      </c>
      <c r="BG1559" s="56">
        <f t="shared" ca="1" si="709"/>
        <v>0</v>
      </c>
      <c r="BH1559" s="1"/>
    </row>
    <row r="1560" spans="2:60" s="4" customFormat="1" ht="12" customHeight="1" x14ac:dyDescent="0.2">
      <c r="B1560" s="3" t="s">
        <v>1733</v>
      </c>
      <c r="C1560" s="4" t="s">
        <v>1733</v>
      </c>
      <c r="E1560" s="62"/>
      <c r="F1560" s="63" t="s">
        <v>1678</v>
      </c>
      <c r="G1560" s="50" t="s">
        <v>1678</v>
      </c>
      <c r="H1560" s="50" t="s">
        <v>1678</v>
      </c>
      <c r="I1560" s="51"/>
      <c r="J1560" s="52">
        <v>30</v>
      </c>
      <c r="K1560" s="52"/>
      <c r="L1560" s="53">
        <v>43739</v>
      </c>
      <c r="M1560" s="54">
        <f t="shared" si="693"/>
        <v>2</v>
      </c>
      <c r="N1560" s="52">
        <f t="shared" si="694"/>
        <v>40</v>
      </c>
      <c r="O1560" s="55">
        <f t="shared" ca="1" si="695"/>
        <v>40</v>
      </c>
      <c r="P1560" s="55" t="str">
        <f t="shared" ca="1" si="696"/>
        <v>2019.10</v>
      </c>
      <c r="Q1560" s="56">
        <f t="shared" si="697"/>
        <v>152008.77786999999</v>
      </c>
      <c r="R1560" s="52">
        <f t="shared" ca="1" si="698"/>
        <v>-83</v>
      </c>
      <c r="S1560" s="52"/>
      <c r="T1560" s="52" t="str">
        <f t="shared" ca="1" si="699"/>
        <v/>
      </c>
      <c r="U1560" s="57" t="s">
        <v>178</v>
      </c>
      <c r="V1560" s="58">
        <f t="shared" ca="1" si="700"/>
        <v>0</v>
      </c>
      <c r="W1560" s="59"/>
      <c r="X1560" s="60"/>
      <c r="Y1560" s="61">
        <v>152008.77786999999</v>
      </c>
      <c r="Z1560" s="56">
        <f t="shared" ca="1" si="707"/>
        <v>0</v>
      </c>
      <c r="AA1560" s="56">
        <f t="shared" ca="1" si="707"/>
        <v>0</v>
      </c>
      <c r="AB1560" s="56">
        <f t="shared" ca="1" si="707"/>
        <v>0</v>
      </c>
      <c r="AC1560" s="56">
        <f t="shared" ca="1" si="707"/>
        <v>0</v>
      </c>
      <c r="AD1560" s="56">
        <f t="shared" ca="1" si="707"/>
        <v>0</v>
      </c>
      <c r="AE1560" s="56">
        <f t="shared" ca="1" si="707"/>
        <v>0</v>
      </c>
      <c r="AF1560" s="56">
        <f t="shared" ca="1" si="707"/>
        <v>0</v>
      </c>
      <c r="AG1560" s="56">
        <f t="shared" ca="1" si="707"/>
        <v>0</v>
      </c>
      <c r="AH1560" s="56">
        <f t="shared" ca="1" si="707"/>
        <v>0</v>
      </c>
      <c r="AI1560" s="56">
        <f t="shared" ca="1" si="707"/>
        <v>0</v>
      </c>
      <c r="AJ1560" s="56">
        <f t="shared" ca="1" si="708"/>
        <v>0</v>
      </c>
      <c r="AK1560" s="56">
        <f t="shared" ca="1" si="708"/>
        <v>0</v>
      </c>
      <c r="AL1560" s="56">
        <f t="shared" ca="1" si="708"/>
        <v>0</v>
      </c>
      <c r="AM1560" s="56">
        <f t="shared" ca="1" si="708"/>
        <v>0</v>
      </c>
      <c r="AN1560" s="56">
        <f t="shared" ca="1" si="708"/>
        <v>0</v>
      </c>
      <c r="AO1560" s="56">
        <f t="shared" ca="1" si="708"/>
        <v>0</v>
      </c>
      <c r="AP1560" s="56">
        <f t="shared" ca="1" si="708"/>
        <v>0</v>
      </c>
      <c r="AQ1560" s="56">
        <f t="shared" ca="1" si="708"/>
        <v>0</v>
      </c>
      <c r="AR1560" s="56">
        <f t="shared" ca="1" si="708"/>
        <v>0</v>
      </c>
      <c r="AS1560" s="56">
        <f t="shared" ca="1" si="708"/>
        <v>0</v>
      </c>
      <c r="AT1560" s="56">
        <f t="shared" ca="1" si="709"/>
        <v>0</v>
      </c>
      <c r="AU1560" s="56">
        <f t="shared" ca="1" si="709"/>
        <v>152008.77786999999</v>
      </c>
      <c r="AV1560" s="56">
        <f t="shared" ca="1" si="709"/>
        <v>0</v>
      </c>
      <c r="AW1560" s="56">
        <f t="shared" ca="1" si="709"/>
        <v>0</v>
      </c>
      <c r="AX1560" s="56">
        <f t="shared" ca="1" si="709"/>
        <v>0</v>
      </c>
      <c r="AY1560" s="56">
        <f t="shared" ca="1" si="709"/>
        <v>0</v>
      </c>
      <c r="AZ1560" s="56">
        <f t="shared" ca="1" si="709"/>
        <v>0</v>
      </c>
      <c r="BA1560" s="56">
        <f t="shared" ca="1" si="709"/>
        <v>0</v>
      </c>
      <c r="BB1560" s="56">
        <f t="shared" ca="1" si="709"/>
        <v>0</v>
      </c>
      <c r="BC1560" s="56">
        <f t="shared" ca="1" si="709"/>
        <v>0</v>
      </c>
      <c r="BD1560" s="56">
        <f t="shared" ca="1" si="709"/>
        <v>0</v>
      </c>
      <c r="BE1560" s="56">
        <f t="shared" ca="1" si="709"/>
        <v>0</v>
      </c>
      <c r="BF1560" s="56">
        <f t="shared" ca="1" si="709"/>
        <v>0</v>
      </c>
      <c r="BG1560" s="56">
        <f t="shared" ca="1" si="709"/>
        <v>0</v>
      </c>
      <c r="BH1560" s="1"/>
    </row>
    <row r="1561" spans="2:60" s="4" customFormat="1" ht="12" customHeight="1" x14ac:dyDescent="0.2">
      <c r="B1561" s="3" t="s">
        <v>1733</v>
      </c>
      <c r="C1561" s="4" t="s">
        <v>1733</v>
      </c>
      <c r="E1561" s="62"/>
      <c r="F1561" s="63" t="s">
        <v>1678</v>
      </c>
      <c r="G1561" s="50" t="s">
        <v>1678</v>
      </c>
      <c r="H1561" s="50" t="s">
        <v>1678</v>
      </c>
      <c r="I1561" s="51"/>
      <c r="J1561" s="52">
        <v>30</v>
      </c>
      <c r="K1561" s="52"/>
      <c r="L1561" s="53">
        <v>43746</v>
      </c>
      <c r="M1561" s="54">
        <f t="shared" si="693"/>
        <v>2</v>
      </c>
      <c r="N1561" s="52">
        <f t="shared" si="694"/>
        <v>41</v>
      </c>
      <c r="O1561" s="55">
        <f t="shared" ca="1" si="695"/>
        <v>41</v>
      </c>
      <c r="P1561" s="55" t="str">
        <f t="shared" ca="1" si="696"/>
        <v>2019.10</v>
      </c>
      <c r="Q1561" s="56">
        <f t="shared" si="697"/>
        <v>3223.0231200000003</v>
      </c>
      <c r="R1561" s="52">
        <f t="shared" ca="1" si="698"/>
        <v>-90</v>
      </c>
      <c r="S1561" s="52"/>
      <c r="T1561" s="52" t="str">
        <f t="shared" ca="1" si="699"/>
        <v/>
      </c>
      <c r="U1561" s="57" t="s">
        <v>178</v>
      </c>
      <c r="V1561" s="58">
        <f t="shared" ca="1" si="700"/>
        <v>0</v>
      </c>
      <c r="W1561" s="59"/>
      <c r="X1561" s="60"/>
      <c r="Y1561" s="61">
        <v>3223.0231200000003</v>
      </c>
      <c r="Z1561" s="56">
        <f t="shared" ca="1" si="707"/>
        <v>0</v>
      </c>
      <c r="AA1561" s="56">
        <f t="shared" ca="1" si="707"/>
        <v>0</v>
      </c>
      <c r="AB1561" s="56">
        <f t="shared" ca="1" si="707"/>
        <v>0</v>
      </c>
      <c r="AC1561" s="56">
        <f t="shared" ca="1" si="707"/>
        <v>0</v>
      </c>
      <c r="AD1561" s="56">
        <f t="shared" ca="1" si="707"/>
        <v>0</v>
      </c>
      <c r="AE1561" s="56">
        <f t="shared" ca="1" si="707"/>
        <v>0</v>
      </c>
      <c r="AF1561" s="56">
        <f t="shared" ca="1" si="707"/>
        <v>0</v>
      </c>
      <c r="AG1561" s="56">
        <f t="shared" ca="1" si="707"/>
        <v>0</v>
      </c>
      <c r="AH1561" s="56">
        <f t="shared" ca="1" si="707"/>
        <v>0</v>
      </c>
      <c r="AI1561" s="56">
        <f t="shared" ca="1" si="707"/>
        <v>0</v>
      </c>
      <c r="AJ1561" s="56">
        <f t="shared" ca="1" si="708"/>
        <v>0</v>
      </c>
      <c r="AK1561" s="56">
        <f t="shared" ca="1" si="708"/>
        <v>0</v>
      </c>
      <c r="AL1561" s="56">
        <f t="shared" ca="1" si="708"/>
        <v>0</v>
      </c>
      <c r="AM1561" s="56">
        <f t="shared" ca="1" si="708"/>
        <v>0</v>
      </c>
      <c r="AN1561" s="56">
        <f t="shared" ca="1" si="708"/>
        <v>0</v>
      </c>
      <c r="AO1561" s="56">
        <f t="shared" ca="1" si="708"/>
        <v>0</v>
      </c>
      <c r="AP1561" s="56">
        <f t="shared" ca="1" si="708"/>
        <v>0</v>
      </c>
      <c r="AQ1561" s="56">
        <f t="shared" ca="1" si="708"/>
        <v>0</v>
      </c>
      <c r="AR1561" s="56">
        <f t="shared" ca="1" si="708"/>
        <v>0</v>
      </c>
      <c r="AS1561" s="56">
        <f t="shared" ca="1" si="708"/>
        <v>0</v>
      </c>
      <c r="AT1561" s="56">
        <f t="shared" ca="1" si="709"/>
        <v>0</v>
      </c>
      <c r="AU1561" s="56">
        <f t="shared" ca="1" si="709"/>
        <v>0</v>
      </c>
      <c r="AV1561" s="56">
        <f t="shared" ca="1" si="709"/>
        <v>3223.0231200000003</v>
      </c>
      <c r="AW1561" s="56">
        <f t="shared" ca="1" si="709"/>
        <v>0</v>
      </c>
      <c r="AX1561" s="56">
        <f t="shared" ca="1" si="709"/>
        <v>0</v>
      </c>
      <c r="AY1561" s="56">
        <f t="shared" ca="1" si="709"/>
        <v>0</v>
      </c>
      <c r="AZ1561" s="56">
        <f t="shared" ca="1" si="709"/>
        <v>0</v>
      </c>
      <c r="BA1561" s="56">
        <f t="shared" ca="1" si="709"/>
        <v>0</v>
      </c>
      <c r="BB1561" s="56">
        <f t="shared" ca="1" si="709"/>
        <v>0</v>
      </c>
      <c r="BC1561" s="56">
        <f t="shared" ca="1" si="709"/>
        <v>0</v>
      </c>
      <c r="BD1561" s="56">
        <f t="shared" ca="1" si="709"/>
        <v>0</v>
      </c>
      <c r="BE1561" s="56">
        <f t="shared" ca="1" si="709"/>
        <v>0</v>
      </c>
      <c r="BF1561" s="56">
        <f t="shared" ca="1" si="709"/>
        <v>0</v>
      </c>
      <c r="BG1561" s="56">
        <f t="shared" ca="1" si="709"/>
        <v>0</v>
      </c>
      <c r="BH1561" s="1"/>
    </row>
    <row r="1562" spans="2:60" s="4" customFormat="1" ht="12" customHeight="1" x14ac:dyDescent="0.2">
      <c r="B1562" s="3" t="s">
        <v>1733</v>
      </c>
      <c r="C1562" s="4" t="s">
        <v>1733</v>
      </c>
      <c r="E1562" s="62"/>
      <c r="F1562" s="63" t="s">
        <v>1678</v>
      </c>
      <c r="G1562" s="50" t="s">
        <v>1678</v>
      </c>
      <c r="H1562" s="50" t="s">
        <v>1678</v>
      </c>
      <c r="I1562" s="51"/>
      <c r="J1562" s="52">
        <v>30</v>
      </c>
      <c r="K1562" s="52"/>
      <c r="L1562" s="53">
        <v>43753</v>
      </c>
      <c r="M1562" s="54">
        <f t="shared" si="693"/>
        <v>2</v>
      </c>
      <c r="N1562" s="52">
        <f t="shared" si="694"/>
        <v>42</v>
      </c>
      <c r="O1562" s="55">
        <f t="shared" ca="1" si="695"/>
        <v>42</v>
      </c>
      <c r="P1562" s="55" t="str">
        <f t="shared" ca="1" si="696"/>
        <v>2019.10</v>
      </c>
      <c r="Q1562" s="56">
        <f t="shared" si="697"/>
        <v>3223.0231200000003</v>
      </c>
      <c r="R1562" s="52">
        <f t="shared" ca="1" si="698"/>
        <v>-97</v>
      </c>
      <c r="S1562" s="52"/>
      <c r="T1562" s="52" t="str">
        <f t="shared" ca="1" si="699"/>
        <v/>
      </c>
      <c r="U1562" s="57" t="s">
        <v>178</v>
      </c>
      <c r="V1562" s="58">
        <f t="shared" ca="1" si="700"/>
        <v>0</v>
      </c>
      <c r="W1562" s="59"/>
      <c r="X1562" s="60"/>
      <c r="Y1562" s="61">
        <v>3223.0231200000003</v>
      </c>
      <c r="Z1562" s="56">
        <f t="shared" ca="1" si="707"/>
        <v>0</v>
      </c>
      <c r="AA1562" s="56">
        <f t="shared" ca="1" si="707"/>
        <v>0</v>
      </c>
      <c r="AB1562" s="56">
        <f t="shared" ca="1" si="707"/>
        <v>0</v>
      </c>
      <c r="AC1562" s="56">
        <f t="shared" ca="1" si="707"/>
        <v>0</v>
      </c>
      <c r="AD1562" s="56">
        <f t="shared" ca="1" si="707"/>
        <v>0</v>
      </c>
      <c r="AE1562" s="56">
        <f t="shared" ca="1" si="707"/>
        <v>0</v>
      </c>
      <c r="AF1562" s="56">
        <f t="shared" ca="1" si="707"/>
        <v>0</v>
      </c>
      <c r="AG1562" s="56">
        <f t="shared" ca="1" si="707"/>
        <v>0</v>
      </c>
      <c r="AH1562" s="56">
        <f t="shared" ca="1" si="707"/>
        <v>0</v>
      </c>
      <c r="AI1562" s="56">
        <f t="shared" ca="1" si="707"/>
        <v>0</v>
      </c>
      <c r="AJ1562" s="56">
        <f t="shared" ca="1" si="708"/>
        <v>0</v>
      </c>
      <c r="AK1562" s="56">
        <f t="shared" ca="1" si="708"/>
        <v>0</v>
      </c>
      <c r="AL1562" s="56">
        <f t="shared" ca="1" si="708"/>
        <v>0</v>
      </c>
      <c r="AM1562" s="56">
        <f t="shared" ca="1" si="708"/>
        <v>0</v>
      </c>
      <c r="AN1562" s="56">
        <f t="shared" ca="1" si="708"/>
        <v>0</v>
      </c>
      <c r="AO1562" s="56">
        <f t="shared" ca="1" si="708"/>
        <v>0</v>
      </c>
      <c r="AP1562" s="56">
        <f t="shared" ca="1" si="708"/>
        <v>0</v>
      </c>
      <c r="AQ1562" s="56">
        <f t="shared" ca="1" si="708"/>
        <v>0</v>
      </c>
      <c r="AR1562" s="56">
        <f t="shared" ca="1" si="708"/>
        <v>0</v>
      </c>
      <c r="AS1562" s="56">
        <f t="shared" ca="1" si="708"/>
        <v>0</v>
      </c>
      <c r="AT1562" s="56">
        <f t="shared" ca="1" si="709"/>
        <v>0</v>
      </c>
      <c r="AU1562" s="56">
        <f t="shared" ca="1" si="709"/>
        <v>0</v>
      </c>
      <c r="AV1562" s="56">
        <f t="shared" ca="1" si="709"/>
        <v>0</v>
      </c>
      <c r="AW1562" s="56">
        <f t="shared" ca="1" si="709"/>
        <v>3223.0231200000003</v>
      </c>
      <c r="AX1562" s="56">
        <f t="shared" ca="1" si="709"/>
        <v>0</v>
      </c>
      <c r="AY1562" s="56">
        <f t="shared" ca="1" si="709"/>
        <v>0</v>
      </c>
      <c r="AZ1562" s="56">
        <f t="shared" ca="1" si="709"/>
        <v>0</v>
      </c>
      <c r="BA1562" s="56">
        <f t="shared" ca="1" si="709"/>
        <v>0</v>
      </c>
      <c r="BB1562" s="56">
        <f t="shared" ca="1" si="709"/>
        <v>0</v>
      </c>
      <c r="BC1562" s="56">
        <f t="shared" ca="1" si="709"/>
        <v>0</v>
      </c>
      <c r="BD1562" s="56">
        <f t="shared" ca="1" si="709"/>
        <v>0</v>
      </c>
      <c r="BE1562" s="56">
        <f t="shared" ca="1" si="709"/>
        <v>0</v>
      </c>
      <c r="BF1562" s="56">
        <f t="shared" ca="1" si="709"/>
        <v>0</v>
      </c>
      <c r="BG1562" s="56">
        <f t="shared" ca="1" si="709"/>
        <v>0</v>
      </c>
      <c r="BH1562" s="1"/>
    </row>
    <row r="1563" spans="2:60" s="4" customFormat="1" ht="12" customHeight="1" x14ac:dyDescent="0.2">
      <c r="B1563" s="3" t="s">
        <v>1733</v>
      </c>
      <c r="C1563" s="4" t="s">
        <v>1733</v>
      </c>
      <c r="E1563" s="62"/>
      <c r="F1563" s="63" t="s">
        <v>1678</v>
      </c>
      <c r="G1563" s="50" t="s">
        <v>1678</v>
      </c>
      <c r="H1563" s="50" t="s">
        <v>1678</v>
      </c>
      <c r="I1563" s="51"/>
      <c r="J1563" s="52">
        <v>30</v>
      </c>
      <c r="K1563" s="52"/>
      <c r="L1563" s="53">
        <v>43760</v>
      </c>
      <c r="M1563" s="54">
        <f t="shared" si="693"/>
        <v>2</v>
      </c>
      <c r="N1563" s="52">
        <f t="shared" si="694"/>
        <v>43</v>
      </c>
      <c r="O1563" s="55">
        <f t="shared" ca="1" si="695"/>
        <v>43</v>
      </c>
      <c r="P1563" s="55" t="str">
        <f t="shared" ca="1" si="696"/>
        <v>2019.10</v>
      </c>
      <c r="Q1563" s="56">
        <f t="shared" si="697"/>
        <v>3223.0231200000003</v>
      </c>
      <c r="R1563" s="52">
        <f t="shared" ca="1" si="698"/>
        <v>-104</v>
      </c>
      <c r="S1563" s="52"/>
      <c r="T1563" s="52" t="str">
        <f t="shared" ca="1" si="699"/>
        <v/>
      </c>
      <c r="U1563" s="57" t="s">
        <v>178</v>
      </c>
      <c r="V1563" s="58">
        <f t="shared" ca="1" si="700"/>
        <v>0</v>
      </c>
      <c r="W1563" s="59"/>
      <c r="X1563" s="60"/>
      <c r="Y1563" s="61">
        <v>3223.0231200000003</v>
      </c>
      <c r="Z1563" s="56">
        <f t="shared" ca="1" si="707"/>
        <v>0</v>
      </c>
      <c r="AA1563" s="56">
        <f t="shared" ca="1" si="707"/>
        <v>0</v>
      </c>
      <c r="AB1563" s="56">
        <f t="shared" ca="1" si="707"/>
        <v>0</v>
      </c>
      <c r="AC1563" s="56">
        <f t="shared" ca="1" si="707"/>
        <v>0</v>
      </c>
      <c r="AD1563" s="56">
        <f t="shared" ca="1" si="707"/>
        <v>0</v>
      </c>
      <c r="AE1563" s="56">
        <f t="shared" ca="1" si="707"/>
        <v>0</v>
      </c>
      <c r="AF1563" s="56">
        <f t="shared" ca="1" si="707"/>
        <v>0</v>
      </c>
      <c r="AG1563" s="56">
        <f t="shared" ca="1" si="707"/>
        <v>0</v>
      </c>
      <c r="AH1563" s="56">
        <f t="shared" ca="1" si="707"/>
        <v>0</v>
      </c>
      <c r="AI1563" s="56">
        <f t="shared" ca="1" si="707"/>
        <v>0</v>
      </c>
      <c r="AJ1563" s="56">
        <f t="shared" ca="1" si="708"/>
        <v>0</v>
      </c>
      <c r="AK1563" s="56">
        <f t="shared" ca="1" si="708"/>
        <v>0</v>
      </c>
      <c r="AL1563" s="56">
        <f t="shared" ca="1" si="708"/>
        <v>0</v>
      </c>
      <c r="AM1563" s="56">
        <f t="shared" ca="1" si="708"/>
        <v>0</v>
      </c>
      <c r="AN1563" s="56">
        <f t="shared" ca="1" si="708"/>
        <v>0</v>
      </c>
      <c r="AO1563" s="56">
        <f t="shared" ca="1" si="708"/>
        <v>0</v>
      </c>
      <c r="AP1563" s="56">
        <f t="shared" ca="1" si="708"/>
        <v>0</v>
      </c>
      <c r="AQ1563" s="56">
        <f t="shared" ca="1" si="708"/>
        <v>0</v>
      </c>
      <c r="AR1563" s="56">
        <f t="shared" ca="1" si="708"/>
        <v>0</v>
      </c>
      <c r="AS1563" s="56">
        <f t="shared" ca="1" si="708"/>
        <v>0</v>
      </c>
      <c r="AT1563" s="56">
        <f t="shared" ca="1" si="709"/>
        <v>0</v>
      </c>
      <c r="AU1563" s="56">
        <f t="shared" ca="1" si="709"/>
        <v>0</v>
      </c>
      <c r="AV1563" s="56">
        <f t="shared" ca="1" si="709"/>
        <v>0</v>
      </c>
      <c r="AW1563" s="56">
        <f t="shared" ca="1" si="709"/>
        <v>0</v>
      </c>
      <c r="AX1563" s="56">
        <f t="shared" ca="1" si="709"/>
        <v>3223.0231200000003</v>
      </c>
      <c r="AY1563" s="56">
        <f t="shared" ca="1" si="709"/>
        <v>0</v>
      </c>
      <c r="AZ1563" s="56">
        <f t="shared" ca="1" si="709"/>
        <v>0</v>
      </c>
      <c r="BA1563" s="56">
        <f t="shared" ca="1" si="709"/>
        <v>0</v>
      </c>
      <c r="BB1563" s="56">
        <f t="shared" ca="1" si="709"/>
        <v>0</v>
      </c>
      <c r="BC1563" s="56">
        <f t="shared" ca="1" si="709"/>
        <v>0</v>
      </c>
      <c r="BD1563" s="56">
        <f t="shared" ca="1" si="709"/>
        <v>0</v>
      </c>
      <c r="BE1563" s="56">
        <f t="shared" ca="1" si="709"/>
        <v>0</v>
      </c>
      <c r="BF1563" s="56">
        <f t="shared" ca="1" si="709"/>
        <v>0</v>
      </c>
      <c r="BG1563" s="56">
        <f t="shared" ca="1" si="709"/>
        <v>0</v>
      </c>
      <c r="BH1563" s="1"/>
    </row>
    <row r="1564" spans="2:60" s="4" customFormat="1" ht="12" customHeight="1" x14ac:dyDescent="0.2">
      <c r="B1564" s="3" t="s">
        <v>1733</v>
      </c>
      <c r="C1564" s="4" t="s">
        <v>1733</v>
      </c>
      <c r="E1564" s="62"/>
      <c r="F1564" s="63" t="s">
        <v>1678</v>
      </c>
      <c r="G1564" s="50" t="s">
        <v>1678</v>
      </c>
      <c r="H1564" s="50" t="s">
        <v>1678</v>
      </c>
      <c r="I1564" s="51"/>
      <c r="J1564" s="52">
        <v>30</v>
      </c>
      <c r="K1564" s="52"/>
      <c r="L1564" s="53">
        <v>43767</v>
      </c>
      <c r="M1564" s="54">
        <f t="shared" si="693"/>
        <v>2</v>
      </c>
      <c r="N1564" s="52">
        <f t="shared" si="694"/>
        <v>44</v>
      </c>
      <c r="O1564" s="55">
        <f t="shared" ca="1" si="695"/>
        <v>44</v>
      </c>
      <c r="P1564" s="55" t="str">
        <f t="shared" ca="1" si="696"/>
        <v>2019.10</v>
      </c>
      <c r="Q1564" s="56">
        <f t="shared" si="697"/>
        <v>34028.778900000005</v>
      </c>
      <c r="R1564" s="52">
        <f t="shared" ca="1" si="698"/>
        <v>-111</v>
      </c>
      <c r="S1564" s="52"/>
      <c r="T1564" s="52" t="str">
        <f t="shared" ca="1" si="699"/>
        <v/>
      </c>
      <c r="U1564" s="57" t="s">
        <v>178</v>
      </c>
      <c r="V1564" s="58">
        <f t="shared" ca="1" si="700"/>
        <v>0</v>
      </c>
      <c r="W1564" s="59"/>
      <c r="X1564" s="60"/>
      <c r="Y1564" s="61">
        <v>34028.778900000005</v>
      </c>
      <c r="Z1564" s="56">
        <f t="shared" ref="Z1564:AI1572" ca="1" si="710">IF($O1564-WEEKNUM(Z$1815)=0,$Y1564,0)</f>
        <v>0</v>
      </c>
      <c r="AA1564" s="56">
        <f t="shared" ca="1" si="710"/>
        <v>0</v>
      </c>
      <c r="AB1564" s="56">
        <f t="shared" ca="1" si="710"/>
        <v>0</v>
      </c>
      <c r="AC1564" s="56">
        <f t="shared" ca="1" si="710"/>
        <v>0</v>
      </c>
      <c r="AD1564" s="56">
        <f t="shared" ca="1" si="710"/>
        <v>0</v>
      </c>
      <c r="AE1564" s="56">
        <f t="shared" ca="1" si="710"/>
        <v>0</v>
      </c>
      <c r="AF1564" s="56">
        <f t="shared" ca="1" si="710"/>
        <v>0</v>
      </c>
      <c r="AG1564" s="56">
        <f t="shared" ca="1" si="710"/>
        <v>0</v>
      </c>
      <c r="AH1564" s="56">
        <f t="shared" ca="1" si="710"/>
        <v>0</v>
      </c>
      <c r="AI1564" s="56">
        <f t="shared" ca="1" si="710"/>
        <v>0</v>
      </c>
      <c r="AJ1564" s="56">
        <f t="shared" ref="AJ1564:AS1572" ca="1" si="711">IF($O1564-WEEKNUM(AJ$1815)=0,$Y1564,0)</f>
        <v>0</v>
      </c>
      <c r="AK1564" s="56">
        <f t="shared" ca="1" si="711"/>
        <v>0</v>
      </c>
      <c r="AL1564" s="56">
        <f t="shared" ca="1" si="711"/>
        <v>0</v>
      </c>
      <c r="AM1564" s="56">
        <f t="shared" ca="1" si="711"/>
        <v>0</v>
      </c>
      <c r="AN1564" s="56">
        <f t="shared" ca="1" si="711"/>
        <v>0</v>
      </c>
      <c r="AO1564" s="56">
        <f t="shared" ca="1" si="711"/>
        <v>0</v>
      </c>
      <c r="AP1564" s="56">
        <f t="shared" ca="1" si="711"/>
        <v>0</v>
      </c>
      <c r="AQ1564" s="56">
        <f t="shared" ca="1" si="711"/>
        <v>0</v>
      </c>
      <c r="AR1564" s="56">
        <f t="shared" ca="1" si="711"/>
        <v>0</v>
      </c>
      <c r="AS1564" s="56">
        <f t="shared" ca="1" si="711"/>
        <v>0</v>
      </c>
      <c r="AT1564" s="56">
        <f t="shared" ref="AT1564:BG1572" ca="1" si="712">IF($O1564-WEEKNUM(AT$1815)=0,$Y1564,0)</f>
        <v>0</v>
      </c>
      <c r="AU1564" s="56">
        <f t="shared" ca="1" si="712"/>
        <v>0</v>
      </c>
      <c r="AV1564" s="56">
        <f t="shared" ca="1" si="712"/>
        <v>0</v>
      </c>
      <c r="AW1564" s="56">
        <f t="shared" ca="1" si="712"/>
        <v>0</v>
      </c>
      <c r="AX1564" s="56">
        <f t="shared" ca="1" si="712"/>
        <v>0</v>
      </c>
      <c r="AY1564" s="56">
        <f t="shared" ca="1" si="712"/>
        <v>34028.778900000005</v>
      </c>
      <c r="AZ1564" s="56">
        <f t="shared" ca="1" si="712"/>
        <v>0</v>
      </c>
      <c r="BA1564" s="56">
        <f t="shared" ca="1" si="712"/>
        <v>0</v>
      </c>
      <c r="BB1564" s="56">
        <f t="shared" ca="1" si="712"/>
        <v>0</v>
      </c>
      <c r="BC1564" s="56">
        <f t="shared" ca="1" si="712"/>
        <v>0</v>
      </c>
      <c r="BD1564" s="56">
        <f t="shared" ca="1" si="712"/>
        <v>0</v>
      </c>
      <c r="BE1564" s="56">
        <f t="shared" ca="1" si="712"/>
        <v>0</v>
      </c>
      <c r="BF1564" s="56">
        <f t="shared" ca="1" si="712"/>
        <v>0</v>
      </c>
      <c r="BG1564" s="56">
        <f t="shared" ca="1" si="712"/>
        <v>0</v>
      </c>
      <c r="BH1564" s="1"/>
    </row>
    <row r="1565" spans="2:60" s="4" customFormat="1" ht="12" customHeight="1" x14ac:dyDescent="0.2">
      <c r="B1565" s="3" t="s">
        <v>1733</v>
      </c>
      <c r="C1565" s="4" t="s">
        <v>1733</v>
      </c>
      <c r="E1565" s="62"/>
      <c r="F1565" s="63" t="s">
        <v>1678</v>
      </c>
      <c r="G1565" s="50" t="s">
        <v>1678</v>
      </c>
      <c r="H1565" s="50" t="s">
        <v>1678</v>
      </c>
      <c r="I1565" s="51"/>
      <c r="J1565" s="52">
        <v>30</v>
      </c>
      <c r="K1565" s="52"/>
      <c r="L1565" s="53">
        <v>43774</v>
      </c>
      <c r="M1565" s="54">
        <f t="shared" si="693"/>
        <v>2</v>
      </c>
      <c r="N1565" s="52">
        <f t="shared" si="694"/>
        <v>45</v>
      </c>
      <c r="O1565" s="55">
        <f t="shared" ca="1" si="695"/>
        <v>45</v>
      </c>
      <c r="P1565" s="55" t="str">
        <f t="shared" ca="1" si="696"/>
        <v>2019.11</v>
      </c>
      <c r="Q1565" s="56">
        <f t="shared" si="697"/>
        <v>152814.53364999997</v>
      </c>
      <c r="R1565" s="52">
        <f t="shared" ca="1" si="698"/>
        <v>-118</v>
      </c>
      <c r="S1565" s="52"/>
      <c r="T1565" s="52" t="str">
        <f t="shared" ca="1" si="699"/>
        <v/>
      </c>
      <c r="U1565" s="57" t="s">
        <v>178</v>
      </c>
      <c r="V1565" s="58">
        <f t="shared" ca="1" si="700"/>
        <v>0</v>
      </c>
      <c r="W1565" s="59"/>
      <c r="X1565" s="60"/>
      <c r="Y1565" s="61">
        <v>152814.53364999997</v>
      </c>
      <c r="Z1565" s="56">
        <f t="shared" ca="1" si="710"/>
        <v>0</v>
      </c>
      <c r="AA1565" s="56">
        <f t="shared" ca="1" si="710"/>
        <v>0</v>
      </c>
      <c r="AB1565" s="56">
        <f t="shared" ca="1" si="710"/>
        <v>0</v>
      </c>
      <c r="AC1565" s="56">
        <f t="shared" ca="1" si="710"/>
        <v>0</v>
      </c>
      <c r="AD1565" s="56">
        <f t="shared" ca="1" si="710"/>
        <v>0</v>
      </c>
      <c r="AE1565" s="56">
        <f t="shared" ca="1" si="710"/>
        <v>0</v>
      </c>
      <c r="AF1565" s="56">
        <f t="shared" ca="1" si="710"/>
        <v>0</v>
      </c>
      <c r="AG1565" s="56">
        <f t="shared" ca="1" si="710"/>
        <v>0</v>
      </c>
      <c r="AH1565" s="56">
        <f t="shared" ca="1" si="710"/>
        <v>0</v>
      </c>
      <c r="AI1565" s="56">
        <f t="shared" ca="1" si="710"/>
        <v>0</v>
      </c>
      <c r="AJ1565" s="56">
        <f t="shared" ca="1" si="711"/>
        <v>0</v>
      </c>
      <c r="AK1565" s="56">
        <f t="shared" ca="1" si="711"/>
        <v>0</v>
      </c>
      <c r="AL1565" s="56">
        <f t="shared" ca="1" si="711"/>
        <v>0</v>
      </c>
      <c r="AM1565" s="56">
        <f t="shared" ca="1" si="711"/>
        <v>0</v>
      </c>
      <c r="AN1565" s="56">
        <f t="shared" ca="1" si="711"/>
        <v>0</v>
      </c>
      <c r="AO1565" s="56">
        <f t="shared" ca="1" si="711"/>
        <v>0</v>
      </c>
      <c r="AP1565" s="56">
        <f t="shared" ca="1" si="711"/>
        <v>0</v>
      </c>
      <c r="AQ1565" s="56">
        <f t="shared" ca="1" si="711"/>
        <v>0</v>
      </c>
      <c r="AR1565" s="56">
        <f t="shared" ca="1" si="711"/>
        <v>0</v>
      </c>
      <c r="AS1565" s="56">
        <f t="shared" ca="1" si="711"/>
        <v>0</v>
      </c>
      <c r="AT1565" s="56">
        <f t="shared" ca="1" si="712"/>
        <v>0</v>
      </c>
      <c r="AU1565" s="56">
        <f t="shared" ca="1" si="712"/>
        <v>0</v>
      </c>
      <c r="AV1565" s="56">
        <f t="shared" ca="1" si="712"/>
        <v>0</v>
      </c>
      <c r="AW1565" s="56">
        <f t="shared" ca="1" si="712"/>
        <v>0</v>
      </c>
      <c r="AX1565" s="56">
        <f t="shared" ca="1" si="712"/>
        <v>0</v>
      </c>
      <c r="AY1565" s="56">
        <f t="shared" ca="1" si="712"/>
        <v>0</v>
      </c>
      <c r="AZ1565" s="56">
        <f t="shared" ca="1" si="712"/>
        <v>152814.53364999997</v>
      </c>
      <c r="BA1565" s="56">
        <f t="shared" ca="1" si="712"/>
        <v>0</v>
      </c>
      <c r="BB1565" s="56">
        <f t="shared" ca="1" si="712"/>
        <v>0</v>
      </c>
      <c r="BC1565" s="56">
        <f t="shared" ca="1" si="712"/>
        <v>0</v>
      </c>
      <c r="BD1565" s="56">
        <f t="shared" ca="1" si="712"/>
        <v>0</v>
      </c>
      <c r="BE1565" s="56">
        <f t="shared" ca="1" si="712"/>
        <v>0</v>
      </c>
      <c r="BF1565" s="56">
        <f t="shared" ca="1" si="712"/>
        <v>0</v>
      </c>
      <c r="BG1565" s="56">
        <f t="shared" ca="1" si="712"/>
        <v>0</v>
      </c>
      <c r="BH1565" s="1"/>
    </row>
    <row r="1566" spans="2:60" s="4" customFormat="1" ht="12" customHeight="1" x14ac:dyDescent="0.2">
      <c r="B1566" s="3" t="s">
        <v>1733</v>
      </c>
      <c r="C1566" s="4" t="s">
        <v>1733</v>
      </c>
      <c r="E1566" s="62"/>
      <c r="F1566" s="63" t="s">
        <v>1678</v>
      </c>
      <c r="G1566" s="50" t="s">
        <v>1678</v>
      </c>
      <c r="H1566" s="50" t="s">
        <v>1678</v>
      </c>
      <c r="I1566" s="51"/>
      <c r="J1566" s="52">
        <v>30</v>
      </c>
      <c r="K1566" s="52"/>
      <c r="L1566" s="53">
        <v>43781</v>
      </c>
      <c r="M1566" s="54">
        <f t="shared" si="693"/>
        <v>2</v>
      </c>
      <c r="N1566" s="52">
        <f t="shared" si="694"/>
        <v>46</v>
      </c>
      <c r="O1566" s="55">
        <f t="shared" ca="1" si="695"/>
        <v>46</v>
      </c>
      <c r="P1566" s="55" t="str">
        <f t="shared" ca="1" si="696"/>
        <v>2019.11</v>
      </c>
      <c r="Q1566" s="56">
        <f t="shared" si="697"/>
        <v>4028.7789000000002</v>
      </c>
      <c r="R1566" s="52">
        <f t="shared" ca="1" si="698"/>
        <v>-125</v>
      </c>
      <c r="S1566" s="52"/>
      <c r="T1566" s="52" t="str">
        <f t="shared" ca="1" si="699"/>
        <v/>
      </c>
      <c r="U1566" s="57" t="s">
        <v>178</v>
      </c>
      <c r="V1566" s="58">
        <f t="shared" ca="1" si="700"/>
        <v>0</v>
      </c>
      <c r="W1566" s="59"/>
      <c r="X1566" s="60"/>
      <c r="Y1566" s="61">
        <v>4028.7789000000002</v>
      </c>
      <c r="Z1566" s="56">
        <f t="shared" ca="1" si="710"/>
        <v>0</v>
      </c>
      <c r="AA1566" s="56">
        <f t="shared" ca="1" si="710"/>
        <v>0</v>
      </c>
      <c r="AB1566" s="56">
        <f t="shared" ca="1" si="710"/>
        <v>0</v>
      </c>
      <c r="AC1566" s="56">
        <f t="shared" ca="1" si="710"/>
        <v>0</v>
      </c>
      <c r="AD1566" s="56">
        <f t="shared" ca="1" si="710"/>
        <v>0</v>
      </c>
      <c r="AE1566" s="56">
        <f t="shared" ca="1" si="710"/>
        <v>0</v>
      </c>
      <c r="AF1566" s="56">
        <f t="shared" ca="1" si="710"/>
        <v>0</v>
      </c>
      <c r="AG1566" s="56">
        <f t="shared" ca="1" si="710"/>
        <v>0</v>
      </c>
      <c r="AH1566" s="56">
        <f t="shared" ca="1" si="710"/>
        <v>0</v>
      </c>
      <c r="AI1566" s="56">
        <f t="shared" ca="1" si="710"/>
        <v>0</v>
      </c>
      <c r="AJ1566" s="56">
        <f t="shared" ca="1" si="711"/>
        <v>0</v>
      </c>
      <c r="AK1566" s="56">
        <f t="shared" ca="1" si="711"/>
        <v>0</v>
      </c>
      <c r="AL1566" s="56">
        <f t="shared" ca="1" si="711"/>
        <v>0</v>
      </c>
      <c r="AM1566" s="56">
        <f t="shared" ca="1" si="711"/>
        <v>0</v>
      </c>
      <c r="AN1566" s="56">
        <f t="shared" ca="1" si="711"/>
        <v>0</v>
      </c>
      <c r="AO1566" s="56">
        <f t="shared" ca="1" si="711"/>
        <v>0</v>
      </c>
      <c r="AP1566" s="56">
        <f t="shared" ca="1" si="711"/>
        <v>0</v>
      </c>
      <c r="AQ1566" s="56">
        <f t="shared" ca="1" si="711"/>
        <v>0</v>
      </c>
      <c r="AR1566" s="56">
        <f t="shared" ca="1" si="711"/>
        <v>0</v>
      </c>
      <c r="AS1566" s="56">
        <f t="shared" ca="1" si="711"/>
        <v>0</v>
      </c>
      <c r="AT1566" s="56">
        <f t="shared" ca="1" si="712"/>
        <v>0</v>
      </c>
      <c r="AU1566" s="56">
        <f t="shared" ca="1" si="712"/>
        <v>0</v>
      </c>
      <c r="AV1566" s="56">
        <f t="shared" ca="1" si="712"/>
        <v>0</v>
      </c>
      <c r="AW1566" s="56">
        <f t="shared" ca="1" si="712"/>
        <v>0</v>
      </c>
      <c r="AX1566" s="56">
        <f t="shared" ca="1" si="712"/>
        <v>0</v>
      </c>
      <c r="AY1566" s="56">
        <f t="shared" ca="1" si="712"/>
        <v>0</v>
      </c>
      <c r="AZ1566" s="56">
        <f t="shared" ca="1" si="712"/>
        <v>0</v>
      </c>
      <c r="BA1566" s="56">
        <f t="shared" ca="1" si="712"/>
        <v>4028.7789000000002</v>
      </c>
      <c r="BB1566" s="56">
        <f t="shared" ca="1" si="712"/>
        <v>0</v>
      </c>
      <c r="BC1566" s="56">
        <f t="shared" ca="1" si="712"/>
        <v>0</v>
      </c>
      <c r="BD1566" s="56">
        <f t="shared" ca="1" si="712"/>
        <v>0</v>
      </c>
      <c r="BE1566" s="56">
        <f t="shared" ca="1" si="712"/>
        <v>0</v>
      </c>
      <c r="BF1566" s="56">
        <f t="shared" ca="1" si="712"/>
        <v>0</v>
      </c>
      <c r="BG1566" s="56">
        <f t="shared" ca="1" si="712"/>
        <v>0</v>
      </c>
      <c r="BH1566" s="1"/>
    </row>
    <row r="1567" spans="2:60" s="4" customFormat="1" ht="12" customHeight="1" x14ac:dyDescent="0.2">
      <c r="B1567" s="3" t="s">
        <v>1733</v>
      </c>
      <c r="C1567" s="4" t="s">
        <v>1733</v>
      </c>
      <c r="E1567" s="62"/>
      <c r="F1567" s="63" t="s">
        <v>1678</v>
      </c>
      <c r="G1567" s="50" t="s">
        <v>1678</v>
      </c>
      <c r="H1567" s="50" t="s">
        <v>1678</v>
      </c>
      <c r="I1567" s="51"/>
      <c r="J1567" s="52">
        <v>30</v>
      </c>
      <c r="K1567" s="52"/>
      <c r="L1567" s="53">
        <v>43788</v>
      </c>
      <c r="M1567" s="54">
        <f t="shared" si="693"/>
        <v>2</v>
      </c>
      <c r="N1567" s="52">
        <f t="shared" si="694"/>
        <v>47</v>
      </c>
      <c r="O1567" s="55">
        <f t="shared" ca="1" si="695"/>
        <v>47</v>
      </c>
      <c r="P1567" s="55" t="str">
        <f t="shared" ca="1" si="696"/>
        <v>2019.11</v>
      </c>
      <c r="Q1567" s="56">
        <f t="shared" si="697"/>
        <v>4028.7789000000002</v>
      </c>
      <c r="R1567" s="52">
        <f t="shared" ca="1" si="698"/>
        <v>-132</v>
      </c>
      <c r="S1567" s="52"/>
      <c r="T1567" s="52" t="str">
        <f t="shared" ca="1" si="699"/>
        <v/>
      </c>
      <c r="U1567" s="57" t="s">
        <v>178</v>
      </c>
      <c r="V1567" s="58">
        <f t="shared" ca="1" si="700"/>
        <v>0</v>
      </c>
      <c r="W1567" s="59"/>
      <c r="X1567" s="60"/>
      <c r="Y1567" s="61">
        <v>4028.7789000000002</v>
      </c>
      <c r="Z1567" s="56">
        <f t="shared" ca="1" si="710"/>
        <v>0</v>
      </c>
      <c r="AA1567" s="56">
        <f t="shared" ca="1" si="710"/>
        <v>0</v>
      </c>
      <c r="AB1567" s="56">
        <f t="shared" ca="1" si="710"/>
        <v>0</v>
      </c>
      <c r="AC1567" s="56">
        <f t="shared" ca="1" si="710"/>
        <v>0</v>
      </c>
      <c r="AD1567" s="56">
        <f t="shared" ca="1" si="710"/>
        <v>0</v>
      </c>
      <c r="AE1567" s="56">
        <f t="shared" ca="1" si="710"/>
        <v>0</v>
      </c>
      <c r="AF1567" s="56">
        <f t="shared" ca="1" si="710"/>
        <v>0</v>
      </c>
      <c r="AG1567" s="56">
        <f t="shared" ca="1" si="710"/>
        <v>0</v>
      </c>
      <c r="AH1567" s="56">
        <f t="shared" ca="1" si="710"/>
        <v>0</v>
      </c>
      <c r="AI1567" s="56">
        <f t="shared" ca="1" si="710"/>
        <v>0</v>
      </c>
      <c r="AJ1567" s="56">
        <f t="shared" ca="1" si="711"/>
        <v>0</v>
      </c>
      <c r="AK1567" s="56">
        <f t="shared" ca="1" si="711"/>
        <v>0</v>
      </c>
      <c r="AL1567" s="56">
        <f t="shared" ca="1" si="711"/>
        <v>0</v>
      </c>
      <c r="AM1567" s="56">
        <f t="shared" ca="1" si="711"/>
        <v>0</v>
      </c>
      <c r="AN1567" s="56">
        <f t="shared" ca="1" si="711"/>
        <v>0</v>
      </c>
      <c r="AO1567" s="56">
        <f t="shared" ca="1" si="711"/>
        <v>0</v>
      </c>
      <c r="AP1567" s="56">
        <f t="shared" ca="1" si="711"/>
        <v>0</v>
      </c>
      <c r="AQ1567" s="56">
        <f t="shared" ca="1" si="711"/>
        <v>0</v>
      </c>
      <c r="AR1567" s="56">
        <f t="shared" ca="1" si="711"/>
        <v>0</v>
      </c>
      <c r="AS1567" s="56">
        <f t="shared" ca="1" si="711"/>
        <v>0</v>
      </c>
      <c r="AT1567" s="56">
        <f t="shared" ca="1" si="712"/>
        <v>0</v>
      </c>
      <c r="AU1567" s="56">
        <f t="shared" ca="1" si="712"/>
        <v>0</v>
      </c>
      <c r="AV1567" s="56">
        <f t="shared" ca="1" si="712"/>
        <v>0</v>
      </c>
      <c r="AW1567" s="56">
        <f t="shared" ca="1" si="712"/>
        <v>0</v>
      </c>
      <c r="AX1567" s="56">
        <f t="shared" ca="1" si="712"/>
        <v>0</v>
      </c>
      <c r="AY1567" s="56">
        <f t="shared" ca="1" si="712"/>
        <v>0</v>
      </c>
      <c r="AZ1567" s="56">
        <f t="shared" ca="1" si="712"/>
        <v>0</v>
      </c>
      <c r="BA1567" s="56">
        <f t="shared" ca="1" si="712"/>
        <v>0</v>
      </c>
      <c r="BB1567" s="56">
        <f t="shared" ca="1" si="712"/>
        <v>4028.7789000000002</v>
      </c>
      <c r="BC1567" s="56">
        <f t="shared" ca="1" si="712"/>
        <v>0</v>
      </c>
      <c r="BD1567" s="56">
        <f t="shared" ca="1" si="712"/>
        <v>0</v>
      </c>
      <c r="BE1567" s="56">
        <f t="shared" ca="1" si="712"/>
        <v>0</v>
      </c>
      <c r="BF1567" s="56">
        <f t="shared" ca="1" si="712"/>
        <v>0</v>
      </c>
      <c r="BG1567" s="56">
        <f t="shared" ca="1" si="712"/>
        <v>0</v>
      </c>
      <c r="BH1567" s="1"/>
    </row>
    <row r="1568" spans="2:60" s="4" customFormat="1" ht="12" customHeight="1" x14ac:dyDescent="0.2">
      <c r="B1568" s="3" t="s">
        <v>1733</v>
      </c>
      <c r="C1568" s="4" t="s">
        <v>1733</v>
      </c>
      <c r="E1568" s="62"/>
      <c r="F1568" s="63" t="s">
        <v>1678</v>
      </c>
      <c r="G1568" s="50" t="s">
        <v>1678</v>
      </c>
      <c r="H1568" s="50" t="s">
        <v>1678</v>
      </c>
      <c r="I1568" s="51"/>
      <c r="J1568" s="52">
        <v>30</v>
      </c>
      <c r="K1568" s="52"/>
      <c r="L1568" s="53">
        <v>43795</v>
      </c>
      <c r="M1568" s="54">
        <f t="shared" si="693"/>
        <v>2</v>
      </c>
      <c r="N1568" s="52">
        <f t="shared" si="694"/>
        <v>48</v>
      </c>
      <c r="O1568" s="55">
        <f t="shared" ca="1" si="695"/>
        <v>48</v>
      </c>
      <c r="P1568" s="55" t="str">
        <f t="shared" ca="1" si="696"/>
        <v>2019.11</v>
      </c>
      <c r="Q1568" s="56">
        <f t="shared" si="697"/>
        <v>34028.778900000005</v>
      </c>
      <c r="R1568" s="52">
        <f t="shared" ca="1" si="698"/>
        <v>-139</v>
      </c>
      <c r="S1568" s="52"/>
      <c r="T1568" s="52" t="str">
        <f t="shared" ca="1" si="699"/>
        <v/>
      </c>
      <c r="U1568" s="57" t="s">
        <v>178</v>
      </c>
      <c r="V1568" s="58">
        <f t="shared" ca="1" si="700"/>
        <v>0</v>
      </c>
      <c r="W1568" s="59"/>
      <c r="X1568" s="60"/>
      <c r="Y1568" s="61">
        <v>34028.778900000005</v>
      </c>
      <c r="Z1568" s="56">
        <f t="shared" ca="1" si="710"/>
        <v>0</v>
      </c>
      <c r="AA1568" s="56">
        <f t="shared" ca="1" si="710"/>
        <v>0</v>
      </c>
      <c r="AB1568" s="56">
        <f t="shared" ca="1" si="710"/>
        <v>0</v>
      </c>
      <c r="AC1568" s="56">
        <f t="shared" ca="1" si="710"/>
        <v>0</v>
      </c>
      <c r="AD1568" s="56">
        <f t="shared" ca="1" si="710"/>
        <v>0</v>
      </c>
      <c r="AE1568" s="56">
        <f t="shared" ca="1" si="710"/>
        <v>0</v>
      </c>
      <c r="AF1568" s="56">
        <f t="shared" ca="1" si="710"/>
        <v>0</v>
      </c>
      <c r="AG1568" s="56">
        <f t="shared" ca="1" si="710"/>
        <v>0</v>
      </c>
      <c r="AH1568" s="56">
        <f t="shared" ca="1" si="710"/>
        <v>0</v>
      </c>
      <c r="AI1568" s="56">
        <f t="shared" ca="1" si="710"/>
        <v>0</v>
      </c>
      <c r="AJ1568" s="56">
        <f t="shared" ca="1" si="711"/>
        <v>0</v>
      </c>
      <c r="AK1568" s="56">
        <f t="shared" ca="1" si="711"/>
        <v>0</v>
      </c>
      <c r="AL1568" s="56">
        <f t="shared" ca="1" si="711"/>
        <v>0</v>
      </c>
      <c r="AM1568" s="56">
        <f t="shared" ca="1" si="711"/>
        <v>0</v>
      </c>
      <c r="AN1568" s="56">
        <f t="shared" ca="1" si="711"/>
        <v>0</v>
      </c>
      <c r="AO1568" s="56">
        <f t="shared" ca="1" si="711"/>
        <v>0</v>
      </c>
      <c r="AP1568" s="56">
        <f t="shared" ca="1" si="711"/>
        <v>0</v>
      </c>
      <c r="AQ1568" s="56">
        <f t="shared" ca="1" si="711"/>
        <v>0</v>
      </c>
      <c r="AR1568" s="56">
        <f t="shared" ca="1" si="711"/>
        <v>0</v>
      </c>
      <c r="AS1568" s="56">
        <f t="shared" ca="1" si="711"/>
        <v>0</v>
      </c>
      <c r="AT1568" s="56">
        <f t="shared" ca="1" si="712"/>
        <v>0</v>
      </c>
      <c r="AU1568" s="56">
        <f t="shared" ca="1" si="712"/>
        <v>0</v>
      </c>
      <c r="AV1568" s="56">
        <f t="shared" ca="1" si="712"/>
        <v>0</v>
      </c>
      <c r="AW1568" s="56">
        <f t="shared" ca="1" si="712"/>
        <v>0</v>
      </c>
      <c r="AX1568" s="56">
        <f t="shared" ca="1" si="712"/>
        <v>0</v>
      </c>
      <c r="AY1568" s="56">
        <f t="shared" ca="1" si="712"/>
        <v>0</v>
      </c>
      <c r="AZ1568" s="56">
        <f t="shared" ca="1" si="712"/>
        <v>0</v>
      </c>
      <c r="BA1568" s="56">
        <f t="shared" ca="1" si="712"/>
        <v>0</v>
      </c>
      <c r="BB1568" s="56">
        <f t="shared" ca="1" si="712"/>
        <v>0</v>
      </c>
      <c r="BC1568" s="56">
        <f t="shared" ca="1" si="712"/>
        <v>34028.778900000005</v>
      </c>
      <c r="BD1568" s="56">
        <f t="shared" ca="1" si="712"/>
        <v>0</v>
      </c>
      <c r="BE1568" s="56">
        <f t="shared" ca="1" si="712"/>
        <v>0</v>
      </c>
      <c r="BF1568" s="56">
        <f t="shared" ca="1" si="712"/>
        <v>0</v>
      </c>
      <c r="BG1568" s="56">
        <f t="shared" ca="1" si="712"/>
        <v>0</v>
      </c>
      <c r="BH1568" s="1"/>
    </row>
    <row r="1569" spans="2:60" s="4" customFormat="1" ht="12" customHeight="1" x14ac:dyDescent="0.2">
      <c r="B1569" s="3" t="s">
        <v>1733</v>
      </c>
      <c r="C1569" s="4" t="s">
        <v>1733</v>
      </c>
      <c r="E1569" s="62"/>
      <c r="F1569" s="63" t="s">
        <v>1678</v>
      </c>
      <c r="G1569" s="50" t="s">
        <v>1678</v>
      </c>
      <c r="H1569" s="50" t="s">
        <v>1678</v>
      </c>
      <c r="I1569" s="51"/>
      <c r="J1569" s="52">
        <v>30</v>
      </c>
      <c r="K1569" s="52"/>
      <c r="L1569" s="53">
        <v>43802</v>
      </c>
      <c r="M1569" s="54">
        <f t="shared" si="693"/>
        <v>2</v>
      </c>
      <c r="N1569" s="52">
        <f t="shared" si="694"/>
        <v>49</v>
      </c>
      <c r="O1569" s="55">
        <f t="shared" ca="1" si="695"/>
        <v>49</v>
      </c>
      <c r="P1569" s="55" t="str">
        <f t="shared" ca="1" si="696"/>
        <v>2019.12</v>
      </c>
      <c r="Q1569" s="56">
        <f t="shared" si="697"/>
        <v>152814.53364999997</v>
      </c>
      <c r="R1569" s="52">
        <f t="shared" ca="1" si="698"/>
        <v>-146</v>
      </c>
      <c r="S1569" s="52"/>
      <c r="T1569" s="52" t="str">
        <f t="shared" ca="1" si="699"/>
        <v/>
      </c>
      <c r="U1569" s="57" t="s">
        <v>178</v>
      </c>
      <c r="V1569" s="58">
        <f t="shared" ca="1" si="700"/>
        <v>0</v>
      </c>
      <c r="W1569" s="59"/>
      <c r="X1569" s="60"/>
      <c r="Y1569" s="61">
        <v>152814.53364999997</v>
      </c>
      <c r="Z1569" s="56">
        <f t="shared" ca="1" si="710"/>
        <v>0</v>
      </c>
      <c r="AA1569" s="56">
        <f t="shared" ca="1" si="710"/>
        <v>0</v>
      </c>
      <c r="AB1569" s="56">
        <f t="shared" ca="1" si="710"/>
        <v>0</v>
      </c>
      <c r="AC1569" s="56">
        <f t="shared" ca="1" si="710"/>
        <v>0</v>
      </c>
      <c r="AD1569" s="56">
        <f t="shared" ca="1" si="710"/>
        <v>0</v>
      </c>
      <c r="AE1569" s="56">
        <f t="shared" ca="1" si="710"/>
        <v>0</v>
      </c>
      <c r="AF1569" s="56">
        <f t="shared" ca="1" si="710"/>
        <v>0</v>
      </c>
      <c r="AG1569" s="56">
        <f t="shared" ca="1" si="710"/>
        <v>0</v>
      </c>
      <c r="AH1569" s="56">
        <f t="shared" ca="1" si="710"/>
        <v>0</v>
      </c>
      <c r="AI1569" s="56">
        <f t="shared" ca="1" si="710"/>
        <v>0</v>
      </c>
      <c r="AJ1569" s="56">
        <f t="shared" ca="1" si="711"/>
        <v>0</v>
      </c>
      <c r="AK1569" s="56">
        <f t="shared" ca="1" si="711"/>
        <v>0</v>
      </c>
      <c r="AL1569" s="56">
        <f t="shared" ca="1" si="711"/>
        <v>0</v>
      </c>
      <c r="AM1569" s="56">
        <f t="shared" ca="1" si="711"/>
        <v>0</v>
      </c>
      <c r="AN1569" s="56">
        <f t="shared" ca="1" si="711"/>
        <v>0</v>
      </c>
      <c r="AO1569" s="56">
        <f t="shared" ca="1" si="711"/>
        <v>0</v>
      </c>
      <c r="AP1569" s="56">
        <f t="shared" ca="1" si="711"/>
        <v>0</v>
      </c>
      <c r="AQ1569" s="56">
        <f t="shared" ca="1" si="711"/>
        <v>0</v>
      </c>
      <c r="AR1569" s="56">
        <f t="shared" ca="1" si="711"/>
        <v>0</v>
      </c>
      <c r="AS1569" s="56">
        <f t="shared" ca="1" si="711"/>
        <v>0</v>
      </c>
      <c r="AT1569" s="56">
        <f t="shared" ca="1" si="712"/>
        <v>0</v>
      </c>
      <c r="AU1569" s="56">
        <f t="shared" ca="1" si="712"/>
        <v>0</v>
      </c>
      <c r="AV1569" s="56">
        <f t="shared" ca="1" si="712"/>
        <v>0</v>
      </c>
      <c r="AW1569" s="56">
        <f t="shared" ca="1" si="712"/>
        <v>0</v>
      </c>
      <c r="AX1569" s="56">
        <f t="shared" ca="1" si="712"/>
        <v>0</v>
      </c>
      <c r="AY1569" s="56">
        <f t="shared" ca="1" si="712"/>
        <v>0</v>
      </c>
      <c r="AZ1569" s="56">
        <f t="shared" ca="1" si="712"/>
        <v>0</v>
      </c>
      <c r="BA1569" s="56">
        <f t="shared" ca="1" si="712"/>
        <v>0</v>
      </c>
      <c r="BB1569" s="56">
        <f t="shared" ca="1" si="712"/>
        <v>0</v>
      </c>
      <c r="BC1569" s="56">
        <f t="shared" ca="1" si="712"/>
        <v>0</v>
      </c>
      <c r="BD1569" s="56">
        <f t="shared" ca="1" si="712"/>
        <v>152814.53364999997</v>
      </c>
      <c r="BE1569" s="56">
        <f t="shared" ca="1" si="712"/>
        <v>0</v>
      </c>
      <c r="BF1569" s="56">
        <f t="shared" ca="1" si="712"/>
        <v>0</v>
      </c>
      <c r="BG1569" s="56">
        <f t="shared" ca="1" si="712"/>
        <v>0</v>
      </c>
      <c r="BH1569" s="1"/>
    </row>
    <row r="1570" spans="2:60" s="4" customFormat="1" ht="12" customHeight="1" x14ac:dyDescent="0.2">
      <c r="B1570" s="3" t="s">
        <v>1733</v>
      </c>
      <c r="C1570" s="4" t="s">
        <v>1733</v>
      </c>
      <c r="E1570" s="62"/>
      <c r="F1570" s="63" t="s">
        <v>1678</v>
      </c>
      <c r="G1570" s="50" t="s">
        <v>1678</v>
      </c>
      <c r="H1570" s="50" t="s">
        <v>1678</v>
      </c>
      <c r="I1570" s="51"/>
      <c r="J1570" s="52">
        <v>30</v>
      </c>
      <c r="K1570" s="52"/>
      <c r="L1570" s="53">
        <v>43809</v>
      </c>
      <c r="M1570" s="54">
        <f t="shared" si="693"/>
        <v>2</v>
      </c>
      <c r="N1570" s="52">
        <f t="shared" si="694"/>
        <v>50</v>
      </c>
      <c r="O1570" s="55">
        <f t="shared" ca="1" si="695"/>
        <v>50</v>
      </c>
      <c r="P1570" s="55" t="str">
        <f t="shared" ca="1" si="696"/>
        <v>2019.12</v>
      </c>
      <c r="Q1570" s="56">
        <f t="shared" si="697"/>
        <v>4028.7789000000002</v>
      </c>
      <c r="R1570" s="52">
        <f t="shared" ca="1" si="698"/>
        <v>-153</v>
      </c>
      <c r="S1570" s="52"/>
      <c r="T1570" s="52" t="str">
        <f t="shared" ca="1" si="699"/>
        <v/>
      </c>
      <c r="U1570" s="57" t="s">
        <v>178</v>
      </c>
      <c r="V1570" s="58">
        <f t="shared" ca="1" si="700"/>
        <v>0</v>
      </c>
      <c r="W1570" s="59"/>
      <c r="X1570" s="60"/>
      <c r="Y1570" s="61">
        <v>4028.7789000000002</v>
      </c>
      <c r="Z1570" s="56">
        <f t="shared" ca="1" si="710"/>
        <v>0</v>
      </c>
      <c r="AA1570" s="56">
        <f t="shared" ca="1" si="710"/>
        <v>0</v>
      </c>
      <c r="AB1570" s="56">
        <f t="shared" ca="1" si="710"/>
        <v>0</v>
      </c>
      <c r="AC1570" s="56">
        <f t="shared" ca="1" si="710"/>
        <v>0</v>
      </c>
      <c r="AD1570" s="56">
        <f t="shared" ca="1" si="710"/>
        <v>0</v>
      </c>
      <c r="AE1570" s="56">
        <f t="shared" ca="1" si="710"/>
        <v>0</v>
      </c>
      <c r="AF1570" s="56">
        <f t="shared" ca="1" si="710"/>
        <v>0</v>
      </c>
      <c r="AG1570" s="56">
        <f t="shared" ca="1" si="710"/>
        <v>0</v>
      </c>
      <c r="AH1570" s="56">
        <f t="shared" ca="1" si="710"/>
        <v>0</v>
      </c>
      <c r="AI1570" s="56">
        <f t="shared" ca="1" si="710"/>
        <v>0</v>
      </c>
      <c r="AJ1570" s="56">
        <f t="shared" ca="1" si="711"/>
        <v>0</v>
      </c>
      <c r="AK1570" s="56">
        <f t="shared" ca="1" si="711"/>
        <v>0</v>
      </c>
      <c r="AL1570" s="56">
        <f t="shared" ca="1" si="711"/>
        <v>0</v>
      </c>
      <c r="AM1570" s="56">
        <f t="shared" ca="1" si="711"/>
        <v>0</v>
      </c>
      <c r="AN1570" s="56">
        <f t="shared" ca="1" si="711"/>
        <v>0</v>
      </c>
      <c r="AO1570" s="56">
        <f t="shared" ca="1" si="711"/>
        <v>0</v>
      </c>
      <c r="AP1570" s="56">
        <f t="shared" ca="1" si="711"/>
        <v>0</v>
      </c>
      <c r="AQ1570" s="56">
        <f t="shared" ca="1" si="711"/>
        <v>0</v>
      </c>
      <c r="AR1570" s="56">
        <f t="shared" ca="1" si="711"/>
        <v>0</v>
      </c>
      <c r="AS1570" s="56">
        <f t="shared" ca="1" si="711"/>
        <v>0</v>
      </c>
      <c r="AT1570" s="56">
        <f t="shared" ca="1" si="712"/>
        <v>0</v>
      </c>
      <c r="AU1570" s="56">
        <f t="shared" ca="1" si="712"/>
        <v>0</v>
      </c>
      <c r="AV1570" s="56">
        <f t="shared" ca="1" si="712"/>
        <v>0</v>
      </c>
      <c r="AW1570" s="56">
        <f t="shared" ca="1" si="712"/>
        <v>0</v>
      </c>
      <c r="AX1570" s="56">
        <f t="shared" ca="1" si="712"/>
        <v>0</v>
      </c>
      <c r="AY1570" s="56">
        <f t="shared" ca="1" si="712"/>
        <v>0</v>
      </c>
      <c r="AZ1570" s="56">
        <f t="shared" ca="1" si="712"/>
        <v>0</v>
      </c>
      <c r="BA1570" s="56">
        <f t="shared" ca="1" si="712"/>
        <v>0</v>
      </c>
      <c r="BB1570" s="56">
        <f t="shared" ca="1" si="712"/>
        <v>0</v>
      </c>
      <c r="BC1570" s="56">
        <f t="shared" ca="1" si="712"/>
        <v>0</v>
      </c>
      <c r="BD1570" s="56">
        <f t="shared" ca="1" si="712"/>
        <v>0</v>
      </c>
      <c r="BE1570" s="56">
        <f t="shared" ca="1" si="712"/>
        <v>4028.7789000000002</v>
      </c>
      <c r="BF1570" s="56">
        <f t="shared" ca="1" si="712"/>
        <v>0</v>
      </c>
      <c r="BG1570" s="56">
        <f t="shared" ca="1" si="712"/>
        <v>0</v>
      </c>
      <c r="BH1570" s="1"/>
    </row>
    <row r="1571" spans="2:60" s="4" customFormat="1" ht="12" customHeight="1" x14ac:dyDescent="0.2">
      <c r="B1571" s="3" t="s">
        <v>1733</v>
      </c>
      <c r="C1571" s="4" t="s">
        <v>1733</v>
      </c>
      <c r="E1571" s="62"/>
      <c r="F1571" s="63" t="s">
        <v>1678</v>
      </c>
      <c r="G1571" s="50" t="s">
        <v>1678</v>
      </c>
      <c r="H1571" s="50" t="s">
        <v>1678</v>
      </c>
      <c r="I1571" s="51"/>
      <c r="J1571" s="52">
        <v>30</v>
      </c>
      <c r="K1571" s="52"/>
      <c r="L1571" s="53">
        <v>43816</v>
      </c>
      <c r="M1571" s="54">
        <f t="shared" si="693"/>
        <v>2</v>
      </c>
      <c r="N1571" s="52">
        <f t="shared" si="694"/>
        <v>51</v>
      </c>
      <c r="O1571" s="55">
        <f t="shared" ca="1" si="695"/>
        <v>51</v>
      </c>
      <c r="P1571" s="55" t="str">
        <f t="shared" ca="1" si="696"/>
        <v>2019.12</v>
      </c>
      <c r="Q1571" s="56">
        <f t="shared" si="697"/>
        <v>4028.7789000000002</v>
      </c>
      <c r="R1571" s="52">
        <f t="shared" ca="1" si="698"/>
        <v>-160</v>
      </c>
      <c r="S1571" s="52"/>
      <c r="T1571" s="52" t="str">
        <f t="shared" ca="1" si="699"/>
        <v/>
      </c>
      <c r="U1571" s="57" t="s">
        <v>178</v>
      </c>
      <c r="V1571" s="58">
        <f t="shared" ca="1" si="700"/>
        <v>0</v>
      </c>
      <c r="W1571" s="59"/>
      <c r="X1571" s="60"/>
      <c r="Y1571" s="61">
        <v>4028.7789000000002</v>
      </c>
      <c r="Z1571" s="56">
        <f t="shared" ca="1" si="710"/>
        <v>0</v>
      </c>
      <c r="AA1571" s="56">
        <f t="shared" ca="1" si="710"/>
        <v>0</v>
      </c>
      <c r="AB1571" s="56">
        <f t="shared" ca="1" si="710"/>
        <v>0</v>
      </c>
      <c r="AC1571" s="56">
        <f t="shared" ca="1" si="710"/>
        <v>0</v>
      </c>
      <c r="AD1571" s="56">
        <f t="shared" ca="1" si="710"/>
        <v>0</v>
      </c>
      <c r="AE1571" s="56">
        <f t="shared" ca="1" si="710"/>
        <v>0</v>
      </c>
      <c r="AF1571" s="56">
        <f t="shared" ca="1" si="710"/>
        <v>0</v>
      </c>
      <c r="AG1571" s="56">
        <f t="shared" ca="1" si="710"/>
        <v>0</v>
      </c>
      <c r="AH1571" s="56">
        <f t="shared" ca="1" si="710"/>
        <v>0</v>
      </c>
      <c r="AI1571" s="56">
        <f t="shared" ca="1" si="710"/>
        <v>0</v>
      </c>
      <c r="AJ1571" s="56">
        <f t="shared" ca="1" si="711"/>
        <v>0</v>
      </c>
      <c r="AK1571" s="56">
        <f t="shared" ca="1" si="711"/>
        <v>0</v>
      </c>
      <c r="AL1571" s="56">
        <f t="shared" ca="1" si="711"/>
        <v>0</v>
      </c>
      <c r="AM1571" s="56">
        <f t="shared" ca="1" si="711"/>
        <v>0</v>
      </c>
      <c r="AN1571" s="56">
        <f t="shared" ca="1" si="711"/>
        <v>0</v>
      </c>
      <c r="AO1571" s="56">
        <f t="shared" ca="1" si="711"/>
        <v>0</v>
      </c>
      <c r="AP1571" s="56">
        <f t="shared" ca="1" si="711"/>
        <v>0</v>
      </c>
      <c r="AQ1571" s="56">
        <f t="shared" ca="1" si="711"/>
        <v>0</v>
      </c>
      <c r="AR1571" s="56">
        <f t="shared" ca="1" si="711"/>
        <v>0</v>
      </c>
      <c r="AS1571" s="56">
        <f t="shared" ca="1" si="711"/>
        <v>0</v>
      </c>
      <c r="AT1571" s="56">
        <f t="shared" ca="1" si="712"/>
        <v>0</v>
      </c>
      <c r="AU1571" s="56">
        <f t="shared" ca="1" si="712"/>
        <v>0</v>
      </c>
      <c r="AV1571" s="56">
        <f t="shared" ca="1" si="712"/>
        <v>0</v>
      </c>
      <c r="AW1571" s="56">
        <f t="shared" ca="1" si="712"/>
        <v>0</v>
      </c>
      <c r="AX1571" s="56">
        <f t="shared" ca="1" si="712"/>
        <v>0</v>
      </c>
      <c r="AY1571" s="56">
        <f t="shared" ca="1" si="712"/>
        <v>0</v>
      </c>
      <c r="AZ1571" s="56">
        <f t="shared" ca="1" si="712"/>
        <v>0</v>
      </c>
      <c r="BA1571" s="56">
        <f t="shared" ca="1" si="712"/>
        <v>0</v>
      </c>
      <c r="BB1571" s="56">
        <f t="shared" ca="1" si="712"/>
        <v>0</v>
      </c>
      <c r="BC1571" s="56">
        <f t="shared" ca="1" si="712"/>
        <v>0</v>
      </c>
      <c r="BD1571" s="56">
        <f t="shared" ca="1" si="712"/>
        <v>0</v>
      </c>
      <c r="BE1571" s="56">
        <f t="shared" ca="1" si="712"/>
        <v>0</v>
      </c>
      <c r="BF1571" s="56">
        <f t="shared" ca="1" si="712"/>
        <v>4028.7789000000002</v>
      </c>
      <c r="BG1571" s="56">
        <f t="shared" ca="1" si="712"/>
        <v>0</v>
      </c>
      <c r="BH1571" s="1"/>
    </row>
    <row r="1572" spans="2:60" s="4" customFormat="1" ht="12" customHeight="1" x14ac:dyDescent="0.2">
      <c r="B1572" s="3" t="s">
        <v>1733</v>
      </c>
      <c r="C1572" s="4" t="s">
        <v>1733</v>
      </c>
      <c r="E1572" s="62"/>
      <c r="F1572" s="63" t="s">
        <v>1678</v>
      </c>
      <c r="G1572" s="50" t="s">
        <v>1678</v>
      </c>
      <c r="H1572" s="50" t="s">
        <v>1678</v>
      </c>
      <c r="I1572" s="51"/>
      <c r="J1572" s="52">
        <v>30</v>
      </c>
      <c r="K1572" s="52"/>
      <c r="L1572" s="53">
        <v>43823</v>
      </c>
      <c r="M1572" s="54">
        <f t="shared" si="693"/>
        <v>2</v>
      </c>
      <c r="N1572" s="52">
        <f t="shared" si="694"/>
        <v>52</v>
      </c>
      <c r="O1572" s="55">
        <f t="shared" ca="1" si="695"/>
        <v>52</v>
      </c>
      <c r="P1572" s="55" t="str">
        <f t="shared" ca="1" si="696"/>
        <v>2019.12</v>
      </c>
      <c r="Q1572" s="56">
        <f t="shared" si="697"/>
        <v>34028.778900000005</v>
      </c>
      <c r="R1572" s="52">
        <f t="shared" ca="1" si="698"/>
        <v>-167</v>
      </c>
      <c r="S1572" s="52"/>
      <c r="T1572" s="52" t="str">
        <f t="shared" ca="1" si="699"/>
        <v/>
      </c>
      <c r="U1572" s="57" t="s">
        <v>178</v>
      </c>
      <c r="V1572" s="58">
        <f t="shared" ca="1" si="700"/>
        <v>0</v>
      </c>
      <c r="W1572" s="59"/>
      <c r="X1572" s="60"/>
      <c r="Y1572" s="61">
        <v>34028.778900000005</v>
      </c>
      <c r="Z1572" s="56">
        <f t="shared" ca="1" si="710"/>
        <v>0</v>
      </c>
      <c r="AA1572" s="56">
        <f t="shared" ca="1" si="710"/>
        <v>0</v>
      </c>
      <c r="AB1572" s="56">
        <f t="shared" ca="1" si="710"/>
        <v>0</v>
      </c>
      <c r="AC1572" s="56">
        <f t="shared" ca="1" si="710"/>
        <v>0</v>
      </c>
      <c r="AD1572" s="56">
        <f t="shared" ca="1" si="710"/>
        <v>0</v>
      </c>
      <c r="AE1572" s="56">
        <f t="shared" ca="1" si="710"/>
        <v>0</v>
      </c>
      <c r="AF1572" s="56">
        <f t="shared" ca="1" si="710"/>
        <v>0</v>
      </c>
      <c r="AG1572" s="56">
        <f t="shared" ca="1" si="710"/>
        <v>0</v>
      </c>
      <c r="AH1572" s="56">
        <f t="shared" ca="1" si="710"/>
        <v>0</v>
      </c>
      <c r="AI1572" s="56">
        <f t="shared" ca="1" si="710"/>
        <v>0</v>
      </c>
      <c r="AJ1572" s="56">
        <f t="shared" ca="1" si="711"/>
        <v>0</v>
      </c>
      <c r="AK1572" s="56">
        <f t="shared" ca="1" si="711"/>
        <v>0</v>
      </c>
      <c r="AL1572" s="56">
        <f t="shared" ca="1" si="711"/>
        <v>0</v>
      </c>
      <c r="AM1572" s="56">
        <f t="shared" ca="1" si="711"/>
        <v>0</v>
      </c>
      <c r="AN1572" s="56">
        <f t="shared" ca="1" si="711"/>
        <v>0</v>
      </c>
      <c r="AO1572" s="56">
        <f t="shared" ca="1" si="711"/>
        <v>0</v>
      </c>
      <c r="AP1572" s="56">
        <f t="shared" ca="1" si="711"/>
        <v>0</v>
      </c>
      <c r="AQ1572" s="56">
        <f t="shared" ca="1" si="711"/>
        <v>0</v>
      </c>
      <c r="AR1572" s="56">
        <f t="shared" ca="1" si="711"/>
        <v>0</v>
      </c>
      <c r="AS1572" s="56">
        <f t="shared" ca="1" si="711"/>
        <v>0</v>
      </c>
      <c r="AT1572" s="56">
        <f t="shared" ca="1" si="712"/>
        <v>0</v>
      </c>
      <c r="AU1572" s="56">
        <f t="shared" ca="1" si="712"/>
        <v>0</v>
      </c>
      <c r="AV1572" s="56">
        <f t="shared" ca="1" si="712"/>
        <v>0</v>
      </c>
      <c r="AW1572" s="56">
        <f t="shared" ca="1" si="712"/>
        <v>0</v>
      </c>
      <c r="AX1572" s="56">
        <f t="shared" ca="1" si="712"/>
        <v>0</v>
      </c>
      <c r="AY1572" s="56">
        <f t="shared" ca="1" si="712"/>
        <v>0</v>
      </c>
      <c r="AZ1572" s="56">
        <f t="shared" ca="1" si="712"/>
        <v>0</v>
      </c>
      <c r="BA1572" s="56">
        <f t="shared" ca="1" si="712"/>
        <v>0</v>
      </c>
      <c r="BB1572" s="56">
        <f t="shared" ca="1" si="712"/>
        <v>0</v>
      </c>
      <c r="BC1572" s="56">
        <f t="shared" ca="1" si="712"/>
        <v>0</v>
      </c>
      <c r="BD1572" s="56">
        <f t="shared" ca="1" si="712"/>
        <v>0</v>
      </c>
      <c r="BE1572" s="56">
        <f t="shared" ca="1" si="712"/>
        <v>0</v>
      </c>
      <c r="BF1572" s="56">
        <f t="shared" ca="1" si="712"/>
        <v>0</v>
      </c>
      <c r="BG1572" s="56">
        <f t="shared" ca="1" si="712"/>
        <v>34028.778900000005</v>
      </c>
      <c r="BH1572" s="1"/>
    </row>
    <row r="1573" spans="2:60" s="4" customFormat="1" ht="12" customHeight="1" x14ac:dyDescent="0.2">
      <c r="B1573" s="3"/>
      <c r="E1573" s="62"/>
      <c r="F1573" s="63"/>
      <c r="G1573" s="50"/>
      <c r="H1573" s="50"/>
      <c r="I1573" s="51"/>
      <c r="J1573" s="52"/>
      <c r="K1573" s="52"/>
      <c r="L1573" s="53"/>
      <c r="M1573" s="54"/>
      <c r="N1573" s="52"/>
      <c r="O1573" s="55"/>
      <c r="P1573" s="55"/>
      <c r="Q1573" s="56"/>
      <c r="R1573" s="52"/>
      <c r="S1573" s="52"/>
      <c r="T1573" s="52"/>
      <c r="U1573" s="57"/>
      <c r="V1573" s="58"/>
      <c r="W1573" s="59"/>
      <c r="X1573" s="60"/>
      <c r="Y1573" s="61"/>
      <c r="Z1573" s="56"/>
      <c r="AA1573" s="56"/>
      <c r="AB1573" s="56"/>
      <c r="AC1573" s="56"/>
      <c r="AD1573" s="56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/>
      <c r="BF1573" s="56"/>
      <c r="BG1573" s="56"/>
      <c r="BH1573" s="1"/>
    </row>
    <row r="1574" spans="2:60" s="4" customFormat="1" ht="12" customHeight="1" x14ac:dyDescent="0.2">
      <c r="B1574" s="3" t="s">
        <v>1681</v>
      </c>
      <c r="C1574" s="4" t="s">
        <v>1681</v>
      </c>
      <c r="E1574" s="62"/>
      <c r="F1574" s="63" t="s">
        <v>1678</v>
      </c>
      <c r="G1574" s="50" t="s">
        <v>1678</v>
      </c>
      <c r="H1574" s="50" t="s">
        <v>1678</v>
      </c>
      <c r="I1574" s="51"/>
      <c r="J1574" s="52">
        <v>30</v>
      </c>
      <c r="K1574" s="52"/>
      <c r="L1574" s="53"/>
      <c r="M1574" s="54" t="str">
        <f t="shared" ref="M1574:M1612" si="713">IF(L1574="","-",WEEKDAY(L1574,2))</f>
        <v>-</v>
      </c>
      <c r="N1574" s="52">
        <f t="shared" ref="N1574:N1612" si="714">WEEKNUM(L1574)</f>
        <v>0</v>
      </c>
      <c r="O1574" s="55">
        <f t="shared" ref="O1574:O1612" ca="1" si="715">WEEKNUM(IF((L1574)&lt;$A$1825,$A$1825,(L1574)))</f>
        <v>28</v>
      </c>
      <c r="P1574" s="55" t="str">
        <f t="shared" ref="P1574:P1612" ca="1" si="716">YEAR(IF((L1574)&lt;$A$1825,$A$1825,(L1574)))&amp;"."&amp;MONTH(IF((L1574)&lt;$A$1825,$A$1825,(L1574)))</f>
        <v>2019.7</v>
      </c>
      <c r="Q1574" s="56">
        <f t="shared" ref="Q1574:Q1612" si="717">IF(U1574="PLN",Y1574/$A$1826,Y1574)</f>
        <v>0</v>
      </c>
      <c r="R1574" s="52" t="str">
        <f t="shared" ref="R1574:R1612" si="718">IF(L1574=0,"",IFERROR(_xlfn.DAYS($A$1825,L1574),""))</f>
        <v/>
      </c>
      <c r="S1574" s="52"/>
      <c r="T1574" s="52" t="str">
        <f t="shared" ref="T1574:T1612" si="719">IFERROR(IF(R1574&gt;0,"OV",""),0)</f>
        <v>OV</v>
      </c>
      <c r="U1574" s="57" t="s">
        <v>178</v>
      </c>
      <c r="V1574" s="58">
        <f t="shared" ref="V1574:V1612" ca="1" si="720">SUM(Y1574:BH1574)-Y1574*2</f>
        <v>0</v>
      </c>
      <c r="W1574" s="59"/>
      <c r="X1574" s="60"/>
      <c r="Y1574" s="61"/>
      <c r="Z1574" s="56">
        <f t="shared" ref="Z1574:AI1583" ca="1" si="721">IF($O1574-WEEKNUM(Z$1815)=0,$Y1574,0)</f>
        <v>0</v>
      </c>
      <c r="AA1574" s="56">
        <f t="shared" ca="1" si="721"/>
        <v>0</v>
      </c>
      <c r="AB1574" s="56">
        <f t="shared" ca="1" si="721"/>
        <v>0</v>
      </c>
      <c r="AC1574" s="56">
        <f t="shared" ca="1" si="721"/>
        <v>0</v>
      </c>
      <c r="AD1574" s="56">
        <f t="shared" ca="1" si="721"/>
        <v>0</v>
      </c>
      <c r="AE1574" s="56">
        <f t="shared" ca="1" si="721"/>
        <v>0</v>
      </c>
      <c r="AF1574" s="56">
        <f t="shared" ca="1" si="721"/>
        <v>0</v>
      </c>
      <c r="AG1574" s="56">
        <f t="shared" ca="1" si="721"/>
        <v>0</v>
      </c>
      <c r="AH1574" s="56">
        <f t="shared" ca="1" si="721"/>
        <v>0</v>
      </c>
      <c r="AI1574" s="56">
        <f t="shared" ca="1" si="721"/>
        <v>0</v>
      </c>
      <c r="AJ1574" s="56">
        <f t="shared" ref="AJ1574:AS1583" ca="1" si="722">IF($O1574-WEEKNUM(AJ$1815)=0,$Y1574,0)</f>
        <v>0</v>
      </c>
      <c r="AK1574" s="56">
        <f t="shared" ca="1" si="722"/>
        <v>0</v>
      </c>
      <c r="AL1574" s="56">
        <f t="shared" ca="1" si="722"/>
        <v>0</v>
      </c>
      <c r="AM1574" s="56">
        <f t="shared" ca="1" si="722"/>
        <v>0</v>
      </c>
      <c r="AN1574" s="56">
        <f t="shared" ca="1" si="722"/>
        <v>0</v>
      </c>
      <c r="AO1574" s="56">
        <f t="shared" ca="1" si="722"/>
        <v>0</v>
      </c>
      <c r="AP1574" s="56">
        <f t="shared" ca="1" si="722"/>
        <v>0</v>
      </c>
      <c r="AQ1574" s="56">
        <f t="shared" ca="1" si="722"/>
        <v>0</v>
      </c>
      <c r="AR1574" s="56">
        <f t="shared" ca="1" si="722"/>
        <v>0</v>
      </c>
      <c r="AS1574" s="56">
        <f t="shared" ca="1" si="722"/>
        <v>0</v>
      </c>
      <c r="AT1574" s="56">
        <f t="shared" ref="AT1574:BG1583" ca="1" si="723">IF($O1574-WEEKNUM(AT$1815)=0,$Y1574,0)</f>
        <v>0</v>
      </c>
      <c r="AU1574" s="56">
        <f t="shared" ca="1" si="723"/>
        <v>0</v>
      </c>
      <c r="AV1574" s="56">
        <f t="shared" ca="1" si="723"/>
        <v>0</v>
      </c>
      <c r="AW1574" s="56">
        <f t="shared" ca="1" si="723"/>
        <v>0</v>
      </c>
      <c r="AX1574" s="56">
        <f t="shared" ca="1" si="723"/>
        <v>0</v>
      </c>
      <c r="AY1574" s="56">
        <f t="shared" ca="1" si="723"/>
        <v>0</v>
      </c>
      <c r="AZ1574" s="56">
        <f t="shared" ca="1" si="723"/>
        <v>0</v>
      </c>
      <c r="BA1574" s="56">
        <f t="shared" ca="1" si="723"/>
        <v>0</v>
      </c>
      <c r="BB1574" s="56">
        <f t="shared" ca="1" si="723"/>
        <v>0</v>
      </c>
      <c r="BC1574" s="56">
        <f t="shared" ca="1" si="723"/>
        <v>0</v>
      </c>
      <c r="BD1574" s="56">
        <f t="shared" ca="1" si="723"/>
        <v>0</v>
      </c>
      <c r="BE1574" s="56">
        <f t="shared" ca="1" si="723"/>
        <v>0</v>
      </c>
      <c r="BF1574" s="56">
        <f t="shared" ca="1" si="723"/>
        <v>0</v>
      </c>
      <c r="BG1574" s="56">
        <f t="shared" ca="1" si="723"/>
        <v>0</v>
      </c>
      <c r="BH1574" s="1"/>
    </row>
    <row r="1575" spans="2:60" s="4" customFormat="1" ht="12" customHeight="1" x14ac:dyDescent="0.2">
      <c r="B1575" s="3" t="s">
        <v>1681</v>
      </c>
      <c r="C1575" s="4" t="s">
        <v>1681</v>
      </c>
      <c r="E1575" s="62"/>
      <c r="F1575" s="63" t="s">
        <v>1678</v>
      </c>
      <c r="G1575" s="50" t="s">
        <v>1678</v>
      </c>
      <c r="H1575" s="50" t="s">
        <v>1678</v>
      </c>
      <c r="I1575" s="51"/>
      <c r="J1575" s="52">
        <v>30</v>
      </c>
      <c r="K1575" s="52"/>
      <c r="L1575" s="53"/>
      <c r="M1575" s="54" t="str">
        <f t="shared" si="713"/>
        <v>-</v>
      </c>
      <c r="N1575" s="52">
        <f t="shared" si="714"/>
        <v>0</v>
      </c>
      <c r="O1575" s="55">
        <f t="shared" ca="1" si="715"/>
        <v>28</v>
      </c>
      <c r="P1575" s="55" t="str">
        <f t="shared" ca="1" si="716"/>
        <v>2019.7</v>
      </c>
      <c r="Q1575" s="56">
        <f t="shared" si="717"/>
        <v>0</v>
      </c>
      <c r="R1575" s="52" t="str">
        <f t="shared" si="718"/>
        <v/>
      </c>
      <c r="S1575" s="52"/>
      <c r="T1575" s="52" t="str">
        <f t="shared" si="719"/>
        <v>OV</v>
      </c>
      <c r="U1575" s="57" t="s">
        <v>178</v>
      </c>
      <c r="V1575" s="58">
        <f t="shared" ca="1" si="720"/>
        <v>0</v>
      </c>
      <c r="W1575" s="59"/>
      <c r="X1575" s="60"/>
      <c r="Y1575" s="61"/>
      <c r="Z1575" s="56">
        <f t="shared" ca="1" si="721"/>
        <v>0</v>
      </c>
      <c r="AA1575" s="56">
        <f t="shared" ca="1" si="721"/>
        <v>0</v>
      </c>
      <c r="AB1575" s="56">
        <f t="shared" ca="1" si="721"/>
        <v>0</v>
      </c>
      <c r="AC1575" s="56">
        <f t="shared" ca="1" si="721"/>
        <v>0</v>
      </c>
      <c r="AD1575" s="56">
        <f t="shared" ca="1" si="721"/>
        <v>0</v>
      </c>
      <c r="AE1575" s="56">
        <f t="shared" ca="1" si="721"/>
        <v>0</v>
      </c>
      <c r="AF1575" s="56">
        <f t="shared" ca="1" si="721"/>
        <v>0</v>
      </c>
      <c r="AG1575" s="56">
        <f t="shared" ca="1" si="721"/>
        <v>0</v>
      </c>
      <c r="AH1575" s="56">
        <f t="shared" ca="1" si="721"/>
        <v>0</v>
      </c>
      <c r="AI1575" s="56">
        <f t="shared" ca="1" si="721"/>
        <v>0</v>
      </c>
      <c r="AJ1575" s="56">
        <f t="shared" ca="1" si="722"/>
        <v>0</v>
      </c>
      <c r="AK1575" s="56">
        <f t="shared" ca="1" si="722"/>
        <v>0</v>
      </c>
      <c r="AL1575" s="56">
        <f t="shared" ca="1" si="722"/>
        <v>0</v>
      </c>
      <c r="AM1575" s="56">
        <f t="shared" ca="1" si="722"/>
        <v>0</v>
      </c>
      <c r="AN1575" s="56">
        <f t="shared" ca="1" si="722"/>
        <v>0</v>
      </c>
      <c r="AO1575" s="56">
        <f t="shared" ca="1" si="722"/>
        <v>0</v>
      </c>
      <c r="AP1575" s="56">
        <f t="shared" ca="1" si="722"/>
        <v>0</v>
      </c>
      <c r="AQ1575" s="56">
        <f t="shared" ca="1" si="722"/>
        <v>0</v>
      </c>
      <c r="AR1575" s="56">
        <f t="shared" ca="1" si="722"/>
        <v>0</v>
      </c>
      <c r="AS1575" s="56">
        <f t="shared" ca="1" si="722"/>
        <v>0</v>
      </c>
      <c r="AT1575" s="56">
        <f t="shared" ca="1" si="723"/>
        <v>0</v>
      </c>
      <c r="AU1575" s="56">
        <f t="shared" ca="1" si="723"/>
        <v>0</v>
      </c>
      <c r="AV1575" s="56">
        <f t="shared" ca="1" si="723"/>
        <v>0</v>
      </c>
      <c r="AW1575" s="56">
        <f t="shared" ca="1" si="723"/>
        <v>0</v>
      </c>
      <c r="AX1575" s="56">
        <f t="shared" ca="1" si="723"/>
        <v>0</v>
      </c>
      <c r="AY1575" s="56">
        <f t="shared" ca="1" si="723"/>
        <v>0</v>
      </c>
      <c r="AZ1575" s="56">
        <f t="shared" ca="1" si="723"/>
        <v>0</v>
      </c>
      <c r="BA1575" s="56">
        <f t="shared" ca="1" si="723"/>
        <v>0</v>
      </c>
      <c r="BB1575" s="56">
        <f t="shared" ca="1" si="723"/>
        <v>0</v>
      </c>
      <c r="BC1575" s="56">
        <f t="shared" ca="1" si="723"/>
        <v>0</v>
      </c>
      <c r="BD1575" s="56">
        <f t="shared" ca="1" si="723"/>
        <v>0</v>
      </c>
      <c r="BE1575" s="56">
        <f t="shared" ca="1" si="723"/>
        <v>0</v>
      </c>
      <c r="BF1575" s="56">
        <f t="shared" ca="1" si="723"/>
        <v>0</v>
      </c>
      <c r="BG1575" s="56">
        <f t="shared" ca="1" si="723"/>
        <v>0</v>
      </c>
      <c r="BH1575" s="1"/>
    </row>
    <row r="1576" spans="2:60" s="4" customFormat="1" ht="12" customHeight="1" x14ac:dyDescent="0.2">
      <c r="B1576" s="3" t="s">
        <v>1681</v>
      </c>
      <c r="C1576" s="4" t="s">
        <v>1681</v>
      </c>
      <c r="E1576" s="62"/>
      <c r="F1576" s="63" t="s">
        <v>1678</v>
      </c>
      <c r="G1576" s="50" t="s">
        <v>1678</v>
      </c>
      <c r="H1576" s="50" t="s">
        <v>1678</v>
      </c>
      <c r="I1576" s="51"/>
      <c r="J1576" s="52">
        <v>30</v>
      </c>
      <c r="K1576" s="52"/>
      <c r="L1576" s="53"/>
      <c r="M1576" s="54" t="str">
        <f t="shared" si="713"/>
        <v>-</v>
      </c>
      <c r="N1576" s="52">
        <f t="shared" si="714"/>
        <v>0</v>
      </c>
      <c r="O1576" s="55">
        <f t="shared" ca="1" si="715"/>
        <v>28</v>
      </c>
      <c r="P1576" s="55" t="str">
        <f t="shared" ca="1" si="716"/>
        <v>2019.7</v>
      </c>
      <c r="Q1576" s="56">
        <f t="shared" si="717"/>
        <v>0</v>
      </c>
      <c r="R1576" s="52" t="str">
        <f t="shared" si="718"/>
        <v/>
      </c>
      <c r="S1576" s="52"/>
      <c r="T1576" s="52" t="str">
        <f t="shared" si="719"/>
        <v>OV</v>
      </c>
      <c r="U1576" s="57" t="s">
        <v>178</v>
      </c>
      <c r="V1576" s="58">
        <f t="shared" ca="1" si="720"/>
        <v>0</v>
      </c>
      <c r="W1576" s="59"/>
      <c r="X1576" s="60"/>
      <c r="Y1576" s="61"/>
      <c r="Z1576" s="56">
        <f t="shared" ca="1" si="721"/>
        <v>0</v>
      </c>
      <c r="AA1576" s="56">
        <f t="shared" ca="1" si="721"/>
        <v>0</v>
      </c>
      <c r="AB1576" s="56">
        <f t="shared" ca="1" si="721"/>
        <v>0</v>
      </c>
      <c r="AC1576" s="56">
        <f t="shared" ca="1" si="721"/>
        <v>0</v>
      </c>
      <c r="AD1576" s="56">
        <f t="shared" ca="1" si="721"/>
        <v>0</v>
      </c>
      <c r="AE1576" s="56">
        <f t="shared" ca="1" si="721"/>
        <v>0</v>
      </c>
      <c r="AF1576" s="56">
        <f t="shared" ca="1" si="721"/>
        <v>0</v>
      </c>
      <c r="AG1576" s="56">
        <f t="shared" ca="1" si="721"/>
        <v>0</v>
      </c>
      <c r="AH1576" s="56">
        <f t="shared" ca="1" si="721"/>
        <v>0</v>
      </c>
      <c r="AI1576" s="56">
        <f t="shared" ca="1" si="721"/>
        <v>0</v>
      </c>
      <c r="AJ1576" s="56">
        <f t="shared" ca="1" si="722"/>
        <v>0</v>
      </c>
      <c r="AK1576" s="56">
        <f t="shared" ca="1" si="722"/>
        <v>0</v>
      </c>
      <c r="AL1576" s="56">
        <f t="shared" ca="1" si="722"/>
        <v>0</v>
      </c>
      <c r="AM1576" s="56">
        <f t="shared" ca="1" si="722"/>
        <v>0</v>
      </c>
      <c r="AN1576" s="56">
        <f t="shared" ca="1" si="722"/>
        <v>0</v>
      </c>
      <c r="AO1576" s="56">
        <f t="shared" ca="1" si="722"/>
        <v>0</v>
      </c>
      <c r="AP1576" s="56">
        <f t="shared" ca="1" si="722"/>
        <v>0</v>
      </c>
      <c r="AQ1576" s="56">
        <f t="shared" ca="1" si="722"/>
        <v>0</v>
      </c>
      <c r="AR1576" s="56">
        <f t="shared" ca="1" si="722"/>
        <v>0</v>
      </c>
      <c r="AS1576" s="56">
        <f t="shared" ca="1" si="722"/>
        <v>0</v>
      </c>
      <c r="AT1576" s="56">
        <f t="shared" ca="1" si="723"/>
        <v>0</v>
      </c>
      <c r="AU1576" s="56">
        <f t="shared" ca="1" si="723"/>
        <v>0</v>
      </c>
      <c r="AV1576" s="56">
        <f t="shared" ca="1" si="723"/>
        <v>0</v>
      </c>
      <c r="AW1576" s="56">
        <f t="shared" ca="1" si="723"/>
        <v>0</v>
      </c>
      <c r="AX1576" s="56">
        <f t="shared" ca="1" si="723"/>
        <v>0</v>
      </c>
      <c r="AY1576" s="56">
        <f t="shared" ca="1" si="723"/>
        <v>0</v>
      </c>
      <c r="AZ1576" s="56">
        <f t="shared" ca="1" si="723"/>
        <v>0</v>
      </c>
      <c r="BA1576" s="56">
        <f t="shared" ca="1" si="723"/>
        <v>0</v>
      </c>
      <c r="BB1576" s="56">
        <f t="shared" ca="1" si="723"/>
        <v>0</v>
      </c>
      <c r="BC1576" s="56">
        <f t="shared" ca="1" si="723"/>
        <v>0</v>
      </c>
      <c r="BD1576" s="56">
        <f t="shared" ca="1" si="723"/>
        <v>0</v>
      </c>
      <c r="BE1576" s="56">
        <f t="shared" ca="1" si="723"/>
        <v>0</v>
      </c>
      <c r="BF1576" s="56">
        <f t="shared" ca="1" si="723"/>
        <v>0</v>
      </c>
      <c r="BG1576" s="56">
        <f t="shared" ca="1" si="723"/>
        <v>0</v>
      </c>
      <c r="BH1576" s="1"/>
    </row>
    <row r="1577" spans="2:60" s="4" customFormat="1" ht="12" customHeight="1" x14ac:dyDescent="0.2">
      <c r="B1577" s="3" t="s">
        <v>1681</v>
      </c>
      <c r="C1577" s="4" t="s">
        <v>1681</v>
      </c>
      <c r="E1577" s="62"/>
      <c r="F1577" s="63" t="s">
        <v>1678</v>
      </c>
      <c r="G1577" s="50" t="s">
        <v>1678</v>
      </c>
      <c r="H1577" s="50" t="s">
        <v>1678</v>
      </c>
      <c r="I1577" s="51"/>
      <c r="J1577" s="52">
        <v>30</v>
      </c>
      <c r="K1577" s="52"/>
      <c r="L1577" s="53"/>
      <c r="M1577" s="54" t="str">
        <f t="shared" si="713"/>
        <v>-</v>
      </c>
      <c r="N1577" s="52">
        <f t="shared" si="714"/>
        <v>0</v>
      </c>
      <c r="O1577" s="55">
        <f t="shared" ca="1" si="715"/>
        <v>28</v>
      </c>
      <c r="P1577" s="55" t="str">
        <f t="shared" ca="1" si="716"/>
        <v>2019.7</v>
      </c>
      <c r="Q1577" s="56">
        <f t="shared" si="717"/>
        <v>0</v>
      </c>
      <c r="R1577" s="52" t="str">
        <f t="shared" si="718"/>
        <v/>
      </c>
      <c r="S1577" s="52"/>
      <c r="T1577" s="52" t="str">
        <f t="shared" si="719"/>
        <v>OV</v>
      </c>
      <c r="U1577" s="57" t="s">
        <v>178</v>
      </c>
      <c r="V1577" s="58">
        <f t="shared" ca="1" si="720"/>
        <v>0</v>
      </c>
      <c r="W1577" s="59"/>
      <c r="X1577" s="60"/>
      <c r="Y1577" s="61"/>
      <c r="Z1577" s="56">
        <f t="shared" ca="1" si="721"/>
        <v>0</v>
      </c>
      <c r="AA1577" s="56">
        <f t="shared" ca="1" si="721"/>
        <v>0</v>
      </c>
      <c r="AB1577" s="56">
        <f t="shared" ca="1" si="721"/>
        <v>0</v>
      </c>
      <c r="AC1577" s="56">
        <f t="shared" ca="1" si="721"/>
        <v>0</v>
      </c>
      <c r="AD1577" s="56">
        <f t="shared" ca="1" si="721"/>
        <v>0</v>
      </c>
      <c r="AE1577" s="56">
        <f t="shared" ca="1" si="721"/>
        <v>0</v>
      </c>
      <c r="AF1577" s="56">
        <f t="shared" ca="1" si="721"/>
        <v>0</v>
      </c>
      <c r="AG1577" s="56">
        <f t="shared" ca="1" si="721"/>
        <v>0</v>
      </c>
      <c r="AH1577" s="56">
        <f t="shared" ca="1" si="721"/>
        <v>0</v>
      </c>
      <c r="AI1577" s="56">
        <f t="shared" ca="1" si="721"/>
        <v>0</v>
      </c>
      <c r="AJ1577" s="56">
        <f t="shared" ca="1" si="722"/>
        <v>0</v>
      </c>
      <c r="AK1577" s="56">
        <f t="shared" ca="1" si="722"/>
        <v>0</v>
      </c>
      <c r="AL1577" s="56">
        <f t="shared" ca="1" si="722"/>
        <v>0</v>
      </c>
      <c r="AM1577" s="56">
        <f t="shared" ca="1" si="722"/>
        <v>0</v>
      </c>
      <c r="AN1577" s="56">
        <f t="shared" ca="1" si="722"/>
        <v>0</v>
      </c>
      <c r="AO1577" s="56">
        <f t="shared" ca="1" si="722"/>
        <v>0</v>
      </c>
      <c r="AP1577" s="56">
        <f t="shared" ca="1" si="722"/>
        <v>0</v>
      </c>
      <c r="AQ1577" s="56">
        <f t="shared" ca="1" si="722"/>
        <v>0</v>
      </c>
      <c r="AR1577" s="56">
        <f t="shared" ca="1" si="722"/>
        <v>0</v>
      </c>
      <c r="AS1577" s="56">
        <f t="shared" ca="1" si="722"/>
        <v>0</v>
      </c>
      <c r="AT1577" s="56">
        <f t="shared" ca="1" si="723"/>
        <v>0</v>
      </c>
      <c r="AU1577" s="56">
        <f t="shared" ca="1" si="723"/>
        <v>0</v>
      </c>
      <c r="AV1577" s="56">
        <f t="shared" ca="1" si="723"/>
        <v>0</v>
      </c>
      <c r="AW1577" s="56">
        <f t="shared" ca="1" si="723"/>
        <v>0</v>
      </c>
      <c r="AX1577" s="56">
        <f t="shared" ca="1" si="723"/>
        <v>0</v>
      </c>
      <c r="AY1577" s="56">
        <f t="shared" ca="1" si="723"/>
        <v>0</v>
      </c>
      <c r="AZ1577" s="56">
        <f t="shared" ca="1" si="723"/>
        <v>0</v>
      </c>
      <c r="BA1577" s="56">
        <f t="shared" ca="1" si="723"/>
        <v>0</v>
      </c>
      <c r="BB1577" s="56">
        <f t="shared" ca="1" si="723"/>
        <v>0</v>
      </c>
      <c r="BC1577" s="56">
        <f t="shared" ca="1" si="723"/>
        <v>0</v>
      </c>
      <c r="BD1577" s="56">
        <f t="shared" ca="1" si="723"/>
        <v>0</v>
      </c>
      <c r="BE1577" s="56">
        <f t="shared" ca="1" si="723"/>
        <v>0</v>
      </c>
      <c r="BF1577" s="56">
        <f t="shared" ca="1" si="723"/>
        <v>0</v>
      </c>
      <c r="BG1577" s="56">
        <f t="shared" ca="1" si="723"/>
        <v>0</v>
      </c>
      <c r="BH1577" s="1"/>
    </row>
    <row r="1578" spans="2:60" s="4" customFormat="1" ht="12" customHeight="1" x14ac:dyDescent="0.2">
      <c r="B1578" s="3" t="s">
        <v>1681</v>
      </c>
      <c r="C1578" s="4" t="s">
        <v>1681</v>
      </c>
      <c r="E1578" s="62"/>
      <c r="F1578" s="63" t="s">
        <v>1678</v>
      </c>
      <c r="G1578" s="50" t="s">
        <v>1678</v>
      </c>
      <c r="H1578" s="50" t="s">
        <v>1678</v>
      </c>
      <c r="I1578" s="51"/>
      <c r="J1578" s="52">
        <v>30</v>
      </c>
      <c r="K1578" s="52"/>
      <c r="L1578" s="53">
        <v>43585</v>
      </c>
      <c r="M1578" s="54">
        <f t="shared" si="713"/>
        <v>2</v>
      </c>
      <c r="N1578" s="52">
        <f t="shared" si="714"/>
        <v>18</v>
      </c>
      <c r="O1578" s="55">
        <f t="shared" ca="1" si="715"/>
        <v>28</v>
      </c>
      <c r="P1578" s="55" t="str">
        <f t="shared" ca="1" si="716"/>
        <v>2019.7</v>
      </c>
      <c r="Q1578" s="56">
        <f t="shared" si="717"/>
        <v>33550</v>
      </c>
      <c r="R1578" s="52">
        <f t="shared" ca="1" si="718"/>
        <v>71</v>
      </c>
      <c r="S1578" s="52"/>
      <c r="T1578" s="52" t="str">
        <f t="shared" ca="1" si="719"/>
        <v>OV</v>
      </c>
      <c r="U1578" s="57" t="s">
        <v>178</v>
      </c>
      <c r="V1578" s="58">
        <f t="shared" ca="1" si="720"/>
        <v>0</v>
      </c>
      <c r="W1578" s="59"/>
      <c r="X1578" s="60"/>
      <c r="Y1578" s="61">
        <f>44500-3000-3750-450-200-1400-350-1800</f>
        <v>33550</v>
      </c>
      <c r="Z1578" s="56">
        <f t="shared" ca="1" si="721"/>
        <v>0</v>
      </c>
      <c r="AA1578" s="56">
        <f t="shared" ca="1" si="721"/>
        <v>0</v>
      </c>
      <c r="AB1578" s="56">
        <f t="shared" ca="1" si="721"/>
        <v>0</v>
      </c>
      <c r="AC1578" s="56">
        <f t="shared" ca="1" si="721"/>
        <v>0</v>
      </c>
      <c r="AD1578" s="56">
        <f t="shared" ca="1" si="721"/>
        <v>0</v>
      </c>
      <c r="AE1578" s="56">
        <f t="shared" ca="1" si="721"/>
        <v>0</v>
      </c>
      <c r="AF1578" s="56">
        <f t="shared" ca="1" si="721"/>
        <v>0</v>
      </c>
      <c r="AG1578" s="56">
        <f t="shared" ca="1" si="721"/>
        <v>0</v>
      </c>
      <c r="AH1578" s="56">
        <f t="shared" ca="1" si="721"/>
        <v>0</v>
      </c>
      <c r="AI1578" s="56">
        <f t="shared" ca="1" si="721"/>
        <v>33550</v>
      </c>
      <c r="AJ1578" s="56">
        <f t="shared" ca="1" si="722"/>
        <v>0</v>
      </c>
      <c r="AK1578" s="56">
        <f t="shared" ca="1" si="722"/>
        <v>0</v>
      </c>
      <c r="AL1578" s="56">
        <f t="shared" ca="1" si="722"/>
        <v>0</v>
      </c>
      <c r="AM1578" s="56">
        <f t="shared" ca="1" si="722"/>
        <v>0</v>
      </c>
      <c r="AN1578" s="56">
        <f t="shared" ca="1" si="722"/>
        <v>0</v>
      </c>
      <c r="AO1578" s="56">
        <f t="shared" ca="1" si="722"/>
        <v>0</v>
      </c>
      <c r="AP1578" s="56">
        <f t="shared" ca="1" si="722"/>
        <v>0</v>
      </c>
      <c r="AQ1578" s="56">
        <f t="shared" ca="1" si="722"/>
        <v>0</v>
      </c>
      <c r="AR1578" s="56">
        <f t="shared" ca="1" si="722"/>
        <v>0</v>
      </c>
      <c r="AS1578" s="56">
        <f t="shared" ca="1" si="722"/>
        <v>0</v>
      </c>
      <c r="AT1578" s="56">
        <f t="shared" ca="1" si="723"/>
        <v>0</v>
      </c>
      <c r="AU1578" s="56">
        <f t="shared" ca="1" si="723"/>
        <v>0</v>
      </c>
      <c r="AV1578" s="56">
        <f t="shared" ca="1" si="723"/>
        <v>0</v>
      </c>
      <c r="AW1578" s="56">
        <f t="shared" ca="1" si="723"/>
        <v>0</v>
      </c>
      <c r="AX1578" s="56">
        <f t="shared" ca="1" si="723"/>
        <v>0</v>
      </c>
      <c r="AY1578" s="56">
        <f t="shared" ca="1" si="723"/>
        <v>0</v>
      </c>
      <c r="AZ1578" s="56">
        <f t="shared" ca="1" si="723"/>
        <v>0</v>
      </c>
      <c r="BA1578" s="56">
        <f t="shared" ca="1" si="723"/>
        <v>0</v>
      </c>
      <c r="BB1578" s="56">
        <f t="shared" ca="1" si="723"/>
        <v>0</v>
      </c>
      <c r="BC1578" s="56">
        <f t="shared" ca="1" si="723"/>
        <v>0</v>
      </c>
      <c r="BD1578" s="56">
        <f t="shared" ca="1" si="723"/>
        <v>0</v>
      </c>
      <c r="BE1578" s="56">
        <f t="shared" ca="1" si="723"/>
        <v>0</v>
      </c>
      <c r="BF1578" s="56">
        <f t="shared" ca="1" si="723"/>
        <v>0</v>
      </c>
      <c r="BG1578" s="56">
        <f t="shared" ca="1" si="723"/>
        <v>0</v>
      </c>
      <c r="BH1578" s="1"/>
    </row>
    <row r="1579" spans="2:60" s="4" customFormat="1" ht="12" customHeight="1" x14ac:dyDescent="0.2">
      <c r="B1579" s="3" t="s">
        <v>1681</v>
      </c>
      <c r="C1579" s="4" t="s">
        <v>1681</v>
      </c>
      <c r="E1579" s="62"/>
      <c r="F1579" s="63" t="s">
        <v>1678</v>
      </c>
      <c r="G1579" s="50" t="s">
        <v>1678</v>
      </c>
      <c r="H1579" s="50" t="s">
        <v>1678</v>
      </c>
      <c r="I1579" s="51"/>
      <c r="J1579" s="52">
        <v>30</v>
      </c>
      <c r="K1579" s="52"/>
      <c r="L1579" s="53">
        <v>43592</v>
      </c>
      <c r="M1579" s="54">
        <f t="shared" si="713"/>
        <v>2</v>
      </c>
      <c r="N1579" s="52">
        <f t="shared" si="714"/>
        <v>19</v>
      </c>
      <c r="O1579" s="55">
        <f t="shared" ca="1" si="715"/>
        <v>28</v>
      </c>
      <c r="P1579" s="55" t="str">
        <f t="shared" ca="1" si="716"/>
        <v>2019.7</v>
      </c>
      <c r="Q1579" s="56">
        <f t="shared" si="717"/>
        <v>31785.137349999997</v>
      </c>
      <c r="R1579" s="52">
        <f t="shared" ca="1" si="718"/>
        <v>64</v>
      </c>
      <c r="S1579" s="52"/>
      <c r="T1579" s="52" t="str">
        <f t="shared" ca="1" si="719"/>
        <v>OV</v>
      </c>
      <c r="U1579" s="57" t="s">
        <v>178</v>
      </c>
      <c r="V1579" s="58">
        <f t="shared" ca="1" si="720"/>
        <v>0</v>
      </c>
      <c r="W1579" s="59"/>
      <c r="X1579" s="60"/>
      <c r="Y1579" s="61">
        <f>41369.13735-3000-500-580-650-1000-400-1000-754-200-1500</f>
        <v>31785.137349999997</v>
      </c>
      <c r="Z1579" s="56">
        <f t="shared" ca="1" si="721"/>
        <v>0</v>
      </c>
      <c r="AA1579" s="56">
        <f t="shared" ca="1" si="721"/>
        <v>0</v>
      </c>
      <c r="AB1579" s="56">
        <f t="shared" ca="1" si="721"/>
        <v>0</v>
      </c>
      <c r="AC1579" s="56">
        <f t="shared" ca="1" si="721"/>
        <v>0</v>
      </c>
      <c r="AD1579" s="56">
        <f t="shared" ca="1" si="721"/>
        <v>0</v>
      </c>
      <c r="AE1579" s="56">
        <f t="shared" ca="1" si="721"/>
        <v>0</v>
      </c>
      <c r="AF1579" s="56">
        <f t="shared" ca="1" si="721"/>
        <v>0</v>
      </c>
      <c r="AG1579" s="56">
        <f t="shared" ca="1" si="721"/>
        <v>0</v>
      </c>
      <c r="AH1579" s="56">
        <f t="shared" ca="1" si="721"/>
        <v>0</v>
      </c>
      <c r="AI1579" s="56">
        <f t="shared" ca="1" si="721"/>
        <v>31785.137349999997</v>
      </c>
      <c r="AJ1579" s="56">
        <f t="shared" ca="1" si="722"/>
        <v>0</v>
      </c>
      <c r="AK1579" s="56">
        <f t="shared" ca="1" si="722"/>
        <v>0</v>
      </c>
      <c r="AL1579" s="56">
        <f t="shared" ca="1" si="722"/>
        <v>0</v>
      </c>
      <c r="AM1579" s="56">
        <f t="shared" ca="1" si="722"/>
        <v>0</v>
      </c>
      <c r="AN1579" s="56">
        <f t="shared" ca="1" si="722"/>
        <v>0</v>
      </c>
      <c r="AO1579" s="56">
        <f t="shared" ca="1" si="722"/>
        <v>0</v>
      </c>
      <c r="AP1579" s="56">
        <f t="shared" ca="1" si="722"/>
        <v>0</v>
      </c>
      <c r="AQ1579" s="56">
        <f t="shared" ca="1" si="722"/>
        <v>0</v>
      </c>
      <c r="AR1579" s="56">
        <f t="shared" ca="1" si="722"/>
        <v>0</v>
      </c>
      <c r="AS1579" s="56">
        <f t="shared" ca="1" si="722"/>
        <v>0</v>
      </c>
      <c r="AT1579" s="56">
        <f t="shared" ca="1" si="723"/>
        <v>0</v>
      </c>
      <c r="AU1579" s="56">
        <f t="shared" ca="1" si="723"/>
        <v>0</v>
      </c>
      <c r="AV1579" s="56">
        <f t="shared" ca="1" si="723"/>
        <v>0</v>
      </c>
      <c r="AW1579" s="56">
        <f t="shared" ca="1" si="723"/>
        <v>0</v>
      </c>
      <c r="AX1579" s="56">
        <f t="shared" ca="1" si="723"/>
        <v>0</v>
      </c>
      <c r="AY1579" s="56">
        <f t="shared" ca="1" si="723"/>
        <v>0</v>
      </c>
      <c r="AZ1579" s="56">
        <f t="shared" ca="1" si="723"/>
        <v>0</v>
      </c>
      <c r="BA1579" s="56">
        <f t="shared" ca="1" si="723"/>
        <v>0</v>
      </c>
      <c r="BB1579" s="56">
        <f t="shared" ca="1" si="723"/>
        <v>0</v>
      </c>
      <c r="BC1579" s="56">
        <f t="shared" ca="1" si="723"/>
        <v>0</v>
      </c>
      <c r="BD1579" s="56">
        <f t="shared" ca="1" si="723"/>
        <v>0</v>
      </c>
      <c r="BE1579" s="56">
        <f t="shared" ca="1" si="723"/>
        <v>0</v>
      </c>
      <c r="BF1579" s="56">
        <f t="shared" ca="1" si="723"/>
        <v>0</v>
      </c>
      <c r="BG1579" s="56">
        <f t="shared" ca="1" si="723"/>
        <v>0</v>
      </c>
      <c r="BH1579" s="1"/>
    </row>
    <row r="1580" spans="2:60" s="4" customFormat="1" ht="12" customHeight="1" x14ac:dyDescent="0.2">
      <c r="B1580" s="3" t="s">
        <v>1681</v>
      </c>
      <c r="C1580" s="4" t="s">
        <v>1681</v>
      </c>
      <c r="E1580" s="62"/>
      <c r="F1580" s="63" t="s">
        <v>1678</v>
      </c>
      <c r="G1580" s="50" t="s">
        <v>1678</v>
      </c>
      <c r="H1580" s="50" t="s">
        <v>1678</v>
      </c>
      <c r="I1580" s="51"/>
      <c r="J1580" s="52">
        <v>30</v>
      </c>
      <c r="K1580" s="52"/>
      <c r="L1580" s="53">
        <v>43599</v>
      </c>
      <c r="M1580" s="54">
        <f t="shared" si="713"/>
        <v>2</v>
      </c>
      <c r="N1580" s="52">
        <f t="shared" si="714"/>
        <v>20</v>
      </c>
      <c r="O1580" s="55">
        <f t="shared" ca="1" si="715"/>
        <v>28</v>
      </c>
      <c r="P1580" s="55" t="str">
        <f t="shared" ca="1" si="716"/>
        <v>2019.7</v>
      </c>
      <c r="Q1580" s="56">
        <f t="shared" si="717"/>
        <v>26447.736349999999</v>
      </c>
      <c r="R1580" s="52">
        <f t="shared" ca="1" si="718"/>
        <v>57</v>
      </c>
      <c r="S1580" s="52"/>
      <c r="T1580" s="52" t="str">
        <f t="shared" ca="1" si="719"/>
        <v>OV</v>
      </c>
      <c r="U1580" s="57" t="s">
        <v>178</v>
      </c>
      <c r="V1580" s="58">
        <f t="shared" ca="1" si="720"/>
        <v>0</v>
      </c>
      <c r="W1580" s="59"/>
      <c r="X1580" s="60"/>
      <c r="Y1580" s="61">
        <f>50226.73635-674-500-300-255-10000-700-5000-6000-350</f>
        <v>26447.736349999999</v>
      </c>
      <c r="Z1580" s="56">
        <f t="shared" ca="1" si="721"/>
        <v>0</v>
      </c>
      <c r="AA1580" s="56">
        <f t="shared" ca="1" si="721"/>
        <v>0</v>
      </c>
      <c r="AB1580" s="56">
        <f t="shared" ca="1" si="721"/>
        <v>0</v>
      </c>
      <c r="AC1580" s="56">
        <f t="shared" ca="1" si="721"/>
        <v>0</v>
      </c>
      <c r="AD1580" s="56">
        <f t="shared" ca="1" si="721"/>
        <v>0</v>
      </c>
      <c r="AE1580" s="56">
        <f t="shared" ca="1" si="721"/>
        <v>0</v>
      </c>
      <c r="AF1580" s="56">
        <f t="shared" ca="1" si="721"/>
        <v>0</v>
      </c>
      <c r="AG1580" s="56">
        <f t="shared" ca="1" si="721"/>
        <v>0</v>
      </c>
      <c r="AH1580" s="56">
        <f t="shared" ca="1" si="721"/>
        <v>0</v>
      </c>
      <c r="AI1580" s="56">
        <f t="shared" ca="1" si="721"/>
        <v>26447.736349999999</v>
      </c>
      <c r="AJ1580" s="56">
        <f t="shared" ca="1" si="722"/>
        <v>0</v>
      </c>
      <c r="AK1580" s="56">
        <f t="shared" ca="1" si="722"/>
        <v>0</v>
      </c>
      <c r="AL1580" s="56">
        <f t="shared" ca="1" si="722"/>
        <v>0</v>
      </c>
      <c r="AM1580" s="56">
        <f t="shared" ca="1" si="722"/>
        <v>0</v>
      </c>
      <c r="AN1580" s="56">
        <f t="shared" ca="1" si="722"/>
        <v>0</v>
      </c>
      <c r="AO1580" s="56">
        <f t="shared" ca="1" si="722"/>
        <v>0</v>
      </c>
      <c r="AP1580" s="56">
        <f t="shared" ca="1" si="722"/>
        <v>0</v>
      </c>
      <c r="AQ1580" s="56">
        <f t="shared" ca="1" si="722"/>
        <v>0</v>
      </c>
      <c r="AR1580" s="56">
        <f t="shared" ca="1" si="722"/>
        <v>0</v>
      </c>
      <c r="AS1580" s="56">
        <f t="shared" ca="1" si="722"/>
        <v>0</v>
      </c>
      <c r="AT1580" s="56">
        <f t="shared" ca="1" si="723"/>
        <v>0</v>
      </c>
      <c r="AU1580" s="56">
        <f t="shared" ca="1" si="723"/>
        <v>0</v>
      </c>
      <c r="AV1580" s="56">
        <f t="shared" ca="1" si="723"/>
        <v>0</v>
      </c>
      <c r="AW1580" s="56">
        <f t="shared" ca="1" si="723"/>
        <v>0</v>
      </c>
      <c r="AX1580" s="56">
        <f t="shared" ca="1" si="723"/>
        <v>0</v>
      </c>
      <c r="AY1580" s="56">
        <f t="shared" ca="1" si="723"/>
        <v>0</v>
      </c>
      <c r="AZ1580" s="56">
        <f t="shared" ca="1" si="723"/>
        <v>0</v>
      </c>
      <c r="BA1580" s="56">
        <f t="shared" ca="1" si="723"/>
        <v>0</v>
      </c>
      <c r="BB1580" s="56">
        <f t="shared" ca="1" si="723"/>
        <v>0</v>
      </c>
      <c r="BC1580" s="56">
        <f t="shared" ca="1" si="723"/>
        <v>0</v>
      </c>
      <c r="BD1580" s="56">
        <f t="shared" ca="1" si="723"/>
        <v>0</v>
      </c>
      <c r="BE1580" s="56">
        <f t="shared" ca="1" si="723"/>
        <v>0</v>
      </c>
      <c r="BF1580" s="56">
        <f t="shared" ca="1" si="723"/>
        <v>0</v>
      </c>
      <c r="BG1580" s="56">
        <f t="shared" ca="1" si="723"/>
        <v>0</v>
      </c>
      <c r="BH1580" s="1"/>
    </row>
    <row r="1581" spans="2:60" s="4" customFormat="1" ht="12" customHeight="1" x14ac:dyDescent="0.2">
      <c r="B1581" s="3" t="s">
        <v>1681</v>
      </c>
      <c r="C1581" s="4" t="s">
        <v>1681</v>
      </c>
      <c r="E1581" s="62"/>
      <c r="F1581" s="63" t="s">
        <v>1678</v>
      </c>
      <c r="G1581" s="50" t="s">
        <v>1678</v>
      </c>
      <c r="H1581" s="50" t="s">
        <v>1678</v>
      </c>
      <c r="I1581" s="51"/>
      <c r="J1581" s="52">
        <v>30</v>
      </c>
      <c r="K1581" s="52"/>
      <c r="L1581" s="53">
        <v>43606</v>
      </c>
      <c r="M1581" s="54">
        <f t="shared" si="713"/>
        <v>2</v>
      </c>
      <c r="N1581" s="52">
        <f t="shared" si="714"/>
        <v>21</v>
      </c>
      <c r="O1581" s="55">
        <f t="shared" ca="1" si="715"/>
        <v>28</v>
      </c>
      <c r="P1581" s="55" t="str">
        <f t="shared" ca="1" si="716"/>
        <v>2019.7</v>
      </c>
      <c r="Q1581" s="56">
        <f t="shared" si="717"/>
        <v>0</v>
      </c>
      <c r="R1581" s="52">
        <f t="shared" ca="1" si="718"/>
        <v>50</v>
      </c>
      <c r="S1581" s="52"/>
      <c r="T1581" s="52" t="str">
        <f t="shared" ca="1" si="719"/>
        <v>OV</v>
      </c>
      <c r="U1581" s="57" t="s">
        <v>178</v>
      </c>
      <c r="V1581" s="58">
        <f t="shared" ca="1" si="720"/>
        <v>0</v>
      </c>
      <c r="W1581" s="59"/>
      <c r="X1581" s="60"/>
      <c r="Y1581" s="61"/>
      <c r="Z1581" s="56">
        <f t="shared" ca="1" si="721"/>
        <v>0</v>
      </c>
      <c r="AA1581" s="56">
        <f t="shared" ca="1" si="721"/>
        <v>0</v>
      </c>
      <c r="AB1581" s="56">
        <f t="shared" ca="1" si="721"/>
        <v>0</v>
      </c>
      <c r="AC1581" s="56">
        <f t="shared" ca="1" si="721"/>
        <v>0</v>
      </c>
      <c r="AD1581" s="56">
        <f t="shared" ca="1" si="721"/>
        <v>0</v>
      </c>
      <c r="AE1581" s="56">
        <f t="shared" ca="1" si="721"/>
        <v>0</v>
      </c>
      <c r="AF1581" s="56">
        <f t="shared" ca="1" si="721"/>
        <v>0</v>
      </c>
      <c r="AG1581" s="56">
        <f t="shared" ca="1" si="721"/>
        <v>0</v>
      </c>
      <c r="AH1581" s="56">
        <f t="shared" ca="1" si="721"/>
        <v>0</v>
      </c>
      <c r="AI1581" s="56">
        <f t="shared" ca="1" si="721"/>
        <v>0</v>
      </c>
      <c r="AJ1581" s="56">
        <f t="shared" ca="1" si="722"/>
        <v>0</v>
      </c>
      <c r="AK1581" s="56">
        <f t="shared" ca="1" si="722"/>
        <v>0</v>
      </c>
      <c r="AL1581" s="56">
        <f t="shared" ca="1" si="722"/>
        <v>0</v>
      </c>
      <c r="AM1581" s="56">
        <f t="shared" ca="1" si="722"/>
        <v>0</v>
      </c>
      <c r="AN1581" s="56">
        <f t="shared" ca="1" si="722"/>
        <v>0</v>
      </c>
      <c r="AO1581" s="56">
        <f t="shared" ca="1" si="722"/>
        <v>0</v>
      </c>
      <c r="AP1581" s="56">
        <f t="shared" ca="1" si="722"/>
        <v>0</v>
      </c>
      <c r="AQ1581" s="56">
        <f t="shared" ca="1" si="722"/>
        <v>0</v>
      </c>
      <c r="AR1581" s="56">
        <f t="shared" ca="1" si="722"/>
        <v>0</v>
      </c>
      <c r="AS1581" s="56">
        <f t="shared" ca="1" si="722"/>
        <v>0</v>
      </c>
      <c r="AT1581" s="56">
        <f t="shared" ca="1" si="723"/>
        <v>0</v>
      </c>
      <c r="AU1581" s="56">
        <f t="shared" ca="1" si="723"/>
        <v>0</v>
      </c>
      <c r="AV1581" s="56">
        <f t="shared" ca="1" si="723"/>
        <v>0</v>
      </c>
      <c r="AW1581" s="56">
        <f t="shared" ca="1" si="723"/>
        <v>0</v>
      </c>
      <c r="AX1581" s="56">
        <f t="shared" ca="1" si="723"/>
        <v>0</v>
      </c>
      <c r="AY1581" s="56">
        <f t="shared" ca="1" si="723"/>
        <v>0</v>
      </c>
      <c r="AZ1581" s="56">
        <f t="shared" ca="1" si="723"/>
        <v>0</v>
      </c>
      <c r="BA1581" s="56">
        <f t="shared" ca="1" si="723"/>
        <v>0</v>
      </c>
      <c r="BB1581" s="56">
        <f t="shared" ca="1" si="723"/>
        <v>0</v>
      </c>
      <c r="BC1581" s="56">
        <f t="shared" ca="1" si="723"/>
        <v>0</v>
      </c>
      <c r="BD1581" s="56">
        <f t="shared" ca="1" si="723"/>
        <v>0</v>
      </c>
      <c r="BE1581" s="56">
        <f t="shared" ca="1" si="723"/>
        <v>0</v>
      </c>
      <c r="BF1581" s="56">
        <f t="shared" ca="1" si="723"/>
        <v>0</v>
      </c>
      <c r="BG1581" s="56">
        <f t="shared" ca="1" si="723"/>
        <v>0</v>
      </c>
      <c r="BH1581" s="1"/>
    </row>
    <row r="1582" spans="2:60" s="4" customFormat="1" ht="12" customHeight="1" x14ac:dyDescent="0.2">
      <c r="B1582" s="3" t="s">
        <v>1681</v>
      </c>
      <c r="C1582" s="4" t="s">
        <v>1681</v>
      </c>
      <c r="E1582" s="62"/>
      <c r="F1582" s="63" t="s">
        <v>1678</v>
      </c>
      <c r="G1582" s="50" t="s">
        <v>1678</v>
      </c>
      <c r="H1582" s="50" t="s">
        <v>1678</v>
      </c>
      <c r="I1582" s="51"/>
      <c r="J1582" s="52">
        <v>30</v>
      </c>
      <c r="K1582" s="52"/>
      <c r="L1582" s="53">
        <v>43613</v>
      </c>
      <c r="M1582" s="54">
        <f t="shared" si="713"/>
        <v>2</v>
      </c>
      <c r="N1582" s="52">
        <f t="shared" si="714"/>
        <v>22</v>
      </c>
      <c r="O1582" s="55">
        <f t="shared" ca="1" si="715"/>
        <v>28</v>
      </c>
      <c r="P1582" s="55" t="str">
        <f t="shared" ca="1" si="716"/>
        <v>2019.7</v>
      </c>
      <c r="Q1582" s="56">
        <f t="shared" si="717"/>
        <v>40019.582895959997</v>
      </c>
      <c r="R1582" s="52">
        <f t="shared" ca="1" si="718"/>
        <v>43</v>
      </c>
      <c r="S1582" s="52"/>
      <c r="T1582" s="52" t="str">
        <f t="shared" ca="1" si="719"/>
        <v>OV</v>
      </c>
      <c r="U1582" s="57" t="s">
        <v>178</v>
      </c>
      <c r="V1582" s="58">
        <f t="shared" ca="1" si="720"/>
        <v>0</v>
      </c>
      <c r="W1582" s="59"/>
      <c r="X1582" s="60"/>
      <c r="Y1582" s="61">
        <f>41519.58289596-1500</f>
        <v>40019.582895959997</v>
      </c>
      <c r="Z1582" s="56">
        <f t="shared" ca="1" si="721"/>
        <v>0</v>
      </c>
      <c r="AA1582" s="56">
        <f t="shared" ca="1" si="721"/>
        <v>0</v>
      </c>
      <c r="AB1582" s="56">
        <f t="shared" ca="1" si="721"/>
        <v>0</v>
      </c>
      <c r="AC1582" s="56">
        <f t="shared" ca="1" si="721"/>
        <v>0</v>
      </c>
      <c r="AD1582" s="56">
        <f t="shared" ca="1" si="721"/>
        <v>0</v>
      </c>
      <c r="AE1582" s="56">
        <f t="shared" ca="1" si="721"/>
        <v>0</v>
      </c>
      <c r="AF1582" s="56">
        <f t="shared" ca="1" si="721"/>
        <v>0</v>
      </c>
      <c r="AG1582" s="56">
        <f t="shared" ca="1" si="721"/>
        <v>0</v>
      </c>
      <c r="AH1582" s="56">
        <f t="shared" ca="1" si="721"/>
        <v>0</v>
      </c>
      <c r="AI1582" s="56">
        <f t="shared" ca="1" si="721"/>
        <v>40019.582895959997</v>
      </c>
      <c r="AJ1582" s="56">
        <f t="shared" ca="1" si="722"/>
        <v>0</v>
      </c>
      <c r="AK1582" s="56">
        <f t="shared" ca="1" si="722"/>
        <v>0</v>
      </c>
      <c r="AL1582" s="56">
        <f t="shared" ca="1" si="722"/>
        <v>0</v>
      </c>
      <c r="AM1582" s="56">
        <f t="shared" ca="1" si="722"/>
        <v>0</v>
      </c>
      <c r="AN1582" s="56">
        <f t="shared" ca="1" si="722"/>
        <v>0</v>
      </c>
      <c r="AO1582" s="56">
        <f t="shared" ca="1" si="722"/>
        <v>0</v>
      </c>
      <c r="AP1582" s="56">
        <f t="shared" ca="1" si="722"/>
        <v>0</v>
      </c>
      <c r="AQ1582" s="56">
        <f t="shared" ca="1" si="722"/>
        <v>0</v>
      </c>
      <c r="AR1582" s="56">
        <f t="shared" ca="1" si="722"/>
        <v>0</v>
      </c>
      <c r="AS1582" s="56">
        <f t="shared" ca="1" si="722"/>
        <v>0</v>
      </c>
      <c r="AT1582" s="56">
        <f t="shared" ca="1" si="723"/>
        <v>0</v>
      </c>
      <c r="AU1582" s="56">
        <f t="shared" ca="1" si="723"/>
        <v>0</v>
      </c>
      <c r="AV1582" s="56">
        <f t="shared" ca="1" si="723"/>
        <v>0</v>
      </c>
      <c r="AW1582" s="56">
        <f t="shared" ca="1" si="723"/>
        <v>0</v>
      </c>
      <c r="AX1582" s="56">
        <f t="shared" ca="1" si="723"/>
        <v>0</v>
      </c>
      <c r="AY1582" s="56">
        <f t="shared" ca="1" si="723"/>
        <v>0</v>
      </c>
      <c r="AZ1582" s="56">
        <f t="shared" ca="1" si="723"/>
        <v>0</v>
      </c>
      <c r="BA1582" s="56">
        <f t="shared" ca="1" si="723"/>
        <v>0</v>
      </c>
      <c r="BB1582" s="56">
        <f t="shared" ca="1" si="723"/>
        <v>0</v>
      </c>
      <c r="BC1582" s="56">
        <f t="shared" ca="1" si="723"/>
        <v>0</v>
      </c>
      <c r="BD1582" s="56">
        <f t="shared" ca="1" si="723"/>
        <v>0</v>
      </c>
      <c r="BE1582" s="56">
        <f t="shared" ca="1" si="723"/>
        <v>0</v>
      </c>
      <c r="BF1582" s="56">
        <f t="shared" ca="1" si="723"/>
        <v>0</v>
      </c>
      <c r="BG1582" s="56">
        <f t="shared" ca="1" si="723"/>
        <v>0</v>
      </c>
      <c r="BH1582" s="1"/>
    </row>
    <row r="1583" spans="2:60" s="4" customFormat="1" ht="12" customHeight="1" x14ac:dyDescent="0.2">
      <c r="B1583" s="3" t="s">
        <v>1681</v>
      </c>
      <c r="C1583" s="4" t="s">
        <v>1681</v>
      </c>
      <c r="E1583" s="62"/>
      <c r="F1583" s="63" t="s">
        <v>1678</v>
      </c>
      <c r="G1583" s="50" t="s">
        <v>1678</v>
      </c>
      <c r="H1583" s="50" t="s">
        <v>1678</v>
      </c>
      <c r="I1583" s="51"/>
      <c r="J1583" s="52">
        <v>30</v>
      </c>
      <c r="K1583" s="52"/>
      <c r="L1583" s="53">
        <v>43620</v>
      </c>
      <c r="M1583" s="54">
        <f t="shared" si="713"/>
        <v>2</v>
      </c>
      <c r="N1583" s="52">
        <f t="shared" si="714"/>
        <v>23</v>
      </c>
      <c r="O1583" s="55">
        <f t="shared" ca="1" si="715"/>
        <v>28</v>
      </c>
      <c r="P1583" s="55" t="str">
        <f t="shared" ca="1" si="716"/>
        <v>2019.7</v>
      </c>
      <c r="Q1583" s="56">
        <f t="shared" si="717"/>
        <v>41369.137349999997</v>
      </c>
      <c r="R1583" s="52">
        <f t="shared" ca="1" si="718"/>
        <v>36</v>
      </c>
      <c r="S1583" s="52"/>
      <c r="T1583" s="52" t="str">
        <f t="shared" ca="1" si="719"/>
        <v>OV</v>
      </c>
      <c r="U1583" s="57" t="s">
        <v>178</v>
      </c>
      <c r="V1583" s="58">
        <f t="shared" ca="1" si="720"/>
        <v>0</v>
      </c>
      <c r="W1583" s="59"/>
      <c r="X1583" s="60"/>
      <c r="Y1583" s="61">
        <v>41369.137349999997</v>
      </c>
      <c r="Z1583" s="56">
        <f t="shared" ca="1" si="721"/>
        <v>0</v>
      </c>
      <c r="AA1583" s="56">
        <f t="shared" ca="1" si="721"/>
        <v>0</v>
      </c>
      <c r="AB1583" s="56">
        <f t="shared" ca="1" si="721"/>
        <v>0</v>
      </c>
      <c r="AC1583" s="56">
        <f t="shared" ca="1" si="721"/>
        <v>0</v>
      </c>
      <c r="AD1583" s="56">
        <f t="shared" ca="1" si="721"/>
        <v>0</v>
      </c>
      <c r="AE1583" s="56">
        <f t="shared" ca="1" si="721"/>
        <v>0</v>
      </c>
      <c r="AF1583" s="56">
        <f t="shared" ca="1" si="721"/>
        <v>0</v>
      </c>
      <c r="AG1583" s="56">
        <f t="shared" ca="1" si="721"/>
        <v>0</v>
      </c>
      <c r="AH1583" s="56">
        <f t="shared" ca="1" si="721"/>
        <v>0</v>
      </c>
      <c r="AI1583" s="56">
        <f t="shared" ca="1" si="721"/>
        <v>41369.137349999997</v>
      </c>
      <c r="AJ1583" s="56">
        <f t="shared" ca="1" si="722"/>
        <v>0</v>
      </c>
      <c r="AK1583" s="56">
        <f t="shared" ca="1" si="722"/>
        <v>0</v>
      </c>
      <c r="AL1583" s="56">
        <f t="shared" ca="1" si="722"/>
        <v>0</v>
      </c>
      <c r="AM1583" s="56">
        <f t="shared" ca="1" si="722"/>
        <v>0</v>
      </c>
      <c r="AN1583" s="56">
        <f t="shared" ca="1" si="722"/>
        <v>0</v>
      </c>
      <c r="AO1583" s="56">
        <f t="shared" ca="1" si="722"/>
        <v>0</v>
      </c>
      <c r="AP1583" s="56">
        <f t="shared" ca="1" si="722"/>
        <v>0</v>
      </c>
      <c r="AQ1583" s="56">
        <f t="shared" ca="1" si="722"/>
        <v>0</v>
      </c>
      <c r="AR1583" s="56">
        <f t="shared" ca="1" si="722"/>
        <v>0</v>
      </c>
      <c r="AS1583" s="56">
        <f t="shared" ca="1" si="722"/>
        <v>0</v>
      </c>
      <c r="AT1583" s="56">
        <f t="shared" ca="1" si="723"/>
        <v>0</v>
      </c>
      <c r="AU1583" s="56">
        <f t="shared" ca="1" si="723"/>
        <v>0</v>
      </c>
      <c r="AV1583" s="56">
        <f t="shared" ca="1" si="723"/>
        <v>0</v>
      </c>
      <c r="AW1583" s="56">
        <f t="shared" ca="1" si="723"/>
        <v>0</v>
      </c>
      <c r="AX1583" s="56">
        <f t="shared" ca="1" si="723"/>
        <v>0</v>
      </c>
      <c r="AY1583" s="56">
        <f t="shared" ca="1" si="723"/>
        <v>0</v>
      </c>
      <c r="AZ1583" s="56">
        <f t="shared" ca="1" si="723"/>
        <v>0</v>
      </c>
      <c r="BA1583" s="56">
        <f t="shared" ca="1" si="723"/>
        <v>0</v>
      </c>
      <c r="BB1583" s="56">
        <f t="shared" ca="1" si="723"/>
        <v>0</v>
      </c>
      <c r="BC1583" s="56">
        <f t="shared" ca="1" si="723"/>
        <v>0</v>
      </c>
      <c r="BD1583" s="56">
        <f t="shared" ca="1" si="723"/>
        <v>0</v>
      </c>
      <c r="BE1583" s="56">
        <f t="shared" ca="1" si="723"/>
        <v>0</v>
      </c>
      <c r="BF1583" s="56">
        <f t="shared" ca="1" si="723"/>
        <v>0</v>
      </c>
      <c r="BG1583" s="56">
        <f t="shared" ca="1" si="723"/>
        <v>0</v>
      </c>
      <c r="BH1583" s="1"/>
    </row>
    <row r="1584" spans="2:60" s="4" customFormat="1" ht="12" customHeight="1" x14ac:dyDescent="0.2">
      <c r="B1584" s="3" t="s">
        <v>1681</v>
      </c>
      <c r="C1584" s="4" t="s">
        <v>1681</v>
      </c>
      <c r="E1584" s="62"/>
      <c r="F1584" s="63" t="s">
        <v>1678</v>
      </c>
      <c r="G1584" s="50" t="s">
        <v>1678</v>
      </c>
      <c r="H1584" s="50" t="s">
        <v>1678</v>
      </c>
      <c r="I1584" s="51"/>
      <c r="J1584" s="52">
        <v>30</v>
      </c>
      <c r="K1584" s="52"/>
      <c r="L1584" s="53">
        <v>43627</v>
      </c>
      <c r="M1584" s="54">
        <f t="shared" si="713"/>
        <v>2</v>
      </c>
      <c r="N1584" s="52">
        <f t="shared" si="714"/>
        <v>24</v>
      </c>
      <c r="O1584" s="55">
        <f t="shared" ca="1" si="715"/>
        <v>28</v>
      </c>
      <c r="P1584" s="55" t="str">
        <f t="shared" ca="1" si="716"/>
        <v>2019.7</v>
      </c>
      <c r="Q1584" s="56">
        <f t="shared" si="717"/>
        <v>47798.039849999994</v>
      </c>
      <c r="R1584" s="52">
        <f t="shared" ca="1" si="718"/>
        <v>29</v>
      </c>
      <c r="S1584" s="52"/>
      <c r="T1584" s="52" t="str">
        <f t="shared" ca="1" si="719"/>
        <v>OV</v>
      </c>
      <c r="U1584" s="57" t="s">
        <v>178</v>
      </c>
      <c r="V1584" s="58">
        <f t="shared" ca="1" si="720"/>
        <v>0</v>
      </c>
      <c r="W1584" s="59"/>
      <c r="X1584" s="60"/>
      <c r="Y1584" s="61">
        <v>47798.039849999994</v>
      </c>
      <c r="Z1584" s="56">
        <f t="shared" ref="Z1584:AI1593" ca="1" si="724">IF($O1584-WEEKNUM(Z$1815)=0,$Y1584,0)</f>
        <v>0</v>
      </c>
      <c r="AA1584" s="56">
        <f t="shared" ca="1" si="724"/>
        <v>0</v>
      </c>
      <c r="AB1584" s="56">
        <f t="shared" ca="1" si="724"/>
        <v>0</v>
      </c>
      <c r="AC1584" s="56">
        <f t="shared" ca="1" si="724"/>
        <v>0</v>
      </c>
      <c r="AD1584" s="56">
        <f t="shared" ca="1" si="724"/>
        <v>0</v>
      </c>
      <c r="AE1584" s="56">
        <f t="shared" ca="1" si="724"/>
        <v>0</v>
      </c>
      <c r="AF1584" s="56">
        <f t="shared" ca="1" si="724"/>
        <v>0</v>
      </c>
      <c r="AG1584" s="56">
        <f t="shared" ca="1" si="724"/>
        <v>0</v>
      </c>
      <c r="AH1584" s="56">
        <f t="shared" ca="1" si="724"/>
        <v>0</v>
      </c>
      <c r="AI1584" s="56">
        <f t="shared" ca="1" si="724"/>
        <v>47798.039849999994</v>
      </c>
      <c r="AJ1584" s="56">
        <f t="shared" ref="AJ1584:AS1593" ca="1" si="725">IF($O1584-WEEKNUM(AJ$1815)=0,$Y1584,0)</f>
        <v>0</v>
      </c>
      <c r="AK1584" s="56">
        <f t="shared" ca="1" si="725"/>
        <v>0</v>
      </c>
      <c r="AL1584" s="56">
        <f t="shared" ca="1" si="725"/>
        <v>0</v>
      </c>
      <c r="AM1584" s="56">
        <f t="shared" ca="1" si="725"/>
        <v>0</v>
      </c>
      <c r="AN1584" s="56">
        <f t="shared" ca="1" si="725"/>
        <v>0</v>
      </c>
      <c r="AO1584" s="56">
        <f t="shared" ca="1" si="725"/>
        <v>0</v>
      </c>
      <c r="AP1584" s="56">
        <f t="shared" ca="1" si="725"/>
        <v>0</v>
      </c>
      <c r="AQ1584" s="56">
        <f t="shared" ca="1" si="725"/>
        <v>0</v>
      </c>
      <c r="AR1584" s="56">
        <f t="shared" ca="1" si="725"/>
        <v>0</v>
      </c>
      <c r="AS1584" s="56">
        <f t="shared" ca="1" si="725"/>
        <v>0</v>
      </c>
      <c r="AT1584" s="56">
        <f t="shared" ref="AT1584:BG1593" ca="1" si="726">IF($O1584-WEEKNUM(AT$1815)=0,$Y1584,0)</f>
        <v>0</v>
      </c>
      <c r="AU1584" s="56">
        <f t="shared" ca="1" si="726"/>
        <v>0</v>
      </c>
      <c r="AV1584" s="56">
        <f t="shared" ca="1" si="726"/>
        <v>0</v>
      </c>
      <c r="AW1584" s="56">
        <f t="shared" ca="1" si="726"/>
        <v>0</v>
      </c>
      <c r="AX1584" s="56">
        <f t="shared" ca="1" si="726"/>
        <v>0</v>
      </c>
      <c r="AY1584" s="56">
        <f t="shared" ca="1" si="726"/>
        <v>0</v>
      </c>
      <c r="AZ1584" s="56">
        <f t="shared" ca="1" si="726"/>
        <v>0</v>
      </c>
      <c r="BA1584" s="56">
        <f t="shared" ca="1" si="726"/>
        <v>0</v>
      </c>
      <c r="BB1584" s="56">
        <f t="shared" ca="1" si="726"/>
        <v>0</v>
      </c>
      <c r="BC1584" s="56">
        <f t="shared" ca="1" si="726"/>
        <v>0</v>
      </c>
      <c r="BD1584" s="56">
        <f t="shared" ca="1" si="726"/>
        <v>0</v>
      </c>
      <c r="BE1584" s="56">
        <f t="shared" ca="1" si="726"/>
        <v>0</v>
      </c>
      <c r="BF1584" s="56">
        <f t="shared" ca="1" si="726"/>
        <v>0</v>
      </c>
      <c r="BG1584" s="56">
        <f t="shared" ca="1" si="726"/>
        <v>0</v>
      </c>
      <c r="BH1584" s="1"/>
    </row>
    <row r="1585" spans="2:60" s="4" customFormat="1" ht="12" customHeight="1" x14ac:dyDescent="0.2">
      <c r="B1585" s="3" t="s">
        <v>1681</v>
      </c>
      <c r="C1585" s="4" t="s">
        <v>1681</v>
      </c>
      <c r="E1585" s="62"/>
      <c r="F1585" s="63" t="s">
        <v>1678</v>
      </c>
      <c r="G1585" s="50" t="s">
        <v>1678</v>
      </c>
      <c r="H1585" s="50" t="s">
        <v>1678</v>
      </c>
      <c r="I1585" s="51"/>
      <c r="J1585" s="52">
        <v>30</v>
      </c>
      <c r="K1585" s="52"/>
      <c r="L1585" s="53">
        <v>43634</v>
      </c>
      <c r="M1585" s="54">
        <f t="shared" si="713"/>
        <v>2</v>
      </c>
      <c r="N1585" s="52">
        <f t="shared" si="714"/>
        <v>25</v>
      </c>
      <c r="O1585" s="55">
        <f t="shared" ca="1" si="715"/>
        <v>28</v>
      </c>
      <c r="P1585" s="55" t="str">
        <f t="shared" ca="1" si="716"/>
        <v>2019.7</v>
      </c>
      <c r="Q1585" s="56">
        <f t="shared" si="717"/>
        <v>35218.276349999993</v>
      </c>
      <c r="R1585" s="52">
        <f t="shared" ca="1" si="718"/>
        <v>22</v>
      </c>
      <c r="S1585" s="52"/>
      <c r="T1585" s="52" t="str">
        <f t="shared" ca="1" si="719"/>
        <v>OV</v>
      </c>
      <c r="U1585" s="57" t="s">
        <v>178</v>
      </c>
      <c r="V1585" s="58">
        <f t="shared" ca="1" si="720"/>
        <v>0</v>
      </c>
      <c r="W1585" s="59"/>
      <c r="X1585" s="60"/>
      <c r="Y1585" s="61">
        <v>35218.276349999993</v>
      </c>
      <c r="Z1585" s="56">
        <f t="shared" ca="1" si="724"/>
        <v>0</v>
      </c>
      <c r="AA1585" s="56">
        <f t="shared" ca="1" si="724"/>
        <v>0</v>
      </c>
      <c r="AB1585" s="56">
        <f t="shared" ca="1" si="724"/>
        <v>0</v>
      </c>
      <c r="AC1585" s="56">
        <f t="shared" ca="1" si="724"/>
        <v>0</v>
      </c>
      <c r="AD1585" s="56">
        <f t="shared" ca="1" si="724"/>
        <v>0</v>
      </c>
      <c r="AE1585" s="56">
        <f t="shared" ca="1" si="724"/>
        <v>0</v>
      </c>
      <c r="AF1585" s="56">
        <f t="shared" ca="1" si="724"/>
        <v>0</v>
      </c>
      <c r="AG1585" s="56">
        <f t="shared" ca="1" si="724"/>
        <v>0</v>
      </c>
      <c r="AH1585" s="56">
        <f t="shared" ca="1" si="724"/>
        <v>0</v>
      </c>
      <c r="AI1585" s="56">
        <f t="shared" ca="1" si="724"/>
        <v>35218.276349999993</v>
      </c>
      <c r="AJ1585" s="56">
        <f t="shared" ca="1" si="725"/>
        <v>0</v>
      </c>
      <c r="AK1585" s="56">
        <f t="shared" ca="1" si="725"/>
        <v>0</v>
      </c>
      <c r="AL1585" s="56">
        <f t="shared" ca="1" si="725"/>
        <v>0</v>
      </c>
      <c r="AM1585" s="56">
        <f t="shared" ca="1" si="725"/>
        <v>0</v>
      </c>
      <c r="AN1585" s="56">
        <f t="shared" ca="1" si="725"/>
        <v>0</v>
      </c>
      <c r="AO1585" s="56">
        <f t="shared" ca="1" si="725"/>
        <v>0</v>
      </c>
      <c r="AP1585" s="56">
        <f t="shared" ca="1" si="725"/>
        <v>0</v>
      </c>
      <c r="AQ1585" s="56">
        <f t="shared" ca="1" si="725"/>
        <v>0</v>
      </c>
      <c r="AR1585" s="56">
        <f t="shared" ca="1" si="725"/>
        <v>0</v>
      </c>
      <c r="AS1585" s="56">
        <f t="shared" ca="1" si="725"/>
        <v>0</v>
      </c>
      <c r="AT1585" s="56">
        <f t="shared" ca="1" si="726"/>
        <v>0</v>
      </c>
      <c r="AU1585" s="56">
        <f t="shared" ca="1" si="726"/>
        <v>0</v>
      </c>
      <c r="AV1585" s="56">
        <f t="shared" ca="1" si="726"/>
        <v>0</v>
      </c>
      <c r="AW1585" s="56">
        <f t="shared" ca="1" si="726"/>
        <v>0</v>
      </c>
      <c r="AX1585" s="56">
        <f t="shared" ca="1" si="726"/>
        <v>0</v>
      </c>
      <c r="AY1585" s="56">
        <f t="shared" ca="1" si="726"/>
        <v>0</v>
      </c>
      <c r="AZ1585" s="56">
        <f t="shared" ca="1" si="726"/>
        <v>0</v>
      </c>
      <c r="BA1585" s="56">
        <f t="shared" ca="1" si="726"/>
        <v>0</v>
      </c>
      <c r="BB1585" s="56">
        <f t="shared" ca="1" si="726"/>
        <v>0</v>
      </c>
      <c r="BC1585" s="56">
        <f t="shared" ca="1" si="726"/>
        <v>0</v>
      </c>
      <c r="BD1585" s="56">
        <f t="shared" ca="1" si="726"/>
        <v>0</v>
      </c>
      <c r="BE1585" s="56">
        <f t="shared" ca="1" si="726"/>
        <v>0</v>
      </c>
      <c r="BF1585" s="56">
        <f t="shared" ca="1" si="726"/>
        <v>0</v>
      </c>
      <c r="BG1585" s="56">
        <f t="shared" ca="1" si="726"/>
        <v>0</v>
      </c>
      <c r="BH1585" s="1"/>
    </row>
    <row r="1586" spans="2:60" s="4" customFormat="1" ht="12" customHeight="1" x14ac:dyDescent="0.2">
      <c r="B1586" s="3" t="s">
        <v>1681</v>
      </c>
      <c r="C1586" s="4" t="s">
        <v>1681</v>
      </c>
      <c r="E1586" s="62"/>
      <c r="F1586" s="63" t="s">
        <v>1678</v>
      </c>
      <c r="G1586" s="50" t="s">
        <v>1678</v>
      </c>
      <c r="H1586" s="50" t="s">
        <v>1678</v>
      </c>
      <c r="I1586" s="51"/>
      <c r="J1586" s="52">
        <v>30</v>
      </c>
      <c r="K1586" s="52"/>
      <c r="L1586" s="53">
        <v>43641</v>
      </c>
      <c r="M1586" s="54">
        <f t="shared" si="713"/>
        <v>2</v>
      </c>
      <c r="N1586" s="52">
        <f t="shared" si="714"/>
        <v>26</v>
      </c>
      <c r="O1586" s="55">
        <f t="shared" ca="1" si="715"/>
        <v>28</v>
      </c>
      <c r="P1586" s="55" t="str">
        <f t="shared" ca="1" si="716"/>
        <v>2019.7</v>
      </c>
      <c r="Q1586" s="56">
        <f t="shared" si="717"/>
        <v>34387.104324779997</v>
      </c>
      <c r="R1586" s="52">
        <f t="shared" ca="1" si="718"/>
        <v>15</v>
      </c>
      <c r="S1586" s="52"/>
      <c r="T1586" s="52" t="str">
        <f t="shared" ca="1" si="719"/>
        <v>OV</v>
      </c>
      <c r="U1586" s="57" t="s">
        <v>178</v>
      </c>
      <c r="V1586" s="58">
        <f t="shared" ca="1" si="720"/>
        <v>0</v>
      </c>
      <c r="W1586" s="59"/>
      <c r="X1586" s="60"/>
      <c r="Y1586" s="61">
        <v>34387.104324779997</v>
      </c>
      <c r="Z1586" s="56">
        <f t="shared" ca="1" si="724"/>
        <v>0</v>
      </c>
      <c r="AA1586" s="56">
        <f t="shared" ca="1" si="724"/>
        <v>0</v>
      </c>
      <c r="AB1586" s="56">
        <f t="shared" ca="1" si="724"/>
        <v>0</v>
      </c>
      <c r="AC1586" s="56">
        <f t="shared" ca="1" si="724"/>
        <v>0</v>
      </c>
      <c r="AD1586" s="56">
        <f t="shared" ca="1" si="724"/>
        <v>0</v>
      </c>
      <c r="AE1586" s="56">
        <f t="shared" ca="1" si="724"/>
        <v>0</v>
      </c>
      <c r="AF1586" s="56">
        <f t="shared" ca="1" si="724"/>
        <v>0</v>
      </c>
      <c r="AG1586" s="56">
        <f t="shared" ca="1" si="724"/>
        <v>0</v>
      </c>
      <c r="AH1586" s="56">
        <f t="shared" ca="1" si="724"/>
        <v>0</v>
      </c>
      <c r="AI1586" s="56">
        <f t="shared" ca="1" si="724"/>
        <v>34387.104324779997</v>
      </c>
      <c r="AJ1586" s="56">
        <f t="shared" ca="1" si="725"/>
        <v>0</v>
      </c>
      <c r="AK1586" s="56">
        <f t="shared" ca="1" si="725"/>
        <v>0</v>
      </c>
      <c r="AL1586" s="56">
        <f t="shared" ca="1" si="725"/>
        <v>0</v>
      </c>
      <c r="AM1586" s="56">
        <f t="shared" ca="1" si="725"/>
        <v>0</v>
      </c>
      <c r="AN1586" s="56">
        <f t="shared" ca="1" si="725"/>
        <v>0</v>
      </c>
      <c r="AO1586" s="56">
        <f t="shared" ca="1" si="725"/>
        <v>0</v>
      </c>
      <c r="AP1586" s="56">
        <f t="shared" ca="1" si="725"/>
        <v>0</v>
      </c>
      <c r="AQ1586" s="56">
        <f t="shared" ca="1" si="725"/>
        <v>0</v>
      </c>
      <c r="AR1586" s="56">
        <f t="shared" ca="1" si="725"/>
        <v>0</v>
      </c>
      <c r="AS1586" s="56">
        <f t="shared" ca="1" si="725"/>
        <v>0</v>
      </c>
      <c r="AT1586" s="56">
        <f t="shared" ca="1" si="726"/>
        <v>0</v>
      </c>
      <c r="AU1586" s="56">
        <f t="shared" ca="1" si="726"/>
        <v>0</v>
      </c>
      <c r="AV1586" s="56">
        <f t="shared" ca="1" si="726"/>
        <v>0</v>
      </c>
      <c r="AW1586" s="56">
        <f t="shared" ca="1" si="726"/>
        <v>0</v>
      </c>
      <c r="AX1586" s="56">
        <f t="shared" ca="1" si="726"/>
        <v>0</v>
      </c>
      <c r="AY1586" s="56">
        <f t="shared" ca="1" si="726"/>
        <v>0</v>
      </c>
      <c r="AZ1586" s="56">
        <f t="shared" ca="1" si="726"/>
        <v>0</v>
      </c>
      <c r="BA1586" s="56">
        <f t="shared" ca="1" si="726"/>
        <v>0</v>
      </c>
      <c r="BB1586" s="56">
        <f t="shared" ca="1" si="726"/>
        <v>0</v>
      </c>
      <c r="BC1586" s="56">
        <f t="shared" ca="1" si="726"/>
        <v>0</v>
      </c>
      <c r="BD1586" s="56">
        <f t="shared" ca="1" si="726"/>
        <v>0</v>
      </c>
      <c r="BE1586" s="56">
        <f t="shared" ca="1" si="726"/>
        <v>0</v>
      </c>
      <c r="BF1586" s="56">
        <f t="shared" ca="1" si="726"/>
        <v>0</v>
      </c>
      <c r="BG1586" s="56">
        <f t="shared" ca="1" si="726"/>
        <v>0</v>
      </c>
      <c r="BH1586" s="1"/>
    </row>
    <row r="1587" spans="2:60" s="4" customFormat="1" ht="12" customHeight="1" x14ac:dyDescent="0.2">
      <c r="B1587" s="3" t="s">
        <v>1681</v>
      </c>
      <c r="C1587" s="4" t="s">
        <v>1681</v>
      </c>
      <c r="E1587" s="62"/>
      <c r="F1587" s="63" t="s">
        <v>1678</v>
      </c>
      <c r="G1587" s="50" t="s">
        <v>1678</v>
      </c>
      <c r="H1587" s="50" t="s">
        <v>1678</v>
      </c>
      <c r="I1587" s="51"/>
      <c r="J1587" s="52">
        <v>30</v>
      </c>
      <c r="K1587" s="52"/>
      <c r="L1587" s="53">
        <v>43648</v>
      </c>
      <c r="M1587" s="54">
        <f t="shared" si="713"/>
        <v>2</v>
      </c>
      <c r="N1587" s="52">
        <f t="shared" si="714"/>
        <v>27</v>
      </c>
      <c r="O1587" s="55">
        <f t="shared" ca="1" si="715"/>
        <v>28</v>
      </c>
      <c r="P1587" s="55" t="str">
        <f t="shared" ca="1" si="716"/>
        <v>2019.7</v>
      </c>
      <c r="Q1587" s="56">
        <f t="shared" si="717"/>
        <v>83238.174379999997</v>
      </c>
      <c r="R1587" s="52">
        <f t="shared" ca="1" si="718"/>
        <v>8</v>
      </c>
      <c r="S1587" s="52"/>
      <c r="T1587" s="52" t="str">
        <f t="shared" ca="1" si="719"/>
        <v>OV</v>
      </c>
      <c r="U1587" s="57" t="s">
        <v>178</v>
      </c>
      <c r="V1587" s="58">
        <f t="shared" ca="1" si="720"/>
        <v>0</v>
      </c>
      <c r="W1587" s="59"/>
      <c r="X1587" s="60"/>
      <c r="Y1587" s="61">
        <f>33238.17438+50000</f>
        <v>83238.174379999997</v>
      </c>
      <c r="Z1587" s="56">
        <f t="shared" ca="1" si="724"/>
        <v>0</v>
      </c>
      <c r="AA1587" s="56">
        <f t="shared" ca="1" si="724"/>
        <v>0</v>
      </c>
      <c r="AB1587" s="56">
        <f t="shared" ca="1" si="724"/>
        <v>0</v>
      </c>
      <c r="AC1587" s="56">
        <f t="shared" ca="1" si="724"/>
        <v>0</v>
      </c>
      <c r="AD1587" s="56">
        <f t="shared" ca="1" si="724"/>
        <v>0</v>
      </c>
      <c r="AE1587" s="56">
        <f t="shared" ca="1" si="724"/>
        <v>0</v>
      </c>
      <c r="AF1587" s="56">
        <f t="shared" ca="1" si="724"/>
        <v>0</v>
      </c>
      <c r="AG1587" s="56">
        <f t="shared" ca="1" si="724"/>
        <v>0</v>
      </c>
      <c r="AH1587" s="56">
        <f t="shared" ca="1" si="724"/>
        <v>0</v>
      </c>
      <c r="AI1587" s="56">
        <f t="shared" ca="1" si="724"/>
        <v>83238.174379999997</v>
      </c>
      <c r="AJ1587" s="56">
        <f t="shared" ca="1" si="725"/>
        <v>0</v>
      </c>
      <c r="AK1587" s="56">
        <f t="shared" ca="1" si="725"/>
        <v>0</v>
      </c>
      <c r="AL1587" s="56">
        <f t="shared" ca="1" si="725"/>
        <v>0</v>
      </c>
      <c r="AM1587" s="56">
        <f t="shared" ca="1" si="725"/>
        <v>0</v>
      </c>
      <c r="AN1587" s="56">
        <f t="shared" ca="1" si="725"/>
        <v>0</v>
      </c>
      <c r="AO1587" s="56">
        <f t="shared" ca="1" si="725"/>
        <v>0</v>
      </c>
      <c r="AP1587" s="56">
        <f t="shared" ca="1" si="725"/>
        <v>0</v>
      </c>
      <c r="AQ1587" s="56">
        <f t="shared" ca="1" si="725"/>
        <v>0</v>
      </c>
      <c r="AR1587" s="56">
        <f t="shared" ca="1" si="725"/>
        <v>0</v>
      </c>
      <c r="AS1587" s="56">
        <f t="shared" ca="1" si="725"/>
        <v>0</v>
      </c>
      <c r="AT1587" s="56">
        <f t="shared" ca="1" si="726"/>
        <v>0</v>
      </c>
      <c r="AU1587" s="56">
        <f t="shared" ca="1" si="726"/>
        <v>0</v>
      </c>
      <c r="AV1587" s="56">
        <f t="shared" ca="1" si="726"/>
        <v>0</v>
      </c>
      <c r="AW1587" s="56">
        <f t="shared" ca="1" si="726"/>
        <v>0</v>
      </c>
      <c r="AX1587" s="56">
        <f t="shared" ca="1" si="726"/>
        <v>0</v>
      </c>
      <c r="AY1587" s="56">
        <f t="shared" ca="1" si="726"/>
        <v>0</v>
      </c>
      <c r="AZ1587" s="56">
        <f t="shared" ca="1" si="726"/>
        <v>0</v>
      </c>
      <c r="BA1587" s="56">
        <f t="shared" ca="1" si="726"/>
        <v>0</v>
      </c>
      <c r="BB1587" s="56">
        <f t="shared" ca="1" si="726"/>
        <v>0</v>
      </c>
      <c r="BC1587" s="56">
        <f t="shared" ca="1" si="726"/>
        <v>0</v>
      </c>
      <c r="BD1587" s="56">
        <f t="shared" ca="1" si="726"/>
        <v>0</v>
      </c>
      <c r="BE1587" s="56">
        <f t="shared" ca="1" si="726"/>
        <v>0</v>
      </c>
      <c r="BF1587" s="56">
        <f t="shared" ca="1" si="726"/>
        <v>0</v>
      </c>
      <c r="BG1587" s="56">
        <f t="shared" ca="1" si="726"/>
        <v>0</v>
      </c>
      <c r="BH1587" s="1"/>
    </row>
    <row r="1588" spans="2:60" s="4" customFormat="1" ht="12" customHeight="1" x14ac:dyDescent="0.2">
      <c r="B1588" s="3" t="s">
        <v>1681</v>
      </c>
      <c r="C1588" s="4" t="s">
        <v>1681</v>
      </c>
      <c r="E1588" s="62"/>
      <c r="F1588" s="63" t="s">
        <v>1678</v>
      </c>
      <c r="G1588" s="50" t="s">
        <v>1678</v>
      </c>
      <c r="H1588" s="50" t="s">
        <v>1678</v>
      </c>
      <c r="I1588" s="51"/>
      <c r="J1588" s="52">
        <v>30</v>
      </c>
      <c r="K1588" s="52"/>
      <c r="L1588" s="53">
        <v>43655</v>
      </c>
      <c r="M1588" s="54">
        <f t="shared" si="713"/>
        <v>2</v>
      </c>
      <c r="N1588" s="52">
        <f t="shared" si="714"/>
        <v>28</v>
      </c>
      <c r="O1588" s="55">
        <f t="shared" ca="1" si="715"/>
        <v>28</v>
      </c>
      <c r="P1588" s="55" t="str">
        <f t="shared" ca="1" si="716"/>
        <v>2019.7</v>
      </c>
      <c r="Q1588" s="56">
        <f t="shared" si="717"/>
        <v>82523.851880000002</v>
      </c>
      <c r="R1588" s="52">
        <f t="shared" ca="1" si="718"/>
        <v>1</v>
      </c>
      <c r="S1588" s="52"/>
      <c r="T1588" s="52" t="str">
        <f t="shared" ca="1" si="719"/>
        <v>OV</v>
      </c>
      <c r="U1588" s="57" t="s">
        <v>178</v>
      </c>
      <c r="V1588" s="58">
        <f t="shared" ca="1" si="720"/>
        <v>0</v>
      </c>
      <c r="W1588" s="59"/>
      <c r="X1588" s="60"/>
      <c r="Y1588" s="61">
        <f>32523.85188+50000</f>
        <v>82523.851880000002</v>
      </c>
      <c r="Z1588" s="56">
        <f t="shared" ca="1" si="724"/>
        <v>0</v>
      </c>
      <c r="AA1588" s="56">
        <f t="shared" ca="1" si="724"/>
        <v>0</v>
      </c>
      <c r="AB1588" s="56">
        <f t="shared" ca="1" si="724"/>
        <v>0</v>
      </c>
      <c r="AC1588" s="56">
        <f t="shared" ca="1" si="724"/>
        <v>0</v>
      </c>
      <c r="AD1588" s="56">
        <f t="shared" ca="1" si="724"/>
        <v>0</v>
      </c>
      <c r="AE1588" s="56">
        <f t="shared" ca="1" si="724"/>
        <v>0</v>
      </c>
      <c r="AF1588" s="56">
        <f t="shared" ca="1" si="724"/>
        <v>0</v>
      </c>
      <c r="AG1588" s="56">
        <f t="shared" ca="1" si="724"/>
        <v>0</v>
      </c>
      <c r="AH1588" s="56">
        <f t="shared" ca="1" si="724"/>
        <v>0</v>
      </c>
      <c r="AI1588" s="56">
        <f t="shared" ca="1" si="724"/>
        <v>82523.851880000002</v>
      </c>
      <c r="AJ1588" s="56">
        <f t="shared" ca="1" si="725"/>
        <v>0</v>
      </c>
      <c r="AK1588" s="56">
        <f t="shared" ca="1" si="725"/>
        <v>0</v>
      </c>
      <c r="AL1588" s="56">
        <f t="shared" ca="1" si="725"/>
        <v>0</v>
      </c>
      <c r="AM1588" s="56">
        <f t="shared" ca="1" si="725"/>
        <v>0</v>
      </c>
      <c r="AN1588" s="56">
        <f t="shared" ca="1" si="725"/>
        <v>0</v>
      </c>
      <c r="AO1588" s="56">
        <f t="shared" ca="1" si="725"/>
        <v>0</v>
      </c>
      <c r="AP1588" s="56">
        <f t="shared" ca="1" si="725"/>
        <v>0</v>
      </c>
      <c r="AQ1588" s="56">
        <f t="shared" ca="1" si="725"/>
        <v>0</v>
      </c>
      <c r="AR1588" s="56">
        <f t="shared" ca="1" si="725"/>
        <v>0</v>
      </c>
      <c r="AS1588" s="56">
        <f t="shared" ca="1" si="725"/>
        <v>0</v>
      </c>
      <c r="AT1588" s="56">
        <f t="shared" ca="1" si="726"/>
        <v>0</v>
      </c>
      <c r="AU1588" s="56">
        <f t="shared" ca="1" si="726"/>
        <v>0</v>
      </c>
      <c r="AV1588" s="56">
        <f t="shared" ca="1" si="726"/>
        <v>0</v>
      </c>
      <c r="AW1588" s="56">
        <f t="shared" ca="1" si="726"/>
        <v>0</v>
      </c>
      <c r="AX1588" s="56">
        <f t="shared" ca="1" si="726"/>
        <v>0</v>
      </c>
      <c r="AY1588" s="56">
        <f t="shared" ca="1" si="726"/>
        <v>0</v>
      </c>
      <c r="AZ1588" s="56">
        <f t="shared" ca="1" si="726"/>
        <v>0</v>
      </c>
      <c r="BA1588" s="56">
        <f t="shared" ca="1" si="726"/>
        <v>0</v>
      </c>
      <c r="BB1588" s="56">
        <f t="shared" ca="1" si="726"/>
        <v>0</v>
      </c>
      <c r="BC1588" s="56">
        <f t="shared" ca="1" si="726"/>
        <v>0</v>
      </c>
      <c r="BD1588" s="56">
        <f t="shared" ca="1" si="726"/>
        <v>0</v>
      </c>
      <c r="BE1588" s="56">
        <f t="shared" ca="1" si="726"/>
        <v>0</v>
      </c>
      <c r="BF1588" s="56">
        <f t="shared" ca="1" si="726"/>
        <v>0</v>
      </c>
      <c r="BG1588" s="56">
        <f t="shared" ca="1" si="726"/>
        <v>0</v>
      </c>
      <c r="BH1588" s="1"/>
    </row>
    <row r="1589" spans="2:60" s="4" customFormat="1" ht="12" customHeight="1" x14ac:dyDescent="0.2">
      <c r="B1589" s="3" t="s">
        <v>1681</v>
      </c>
      <c r="C1589" s="4" t="s">
        <v>1681</v>
      </c>
      <c r="E1589" s="62"/>
      <c r="F1589" s="63" t="s">
        <v>1678</v>
      </c>
      <c r="G1589" s="50" t="s">
        <v>1678</v>
      </c>
      <c r="H1589" s="50" t="s">
        <v>1678</v>
      </c>
      <c r="I1589" s="51"/>
      <c r="J1589" s="52">
        <v>30</v>
      </c>
      <c r="K1589" s="52"/>
      <c r="L1589" s="53">
        <v>43662</v>
      </c>
      <c r="M1589" s="54">
        <f t="shared" si="713"/>
        <v>2</v>
      </c>
      <c r="N1589" s="52">
        <f t="shared" si="714"/>
        <v>29</v>
      </c>
      <c r="O1589" s="55">
        <f t="shared" ca="1" si="715"/>
        <v>29</v>
      </c>
      <c r="P1589" s="55" t="str">
        <f t="shared" ca="1" si="716"/>
        <v>2019.7</v>
      </c>
      <c r="Q1589" s="56">
        <f t="shared" si="717"/>
        <v>72095.773379999999</v>
      </c>
      <c r="R1589" s="52">
        <f t="shared" ca="1" si="718"/>
        <v>-6</v>
      </c>
      <c r="S1589" s="52"/>
      <c r="T1589" s="52" t="str">
        <f t="shared" ca="1" si="719"/>
        <v/>
      </c>
      <c r="U1589" s="57" t="s">
        <v>178</v>
      </c>
      <c r="V1589" s="58">
        <f t="shared" ca="1" si="720"/>
        <v>0</v>
      </c>
      <c r="W1589" s="59"/>
      <c r="X1589" s="60"/>
      <c r="Y1589" s="61">
        <f>42095.77338+30000</f>
        <v>72095.773379999999</v>
      </c>
      <c r="Z1589" s="56">
        <f t="shared" ca="1" si="724"/>
        <v>0</v>
      </c>
      <c r="AA1589" s="56">
        <f t="shared" ca="1" si="724"/>
        <v>0</v>
      </c>
      <c r="AB1589" s="56">
        <f t="shared" ca="1" si="724"/>
        <v>0</v>
      </c>
      <c r="AC1589" s="56">
        <f t="shared" ca="1" si="724"/>
        <v>0</v>
      </c>
      <c r="AD1589" s="56">
        <f t="shared" ca="1" si="724"/>
        <v>0</v>
      </c>
      <c r="AE1589" s="56">
        <f t="shared" ca="1" si="724"/>
        <v>0</v>
      </c>
      <c r="AF1589" s="56">
        <f t="shared" ca="1" si="724"/>
        <v>0</v>
      </c>
      <c r="AG1589" s="56">
        <f t="shared" ca="1" si="724"/>
        <v>0</v>
      </c>
      <c r="AH1589" s="56">
        <f t="shared" ca="1" si="724"/>
        <v>0</v>
      </c>
      <c r="AI1589" s="56">
        <f t="shared" ca="1" si="724"/>
        <v>0</v>
      </c>
      <c r="AJ1589" s="56">
        <f t="shared" ca="1" si="725"/>
        <v>72095.773379999999</v>
      </c>
      <c r="AK1589" s="56">
        <f t="shared" ca="1" si="725"/>
        <v>0</v>
      </c>
      <c r="AL1589" s="56">
        <f t="shared" ca="1" si="725"/>
        <v>0</v>
      </c>
      <c r="AM1589" s="56">
        <f t="shared" ca="1" si="725"/>
        <v>0</v>
      </c>
      <c r="AN1589" s="56">
        <f t="shared" ca="1" si="725"/>
        <v>0</v>
      </c>
      <c r="AO1589" s="56">
        <f t="shared" ca="1" si="725"/>
        <v>0</v>
      </c>
      <c r="AP1589" s="56">
        <f t="shared" ca="1" si="725"/>
        <v>0</v>
      </c>
      <c r="AQ1589" s="56">
        <f t="shared" ca="1" si="725"/>
        <v>0</v>
      </c>
      <c r="AR1589" s="56">
        <f t="shared" ca="1" si="725"/>
        <v>0</v>
      </c>
      <c r="AS1589" s="56">
        <f t="shared" ca="1" si="725"/>
        <v>0</v>
      </c>
      <c r="AT1589" s="56">
        <f t="shared" ca="1" si="726"/>
        <v>0</v>
      </c>
      <c r="AU1589" s="56">
        <f t="shared" ca="1" si="726"/>
        <v>0</v>
      </c>
      <c r="AV1589" s="56">
        <f t="shared" ca="1" si="726"/>
        <v>0</v>
      </c>
      <c r="AW1589" s="56">
        <f t="shared" ca="1" si="726"/>
        <v>0</v>
      </c>
      <c r="AX1589" s="56">
        <f t="shared" ca="1" si="726"/>
        <v>0</v>
      </c>
      <c r="AY1589" s="56">
        <f t="shared" ca="1" si="726"/>
        <v>0</v>
      </c>
      <c r="AZ1589" s="56">
        <f t="shared" ca="1" si="726"/>
        <v>0</v>
      </c>
      <c r="BA1589" s="56">
        <f t="shared" ca="1" si="726"/>
        <v>0</v>
      </c>
      <c r="BB1589" s="56">
        <f t="shared" ca="1" si="726"/>
        <v>0</v>
      </c>
      <c r="BC1589" s="56">
        <f t="shared" ca="1" si="726"/>
        <v>0</v>
      </c>
      <c r="BD1589" s="56">
        <f t="shared" ca="1" si="726"/>
        <v>0</v>
      </c>
      <c r="BE1589" s="56">
        <f t="shared" ca="1" si="726"/>
        <v>0</v>
      </c>
      <c r="BF1589" s="56">
        <f t="shared" ca="1" si="726"/>
        <v>0</v>
      </c>
      <c r="BG1589" s="56">
        <f t="shared" ca="1" si="726"/>
        <v>0</v>
      </c>
      <c r="BH1589" s="1"/>
    </row>
    <row r="1590" spans="2:60" s="4" customFormat="1" ht="12" customHeight="1" x14ac:dyDescent="0.2">
      <c r="B1590" s="3" t="s">
        <v>1681</v>
      </c>
      <c r="C1590" s="4" t="s">
        <v>1681</v>
      </c>
      <c r="E1590" s="62"/>
      <c r="F1590" s="63" t="s">
        <v>1678</v>
      </c>
      <c r="G1590" s="50" t="s">
        <v>1678</v>
      </c>
      <c r="H1590" s="50" t="s">
        <v>1678</v>
      </c>
      <c r="I1590" s="51"/>
      <c r="J1590" s="52">
        <v>30</v>
      </c>
      <c r="K1590" s="52"/>
      <c r="L1590" s="53">
        <v>43669</v>
      </c>
      <c r="M1590" s="54">
        <f t="shared" si="713"/>
        <v>2</v>
      </c>
      <c r="N1590" s="52">
        <f t="shared" si="714"/>
        <v>30</v>
      </c>
      <c r="O1590" s="55">
        <f t="shared" ca="1" si="715"/>
        <v>30</v>
      </c>
      <c r="P1590" s="55" t="str">
        <f t="shared" ca="1" si="716"/>
        <v>2019.7</v>
      </c>
      <c r="Q1590" s="56">
        <f t="shared" si="717"/>
        <v>40389.086880000003</v>
      </c>
      <c r="R1590" s="52">
        <f t="shared" ca="1" si="718"/>
        <v>-13</v>
      </c>
      <c r="S1590" s="52"/>
      <c r="T1590" s="52" t="str">
        <f t="shared" ca="1" si="719"/>
        <v/>
      </c>
      <c r="U1590" s="57" t="s">
        <v>178</v>
      </c>
      <c r="V1590" s="58">
        <f t="shared" ca="1" si="720"/>
        <v>0</v>
      </c>
      <c r="W1590" s="59"/>
      <c r="X1590" s="60"/>
      <c r="Y1590" s="61">
        <v>40389.086880000003</v>
      </c>
      <c r="Z1590" s="56">
        <f t="shared" ca="1" si="724"/>
        <v>0</v>
      </c>
      <c r="AA1590" s="56">
        <f t="shared" ca="1" si="724"/>
        <v>0</v>
      </c>
      <c r="AB1590" s="56">
        <f t="shared" ca="1" si="724"/>
        <v>0</v>
      </c>
      <c r="AC1590" s="56">
        <f t="shared" ca="1" si="724"/>
        <v>0</v>
      </c>
      <c r="AD1590" s="56">
        <f t="shared" ca="1" si="724"/>
        <v>0</v>
      </c>
      <c r="AE1590" s="56">
        <f t="shared" ca="1" si="724"/>
        <v>0</v>
      </c>
      <c r="AF1590" s="56">
        <f t="shared" ca="1" si="724"/>
        <v>0</v>
      </c>
      <c r="AG1590" s="56">
        <f t="shared" ca="1" si="724"/>
        <v>0</v>
      </c>
      <c r="AH1590" s="56">
        <f t="shared" ca="1" si="724"/>
        <v>0</v>
      </c>
      <c r="AI1590" s="56">
        <f t="shared" ca="1" si="724"/>
        <v>0</v>
      </c>
      <c r="AJ1590" s="56">
        <f t="shared" ca="1" si="725"/>
        <v>0</v>
      </c>
      <c r="AK1590" s="56">
        <f t="shared" ca="1" si="725"/>
        <v>40389.086880000003</v>
      </c>
      <c r="AL1590" s="56">
        <f t="shared" ca="1" si="725"/>
        <v>0</v>
      </c>
      <c r="AM1590" s="56">
        <f t="shared" ca="1" si="725"/>
        <v>0</v>
      </c>
      <c r="AN1590" s="56">
        <f t="shared" ca="1" si="725"/>
        <v>0</v>
      </c>
      <c r="AO1590" s="56">
        <f t="shared" ca="1" si="725"/>
        <v>0</v>
      </c>
      <c r="AP1590" s="56">
        <f t="shared" ca="1" si="725"/>
        <v>0</v>
      </c>
      <c r="AQ1590" s="56">
        <f t="shared" ca="1" si="725"/>
        <v>0</v>
      </c>
      <c r="AR1590" s="56">
        <f t="shared" ca="1" si="725"/>
        <v>0</v>
      </c>
      <c r="AS1590" s="56">
        <f t="shared" ca="1" si="725"/>
        <v>0</v>
      </c>
      <c r="AT1590" s="56">
        <f t="shared" ca="1" si="726"/>
        <v>0</v>
      </c>
      <c r="AU1590" s="56">
        <f t="shared" ca="1" si="726"/>
        <v>0</v>
      </c>
      <c r="AV1590" s="56">
        <f t="shared" ca="1" si="726"/>
        <v>0</v>
      </c>
      <c r="AW1590" s="56">
        <f t="shared" ca="1" si="726"/>
        <v>0</v>
      </c>
      <c r="AX1590" s="56">
        <f t="shared" ca="1" si="726"/>
        <v>0</v>
      </c>
      <c r="AY1590" s="56">
        <f t="shared" ca="1" si="726"/>
        <v>0</v>
      </c>
      <c r="AZ1590" s="56">
        <f t="shared" ca="1" si="726"/>
        <v>0</v>
      </c>
      <c r="BA1590" s="56">
        <f t="shared" ca="1" si="726"/>
        <v>0</v>
      </c>
      <c r="BB1590" s="56">
        <f t="shared" ca="1" si="726"/>
        <v>0</v>
      </c>
      <c r="BC1590" s="56">
        <f t="shared" ca="1" si="726"/>
        <v>0</v>
      </c>
      <c r="BD1590" s="56">
        <f t="shared" ca="1" si="726"/>
        <v>0</v>
      </c>
      <c r="BE1590" s="56">
        <f t="shared" ca="1" si="726"/>
        <v>0</v>
      </c>
      <c r="BF1590" s="56">
        <f t="shared" ca="1" si="726"/>
        <v>0</v>
      </c>
      <c r="BG1590" s="56">
        <f t="shared" ca="1" si="726"/>
        <v>0</v>
      </c>
      <c r="BH1590" s="1"/>
    </row>
    <row r="1591" spans="2:60" s="4" customFormat="1" ht="12" customHeight="1" x14ac:dyDescent="0.2">
      <c r="B1591" s="3" t="s">
        <v>1681</v>
      </c>
      <c r="C1591" s="4" t="s">
        <v>1681</v>
      </c>
      <c r="E1591" s="62"/>
      <c r="F1591" s="63" t="s">
        <v>1678</v>
      </c>
      <c r="G1591" s="50" t="s">
        <v>1678</v>
      </c>
      <c r="H1591" s="50" t="s">
        <v>1678</v>
      </c>
      <c r="I1591" s="51"/>
      <c r="J1591" s="52">
        <v>30</v>
      </c>
      <c r="K1591" s="52"/>
      <c r="L1591" s="53">
        <v>43676</v>
      </c>
      <c r="M1591" s="54">
        <f t="shared" si="713"/>
        <v>2</v>
      </c>
      <c r="N1591" s="52">
        <f t="shared" si="714"/>
        <v>31</v>
      </c>
      <c r="O1591" s="55">
        <f t="shared" ca="1" si="715"/>
        <v>31</v>
      </c>
      <c r="P1591" s="55" t="str">
        <f t="shared" ca="1" si="716"/>
        <v>2019.7</v>
      </c>
      <c r="Q1591" s="56">
        <f t="shared" si="717"/>
        <v>41619.229844253634</v>
      </c>
      <c r="R1591" s="52">
        <f t="shared" ca="1" si="718"/>
        <v>-20</v>
      </c>
      <c r="S1591" s="52"/>
      <c r="T1591" s="52" t="str">
        <f t="shared" ca="1" si="719"/>
        <v/>
      </c>
      <c r="U1591" s="57" t="s">
        <v>178</v>
      </c>
      <c r="V1591" s="58">
        <f t="shared" ca="1" si="720"/>
        <v>0</v>
      </c>
      <c r="W1591" s="59"/>
      <c r="X1591" s="60"/>
      <c r="Y1591" s="61">
        <v>41619.229844253634</v>
      </c>
      <c r="Z1591" s="56">
        <f t="shared" ca="1" si="724"/>
        <v>0</v>
      </c>
      <c r="AA1591" s="56">
        <f t="shared" ca="1" si="724"/>
        <v>0</v>
      </c>
      <c r="AB1591" s="56">
        <f t="shared" ca="1" si="724"/>
        <v>0</v>
      </c>
      <c r="AC1591" s="56">
        <f t="shared" ca="1" si="724"/>
        <v>0</v>
      </c>
      <c r="AD1591" s="56">
        <f t="shared" ca="1" si="724"/>
        <v>0</v>
      </c>
      <c r="AE1591" s="56">
        <f t="shared" ca="1" si="724"/>
        <v>0</v>
      </c>
      <c r="AF1591" s="56">
        <f t="shared" ca="1" si="724"/>
        <v>0</v>
      </c>
      <c r="AG1591" s="56">
        <f t="shared" ca="1" si="724"/>
        <v>0</v>
      </c>
      <c r="AH1591" s="56">
        <f t="shared" ca="1" si="724"/>
        <v>0</v>
      </c>
      <c r="AI1591" s="56">
        <f t="shared" ca="1" si="724"/>
        <v>0</v>
      </c>
      <c r="AJ1591" s="56">
        <f t="shared" ca="1" si="725"/>
        <v>0</v>
      </c>
      <c r="AK1591" s="56">
        <f t="shared" ca="1" si="725"/>
        <v>0</v>
      </c>
      <c r="AL1591" s="56">
        <f t="shared" ca="1" si="725"/>
        <v>41619.229844253634</v>
      </c>
      <c r="AM1591" s="56">
        <f t="shared" ca="1" si="725"/>
        <v>0</v>
      </c>
      <c r="AN1591" s="56">
        <f t="shared" ca="1" si="725"/>
        <v>0</v>
      </c>
      <c r="AO1591" s="56">
        <f t="shared" ca="1" si="725"/>
        <v>0</v>
      </c>
      <c r="AP1591" s="56">
        <f t="shared" ca="1" si="725"/>
        <v>0</v>
      </c>
      <c r="AQ1591" s="56">
        <f t="shared" ca="1" si="725"/>
        <v>0</v>
      </c>
      <c r="AR1591" s="56">
        <f t="shared" ca="1" si="725"/>
        <v>0</v>
      </c>
      <c r="AS1591" s="56">
        <f t="shared" ca="1" si="725"/>
        <v>0</v>
      </c>
      <c r="AT1591" s="56">
        <f t="shared" ca="1" si="726"/>
        <v>0</v>
      </c>
      <c r="AU1591" s="56">
        <f t="shared" ca="1" si="726"/>
        <v>0</v>
      </c>
      <c r="AV1591" s="56">
        <f t="shared" ca="1" si="726"/>
        <v>0</v>
      </c>
      <c r="AW1591" s="56">
        <f t="shared" ca="1" si="726"/>
        <v>0</v>
      </c>
      <c r="AX1591" s="56">
        <f t="shared" ca="1" si="726"/>
        <v>0</v>
      </c>
      <c r="AY1591" s="56">
        <f t="shared" ca="1" si="726"/>
        <v>0</v>
      </c>
      <c r="AZ1591" s="56">
        <f t="shared" ca="1" si="726"/>
        <v>0</v>
      </c>
      <c r="BA1591" s="56">
        <f t="shared" ca="1" si="726"/>
        <v>0</v>
      </c>
      <c r="BB1591" s="56">
        <f t="shared" ca="1" si="726"/>
        <v>0</v>
      </c>
      <c r="BC1591" s="56">
        <f t="shared" ca="1" si="726"/>
        <v>0</v>
      </c>
      <c r="BD1591" s="56">
        <f t="shared" ca="1" si="726"/>
        <v>0</v>
      </c>
      <c r="BE1591" s="56">
        <f t="shared" ca="1" si="726"/>
        <v>0</v>
      </c>
      <c r="BF1591" s="56">
        <f t="shared" ca="1" si="726"/>
        <v>0</v>
      </c>
      <c r="BG1591" s="56">
        <f t="shared" ca="1" si="726"/>
        <v>0</v>
      </c>
      <c r="BH1591" s="1"/>
    </row>
    <row r="1592" spans="2:60" s="4" customFormat="1" ht="12" customHeight="1" x14ac:dyDescent="0.2">
      <c r="B1592" s="3" t="s">
        <v>1681</v>
      </c>
      <c r="C1592" s="4" t="s">
        <v>1681</v>
      </c>
      <c r="E1592" s="62"/>
      <c r="F1592" s="63" t="s">
        <v>1678</v>
      </c>
      <c r="G1592" s="50" t="s">
        <v>1678</v>
      </c>
      <c r="H1592" s="50" t="s">
        <v>1678</v>
      </c>
      <c r="I1592" s="51"/>
      <c r="J1592" s="52">
        <v>30</v>
      </c>
      <c r="K1592" s="52"/>
      <c r="L1592" s="53">
        <v>43683</v>
      </c>
      <c r="M1592" s="54">
        <f t="shared" si="713"/>
        <v>2</v>
      </c>
      <c r="N1592" s="52">
        <f t="shared" si="714"/>
        <v>32</v>
      </c>
      <c r="O1592" s="55">
        <f t="shared" ca="1" si="715"/>
        <v>32</v>
      </c>
      <c r="P1592" s="55" t="str">
        <f t="shared" ca="1" si="716"/>
        <v>2019.8</v>
      </c>
      <c r="Q1592" s="56">
        <f t="shared" si="717"/>
        <v>41369.137349999997</v>
      </c>
      <c r="R1592" s="52">
        <f t="shared" ca="1" si="718"/>
        <v>-27</v>
      </c>
      <c r="S1592" s="52"/>
      <c r="T1592" s="52" t="str">
        <f t="shared" ca="1" si="719"/>
        <v/>
      </c>
      <c r="U1592" s="57" t="s">
        <v>178</v>
      </c>
      <c r="V1592" s="58">
        <f t="shared" ca="1" si="720"/>
        <v>0</v>
      </c>
      <c r="W1592" s="59"/>
      <c r="X1592" s="60"/>
      <c r="Y1592" s="61">
        <v>41369.137349999997</v>
      </c>
      <c r="Z1592" s="56">
        <f t="shared" ca="1" si="724"/>
        <v>0</v>
      </c>
      <c r="AA1592" s="56">
        <f t="shared" ca="1" si="724"/>
        <v>0</v>
      </c>
      <c r="AB1592" s="56">
        <f t="shared" ca="1" si="724"/>
        <v>0</v>
      </c>
      <c r="AC1592" s="56">
        <f t="shared" ca="1" si="724"/>
        <v>0</v>
      </c>
      <c r="AD1592" s="56">
        <f t="shared" ca="1" si="724"/>
        <v>0</v>
      </c>
      <c r="AE1592" s="56">
        <f t="shared" ca="1" si="724"/>
        <v>0</v>
      </c>
      <c r="AF1592" s="56">
        <f t="shared" ca="1" si="724"/>
        <v>0</v>
      </c>
      <c r="AG1592" s="56">
        <f t="shared" ca="1" si="724"/>
        <v>0</v>
      </c>
      <c r="AH1592" s="56">
        <f t="shared" ca="1" si="724"/>
        <v>0</v>
      </c>
      <c r="AI1592" s="56">
        <f t="shared" ca="1" si="724"/>
        <v>0</v>
      </c>
      <c r="AJ1592" s="56">
        <f t="shared" ca="1" si="725"/>
        <v>0</v>
      </c>
      <c r="AK1592" s="56">
        <f t="shared" ca="1" si="725"/>
        <v>0</v>
      </c>
      <c r="AL1592" s="56">
        <f t="shared" ca="1" si="725"/>
        <v>0</v>
      </c>
      <c r="AM1592" s="56">
        <f t="shared" ca="1" si="725"/>
        <v>41369.137349999997</v>
      </c>
      <c r="AN1592" s="56">
        <f t="shared" ca="1" si="725"/>
        <v>0</v>
      </c>
      <c r="AO1592" s="56">
        <f t="shared" ca="1" si="725"/>
        <v>0</v>
      </c>
      <c r="AP1592" s="56">
        <f t="shared" ca="1" si="725"/>
        <v>0</v>
      </c>
      <c r="AQ1592" s="56">
        <f t="shared" ca="1" si="725"/>
        <v>0</v>
      </c>
      <c r="AR1592" s="56">
        <f t="shared" ca="1" si="725"/>
        <v>0</v>
      </c>
      <c r="AS1592" s="56">
        <f t="shared" ca="1" si="725"/>
        <v>0</v>
      </c>
      <c r="AT1592" s="56">
        <f t="shared" ca="1" si="726"/>
        <v>0</v>
      </c>
      <c r="AU1592" s="56">
        <f t="shared" ca="1" si="726"/>
        <v>0</v>
      </c>
      <c r="AV1592" s="56">
        <f t="shared" ca="1" si="726"/>
        <v>0</v>
      </c>
      <c r="AW1592" s="56">
        <f t="shared" ca="1" si="726"/>
        <v>0</v>
      </c>
      <c r="AX1592" s="56">
        <f t="shared" ca="1" si="726"/>
        <v>0</v>
      </c>
      <c r="AY1592" s="56">
        <f t="shared" ca="1" si="726"/>
        <v>0</v>
      </c>
      <c r="AZ1592" s="56">
        <f t="shared" ca="1" si="726"/>
        <v>0</v>
      </c>
      <c r="BA1592" s="56">
        <f t="shared" ca="1" si="726"/>
        <v>0</v>
      </c>
      <c r="BB1592" s="56">
        <f t="shared" ca="1" si="726"/>
        <v>0</v>
      </c>
      <c r="BC1592" s="56">
        <f t="shared" ca="1" si="726"/>
        <v>0</v>
      </c>
      <c r="BD1592" s="56">
        <f t="shared" ca="1" si="726"/>
        <v>0</v>
      </c>
      <c r="BE1592" s="56">
        <f t="shared" ca="1" si="726"/>
        <v>0</v>
      </c>
      <c r="BF1592" s="56">
        <f t="shared" ca="1" si="726"/>
        <v>0</v>
      </c>
      <c r="BG1592" s="56">
        <f t="shared" ca="1" si="726"/>
        <v>0</v>
      </c>
      <c r="BH1592" s="1"/>
    </row>
    <row r="1593" spans="2:60" s="4" customFormat="1" ht="12" customHeight="1" x14ac:dyDescent="0.2">
      <c r="B1593" s="3" t="s">
        <v>1681</v>
      </c>
      <c r="C1593" s="4" t="s">
        <v>1681</v>
      </c>
      <c r="E1593" s="62"/>
      <c r="F1593" s="63" t="s">
        <v>1678</v>
      </c>
      <c r="G1593" s="50" t="s">
        <v>1678</v>
      </c>
      <c r="H1593" s="50" t="s">
        <v>1678</v>
      </c>
      <c r="I1593" s="51"/>
      <c r="J1593" s="52">
        <v>30</v>
      </c>
      <c r="K1593" s="52"/>
      <c r="L1593" s="53">
        <v>43690</v>
      </c>
      <c r="M1593" s="54">
        <f t="shared" si="713"/>
        <v>2</v>
      </c>
      <c r="N1593" s="52">
        <f t="shared" si="714"/>
        <v>33</v>
      </c>
      <c r="O1593" s="55">
        <f t="shared" ca="1" si="715"/>
        <v>33</v>
      </c>
      <c r="P1593" s="55" t="str">
        <f t="shared" ca="1" si="716"/>
        <v>2019.8</v>
      </c>
      <c r="Q1593" s="56">
        <f t="shared" si="717"/>
        <v>50226.736349999992</v>
      </c>
      <c r="R1593" s="52">
        <f t="shared" ca="1" si="718"/>
        <v>-34</v>
      </c>
      <c r="S1593" s="52"/>
      <c r="T1593" s="52" t="str">
        <f t="shared" ca="1" si="719"/>
        <v/>
      </c>
      <c r="U1593" s="57" t="s">
        <v>178</v>
      </c>
      <c r="V1593" s="58">
        <f t="shared" ca="1" si="720"/>
        <v>0</v>
      </c>
      <c r="W1593" s="59"/>
      <c r="X1593" s="60"/>
      <c r="Y1593" s="61">
        <v>50226.736349999992</v>
      </c>
      <c r="Z1593" s="56">
        <f t="shared" ca="1" si="724"/>
        <v>0</v>
      </c>
      <c r="AA1593" s="56">
        <f t="shared" ca="1" si="724"/>
        <v>0</v>
      </c>
      <c r="AB1593" s="56">
        <f t="shared" ca="1" si="724"/>
        <v>0</v>
      </c>
      <c r="AC1593" s="56">
        <f t="shared" ca="1" si="724"/>
        <v>0</v>
      </c>
      <c r="AD1593" s="56">
        <f t="shared" ca="1" si="724"/>
        <v>0</v>
      </c>
      <c r="AE1593" s="56">
        <f t="shared" ca="1" si="724"/>
        <v>0</v>
      </c>
      <c r="AF1593" s="56">
        <f t="shared" ca="1" si="724"/>
        <v>0</v>
      </c>
      <c r="AG1593" s="56">
        <f t="shared" ca="1" si="724"/>
        <v>0</v>
      </c>
      <c r="AH1593" s="56">
        <f t="shared" ca="1" si="724"/>
        <v>0</v>
      </c>
      <c r="AI1593" s="56">
        <f t="shared" ca="1" si="724"/>
        <v>0</v>
      </c>
      <c r="AJ1593" s="56">
        <f t="shared" ca="1" si="725"/>
        <v>0</v>
      </c>
      <c r="AK1593" s="56">
        <f t="shared" ca="1" si="725"/>
        <v>0</v>
      </c>
      <c r="AL1593" s="56">
        <f t="shared" ca="1" si="725"/>
        <v>0</v>
      </c>
      <c r="AM1593" s="56">
        <f t="shared" ca="1" si="725"/>
        <v>0</v>
      </c>
      <c r="AN1593" s="56">
        <f t="shared" ca="1" si="725"/>
        <v>50226.736349999992</v>
      </c>
      <c r="AO1593" s="56">
        <f t="shared" ca="1" si="725"/>
        <v>0</v>
      </c>
      <c r="AP1593" s="56">
        <f t="shared" ca="1" si="725"/>
        <v>0</v>
      </c>
      <c r="AQ1593" s="56">
        <f t="shared" ca="1" si="725"/>
        <v>0</v>
      </c>
      <c r="AR1593" s="56">
        <f t="shared" ca="1" si="725"/>
        <v>0</v>
      </c>
      <c r="AS1593" s="56">
        <f t="shared" ca="1" si="725"/>
        <v>0</v>
      </c>
      <c r="AT1593" s="56">
        <f t="shared" ca="1" si="726"/>
        <v>0</v>
      </c>
      <c r="AU1593" s="56">
        <f t="shared" ca="1" si="726"/>
        <v>0</v>
      </c>
      <c r="AV1593" s="56">
        <f t="shared" ca="1" si="726"/>
        <v>0</v>
      </c>
      <c r="AW1593" s="56">
        <f t="shared" ca="1" si="726"/>
        <v>0</v>
      </c>
      <c r="AX1593" s="56">
        <f t="shared" ca="1" si="726"/>
        <v>0</v>
      </c>
      <c r="AY1593" s="56">
        <f t="shared" ca="1" si="726"/>
        <v>0</v>
      </c>
      <c r="AZ1593" s="56">
        <f t="shared" ca="1" si="726"/>
        <v>0</v>
      </c>
      <c r="BA1593" s="56">
        <f t="shared" ca="1" si="726"/>
        <v>0</v>
      </c>
      <c r="BB1593" s="56">
        <f t="shared" ca="1" si="726"/>
        <v>0</v>
      </c>
      <c r="BC1593" s="56">
        <f t="shared" ca="1" si="726"/>
        <v>0</v>
      </c>
      <c r="BD1593" s="56">
        <f t="shared" ca="1" si="726"/>
        <v>0</v>
      </c>
      <c r="BE1593" s="56">
        <f t="shared" ca="1" si="726"/>
        <v>0</v>
      </c>
      <c r="BF1593" s="56">
        <f t="shared" ca="1" si="726"/>
        <v>0</v>
      </c>
      <c r="BG1593" s="56">
        <f t="shared" ca="1" si="726"/>
        <v>0</v>
      </c>
      <c r="BH1593" s="1"/>
    </row>
    <row r="1594" spans="2:60" s="4" customFormat="1" ht="12" customHeight="1" x14ac:dyDescent="0.2">
      <c r="B1594" s="3" t="s">
        <v>1681</v>
      </c>
      <c r="C1594" s="4" t="s">
        <v>1681</v>
      </c>
      <c r="E1594" s="62"/>
      <c r="F1594" s="63" t="s">
        <v>1678</v>
      </c>
      <c r="G1594" s="50" t="s">
        <v>1678</v>
      </c>
      <c r="H1594" s="50" t="s">
        <v>1678</v>
      </c>
      <c r="I1594" s="51"/>
      <c r="J1594" s="52">
        <v>30</v>
      </c>
      <c r="K1594" s="52"/>
      <c r="L1594" s="53">
        <v>43697</v>
      </c>
      <c r="M1594" s="54">
        <f t="shared" si="713"/>
        <v>2</v>
      </c>
      <c r="N1594" s="52">
        <f t="shared" si="714"/>
        <v>34</v>
      </c>
      <c r="O1594" s="55">
        <f t="shared" ca="1" si="715"/>
        <v>34</v>
      </c>
      <c r="P1594" s="55" t="str">
        <f t="shared" ca="1" si="716"/>
        <v>2019.8</v>
      </c>
      <c r="Q1594" s="56">
        <f t="shared" si="717"/>
        <v>40654.814849999995</v>
      </c>
      <c r="R1594" s="52">
        <f t="shared" ca="1" si="718"/>
        <v>-41</v>
      </c>
      <c r="S1594" s="52"/>
      <c r="T1594" s="52" t="str">
        <f t="shared" ca="1" si="719"/>
        <v/>
      </c>
      <c r="U1594" s="57" t="s">
        <v>178</v>
      </c>
      <c r="V1594" s="58">
        <f t="shared" ca="1" si="720"/>
        <v>0</v>
      </c>
      <c r="W1594" s="59"/>
      <c r="X1594" s="60"/>
      <c r="Y1594" s="61">
        <v>40654.814849999995</v>
      </c>
      <c r="Z1594" s="56">
        <f t="shared" ref="Z1594:AI1603" ca="1" si="727">IF($O1594-WEEKNUM(Z$1815)=0,$Y1594,0)</f>
        <v>0</v>
      </c>
      <c r="AA1594" s="56">
        <f t="shared" ca="1" si="727"/>
        <v>0</v>
      </c>
      <c r="AB1594" s="56">
        <f t="shared" ca="1" si="727"/>
        <v>0</v>
      </c>
      <c r="AC1594" s="56">
        <f t="shared" ca="1" si="727"/>
        <v>0</v>
      </c>
      <c r="AD1594" s="56">
        <f t="shared" ca="1" si="727"/>
        <v>0</v>
      </c>
      <c r="AE1594" s="56">
        <f t="shared" ca="1" si="727"/>
        <v>0</v>
      </c>
      <c r="AF1594" s="56">
        <f t="shared" ca="1" si="727"/>
        <v>0</v>
      </c>
      <c r="AG1594" s="56">
        <f t="shared" ca="1" si="727"/>
        <v>0</v>
      </c>
      <c r="AH1594" s="56">
        <f t="shared" ca="1" si="727"/>
        <v>0</v>
      </c>
      <c r="AI1594" s="56">
        <f t="shared" ca="1" si="727"/>
        <v>0</v>
      </c>
      <c r="AJ1594" s="56">
        <f t="shared" ref="AJ1594:AS1603" ca="1" si="728">IF($O1594-WEEKNUM(AJ$1815)=0,$Y1594,0)</f>
        <v>0</v>
      </c>
      <c r="AK1594" s="56">
        <f t="shared" ca="1" si="728"/>
        <v>0</v>
      </c>
      <c r="AL1594" s="56">
        <f t="shared" ca="1" si="728"/>
        <v>0</v>
      </c>
      <c r="AM1594" s="56">
        <f t="shared" ca="1" si="728"/>
        <v>0</v>
      </c>
      <c r="AN1594" s="56">
        <f t="shared" ca="1" si="728"/>
        <v>0</v>
      </c>
      <c r="AO1594" s="56">
        <f t="shared" ca="1" si="728"/>
        <v>40654.814849999995</v>
      </c>
      <c r="AP1594" s="56">
        <f t="shared" ca="1" si="728"/>
        <v>0</v>
      </c>
      <c r="AQ1594" s="56">
        <f t="shared" ca="1" si="728"/>
        <v>0</v>
      </c>
      <c r="AR1594" s="56">
        <f t="shared" ca="1" si="728"/>
        <v>0</v>
      </c>
      <c r="AS1594" s="56">
        <f t="shared" ca="1" si="728"/>
        <v>0</v>
      </c>
      <c r="AT1594" s="56">
        <f t="shared" ref="AT1594:BG1603" ca="1" si="729">IF($O1594-WEEKNUM(AT$1815)=0,$Y1594,0)</f>
        <v>0</v>
      </c>
      <c r="AU1594" s="56">
        <f t="shared" ca="1" si="729"/>
        <v>0</v>
      </c>
      <c r="AV1594" s="56">
        <f t="shared" ca="1" si="729"/>
        <v>0</v>
      </c>
      <c r="AW1594" s="56">
        <f t="shared" ca="1" si="729"/>
        <v>0</v>
      </c>
      <c r="AX1594" s="56">
        <f t="shared" ca="1" si="729"/>
        <v>0</v>
      </c>
      <c r="AY1594" s="56">
        <f t="shared" ca="1" si="729"/>
        <v>0</v>
      </c>
      <c r="AZ1594" s="56">
        <f t="shared" ca="1" si="729"/>
        <v>0</v>
      </c>
      <c r="BA1594" s="56">
        <f t="shared" ca="1" si="729"/>
        <v>0</v>
      </c>
      <c r="BB1594" s="56">
        <f t="shared" ca="1" si="729"/>
        <v>0</v>
      </c>
      <c r="BC1594" s="56">
        <f t="shared" ca="1" si="729"/>
        <v>0</v>
      </c>
      <c r="BD1594" s="56">
        <f t="shared" ca="1" si="729"/>
        <v>0</v>
      </c>
      <c r="BE1594" s="56">
        <f t="shared" ca="1" si="729"/>
        <v>0</v>
      </c>
      <c r="BF1594" s="56">
        <f t="shared" ca="1" si="729"/>
        <v>0</v>
      </c>
      <c r="BG1594" s="56">
        <f t="shared" ca="1" si="729"/>
        <v>0</v>
      </c>
      <c r="BH1594" s="1"/>
    </row>
    <row r="1595" spans="2:60" s="4" customFormat="1" ht="12" customHeight="1" x14ac:dyDescent="0.2">
      <c r="B1595" s="3" t="s">
        <v>1681</v>
      </c>
      <c r="C1595" s="4" t="s">
        <v>1681</v>
      </c>
      <c r="E1595" s="62"/>
      <c r="F1595" s="63" t="s">
        <v>1678</v>
      </c>
      <c r="G1595" s="50" t="s">
        <v>1678</v>
      </c>
      <c r="H1595" s="50" t="s">
        <v>1678</v>
      </c>
      <c r="I1595" s="51"/>
      <c r="J1595" s="52">
        <v>30</v>
      </c>
      <c r="K1595" s="52"/>
      <c r="L1595" s="53">
        <v>43704</v>
      </c>
      <c r="M1595" s="54">
        <f t="shared" si="713"/>
        <v>2</v>
      </c>
      <c r="N1595" s="52">
        <f t="shared" si="714"/>
        <v>35</v>
      </c>
      <c r="O1595" s="55">
        <f t="shared" ca="1" si="715"/>
        <v>35</v>
      </c>
      <c r="P1595" s="55" t="str">
        <f t="shared" ca="1" si="716"/>
        <v>2019.8</v>
      </c>
      <c r="Q1595" s="56">
        <f t="shared" si="717"/>
        <v>43629.965469637747</v>
      </c>
      <c r="R1595" s="52">
        <f t="shared" ca="1" si="718"/>
        <v>-48</v>
      </c>
      <c r="S1595" s="52"/>
      <c r="T1595" s="52" t="str">
        <f t="shared" ca="1" si="719"/>
        <v/>
      </c>
      <c r="U1595" s="57" t="s">
        <v>178</v>
      </c>
      <c r="V1595" s="58">
        <f t="shared" ca="1" si="720"/>
        <v>0</v>
      </c>
      <c r="W1595" s="59"/>
      <c r="X1595" s="60"/>
      <c r="Y1595" s="61">
        <v>43629.965469637747</v>
      </c>
      <c r="Z1595" s="56">
        <f t="shared" ca="1" si="727"/>
        <v>0</v>
      </c>
      <c r="AA1595" s="56">
        <f t="shared" ca="1" si="727"/>
        <v>0</v>
      </c>
      <c r="AB1595" s="56">
        <f t="shared" ca="1" si="727"/>
        <v>0</v>
      </c>
      <c r="AC1595" s="56">
        <f t="shared" ca="1" si="727"/>
        <v>0</v>
      </c>
      <c r="AD1595" s="56">
        <f t="shared" ca="1" si="727"/>
        <v>0</v>
      </c>
      <c r="AE1595" s="56">
        <f t="shared" ca="1" si="727"/>
        <v>0</v>
      </c>
      <c r="AF1595" s="56">
        <f t="shared" ca="1" si="727"/>
        <v>0</v>
      </c>
      <c r="AG1595" s="56">
        <f t="shared" ca="1" si="727"/>
        <v>0</v>
      </c>
      <c r="AH1595" s="56">
        <f t="shared" ca="1" si="727"/>
        <v>0</v>
      </c>
      <c r="AI1595" s="56">
        <f t="shared" ca="1" si="727"/>
        <v>0</v>
      </c>
      <c r="AJ1595" s="56">
        <f t="shared" ca="1" si="728"/>
        <v>0</v>
      </c>
      <c r="AK1595" s="56">
        <f t="shared" ca="1" si="728"/>
        <v>0</v>
      </c>
      <c r="AL1595" s="56">
        <f t="shared" ca="1" si="728"/>
        <v>0</v>
      </c>
      <c r="AM1595" s="56">
        <f t="shared" ca="1" si="728"/>
        <v>0</v>
      </c>
      <c r="AN1595" s="56">
        <f t="shared" ca="1" si="728"/>
        <v>0</v>
      </c>
      <c r="AO1595" s="56">
        <f t="shared" ca="1" si="728"/>
        <v>0</v>
      </c>
      <c r="AP1595" s="56">
        <f t="shared" ca="1" si="728"/>
        <v>43629.965469637747</v>
      </c>
      <c r="AQ1595" s="56">
        <f t="shared" ca="1" si="728"/>
        <v>0</v>
      </c>
      <c r="AR1595" s="56">
        <f t="shared" ca="1" si="728"/>
        <v>0</v>
      </c>
      <c r="AS1595" s="56">
        <f t="shared" ca="1" si="728"/>
        <v>0</v>
      </c>
      <c r="AT1595" s="56">
        <f t="shared" ca="1" si="729"/>
        <v>0</v>
      </c>
      <c r="AU1595" s="56">
        <f t="shared" ca="1" si="729"/>
        <v>0</v>
      </c>
      <c r="AV1595" s="56">
        <f t="shared" ca="1" si="729"/>
        <v>0</v>
      </c>
      <c r="AW1595" s="56">
        <f t="shared" ca="1" si="729"/>
        <v>0</v>
      </c>
      <c r="AX1595" s="56">
        <f t="shared" ca="1" si="729"/>
        <v>0</v>
      </c>
      <c r="AY1595" s="56">
        <f t="shared" ca="1" si="729"/>
        <v>0</v>
      </c>
      <c r="AZ1595" s="56">
        <f t="shared" ca="1" si="729"/>
        <v>0</v>
      </c>
      <c r="BA1595" s="56">
        <f t="shared" ca="1" si="729"/>
        <v>0</v>
      </c>
      <c r="BB1595" s="56">
        <f t="shared" ca="1" si="729"/>
        <v>0</v>
      </c>
      <c r="BC1595" s="56">
        <f t="shared" ca="1" si="729"/>
        <v>0</v>
      </c>
      <c r="BD1595" s="56">
        <f t="shared" ca="1" si="729"/>
        <v>0</v>
      </c>
      <c r="BE1595" s="56">
        <f t="shared" ca="1" si="729"/>
        <v>0</v>
      </c>
      <c r="BF1595" s="56">
        <f t="shared" ca="1" si="729"/>
        <v>0</v>
      </c>
      <c r="BG1595" s="56">
        <f t="shared" ca="1" si="729"/>
        <v>0</v>
      </c>
      <c r="BH1595" s="1"/>
    </row>
    <row r="1596" spans="2:60" s="4" customFormat="1" ht="12" customHeight="1" x14ac:dyDescent="0.2">
      <c r="B1596" s="3" t="s">
        <v>1681</v>
      </c>
      <c r="C1596" s="4" t="s">
        <v>1681</v>
      </c>
      <c r="E1596" s="62"/>
      <c r="F1596" s="63" t="s">
        <v>1678</v>
      </c>
      <c r="G1596" s="50" t="s">
        <v>1678</v>
      </c>
      <c r="H1596" s="50" t="s">
        <v>1678</v>
      </c>
      <c r="I1596" s="51"/>
      <c r="J1596" s="52">
        <v>30</v>
      </c>
      <c r="K1596" s="52"/>
      <c r="L1596" s="53">
        <v>43711</v>
      </c>
      <c r="M1596" s="54">
        <f t="shared" si="713"/>
        <v>2</v>
      </c>
      <c r="N1596" s="52">
        <f t="shared" si="714"/>
        <v>36</v>
      </c>
      <c r="O1596" s="55">
        <f t="shared" ca="1" si="715"/>
        <v>36</v>
      </c>
      <c r="P1596" s="55" t="str">
        <f t="shared" ca="1" si="716"/>
        <v>2019.9</v>
      </c>
      <c r="Q1596" s="56">
        <f t="shared" si="717"/>
        <v>41369.137349999997</v>
      </c>
      <c r="R1596" s="52">
        <f t="shared" ca="1" si="718"/>
        <v>-55</v>
      </c>
      <c r="S1596" s="52"/>
      <c r="T1596" s="52" t="str">
        <f t="shared" ca="1" si="719"/>
        <v/>
      </c>
      <c r="U1596" s="57" t="s">
        <v>178</v>
      </c>
      <c r="V1596" s="58">
        <f t="shared" ca="1" si="720"/>
        <v>0</v>
      </c>
      <c r="W1596" s="59"/>
      <c r="X1596" s="60"/>
      <c r="Y1596" s="61">
        <v>41369.137349999997</v>
      </c>
      <c r="Z1596" s="56">
        <f t="shared" ca="1" si="727"/>
        <v>0</v>
      </c>
      <c r="AA1596" s="56">
        <f t="shared" ca="1" si="727"/>
        <v>0</v>
      </c>
      <c r="AB1596" s="56">
        <f t="shared" ca="1" si="727"/>
        <v>0</v>
      </c>
      <c r="AC1596" s="56">
        <f t="shared" ca="1" si="727"/>
        <v>0</v>
      </c>
      <c r="AD1596" s="56">
        <f t="shared" ca="1" si="727"/>
        <v>0</v>
      </c>
      <c r="AE1596" s="56">
        <f t="shared" ca="1" si="727"/>
        <v>0</v>
      </c>
      <c r="AF1596" s="56">
        <f t="shared" ca="1" si="727"/>
        <v>0</v>
      </c>
      <c r="AG1596" s="56">
        <f t="shared" ca="1" si="727"/>
        <v>0</v>
      </c>
      <c r="AH1596" s="56">
        <f t="shared" ca="1" si="727"/>
        <v>0</v>
      </c>
      <c r="AI1596" s="56">
        <f t="shared" ca="1" si="727"/>
        <v>0</v>
      </c>
      <c r="AJ1596" s="56">
        <f t="shared" ca="1" si="728"/>
        <v>0</v>
      </c>
      <c r="AK1596" s="56">
        <f t="shared" ca="1" si="728"/>
        <v>0</v>
      </c>
      <c r="AL1596" s="56">
        <f t="shared" ca="1" si="728"/>
        <v>0</v>
      </c>
      <c r="AM1596" s="56">
        <f t="shared" ca="1" si="728"/>
        <v>0</v>
      </c>
      <c r="AN1596" s="56">
        <f t="shared" ca="1" si="728"/>
        <v>0</v>
      </c>
      <c r="AO1596" s="56">
        <f t="shared" ca="1" si="728"/>
        <v>0</v>
      </c>
      <c r="AP1596" s="56">
        <f t="shared" ca="1" si="728"/>
        <v>0</v>
      </c>
      <c r="AQ1596" s="56">
        <f t="shared" ca="1" si="728"/>
        <v>41369.137349999997</v>
      </c>
      <c r="AR1596" s="56">
        <f t="shared" ca="1" si="728"/>
        <v>0</v>
      </c>
      <c r="AS1596" s="56">
        <f t="shared" ca="1" si="728"/>
        <v>0</v>
      </c>
      <c r="AT1596" s="56">
        <f t="shared" ca="1" si="729"/>
        <v>0</v>
      </c>
      <c r="AU1596" s="56">
        <f t="shared" ca="1" si="729"/>
        <v>0</v>
      </c>
      <c r="AV1596" s="56">
        <f t="shared" ca="1" si="729"/>
        <v>0</v>
      </c>
      <c r="AW1596" s="56">
        <f t="shared" ca="1" si="729"/>
        <v>0</v>
      </c>
      <c r="AX1596" s="56">
        <f t="shared" ca="1" si="729"/>
        <v>0</v>
      </c>
      <c r="AY1596" s="56">
        <f t="shared" ca="1" si="729"/>
        <v>0</v>
      </c>
      <c r="AZ1596" s="56">
        <f t="shared" ca="1" si="729"/>
        <v>0</v>
      </c>
      <c r="BA1596" s="56">
        <f t="shared" ca="1" si="729"/>
        <v>0</v>
      </c>
      <c r="BB1596" s="56">
        <f t="shared" ca="1" si="729"/>
        <v>0</v>
      </c>
      <c r="BC1596" s="56">
        <f t="shared" ca="1" si="729"/>
        <v>0</v>
      </c>
      <c r="BD1596" s="56">
        <f t="shared" ca="1" si="729"/>
        <v>0</v>
      </c>
      <c r="BE1596" s="56">
        <f t="shared" ca="1" si="729"/>
        <v>0</v>
      </c>
      <c r="BF1596" s="56">
        <f t="shared" ca="1" si="729"/>
        <v>0</v>
      </c>
      <c r="BG1596" s="56">
        <f t="shared" ca="1" si="729"/>
        <v>0</v>
      </c>
      <c r="BH1596" s="1"/>
    </row>
    <row r="1597" spans="2:60" s="4" customFormat="1" ht="12" customHeight="1" x14ac:dyDescent="0.2">
      <c r="B1597" s="3" t="s">
        <v>1681</v>
      </c>
      <c r="C1597" s="4" t="s">
        <v>1681</v>
      </c>
      <c r="E1597" s="62"/>
      <c r="F1597" s="63" t="s">
        <v>1678</v>
      </c>
      <c r="G1597" s="50" t="s">
        <v>1678</v>
      </c>
      <c r="H1597" s="50" t="s">
        <v>1678</v>
      </c>
      <c r="I1597" s="51"/>
      <c r="J1597" s="52">
        <v>30</v>
      </c>
      <c r="K1597" s="52"/>
      <c r="L1597" s="53">
        <v>43718</v>
      </c>
      <c r="M1597" s="54">
        <f t="shared" si="713"/>
        <v>2</v>
      </c>
      <c r="N1597" s="52">
        <f t="shared" si="714"/>
        <v>37</v>
      </c>
      <c r="O1597" s="55">
        <f t="shared" ca="1" si="715"/>
        <v>37</v>
      </c>
      <c r="P1597" s="55" t="str">
        <f t="shared" ca="1" si="716"/>
        <v>2019.9</v>
      </c>
      <c r="Q1597" s="56">
        <f t="shared" si="717"/>
        <v>47798.039849999994</v>
      </c>
      <c r="R1597" s="52">
        <f t="shared" ca="1" si="718"/>
        <v>-62</v>
      </c>
      <c r="S1597" s="52"/>
      <c r="T1597" s="52" t="str">
        <f t="shared" ca="1" si="719"/>
        <v/>
      </c>
      <c r="U1597" s="57" t="s">
        <v>178</v>
      </c>
      <c r="V1597" s="58">
        <f t="shared" ca="1" si="720"/>
        <v>0</v>
      </c>
      <c r="W1597" s="59"/>
      <c r="X1597" s="60"/>
      <c r="Y1597" s="61">
        <v>47798.039849999994</v>
      </c>
      <c r="Z1597" s="56">
        <f t="shared" ca="1" si="727"/>
        <v>0</v>
      </c>
      <c r="AA1597" s="56">
        <f t="shared" ca="1" si="727"/>
        <v>0</v>
      </c>
      <c r="AB1597" s="56">
        <f t="shared" ca="1" si="727"/>
        <v>0</v>
      </c>
      <c r="AC1597" s="56">
        <f t="shared" ca="1" si="727"/>
        <v>0</v>
      </c>
      <c r="AD1597" s="56">
        <f t="shared" ca="1" si="727"/>
        <v>0</v>
      </c>
      <c r="AE1597" s="56">
        <f t="shared" ca="1" si="727"/>
        <v>0</v>
      </c>
      <c r="AF1597" s="56">
        <f t="shared" ca="1" si="727"/>
        <v>0</v>
      </c>
      <c r="AG1597" s="56">
        <f t="shared" ca="1" si="727"/>
        <v>0</v>
      </c>
      <c r="AH1597" s="56">
        <f t="shared" ca="1" si="727"/>
        <v>0</v>
      </c>
      <c r="AI1597" s="56">
        <f t="shared" ca="1" si="727"/>
        <v>0</v>
      </c>
      <c r="AJ1597" s="56">
        <f t="shared" ca="1" si="728"/>
        <v>0</v>
      </c>
      <c r="AK1597" s="56">
        <f t="shared" ca="1" si="728"/>
        <v>0</v>
      </c>
      <c r="AL1597" s="56">
        <f t="shared" ca="1" si="728"/>
        <v>0</v>
      </c>
      <c r="AM1597" s="56">
        <f t="shared" ca="1" si="728"/>
        <v>0</v>
      </c>
      <c r="AN1597" s="56">
        <f t="shared" ca="1" si="728"/>
        <v>0</v>
      </c>
      <c r="AO1597" s="56">
        <f t="shared" ca="1" si="728"/>
        <v>0</v>
      </c>
      <c r="AP1597" s="56">
        <f t="shared" ca="1" si="728"/>
        <v>0</v>
      </c>
      <c r="AQ1597" s="56">
        <f t="shared" ca="1" si="728"/>
        <v>0</v>
      </c>
      <c r="AR1597" s="56">
        <f t="shared" ca="1" si="728"/>
        <v>47798.039849999994</v>
      </c>
      <c r="AS1597" s="56">
        <f t="shared" ca="1" si="728"/>
        <v>0</v>
      </c>
      <c r="AT1597" s="56">
        <f t="shared" ca="1" si="729"/>
        <v>0</v>
      </c>
      <c r="AU1597" s="56">
        <f t="shared" ca="1" si="729"/>
        <v>0</v>
      </c>
      <c r="AV1597" s="56">
        <f t="shared" ca="1" si="729"/>
        <v>0</v>
      </c>
      <c r="AW1597" s="56">
        <f t="shared" ca="1" si="729"/>
        <v>0</v>
      </c>
      <c r="AX1597" s="56">
        <f t="shared" ca="1" si="729"/>
        <v>0</v>
      </c>
      <c r="AY1597" s="56">
        <f t="shared" ca="1" si="729"/>
        <v>0</v>
      </c>
      <c r="AZ1597" s="56">
        <f t="shared" ca="1" si="729"/>
        <v>0</v>
      </c>
      <c r="BA1597" s="56">
        <f t="shared" ca="1" si="729"/>
        <v>0</v>
      </c>
      <c r="BB1597" s="56">
        <f t="shared" ca="1" si="729"/>
        <v>0</v>
      </c>
      <c r="BC1597" s="56">
        <f t="shared" ca="1" si="729"/>
        <v>0</v>
      </c>
      <c r="BD1597" s="56">
        <f t="shared" ca="1" si="729"/>
        <v>0</v>
      </c>
      <c r="BE1597" s="56">
        <f t="shared" ca="1" si="729"/>
        <v>0</v>
      </c>
      <c r="BF1597" s="56">
        <f t="shared" ca="1" si="729"/>
        <v>0</v>
      </c>
      <c r="BG1597" s="56">
        <f t="shared" ca="1" si="729"/>
        <v>0</v>
      </c>
      <c r="BH1597" s="1"/>
    </row>
    <row r="1598" spans="2:60" s="4" customFormat="1" ht="12" customHeight="1" x14ac:dyDescent="0.2">
      <c r="B1598" s="3" t="s">
        <v>1681</v>
      </c>
      <c r="C1598" s="4" t="s">
        <v>1681</v>
      </c>
      <c r="E1598" s="62"/>
      <c r="F1598" s="63" t="s">
        <v>1678</v>
      </c>
      <c r="G1598" s="50" t="s">
        <v>1678</v>
      </c>
      <c r="H1598" s="50" t="s">
        <v>1678</v>
      </c>
      <c r="I1598" s="51"/>
      <c r="J1598" s="52">
        <v>30</v>
      </c>
      <c r="K1598" s="52"/>
      <c r="L1598" s="53">
        <v>43725</v>
      </c>
      <c r="M1598" s="54">
        <f t="shared" si="713"/>
        <v>2</v>
      </c>
      <c r="N1598" s="52">
        <f t="shared" si="714"/>
        <v>38</v>
      </c>
      <c r="O1598" s="55">
        <f t="shared" ca="1" si="715"/>
        <v>38</v>
      </c>
      <c r="P1598" s="55" t="str">
        <f t="shared" ca="1" si="716"/>
        <v>2019.9</v>
      </c>
      <c r="Q1598" s="56">
        <f t="shared" si="717"/>
        <v>35218.276349999993</v>
      </c>
      <c r="R1598" s="52">
        <f t="shared" ca="1" si="718"/>
        <v>-69</v>
      </c>
      <c r="S1598" s="52"/>
      <c r="T1598" s="52" t="str">
        <f t="shared" ca="1" si="719"/>
        <v/>
      </c>
      <c r="U1598" s="57" t="s">
        <v>178</v>
      </c>
      <c r="V1598" s="58">
        <f t="shared" ca="1" si="720"/>
        <v>0</v>
      </c>
      <c r="W1598" s="59"/>
      <c r="X1598" s="60"/>
      <c r="Y1598" s="61">
        <v>35218.276349999993</v>
      </c>
      <c r="Z1598" s="56">
        <f t="shared" ca="1" si="727"/>
        <v>0</v>
      </c>
      <c r="AA1598" s="56">
        <f t="shared" ca="1" si="727"/>
        <v>0</v>
      </c>
      <c r="AB1598" s="56">
        <f t="shared" ca="1" si="727"/>
        <v>0</v>
      </c>
      <c r="AC1598" s="56">
        <f t="shared" ca="1" si="727"/>
        <v>0</v>
      </c>
      <c r="AD1598" s="56">
        <f t="shared" ca="1" si="727"/>
        <v>0</v>
      </c>
      <c r="AE1598" s="56">
        <f t="shared" ca="1" si="727"/>
        <v>0</v>
      </c>
      <c r="AF1598" s="56">
        <f t="shared" ca="1" si="727"/>
        <v>0</v>
      </c>
      <c r="AG1598" s="56">
        <f t="shared" ca="1" si="727"/>
        <v>0</v>
      </c>
      <c r="AH1598" s="56">
        <f t="shared" ca="1" si="727"/>
        <v>0</v>
      </c>
      <c r="AI1598" s="56">
        <f t="shared" ca="1" si="727"/>
        <v>0</v>
      </c>
      <c r="AJ1598" s="56">
        <f t="shared" ca="1" si="728"/>
        <v>0</v>
      </c>
      <c r="AK1598" s="56">
        <f t="shared" ca="1" si="728"/>
        <v>0</v>
      </c>
      <c r="AL1598" s="56">
        <f t="shared" ca="1" si="728"/>
        <v>0</v>
      </c>
      <c r="AM1598" s="56">
        <f t="shared" ca="1" si="728"/>
        <v>0</v>
      </c>
      <c r="AN1598" s="56">
        <f t="shared" ca="1" si="728"/>
        <v>0</v>
      </c>
      <c r="AO1598" s="56">
        <f t="shared" ca="1" si="728"/>
        <v>0</v>
      </c>
      <c r="AP1598" s="56">
        <f t="shared" ca="1" si="728"/>
        <v>0</v>
      </c>
      <c r="AQ1598" s="56">
        <f t="shared" ca="1" si="728"/>
        <v>0</v>
      </c>
      <c r="AR1598" s="56">
        <f t="shared" ca="1" si="728"/>
        <v>0</v>
      </c>
      <c r="AS1598" s="56">
        <f t="shared" ca="1" si="728"/>
        <v>35218.276349999993</v>
      </c>
      <c r="AT1598" s="56">
        <f t="shared" ca="1" si="729"/>
        <v>0</v>
      </c>
      <c r="AU1598" s="56">
        <f t="shared" ca="1" si="729"/>
        <v>0</v>
      </c>
      <c r="AV1598" s="56">
        <f t="shared" ca="1" si="729"/>
        <v>0</v>
      </c>
      <c r="AW1598" s="56">
        <f t="shared" ca="1" si="729"/>
        <v>0</v>
      </c>
      <c r="AX1598" s="56">
        <f t="shared" ca="1" si="729"/>
        <v>0</v>
      </c>
      <c r="AY1598" s="56">
        <f t="shared" ca="1" si="729"/>
        <v>0</v>
      </c>
      <c r="AZ1598" s="56">
        <f t="shared" ca="1" si="729"/>
        <v>0</v>
      </c>
      <c r="BA1598" s="56">
        <f t="shared" ca="1" si="729"/>
        <v>0</v>
      </c>
      <c r="BB1598" s="56">
        <f t="shared" ca="1" si="729"/>
        <v>0</v>
      </c>
      <c r="BC1598" s="56">
        <f t="shared" ca="1" si="729"/>
        <v>0</v>
      </c>
      <c r="BD1598" s="56">
        <f t="shared" ca="1" si="729"/>
        <v>0</v>
      </c>
      <c r="BE1598" s="56">
        <f t="shared" ca="1" si="729"/>
        <v>0</v>
      </c>
      <c r="BF1598" s="56">
        <f t="shared" ca="1" si="729"/>
        <v>0</v>
      </c>
      <c r="BG1598" s="56">
        <f t="shared" ca="1" si="729"/>
        <v>0</v>
      </c>
      <c r="BH1598" s="1"/>
    </row>
    <row r="1599" spans="2:60" s="4" customFormat="1" ht="12" customHeight="1" x14ac:dyDescent="0.2">
      <c r="B1599" s="3" t="s">
        <v>1681</v>
      </c>
      <c r="C1599" s="4" t="s">
        <v>1681</v>
      </c>
      <c r="E1599" s="62"/>
      <c r="F1599" s="63" t="s">
        <v>1678</v>
      </c>
      <c r="G1599" s="50" t="s">
        <v>1678</v>
      </c>
      <c r="H1599" s="50" t="s">
        <v>1678</v>
      </c>
      <c r="I1599" s="51"/>
      <c r="J1599" s="52">
        <v>30</v>
      </c>
      <c r="K1599" s="52"/>
      <c r="L1599" s="53">
        <v>43732</v>
      </c>
      <c r="M1599" s="54">
        <f t="shared" si="713"/>
        <v>2</v>
      </c>
      <c r="N1599" s="52">
        <f t="shared" si="714"/>
        <v>39</v>
      </c>
      <c r="O1599" s="55">
        <f t="shared" ca="1" si="715"/>
        <v>39</v>
      </c>
      <c r="P1599" s="55" t="str">
        <f t="shared" ca="1" si="716"/>
        <v>2019.9</v>
      </c>
      <c r="Q1599" s="56">
        <f t="shared" si="717"/>
        <v>41047.70474989729</v>
      </c>
      <c r="R1599" s="52">
        <f t="shared" ca="1" si="718"/>
        <v>-76</v>
      </c>
      <c r="S1599" s="52"/>
      <c r="T1599" s="52" t="str">
        <f t="shared" ca="1" si="719"/>
        <v/>
      </c>
      <c r="U1599" s="57" t="s">
        <v>178</v>
      </c>
      <c r="V1599" s="58">
        <f t="shared" ca="1" si="720"/>
        <v>0</v>
      </c>
      <c r="W1599" s="59"/>
      <c r="X1599" s="60"/>
      <c r="Y1599" s="61">
        <v>41047.70474989729</v>
      </c>
      <c r="Z1599" s="56">
        <f t="shared" ca="1" si="727"/>
        <v>0</v>
      </c>
      <c r="AA1599" s="56">
        <f t="shared" ca="1" si="727"/>
        <v>0</v>
      </c>
      <c r="AB1599" s="56">
        <f t="shared" ca="1" si="727"/>
        <v>0</v>
      </c>
      <c r="AC1599" s="56">
        <f t="shared" ca="1" si="727"/>
        <v>0</v>
      </c>
      <c r="AD1599" s="56">
        <f t="shared" ca="1" si="727"/>
        <v>0</v>
      </c>
      <c r="AE1599" s="56">
        <f t="shared" ca="1" si="727"/>
        <v>0</v>
      </c>
      <c r="AF1599" s="56">
        <f t="shared" ca="1" si="727"/>
        <v>0</v>
      </c>
      <c r="AG1599" s="56">
        <f t="shared" ca="1" si="727"/>
        <v>0</v>
      </c>
      <c r="AH1599" s="56">
        <f t="shared" ca="1" si="727"/>
        <v>0</v>
      </c>
      <c r="AI1599" s="56">
        <f t="shared" ca="1" si="727"/>
        <v>0</v>
      </c>
      <c r="AJ1599" s="56">
        <f t="shared" ca="1" si="728"/>
        <v>0</v>
      </c>
      <c r="AK1599" s="56">
        <f t="shared" ca="1" si="728"/>
        <v>0</v>
      </c>
      <c r="AL1599" s="56">
        <f t="shared" ca="1" si="728"/>
        <v>0</v>
      </c>
      <c r="AM1599" s="56">
        <f t="shared" ca="1" si="728"/>
        <v>0</v>
      </c>
      <c r="AN1599" s="56">
        <f t="shared" ca="1" si="728"/>
        <v>0</v>
      </c>
      <c r="AO1599" s="56">
        <f t="shared" ca="1" si="728"/>
        <v>0</v>
      </c>
      <c r="AP1599" s="56">
        <f t="shared" ca="1" si="728"/>
        <v>0</v>
      </c>
      <c r="AQ1599" s="56">
        <f t="shared" ca="1" si="728"/>
        <v>0</v>
      </c>
      <c r="AR1599" s="56">
        <f t="shared" ca="1" si="728"/>
        <v>0</v>
      </c>
      <c r="AS1599" s="56">
        <f t="shared" ca="1" si="728"/>
        <v>0</v>
      </c>
      <c r="AT1599" s="56">
        <f t="shared" ca="1" si="729"/>
        <v>41047.70474989729</v>
      </c>
      <c r="AU1599" s="56">
        <f t="shared" ca="1" si="729"/>
        <v>0</v>
      </c>
      <c r="AV1599" s="56">
        <f t="shared" ca="1" si="729"/>
        <v>0</v>
      </c>
      <c r="AW1599" s="56">
        <f t="shared" ca="1" si="729"/>
        <v>0</v>
      </c>
      <c r="AX1599" s="56">
        <f t="shared" ca="1" si="729"/>
        <v>0</v>
      </c>
      <c r="AY1599" s="56">
        <f t="shared" ca="1" si="729"/>
        <v>0</v>
      </c>
      <c r="AZ1599" s="56">
        <f t="shared" ca="1" si="729"/>
        <v>0</v>
      </c>
      <c r="BA1599" s="56">
        <f t="shared" ca="1" si="729"/>
        <v>0</v>
      </c>
      <c r="BB1599" s="56">
        <f t="shared" ca="1" si="729"/>
        <v>0</v>
      </c>
      <c r="BC1599" s="56">
        <f t="shared" ca="1" si="729"/>
        <v>0</v>
      </c>
      <c r="BD1599" s="56">
        <f t="shared" ca="1" si="729"/>
        <v>0</v>
      </c>
      <c r="BE1599" s="56">
        <f t="shared" ca="1" si="729"/>
        <v>0</v>
      </c>
      <c r="BF1599" s="56">
        <f t="shared" ca="1" si="729"/>
        <v>0</v>
      </c>
      <c r="BG1599" s="56">
        <f t="shared" ca="1" si="729"/>
        <v>0</v>
      </c>
      <c r="BH1599" s="1"/>
    </row>
    <row r="1600" spans="2:60" s="4" customFormat="1" ht="12" customHeight="1" x14ac:dyDescent="0.2">
      <c r="B1600" s="3" t="s">
        <v>1681</v>
      </c>
      <c r="C1600" s="4" t="s">
        <v>1681</v>
      </c>
      <c r="E1600" s="62"/>
      <c r="F1600" s="63" t="s">
        <v>1678</v>
      </c>
      <c r="G1600" s="50" t="s">
        <v>1678</v>
      </c>
      <c r="H1600" s="50" t="s">
        <v>1678</v>
      </c>
      <c r="I1600" s="51"/>
      <c r="J1600" s="52">
        <v>30</v>
      </c>
      <c r="K1600" s="52"/>
      <c r="L1600" s="53">
        <v>43739</v>
      </c>
      <c r="M1600" s="54">
        <f t="shared" si="713"/>
        <v>2</v>
      </c>
      <c r="N1600" s="52">
        <f t="shared" si="714"/>
        <v>40</v>
      </c>
      <c r="O1600" s="55">
        <f t="shared" ca="1" si="715"/>
        <v>40</v>
      </c>
      <c r="P1600" s="55" t="str">
        <f t="shared" ca="1" si="716"/>
        <v>2019.10</v>
      </c>
      <c r="Q1600" s="56">
        <f t="shared" si="717"/>
        <v>33238.174379999997</v>
      </c>
      <c r="R1600" s="52">
        <f t="shared" ca="1" si="718"/>
        <v>-83</v>
      </c>
      <c r="S1600" s="52"/>
      <c r="T1600" s="52" t="str">
        <f t="shared" ca="1" si="719"/>
        <v/>
      </c>
      <c r="U1600" s="57" t="s">
        <v>178</v>
      </c>
      <c r="V1600" s="58">
        <f t="shared" ca="1" si="720"/>
        <v>0</v>
      </c>
      <c r="W1600" s="59"/>
      <c r="X1600" s="60"/>
      <c r="Y1600" s="61">
        <v>33238.174379999997</v>
      </c>
      <c r="Z1600" s="56">
        <f t="shared" ca="1" si="727"/>
        <v>0</v>
      </c>
      <c r="AA1600" s="56">
        <f t="shared" ca="1" si="727"/>
        <v>0</v>
      </c>
      <c r="AB1600" s="56">
        <f t="shared" ca="1" si="727"/>
        <v>0</v>
      </c>
      <c r="AC1600" s="56">
        <f t="shared" ca="1" si="727"/>
        <v>0</v>
      </c>
      <c r="AD1600" s="56">
        <f t="shared" ca="1" si="727"/>
        <v>0</v>
      </c>
      <c r="AE1600" s="56">
        <f t="shared" ca="1" si="727"/>
        <v>0</v>
      </c>
      <c r="AF1600" s="56">
        <f t="shared" ca="1" si="727"/>
        <v>0</v>
      </c>
      <c r="AG1600" s="56">
        <f t="shared" ca="1" si="727"/>
        <v>0</v>
      </c>
      <c r="AH1600" s="56">
        <f t="shared" ca="1" si="727"/>
        <v>0</v>
      </c>
      <c r="AI1600" s="56">
        <f t="shared" ca="1" si="727"/>
        <v>0</v>
      </c>
      <c r="AJ1600" s="56">
        <f t="shared" ca="1" si="728"/>
        <v>0</v>
      </c>
      <c r="AK1600" s="56">
        <f t="shared" ca="1" si="728"/>
        <v>0</v>
      </c>
      <c r="AL1600" s="56">
        <f t="shared" ca="1" si="728"/>
        <v>0</v>
      </c>
      <c r="AM1600" s="56">
        <f t="shared" ca="1" si="728"/>
        <v>0</v>
      </c>
      <c r="AN1600" s="56">
        <f t="shared" ca="1" si="728"/>
        <v>0</v>
      </c>
      <c r="AO1600" s="56">
        <f t="shared" ca="1" si="728"/>
        <v>0</v>
      </c>
      <c r="AP1600" s="56">
        <f t="shared" ca="1" si="728"/>
        <v>0</v>
      </c>
      <c r="AQ1600" s="56">
        <f t="shared" ca="1" si="728"/>
        <v>0</v>
      </c>
      <c r="AR1600" s="56">
        <f t="shared" ca="1" si="728"/>
        <v>0</v>
      </c>
      <c r="AS1600" s="56">
        <f t="shared" ca="1" si="728"/>
        <v>0</v>
      </c>
      <c r="AT1600" s="56">
        <f t="shared" ca="1" si="729"/>
        <v>0</v>
      </c>
      <c r="AU1600" s="56">
        <f t="shared" ca="1" si="729"/>
        <v>33238.174379999997</v>
      </c>
      <c r="AV1600" s="56">
        <f t="shared" ca="1" si="729"/>
        <v>0</v>
      </c>
      <c r="AW1600" s="56">
        <f t="shared" ca="1" si="729"/>
        <v>0</v>
      </c>
      <c r="AX1600" s="56">
        <f t="shared" ca="1" si="729"/>
        <v>0</v>
      </c>
      <c r="AY1600" s="56">
        <f t="shared" ca="1" si="729"/>
        <v>0</v>
      </c>
      <c r="AZ1600" s="56">
        <f t="shared" ca="1" si="729"/>
        <v>0</v>
      </c>
      <c r="BA1600" s="56">
        <f t="shared" ca="1" si="729"/>
        <v>0</v>
      </c>
      <c r="BB1600" s="56">
        <f t="shared" ca="1" si="729"/>
        <v>0</v>
      </c>
      <c r="BC1600" s="56">
        <f t="shared" ca="1" si="729"/>
        <v>0</v>
      </c>
      <c r="BD1600" s="56">
        <f t="shared" ca="1" si="729"/>
        <v>0</v>
      </c>
      <c r="BE1600" s="56">
        <f t="shared" ca="1" si="729"/>
        <v>0</v>
      </c>
      <c r="BF1600" s="56">
        <f t="shared" ca="1" si="729"/>
        <v>0</v>
      </c>
      <c r="BG1600" s="56">
        <f t="shared" ca="1" si="729"/>
        <v>0</v>
      </c>
      <c r="BH1600" s="1"/>
    </row>
    <row r="1601" spans="2:60" s="4" customFormat="1" ht="12" customHeight="1" x14ac:dyDescent="0.2">
      <c r="B1601" s="3" t="s">
        <v>1681</v>
      </c>
      <c r="C1601" s="4" t="s">
        <v>1681</v>
      </c>
      <c r="E1601" s="62"/>
      <c r="F1601" s="63" t="s">
        <v>1678</v>
      </c>
      <c r="G1601" s="50" t="s">
        <v>1678</v>
      </c>
      <c r="H1601" s="50" t="s">
        <v>1678</v>
      </c>
      <c r="I1601" s="51"/>
      <c r="J1601" s="52">
        <v>30</v>
      </c>
      <c r="K1601" s="52"/>
      <c r="L1601" s="53">
        <v>43746</v>
      </c>
      <c r="M1601" s="54">
        <f t="shared" si="713"/>
        <v>2</v>
      </c>
      <c r="N1601" s="52">
        <f t="shared" si="714"/>
        <v>41</v>
      </c>
      <c r="O1601" s="55">
        <f t="shared" ca="1" si="715"/>
        <v>41</v>
      </c>
      <c r="P1601" s="55" t="str">
        <f t="shared" ca="1" si="716"/>
        <v>2019.10</v>
      </c>
      <c r="Q1601" s="56">
        <f t="shared" si="717"/>
        <v>32523.851880000002</v>
      </c>
      <c r="R1601" s="52">
        <f t="shared" ca="1" si="718"/>
        <v>-90</v>
      </c>
      <c r="S1601" s="52"/>
      <c r="T1601" s="52" t="str">
        <f t="shared" ca="1" si="719"/>
        <v/>
      </c>
      <c r="U1601" s="57" t="s">
        <v>178</v>
      </c>
      <c r="V1601" s="58">
        <f t="shared" ca="1" si="720"/>
        <v>0</v>
      </c>
      <c r="W1601" s="59"/>
      <c r="X1601" s="60"/>
      <c r="Y1601" s="61">
        <v>32523.851880000002</v>
      </c>
      <c r="Z1601" s="56">
        <f t="shared" ca="1" si="727"/>
        <v>0</v>
      </c>
      <c r="AA1601" s="56">
        <f t="shared" ca="1" si="727"/>
        <v>0</v>
      </c>
      <c r="AB1601" s="56">
        <f t="shared" ca="1" si="727"/>
        <v>0</v>
      </c>
      <c r="AC1601" s="56">
        <f t="shared" ca="1" si="727"/>
        <v>0</v>
      </c>
      <c r="AD1601" s="56">
        <f t="shared" ca="1" si="727"/>
        <v>0</v>
      </c>
      <c r="AE1601" s="56">
        <f t="shared" ca="1" si="727"/>
        <v>0</v>
      </c>
      <c r="AF1601" s="56">
        <f t="shared" ca="1" si="727"/>
        <v>0</v>
      </c>
      <c r="AG1601" s="56">
        <f t="shared" ca="1" si="727"/>
        <v>0</v>
      </c>
      <c r="AH1601" s="56">
        <f t="shared" ca="1" si="727"/>
        <v>0</v>
      </c>
      <c r="AI1601" s="56">
        <f t="shared" ca="1" si="727"/>
        <v>0</v>
      </c>
      <c r="AJ1601" s="56">
        <f t="shared" ca="1" si="728"/>
        <v>0</v>
      </c>
      <c r="AK1601" s="56">
        <f t="shared" ca="1" si="728"/>
        <v>0</v>
      </c>
      <c r="AL1601" s="56">
        <f t="shared" ca="1" si="728"/>
        <v>0</v>
      </c>
      <c r="AM1601" s="56">
        <f t="shared" ca="1" si="728"/>
        <v>0</v>
      </c>
      <c r="AN1601" s="56">
        <f t="shared" ca="1" si="728"/>
        <v>0</v>
      </c>
      <c r="AO1601" s="56">
        <f t="shared" ca="1" si="728"/>
        <v>0</v>
      </c>
      <c r="AP1601" s="56">
        <f t="shared" ca="1" si="728"/>
        <v>0</v>
      </c>
      <c r="AQ1601" s="56">
        <f t="shared" ca="1" si="728"/>
        <v>0</v>
      </c>
      <c r="AR1601" s="56">
        <f t="shared" ca="1" si="728"/>
        <v>0</v>
      </c>
      <c r="AS1601" s="56">
        <f t="shared" ca="1" si="728"/>
        <v>0</v>
      </c>
      <c r="AT1601" s="56">
        <f t="shared" ca="1" si="729"/>
        <v>0</v>
      </c>
      <c r="AU1601" s="56">
        <f t="shared" ca="1" si="729"/>
        <v>0</v>
      </c>
      <c r="AV1601" s="56">
        <f t="shared" ca="1" si="729"/>
        <v>32523.851880000002</v>
      </c>
      <c r="AW1601" s="56">
        <f t="shared" ca="1" si="729"/>
        <v>0</v>
      </c>
      <c r="AX1601" s="56">
        <f t="shared" ca="1" si="729"/>
        <v>0</v>
      </c>
      <c r="AY1601" s="56">
        <f t="shared" ca="1" si="729"/>
        <v>0</v>
      </c>
      <c r="AZ1601" s="56">
        <f t="shared" ca="1" si="729"/>
        <v>0</v>
      </c>
      <c r="BA1601" s="56">
        <f t="shared" ca="1" si="729"/>
        <v>0</v>
      </c>
      <c r="BB1601" s="56">
        <f t="shared" ca="1" si="729"/>
        <v>0</v>
      </c>
      <c r="BC1601" s="56">
        <f t="shared" ca="1" si="729"/>
        <v>0</v>
      </c>
      <c r="BD1601" s="56">
        <f t="shared" ca="1" si="729"/>
        <v>0</v>
      </c>
      <c r="BE1601" s="56">
        <f t="shared" ca="1" si="729"/>
        <v>0</v>
      </c>
      <c r="BF1601" s="56">
        <f t="shared" ca="1" si="729"/>
        <v>0</v>
      </c>
      <c r="BG1601" s="56">
        <f t="shared" ca="1" si="729"/>
        <v>0</v>
      </c>
      <c r="BH1601" s="1"/>
    </row>
    <row r="1602" spans="2:60" s="4" customFormat="1" ht="12" customHeight="1" x14ac:dyDescent="0.2">
      <c r="B1602" s="3" t="s">
        <v>1681</v>
      </c>
      <c r="C1602" s="4" t="s">
        <v>1681</v>
      </c>
      <c r="E1602" s="62"/>
      <c r="F1602" s="63" t="s">
        <v>1678</v>
      </c>
      <c r="G1602" s="50" t="s">
        <v>1678</v>
      </c>
      <c r="H1602" s="50" t="s">
        <v>1678</v>
      </c>
      <c r="I1602" s="51"/>
      <c r="J1602" s="52">
        <v>30</v>
      </c>
      <c r="K1602" s="52"/>
      <c r="L1602" s="53">
        <v>43753</v>
      </c>
      <c r="M1602" s="54">
        <f t="shared" si="713"/>
        <v>2</v>
      </c>
      <c r="N1602" s="52">
        <f t="shared" si="714"/>
        <v>42</v>
      </c>
      <c r="O1602" s="55">
        <f t="shared" ca="1" si="715"/>
        <v>42</v>
      </c>
      <c r="P1602" s="55" t="str">
        <f t="shared" ca="1" si="716"/>
        <v>2019.10</v>
      </c>
      <c r="Q1602" s="56">
        <f t="shared" si="717"/>
        <v>42095.773379999999</v>
      </c>
      <c r="R1602" s="52">
        <f t="shared" ca="1" si="718"/>
        <v>-97</v>
      </c>
      <c r="S1602" s="52"/>
      <c r="T1602" s="52" t="str">
        <f t="shared" ca="1" si="719"/>
        <v/>
      </c>
      <c r="U1602" s="57" t="s">
        <v>178</v>
      </c>
      <c r="V1602" s="58">
        <f t="shared" ca="1" si="720"/>
        <v>0</v>
      </c>
      <c r="W1602" s="59"/>
      <c r="X1602" s="60"/>
      <c r="Y1602" s="61">
        <v>42095.773379999999</v>
      </c>
      <c r="Z1602" s="56">
        <f t="shared" ca="1" si="727"/>
        <v>0</v>
      </c>
      <c r="AA1602" s="56">
        <f t="shared" ca="1" si="727"/>
        <v>0</v>
      </c>
      <c r="AB1602" s="56">
        <f t="shared" ca="1" si="727"/>
        <v>0</v>
      </c>
      <c r="AC1602" s="56">
        <f t="shared" ca="1" si="727"/>
        <v>0</v>
      </c>
      <c r="AD1602" s="56">
        <f t="shared" ca="1" si="727"/>
        <v>0</v>
      </c>
      <c r="AE1602" s="56">
        <f t="shared" ca="1" si="727"/>
        <v>0</v>
      </c>
      <c r="AF1602" s="56">
        <f t="shared" ca="1" si="727"/>
        <v>0</v>
      </c>
      <c r="AG1602" s="56">
        <f t="shared" ca="1" si="727"/>
        <v>0</v>
      </c>
      <c r="AH1602" s="56">
        <f t="shared" ca="1" si="727"/>
        <v>0</v>
      </c>
      <c r="AI1602" s="56">
        <f t="shared" ca="1" si="727"/>
        <v>0</v>
      </c>
      <c r="AJ1602" s="56">
        <f t="shared" ca="1" si="728"/>
        <v>0</v>
      </c>
      <c r="AK1602" s="56">
        <f t="shared" ca="1" si="728"/>
        <v>0</v>
      </c>
      <c r="AL1602" s="56">
        <f t="shared" ca="1" si="728"/>
        <v>0</v>
      </c>
      <c r="AM1602" s="56">
        <f t="shared" ca="1" si="728"/>
        <v>0</v>
      </c>
      <c r="AN1602" s="56">
        <f t="shared" ca="1" si="728"/>
        <v>0</v>
      </c>
      <c r="AO1602" s="56">
        <f t="shared" ca="1" si="728"/>
        <v>0</v>
      </c>
      <c r="AP1602" s="56">
        <f t="shared" ca="1" si="728"/>
        <v>0</v>
      </c>
      <c r="AQ1602" s="56">
        <f t="shared" ca="1" si="728"/>
        <v>0</v>
      </c>
      <c r="AR1602" s="56">
        <f t="shared" ca="1" si="728"/>
        <v>0</v>
      </c>
      <c r="AS1602" s="56">
        <f t="shared" ca="1" si="728"/>
        <v>0</v>
      </c>
      <c r="AT1602" s="56">
        <f t="shared" ca="1" si="729"/>
        <v>0</v>
      </c>
      <c r="AU1602" s="56">
        <f t="shared" ca="1" si="729"/>
        <v>0</v>
      </c>
      <c r="AV1602" s="56">
        <f t="shared" ca="1" si="729"/>
        <v>0</v>
      </c>
      <c r="AW1602" s="56">
        <f t="shared" ca="1" si="729"/>
        <v>42095.773379999999</v>
      </c>
      <c r="AX1602" s="56">
        <f t="shared" ca="1" si="729"/>
        <v>0</v>
      </c>
      <c r="AY1602" s="56">
        <f t="shared" ca="1" si="729"/>
        <v>0</v>
      </c>
      <c r="AZ1602" s="56">
        <f t="shared" ca="1" si="729"/>
        <v>0</v>
      </c>
      <c r="BA1602" s="56">
        <f t="shared" ca="1" si="729"/>
        <v>0</v>
      </c>
      <c r="BB1602" s="56">
        <f t="shared" ca="1" si="729"/>
        <v>0</v>
      </c>
      <c r="BC1602" s="56">
        <f t="shared" ca="1" si="729"/>
        <v>0</v>
      </c>
      <c r="BD1602" s="56">
        <f t="shared" ca="1" si="729"/>
        <v>0</v>
      </c>
      <c r="BE1602" s="56">
        <f t="shared" ca="1" si="729"/>
        <v>0</v>
      </c>
      <c r="BF1602" s="56">
        <f t="shared" ca="1" si="729"/>
        <v>0</v>
      </c>
      <c r="BG1602" s="56">
        <f t="shared" ca="1" si="729"/>
        <v>0</v>
      </c>
      <c r="BH1602" s="1"/>
    </row>
    <row r="1603" spans="2:60" s="4" customFormat="1" ht="12" customHeight="1" x14ac:dyDescent="0.2">
      <c r="B1603" s="3" t="s">
        <v>1681</v>
      </c>
      <c r="C1603" s="4" t="s">
        <v>1681</v>
      </c>
      <c r="E1603" s="62"/>
      <c r="F1603" s="63" t="s">
        <v>1678</v>
      </c>
      <c r="G1603" s="50" t="s">
        <v>1678</v>
      </c>
      <c r="H1603" s="50" t="s">
        <v>1678</v>
      </c>
      <c r="I1603" s="51"/>
      <c r="J1603" s="52">
        <v>30</v>
      </c>
      <c r="K1603" s="52"/>
      <c r="L1603" s="53">
        <v>43760</v>
      </c>
      <c r="M1603" s="54">
        <f t="shared" si="713"/>
        <v>2</v>
      </c>
      <c r="N1603" s="52">
        <f t="shared" si="714"/>
        <v>43</v>
      </c>
      <c r="O1603" s="55">
        <f t="shared" ca="1" si="715"/>
        <v>43</v>
      </c>
      <c r="P1603" s="55" t="str">
        <f t="shared" ca="1" si="716"/>
        <v>2019.10</v>
      </c>
      <c r="Q1603" s="56">
        <f t="shared" si="717"/>
        <v>40389.086880000003</v>
      </c>
      <c r="R1603" s="52">
        <f t="shared" ca="1" si="718"/>
        <v>-104</v>
      </c>
      <c r="S1603" s="52"/>
      <c r="T1603" s="52" t="str">
        <f t="shared" ca="1" si="719"/>
        <v/>
      </c>
      <c r="U1603" s="57" t="s">
        <v>178</v>
      </c>
      <c r="V1603" s="58">
        <f t="shared" ca="1" si="720"/>
        <v>0</v>
      </c>
      <c r="W1603" s="59"/>
      <c r="X1603" s="60"/>
      <c r="Y1603" s="61">
        <v>40389.086880000003</v>
      </c>
      <c r="Z1603" s="56">
        <f t="shared" ca="1" si="727"/>
        <v>0</v>
      </c>
      <c r="AA1603" s="56">
        <f t="shared" ca="1" si="727"/>
        <v>0</v>
      </c>
      <c r="AB1603" s="56">
        <f t="shared" ca="1" si="727"/>
        <v>0</v>
      </c>
      <c r="AC1603" s="56">
        <f t="shared" ca="1" si="727"/>
        <v>0</v>
      </c>
      <c r="AD1603" s="56">
        <f t="shared" ca="1" si="727"/>
        <v>0</v>
      </c>
      <c r="AE1603" s="56">
        <f t="shared" ca="1" si="727"/>
        <v>0</v>
      </c>
      <c r="AF1603" s="56">
        <f t="shared" ca="1" si="727"/>
        <v>0</v>
      </c>
      <c r="AG1603" s="56">
        <f t="shared" ca="1" si="727"/>
        <v>0</v>
      </c>
      <c r="AH1603" s="56">
        <f t="shared" ca="1" si="727"/>
        <v>0</v>
      </c>
      <c r="AI1603" s="56">
        <f t="shared" ca="1" si="727"/>
        <v>0</v>
      </c>
      <c r="AJ1603" s="56">
        <f t="shared" ca="1" si="728"/>
        <v>0</v>
      </c>
      <c r="AK1603" s="56">
        <f t="shared" ca="1" si="728"/>
        <v>0</v>
      </c>
      <c r="AL1603" s="56">
        <f t="shared" ca="1" si="728"/>
        <v>0</v>
      </c>
      <c r="AM1603" s="56">
        <f t="shared" ca="1" si="728"/>
        <v>0</v>
      </c>
      <c r="AN1603" s="56">
        <f t="shared" ca="1" si="728"/>
        <v>0</v>
      </c>
      <c r="AO1603" s="56">
        <f t="shared" ca="1" si="728"/>
        <v>0</v>
      </c>
      <c r="AP1603" s="56">
        <f t="shared" ca="1" si="728"/>
        <v>0</v>
      </c>
      <c r="AQ1603" s="56">
        <f t="shared" ca="1" si="728"/>
        <v>0</v>
      </c>
      <c r="AR1603" s="56">
        <f t="shared" ca="1" si="728"/>
        <v>0</v>
      </c>
      <c r="AS1603" s="56">
        <f t="shared" ca="1" si="728"/>
        <v>0</v>
      </c>
      <c r="AT1603" s="56">
        <f t="shared" ca="1" si="729"/>
        <v>0</v>
      </c>
      <c r="AU1603" s="56">
        <f t="shared" ca="1" si="729"/>
        <v>0</v>
      </c>
      <c r="AV1603" s="56">
        <f t="shared" ca="1" si="729"/>
        <v>0</v>
      </c>
      <c r="AW1603" s="56">
        <f t="shared" ca="1" si="729"/>
        <v>0</v>
      </c>
      <c r="AX1603" s="56">
        <f t="shared" ca="1" si="729"/>
        <v>40389.086880000003</v>
      </c>
      <c r="AY1603" s="56">
        <f t="shared" ca="1" si="729"/>
        <v>0</v>
      </c>
      <c r="AZ1603" s="56">
        <f t="shared" ca="1" si="729"/>
        <v>0</v>
      </c>
      <c r="BA1603" s="56">
        <f t="shared" ca="1" si="729"/>
        <v>0</v>
      </c>
      <c r="BB1603" s="56">
        <f t="shared" ca="1" si="729"/>
        <v>0</v>
      </c>
      <c r="BC1603" s="56">
        <f t="shared" ca="1" si="729"/>
        <v>0</v>
      </c>
      <c r="BD1603" s="56">
        <f t="shared" ca="1" si="729"/>
        <v>0</v>
      </c>
      <c r="BE1603" s="56">
        <f t="shared" ca="1" si="729"/>
        <v>0</v>
      </c>
      <c r="BF1603" s="56">
        <f t="shared" ca="1" si="729"/>
        <v>0</v>
      </c>
      <c r="BG1603" s="56">
        <f t="shared" ca="1" si="729"/>
        <v>0</v>
      </c>
      <c r="BH1603" s="1"/>
    </row>
    <row r="1604" spans="2:60" s="4" customFormat="1" ht="12" customHeight="1" x14ac:dyDescent="0.2">
      <c r="B1604" s="3" t="s">
        <v>1681</v>
      </c>
      <c r="C1604" s="4" t="s">
        <v>1681</v>
      </c>
      <c r="E1604" s="62"/>
      <c r="F1604" s="63" t="s">
        <v>1678</v>
      </c>
      <c r="G1604" s="50" t="s">
        <v>1678</v>
      </c>
      <c r="H1604" s="50" t="s">
        <v>1678</v>
      </c>
      <c r="I1604" s="51"/>
      <c r="J1604" s="52">
        <v>30</v>
      </c>
      <c r="K1604" s="52"/>
      <c r="L1604" s="53">
        <v>43767</v>
      </c>
      <c r="M1604" s="54">
        <f t="shared" si="713"/>
        <v>2</v>
      </c>
      <c r="N1604" s="52">
        <f t="shared" si="714"/>
        <v>44</v>
      </c>
      <c r="O1604" s="55">
        <f t="shared" ca="1" si="715"/>
        <v>44</v>
      </c>
      <c r="P1604" s="55" t="str">
        <f t="shared" ca="1" si="716"/>
        <v>2019.10</v>
      </c>
      <c r="Q1604" s="56">
        <f t="shared" si="717"/>
        <v>52204.323185999725</v>
      </c>
      <c r="R1604" s="52">
        <f t="shared" ca="1" si="718"/>
        <v>-111</v>
      </c>
      <c r="S1604" s="52"/>
      <c r="T1604" s="52" t="str">
        <f t="shared" ca="1" si="719"/>
        <v/>
      </c>
      <c r="U1604" s="57" t="s">
        <v>178</v>
      </c>
      <c r="V1604" s="58">
        <f t="shared" ca="1" si="720"/>
        <v>0</v>
      </c>
      <c r="W1604" s="59"/>
      <c r="X1604" s="60"/>
      <c r="Y1604" s="61">
        <v>52204.323185999725</v>
      </c>
      <c r="Z1604" s="56">
        <f t="shared" ref="Z1604:AI1612" ca="1" si="730">IF($O1604-WEEKNUM(Z$1815)=0,$Y1604,0)</f>
        <v>0</v>
      </c>
      <c r="AA1604" s="56">
        <f t="shared" ca="1" si="730"/>
        <v>0</v>
      </c>
      <c r="AB1604" s="56">
        <f t="shared" ca="1" si="730"/>
        <v>0</v>
      </c>
      <c r="AC1604" s="56">
        <f t="shared" ca="1" si="730"/>
        <v>0</v>
      </c>
      <c r="AD1604" s="56">
        <f t="shared" ca="1" si="730"/>
        <v>0</v>
      </c>
      <c r="AE1604" s="56">
        <f t="shared" ca="1" si="730"/>
        <v>0</v>
      </c>
      <c r="AF1604" s="56">
        <f t="shared" ca="1" si="730"/>
        <v>0</v>
      </c>
      <c r="AG1604" s="56">
        <f t="shared" ca="1" si="730"/>
        <v>0</v>
      </c>
      <c r="AH1604" s="56">
        <f t="shared" ca="1" si="730"/>
        <v>0</v>
      </c>
      <c r="AI1604" s="56">
        <f t="shared" ca="1" si="730"/>
        <v>0</v>
      </c>
      <c r="AJ1604" s="56">
        <f t="shared" ref="AJ1604:AS1612" ca="1" si="731">IF($O1604-WEEKNUM(AJ$1815)=0,$Y1604,0)</f>
        <v>0</v>
      </c>
      <c r="AK1604" s="56">
        <f t="shared" ca="1" si="731"/>
        <v>0</v>
      </c>
      <c r="AL1604" s="56">
        <f t="shared" ca="1" si="731"/>
        <v>0</v>
      </c>
      <c r="AM1604" s="56">
        <f t="shared" ca="1" si="731"/>
        <v>0</v>
      </c>
      <c r="AN1604" s="56">
        <f t="shared" ca="1" si="731"/>
        <v>0</v>
      </c>
      <c r="AO1604" s="56">
        <f t="shared" ca="1" si="731"/>
        <v>0</v>
      </c>
      <c r="AP1604" s="56">
        <f t="shared" ca="1" si="731"/>
        <v>0</v>
      </c>
      <c r="AQ1604" s="56">
        <f t="shared" ca="1" si="731"/>
        <v>0</v>
      </c>
      <c r="AR1604" s="56">
        <f t="shared" ca="1" si="731"/>
        <v>0</v>
      </c>
      <c r="AS1604" s="56">
        <f t="shared" ca="1" si="731"/>
        <v>0</v>
      </c>
      <c r="AT1604" s="56">
        <f t="shared" ref="AT1604:BG1612" ca="1" si="732">IF($O1604-WEEKNUM(AT$1815)=0,$Y1604,0)</f>
        <v>0</v>
      </c>
      <c r="AU1604" s="56">
        <f t="shared" ca="1" si="732"/>
        <v>0</v>
      </c>
      <c r="AV1604" s="56">
        <f t="shared" ca="1" si="732"/>
        <v>0</v>
      </c>
      <c r="AW1604" s="56">
        <f t="shared" ca="1" si="732"/>
        <v>0</v>
      </c>
      <c r="AX1604" s="56">
        <f t="shared" ca="1" si="732"/>
        <v>0</v>
      </c>
      <c r="AY1604" s="56">
        <f t="shared" ca="1" si="732"/>
        <v>52204.323185999725</v>
      </c>
      <c r="AZ1604" s="56">
        <f t="shared" ca="1" si="732"/>
        <v>0</v>
      </c>
      <c r="BA1604" s="56">
        <f t="shared" ca="1" si="732"/>
        <v>0</v>
      </c>
      <c r="BB1604" s="56">
        <f t="shared" ca="1" si="732"/>
        <v>0</v>
      </c>
      <c r="BC1604" s="56">
        <f t="shared" ca="1" si="732"/>
        <v>0</v>
      </c>
      <c r="BD1604" s="56">
        <f t="shared" ca="1" si="732"/>
        <v>0</v>
      </c>
      <c r="BE1604" s="56">
        <f t="shared" ca="1" si="732"/>
        <v>0</v>
      </c>
      <c r="BF1604" s="56">
        <f t="shared" ca="1" si="732"/>
        <v>0</v>
      </c>
      <c r="BG1604" s="56">
        <f t="shared" ca="1" si="732"/>
        <v>0</v>
      </c>
      <c r="BH1604" s="1"/>
    </row>
    <row r="1605" spans="2:60" s="4" customFormat="1" ht="12" customHeight="1" x14ac:dyDescent="0.2">
      <c r="B1605" s="3" t="s">
        <v>1681</v>
      </c>
      <c r="C1605" s="4" t="s">
        <v>1681</v>
      </c>
      <c r="E1605" s="62"/>
      <c r="F1605" s="63" t="s">
        <v>1678</v>
      </c>
      <c r="G1605" s="50" t="s">
        <v>1678</v>
      </c>
      <c r="H1605" s="50" t="s">
        <v>1678</v>
      </c>
      <c r="I1605" s="51"/>
      <c r="J1605" s="52">
        <v>30</v>
      </c>
      <c r="K1605" s="52"/>
      <c r="L1605" s="53">
        <v>43774</v>
      </c>
      <c r="M1605" s="54">
        <f t="shared" si="713"/>
        <v>2</v>
      </c>
      <c r="N1605" s="52">
        <f t="shared" si="714"/>
        <v>45</v>
      </c>
      <c r="O1605" s="55">
        <f t="shared" ca="1" si="715"/>
        <v>45</v>
      </c>
      <c r="P1605" s="55" t="str">
        <f t="shared" ca="1" si="716"/>
        <v>2019.11</v>
      </c>
      <c r="Q1605" s="56">
        <f t="shared" si="717"/>
        <v>41369.137349999997</v>
      </c>
      <c r="R1605" s="52">
        <f t="shared" ca="1" si="718"/>
        <v>-118</v>
      </c>
      <c r="S1605" s="52"/>
      <c r="T1605" s="52" t="str">
        <f t="shared" ca="1" si="719"/>
        <v/>
      </c>
      <c r="U1605" s="57" t="s">
        <v>178</v>
      </c>
      <c r="V1605" s="58">
        <f t="shared" ca="1" si="720"/>
        <v>0</v>
      </c>
      <c r="W1605" s="59"/>
      <c r="X1605" s="60"/>
      <c r="Y1605" s="61">
        <v>41369.137349999997</v>
      </c>
      <c r="Z1605" s="56">
        <f t="shared" ca="1" si="730"/>
        <v>0</v>
      </c>
      <c r="AA1605" s="56">
        <f t="shared" ca="1" si="730"/>
        <v>0</v>
      </c>
      <c r="AB1605" s="56">
        <f t="shared" ca="1" si="730"/>
        <v>0</v>
      </c>
      <c r="AC1605" s="56">
        <f t="shared" ca="1" si="730"/>
        <v>0</v>
      </c>
      <c r="AD1605" s="56">
        <f t="shared" ca="1" si="730"/>
        <v>0</v>
      </c>
      <c r="AE1605" s="56">
        <f t="shared" ca="1" si="730"/>
        <v>0</v>
      </c>
      <c r="AF1605" s="56">
        <f t="shared" ca="1" si="730"/>
        <v>0</v>
      </c>
      <c r="AG1605" s="56">
        <f t="shared" ca="1" si="730"/>
        <v>0</v>
      </c>
      <c r="AH1605" s="56">
        <f t="shared" ca="1" si="730"/>
        <v>0</v>
      </c>
      <c r="AI1605" s="56">
        <f t="shared" ca="1" si="730"/>
        <v>0</v>
      </c>
      <c r="AJ1605" s="56">
        <f t="shared" ca="1" si="731"/>
        <v>0</v>
      </c>
      <c r="AK1605" s="56">
        <f t="shared" ca="1" si="731"/>
        <v>0</v>
      </c>
      <c r="AL1605" s="56">
        <f t="shared" ca="1" si="731"/>
        <v>0</v>
      </c>
      <c r="AM1605" s="56">
        <f t="shared" ca="1" si="731"/>
        <v>0</v>
      </c>
      <c r="AN1605" s="56">
        <f t="shared" ca="1" si="731"/>
        <v>0</v>
      </c>
      <c r="AO1605" s="56">
        <f t="shared" ca="1" si="731"/>
        <v>0</v>
      </c>
      <c r="AP1605" s="56">
        <f t="shared" ca="1" si="731"/>
        <v>0</v>
      </c>
      <c r="AQ1605" s="56">
        <f t="shared" ca="1" si="731"/>
        <v>0</v>
      </c>
      <c r="AR1605" s="56">
        <f t="shared" ca="1" si="731"/>
        <v>0</v>
      </c>
      <c r="AS1605" s="56">
        <f t="shared" ca="1" si="731"/>
        <v>0</v>
      </c>
      <c r="AT1605" s="56">
        <f t="shared" ca="1" si="732"/>
        <v>0</v>
      </c>
      <c r="AU1605" s="56">
        <f t="shared" ca="1" si="732"/>
        <v>0</v>
      </c>
      <c r="AV1605" s="56">
        <f t="shared" ca="1" si="732"/>
        <v>0</v>
      </c>
      <c r="AW1605" s="56">
        <f t="shared" ca="1" si="732"/>
        <v>0</v>
      </c>
      <c r="AX1605" s="56">
        <f t="shared" ca="1" si="732"/>
        <v>0</v>
      </c>
      <c r="AY1605" s="56">
        <f t="shared" ca="1" si="732"/>
        <v>0</v>
      </c>
      <c r="AZ1605" s="56">
        <f t="shared" ca="1" si="732"/>
        <v>41369.137349999997</v>
      </c>
      <c r="BA1605" s="56">
        <f t="shared" ca="1" si="732"/>
        <v>0</v>
      </c>
      <c r="BB1605" s="56">
        <f t="shared" ca="1" si="732"/>
        <v>0</v>
      </c>
      <c r="BC1605" s="56">
        <f t="shared" ca="1" si="732"/>
        <v>0</v>
      </c>
      <c r="BD1605" s="56">
        <f t="shared" ca="1" si="732"/>
        <v>0</v>
      </c>
      <c r="BE1605" s="56">
        <f t="shared" ca="1" si="732"/>
        <v>0</v>
      </c>
      <c r="BF1605" s="56">
        <f t="shared" ca="1" si="732"/>
        <v>0</v>
      </c>
      <c r="BG1605" s="56">
        <f t="shared" ca="1" si="732"/>
        <v>0</v>
      </c>
      <c r="BH1605" s="1"/>
    </row>
    <row r="1606" spans="2:60" s="4" customFormat="1" ht="12" customHeight="1" x14ac:dyDescent="0.2">
      <c r="B1606" s="3" t="s">
        <v>1681</v>
      </c>
      <c r="C1606" s="4" t="s">
        <v>1681</v>
      </c>
      <c r="E1606" s="62"/>
      <c r="F1606" s="63" t="s">
        <v>1678</v>
      </c>
      <c r="G1606" s="50" t="s">
        <v>1678</v>
      </c>
      <c r="H1606" s="50" t="s">
        <v>1678</v>
      </c>
      <c r="I1606" s="51"/>
      <c r="J1606" s="52">
        <v>30</v>
      </c>
      <c r="K1606" s="52"/>
      <c r="L1606" s="53">
        <v>43781</v>
      </c>
      <c r="M1606" s="54">
        <f t="shared" si="713"/>
        <v>2</v>
      </c>
      <c r="N1606" s="52">
        <f t="shared" si="714"/>
        <v>46</v>
      </c>
      <c r="O1606" s="55">
        <f t="shared" ca="1" si="715"/>
        <v>46</v>
      </c>
      <c r="P1606" s="55" t="str">
        <f t="shared" ca="1" si="716"/>
        <v>2019.11</v>
      </c>
      <c r="Q1606" s="56">
        <f t="shared" si="717"/>
        <v>50226.736349999992</v>
      </c>
      <c r="R1606" s="52">
        <f t="shared" ca="1" si="718"/>
        <v>-125</v>
      </c>
      <c r="S1606" s="52"/>
      <c r="T1606" s="52" t="str">
        <f t="shared" ca="1" si="719"/>
        <v/>
      </c>
      <c r="U1606" s="57" t="s">
        <v>178</v>
      </c>
      <c r="V1606" s="58">
        <f t="shared" ca="1" si="720"/>
        <v>0</v>
      </c>
      <c r="W1606" s="59"/>
      <c r="X1606" s="60"/>
      <c r="Y1606" s="61">
        <v>50226.736349999992</v>
      </c>
      <c r="Z1606" s="56">
        <f t="shared" ca="1" si="730"/>
        <v>0</v>
      </c>
      <c r="AA1606" s="56">
        <f t="shared" ca="1" si="730"/>
        <v>0</v>
      </c>
      <c r="AB1606" s="56">
        <f t="shared" ca="1" si="730"/>
        <v>0</v>
      </c>
      <c r="AC1606" s="56">
        <f t="shared" ca="1" si="730"/>
        <v>0</v>
      </c>
      <c r="AD1606" s="56">
        <f t="shared" ca="1" si="730"/>
        <v>0</v>
      </c>
      <c r="AE1606" s="56">
        <f t="shared" ca="1" si="730"/>
        <v>0</v>
      </c>
      <c r="AF1606" s="56">
        <f t="shared" ca="1" si="730"/>
        <v>0</v>
      </c>
      <c r="AG1606" s="56">
        <f t="shared" ca="1" si="730"/>
        <v>0</v>
      </c>
      <c r="AH1606" s="56">
        <f t="shared" ca="1" si="730"/>
        <v>0</v>
      </c>
      <c r="AI1606" s="56">
        <f t="shared" ca="1" si="730"/>
        <v>0</v>
      </c>
      <c r="AJ1606" s="56">
        <f t="shared" ca="1" si="731"/>
        <v>0</v>
      </c>
      <c r="AK1606" s="56">
        <f t="shared" ca="1" si="731"/>
        <v>0</v>
      </c>
      <c r="AL1606" s="56">
        <f t="shared" ca="1" si="731"/>
        <v>0</v>
      </c>
      <c r="AM1606" s="56">
        <f t="shared" ca="1" si="731"/>
        <v>0</v>
      </c>
      <c r="AN1606" s="56">
        <f t="shared" ca="1" si="731"/>
        <v>0</v>
      </c>
      <c r="AO1606" s="56">
        <f t="shared" ca="1" si="731"/>
        <v>0</v>
      </c>
      <c r="AP1606" s="56">
        <f t="shared" ca="1" si="731"/>
        <v>0</v>
      </c>
      <c r="AQ1606" s="56">
        <f t="shared" ca="1" si="731"/>
        <v>0</v>
      </c>
      <c r="AR1606" s="56">
        <f t="shared" ca="1" si="731"/>
        <v>0</v>
      </c>
      <c r="AS1606" s="56">
        <f t="shared" ca="1" si="731"/>
        <v>0</v>
      </c>
      <c r="AT1606" s="56">
        <f t="shared" ca="1" si="732"/>
        <v>0</v>
      </c>
      <c r="AU1606" s="56">
        <f t="shared" ca="1" si="732"/>
        <v>0</v>
      </c>
      <c r="AV1606" s="56">
        <f t="shared" ca="1" si="732"/>
        <v>0</v>
      </c>
      <c r="AW1606" s="56">
        <f t="shared" ca="1" si="732"/>
        <v>0</v>
      </c>
      <c r="AX1606" s="56">
        <f t="shared" ca="1" si="732"/>
        <v>0</v>
      </c>
      <c r="AY1606" s="56">
        <f t="shared" ca="1" si="732"/>
        <v>0</v>
      </c>
      <c r="AZ1606" s="56">
        <f t="shared" ca="1" si="732"/>
        <v>0</v>
      </c>
      <c r="BA1606" s="56">
        <f t="shared" ca="1" si="732"/>
        <v>50226.736349999992</v>
      </c>
      <c r="BB1606" s="56">
        <f t="shared" ca="1" si="732"/>
        <v>0</v>
      </c>
      <c r="BC1606" s="56">
        <f t="shared" ca="1" si="732"/>
        <v>0</v>
      </c>
      <c r="BD1606" s="56">
        <f t="shared" ca="1" si="732"/>
        <v>0</v>
      </c>
      <c r="BE1606" s="56">
        <f t="shared" ca="1" si="732"/>
        <v>0</v>
      </c>
      <c r="BF1606" s="56">
        <f t="shared" ca="1" si="732"/>
        <v>0</v>
      </c>
      <c r="BG1606" s="56">
        <f t="shared" ca="1" si="732"/>
        <v>0</v>
      </c>
      <c r="BH1606" s="1"/>
    </row>
    <row r="1607" spans="2:60" s="4" customFormat="1" ht="12" customHeight="1" x14ac:dyDescent="0.2">
      <c r="B1607" s="3" t="s">
        <v>1681</v>
      </c>
      <c r="C1607" s="4" t="s">
        <v>1681</v>
      </c>
      <c r="E1607" s="62"/>
      <c r="F1607" s="63" t="s">
        <v>1678</v>
      </c>
      <c r="G1607" s="50" t="s">
        <v>1678</v>
      </c>
      <c r="H1607" s="50" t="s">
        <v>1678</v>
      </c>
      <c r="I1607" s="51"/>
      <c r="J1607" s="52">
        <v>30</v>
      </c>
      <c r="K1607" s="52"/>
      <c r="L1607" s="53">
        <v>43788</v>
      </c>
      <c r="M1607" s="54">
        <f t="shared" si="713"/>
        <v>2</v>
      </c>
      <c r="N1607" s="52">
        <f t="shared" si="714"/>
        <v>47</v>
      </c>
      <c r="O1607" s="55">
        <f t="shared" ca="1" si="715"/>
        <v>47</v>
      </c>
      <c r="P1607" s="55" t="str">
        <f t="shared" ca="1" si="716"/>
        <v>2019.11</v>
      </c>
      <c r="Q1607" s="56">
        <f t="shared" si="717"/>
        <v>40654.814849999995</v>
      </c>
      <c r="R1607" s="52">
        <f t="shared" ca="1" si="718"/>
        <v>-132</v>
      </c>
      <c r="S1607" s="52"/>
      <c r="T1607" s="52" t="str">
        <f t="shared" ca="1" si="719"/>
        <v/>
      </c>
      <c r="U1607" s="57" t="s">
        <v>178</v>
      </c>
      <c r="V1607" s="58">
        <f t="shared" ca="1" si="720"/>
        <v>0</v>
      </c>
      <c r="W1607" s="59"/>
      <c r="X1607" s="60"/>
      <c r="Y1607" s="61">
        <v>40654.814849999995</v>
      </c>
      <c r="Z1607" s="56">
        <f t="shared" ca="1" si="730"/>
        <v>0</v>
      </c>
      <c r="AA1607" s="56">
        <f t="shared" ca="1" si="730"/>
        <v>0</v>
      </c>
      <c r="AB1607" s="56">
        <f t="shared" ca="1" si="730"/>
        <v>0</v>
      </c>
      <c r="AC1607" s="56">
        <f t="shared" ca="1" si="730"/>
        <v>0</v>
      </c>
      <c r="AD1607" s="56">
        <f t="shared" ca="1" si="730"/>
        <v>0</v>
      </c>
      <c r="AE1607" s="56">
        <f t="shared" ca="1" si="730"/>
        <v>0</v>
      </c>
      <c r="AF1607" s="56">
        <f t="shared" ca="1" si="730"/>
        <v>0</v>
      </c>
      <c r="AG1607" s="56">
        <f t="shared" ca="1" si="730"/>
        <v>0</v>
      </c>
      <c r="AH1607" s="56">
        <f t="shared" ca="1" si="730"/>
        <v>0</v>
      </c>
      <c r="AI1607" s="56">
        <f t="shared" ca="1" si="730"/>
        <v>0</v>
      </c>
      <c r="AJ1607" s="56">
        <f t="shared" ca="1" si="731"/>
        <v>0</v>
      </c>
      <c r="AK1607" s="56">
        <f t="shared" ca="1" si="731"/>
        <v>0</v>
      </c>
      <c r="AL1607" s="56">
        <f t="shared" ca="1" si="731"/>
        <v>0</v>
      </c>
      <c r="AM1607" s="56">
        <f t="shared" ca="1" si="731"/>
        <v>0</v>
      </c>
      <c r="AN1607" s="56">
        <f t="shared" ca="1" si="731"/>
        <v>0</v>
      </c>
      <c r="AO1607" s="56">
        <f t="shared" ca="1" si="731"/>
        <v>0</v>
      </c>
      <c r="AP1607" s="56">
        <f t="shared" ca="1" si="731"/>
        <v>0</v>
      </c>
      <c r="AQ1607" s="56">
        <f t="shared" ca="1" si="731"/>
        <v>0</v>
      </c>
      <c r="AR1607" s="56">
        <f t="shared" ca="1" si="731"/>
        <v>0</v>
      </c>
      <c r="AS1607" s="56">
        <f t="shared" ca="1" si="731"/>
        <v>0</v>
      </c>
      <c r="AT1607" s="56">
        <f t="shared" ca="1" si="732"/>
        <v>0</v>
      </c>
      <c r="AU1607" s="56">
        <f t="shared" ca="1" si="732"/>
        <v>0</v>
      </c>
      <c r="AV1607" s="56">
        <f t="shared" ca="1" si="732"/>
        <v>0</v>
      </c>
      <c r="AW1607" s="56">
        <f t="shared" ca="1" si="732"/>
        <v>0</v>
      </c>
      <c r="AX1607" s="56">
        <f t="shared" ca="1" si="732"/>
        <v>0</v>
      </c>
      <c r="AY1607" s="56">
        <f t="shared" ca="1" si="732"/>
        <v>0</v>
      </c>
      <c r="AZ1607" s="56">
        <f t="shared" ca="1" si="732"/>
        <v>0</v>
      </c>
      <c r="BA1607" s="56">
        <f t="shared" ca="1" si="732"/>
        <v>0</v>
      </c>
      <c r="BB1607" s="56">
        <f t="shared" ca="1" si="732"/>
        <v>40654.814849999995</v>
      </c>
      <c r="BC1607" s="56">
        <f t="shared" ca="1" si="732"/>
        <v>0</v>
      </c>
      <c r="BD1607" s="56">
        <f t="shared" ca="1" si="732"/>
        <v>0</v>
      </c>
      <c r="BE1607" s="56">
        <f t="shared" ca="1" si="732"/>
        <v>0</v>
      </c>
      <c r="BF1607" s="56">
        <f t="shared" ca="1" si="732"/>
        <v>0</v>
      </c>
      <c r="BG1607" s="56">
        <f t="shared" ca="1" si="732"/>
        <v>0</v>
      </c>
      <c r="BH1607" s="1"/>
    </row>
    <row r="1608" spans="2:60" s="4" customFormat="1" ht="12" customHeight="1" x14ac:dyDescent="0.2">
      <c r="B1608" s="3" t="s">
        <v>1681</v>
      </c>
      <c r="C1608" s="4" t="s">
        <v>1681</v>
      </c>
      <c r="E1608" s="62"/>
      <c r="F1608" s="63" t="s">
        <v>1678</v>
      </c>
      <c r="G1608" s="50" t="s">
        <v>1678</v>
      </c>
      <c r="H1608" s="50" t="s">
        <v>1678</v>
      </c>
      <c r="I1608" s="51"/>
      <c r="J1608" s="52">
        <v>30</v>
      </c>
      <c r="K1608" s="52"/>
      <c r="L1608" s="53">
        <v>43795</v>
      </c>
      <c r="M1608" s="54">
        <f t="shared" si="713"/>
        <v>2</v>
      </c>
      <c r="N1608" s="52">
        <f t="shared" si="714"/>
        <v>48</v>
      </c>
      <c r="O1608" s="55">
        <f t="shared" ca="1" si="715"/>
        <v>48</v>
      </c>
      <c r="P1608" s="55" t="str">
        <f t="shared" ca="1" si="716"/>
        <v>2019.11</v>
      </c>
      <c r="Q1608" s="56">
        <f t="shared" si="717"/>
        <v>55310.47041384317</v>
      </c>
      <c r="R1608" s="52">
        <f t="shared" ca="1" si="718"/>
        <v>-139</v>
      </c>
      <c r="S1608" s="52"/>
      <c r="T1608" s="52" t="str">
        <f t="shared" ca="1" si="719"/>
        <v/>
      </c>
      <c r="U1608" s="57" t="s">
        <v>178</v>
      </c>
      <c r="V1608" s="58">
        <f t="shared" ca="1" si="720"/>
        <v>0</v>
      </c>
      <c r="W1608" s="59"/>
      <c r="X1608" s="60"/>
      <c r="Y1608" s="61">
        <v>55310.47041384317</v>
      </c>
      <c r="Z1608" s="56">
        <f t="shared" ca="1" si="730"/>
        <v>0</v>
      </c>
      <c r="AA1608" s="56">
        <f t="shared" ca="1" si="730"/>
        <v>0</v>
      </c>
      <c r="AB1608" s="56">
        <f t="shared" ca="1" si="730"/>
        <v>0</v>
      </c>
      <c r="AC1608" s="56">
        <f t="shared" ca="1" si="730"/>
        <v>0</v>
      </c>
      <c r="AD1608" s="56">
        <f t="shared" ca="1" si="730"/>
        <v>0</v>
      </c>
      <c r="AE1608" s="56">
        <f t="shared" ca="1" si="730"/>
        <v>0</v>
      </c>
      <c r="AF1608" s="56">
        <f t="shared" ca="1" si="730"/>
        <v>0</v>
      </c>
      <c r="AG1608" s="56">
        <f t="shared" ca="1" si="730"/>
        <v>0</v>
      </c>
      <c r="AH1608" s="56">
        <f t="shared" ca="1" si="730"/>
        <v>0</v>
      </c>
      <c r="AI1608" s="56">
        <f t="shared" ca="1" si="730"/>
        <v>0</v>
      </c>
      <c r="AJ1608" s="56">
        <f t="shared" ca="1" si="731"/>
        <v>0</v>
      </c>
      <c r="AK1608" s="56">
        <f t="shared" ca="1" si="731"/>
        <v>0</v>
      </c>
      <c r="AL1608" s="56">
        <f t="shared" ca="1" si="731"/>
        <v>0</v>
      </c>
      <c r="AM1608" s="56">
        <f t="shared" ca="1" si="731"/>
        <v>0</v>
      </c>
      <c r="AN1608" s="56">
        <f t="shared" ca="1" si="731"/>
        <v>0</v>
      </c>
      <c r="AO1608" s="56">
        <f t="shared" ca="1" si="731"/>
        <v>0</v>
      </c>
      <c r="AP1608" s="56">
        <f t="shared" ca="1" si="731"/>
        <v>0</v>
      </c>
      <c r="AQ1608" s="56">
        <f t="shared" ca="1" si="731"/>
        <v>0</v>
      </c>
      <c r="AR1608" s="56">
        <f t="shared" ca="1" si="731"/>
        <v>0</v>
      </c>
      <c r="AS1608" s="56">
        <f t="shared" ca="1" si="731"/>
        <v>0</v>
      </c>
      <c r="AT1608" s="56">
        <f t="shared" ca="1" si="732"/>
        <v>0</v>
      </c>
      <c r="AU1608" s="56">
        <f t="shared" ca="1" si="732"/>
        <v>0</v>
      </c>
      <c r="AV1608" s="56">
        <f t="shared" ca="1" si="732"/>
        <v>0</v>
      </c>
      <c r="AW1608" s="56">
        <f t="shared" ca="1" si="732"/>
        <v>0</v>
      </c>
      <c r="AX1608" s="56">
        <f t="shared" ca="1" si="732"/>
        <v>0</v>
      </c>
      <c r="AY1608" s="56">
        <f t="shared" ca="1" si="732"/>
        <v>0</v>
      </c>
      <c r="AZ1608" s="56">
        <f t="shared" ca="1" si="732"/>
        <v>0</v>
      </c>
      <c r="BA1608" s="56">
        <f t="shared" ca="1" si="732"/>
        <v>0</v>
      </c>
      <c r="BB1608" s="56">
        <f t="shared" ca="1" si="732"/>
        <v>0</v>
      </c>
      <c r="BC1608" s="56">
        <f t="shared" ca="1" si="732"/>
        <v>55310.47041384317</v>
      </c>
      <c r="BD1608" s="56">
        <f t="shared" ca="1" si="732"/>
        <v>0</v>
      </c>
      <c r="BE1608" s="56">
        <f t="shared" ca="1" si="732"/>
        <v>0</v>
      </c>
      <c r="BF1608" s="56">
        <f t="shared" ca="1" si="732"/>
        <v>0</v>
      </c>
      <c r="BG1608" s="56">
        <f t="shared" ca="1" si="732"/>
        <v>0</v>
      </c>
      <c r="BH1608" s="1"/>
    </row>
    <row r="1609" spans="2:60" s="4" customFormat="1" ht="12" customHeight="1" x14ac:dyDescent="0.2">
      <c r="B1609" s="3" t="s">
        <v>1681</v>
      </c>
      <c r="C1609" s="4" t="s">
        <v>1681</v>
      </c>
      <c r="E1609" s="62"/>
      <c r="F1609" s="63" t="s">
        <v>1678</v>
      </c>
      <c r="G1609" s="50" t="s">
        <v>1678</v>
      </c>
      <c r="H1609" s="50" t="s">
        <v>1678</v>
      </c>
      <c r="I1609" s="51"/>
      <c r="J1609" s="52">
        <v>30</v>
      </c>
      <c r="K1609" s="52"/>
      <c r="L1609" s="53">
        <v>43802</v>
      </c>
      <c r="M1609" s="54">
        <f t="shared" si="713"/>
        <v>2</v>
      </c>
      <c r="N1609" s="52">
        <f t="shared" si="714"/>
        <v>49</v>
      </c>
      <c r="O1609" s="55">
        <f t="shared" ca="1" si="715"/>
        <v>49</v>
      </c>
      <c r="P1609" s="55" t="str">
        <f t="shared" ca="1" si="716"/>
        <v>2019.12</v>
      </c>
      <c r="Q1609" s="56">
        <f t="shared" si="717"/>
        <v>41369.137349999997</v>
      </c>
      <c r="R1609" s="52">
        <f t="shared" ca="1" si="718"/>
        <v>-146</v>
      </c>
      <c r="S1609" s="52"/>
      <c r="T1609" s="52" t="str">
        <f t="shared" ca="1" si="719"/>
        <v/>
      </c>
      <c r="U1609" s="57" t="s">
        <v>178</v>
      </c>
      <c r="V1609" s="58">
        <f t="shared" ca="1" si="720"/>
        <v>0</v>
      </c>
      <c r="W1609" s="59"/>
      <c r="X1609" s="60"/>
      <c r="Y1609" s="61">
        <v>41369.137349999997</v>
      </c>
      <c r="Z1609" s="56">
        <f t="shared" ca="1" si="730"/>
        <v>0</v>
      </c>
      <c r="AA1609" s="56">
        <f t="shared" ca="1" si="730"/>
        <v>0</v>
      </c>
      <c r="AB1609" s="56">
        <f t="shared" ca="1" si="730"/>
        <v>0</v>
      </c>
      <c r="AC1609" s="56">
        <f t="shared" ca="1" si="730"/>
        <v>0</v>
      </c>
      <c r="AD1609" s="56">
        <f t="shared" ca="1" si="730"/>
        <v>0</v>
      </c>
      <c r="AE1609" s="56">
        <f t="shared" ca="1" si="730"/>
        <v>0</v>
      </c>
      <c r="AF1609" s="56">
        <f t="shared" ca="1" si="730"/>
        <v>0</v>
      </c>
      <c r="AG1609" s="56">
        <f t="shared" ca="1" si="730"/>
        <v>0</v>
      </c>
      <c r="AH1609" s="56">
        <f t="shared" ca="1" si="730"/>
        <v>0</v>
      </c>
      <c r="AI1609" s="56">
        <f t="shared" ca="1" si="730"/>
        <v>0</v>
      </c>
      <c r="AJ1609" s="56">
        <f t="shared" ca="1" si="731"/>
        <v>0</v>
      </c>
      <c r="AK1609" s="56">
        <f t="shared" ca="1" si="731"/>
        <v>0</v>
      </c>
      <c r="AL1609" s="56">
        <f t="shared" ca="1" si="731"/>
        <v>0</v>
      </c>
      <c r="AM1609" s="56">
        <f t="shared" ca="1" si="731"/>
        <v>0</v>
      </c>
      <c r="AN1609" s="56">
        <f t="shared" ca="1" si="731"/>
        <v>0</v>
      </c>
      <c r="AO1609" s="56">
        <f t="shared" ca="1" si="731"/>
        <v>0</v>
      </c>
      <c r="AP1609" s="56">
        <f t="shared" ca="1" si="731"/>
        <v>0</v>
      </c>
      <c r="AQ1609" s="56">
        <f t="shared" ca="1" si="731"/>
        <v>0</v>
      </c>
      <c r="AR1609" s="56">
        <f t="shared" ca="1" si="731"/>
        <v>0</v>
      </c>
      <c r="AS1609" s="56">
        <f t="shared" ca="1" si="731"/>
        <v>0</v>
      </c>
      <c r="AT1609" s="56">
        <f t="shared" ca="1" si="732"/>
        <v>0</v>
      </c>
      <c r="AU1609" s="56">
        <f t="shared" ca="1" si="732"/>
        <v>0</v>
      </c>
      <c r="AV1609" s="56">
        <f t="shared" ca="1" si="732"/>
        <v>0</v>
      </c>
      <c r="AW1609" s="56">
        <f t="shared" ca="1" si="732"/>
        <v>0</v>
      </c>
      <c r="AX1609" s="56">
        <f t="shared" ca="1" si="732"/>
        <v>0</v>
      </c>
      <c r="AY1609" s="56">
        <f t="shared" ca="1" si="732"/>
        <v>0</v>
      </c>
      <c r="AZ1609" s="56">
        <f t="shared" ca="1" si="732"/>
        <v>0</v>
      </c>
      <c r="BA1609" s="56">
        <f t="shared" ca="1" si="732"/>
        <v>0</v>
      </c>
      <c r="BB1609" s="56">
        <f t="shared" ca="1" si="732"/>
        <v>0</v>
      </c>
      <c r="BC1609" s="56">
        <f t="shared" ca="1" si="732"/>
        <v>0</v>
      </c>
      <c r="BD1609" s="56">
        <f t="shared" ca="1" si="732"/>
        <v>41369.137349999997</v>
      </c>
      <c r="BE1609" s="56">
        <f t="shared" ca="1" si="732"/>
        <v>0</v>
      </c>
      <c r="BF1609" s="56">
        <f t="shared" ca="1" si="732"/>
        <v>0</v>
      </c>
      <c r="BG1609" s="56">
        <f t="shared" ca="1" si="732"/>
        <v>0</v>
      </c>
      <c r="BH1609" s="1"/>
    </row>
    <row r="1610" spans="2:60" s="4" customFormat="1" ht="12" customHeight="1" x14ac:dyDescent="0.2">
      <c r="B1610" s="3" t="s">
        <v>1681</v>
      </c>
      <c r="C1610" s="4" t="s">
        <v>1681</v>
      </c>
      <c r="E1610" s="62"/>
      <c r="F1610" s="63" t="s">
        <v>1678</v>
      </c>
      <c r="G1610" s="50" t="s">
        <v>1678</v>
      </c>
      <c r="H1610" s="50" t="s">
        <v>1678</v>
      </c>
      <c r="I1610" s="51"/>
      <c r="J1610" s="52">
        <v>30</v>
      </c>
      <c r="K1610" s="52"/>
      <c r="L1610" s="53">
        <v>43809</v>
      </c>
      <c r="M1610" s="54">
        <f t="shared" si="713"/>
        <v>2</v>
      </c>
      <c r="N1610" s="52">
        <f t="shared" si="714"/>
        <v>50</v>
      </c>
      <c r="O1610" s="55">
        <f t="shared" ca="1" si="715"/>
        <v>50</v>
      </c>
      <c r="P1610" s="55" t="str">
        <f t="shared" ca="1" si="716"/>
        <v>2019.12</v>
      </c>
      <c r="Q1610" s="56">
        <f t="shared" si="717"/>
        <v>47798.039849999994</v>
      </c>
      <c r="R1610" s="52">
        <f t="shared" ca="1" si="718"/>
        <v>-153</v>
      </c>
      <c r="S1610" s="52"/>
      <c r="T1610" s="52" t="str">
        <f t="shared" ca="1" si="719"/>
        <v/>
      </c>
      <c r="U1610" s="57" t="s">
        <v>178</v>
      </c>
      <c r="V1610" s="58">
        <f t="shared" ca="1" si="720"/>
        <v>0</v>
      </c>
      <c r="W1610" s="59"/>
      <c r="X1610" s="60"/>
      <c r="Y1610" s="61">
        <v>47798.039849999994</v>
      </c>
      <c r="Z1610" s="56">
        <f t="shared" ca="1" si="730"/>
        <v>0</v>
      </c>
      <c r="AA1610" s="56">
        <f t="shared" ca="1" si="730"/>
        <v>0</v>
      </c>
      <c r="AB1610" s="56">
        <f t="shared" ca="1" si="730"/>
        <v>0</v>
      </c>
      <c r="AC1610" s="56">
        <f t="shared" ca="1" si="730"/>
        <v>0</v>
      </c>
      <c r="AD1610" s="56">
        <f t="shared" ca="1" si="730"/>
        <v>0</v>
      </c>
      <c r="AE1610" s="56">
        <f t="shared" ca="1" si="730"/>
        <v>0</v>
      </c>
      <c r="AF1610" s="56">
        <f t="shared" ca="1" si="730"/>
        <v>0</v>
      </c>
      <c r="AG1610" s="56">
        <f t="shared" ca="1" si="730"/>
        <v>0</v>
      </c>
      <c r="AH1610" s="56">
        <f t="shared" ca="1" si="730"/>
        <v>0</v>
      </c>
      <c r="AI1610" s="56">
        <f t="shared" ca="1" si="730"/>
        <v>0</v>
      </c>
      <c r="AJ1610" s="56">
        <f t="shared" ca="1" si="731"/>
        <v>0</v>
      </c>
      <c r="AK1610" s="56">
        <f t="shared" ca="1" si="731"/>
        <v>0</v>
      </c>
      <c r="AL1610" s="56">
        <f t="shared" ca="1" si="731"/>
        <v>0</v>
      </c>
      <c r="AM1610" s="56">
        <f t="shared" ca="1" si="731"/>
        <v>0</v>
      </c>
      <c r="AN1610" s="56">
        <f t="shared" ca="1" si="731"/>
        <v>0</v>
      </c>
      <c r="AO1610" s="56">
        <f t="shared" ca="1" si="731"/>
        <v>0</v>
      </c>
      <c r="AP1610" s="56">
        <f t="shared" ca="1" si="731"/>
        <v>0</v>
      </c>
      <c r="AQ1610" s="56">
        <f t="shared" ca="1" si="731"/>
        <v>0</v>
      </c>
      <c r="AR1610" s="56">
        <f t="shared" ca="1" si="731"/>
        <v>0</v>
      </c>
      <c r="AS1610" s="56">
        <f t="shared" ca="1" si="731"/>
        <v>0</v>
      </c>
      <c r="AT1610" s="56">
        <f t="shared" ca="1" si="732"/>
        <v>0</v>
      </c>
      <c r="AU1610" s="56">
        <f t="shared" ca="1" si="732"/>
        <v>0</v>
      </c>
      <c r="AV1610" s="56">
        <f t="shared" ca="1" si="732"/>
        <v>0</v>
      </c>
      <c r="AW1610" s="56">
        <f t="shared" ca="1" si="732"/>
        <v>0</v>
      </c>
      <c r="AX1610" s="56">
        <f t="shared" ca="1" si="732"/>
        <v>0</v>
      </c>
      <c r="AY1610" s="56">
        <f t="shared" ca="1" si="732"/>
        <v>0</v>
      </c>
      <c r="AZ1610" s="56">
        <f t="shared" ca="1" si="732"/>
        <v>0</v>
      </c>
      <c r="BA1610" s="56">
        <f t="shared" ca="1" si="732"/>
        <v>0</v>
      </c>
      <c r="BB1610" s="56">
        <f t="shared" ca="1" si="732"/>
        <v>0</v>
      </c>
      <c r="BC1610" s="56">
        <f t="shared" ca="1" si="732"/>
        <v>0</v>
      </c>
      <c r="BD1610" s="56">
        <f t="shared" ca="1" si="732"/>
        <v>0</v>
      </c>
      <c r="BE1610" s="56">
        <f t="shared" ca="1" si="732"/>
        <v>47798.039849999994</v>
      </c>
      <c r="BF1610" s="56">
        <f t="shared" ca="1" si="732"/>
        <v>0</v>
      </c>
      <c r="BG1610" s="56">
        <f t="shared" ca="1" si="732"/>
        <v>0</v>
      </c>
      <c r="BH1610" s="1"/>
    </row>
    <row r="1611" spans="2:60" s="4" customFormat="1" ht="12" customHeight="1" x14ac:dyDescent="0.2">
      <c r="B1611" s="3" t="s">
        <v>1681</v>
      </c>
      <c r="C1611" s="4" t="s">
        <v>1681</v>
      </c>
      <c r="E1611" s="62"/>
      <c r="F1611" s="63" t="s">
        <v>1678</v>
      </c>
      <c r="G1611" s="50" t="s">
        <v>1678</v>
      </c>
      <c r="H1611" s="50" t="s">
        <v>1678</v>
      </c>
      <c r="I1611" s="51"/>
      <c r="J1611" s="52">
        <v>30</v>
      </c>
      <c r="K1611" s="52"/>
      <c r="L1611" s="53">
        <v>43816</v>
      </c>
      <c r="M1611" s="54">
        <f t="shared" si="713"/>
        <v>2</v>
      </c>
      <c r="N1611" s="52">
        <f t="shared" si="714"/>
        <v>51</v>
      </c>
      <c r="O1611" s="55">
        <f t="shared" ca="1" si="715"/>
        <v>51</v>
      </c>
      <c r="P1611" s="55" t="str">
        <f t="shared" ca="1" si="716"/>
        <v>2019.12</v>
      </c>
      <c r="Q1611" s="56">
        <f t="shared" si="717"/>
        <v>43083.511349999993</v>
      </c>
      <c r="R1611" s="52">
        <f t="shared" ca="1" si="718"/>
        <v>-160</v>
      </c>
      <c r="S1611" s="52"/>
      <c r="T1611" s="52" t="str">
        <f t="shared" ca="1" si="719"/>
        <v/>
      </c>
      <c r="U1611" s="57" t="s">
        <v>178</v>
      </c>
      <c r="V1611" s="58">
        <f t="shared" ca="1" si="720"/>
        <v>0</v>
      </c>
      <c r="W1611" s="59"/>
      <c r="X1611" s="60"/>
      <c r="Y1611" s="61">
        <v>43083.511349999993</v>
      </c>
      <c r="Z1611" s="56">
        <f t="shared" ca="1" si="730"/>
        <v>0</v>
      </c>
      <c r="AA1611" s="56">
        <f t="shared" ca="1" si="730"/>
        <v>0</v>
      </c>
      <c r="AB1611" s="56">
        <f t="shared" ca="1" si="730"/>
        <v>0</v>
      </c>
      <c r="AC1611" s="56">
        <f t="shared" ca="1" si="730"/>
        <v>0</v>
      </c>
      <c r="AD1611" s="56">
        <f t="shared" ca="1" si="730"/>
        <v>0</v>
      </c>
      <c r="AE1611" s="56">
        <f t="shared" ca="1" si="730"/>
        <v>0</v>
      </c>
      <c r="AF1611" s="56">
        <f t="shared" ca="1" si="730"/>
        <v>0</v>
      </c>
      <c r="AG1611" s="56">
        <f t="shared" ca="1" si="730"/>
        <v>0</v>
      </c>
      <c r="AH1611" s="56">
        <f t="shared" ca="1" si="730"/>
        <v>0</v>
      </c>
      <c r="AI1611" s="56">
        <f t="shared" ca="1" si="730"/>
        <v>0</v>
      </c>
      <c r="AJ1611" s="56">
        <f t="shared" ca="1" si="731"/>
        <v>0</v>
      </c>
      <c r="AK1611" s="56">
        <f t="shared" ca="1" si="731"/>
        <v>0</v>
      </c>
      <c r="AL1611" s="56">
        <f t="shared" ca="1" si="731"/>
        <v>0</v>
      </c>
      <c r="AM1611" s="56">
        <f t="shared" ca="1" si="731"/>
        <v>0</v>
      </c>
      <c r="AN1611" s="56">
        <f t="shared" ca="1" si="731"/>
        <v>0</v>
      </c>
      <c r="AO1611" s="56">
        <f t="shared" ca="1" si="731"/>
        <v>0</v>
      </c>
      <c r="AP1611" s="56">
        <f t="shared" ca="1" si="731"/>
        <v>0</v>
      </c>
      <c r="AQ1611" s="56">
        <f t="shared" ca="1" si="731"/>
        <v>0</v>
      </c>
      <c r="AR1611" s="56">
        <f t="shared" ca="1" si="731"/>
        <v>0</v>
      </c>
      <c r="AS1611" s="56">
        <f t="shared" ca="1" si="731"/>
        <v>0</v>
      </c>
      <c r="AT1611" s="56">
        <f t="shared" ca="1" si="732"/>
        <v>0</v>
      </c>
      <c r="AU1611" s="56">
        <f t="shared" ca="1" si="732"/>
        <v>0</v>
      </c>
      <c r="AV1611" s="56">
        <f t="shared" ca="1" si="732"/>
        <v>0</v>
      </c>
      <c r="AW1611" s="56">
        <f t="shared" ca="1" si="732"/>
        <v>0</v>
      </c>
      <c r="AX1611" s="56">
        <f t="shared" ca="1" si="732"/>
        <v>0</v>
      </c>
      <c r="AY1611" s="56">
        <f t="shared" ca="1" si="732"/>
        <v>0</v>
      </c>
      <c r="AZ1611" s="56">
        <f t="shared" ca="1" si="732"/>
        <v>0</v>
      </c>
      <c r="BA1611" s="56">
        <f t="shared" ca="1" si="732"/>
        <v>0</v>
      </c>
      <c r="BB1611" s="56">
        <f t="shared" ca="1" si="732"/>
        <v>0</v>
      </c>
      <c r="BC1611" s="56">
        <f t="shared" ca="1" si="732"/>
        <v>0</v>
      </c>
      <c r="BD1611" s="56">
        <f t="shared" ca="1" si="732"/>
        <v>0</v>
      </c>
      <c r="BE1611" s="56">
        <f t="shared" ca="1" si="732"/>
        <v>0</v>
      </c>
      <c r="BF1611" s="56">
        <f t="shared" ca="1" si="732"/>
        <v>43083.511349999993</v>
      </c>
      <c r="BG1611" s="56">
        <f t="shared" ca="1" si="732"/>
        <v>0</v>
      </c>
      <c r="BH1611" s="1"/>
    </row>
    <row r="1612" spans="2:60" s="4" customFormat="1" ht="12" customHeight="1" x14ac:dyDescent="0.2">
      <c r="B1612" s="3" t="s">
        <v>1681</v>
      </c>
      <c r="C1612" s="4" t="s">
        <v>1681</v>
      </c>
      <c r="E1612" s="62"/>
      <c r="F1612" s="63" t="s">
        <v>1678</v>
      </c>
      <c r="G1612" s="50" t="s">
        <v>1678</v>
      </c>
      <c r="H1612" s="50" t="s">
        <v>1678</v>
      </c>
      <c r="I1612" s="51"/>
      <c r="J1612" s="52">
        <v>30</v>
      </c>
      <c r="K1612" s="52"/>
      <c r="L1612" s="53">
        <v>43823</v>
      </c>
      <c r="M1612" s="54">
        <f t="shared" si="713"/>
        <v>2</v>
      </c>
      <c r="N1612" s="52">
        <f t="shared" si="714"/>
        <v>52</v>
      </c>
      <c r="O1612" s="55">
        <f t="shared" ca="1" si="715"/>
        <v>52</v>
      </c>
      <c r="P1612" s="55" t="str">
        <f t="shared" ca="1" si="716"/>
        <v>2019.12</v>
      </c>
      <c r="Q1612" s="56">
        <f t="shared" si="717"/>
        <v>55310.47041384317</v>
      </c>
      <c r="R1612" s="52">
        <f t="shared" ca="1" si="718"/>
        <v>-167</v>
      </c>
      <c r="S1612" s="52"/>
      <c r="T1612" s="52" t="str">
        <f t="shared" ca="1" si="719"/>
        <v/>
      </c>
      <c r="U1612" s="57" t="s">
        <v>178</v>
      </c>
      <c r="V1612" s="58">
        <f t="shared" ca="1" si="720"/>
        <v>0</v>
      </c>
      <c r="W1612" s="59"/>
      <c r="X1612" s="60"/>
      <c r="Y1612" s="61">
        <v>55310.47041384317</v>
      </c>
      <c r="Z1612" s="56">
        <f t="shared" ca="1" si="730"/>
        <v>0</v>
      </c>
      <c r="AA1612" s="56">
        <f t="shared" ca="1" si="730"/>
        <v>0</v>
      </c>
      <c r="AB1612" s="56">
        <f t="shared" ca="1" si="730"/>
        <v>0</v>
      </c>
      <c r="AC1612" s="56">
        <f t="shared" ca="1" si="730"/>
        <v>0</v>
      </c>
      <c r="AD1612" s="56">
        <f t="shared" ca="1" si="730"/>
        <v>0</v>
      </c>
      <c r="AE1612" s="56">
        <f t="shared" ca="1" si="730"/>
        <v>0</v>
      </c>
      <c r="AF1612" s="56">
        <f t="shared" ca="1" si="730"/>
        <v>0</v>
      </c>
      <c r="AG1612" s="56">
        <f t="shared" ca="1" si="730"/>
        <v>0</v>
      </c>
      <c r="AH1612" s="56">
        <f t="shared" ca="1" si="730"/>
        <v>0</v>
      </c>
      <c r="AI1612" s="56">
        <f t="shared" ca="1" si="730"/>
        <v>0</v>
      </c>
      <c r="AJ1612" s="56">
        <f t="shared" ca="1" si="731"/>
        <v>0</v>
      </c>
      <c r="AK1612" s="56">
        <f t="shared" ca="1" si="731"/>
        <v>0</v>
      </c>
      <c r="AL1612" s="56">
        <f t="shared" ca="1" si="731"/>
        <v>0</v>
      </c>
      <c r="AM1612" s="56">
        <f t="shared" ca="1" si="731"/>
        <v>0</v>
      </c>
      <c r="AN1612" s="56">
        <f t="shared" ca="1" si="731"/>
        <v>0</v>
      </c>
      <c r="AO1612" s="56">
        <f t="shared" ca="1" si="731"/>
        <v>0</v>
      </c>
      <c r="AP1612" s="56">
        <f t="shared" ca="1" si="731"/>
        <v>0</v>
      </c>
      <c r="AQ1612" s="56">
        <f t="shared" ca="1" si="731"/>
        <v>0</v>
      </c>
      <c r="AR1612" s="56">
        <f t="shared" ca="1" si="731"/>
        <v>0</v>
      </c>
      <c r="AS1612" s="56">
        <f t="shared" ca="1" si="731"/>
        <v>0</v>
      </c>
      <c r="AT1612" s="56">
        <f t="shared" ca="1" si="732"/>
        <v>0</v>
      </c>
      <c r="AU1612" s="56">
        <f t="shared" ca="1" si="732"/>
        <v>0</v>
      </c>
      <c r="AV1612" s="56">
        <f t="shared" ca="1" si="732"/>
        <v>0</v>
      </c>
      <c r="AW1612" s="56">
        <f t="shared" ca="1" si="732"/>
        <v>0</v>
      </c>
      <c r="AX1612" s="56">
        <f t="shared" ca="1" si="732"/>
        <v>0</v>
      </c>
      <c r="AY1612" s="56">
        <f t="shared" ca="1" si="732"/>
        <v>0</v>
      </c>
      <c r="AZ1612" s="56">
        <f t="shared" ca="1" si="732"/>
        <v>0</v>
      </c>
      <c r="BA1612" s="56">
        <f t="shared" ca="1" si="732"/>
        <v>0</v>
      </c>
      <c r="BB1612" s="56">
        <f t="shared" ca="1" si="732"/>
        <v>0</v>
      </c>
      <c r="BC1612" s="56">
        <f t="shared" ca="1" si="732"/>
        <v>0</v>
      </c>
      <c r="BD1612" s="56">
        <f t="shared" ca="1" si="732"/>
        <v>0</v>
      </c>
      <c r="BE1612" s="56">
        <f t="shared" ca="1" si="732"/>
        <v>0</v>
      </c>
      <c r="BF1612" s="56">
        <f t="shared" ca="1" si="732"/>
        <v>0</v>
      </c>
      <c r="BG1612" s="56">
        <f t="shared" ca="1" si="732"/>
        <v>55310.47041384317</v>
      </c>
      <c r="BH1612" s="1"/>
    </row>
    <row r="1613" spans="2:60" s="4" customFormat="1" ht="12" customHeight="1" x14ac:dyDescent="0.2">
      <c r="B1613" s="3"/>
      <c r="E1613" s="62"/>
      <c r="F1613" s="63"/>
      <c r="G1613" s="50"/>
      <c r="H1613" s="50"/>
      <c r="I1613" s="51"/>
      <c r="J1613" s="52"/>
      <c r="K1613" s="52"/>
      <c r="L1613" s="53"/>
      <c r="M1613" s="54"/>
      <c r="N1613" s="52"/>
      <c r="O1613" s="55"/>
      <c r="P1613" s="55"/>
      <c r="Q1613" s="56"/>
      <c r="R1613" s="52"/>
      <c r="S1613" s="52"/>
      <c r="T1613" s="52"/>
      <c r="U1613" s="57"/>
      <c r="V1613" s="58"/>
      <c r="W1613" s="59"/>
      <c r="X1613" s="60"/>
      <c r="Y1613" s="61"/>
      <c r="Z1613" s="56"/>
      <c r="AA1613" s="56"/>
      <c r="AB1613" s="56"/>
      <c r="AC1613" s="56"/>
      <c r="AD1613" s="56"/>
      <c r="AE1613" s="56"/>
      <c r="AF1613" s="56"/>
      <c r="AG1613" s="56"/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  <c r="AY1613" s="56"/>
      <c r="AZ1613" s="56"/>
      <c r="BA1613" s="56"/>
      <c r="BB1613" s="56"/>
      <c r="BC1613" s="56"/>
      <c r="BD1613" s="56"/>
      <c r="BE1613" s="56"/>
      <c r="BF1613" s="56"/>
      <c r="BG1613" s="56"/>
      <c r="BH1613" s="1"/>
    </row>
    <row r="1614" spans="2:60" s="4" customFormat="1" ht="12" customHeight="1" x14ac:dyDescent="0.2">
      <c r="B1614" s="3" t="s">
        <v>2652</v>
      </c>
      <c r="C1614" s="4" t="s">
        <v>2652</v>
      </c>
      <c r="E1614" s="62"/>
      <c r="F1614" s="63" t="s">
        <v>1678</v>
      </c>
      <c r="G1614" s="50" t="s">
        <v>1678</v>
      </c>
      <c r="H1614" s="50" t="s">
        <v>1678</v>
      </c>
      <c r="I1614" s="51"/>
      <c r="J1614" s="52">
        <v>30</v>
      </c>
      <c r="K1614" s="52"/>
      <c r="L1614" s="53"/>
      <c r="M1614" s="54" t="str">
        <f t="shared" ref="M1614:M1652" si="733">IF(L1614="","-",WEEKDAY(L1614,2))</f>
        <v>-</v>
      </c>
      <c r="N1614" s="52">
        <f t="shared" ref="N1614:N1652" si="734">WEEKNUM(L1614)</f>
        <v>0</v>
      </c>
      <c r="O1614" s="55">
        <f t="shared" ref="O1614:O1652" ca="1" si="735">WEEKNUM(IF((L1614)&lt;$A$1825,$A$1825,(L1614)))</f>
        <v>28</v>
      </c>
      <c r="P1614" s="55" t="str">
        <f t="shared" ref="P1614:P1652" ca="1" si="736">YEAR(IF((L1614)&lt;$A$1825,$A$1825,(L1614)))&amp;"."&amp;MONTH(IF((L1614)&lt;$A$1825,$A$1825,(L1614)))</f>
        <v>2019.7</v>
      </c>
      <c r="Q1614" s="56">
        <f t="shared" ref="Q1614:Q1652" si="737">IF(U1614="PLN",Y1614/$A$1826,Y1614)</f>
        <v>0</v>
      </c>
      <c r="R1614" s="52" t="str">
        <f t="shared" ref="R1614:R1652" si="738">IF(L1614=0,"",IFERROR(_xlfn.DAYS($A$1825,L1614),""))</f>
        <v/>
      </c>
      <c r="S1614" s="52"/>
      <c r="T1614" s="52" t="str">
        <f t="shared" ref="T1614:T1652" si="739">IFERROR(IF(R1614&gt;0,"OV",""),0)</f>
        <v>OV</v>
      </c>
      <c r="U1614" s="57" t="s">
        <v>178</v>
      </c>
      <c r="V1614" s="58">
        <f t="shared" ref="V1614:V1652" ca="1" si="740">SUM(Y1614:BH1614)-Y1614*2</f>
        <v>0</v>
      </c>
      <c r="W1614" s="59"/>
      <c r="X1614" s="60"/>
      <c r="Y1614" s="61"/>
      <c r="Z1614" s="56">
        <f t="shared" ref="Z1614:AI1623" ca="1" si="741">IF($O1614-WEEKNUM(Z$1815)=0,$Y1614,0)</f>
        <v>0</v>
      </c>
      <c r="AA1614" s="56">
        <f t="shared" ca="1" si="741"/>
        <v>0</v>
      </c>
      <c r="AB1614" s="56">
        <f t="shared" ca="1" si="741"/>
        <v>0</v>
      </c>
      <c r="AC1614" s="56">
        <f t="shared" ca="1" si="741"/>
        <v>0</v>
      </c>
      <c r="AD1614" s="56">
        <f t="shared" ca="1" si="741"/>
        <v>0</v>
      </c>
      <c r="AE1614" s="56">
        <f t="shared" ca="1" si="741"/>
        <v>0</v>
      </c>
      <c r="AF1614" s="56">
        <f t="shared" ca="1" si="741"/>
        <v>0</v>
      </c>
      <c r="AG1614" s="56">
        <f t="shared" ca="1" si="741"/>
        <v>0</v>
      </c>
      <c r="AH1614" s="56">
        <f t="shared" ca="1" si="741"/>
        <v>0</v>
      </c>
      <c r="AI1614" s="56">
        <f t="shared" ca="1" si="741"/>
        <v>0</v>
      </c>
      <c r="AJ1614" s="56">
        <f t="shared" ref="AJ1614:AS1623" ca="1" si="742">IF($O1614-WEEKNUM(AJ$1815)=0,$Y1614,0)</f>
        <v>0</v>
      </c>
      <c r="AK1614" s="56">
        <f t="shared" ca="1" si="742"/>
        <v>0</v>
      </c>
      <c r="AL1614" s="56">
        <f t="shared" ca="1" si="742"/>
        <v>0</v>
      </c>
      <c r="AM1614" s="56">
        <f t="shared" ca="1" si="742"/>
        <v>0</v>
      </c>
      <c r="AN1614" s="56">
        <f t="shared" ca="1" si="742"/>
        <v>0</v>
      </c>
      <c r="AO1614" s="56">
        <f t="shared" ca="1" si="742"/>
        <v>0</v>
      </c>
      <c r="AP1614" s="56">
        <f t="shared" ca="1" si="742"/>
        <v>0</v>
      </c>
      <c r="AQ1614" s="56">
        <f t="shared" ca="1" si="742"/>
        <v>0</v>
      </c>
      <c r="AR1614" s="56">
        <f t="shared" ca="1" si="742"/>
        <v>0</v>
      </c>
      <c r="AS1614" s="56">
        <f t="shared" ca="1" si="742"/>
        <v>0</v>
      </c>
      <c r="AT1614" s="56">
        <f t="shared" ref="AT1614:BG1623" ca="1" si="743">IF($O1614-WEEKNUM(AT$1815)=0,$Y1614,0)</f>
        <v>0</v>
      </c>
      <c r="AU1614" s="56">
        <f t="shared" ca="1" si="743"/>
        <v>0</v>
      </c>
      <c r="AV1614" s="56">
        <f t="shared" ca="1" si="743"/>
        <v>0</v>
      </c>
      <c r="AW1614" s="56">
        <f t="shared" ca="1" si="743"/>
        <v>0</v>
      </c>
      <c r="AX1614" s="56">
        <f t="shared" ca="1" si="743"/>
        <v>0</v>
      </c>
      <c r="AY1614" s="56">
        <f t="shared" ca="1" si="743"/>
        <v>0</v>
      </c>
      <c r="AZ1614" s="56">
        <f t="shared" ca="1" si="743"/>
        <v>0</v>
      </c>
      <c r="BA1614" s="56">
        <f t="shared" ca="1" si="743"/>
        <v>0</v>
      </c>
      <c r="BB1614" s="56">
        <f t="shared" ca="1" si="743"/>
        <v>0</v>
      </c>
      <c r="BC1614" s="56">
        <f t="shared" ca="1" si="743"/>
        <v>0</v>
      </c>
      <c r="BD1614" s="56">
        <f t="shared" ca="1" si="743"/>
        <v>0</v>
      </c>
      <c r="BE1614" s="56">
        <f t="shared" ca="1" si="743"/>
        <v>0</v>
      </c>
      <c r="BF1614" s="56">
        <f t="shared" ca="1" si="743"/>
        <v>0</v>
      </c>
      <c r="BG1614" s="56">
        <f t="shared" ca="1" si="743"/>
        <v>0</v>
      </c>
      <c r="BH1614" s="1"/>
    </row>
    <row r="1615" spans="2:60" s="4" customFormat="1" ht="12" customHeight="1" x14ac:dyDescent="0.2">
      <c r="B1615" s="3" t="s">
        <v>2652</v>
      </c>
      <c r="C1615" s="4" t="s">
        <v>2652</v>
      </c>
      <c r="E1615" s="62"/>
      <c r="F1615" s="63" t="s">
        <v>1678</v>
      </c>
      <c r="G1615" s="50" t="s">
        <v>1678</v>
      </c>
      <c r="H1615" s="50" t="s">
        <v>1678</v>
      </c>
      <c r="I1615" s="51"/>
      <c r="J1615" s="52">
        <v>30</v>
      </c>
      <c r="K1615" s="52"/>
      <c r="L1615" s="53"/>
      <c r="M1615" s="54" t="str">
        <f t="shared" si="733"/>
        <v>-</v>
      </c>
      <c r="N1615" s="52">
        <f t="shared" si="734"/>
        <v>0</v>
      </c>
      <c r="O1615" s="55">
        <f t="shared" ca="1" si="735"/>
        <v>28</v>
      </c>
      <c r="P1615" s="55" t="str">
        <f t="shared" ca="1" si="736"/>
        <v>2019.7</v>
      </c>
      <c r="Q1615" s="56">
        <f t="shared" si="737"/>
        <v>0</v>
      </c>
      <c r="R1615" s="52" t="str">
        <f t="shared" si="738"/>
        <v/>
      </c>
      <c r="S1615" s="52"/>
      <c r="T1615" s="52" t="str">
        <f t="shared" si="739"/>
        <v>OV</v>
      </c>
      <c r="U1615" s="57" t="s">
        <v>178</v>
      </c>
      <c r="V1615" s="58">
        <f t="shared" ca="1" si="740"/>
        <v>0</v>
      </c>
      <c r="W1615" s="59"/>
      <c r="X1615" s="60"/>
      <c r="Y1615" s="61"/>
      <c r="Z1615" s="56">
        <f t="shared" ca="1" si="741"/>
        <v>0</v>
      </c>
      <c r="AA1615" s="56">
        <f t="shared" ca="1" si="741"/>
        <v>0</v>
      </c>
      <c r="AB1615" s="56">
        <f t="shared" ca="1" si="741"/>
        <v>0</v>
      </c>
      <c r="AC1615" s="56">
        <f t="shared" ca="1" si="741"/>
        <v>0</v>
      </c>
      <c r="AD1615" s="56">
        <f t="shared" ca="1" si="741"/>
        <v>0</v>
      </c>
      <c r="AE1615" s="56">
        <f t="shared" ca="1" si="741"/>
        <v>0</v>
      </c>
      <c r="AF1615" s="56">
        <f t="shared" ca="1" si="741"/>
        <v>0</v>
      </c>
      <c r="AG1615" s="56">
        <f t="shared" ca="1" si="741"/>
        <v>0</v>
      </c>
      <c r="AH1615" s="56">
        <f t="shared" ca="1" si="741"/>
        <v>0</v>
      </c>
      <c r="AI1615" s="56">
        <f t="shared" ca="1" si="741"/>
        <v>0</v>
      </c>
      <c r="AJ1615" s="56">
        <f t="shared" ca="1" si="742"/>
        <v>0</v>
      </c>
      <c r="AK1615" s="56">
        <f t="shared" ca="1" si="742"/>
        <v>0</v>
      </c>
      <c r="AL1615" s="56">
        <f t="shared" ca="1" si="742"/>
        <v>0</v>
      </c>
      <c r="AM1615" s="56">
        <f t="shared" ca="1" si="742"/>
        <v>0</v>
      </c>
      <c r="AN1615" s="56">
        <f t="shared" ca="1" si="742"/>
        <v>0</v>
      </c>
      <c r="AO1615" s="56">
        <f t="shared" ca="1" si="742"/>
        <v>0</v>
      </c>
      <c r="AP1615" s="56">
        <f t="shared" ca="1" si="742"/>
        <v>0</v>
      </c>
      <c r="AQ1615" s="56">
        <f t="shared" ca="1" si="742"/>
        <v>0</v>
      </c>
      <c r="AR1615" s="56">
        <f t="shared" ca="1" si="742"/>
        <v>0</v>
      </c>
      <c r="AS1615" s="56">
        <f t="shared" ca="1" si="742"/>
        <v>0</v>
      </c>
      <c r="AT1615" s="56">
        <f t="shared" ca="1" si="743"/>
        <v>0</v>
      </c>
      <c r="AU1615" s="56">
        <f t="shared" ca="1" si="743"/>
        <v>0</v>
      </c>
      <c r="AV1615" s="56">
        <f t="shared" ca="1" si="743"/>
        <v>0</v>
      </c>
      <c r="AW1615" s="56">
        <f t="shared" ca="1" si="743"/>
        <v>0</v>
      </c>
      <c r="AX1615" s="56">
        <f t="shared" ca="1" si="743"/>
        <v>0</v>
      </c>
      <c r="AY1615" s="56">
        <f t="shared" ca="1" si="743"/>
        <v>0</v>
      </c>
      <c r="AZ1615" s="56">
        <f t="shared" ca="1" si="743"/>
        <v>0</v>
      </c>
      <c r="BA1615" s="56">
        <f t="shared" ca="1" si="743"/>
        <v>0</v>
      </c>
      <c r="BB1615" s="56">
        <f t="shared" ca="1" si="743"/>
        <v>0</v>
      </c>
      <c r="BC1615" s="56">
        <f t="shared" ca="1" si="743"/>
        <v>0</v>
      </c>
      <c r="BD1615" s="56">
        <f t="shared" ca="1" si="743"/>
        <v>0</v>
      </c>
      <c r="BE1615" s="56">
        <f t="shared" ca="1" si="743"/>
        <v>0</v>
      </c>
      <c r="BF1615" s="56">
        <f t="shared" ca="1" si="743"/>
        <v>0</v>
      </c>
      <c r="BG1615" s="56">
        <f t="shared" ca="1" si="743"/>
        <v>0</v>
      </c>
      <c r="BH1615" s="1"/>
    </row>
    <row r="1616" spans="2:60" s="4" customFormat="1" ht="12" customHeight="1" x14ac:dyDescent="0.2">
      <c r="B1616" s="3" t="s">
        <v>2652</v>
      </c>
      <c r="C1616" s="4" t="s">
        <v>2652</v>
      </c>
      <c r="E1616" s="62"/>
      <c r="F1616" s="63" t="s">
        <v>1678</v>
      </c>
      <c r="G1616" s="50" t="s">
        <v>1678</v>
      </c>
      <c r="H1616" s="50" t="s">
        <v>1678</v>
      </c>
      <c r="I1616" s="51"/>
      <c r="J1616" s="52">
        <v>30</v>
      </c>
      <c r="K1616" s="52"/>
      <c r="L1616" s="53"/>
      <c r="M1616" s="54" t="str">
        <f t="shared" si="733"/>
        <v>-</v>
      </c>
      <c r="N1616" s="52">
        <f t="shared" si="734"/>
        <v>0</v>
      </c>
      <c r="O1616" s="55">
        <f t="shared" ca="1" si="735"/>
        <v>28</v>
      </c>
      <c r="P1616" s="55" t="str">
        <f t="shared" ca="1" si="736"/>
        <v>2019.7</v>
      </c>
      <c r="Q1616" s="56">
        <f t="shared" si="737"/>
        <v>0</v>
      </c>
      <c r="R1616" s="52" t="str">
        <f t="shared" si="738"/>
        <v/>
      </c>
      <c r="S1616" s="52"/>
      <c r="T1616" s="52" t="str">
        <f t="shared" si="739"/>
        <v>OV</v>
      </c>
      <c r="U1616" s="57" t="s">
        <v>178</v>
      </c>
      <c r="V1616" s="58">
        <f t="shared" ca="1" si="740"/>
        <v>0</v>
      </c>
      <c r="W1616" s="59"/>
      <c r="X1616" s="60"/>
      <c r="Y1616" s="61"/>
      <c r="Z1616" s="56">
        <f t="shared" ca="1" si="741"/>
        <v>0</v>
      </c>
      <c r="AA1616" s="56">
        <f t="shared" ca="1" si="741"/>
        <v>0</v>
      </c>
      <c r="AB1616" s="56">
        <f t="shared" ca="1" si="741"/>
        <v>0</v>
      </c>
      <c r="AC1616" s="56">
        <f t="shared" ca="1" si="741"/>
        <v>0</v>
      </c>
      <c r="AD1616" s="56">
        <f t="shared" ca="1" si="741"/>
        <v>0</v>
      </c>
      <c r="AE1616" s="56">
        <f t="shared" ca="1" si="741"/>
        <v>0</v>
      </c>
      <c r="AF1616" s="56">
        <f t="shared" ca="1" si="741"/>
        <v>0</v>
      </c>
      <c r="AG1616" s="56">
        <f t="shared" ca="1" si="741"/>
        <v>0</v>
      </c>
      <c r="AH1616" s="56">
        <f t="shared" ca="1" si="741"/>
        <v>0</v>
      </c>
      <c r="AI1616" s="56">
        <f t="shared" ca="1" si="741"/>
        <v>0</v>
      </c>
      <c r="AJ1616" s="56">
        <f t="shared" ca="1" si="742"/>
        <v>0</v>
      </c>
      <c r="AK1616" s="56">
        <f t="shared" ca="1" si="742"/>
        <v>0</v>
      </c>
      <c r="AL1616" s="56">
        <f t="shared" ca="1" si="742"/>
        <v>0</v>
      </c>
      <c r="AM1616" s="56">
        <f t="shared" ca="1" si="742"/>
        <v>0</v>
      </c>
      <c r="AN1616" s="56">
        <f t="shared" ca="1" si="742"/>
        <v>0</v>
      </c>
      <c r="AO1616" s="56">
        <f t="shared" ca="1" si="742"/>
        <v>0</v>
      </c>
      <c r="AP1616" s="56">
        <f t="shared" ca="1" si="742"/>
        <v>0</v>
      </c>
      <c r="AQ1616" s="56">
        <f t="shared" ca="1" si="742"/>
        <v>0</v>
      </c>
      <c r="AR1616" s="56">
        <f t="shared" ca="1" si="742"/>
        <v>0</v>
      </c>
      <c r="AS1616" s="56">
        <f t="shared" ca="1" si="742"/>
        <v>0</v>
      </c>
      <c r="AT1616" s="56">
        <f t="shared" ca="1" si="743"/>
        <v>0</v>
      </c>
      <c r="AU1616" s="56">
        <f t="shared" ca="1" si="743"/>
        <v>0</v>
      </c>
      <c r="AV1616" s="56">
        <f t="shared" ca="1" si="743"/>
        <v>0</v>
      </c>
      <c r="AW1616" s="56">
        <f t="shared" ca="1" si="743"/>
        <v>0</v>
      </c>
      <c r="AX1616" s="56">
        <f t="shared" ca="1" si="743"/>
        <v>0</v>
      </c>
      <c r="AY1616" s="56">
        <f t="shared" ca="1" si="743"/>
        <v>0</v>
      </c>
      <c r="AZ1616" s="56">
        <f t="shared" ca="1" si="743"/>
        <v>0</v>
      </c>
      <c r="BA1616" s="56">
        <f t="shared" ca="1" si="743"/>
        <v>0</v>
      </c>
      <c r="BB1616" s="56">
        <f t="shared" ca="1" si="743"/>
        <v>0</v>
      </c>
      <c r="BC1616" s="56">
        <f t="shared" ca="1" si="743"/>
        <v>0</v>
      </c>
      <c r="BD1616" s="56">
        <f t="shared" ca="1" si="743"/>
        <v>0</v>
      </c>
      <c r="BE1616" s="56">
        <f t="shared" ca="1" si="743"/>
        <v>0</v>
      </c>
      <c r="BF1616" s="56">
        <f t="shared" ca="1" si="743"/>
        <v>0</v>
      </c>
      <c r="BG1616" s="56">
        <f t="shared" ca="1" si="743"/>
        <v>0</v>
      </c>
      <c r="BH1616" s="1"/>
    </row>
    <row r="1617" spans="2:60" s="4" customFormat="1" ht="12" customHeight="1" x14ac:dyDescent="0.2">
      <c r="B1617" s="3" t="s">
        <v>2652</v>
      </c>
      <c r="C1617" s="4" t="s">
        <v>2652</v>
      </c>
      <c r="E1617" s="62"/>
      <c r="F1617" s="63" t="s">
        <v>1678</v>
      </c>
      <c r="G1617" s="50" t="s">
        <v>1678</v>
      </c>
      <c r="H1617" s="50" t="s">
        <v>1678</v>
      </c>
      <c r="I1617" s="51"/>
      <c r="J1617" s="52">
        <v>30</v>
      </c>
      <c r="K1617" s="52"/>
      <c r="L1617" s="53"/>
      <c r="M1617" s="54" t="str">
        <f t="shared" si="733"/>
        <v>-</v>
      </c>
      <c r="N1617" s="52">
        <f t="shared" si="734"/>
        <v>0</v>
      </c>
      <c r="O1617" s="55">
        <f t="shared" ca="1" si="735"/>
        <v>28</v>
      </c>
      <c r="P1617" s="55" t="str">
        <f t="shared" ca="1" si="736"/>
        <v>2019.7</v>
      </c>
      <c r="Q1617" s="56">
        <f t="shared" si="737"/>
        <v>0</v>
      </c>
      <c r="R1617" s="52" t="str">
        <f t="shared" si="738"/>
        <v/>
      </c>
      <c r="S1617" s="52"/>
      <c r="T1617" s="52" t="str">
        <f t="shared" si="739"/>
        <v>OV</v>
      </c>
      <c r="U1617" s="57" t="s">
        <v>178</v>
      </c>
      <c r="V1617" s="58">
        <f t="shared" ca="1" si="740"/>
        <v>0</v>
      </c>
      <c r="W1617" s="59"/>
      <c r="X1617" s="60"/>
      <c r="Y1617" s="61"/>
      <c r="Z1617" s="56">
        <f t="shared" ca="1" si="741"/>
        <v>0</v>
      </c>
      <c r="AA1617" s="56">
        <f t="shared" ca="1" si="741"/>
        <v>0</v>
      </c>
      <c r="AB1617" s="56">
        <f t="shared" ca="1" si="741"/>
        <v>0</v>
      </c>
      <c r="AC1617" s="56">
        <f t="shared" ca="1" si="741"/>
        <v>0</v>
      </c>
      <c r="AD1617" s="56">
        <f t="shared" ca="1" si="741"/>
        <v>0</v>
      </c>
      <c r="AE1617" s="56">
        <f t="shared" ca="1" si="741"/>
        <v>0</v>
      </c>
      <c r="AF1617" s="56">
        <f t="shared" ca="1" si="741"/>
        <v>0</v>
      </c>
      <c r="AG1617" s="56">
        <f t="shared" ca="1" si="741"/>
        <v>0</v>
      </c>
      <c r="AH1617" s="56">
        <f t="shared" ca="1" si="741"/>
        <v>0</v>
      </c>
      <c r="AI1617" s="56">
        <f t="shared" ca="1" si="741"/>
        <v>0</v>
      </c>
      <c r="AJ1617" s="56">
        <f t="shared" ca="1" si="742"/>
        <v>0</v>
      </c>
      <c r="AK1617" s="56">
        <f t="shared" ca="1" si="742"/>
        <v>0</v>
      </c>
      <c r="AL1617" s="56">
        <f t="shared" ca="1" si="742"/>
        <v>0</v>
      </c>
      <c r="AM1617" s="56">
        <f t="shared" ca="1" si="742"/>
        <v>0</v>
      </c>
      <c r="AN1617" s="56">
        <f t="shared" ca="1" si="742"/>
        <v>0</v>
      </c>
      <c r="AO1617" s="56">
        <f t="shared" ca="1" si="742"/>
        <v>0</v>
      </c>
      <c r="AP1617" s="56">
        <f t="shared" ca="1" si="742"/>
        <v>0</v>
      </c>
      <c r="AQ1617" s="56">
        <f t="shared" ca="1" si="742"/>
        <v>0</v>
      </c>
      <c r="AR1617" s="56">
        <f t="shared" ca="1" si="742"/>
        <v>0</v>
      </c>
      <c r="AS1617" s="56">
        <f t="shared" ca="1" si="742"/>
        <v>0</v>
      </c>
      <c r="AT1617" s="56">
        <f t="shared" ca="1" si="743"/>
        <v>0</v>
      </c>
      <c r="AU1617" s="56">
        <f t="shared" ca="1" si="743"/>
        <v>0</v>
      </c>
      <c r="AV1617" s="56">
        <f t="shared" ca="1" si="743"/>
        <v>0</v>
      </c>
      <c r="AW1617" s="56">
        <f t="shared" ca="1" si="743"/>
        <v>0</v>
      </c>
      <c r="AX1617" s="56">
        <f t="shared" ca="1" si="743"/>
        <v>0</v>
      </c>
      <c r="AY1617" s="56">
        <f t="shared" ca="1" si="743"/>
        <v>0</v>
      </c>
      <c r="AZ1617" s="56">
        <f t="shared" ca="1" si="743"/>
        <v>0</v>
      </c>
      <c r="BA1617" s="56">
        <f t="shared" ca="1" si="743"/>
        <v>0</v>
      </c>
      <c r="BB1617" s="56">
        <f t="shared" ca="1" si="743"/>
        <v>0</v>
      </c>
      <c r="BC1617" s="56">
        <f t="shared" ca="1" si="743"/>
        <v>0</v>
      </c>
      <c r="BD1617" s="56">
        <f t="shared" ca="1" si="743"/>
        <v>0</v>
      </c>
      <c r="BE1617" s="56">
        <f t="shared" ca="1" si="743"/>
        <v>0</v>
      </c>
      <c r="BF1617" s="56">
        <f t="shared" ca="1" si="743"/>
        <v>0</v>
      </c>
      <c r="BG1617" s="56">
        <f t="shared" ca="1" si="743"/>
        <v>0</v>
      </c>
      <c r="BH1617" s="1"/>
    </row>
    <row r="1618" spans="2:60" s="4" customFormat="1" ht="12" customHeight="1" x14ac:dyDescent="0.2">
      <c r="B1618" s="3" t="s">
        <v>2652</v>
      </c>
      <c r="C1618" s="4" t="s">
        <v>2652</v>
      </c>
      <c r="E1618" s="62"/>
      <c r="F1618" s="63" t="s">
        <v>1678</v>
      </c>
      <c r="G1618" s="50" t="s">
        <v>1678</v>
      </c>
      <c r="H1618" s="50" t="s">
        <v>1678</v>
      </c>
      <c r="I1618" s="51"/>
      <c r="J1618" s="52">
        <v>30</v>
      </c>
      <c r="K1618" s="52"/>
      <c r="L1618" s="53">
        <v>43585</v>
      </c>
      <c r="M1618" s="54">
        <f t="shared" si="733"/>
        <v>2</v>
      </c>
      <c r="N1618" s="52">
        <f t="shared" si="734"/>
        <v>18</v>
      </c>
      <c r="O1618" s="55">
        <f t="shared" ca="1" si="735"/>
        <v>28</v>
      </c>
      <c r="P1618" s="55" t="str">
        <f t="shared" ca="1" si="736"/>
        <v>2019.7</v>
      </c>
      <c r="Q1618" s="56">
        <f t="shared" si="737"/>
        <v>4000</v>
      </c>
      <c r="R1618" s="52">
        <f t="shared" ca="1" si="738"/>
        <v>71</v>
      </c>
      <c r="S1618" s="52"/>
      <c r="T1618" s="52" t="str">
        <f t="shared" ca="1" si="739"/>
        <v>OV</v>
      </c>
      <c r="U1618" s="57" t="s">
        <v>178</v>
      </c>
      <c r="V1618" s="58">
        <f t="shared" ca="1" si="740"/>
        <v>0</v>
      </c>
      <c r="W1618" s="59"/>
      <c r="X1618" s="60"/>
      <c r="Y1618" s="61">
        <v>4000</v>
      </c>
      <c r="Z1618" s="56">
        <f t="shared" ca="1" si="741"/>
        <v>0</v>
      </c>
      <c r="AA1618" s="56">
        <f t="shared" ca="1" si="741"/>
        <v>0</v>
      </c>
      <c r="AB1618" s="56">
        <f t="shared" ca="1" si="741"/>
        <v>0</v>
      </c>
      <c r="AC1618" s="56">
        <f t="shared" ca="1" si="741"/>
        <v>0</v>
      </c>
      <c r="AD1618" s="56">
        <f t="shared" ca="1" si="741"/>
        <v>0</v>
      </c>
      <c r="AE1618" s="56">
        <f t="shared" ca="1" si="741"/>
        <v>0</v>
      </c>
      <c r="AF1618" s="56">
        <f t="shared" ca="1" si="741"/>
        <v>0</v>
      </c>
      <c r="AG1618" s="56">
        <f t="shared" ca="1" si="741"/>
        <v>0</v>
      </c>
      <c r="AH1618" s="56">
        <f t="shared" ca="1" si="741"/>
        <v>0</v>
      </c>
      <c r="AI1618" s="56">
        <f t="shared" ca="1" si="741"/>
        <v>4000</v>
      </c>
      <c r="AJ1618" s="56">
        <f t="shared" ca="1" si="742"/>
        <v>0</v>
      </c>
      <c r="AK1618" s="56">
        <f t="shared" ca="1" si="742"/>
        <v>0</v>
      </c>
      <c r="AL1618" s="56">
        <f t="shared" ca="1" si="742"/>
        <v>0</v>
      </c>
      <c r="AM1618" s="56">
        <f t="shared" ca="1" si="742"/>
        <v>0</v>
      </c>
      <c r="AN1618" s="56">
        <f t="shared" ca="1" si="742"/>
        <v>0</v>
      </c>
      <c r="AO1618" s="56">
        <f t="shared" ca="1" si="742"/>
        <v>0</v>
      </c>
      <c r="AP1618" s="56">
        <f t="shared" ca="1" si="742"/>
        <v>0</v>
      </c>
      <c r="AQ1618" s="56">
        <f t="shared" ca="1" si="742"/>
        <v>0</v>
      </c>
      <c r="AR1618" s="56">
        <f t="shared" ca="1" si="742"/>
        <v>0</v>
      </c>
      <c r="AS1618" s="56">
        <f t="shared" ca="1" si="742"/>
        <v>0</v>
      </c>
      <c r="AT1618" s="56">
        <f t="shared" ca="1" si="743"/>
        <v>0</v>
      </c>
      <c r="AU1618" s="56">
        <f t="shared" ca="1" si="743"/>
        <v>0</v>
      </c>
      <c r="AV1618" s="56">
        <f t="shared" ca="1" si="743"/>
        <v>0</v>
      </c>
      <c r="AW1618" s="56">
        <f t="shared" ca="1" si="743"/>
        <v>0</v>
      </c>
      <c r="AX1618" s="56">
        <f t="shared" ca="1" si="743"/>
        <v>0</v>
      </c>
      <c r="AY1618" s="56">
        <f t="shared" ca="1" si="743"/>
        <v>0</v>
      </c>
      <c r="AZ1618" s="56">
        <f t="shared" ca="1" si="743"/>
        <v>0</v>
      </c>
      <c r="BA1618" s="56">
        <f t="shared" ca="1" si="743"/>
        <v>0</v>
      </c>
      <c r="BB1618" s="56">
        <f t="shared" ca="1" si="743"/>
        <v>0</v>
      </c>
      <c r="BC1618" s="56">
        <f t="shared" ca="1" si="743"/>
        <v>0</v>
      </c>
      <c r="BD1618" s="56">
        <f t="shared" ca="1" si="743"/>
        <v>0</v>
      </c>
      <c r="BE1618" s="56">
        <f t="shared" ca="1" si="743"/>
        <v>0</v>
      </c>
      <c r="BF1618" s="56">
        <f t="shared" ca="1" si="743"/>
        <v>0</v>
      </c>
      <c r="BG1618" s="56">
        <f t="shared" ca="1" si="743"/>
        <v>0</v>
      </c>
      <c r="BH1618" s="1"/>
    </row>
    <row r="1619" spans="2:60" s="4" customFormat="1" ht="12" customHeight="1" x14ac:dyDescent="0.2">
      <c r="B1619" s="3" t="s">
        <v>2652</v>
      </c>
      <c r="C1619" s="4" t="s">
        <v>2652</v>
      </c>
      <c r="E1619" s="62"/>
      <c r="F1619" s="63" t="s">
        <v>1678</v>
      </c>
      <c r="G1619" s="50" t="s">
        <v>1678</v>
      </c>
      <c r="H1619" s="50" t="s">
        <v>1678</v>
      </c>
      <c r="I1619" s="51"/>
      <c r="J1619" s="52">
        <v>30</v>
      </c>
      <c r="K1619" s="52"/>
      <c r="L1619" s="53">
        <v>43592</v>
      </c>
      <c r="M1619" s="54">
        <f t="shared" si="733"/>
        <v>2</v>
      </c>
      <c r="N1619" s="52">
        <f t="shared" si="734"/>
        <v>19</v>
      </c>
      <c r="O1619" s="55">
        <f t="shared" ca="1" si="735"/>
        <v>28</v>
      </c>
      <c r="P1619" s="55" t="str">
        <f t="shared" ca="1" si="736"/>
        <v>2019.7</v>
      </c>
      <c r="Q1619" s="56">
        <f t="shared" si="737"/>
        <v>335.73157500000002</v>
      </c>
      <c r="R1619" s="52">
        <f t="shared" ca="1" si="738"/>
        <v>64</v>
      </c>
      <c r="S1619" s="52"/>
      <c r="T1619" s="52" t="str">
        <f t="shared" ca="1" si="739"/>
        <v>OV</v>
      </c>
      <c r="U1619" s="57" t="s">
        <v>178</v>
      </c>
      <c r="V1619" s="58">
        <f t="shared" ca="1" si="740"/>
        <v>0</v>
      </c>
      <c r="W1619" s="59"/>
      <c r="X1619" s="60"/>
      <c r="Y1619" s="61">
        <v>335.73157500000002</v>
      </c>
      <c r="Z1619" s="56">
        <f t="shared" ca="1" si="741"/>
        <v>0</v>
      </c>
      <c r="AA1619" s="56">
        <f t="shared" ca="1" si="741"/>
        <v>0</v>
      </c>
      <c r="AB1619" s="56">
        <f t="shared" ca="1" si="741"/>
        <v>0</v>
      </c>
      <c r="AC1619" s="56">
        <f t="shared" ca="1" si="741"/>
        <v>0</v>
      </c>
      <c r="AD1619" s="56">
        <f t="shared" ca="1" si="741"/>
        <v>0</v>
      </c>
      <c r="AE1619" s="56">
        <f t="shared" ca="1" si="741"/>
        <v>0</v>
      </c>
      <c r="AF1619" s="56">
        <f t="shared" ca="1" si="741"/>
        <v>0</v>
      </c>
      <c r="AG1619" s="56">
        <f t="shared" ca="1" si="741"/>
        <v>0</v>
      </c>
      <c r="AH1619" s="56">
        <f t="shared" ca="1" si="741"/>
        <v>0</v>
      </c>
      <c r="AI1619" s="56">
        <f t="shared" ca="1" si="741"/>
        <v>335.73157500000002</v>
      </c>
      <c r="AJ1619" s="56">
        <f t="shared" ca="1" si="742"/>
        <v>0</v>
      </c>
      <c r="AK1619" s="56">
        <f t="shared" ca="1" si="742"/>
        <v>0</v>
      </c>
      <c r="AL1619" s="56">
        <f t="shared" ca="1" si="742"/>
        <v>0</v>
      </c>
      <c r="AM1619" s="56">
        <f t="shared" ca="1" si="742"/>
        <v>0</v>
      </c>
      <c r="AN1619" s="56">
        <f t="shared" ca="1" si="742"/>
        <v>0</v>
      </c>
      <c r="AO1619" s="56">
        <f t="shared" ca="1" si="742"/>
        <v>0</v>
      </c>
      <c r="AP1619" s="56">
        <f t="shared" ca="1" si="742"/>
        <v>0</v>
      </c>
      <c r="AQ1619" s="56">
        <f t="shared" ca="1" si="742"/>
        <v>0</v>
      </c>
      <c r="AR1619" s="56">
        <f t="shared" ca="1" si="742"/>
        <v>0</v>
      </c>
      <c r="AS1619" s="56">
        <f t="shared" ca="1" si="742"/>
        <v>0</v>
      </c>
      <c r="AT1619" s="56">
        <f t="shared" ca="1" si="743"/>
        <v>0</v>
      </c>
      <c r="AU1619" s="56">
        <f t="shared" ca="1" si="743"/>
        <v>0</v>
      </c>
      <c r="AV1619" s="56">
        <f t="shared" ca="1" si="743"/>
        <v>0</v>
      </c>
      <c r="AW1619" s="56">
        <f t="shared" ca="1" si="743"/>
        <v>0</v>
      </c>
      <c r="AX1619" s="56">
        <f t="shared" ca="1" si="743"/>
        <v>0</v>
      </c>
      <c r="AY1619" s="56">
        <f t="shared" ca="1" si="743"/>
        <v>0</v>
      </c>
      <c r="AZ1619" s="56">
        <f t="shared" ca="1" si="743"/>
        <v>0</v>
      </c>
      <c r="BA1619" s="56">
        <f t="shared" ca="1" si="743"/>
        <v>0</v>
      </c>
      <c r="BB1619" s="56">
        <f t="shared" ca="1" si="743"/>
        <v>0</v>
      </c>
      <c r="BC1619" s="56">
        <f t="shared" ca="1" si="743"/>
        <v>0</v>
      </c>
      <c r="BD1619" s="56">
        <f t="shared" ca="1" si="743"/>
        <v>0</v>
      </c>
      <c r="BE1619" s="56">
        <f t="shared" ca="1" si="743"/>
        <v>0</v>
      </c>
      <c r="BF1619" s="56">
        <f t="shared" ca="1" si="743"/>
        <v>0</v>
      </c>
      <c r="BG1619" s="56">
        <f t="shared" ca="1" si="743"/>
        <v>0</v>
      </c>
      <c r="BH1619" s="1"/>
    </row>
    <row r="1620" spans="2:60" s="4" customFormat="1" ht="12" customHeight="1" x14ac:dyDescent="0.2">
      <c r="B1620" s="3" t="s">
        <v>2652</v>
      </c>
      <c r="C1620" s="4" t="s">
        <v>2652</v>
      </c>
      <c r="E1620" s="62"/>
      <c r="F1620" s="63" t="s">
        <v>1678</v>
      </c>
      <c r="G1620" s="50" t="s">
        <v>1678</v>
      </c>
      <c r="H1620" s="50" t="s">
        <v>1678</v>
      </c>
      <c r="I1620" s="51"/>
      <c r="J1620" s="52">
        <v>30</v>
      </c>
      <c r="K1620" s="52"/>
      <c r="L1620" s="53">
        <v>43599</v>
      </c>
      <c r="M1620" s="54">
        <f t="shared" si="733"/>
        <v>2</v>
      </c>
      <c r="N1620" s="52">
        <f t="shared" si="734"/>
        <v>20</v>
      </c>
      <c r="O1620" s="55">
        <f t="shared" ca="1" si="735"/>
        <v>28</v>
      </c>
      <c r="P1620" s="55" t="str">
        <f t="shared" ca="1" si="736"/>
        <v>2019.7</v>
      </c>
      <c r="Q1620" s="56">
        <f t="shared" si="737"/>
        <v>3723.2069250000004</v>
      </c>
      <c r="R1620" s="52">
        <f t="shared" ca="1" si="738"/>
        <v>57</v>
      </c>
      <c r="S1620" s="52"/>
      <c r="T1620" s="52" t="str">
        <f t="shared" ca="1" si="739"/>
        <v>OV</v>
      </c>
      <c r="U1620" s="57" t="s">
        <v>178</v>
      </c>
      <c r="V1620" s="58">
        <f t="shared" ca="1" si="740"/>
        <v>0</v>
      </c>
      <c r="W1620" s="59"/>
      <c r="X1620" s="60"/>
      <c r="Y1620" s="61">
        <v>3723.2069250000004</v>
      </c>
      <c r="Z1620" s="56">
        <f t="shared" ca="1" si="741"/>
        <v>0</v>
      </c>
      <c r="AA1620" s="56">
        <f t="shared" ca="1" si="741"/>
        <v>0</v>
      </c>
      <c r="AB1620" s="56">
        <f t="shared" ca="1" si="741"/>
        <v>0</v>
      </c>
      <c r="AC1620" s="56">
        <f t="shared" ca="1" si="741"/>
        <v>0</v>
      </c>
      <c r="AD1620" s="56">
        <f t="shared" ca="1" si="741"/>
        <v>0</v>
      </c>
      <c r="AE1620" s="56">
        <f t="shared" ca="1" si="741"/>
        <v>0</v>
      </c>
      <c r="AF1620" s="56">
        <f t="shared" ca="1" si="741"/>
        <v>0</v>
      </c>
      <c r="AG1620" s="56">
        <f t="shared" ca="1" si="741"/>
        <v>0</v>
      </c>
      <c r="AH1620" s="56">
        <f t="shared" ca="1" si="741"/>
        <v>0</v>
      </c>
      <c r="AI1620" s="56">
        <f t="shared" ca="1" si="741"/>
        <v>3723.2069250000004</v>
      </c>
      <c r="AJ1620" s="56">
        <f t="shared" ca="1" si="742"/>
        <v>0</v>
      </c>
      <c r="AK1620" s="56">
        <f t="shared" ca="1" si="742"/>
        <v>0</v>
      </c>
      <c r="AL1620" s="56">
        <f t="shared" ca="1" si="742"/>
        <v>0</v>
      </c>
      <c r="AM1620" s="56">
        <f t="shared" ca="1" si="742"/>
        <v>0</v>
      </c>
      <c r="AN1620" s="56">
        <f t="shared" ca="1" si="742"/>
        <v>0</v>
      </c>
      <c r="AO1620" s="56">
        <f t="shared" ca="1" si="742"/>
        <v>0</v>
      </c>
      <c r="AP1620" s="56">
        <f t="shared" ca="1" si="742"/>
        <v>0</v>
      </c>
      <c r="AQ1620" s="56">
        <f t="shared" ca="1" si="742"/>
        <v>0</v>
      </c>
      <c r="AR1620" s="56">
        <f t="shared" ca="1" si="742"/>
        <v>0</v>
      </c>
      <c r="AS1620" s="56">
        <f t="shared" ca="1" si="742"/>
        <v>0</v>
      </c>
      <c r="AT1620" s="56">
        <f t="shared" ca="1" si="743"/>
        <v>0</v>
      </c>
      <c r="AU1620" s="56">
        <f t="shared" ca="1" si="743"/>
        <v>0</v>
      </c>
      <c r="AV1620" s="56">
        <f t="shared" ca="1" si="743"/>
        <v>0</v>
      </c>
      <c r="AW1620" s="56">
        <f t="shared" ca="1" si="743"/>
        <v>0</v>
      </c>
      <c r="AX1620" s="56">
        <f t="shared" ca="1" si="743"/>
        <v>0</v>
      </c>
      <c r="AY1620" s="56">
        <f t="shared" ca="1" si="743"/>
        <v>0</v>
      </c>
      <c r="AZ1620" s="56">
        <f t="shared" ca="1" si="743"/>
        <v>0</v>
      </c>
      <c r="BA1620" s="56">
        <f t="shared" ca="1" si="743"/>
        <v>0</v>
      </c>
      <c r="BB1620" s="56">
        <f t="shared" ca="1" si="743"/>
        <v>0</v>
      </c>
      <c r="BC1620" s="56">
        <f t="shared" ca="1" si="743"/>
        <v>0</v>
      </c>
      <c r="BD1620" s="56">
        <f t="shared" ca="1" si="743"/>
        <v>0</v>
      </c>
      <c r="BE1620" s="56">
        <f t="shared" ca="1" si="743"/>
        <v>0</v>
      </c>
      <c r="BF1620" s="56">
        <f t="shared" ca="1" si="743"/>
        <v>0</v>
      </c>
      <c r="BG1620" s="56">
        <f t="shared" ca="1" si="743"/>
        <v>0</v>
      </c>
      <c r="BH1620" s="1"/>
    </row>
    <row r="1621" spans="2:60" s="4" customFormat="1" ht="12" customHeight="1" x14ac:dyDescent="0.2">
      <c r="B1621" s="3" t="s">
        <v>2652</v>
      </c>
      <c r="C1621" s="4" t="s">
        <v>2652</v>
      </c>
      <c r="E1621" s="62"/>
      <c r="F1621" s="63" t="s">
        <v>1678</v>
      </c>
      <c r="G1621" s="50" t="s">
        <v>1678</v>
      </c>
      <c r="H1621" s="50" t="s">
        <v>1678</v>
      </c>
      <c r="I1621" s="51"/>
      <c r="J1621" s="52">
        <v>30</v>
      </c>
      <c r="K1621" s="52"/>
      <c r="L1621" s="53">
        <v>43606</v>
      </c>
      <c r="M1621" s="54">
        <f t="shared" si="733"/>
        <v>2</v>
      </c>
      <c r="N1621" s="52">
        <f t="shared" si="734"/>
        <v>21</v>
      </c>
      <c r="O1621" s="55">
        <f t="shared" ca="1" si="735"/>
        <v>28</v>
      </c>
      <c r="P1621" s="55" t="str">
        <f t="shared" ca="1" si="736"/>
        <v>2019.7</v>
      </c>
      <c r="Q1621" s="56">
        <f t="shared" si="737"/>
        <v>335.73157500000002</v>
      </c>
      <c r="R1621" s="52">
        <f t="shared" ca="1" si="738"/>
        <v>50</v>
      </c>
      <c r="S1621" s="52"/>
      <c r="T1621" s="52" t="str">
        <f t="shared" ca="1" si="739"/>
        <v>OV</v>
      </c>
      <c r="U1621" s="57" t="s">
        <v>178</v>
      </c>
      <c r="V1621" s="58">
        <f t="shared" ca="1" si="740"/>
        <v>0</v>
      </c>
      <c r="W1621" s="59"/>
      <c r="X1621" s="60"/>
      <c r="Y1621" s="61">
        <v>335.73157500000002</v>
      </c>
      <c r="Z1621" s="56">
        <f t="shared" ca="1" si="741"/>
        <v>0</v>
      </c>
      <c r="AA1621" s="56">
        <f t="shared" ca="1" si="741"/>
        <v>0</v>
      </c>
      <c r="AB1621" s="56">
        <f t="shared" ca="1" si="741"/>
        <v>0</v>
      </c>
      <c r="AC1621" s="56">
        <f t="shared" ca="1" si="741"/>
        <v>0</v>
      </c>
      <c r="AD1621" s="56">
        <f t="shared" ca="1" si="741"/>
        <v>0</v>
      </c>
      <c r="AE1621" s="56">
        <f t="shared" ca="1" si="741"/>
        <v>0</v>
      </c>
      <c r="AF1621" s="56">
        <f t="shared" ca="1" si="741"/>
        <v>0</v>
      </c>
      <c r="AG1621" s="56">
        <f t="shared" ca="1" si="741"/>
        <v>0</v>
      </c>
      <c r="AH1621" s="56">
        <f t="shared" ca="1" si="741"/>
        <v>0</v>
      </c>
      <c r="AI1621" s="56">
        <f t="shared" ca="1" si="741"/>
        <v>335.73157500000002</v>
      </c>
      <c r="AJ1621" s="56">
        <f t="shared" ca="1" si="742"/>
        <v>0</v>
      </c>
      <c r="AK1621" s="56">
        <f t="shared" ca="1" si="742"/>
        <v>0</v>
      </c>
      <c r="AL1621" s="56">
        <f t="shared" ca="1" si="742"/>
        <v>0</v>
      </c>
      <c r="AM1621" s="56">
        <f t="shared" ca="1" si="742"/>
        <v>0</v>
      </c>
      <c r="AN1621" s="56">
        <f t="shared" ca="1" si="742"/>
        <v>0</v>
      </c>
      <c r="AO1621" s="56">
        <f t="shared" ca="1" si="742"/>
        <v>0</v>
      </c>
      <c r="AP1621" s="56">
        <f t="shared" ca="1" si="742"/>
        <v>0</v>
      </c>
      <c r="AQ1621" s="56">
        <f t="shared" ca="1" si="742"/>
        <v>0</v>
      </c>
      <c r="AR1621" s="56">
        <f t="shared" ca="1" si="742"/>
        <v>0</v>
      </c>
      <c r="AS1621" s="56">
        <f t="shared" ca="1" si="742"/>
        <v>0</v>
      </c>
      <c r="AT1621" s="56">
        <f t="shared" ca="1" si="743"/>
        <v>0</v>
      </c>
      <c r="AU1621" s="56">
        <f t="shared" ca="1" si="743"/>
        <v>0</v>
      </c>
      <c r="AV1621" s="56">
        <f t="shared" ca="1" si="743"/>
        <v>0</v>
      </c>
      <c r="AW1621" s="56">
        <f t="shared" ca="1" si="743"/>
        <v>0</v>
      </c>
      <c r="AX1621" s="56">
        <f t="shared" ca="1" si="743"/>
        <v>0</v>
      </c>
      <c r="AY1621" s="56">
        <f t="shared" ca="1" si="743"/>
        <v>0</v>
      </c>
      <c r="AZ1621" s="56">
        <f t="shared" ca="1" si="743"/>
        <v>0</v>
      </c>
      <c r="BA1621" s="56">
        <f t="shared" ca="1" si="743"/>
        <v>0</v>
      </c>
      <c r="BB1621" s="56">
        <f t="shared" ca="1" si="743"/>
        <v>0</v>
      </c>
      <c r="BC1621" s="56">
        <f t="shared" ca="1" si="743"/>
        <v>0</v>
      </c>
      <c r="BD1621" s="56">
        <f t="shared" ca="1" si="743"/>
        <v>0</v>
      </c>
      <c r="BE1621" s="56">
        <f t="shared" ca="1" si="743"/>
        <v>0</v>
      </c>
      <c r="BF1621" s="56">
        <f t="shared" ca="1" si="743"/>
        <v>0</v>
      </c>
      <c r="BG1621" s="56">
        <f t="shared" ca="1" si="743"/>
        <v>0</v>
      </c>
      <c r="BH1621" s="1"/>
    </row>
    <row r="1622" spans="2:60" s="4" customFormat="1" ht="12" customHeight="1" x14ac:dyDescent="0.2">
      <c r="B1622" s="3" t="s">
        <v>2652</v>
      </c>
      <c r="C1622" s="4" t="s">
        <v>2652</v>
      </c>
      <c r="E1622" s="62"/>
      <c r="F1622" s="63" t="s">
        <v>1678</v>
      </c>
      <c r="G1622" s="50" t="s">
        <v>1678</v>
      </c>
      <c r="H1622" s="50" t="s">
        <v>1678</v>
      </c>
      <c r="I1622" s="51"/>
      <c r="J1622" s="52">
        <v>30</v>
      </c>
      <c r="K1622" s="52"/>
      <c r="L1622" s="53">
        <v>43613</v>
      </c>
      <c r="M1622" s="54">
        <f t="shared" si="733"/>
        <v>2</v>
      </c>
      <c r="N1622" s="52">
        <f t="shared" si="734"/>
        <v>22</v>
      </c>
      <c r="O1622" s="55">
        <f t="shared" ca="1" si="735"/>
        <v>28</v>
      </c>
      <c r="P1622" s="55" t="str">
        <f t="shared" ca="1" si="736"/>
        <v>2019.7</v>
      </c>
      <c r="Q1622" s="56">
        <f t="shared" si="737"/>
        <v>135.73157500000002</v>
      </c>
      <c r="R1622" s="52">
        <f t="shared" ca="1" si="738"/>
        <v>43</v>
      </c>
      <c r="S1622" s="52"/>
      <c r="T1622" s="52" t="str">
        <f t="shared" ca="1" si="739"/>
        <v>OV</v>
      </c>
      <c r="U1622" s="57" t="s">
        <v>178</v>
      </c>
      <c r="V1622" s="58">
        <f t="shared" ca="1" si="740"/>
        <v>0</v>
      </c>
      <c r="W1622" s="59"/>
      <c r="X1622" s="60"/>
      <c r="Y1622" s="61">
        <f>335.731575-200</f>
        <v>135.73157500000002</v>
      </c>
      <c r="Z1622" s="56">
        <f t="shared" ca="1" si="741"/>
        <v>0</v>
      </c>
      <c r="AA1622" s="56">
        <f t="shared" ca="1" si="741"/>
        <v>0</v>
      </c>
      <c r="AB1622" s="56">
        <f t="shared" ca="1" si="741"/>
        <v>0</v>
      </c>
      <c r="AC1622" s="56">
        <f t="shared" ca="1" si="741"/>
        <v>0</v>
      </c>
      <c r="AD1622" s="56">
        <f t="shared" ca="1" si="741"/>
        <v>0</v>
      </c>
      <c r="AE1622" s="56">
        <f t="shared" ca="1" si="741"/>
        <v>0</v>
      </c>
      <c r="AF1622" s="56">
        <f t="shared" ca="1" si="741"/>
        <v>0</v>
      </c>
      <c r="AG1622" s="56">
        <f t="shared" ca="1" si="741"/>
        <v>0</v>
      </c>
      <c r="AH1622" s="56">
        <f t="shared" ca="1" si="741"/>
        <v>0</v>
      </c>
      <c r="AI1622" s="56">
        <f t="shared" ca="1" si="741"/>
        <v>135.73157500000002</v>
      </c>
      <c r="AJ1622" s="56">
        <f t="shared" ca="1" si="742"/>
        <v>0</v>
      </c>
      <c r="AK1622" s="56">
        <f t="shared" ca="1" si="742"/>
        <v>0</v>
      </c>
      <c r="AL1622" s="56">
        <f t="shared" ca="1" si="742"/>
        <v>0</v>
      </c>
      <c r="AM1622" s="56">
        <f t="shared" ca="1" si="742"/>
        <v>0</v>
      </c>
      <c r="AN1622" s="56">
        <f t="shared" ca="1" si="742"/>
        <v>0</v>
      </c>
      <c r="AO1622" s="56">
        <f t="shared" ca="1" si="742"/>
        <v>0</v>
      </c>
      <c r="AP1622" s="56">
        <f t="shared" ca="1" si="742"/>
        <v>0</v>
      </c>
      <c r="AQ1622" s="56">
        <f t="shared" ca="1" si="742"/>
        <v>0</v>
      </c>
      <c r="AR1622" s="56">
        <f t="shared" ca="1" si="742"/>
        <v>0</v>
      </c>
      <c r="AS1622" s="56">
        <f t="shared" ca="1" si="742"/>
        <v>0</v>
      </c>
      <c r="AT1622" s="56">
        <f t="shared" ca="1" si="743"/>
        <v>0</v>
      </c>
      <c r="AU1622" s="56">
        <f t="shared" ca="1" si="743"/>
        <v>0</v>
      </c>
      <c r="AV1622" s="56">
        <f t="shared" ca="1" si="743"/>
        <v>0</v>
      </c>
      <c r="AW1622" s="56">
        <f t="shared" ca="1" si="743"/>
        <v>0</v>
      </c>
      <c r="AX1622" s="56">
        <f t="shared" ca="1" si="743"/>
        <v>0</v>
      </c>
      <c r="AY1622" s="56">
        <f t="shared" ca="1" si="743"/>
        <v>0</v>
      </c>
      <c r="AZ1622" s="56">
        <f t="shared" ca="1" si="743"/>
        <v>0</v>
      </c>
      <c r="BA1622" s="56">
        <f t="shared" ca="1" si="743"/>
        <v>0</v>
      </c>
      <c r="BB1622" s="56">
        <f t="shared" ca="1" si="743"/>
        <v>0</v>
      </c>
      <c r="BC1622" s="56">
        <f t="shared" ca="1" si="743"/>
        <v>0</v>
      </c>
      <c r="BD1622" s="56">
        <f t="shared" ca="1" si="743"/>
        <v>0</v>
      </c>
      <c r="BE1622" s="56">
        <f t="shared" ca="1" si="743"/>
        <v>0</v>
      </c>
      <c r="BF1622" s="56">
        <f t="shared" ca="1" si="743"/>
        <v>0</v>
      </c>
      <c r="BG1622" s="56">
        <f t="shared" ca="1" si="743"/>
        <v>0</v>
      </c>
      <c r="BH1622" s="1"/>
    </row>
    <row r="1623" spans="2:60" s="4" customFormat="1" ht="12" customHeight="1" x14ac:dyDescent="0.2">
      <c r="B1623" s="3" t="s">
        <v>2652</v>
      </c>
      <c r="C1623" s="4" t="s">
        <v>2652</v>
      </c>
      <c r="E1623" s="62"/>
      <c r="F1623" s="63" t="s">
        <v>1678</v>
      </c>
      <c r="G1623" s="50" t="s">
        <v>1678</v>
      </c>
      <c r="H1623" s="50" t="s">
        <v>1678</v>
      </c>
      <c r="I1623" s="51"/>
      <c r="J1623" s="52">
        <v>30</v>
      </c>
      <c r="K1623" s="52"/>
      <c r="L1623" s="53">
        <v>43620</v>
      </c>
      <c r="M1623" s="54">
        <f t="shared" si="733"/>
        <v>2</v>
      </c>
      <c r="N1623" s="52">
        <f t="shared" si="734"/>
        <v>23</v>
      </c>
      <c r="O1623" s="55">
        <f t="shared" ca="1" si="735"/>
        <v>28</v>
      </c>
      <c r="P1623" s="55" t="str">
        <f t="shared" ca="1" si="736"/>
        <v>2019.7</v>
      </c>
      <c r="Q1623" s="56">
        <f t="shared" si="737"/>
        <v>335.73157500000002</v>
      </c>
      <c r="R1623" s="52">
        <f t="shared" ca="1" si="738"/>
        <v>36</v>
      </c>
      <c r="S1623" s="52"/>
      <c r="T1623" s="52" t="str">
        <f t="shared" ca="1" si="739"/>
        <v>OV</v>
      </c>
      <c r="U1623" s="57" t="s">
        <v>178</v>
      </c>
      <c r="V1623" s="58">
        <f t="shared" ca="1" si="740"/>
        <v>0</v>
      </c>
      <c r="W1623" s="59"/>
      <c r="X1623" s="60"/>
      <c r="Y1623" s="61">
        <v>335.73157500000002</v>
      </c>
      <c r="Z1623" s="56">
        <f t="shared" ca="1" si="741"/>
        <v>0</v>
      </c>
      <c r="AA1623" s="56">
        <f t="shared" ca="1" si="741"/>
        <v>0</v>
      </c>
      <c r="AB1623" s="56">
        <f t="shared" ca="1" si="741"/>
        <v>0</v>
      </c>
      <c r="AC1623" s="56">
        <f t="shared" ca="1" si="741"/>
        <v>0</v>
      </c>
      <c r="AD1623" s="56">
        <f t="shared" ca="1" si="741"/>
        <v>0</v>
      </c>
      <c r="AE1623" s="56">
        <f t="shared" ca="1" si="741"/>
        <v>0</v>
      </c>
      <c r="AF1623" s="56">
        <f t="shared" ca="1" si="741"/>
        <v>0</v>
      </c>
      <c r="AG1623" s="56">
        <f t="shared" ca="1" si="741"/>
        <v>0</v>
      </c>
      <c r="AH1623" s="56">
        <f t="shared" ca="1" si="741"/>
        <v>0</v>
      </c>
      <c r="AI1623" s="56">
        <f t="shared" ca="1" si="741"/>
        <v>335.73157500000002</v>
      </c>
      <c r="AJ1623" s="56">
        <f t="shared" ca="1" si="742"/>
        <v>0</v>
      </c>
      <c r="AK1623" s="56">
        <f t="shared" ca="1" si="742"/>
        <v>0</v>
      </c>
      <c r="AL1623" s="56">
        <f t="shared" ca="1" si="742"/>
        <v>0</v>
      </c>
      <c r="AM1623" s="56">
        <f t="shared" ca="1" si="742"/>
        <v>0</v>
      </c>
      <c r="AN1623" s="56">
        <f t="shared" ca="1" si="742"/>
        <v>0</v>
      </c>
      <c r="AO1623" s="56">
        <f t="shared" ca="1" si="742"/>
        <v>0</v>
      </c>
      <c r="AP1623" s="56">
        <f t="shared" ca="1" si="742"/>
        <v>0</v>
      </c>
      <c r="AQ1623" s="56">
        <f t="shared" ca="1" si="742"/>
        <v>0</v>
      </c>
      <c r="AR1623" s="56">
        <f t="shared" ca="1" si="742"/>
        <v>0</v>
      </c>
      <c r="AS1623" s="56">
        <f t="shared" ca="1" si="742"/>
        <v>0</v>
      </c>
      <c r="AT1623" s="56">
        <f t="shared" ca="1" si="743"/>
        <v>0</v>
      </c>
      <c r="AU1623" s="56">
        <f t="shared" ca="1" si="743"/>
        <v>0</v>
      </c>
      <c r="AV1623" s="56">
        <f t="shared" ca="1" si="743"/>
        <v>0</v>
      </c>
      <c r="AW1623" s="56">
        <f t="shared" ca="1" si="743"/>
        <v>0</v>
      </c>
      <c r="AX1623" s="56">
        <f t="shared" ca="1" si="743"/>
        <v>0</v>
      </c>
      <c r="AY1623" s="56">
        <f t="shared" ca="1" si="743"/>
        <v>0</v>
      </c>
      <c r="AZ1623" s="56">
        <f t="shared" ca="1" si="743"/>
        <v>0</v>
      </c>
      <c r="BA1623" s="56">
        <f t="shared" ca="1" si="743"/>
        <v>0</v>
      </c>
      <c r="BB1623" s="56">
        <f t="shared" ca="1" si="743"/>
        <v>0</v>
      </c>
      <c r="BC1623" s="56">
        <f t="shared" ca="1" si="743"/>
        <v>0</v>
      </c>
      <c r="BD1623" s="56">
        <f t="shared" ca="1" si="743"/>
        <v>0</v>
      </c>
      <c r="BE1623" s="56">
        <f t="shared" ca="1" si="743"/>
        <v>0</v>
      </c>
      <c r="BF1623" s="56">
        <f t="shared" ca="1" si="743"/>
        <v>0</v>
      </c>
      <c r="BG1623" s="56">
        <f t="shared" ca="1" si="743"/>
        <v>0</v>
      </c>
      <c r="BH1623" s="1"/>
    </row>
    <row r="1624" spans="2:60" s="4" customFormat="1" ht="12" customHeight="1" x14ac:dyDescent="0.2">
      <c r="B1624" s="3" t="s">
        <v>2652</v>
      </c>
      <c r="C1624" s="4" t="s">
        <v>2652</v>
      </c>
      <c r="E1624" s="62"/>
      <c r="F1624" s="63" t="s">
        <v>1678</v>
      </c>
      <c r="G1624" s="50" t="s">
        <v>1678</v>
      </c>
      <c r="H1624" s="50" t="s">
        <v>1678</v>
      </c>
      <c r="I1624" s="51"/>
      <c r="J1624" s="52">
        <v>30</v>
      </c>
      <c r="K1624" s="52"/>
      <c r="L1624" s="53">
        <v>43627</v>
      </c>
      <c r="M1624" s="54">
        <f t="shared" si="733"/>
        <v>2</v>
      </c>
      <c r="N1624" s="52">
        <f t="shared" si="734"/>
        <v>24</v>
      </c>
      <c r="O1624" s="55">
        <f t="shared" ca="1" si="735"/>
        <v>28</v>
      </c>
      <c r="P1624" s="55" t="str">
        <f t="shared" ca="1" si="736"/>
        <v>2019.7</v>
      </c>
      <c r="Q1624" s="56">
        <f t="shared" si="737"/>
        <v>3723.2069250000004</v>
      </c>
      <c r="R1624" s="52">
        <f t="shared" ca="1" si="738"/>
        <v>29</v>
      </c>
      <c r="S1624" s="52"/>
      <c r="T1624" s="52" t="str">
        <f t="shared" ca="1" si="739"/>
        <v>OV</v>
      </c>
      <c r="U1624" s="57" t="s">
        <v>178</v>
      </c>
      <c r="V1624" s="58">
        <f t="shared" ca="1" si="740"/>
        <v>0</v>
      </c>
      <c r="W1624" s="59"/>
      <c r="X1624" s="60"/>
      <c r="Y1624" s="61">
        <v>3723.2069250000004</v>
      </c>
      <c r="Z1624" s="56">
        <f t="shared" ref="Z1624:AI1633" ca="1" si="744">IF($O1624-WEEKNUM(Z$1815)=0,$Y1624,0)</f>
        <v>0</v>
      </c>
      <c r="AA1624" s="56">
        <f t="shared" ca="1" si="744"/>
        <v>0</v>
      </c>
      <c r="AB1624" s="56">
        <f t="shared" ca="1" si="744"/>
        <v>0</v>
      </c>
      <c r="AC1624" s="56">
        <f t="shared" ca="1" si="744"/>
        <v>0</v>
      </c>
      <c r="AD1624" s="56">
        <f t="shared" ca="1" si="744"/>
        <v>0</v>
      </c>
      <c r="AE1624" s="56">
        <f t="shared" ca="1" si="744"/>
        <v>0</v>
      </c>
      <c r="AF1624" s="56">
        <f t="shared" ca="1" si="744"/>
        <v>0</v>
      </c>
      <c r="AG1624" s="56">
        <f t="shared" ca="1" si="744"/>
        <v>0</v>
      </c>
      <c r="AH1624" s="56">
        <f t="shared" ca="1" si="744"/>
        <v>0</v>
      </c>
      <c r="AI1624" s="56">
        <f t="shared" ca="1" si="744"/>
        <v>3723.2069250000004</v>
      </c>
      <c r="AJ1624" s="56">
        <f t="shared" ref="AJ1624:AS1633" ca="1" si="745">IF($O1624-WEEKNUM(AJ$1815)=0,$Y1624,0)</f>
        <v>0</v>
      </c>
      <c r="AK1624" s="56">
        <f t="shared" ca="1" si="745"/>
        <v>0</v>
      </c>
      <c r="AL1624" s="56">
        <f t="shared" ca="1" si="745"/>
        <v>0</v>
      </c>
      <c r="AM1624" s="56">
        <f t="shared" ca="1" si="745"/>
        <v>0</v>
      </c>
      <c r="AN1624" s="56">
        <f t="shared" ca="1" si="745"/>
        <v>0</v>
      </c>
      <c r="AO1624" s="56">
        <f t="shared" ca="1" si="745"/>
        <v>0</v>
      </c>
      <c r="AP1624" s="56">
        <f t="shared" ca="1" si="745"/>
        <v>0</v>
      </c>
      <c r="AQ1624" s="56">
        <f t="shared" ca="1" si="745"/>
        <v>0</v>
      </c>
      <c r="AR1624" s="56">
        <f t="shared" ca="1" si="745"/>
        <v>0</v>
      </c>
      <c r="AS1624" s="56">
        <f t="shared" ca="1" si="745"/>
        <v>0</v>
      </c>
      <c r="AT1624" s="56">
        <f t="shared" ref="AT1624:BG1633" ca="1" si="746">IF($O1624-WEEKNUM(AT$1815)=0,$Y1624,0)</f>
        <v>0</v>
      </c>
      <c r="AU1624" s="56">
        <f t="shared" ca="1" si="746"/>
        <v>0</v>
      </c>
      <c r="AV1624" s="56">
        <f t="shared" ca="1" si="746"/>
        <v>0</v>
      </c>
      <c r="AW1624" s="56">
        <f t="shared" ca="1" si="746"/>
        <v>0</v>
      </c>
      <c r="AX1624" s="56">
        <f t="shared" ca="1" si="746"/>
        <v>0</v>
      </c>
      <c r="AY1624" s="56">
        <f t="shared" ca="1" si="746"/>
        <v>0</v>
      </c>
      <c r="AZ1624" s="56">
        <f t="shared" ca="1" si="746"/>
        <v>0</v>
      </c>
      <c r="BA1624" s="56">
        <f t="shared" ca="1" si="746"/>
        <v>0</v>
      </c>
      <c r="BB1624" s="56">
        <f t="shared" ca="1" si="746"/>
        <v>0</v>
      </c>
      <c r="BC1624" s="56">
        <f t="shared" ca="1" si="746"/>
        <v>0</v>
      </c>
      <c r="BD1624" s="56">
        <f t="shared" ca="1" si="746"/>
        <v>0</v>
      </c>
      <c r="BE1624" s="56">
        <f t="shared" ca="1" si="746"/>
        <v>0</v>
      </c>
      <c r="BF1624" s="56">
        <f t="shared" ca="1" si="746"/>
        <v>0</v>
      </c>
      <c r="BG1624" s="56">
        <f t="shared" ca="1" si="746"/>
        <v>0</v>
      </c>
      <c r="BH1624" s="1"/>
    </row>
    <row r="1625" spans="2:60" s="4" customFormat="1" ht="12" customHeight="1" x14ac:dyDescent="0.2">
      <c r="B1625" s="3" t="s">
        <v>2652</v>
      </c>
      <c r="C1625" s="4" t="s">
        <v>2652</v>
      </c>
      <c r="E1625" s="62"/>
      <c r="F1625" s="63" t="s">
        <v>1678</v>
      </c>
      <c r="G1625" s="50" t="s">
        <v>1678</v>
      </c>
      <c r="H1625" s="50" t="s">
        <v>1678</v>
      </c>
      <c r="I1625" s="51"/>
      <c r="J1625" s="52">
        <v>30</v>
      </c>
      <c r="K1625" s="52"/>
      <c r="L1625" s="53">
        <v>43634</v>
      </c>
      <c r="M1625" s="54">
        <f t="shared" si="733"/>
        <v>2</v>
      </c>
      <c r="N1625" s="52">
        <f t="shared" si="734"/>
        <v>25</v>
      </c>
      <c r="O1625" s="55">
        <f t="shared" ca="1" si="735"/>
        <v>28</v>
      </c>
      <c r="P1625" s="55" t="str">
        <f t="shared" ca="1" si="736"/>
        <v>2019.7</v>
      </c>
      <c r="Q1625" s="56">
        <f t="shared" si="737"/>
        <v>335.73157500000002</v>
      </c>
      <c r="R1625" s="52">
        <f t="shared" ca="1" si="738"/>
        <v>22</v>
      </c>
      <c r="S1625" s="52"/>
      <c r="T1625" s="52" t="str">
        <f t="shared" ca="1" si="739"/>
        <v>OV</v>
      </c>
      <c r="U1625" s="57" t="s">
        <v>178</v>
      </c>
      <c r="V1625" s="58">
        <f t="shared" ca="1" si="740"/>
        <v>0</v>
      </c>
      <c r="W1625" s="59"/>
      <c r="X1625" s="60"/>
      <c r="Y1625" s="61">
        <v>335.73157500000002</v>
      </c>
      <c r="Z1625" s="56">
        <f t="shared" ca="1" si="744"/>
        <v>0</v>
      </c>
      <c r="AA1625" s="56">
        <f t="shared" ca="1" si="744"/>
        <v>0</v>
      </c>
      <c r="AB1625" s="56">
        <f t="shared" ca="1" si="744"/>
        <v>0</v>
      </c>
      <c r="AC1625" s="56">
        <f t="shared" ca="1" si="744"/>
        <v>0</v>
      </c>
      <c r="AD1625" s="56">
        <f t="shared" ca="1" si="744"/>
        <v>0</v>
      </c>
      <c r="AE1625" s="56">
        <f t="shared" ca="1" si="744"/>
        <v>0</v>
      </c>
      <c r="AF1625" s="56">
        <f t="shared" ca="1" si="744"/>
        <v>0</v>
      </c>
      <c r="AG1625" s="56">
        <f t="shared" ca="1" si="744"/>
        <v>0</v>
      </c>
      <c r="AH1625" s="56">
        <f t="shared" ca="1" si="744"/>
        <v>0</v>
      </c>
      <c r="AI1625" s="56">
        <f t="shared" ca="1" si="744"/>
        <v>335.73157500000002</v>
      </c>
      <c r="AJ1625" s="56">
        <f t="shared" ca="1" si="745"/>
        <v>0</v>
      </c>
      <c r="AK1625" s="56">
        <f t="shared" ca="1" si="745"/>
        <v>0</v>
      </c>
      <c r="AL1625" s="56">
        <f t="shared" ca="1" si="745"/>
        <v>0</v>
      </c>
      <c r="AM1625" s="56">
        <f t="shared" ca="1" si="745"/>
        <v>0</v>
      </c>
      <c r="AN1625" s="56">
        <f t="shared" ca="1" si="745"/>
        <v>0</v>
      </c>
      <c r="AO1625" s="56">
        <f t="shared" ca="1" si="745"/>
        <v>0</v>
      </c>
      <c r="AP1625" s="56">
        <f t="shared" ca="1" si="745"/>
        <v>0</v>
      </c>
      <c r="AQ1625" s="56">
        <f t="shared" ca="1" si="745"/>
        <v>0</v>
      </c>
      <c r="AR1625" s="56">
        <f t="shared" ca="1" si="745"/>
        <v>0</v>
      </c>
      <c r="AS1625" s="56">
        <f t="shared" ca="1" si="745"/>
        <v>0</v>
      </c>
      <c r="AT1625" s="56">
        <f t="shared" ca="1" si="746"/>
        <v>0</v>
      </c>
      <c r="AU1625" s="56">
        <f t="shared" ca="1" si="746"/>
        <v>0</v>
      </c>
      <c r="AV1625" s="56">
        <f t="shared" ca="1" si="746"/>
        <v>0</v>
      </c>
      <c r="AW1625" s="56">
        <f t="shared" ca="1" si="746"/>
        <v>0</v>
      </c>
      <c r="AX1625" s="56">
        <f t="shared" ca="1" si="746"/>
        <v>0</v>
      </c>
      <c r="AY1625" s="56">
        <f t="shared" ca="1" si="746"/>
        <v>0</v>
      </c>
      <c r="AZ1625" s="56">
        <f t="shared" ca="1" si="746"/>
        <v>0</v>
      </c>
      <c r="BA1625" s="56">
        <f t="shared" ca="1" si="746"/>
        <v>0</v>
      </c>
      <c r="BB1625" s="56">
        <f t="shared" ca="1" si="746"/>
        <v>0</v>
      </c>
      <c r="BC1625" s="56">
        <f t="shared" ca="1" si="746"/>
        <v>0</v>
      </c>
      <c r="BD1625" s="56">
        <f t="shared" ca="1" si="746"/>
        <v>0</v>
      </c>
      <c r="BE1625" s="56">
        <f t="shared" ca="1" si="746"/>
        <v>0</v>
      </c>
      <c r="BF1625" s="56">
        <f t="shared" ca="1" si="746"/>
        <v>0</v>
      </c>
      <c r="BG1625" s="56">
        <f t="shared" ca="1" si="746"/>
        <v>0</v>
      </c>
      <c r="BH1625" s="1"/>
    </row>
    <row r="1626" spans="2:60" s="4" customFormat="1" ht="12" customHeight="1" x14ac:dyDescent="0.2">
      <c r="B1626" s="3" t="s">
        <v>2652</v>
      </c>
      <c r="C1626" s="4" t="s">
        <v>2652</v>
      </c>
      <c r="E1626" s="62"/>
      <c r="F1626" s="63" t="s">
        <v>1678</v>
      </c>
      <c r="G1626" s="50" t="s">
        <v>1678</v>
      </c>
      <c r="H1626" s="50" t="s">
        <v>1678</v>
      </c>
      <c r="I1626" s="51"/>
      <c r="J1626" s="52">
        <v>30</v>
      </c>
      <c r="K1626" s="52"/>
      <c r="L1626" s="53">
        <v>43641</v>
      </c>
      <c r="M1626" s="54">
        <f t="shared" si="733"/>
        <v>2</v>
      </c>
      <c r="N1626" s="52">
        <f t="shared" si="734"/>
        <v>26</v>
      </c>
      <c r="O1626" s="55">
        <f t="shared" ca="1" si="735"/>
        <v>28</v>
      </c>
      <c r="P1626" s="55" t="str">
        <f t="shared" ca="1" si="736"/>
        <v>2019.7</v>
      </c>
      <c r="Q1626" s="56">
        <f t="shared" si="737"/>
        <v>335.73157500000002</v>
      </c>
      <c r="R1626" s="52">
        <f t="shared" ca="1" si="738"/>
        <v>15</v>
      </c>
      <c r="S1626" s="52"/>
      <c r="T1626" s="52" t="str">
        <f t="shared" ca="1" si="739"/>
        <v>OV</v>
      </c>
      <c r="U1626" s="57" t="s">
        <v>178</v>
      </c>
      <c r="V1626" s="58">
        <f t="shared" ca="1" si="740"/>
        <v>0</v>
      </c>
      <c r="W1626" s="59"/>
      <c r="X1626" s="60"/>
      <c r="Y1626" s="61">
        <v>335.73157500000002</v>
      </c>
      <c r="Z1626" s="56">
        <f t="shared" ca="1" si="744"/>
        <v>0</v>
      </c>
      <c r="AA1626" s="56">
        <f t="shared" ca="1" si="744"/>
        <v>0</v>
      </c>
      <c r="AB1626" s="56">
        <f t="shared" ca="1" si="744"/>
        <v>0</v>
      </c>
      <c r="AC1626" s="56">
        <f t="shared" ca="1" si="744"/>
        <v>0</v>
      </c>
      <c r="AD1626" s="56">
        <f t="shared" ca="1" si="744"/>
        <v>0</v>
      </c>
      <c r="AE1626" s="56">
        <f t="shared" ca="1" si="744"/>
        <v>0</v>
      </c>
      <c r="AF1626" s="56">
        <f t="shared" ca="1" si="744"/>
        <v>0</v>
      </c>
      <c r="AG1626" s="56">
        <f t="shared" ca="1" si="744"/>
        <v>0</v>
      </c>
      <c r="AH1626" s="56">
        <f t="shared" ca="1" si="744"/>
        <v>0</v>
      </c>
      <c r="AI1626" s="56">
        <f t="shared" ca="1" si="744"/>
        <v>335.73157500000002</v>
      </c>
      <c r="AJ1626" s="56">
        <f t="shared" ca="1" si="745"/>
        <v>0</v>
      </c>
      <c r="AK1626" s="56">
        <f t="shared" ca="1" si="745"/>
        <v>0</v>
      </c>
      <c r="AL1626" s="56">
        <f t="shared" ca="1" si="745"/>
        <v>0</v>
      </c>
      <c r="AM1626" s="56">
        <f t="shared" ca="1" si="745"/>
        <v>0</v>
      </c>
      <c r="AN1626" s="56">
        <f t="shared" ca="1" si="745"/>
        <v>0</v>
      </c>
      <c r="AO1626" s="56">
        <f t="shared" ca="1" si="745"/>
        <v>0</v>
      </c>
      <c r="AP1626" s="56">
        <f t="shared" ca="1" si="745"/>
        <v>0</v>
      </c>
      <c r="AQ1626" s="56">
        <f t="shared" ca="1" si="745"/>
        <v>0</v>
      </c>
      <c r="AR1626" s="56">
        <f t="shared" ca="1" si="745"/>
        <v>0</v>
      </c>
      <c r="AS1626" s="56">
        <f t="shared" ca="1" si="745"/>
        <v>0</v>
      </c>
      <c r="AT1626" s="56">
        <f t="shared" ca="1" si="746"/>
        <v>0</v>
      </c>
      <c r="AU1626" s="56">
        <f t="shared" ca="1" si="746"/>
        <v>0</v>
      </c>
      <c r="AV1626" s="56">
        <f t="shared" ca="1" si="746"/>
        <v>0</v>
      </c>
      <c r="AW1626" s="56">
        <f t="shared" ca="1" si="746"/>
        <v>0</v>
      </c>
      <c r="AX1626" s="56">
        <f t="shared" ca="1" si="746"/>
        <v>0</v>
      </c>
      <c r="AY1626" s="56">
        <f t="shared" ca="1" si="746"/>
        <v>0</v>
      </c>
      <c r="AZ1626" s="56">
        <f t="shared" ca="1" si="746"/>
        <v>0</v>
      </c>
      <c r="BA1626" s="56">
        <f t="shared" ca="1" si="746"/>
        <v>0</v>
      </c>
      <c r="BB1626" s="56">
        <f t="shared" ca="1" si="746"/>
        <v>0</v>
      </c>
      <c r="BC1626" s="56">
        <f t="shared" ca="1" si="746"/>
        <v>0</v>
      </c>
      <c r="BD1626" s="56">
        <f t="shared" ca="1" si="746"/>
        <v>0</v>
      </c>
      <c r="BE1626" s="56">
        <f t="shared" ca="1" si="746"/>
        <v>0</v>
      </c>
      <c r="BF1626" s="56">
        <f t="shared" ca="1" si="746"/>
        <v>0</v>
      </c>
      <c r="BG1626" s="56">
        <f t="shared" ca="1" si="746"/>
        <v>0</v>
      </c>
      <c r="BH1626" s="1"/>
    </row>
    <row r="1627" spans="2:60" s="4" customFormat="1" ht="12" customHeight="1" x14ac:dyDescent="0.2">
      <c r="B1627" s="3" t="s">
        <v>2652</v>
      </c>
      <c r="C1627" s="4" t="s">
        <v>2652</v>
      </c>
      <c r="E1627" s="62"/>
      <c r="F1627" s="63" t="s">
        <v>1678</v>
      </c>
      <c r="G1627" s="50" t="s">
        <v>1678</v>
      </c>
      <c r="H1627" s="50" t="s">
        <v>1678</v>
      </c>
      <c r="I1627" s="51"/>
      <c r="J1627" s="52">
        <v>30</v>
      </c>
      <c r="K1627" s="52"/>
      <c r="L1627" s="53">
        <v>43648</v>
      </c>
      <c r="M1627" s="54">
        <f t="shared" si="733"/>
        <v>2</v>
      </c>
      <c r="N1627" s="52">
        <f t="shared" si="734"/>
        <v>27</v>
      </c>
      <c r="O1627" s="55">
        <f t="shared" ca="1" si="735"/>
        <v>28</v>
      </c>
      <c r="P1627" s="55" t="str">
        <f t="shared" ca="1" si="736"/>
        <v>2019.7</v>
      </c>
      <c r="Q1627" s="56">
        <f t="shared" si="737"/>
        <v>268.58526000000006</v>
      </c>
      <c r="R1627" s="52">
        <f t="shared" ca="1" si="738"/>
        <v>8</v>
      </c>
      <c r="S1627" s="52"/>
      <c r="T1627" s="52" t="str">
        <f t="shared" ca="1" si="739"/>
        <v>OV</v>
      </c>
      <c r="U1627" s="57" t="s">
        <v>178</v>
      </c>
      <c r="V1627" s="58">
        <f t="shared" ca="1" si="740"/>
        <v>0</v>
      </c>
      <c r="W1627" s="59"/>
      <c r="X1627" s="60"/>
      <c r="Y1627" s="61">
        <v>268.58526000000006</v>
      </c>
      <c r="Z1627" s="56">
        <f t="shared" ca="1" si="744"/>
        <v>0</v>
      </c>
      <c r="AA1627" s="56">
        <f t="shared" ca="1" si="744"/>
        <v>0</v>
      </c>
      <c r="AB1627" s="56">
        <f t="shared" ca="1" si="744"/>
        <v>0</v>
      </c>
      <c r="AC1627" s="56">
        <f t="shared" ca="1" si="744"/>
        <v>0</v>
      </c>
      <c r="AD1627" s="56">
        <f t="shared" ca="1" si="744"/>
        <v>0</v>
      </c>
      <c r="AE1627" s="56">
        <f t="shared" ca="1" si="744"/>
        <v>0</v>
      </c>
      <c r="AF1627" s="56">
        <f t="shared" ca="1" si="744"/>
        <v>0</v>
      </c>
      <c r="AG1627" s="56">
        <f t="shared" ca="1" si="744"/>
        <v>0</v>
      </c>
      <c r="AH1627" s="56">
        <f t="shared" ca="1" si="744"/>
        <v>0</v>
      </c>
      <c r="AI1627" s="56">
        <f t="shared" ca="1" si="744"/>
        <v>268.58526000000006</v>
      </c>
      <c r="AJ1627" s="56">
        <f t="shared" ca="1" si="745"/>
        <v>0</v>
      </c>
      <c r="AK1627" s="56">
        <f t="shared" ca="1" si="745"/>
        <v>0</v>
      </c>
      <c r="AL1627" s="56">
        <f t="shared" ca="1" si="745"/>
        <v>0</v>
      </c>
      <c r="AM1627" s="56">
        <f t="shared" ca="1" si="745"/>
        <v>0</v>
      </c>
      <c r="AN1627" s="56">
        <f t="shared" ca="1" si="745"/>
        <v>0</v>
      </c>
      <c r="AO1627" s="56">
        <f t="shared" ca="1" si="745"/>
        <v>0</v>
      </c>
      <c r="AP1627" s="56">
        <f t="shared" ca="1" si="745"/>
        <v>0</v>
      </c>
      <c r="AQ1627" s="56">
        <f t="shared" ca="1" si="745"/>
        <v>0</v>
      </c>
      <c r="AR1627" s="56">
        <f t="shared" ca="1" si="745"/>
        <v>0</v>
      </c>
      <c r="AS1627" s="56">
        <f t="shared" ca="1" si="745"/>
        <v>0</v>
      </c>
      <c r="AT1627" s="56">
        <f t="shared" ca="1" si="746"/>
        <v>0</v>
      </c>
      <c r="AU1627" s="56">
        <f t="shared" ca="1" si="746"/>
        <v>0</v>
      </c>
      <c r="AV1627" s="56">
        <f t="shared" ca="1" si="746"/>
        <v>0</v>
      </c>
      <c r="AW1627" s="56">
        <f t="shared" ca="1" si="746"/>
        <v>0</v>
      </c>
      <c r="AX1627" s="56">
        <f t="shared" ca="1" si="746"/>
        <v>0</v>
      </c>
      <c r="AY1627" s="56">
        <f t="shared" ca="1" si="746"/>
        <v>0</v>
      </c>
      <c r="AZ1627" s="56">
        <f t="shared" ca="1" si="746"/>
        <v>0</v>
      </c>
      <c r="BA1627" s="56">
        <f t="shared" ca="1" si="746"/>
        <v>0</v>
      </c>
      <c r="BB1627" s="56">
        <f t="shared" ca="1" si="746"/>
        <v>0</v>
      </c>
      <c r="BC1627" s="56">
        <f t="shared" ca="1" si="746"/>
        <v>0</v>
      </c>
      <c r="BD1627" s="56">
        <f t="shared" ca="1" si="746"/>
        <v>0</v>
      </c>
      <c r="BE1627" s="56">
        <f t="shared" ca="1" si="746"/>
        <v>0</v>
      </c>
      <c r="BF1627" s="56">
        <f t="shared" ca="1" si="746"/>
        <v>0</v>
      </c>
      <c r="BG1627" s="56">
        <f t="shared" ca="1" si="746"/>
        <v>0</v>
      </c>
      <c r="BH1627" s="1"/>
    </row>
    <row r="1628" spans="2:60" s="4" customFormat="1" ht="12" customHeight="1" x14ac:dyDescent="0.2">
      <c r="B1628" s="3" t="s">
        <v>2652</v>
      </c>
      <c r="C1628" s="4" t="s">
        <v>2652</v>
      </c>
      <c r="E1628" s="62"/>
      <c r="F1628" s="63" t="s">
        <v>1678</v>
      </c>
      <c r="G1628" s="50" t="s">
        <v>1678</v>
      </c>
      <c r="H1628" s="50" t="s">
        <v>1678</v>
      </c>
      <c r="I1628" s="51"/>
      <c r="J1628" s="52">
        <v>30</v>
      </c>
      <c r="K1628" s="52"/>
      <c r="L1628" s="53">
        <v>43655</v>
      </c>
      <c r="M1628" s="54">
        <f t="shared" si="733"/>
        <v>2</v>
      </c>
      <c r="N1628" s="52">
        <f t="shared" si="734"/>
        <v>28</v>
      </c>
      <c r="O1628" s="55">
        <f t="shared" ca="1" si="735"/>
        <v>28</v>
      </c>
      <c r="P1628" s="55" t="str">
        <f t="shared" ca="1" si="736"/>
        <v>2019.7</v>
      </c>
      <c r="Q1628" s="56">
        <f t="shared" si="737"/>
        <v>268.58526000000006</v>
      </c>
      <c r="R1628" s="52">
        <f t="shared" ca="1" si="738"/>
        <v>1</v>
      </c>
      <c r="S1628" s="52"/>
      <c r="T1628" s="52" t="str">
        <f t="shared" ca="1" si="739"/>
        <v>OV</v>
      </c>
      <c r="U1628" s="57" t="s">
        <v>178</v>
      </c>
      <c r="V1628" s="58">
        <f t="shared" ca="1" si="740"/>
        <v>0</v>
      </c>
      <c r="W1628" s="59"/>
      <c r="X1628" s="60"/>
      <c r="Y1628" s="61">
        <v>268.58526000000006</v>
      </c>
      <c r="Z1628" s="56">
        <f t="shared" ca="1" si="744"/>
        <v>0</v>
      </c>
      <c r="AA1628" s="56">
        <f t="shared" ca="1" si="744"/>
        <v>0</v>
      </c>
      <c r="AB1628" s="56">
        <f t="shared" ca="1" si="744"/>
        <v>0</v>
      </c>
      <c r="AC1628" s="56">
        <f t="shared" ca="1" si="744"/>
        <v>0</v>
      </c>
      <c r="AD1628" s="56">
        <f t="shared" ca="1" si="744"/>
        <v>0</v>
      </c>
      <c r="AE1628" s="56">
        <f t="shared" ca="1" si="744"/>
        <v>0</v>
      </c>
      <c r="AF1628" s="56">
        <f t="shared" ca="1" si="744"/>
        <v>0</v>
      </c>
      <c r="AG1628" s="56">
        <f t="shared" ca="1" si="744"/>
        <v>0</v>
      </c>
      <c r="AH1628" s="56">
        <f t="shared" ca="1" si="744"/>
        <v>0</v>
      </c>
      <c r="AI1628" s="56">
        <f t="shared" ca="1" si="744"/>
        <v>268.58526000000006</v>
      </c>
      <c r="AJ1628" s="56">
        <f t="shared" ca="1" si="745"/>
        <v>0</v>
      </c>
      <c r="AK1628" s="56">
        <f t="shared" ca="1" si="745"/>
        <v>0</v>
      </c>
      <c r="AL1628" s="56">
        <f t="shared" ca="1" si="745"/>
        <v>0</v>
      </c>
      <c r="AM1628" s="56">
        <f t="shared" ca="1" si="745"/>
        <v>0</v>
      </c>
      <c r="AN1628" s="56">
        <f t="shared" ca="1" si="745"/>
        <v>0</v>
      </c>
      <c r="AO1628" s="56">
        <f t="shared" ca="1" si="745"/>
        <v>0</v>
      </c>
      <c r="AP1628" s="56">
        <f t="shared" ca="1" si="745"/>
        <v>0</v>
      </c>
      <c r="AQ1628" s="56">
        <f t="shared" ca="1" si="745"/>
        <v>0</v>
      </c>
      <c r="AR1628" s="56">
        <f t="shared" ca="1" si="745"/>
        <v>0</v>
      </c>
      <c r="AS1628" s="56">
        <f t="shared" ca="1" si="745"/>
        <v>0</v>
      </c>
      <c r="AT1628" s="56">
        <f t="shared" ca="1" si="746"/>
        <v>0</v>
      </c>
      <c r="AU1628" s="56">
        <f t="shared" ca="1" si="746"/>
        <v>0</v>
      </c>
      <c r="AV1628" s="56">
        <f t="shared" ca="1" si="746"/>
        <v>0</v>
      </c>
      <c r="AW1628" s="56">
        <f t="shared" ca="1" si="746"/>
        <v>0</v>
      </c>
      <c r="AX1628" s="56">
        <f t="shared" ca="1" si="746"/>
        <v>0</v>
      </c>
      <c r="AY1628" s="56">
        <f t="shared" ca="1" si="746"/>
        <v>0</v>
      </c>
      <c r="AZ1628" s="56">
        <f t="shared" ca="1" si="746"/>
        <v>0</v>
      </c>
      <c r="BA1628" s="56">
        <f t="shared" ca="1" si="746"/>
        <v>0</v>
      </c>
      <c r="BB1628" s="56">
        <f t="shared" ca="1" si="746"/>
        <v>0</v>
      </c>
      <c r="BC1628" s="56">
        <f t="shared" ca="1" si="746"/>
        <v>0</v>
      </c>
      <c r="BD1628" s="56">
        <f t="shared" ca="1" si="746"/>
        <v>0</v>
      </c>
      <c r="BE1628" s="56">
        <f t="shared" ca="1" si="746"/>
        <v>0</v>
      </c>
      <c r="BF1628" s="56">
        <f t="shared" ca="1" si="746"/>
        <v>0</v>
      </c>
      <c r="BG1628" s="56">
        <f t="shared" ca="1" si="746"/>
        <v>0</v>
      </c>
      <c r="BH1628" s="1"/>
    </row>
    <row r="1629" spans="2:60" s="4" customFormat="1" ht="12" customHeight="1" x14ac:dyDescent="0.2">
      <c r="B1629" s="3" t="s">
        <v>2652</v>
      </c>
      <c r="C1629" s="4" t="s">
        <v>2652</v>
      </c>
      <c r="E1629" s="62"/>
      <c r="F1629" s="63" t="s">
        <v>1678</v>
      </c>
      <c r="G1629" s="50" t="s">
        <v>1678</v>
      </c>
      <c r="H1629" s="50" t="s">
        <v>1678</v>
      </c>
      <c r="I1629" s="51"/>
      <c r="J1629" s="52">
        <v>30</v>
      </c>
      <c r="K1629" s="52"/>
      <c r="L1629" s="53">
        <v>43662</v>
      </c>
      <c r="M1629" s="54">
        <f t="shared" si="733"/>
        <v>2</v>
      </c>
      <c r="N1629" s="52">
        <f t="shared" si="734"/>
        <v>29</v>
      </c>
      <c r="O1629" s="55">
        <f t="shared" ca="1" si="735"/>
        <v>29</v>
      </c>
      <c r="P1629" s="55" t="str">
        <f t="shared" ca="1" si="736"/>
        <v>2019.7</v>
      </c>
      <c r="Q1629" s="56">
        <f t="shared" si="737"/>
        <v>3656.0606099999995</v>
      </c>
      <c r="R1629" s="52">
        <f t="shared" ca="1" si="738"/>
        <v>-6</v>
      </c>
      <c r="S1629" s="52"/>
      <c r="T1629" s="52" t="str">
        <f t="shared" ca="1" si="739"/>
        <v/>
      </c>
      <c r="U1629" s="57" t="s">
        <v>178</v>
      </c>
      <c r="V1629" s="58">
        <f t="shared" ca="1" si="740"/>
        <v>0</v>
      </c>
      <c r="W1629" s="59"/>
      <c r="X1629" s="60"/>
      <c r="Y1629" s="61">
        <v>3656.0606099999995</v>
      </c>
      <c r="Z1629" s="56">
        <f t="shared" ca="1" si="744"/>
        <v>0</v>
      </c>
      <c r="AA1629" s="56">
        <f t="shared" ca="1" si="744"/>
        <v>0</v>
      </c>
      <c r="AB1629" s="56">
        <f t="shared" ca="1" si="744"/>
        <v>0</v>
      </c>
      <c r="AC1629" s="56">
        <f t="shared" ca="1" si="744"/>
        <v>0</v>
      </c>
      <c r="AD1629" s="56">
        <f t="shared" ca="1" si="744"/>
        <v>0</v>
      </c>
      <c r="AE1629" s="56">
        <f t="shared" ca="1" si="744"/>
        <v>0</v>
      </c>
      <c r="AF1629" s="56">
        <f t="shared" ca="1" si="744"/>
        <v>0</v>
      </c>
      <c r="AG1629" s="56">
        <f t="shared" ca="1" si="744"/>
        <v>0</v>
      </c>
      <c r="AH1629" s="56">
        <f t="shared" ca="1" si="744"/>
        <v>0</v>
      </c>
      <c r="AI1629" s="56">
        <f t="shared" ca="1" si="744"/>
        <v>0</v>
      </c>
      <c r="AJ1629" s="56">
        <f t="shared" ca="1" si="745"/>
        <v>3656.0606099999995</v>
      </c>
      <c r="AK1629" s="56">
        <f t="shared" ca="1" si="745"/>
        <v>0</v>
      </c>
      <c r="AL1629" s="56">
        <f t="shared" ca="1" si="745"/>
        <v>0</v>
      </c>
      <c r="AM1629" s="56">
        <f t="shared" ca="1" si="745"/>
        <v>0</v>
      </c>
      <c r="AN1629" s="56">
        <f t="shared" ca="1" si="745"/>
        <v>0</v>
      </c>
      <c r="AO1629" s="56">
        <f t="shared" ca="1" si="745"/>
        <v>0</v>
      </c>
      <c r="AP1629" s="56">
        <f t="shared" ca="1" si="745"/>
        <v>0</v>
      </c>
      <c r="AQ1629" s="56">
        <f t="shared" ca="1" si="745"/>
        <v>0</v>
      </c>
      <c r="AR1629" s="56">
        <f t="shared" ca="1" si="745"/>
        <v>0</v>
      </c>
      <c r="AS1629" s="56">
        <f t="shared" ca="1" si="745"/>
        <v>0</v>
      </c>
      <c r="AT1629" s="56">
        <f t="shared" ca="1" si="746"/>
        <v>0</v>
      </c>
      <c r="AU1629" s="56">
        <f t="shared" ca="1" si="746"/>
        <v>0</v>
      </c>
      <c r="AV1629" s="56">
        <f t="shared" ca="1" si="746"/>
        <v>0</v>
      </c>
      <c r="AW1629" s="56">
        <f t="shared" ca="1" si="746"/>
        <v>0</v>
      </c>
      <c r="AX1629" s="56">
        <f t="shared" ca="1" si="746"/>
        <v>0</v>
      </c>
      <c r="AY1629" s="56">
        <f t="shared" ca="1" si="746"/>
        <v>0</v>
      </c>
      <c r="AZ1629" s="56">
        <f t="shared" ca="1" si="746"/>
        <v>0</v>
      </c>
      <c r="BA1629" s="56">
        <f t="shared" ca="1" si="746"/>
        <v>0</v>
      </c>
      <c r="BB1629" s="56">
        <f t="shared" ca="1" si="746"/>
        <v>0</v>
      </c>
      <c r="BC1629" s="56">
        <f t="shared" ca="1" si="746"/>
        <v>0</v>
      </c>
      <c r="BD1629" s="56">
        <f t="shared" ca="1" si="746"/>
        <v>0</v>
      </c>
      <c r="BE1629" s="56">
        <f t="shared" ca="1" si="746"/>
        <v>0</v>
      </c>
      <c r="BF1629" s="56">
        <f t="shared" ca="1" si="746"/>
        <v>0</v>
      </c>
      <c r="BG1629" s="56">
        <f t="shared" ca="1" si="746"/>
        <v>0</v>
      </c>
      <c r="BH1629" s="1"/>
    </row>
    <row r="1630" spans="2:60" s="4" customFormat="1" ht="12" customHeight="1" x14ac:dyDescent="0.2">
      <c r="B1630" s="3" t="s">
        <v>2652</v>
      </c>
      <c r="C1630" s="4" t="s">
        <v>2652</v>
      </c>
      <c r="E1630" s="62"/>
      <c r="F1630" s="63" t="s">
        <v>1678</v>
      </c>
      <c r="G1630" s="50" t="s">
        <v>1678</v>
      </c>
      <c r="H1630" s="50" t="s">
        <v>1678</v>
      </c>
      <c r="I1630" s="51"/>
      <c r="J1630" s="52">
        <v>30</v>
      </c>
      <c r="K1630" s="52"/>
      <c r="L1630" s="53">
        <v>43669</v>
      </c>
      <c r="M1630" s="54">
        <f t="shared" si="733"/>
        <v>2</v>
      </c>
      <c r="N1630" s="52">
        <f t="shared" si="734"/>
        <v>30</v>
      </c>
      <c r="O1630" s="55">
        <f t="shared" ca="1" si="735"/>
        <v>30</v>
      </c>
      <c r="P1630" s="55" t="str">
        <f t="shared" ca="1" si="736"/>
        <v>2019.7</v>
      </c>
      <c r="Q1630" s="56">
        <f t="shared" si="737"/>
        <v>268.58526000000006</v>
      </c>
      <c r="R1630" s="52">
        <f t="shared" ca="1" si="738"/>
        <v>-13</v>
      </c>
      <c r="S1630" s="52"/>
      <c r="T1630" s="52" t="str">
        <f t="shared" ca="1" si="739"/>
        <v/>
      </c>
      <c r="U1630" s="57" t="s">
        <v>178</v>
      </c>
      <c r="V1630" s="58">
        <f t="shared" ca="1" si="740"/>
        <v>0</v>
      </c>
      <c r="W1630" s="59"/>
      <c r="X1630" s="60"/>
      <c r="Y1630" s="61">
        <v>268.58526000000006</v>
      </c>
      <c r="Z1630" s="56">
        <f t="shared" ca="1" si="744"/>
        <v>0</v>
      </c>
      <c r="AA1630" s="56">
        <f t="shared" ca="1" si="744"/>
        <v>0</v>
      </c>
      <c r="AB1630" s="56">
        <f t="shared" ca="1" si="744"/>
        <v>0</v>
      </c>
      <c r="AC1630" s="56">
        <f t="shared" ca="1" si="744"/>
        <v>0</v>
      </c>
      <c r="AD1630" s="56">
        <f t="shared" ca="1" si="744"/>
        <v>0</v>
      </c>
      <c r="AE1630" s="56">
        <f t="shared" ca="1" si="744"/>
        <v>0</v>
      </c>
      <c r="AF1630" s="56">
        <f t="shared" ca="1" si="744"/>
        <v>0</v>
      </c>
      <c r="AG1630" s="56">
        <f t="shared" ca="1" si="744"/>
        <v>0</v>
      </c>
      <c r="AH1630" s="56">
        <f t="shared" ca="1" si="744"/>
        <v>0</v>
      </c>
      <c r="AI1630" s="56">
        <f t="shared" ca="1" si="744"/>
        <v>0</v>
      </c>
      <c r="AJ1630" s="56">
        <f t="shared" ca="1" si="745"/>
        <v>0</v>
      </c>
      <c r="AK1630" s="56">
        <f t="shared" ca="1" si="745"/>
        <v>268.58526000000006</v>
      </c>
      <c r="AL1630" s="56">
        <f t="shared" ca="1" si="745"/>
        <v>0</v>
      </c>
      <c r="AM1630" s="56">
        <f t="shared" ca="1" si="745"/>
        <v>0</v>
      </c>
      <c r="AN1630" s="56">
        <f t="shared" ca="1" si="745"/>
        <v>0</v>
      </c>
      <c r="AO1630" s="56">
        <f t="shared" ca="1" si="745"/>
        <v>0</v>
      </c>
      <c r="AP1630" s="56">
        <f t="shared" ca="1" si="745"/>
        <v>0</v>
      </c>
      <c r="AQ1630" s="56">
        <f t="shared" ca="1" si="745"/>
        <v>0</v>
      </c>
      <c r="AR1630" s="56">
        <f t="shared" ca="1" si="745"/>
        <v>0</v>
      </c>
      <c r="AS1630" s="56">
        <f t="shared" ca="1" si="745"/>
        <v>0</v>
      </c>
      <c r="AT1630" s="56">
        <f t="shared" ca="1" si="746"/>
        <v>0</v>
      </c>
      <c r="AU1630" s="56">
        <f t="shared" ca="1" si="746"/>
        <v>0</v>
      </c>
      <c r="AV1630" s="56">
        <f t="shared" ca="1" si="746"/>
        <v>0</v>
      </c>
      <c r="AW1630" s="56">
        <f t="shared" ca="1" si="746"/>
        <v>0</v>
      </c>
      <c r="AX1630" s="56">
        <f t="shared" ca="1" si="746"/>
        <v>0</v>
      </c>
      <c r="AY1630" s="56">
        <f t="shared" ca="1" si="746"/>
        <v>0</v>
      </c>
      <c r="AZ1630" s="56">
        <f t="shared" ca="1" si="746"/>
        <v>0</v>
      </c>
      <c r="BA1630" s="56">
        <f t="shared" ca="1" si="746"/>
        <v>0</v>
      </c>
      <c r="BB1630" s="56">
        <f t="shared" ca="1" si="746"/>
        <v>0</v>
      </c>
      <c r="BC1630" s="56">
        <f t="shared" ca="1" si="746"/>
        <v>0</v>
      </c>
      <c r="BD1630" s="56">
        <f t="shared" ca="1" si="746"/>
        <v>0</v>
      </c>
      <c r="BE1630" s="56">
        <f t="shared" ca="1" si="746"/>
        <v>0</v>
      </c>
      <c r="BF1630" s="56">
        <f t="shared" ca="1" si="746"/>
        <v>0</v>
      </c>
      <c r="BG1630" s="56">
        <f t="shared" ca="1" si="746"/>
        <v>0</v>
      </c>
      <c r="BH1630" s="1"/>
    </row>
    <row r="1631" spans="2:60" s="4" customFormat="1" ht="12" customHeight="1" x14ac:dyDescent="0.2">
      <c r="B1631" s="3" t="s">
        <v>2652</v>
      </c>
      <c r="C1631" s="4" t="s">
        <v>2652</v>
      </c>
      <c r="E1631" s="62"/>
      <c r="F1631" s="63" t="s">
        <v>1678</v>
      </c>
      <c r="G1631" s="50" t="s">
        <v>1678</v>
      </c>
      <c r="H1631" s="50" t="s">
        <v>1678</v>
      </c>
      <c r="I1631" s="51"/>
      <c r="J1631" s="52">
        <v>30</v>
      </c>
      <c r="K1631" s="52"/>
      <c r="L1631" s="53">
        <v>43676</v>
      </c>
      <c r="M1631" s="54">
        <f t="shared" si="733"/>
        <v>2</v>
      </c>
      <c r="N1631" s="52">
        <f t="shared" si="734"/>
        <v>31</v>
      </c>
      <c r="O1631" s="55">
        <f t="shared" ca="1" si="735"/>
        <v>31</v>
      </c>
      <c r="P1631" s="55" t="str">
        <f t="shared" ca="1" si="736"/>
        <v>2019.7</v>
      </c>
      <c r="Q1631" s="56">
        <f t="shared" si="737"/>
        <v>268.58526000000006</v>
      </c>
      <c r="R1631" s="52">
        <f t="shared" ca="1" si="738"/>
        <v>-20</v>
      </c>
      <c r="S1631" s="52"/>
      <c r="T1631" s="52" t="str">
        <f t="shared" ca="1" si="739"/>
        <v/>
      </c>
      <c r="U1631" s="57" t="s">
        <v>178</v>
      </c>
      <c r="V1631" s="58">
        <f t="shared" ca="1" si="740"/>
        <v>0</v>
      </c>
      <c r="W1631" s="59"/>
      <c r="X1631" s="60"/>
      <c r="Y1631" s="61">
        <v>268.58526000000006</v>
      </c>
      <c r="Z1631" s="56">
        <f t="shared" ca="1" si="744"/>
        <v>0</v>
      </c>
      <c r="AA1631" s="56">
        <f t="shared" ca="1" si="744"/>
        <v>0</v>
      </c>
      <c r="AB1631" s="56">
        <f t="shared" ca="1" si="744"/>
        <v>0</v>
      </c>
      <c r="AC1631" s="56">
        <f t="shared" ca="1" si="744"/>
        <v>0</v>
      </c>
      <c r="AD1631" s="56">
        <f t="shared" ca="1" si="744"/>
        <v>0</v>
      </c>
      <c r="AE1631" s="56">
        <f t="shared" ca="1" si="744"/>
        <v>0</v>
      </c>
      <c r="AF1631" s="56">
        <f t="shared" ca="1" si="744"/>
        <v>0</v>
      </c>
      <c r="AG1631" s="56">
        <f t="shared" ca="1" si="744"/>
        <v>0</v>
      </c>
      <c r="AH1631" s="56">
        <f t="shared" ca="1" si="744"/>
        <v>0</v>
      </c>
      <c r="AI1631" s="56">
        <f t="shared" ca="1" si="744"/>
        <v>0</v>
      </c>
      <c r="AJ1631" s="56">
        <f t="shared" ca="1" si="745"/>
        <v>0</v>
      </c>
      <c r="AK1631" s="56">
        <f t="shared" ca="1" si="745"/>
        <v>0</v>
      </c>
      <c r="AL1631" s="56">
        <f t="shared" ca="1" si="745"/>
        <v>268.58526000000006</v>
      </c>
      <c r="AM1631" s="56">
        <f t="shared" ca="1" si="745"/>
        <v>0</v>
      </c>
      <c r="AN1631" s="56">
        <f t="shared" ca="1" si="745"/>
        <v>0</v>
      </c>
      <c r="AO1631" s="56">
        <f t="shared" ca="1" si="745"/>
        <v>0</v>
      </c>
      <c r="AP1631" s="56">
        <f t="shared" ca="1" si="745"/>
        <v>0</v>
      </c>
      <c r="AQ1631" s="56">
        <f t="shared" ca="1" si="745"/>
        <v>0</v>
      </c>
      <c r="AR1631" s="56">
        <f t="shared" ca="1" si="745"/>
        <v>0</v>
      </c>
      <c r="AS1631" s="56">
        <f t="shared" ca="1" si="745"/>
        <v>0</v>
      </c>
      <c r="AT1631" s="56">
        <f t="shared" ca="1" si="746"/>
        <v>0</v>
      </c>
      <c r="AU1631" s="56">
        <f t="shared" ca="1" si="746"/>
        <v>0</v>
      </c>
      <c r="AV1631" s="56">
        <f t="shared" ca="1" si="746"/>
        <v>0</v>
      </c>
      <c r="AW1631" s="56">
        <f t="shared" ca="1" si="746"/>
        <v>0</v>
      </c>
      <c r="AX1631" s="56">
        <f t="shared" ca="1" si="746"/>
        <v>0</v>
      </c>
      <c r="AY1631" s="56">
        <f t="shared" ca="1" si="746"/>
        <v>0</v>
      </c>
      <c r="AZ1631" s="56">
        <f t="shared" ca="1" si="746"/>
        <v>0</v>
      </c>
      <c r="BA1631" s="56">
        <f t="shared" ca="1" si="746"/>
        <v>0</v>
      </c>
      <c r="BB1631" s="56">
        <f t="shared" ca="1" si="746"/>
        <v>0</v>
      </c>
      <c r="BC1631" s="56">
        <f t="shared" ca="1" si="746"/>
        <v>0</v>
      </c>
      <c r="BD1631" s="56">
        <f t="shared" ca="1" si="746"/>
        <v>0</v>
      </c>
      <c r="BE1631" s="56">
        <f t="shared" ca="1" si="746"/>
        <v>0</v>
      </c>
      <c r="BF1631" s="56">
        <f t="shared" ca="1" si="746"/>
        <v>0</v>
      </c>
      <c r="BG1631" s="56">
        <f t="shared" ca="1" si="746"/>
        <v>0</v>
      </c>
      <c r="BH1631" s="1"/>
    </row>
    <row r="1632" spans="2:60" s="4" customFormat="1" ht="12" customHeight="1" x14ac:dyDescent="0.2">
      <c r="B1632" s="3" t="s">
        <v>2652</v>
      </c>
      <c r="C1632" s="4" t="s">
        <v>2652</v>
      </c>
      <c r="E1632" s="62"/>
      <c r="F1632" s="63" t="s">
        <v>1678</v>
      </c>
      <c r="G1632" s="50" t="s">
        <v>1678</v>
      </c>
      <c r="H1632" s="50" t="s">
        <v>1678</v>
      </c>
      <c r="I1632" s="51"/>
      <c r="J1632" s="52">
        <v>30</v>
      </c>
      <c r="K1632" s="52"/>
      <c r="L1632" s="53">
        <v>43683</v>
      </c>
      <c r="M1632" s="54">
        <f t="shared" si="733"/>
        <v>2</v>
      </c>
      <c r="N1632" s="52">
        <f t="shared" si="734"/>
        <v>32</v>
      </c>
      <c r="O1632" s="55">
        <f t="shared" ca="1" si="735"/>
        <v>32</v>
      </c>
      <c r="P1632" s="55" t="str">
        <f t="shared" ca="1" si="736"/>
        <v>2019.8</v>
      </c>
      <c r="Q1632" s="56">
        <f t="shared" si="737"/>
        <v>335.73157500000002</v>
      </c>
      <c r="R1632" s="52">
        <f t="shared" ca="1" si="738"/>
        <v>-27</v>
      </c>
      <c r="S1632" s="52"/>
      <c r="T1632" s="52" t="str">
        <f t="shared" ca="1" si="739"/>
        <v/>
      </c>
      <c r="U1632" s="57" t="s">
        <v>178</v>
      </c>
      <c r="V1632" s="58">
        <f t="shared" ca="1" si="740"/>
        <v>0</v>
      </c>
      <c r="W1632" s="59"/>
      <c r="X1632" s="60"/>
      <c r="Y1632" s="61">
        <v>335.73157500000002</v>
      </c>
      <c r="Z1632" s="56">
        <f t="shared" ca="1" si="744"/>
        <v>0</v>
      </c>
      <c r="AA1632" s="56">
        <f t="shared" ca="1" si="744"/>
        <v>0</v>
      </c>
      <c r="AB1632" s="56">
        <f t="shared" ca="1" si="744"/>
        <v>0</v>
      </c>
      <c r="AC1632" s="56">
        <f t="shared" ca="1" si="744"/>
        <v>0</v>
      </c>
      <c r="AD1632" s="56">
        <f t="shared" ca="1" si="744"/>
        <v>0</v>
      </c>
      <c r="AE1632" s="56">
        <f t="shared" ca="1" si="744"/>
        <v>0</v>
      </c>
      <c r="AF1632" s="56">
        <f t="shared" ca="1" si="744"/>
        <v>0</v>
      </c>
      <c r="AG1632" s="56">
        <f t="shared" ca="1" si="744"/>
        <v>0</v>
      </c>
      <c r="AH1632" s="56">
        <f t="shared" ca="1" si="744"/>
        <v>0</v>
      </c>
      <c r="AI1632" s="56">
        <f t="shared" ca="1" si="744"/>
        <v>0</v>
      </c>
      <c r="AJ1632" s="56">
        <f t="shared" ca="1" si="745"/>
        <v>0</v>
      </c>
      <c r="AK1632" s="56">
        <f t="shared" ca="1" si="745"/>
        <v>0</v>
      </c>
      <c r="AL1632" s="56">
        <f t="shared" ca="1" si="745"/>
        <v>0</v>
      </c>
      <c r="AM1632" s="56">
        <f t="shared" ca="1" si="745"/>
        <v>335.73157500000002</v>
      </c>
      <c r="AN1632" s="56">
        <f t="shared" ca="1" si="745"/>
        <v>0</v>
      </c>
      <c r="AO1632" s="56">
        <f t="shared" ca="1" si="745"/>
        <v>0</v>
      </c>
      <c r="AP1632" s="56">
        <f t="shared" ca="1" si="745"/>
        <v>0</v>
      </c>
      <c r="AQ1632" s="56">
        <f t="shared" ca="1" si="745"/>
        <v>0</v>
      </c>
      <c r="AR1632" s="56">
        <f t="shared" ca="1" si="745"/>
        <v>0</v>
      </c>
      <c r="AS1632" s="56">
        <f t="shared" ca="1" si="745"/>
        <v>0</v>
      </c>
      <c r="AT1632" s="56">
        <f t="shared" ca="1" si="746"/>
        <v>0</v>
      </c>
      <c r="AU1632" s="56">
        <f t="shared" ca="1" si="746"/>
        <v>0</v>
      </c>
      <c r="AV1632" s="56">
        <f t="shared" ca="1" si="746"/>
        <v>0</v>
      </c>
      <c r="AW1632" s="56">
        <f t="shared" ca="1" si="746"/>
        <v>0</v>
      </c>
      <c r="AX1632" s="56">
        <f t="shared" ca="1" si="746"/>
        <v>0</v>
      </c>
      <c r="AY1632" s="56">
        <f t="shared" ca="1" si="746"/>
        <v>0</v>
      </c>
      <c r="AZ1632" s="56">
        <f t="shared" ca="1" si="746"/>
        <v>0</v>
      </c>
      <c r="BA1632" s="56">
        <f t="shared" ca="1" si="746"/>
        <v>0</v>
      </c>
      <c r="BB1632" s="56">
        <f t="shared" ca="1" si="746"/>
        <v>0</v>
      </c>
      <c r="BC1632" s="56">
        <f t="shared" ca="1" si="746"/>
        <v>0</v>
      </c>
      <c r="BD1632" s="56">
        <f t="shared" ca="1" si="746"/>
        <v>0</v>
      </c>
      <c r="BE1632" s="56">
        <f t="shared" ca="1" si="746"/>
        <v>0</v>
      </c>
      <c r="BF1632" s="56">
        <f t="shared" ca="1" si="746"/>
        <v>0</v>
      </c>
      <c r="BG1632" s="56">
        <f t="shared" ca="1" si="746"/>
        <v>0</v>
      </c>
      <c r="BH1632" s="1"/>
    </row>
    <row r="1633" spans="2:60" s="4" customFormat="1" ht="12" customHeight="1" x14ac:dyDescent="0.2">
      <c r="B1633" s="3" t="s">
        <v>2652</v>
      </c>
      <c r="C1633" s="4" t="s">
        <v>2652</v>
      </c>
      <c r="E1633" s="62"/>
      <c r="F1633" s="63" t="s">
        <v>1678</v>
      </c>
      <c r="G1633" s="50" t="s">
        <v>1678</v>
      </c>
      <c r="H1633" s="50" t="s">
        <v>1678</v>
      </c>
      <c r="I1633" s="51"/>
      <c r="J1633" s="52">
        <v>30</v>
      </c>
      <c r="K1633" s="52"/>
      <c r="L1633" s="53">
        <v>43690</v>
      </c>
      <c r="M1633" s="54">
        <f t="shared" si="733"/>
        <v>2</v>
      </c>
      <c r="N1633" s="52">
        <f t="shared" si="734"/>
        <v>33</v>
      </c>
      <c r="O1633" s="55">
        <f t="shared" ca="1" si="735"/>
        <v>33</v>
      </c>
      <c r="P1633" s="55" t="str">
        <f t="shared" ca="1" si="736"/>
        <v>2019.8</v>
      </c>
      <c r="Q1633" s="56">
        <f t="shared" si="737"/>
        <v>3723.2069250000004</v>
      </c>
      <c r="R1633" s="52">
        <f t="shared" ca="1" si="738"/>
        <v>-34</v>
      </c>
      <c r="S1633" s="52"/>
      <c r="T1633" s="52" t="str">
        <f t="shared" ca="1" si="739"/>
        <v/>
      </c>
      <c r="U1633" s="57" t="s">
        <v>178</v>
      </c>
      <c r="V1633" s="58">
        <f t="shared" ca="1" si="740"/>
        <v>0</v>
      </c>
      <c r="W1633" s="59"/>
      <c r="X1633" s="60"/>
      <c r="Y1633" s="61">
        <v>3723.2069250000004</v>
      </c>
      <c r="Z1633" s="56">
        <f t="shared" ca="1" si="744"/>
        <v>0</v>
      </c>
      <c r="AA1633" s="56">
        <f t="shared" ca="1" si="744"/>
        <v>0</v>
      </c>
      <c r="AB1633" s="56">
        <f t="shared" ca="1" si="744"/>
        <v>0</v>
      </c>
      <c r="AC1633" s="56">
        <f t="shared" ca="1" si="744"/>
        <v>0</v>
      </c>
      <c r="AD1633" s="56">
        <f t="shared" ca="1" si="744"/>
        <v>0</v>
      </c>
      <c r="AE1633" s="56">
        <f t="shared" ca="1" si="744"/>
        <v>0</v>
      </c>
      <c r="AF1633" s="56">
        <f t="shared" ca="1" si="744"/>
        <v>0</v>
      </c>
      <c r="AG1633" s="56">
        <f t="shared" ca="1" si="744"/>
        <v>0</v>
      </c>
      <c r="AH1633" s="56">
        <f t="shared" ca="1" si="744"/>
        <v>0</v>
      </c>
      <c r="AI1633" s="56">
        <f t="shared" ca="1" si="744"/>
        <v>0</v>
      </c>
      <c r="AJ1633" s="56">
        <f t="shared" ca="1" si="745"/>
        <v>0</v>
      </c>
      <c r="AK1633" s="56">
        <f t="shared" ca="1" si="745"/>
        <v>0</v>
      </c>
      <c r="AL1633" s="56">
        <f t="shared" ca="1" si="745"/>
        <v>0</v>
      </c>
      <c r="AM1633" s="56">
        <f t="shared" ca="1" si="745"/>
        <v>0</v>
      </c>
      <c r="AN1633" s="56">
        <f t="shared" ca="1" si="745"/>
        <v>3723.2069250000004</v>
      </c>
      <c r="AO1633" s="56">
        <f t="shared" ca="1" si="745"/>
        <v>0</v>
      </c>
      <c r="AP1633" s="56">
        <f t="shared" ca="1" si="745"/>
        <v>0</v>
      </c>
      <c r="AQ1633" s="56">
        <f t="shared" ca="1" si="745"/>
        <v>0</v>
      </c>
      <c r="AR1633" s="56">
        <f t="shared" ca="1" si="745"/>
        <v>0</v>
      </c>
      <c r="AS1633" s="56">
        <f t="shared" ca="1" si="745"/>
        <v>0</v>
      </c>
      <c r="AT1633" s="56">
        <f t="shared" ca="1" si="746"/>
        <v>0</v>
      </c>
      <c r="AU1633" s="56">
        <f t="shared" ca="1" si="746"/>
        <v>0</v>
      </c>
      <c r="AV1633" s="56">
        <f t="shared" ca="1" si="746"/>
        <v>0</v>
      </c>
      <c r="AW1633" s="56">
        <f t="shared" ca="1" si="746"/>
        <v>0</v>
      </c>
      <c r="AX1633" s="56">
        <f t="shared" ca="1" si="746"/>
        <v>0</v>
      </c>
      <c r="AY1633" s="56">
        <f t="shared" ca="1" si="746"/>
        <v>0</v>
      </c>
      <c r="AZ1633" s="56">
        <f t="shared" ca="1" si="746"/>
        <v>0</v>
      </c>
      <c r="BA1633" s="56">
        <f t="shared" ca="1" si="746"/>
        <v>0</v>
      </c>
      <c r="BB1633" s="56">
        <f t="shared" ca="1" si="746"/>
        <v>0</v>
      </c>
      <c r="BC1633" s="56">
        <f t="shared" ca="1" si="746"/>
        <v>0</v>
      </c>
      <c r="BD1633" s="56">
        <f t="shared" ca="1" si="746"/>
        <v>0</v>
      </c>
      <c r="BE1633" s="56">
        <f t="shared" ca="1" si="746"/>
        <v>0</v>
      </c>
      <c r="BF1633" s="56">
        <f t="shared" ca="1" si="746"/>
        <v>0</v>
      </c>
      <c r="BG1633" s="56">
        <f t="shared" ca="1" si="746"/>
        <v>0</v>
      </c>
      <c r="BH1633" s="1"/>
    </row>
    <row r="1634" spans="2:60" s="4" customFormat="1" ht="12" customHeight="1" x14ac:dyDescent="0.2">
      <c r="B1634" s="3" t="s">
        <v>2652</v>
      </c>
      <c r="C1634" s="4" t="s">
        <v>2652</v>
      </c>
      <c r="E1634" s="62"/>
      <c r="F1634" s="63" t="s">
        <v>1678</v>
      </c>
      <c r="G1634" s="50" t="s">
        <v>1678</v>
      </c>
      <c r="H1634" s="50" t="s">
        <v>1678</v>
      </c>
      <c r="I1634" s="51"/>
      <c r="J1634" s="52">
        <v>30</v>
      </c>
      <c r="K1634" s="52"/>
      <c r="L1634" s="53">
        <v>43697</v>
      </c>
      <c r="M1634" s="54">
        <f t="shared" si="733"/>
        <v>2</v>
      </c>
      <c r="N1634" s="52">
        <f t="shared" si="734"/>
        <v>34</v>
      </c>
      <c r="O1634" s="55">
        <f t="shared" ca="1" si="735"/>
        <v>34</v>
      </c>
      <c r="P1634" s="55" t="str">
        <f t="shared" ca="1" si="736"/>
        <v>2019.8</v>
      </c>
      <c r="Q1634" s="56">
        <f t="shared" si="737"/>
        <v>335.73157500000002</v>
      </c>
      <c r="R1634" s="52">
        <f t="shared" ca="1" si="738"/>
        <v>-41</v>
      </c>
      <c r="S1634" s="52"/>
      <c r="T1634" s="52" t="str">
        <f t="shared" ca="1" si="739"/>
        <v/>
      </c>
      <c r="U1634" s="57" t="s">
        <v>178</v>
      </c>
      <c r="V1634" s="58">
        <f t="shared" ca="1" si="740"/>
        <v>0</v>
      </c>
      <c r="W1634" s="59"/>
      <c r="X1634" s="60"/>
      <c r="Y1634" s="61">
        <v>335.73157500000002</v>
      </c>
      <c r="Z1634" s="56">
        <f t="shared" ref="Z1634:AI1643" ca="1" si="747">IF($O1634-WEEKNUM(Z$1815)=0,$Y1634,0)</f>
        <v>0</v>
      </c>
      <c r="AA1634" s="56">
        <f t="shared" ca="1" si="747"/>
        <v>0</v>
      </c>
      <c r="AB1634" s="56">
        <f t="shared" ca="1" si="747"/>
        <v>0</v>
      </c>
      <c r="AC1634" s="56">
        <f t="shared" ca="1" si="747"/>
        <v>0</v>
      </c>
      <c r="AD1634" s="56">
        <f t="shared" ca="1" si="747"/>
        <v>0</v>
      </c>
      <c r="AE1634" s="56">
        <f t="shared" ca="1" si="747"/>
        <v>0</v>
      </c>
      <c r="AF1634" s="56">
        <f t="shared" ca="1" si="747"/>
        <v>0</v>
      </c>
      <c r="AG1634" s="56">
        <f t="shared" ca="1" si="747"/>
        <v>0</v>
      </c>
      <c r="AH1634" s="56">
        <f t="shared" ca="1" si="747"/>
        <v>0</v>
      </c>
      <c r="AI1634" s="56">
        <f t="shared" ca="1" si="747"/>
        <v>0</v>
      </c>
      <c r="AJ1634" s="56">
        <f t="shared" ref="AJ1634:AS1643" ca="1" si="748">IF($O1634-WEEKNUM(AJ$1815)=0,$Y1634,0)</f>
        <v>0</v>
      </c>
      <c r="AK1634" s="56">
        <f t="shared" ca="1" si="748"/>
        <v>0</v>
      </c>
      <c r="AL1634" s="56">
        <f t="shared" ca="1" si="748"/>
        <v>0</v>
      </c>
      <c r="AM1634" s="56">
        <f t="shared" ca="1" si="748"/>
        <v>0</v>
      </c>
      <c r="AN1634" s="56">
        <f t="shared" ca="1" si="748"/>
        <v>0</v>
      </c>
      <c r="AO1634" s="56">
        <f t="shared" ca="1" si="748"/>
        <v>335.73157500000002</v>
      </c>
      <c r="AP1634" s="56">
        <f t="shared" ca="1" si="748"/>
        <v>0</v>
      </c>
      <c r="AQ1634" s="56">
        <f t="shared" ca="1" si="748"/>
        <v>0</v>
      </c>
      <c r="AR1634" s="56">
        <f t="shared" ca="1" si="748"/>
        <v>0</v>
      </c>
      <c r="AS1634" s="56">
        <f t="shared" ca="1" si="748"/>
        <v>0</v>
      </c>
      <c r="AT1634" s="56">
        <f t="shared" ref="AT1634:BG1643" ca="1" si="749">IF($O1634-WEEKNUM(AT$1815)=0,$Y1634,0)</f>
        <v>0</v>
      </c>
      <c r="AU1634" s="56">
        <f t="shared" ca="1" si="749"/>
        <v>0</v>
      </c>
      <c r="AV1634" s="56">
        <f t="shared" ca="1" si="749"/>
        <v>0</v>
      </c>
      <c r="AW1634" s="56">
        <f t="shared" ca="1" si="749"/>
        <v>0</v>
      </c>
      <c r="AX1634" s="56">
        <f t="shared" ca="1" si="749"/>
        <v>0</v>
      </c>
      <c r="AY1634" s="56">
        <f t="shared" ca="1" si="749"/>
        <v>0</v>
      </c>
      <c r="AZ1634" s="56">
        <f t="shared" ca="1" si="749"/>
        <v>0</v>
      </c>
      <c r="BA1634" s="56">
        <f t="shared" ca="1" si="749"/>
        <v>0</v>
      </c>
      <c r="BB1634" s="56">
        <f t="shared" ca="1" si="749"/>
        <v>0</v>
      </c>
      <c r="BC1634" s="56">
        <f t="shared" ca="1" si="749"/>
        <v>0</v>
      </c>
      <c r="BD1634" s="56">
        <f t="shared" ca="1" si="749"/>
        <v>0</v>
      </c>
      <c r="BE1634" s="56">
        <f t="shared" ca="1" si="749"/>
        <v>0</v>
      </c>
      <c r="BF1634" s="56">
        <f t="shared" ca="1" si="749"/>
        <v>0</v>
      </c>
      <c r="BG1634" s="56">
        <f t="shared" ca="1" si="749"/>
        <v>0</v>
      </c>
      <c r="BH1634" s="1"/>
    </row>
    <row r="1635" spans="2:60" s="4" customFormat="1" ht="12" customHeight="1" x14ac:dyDescent="0.2">
      <c r="B1635" s="3" t="s">
        <v>2652</v>
      </c>
      <c r="C1635" s="4" t="s">
        <v>2652</v>
      </c>
      <c r="E1635" s="62"/>
      <c r="F1635" s="63" t="s">
        <v>1678</v>
      </c>
      <c r="G1635" s="50" t="s">
        <v>1678</v>
      </c>
      <c r="H1635" s="50" t="s">
        <v>1678</v>
      </c>
      <c r="I1635" s="51"/>
      <c r="J1635" s="52">
        <v>30</v>
      </c>
      <c r="K1635" s="52"/>
      <c r="L1635" s="53">
        <v>43704</v>
      </c>
      <c r="M1635" s="54">
        <f t="shared" si="733"/>
        <v>2</v>
      </c>
      <c r="N1635" s="52">
        <f t="shared" si="734"/>
        <v>35</v>
      </c>
      <c r="O1635" s="55">
        <f t="shared" ca="1" si="735"/>
        <v>35</v>
      </c>
      <c r="P1635" s="55" t="str">
        <f t="shared" ca="1" si="736"/>
        <v>2019.8</v>
      </c>
      <c r="Q1635" s="56">
        <f t="shared" si="737"/>
        <v>335.73157500000002</v>
      </c>
      <c r="R1635" s="52">
        <f t="shared" ca="1" si="738"/>
        <v>-48</v>
      </c>
      <c r="S1635" s="52"/>
      <c r="T1635" s="52" t="str">
        <f t="shared" ca="1" si="739"/>
        <v/>
      </c>
      <c r="U1635" s="57" t="s">
        <v>178</v>
      </c>
      <c r="V1635" s="58">
        <f t="shared" ca="1" si="740"/>
        <v>0</v>
      </c>
      <c r="W1635" s="59"/>
      <c r="X1635" s="60"/>
      <c r="Y1635" s="61">
        <v>335.73157500000002</v>
      </c>
      <c r="Z1635" s="56">
        <f t="shared" ca="1" si="747"/>
        <v>0</v>
      </c>
      <c r="AA1635" s="56">
        <f t="shared" ca="1" si="747"/>
        <v>0</v>
      </c>
      <c r="AB1635" s="56">
        <f t="shared" ca="1" si="747"/>
        <v>0</v>
      </c>
      <c r="AC1635" s="56">
        <f t="shared" ca="1" si="747"/>
        <v>0</v>
      </c>
      <c r="AD1635" s="56">
        <f t="shared" ca="1" si="747"/>
        <v>0</v>
      </c>
      <c r="AE1635" s="56">
        <f t="shared" ca="1" si="747"/>
        <v>0</v>
      </c>
      <c r="AF1635" s="56">
        <f t="shared" ca="1" si="747"/>
        <v>0</v>
      </c>
      <c r="AG1635" s="56">
        <f t="shared" ca="1" si="747"/>
        <v>0</v>
      </c>
      <c r="AH1635" s="56">
        <f t="shared" ca="1" si="747"/>
        <v>0</v>
      </c>
      <c r="AI1635" s="56">
        <f t="shared" ca="1" si="747"/>
        <v>0</v>
      </c>
      <c r="AJ1635" s="56">
        <f t="shared" ca="1" si="748"/>
        <v>0</v>
      </c>
      <c r="AK1635" s="56">
        <f t="shared" ca="1" si="748"/>
        <v>0</v>
      </c>
      <c r="AL1635" s="56">
        <f t="shared" ca="1" si="748"/>
        <v>0</v>
      </c>
      <c r="AM1635" s="56">
        <f t="shared" ca="1" si="748"/>
        <v>0</v>
      </c>
      <c r="AN1635" s="56">
        <f t="shared" ca="1" si="748"/>
        <v>0</v>
      </c>
      <c r="AO1635" s="56">
        <f t="shared" ca="1" si="748"/>
        <v>0</v>
      </c>
      <c r="AP1635" s="56">
        <f t="shared" ca="1" si="748"/>
        <v>335.73157500000002</v>
      </c>
      <c r="AQ1635" s="56">
        <f t="shared" ca="1" si="748"/>
        <v>0</v>
      </c>
      <c r="AR1635" s="56">
        <f t="shared" ca="1" si="748"/>
        <v>0</v>
      </c>
      <c r="AS1635" s="56">
        <f t="shared" ca="1" si="748"/>
        <v>0</v>
      </c>
      <c r="AT1635" s="56">
        <f t="shared" ca="1" si="749"/>
        <v>0</v>
      </c>
      <c r="AU1635" s="56">
        <f t="shared" ca="1" si="749"/>
        <v>0</v>
      </c>
      <c r="AV1635" s="56">
        <f t="shared" ca="1" si="749"/>
        <v>0</v>
      </c>
      <c r="AW1635" s="56">
        <f t="shared" ca="1" si="749"/>
        <v>0</v>
      </c>
      <c r="AX1635" s="56">
        <f t="shared" ca="1" si="749"/>
        <v>0</v>
      </c>
      <c r="AY1635" s="56">
        <f t="shared" ca="1" si="749"/>
        <v>0</v>
      </c>
      <c r="AZ1635" s="56">
        <f t="shared" ca="1" si="749"/>
        <v>0</v>
      </c>
      <c r="BA1635" s="56">
        <f t="shared" ca="1" si="749"/>
        <v>0</v>
      </c>
      <c r="BB1635" s="56">
        <f t="shared" ca="1" si="749"/>
        <v>0</v>
      </c>
      <c r="BC1635" s="56">
        <f t="shared" ca="1" si="749"/>
        <v>0</v>
      </c>
      <c r="BD1635" s="56">
        <f t="shared" ca="1" si="749"/>
        <v>0</v>
      </c>
      <c r="BE1635" s="56">
        <f t="shared" ca="1" si="749"/>
        <v>0</v>
      </c>
      <c r="BF1635" s="56">
        <f t="shared" ca="1" si="749"/>
        <v>0</v>
      </c>
      <c r="BG1635" s="56">
        <f t="shared" ca="1" si="749"/>
        <v>0</v>
      </c>
      <c r="BH1635" s="1"/>
    </row>
    <row r="1636" spans="2:60" s="4" customFormat="1" ht="12" customHeight="1" x14ac:dyDescent="0.2">
      <c r="B1636" s="3" t="s">
        <v>2652</v>
      </c>
      <c r="C1636" s="4" t="s">
        <v>2652</v>
      </c>
      <c r="E1636" s="62"/>
      <c r="F1636" s="63" t="s">
        <v>1678</v>
      </c>
      <c r="G1636" s="50" t="s">
        <v>1678</v>
      </c>
      <c r="H1636" s="50" t="s">
        <v>1678</v>
      </c>
      <c r="I1636" s="51"/>
      <c r="J1636" s="52">
        <v>30</v>
      </c>
      <c r="K1636" s="52"/>
      <c r="L1636" s="53">
        <v>43711</v>
      </c>
      <c r="M1636" s="54">
        <f t="shared" si="733"/>
        <v>2</v>
      </c>
      <c r="N1636" s="52">
        <f t="shared" si="734"/>
        <v>36</v>
      </c>
      <c r="O1636" s="55">
        <f t="shared" ca="1" si="735"/>
        <v>36</v>
      </c>
      <c r="P1636" s="55" t="str">
        <f t="shared" ca="1" si="736"/>
        <v>2019.9</v>
      </c>
      <c r="Q1636" s="56">
        <f t="shared" si="737"/>
        <v>335.73157500000002</v>
      </c>
      <c r="R1636" s="52">
        <f t="shared" ca="1" si="738"/>
        <v>-55</v>
      </c>
      <c r="S1636" s="52"/>
      <c r="T1636" s="52" t="str">
        <f t="shared" ca="1" si="739"/>
        <v/>
      </c>
      <c r="U1636" s="57" t="s">
        <v>178</v>
      </c>
      <c r="V1636" s="58">
        <f t="shared" ca="1" si="740"/>
        <v>0</v>
      </c>
      <c r="W1636" s="59"/>
      <c r="X1636" s="60"/>
      <c r="Y1636" s="61">
        <v>335.73157500000002</v>
      </c>
      <c r="Z1636" s="56">
        <f t="shared" ca="1" si="747"/>
        <v>0</v>
      </c>
      <c r="AA1636" s="56">
        <f t="shared" ca="1" si="747"/>
        <v>0</v>
      </c>
      <c r="AB1636" s="56">
        <f t="shared" ca="1" si="747"/>
        <v>0</v>
      </c>
      <c r="AC1636" s="56">
        <f t="shared" ca="1" si="747"/>
        <v>0</v>
      </c>
      <c r="AD1636" s="56">
        <f t="shared" ca="1" si="747"/>
        <v>0</v>
      </c>
      <c r="AE1636" s="56">
        <f t="shared" ca="1" si="747"/>
        <v>0</v>
      </c>
      <c r="AF1636" s="56">
        <f t="shared" ca="1" si="747"/>
        <v>0</v>
      </c>
      <c r="AG1636" s="56">
        <f t="shared" ca="1" si="747"/>
        <v>0</v>
      </c>
      <c r="AH1636" s="56">
        <f t="shared" ca="1" si="747"/>
        <v>0</v>
      </c>
      <c r="AI1636" s="56">
        <f t="shared" ca="1" si="747"/>
        <v>0</v>
      </c>
      <c r="AJ1636" s="56">
        <f t="shared" ca="1" si="748"/>
        <v>0</v>
      </c>
      <c r="AK1636" s="56">
        <f t="shared" ca="1" si="748"/>
        <v>0</v>
      </c>
      <c r="AL1636" s="56">
        <f t="shared" ca="1" si="748"/>
        <v>0</v>
      </c>
      <c r="AM1636" s="56">
        <f t="shared" ca="1" si="748"/>
        <v>0</v>
      </c>
      <c r="AN1636" s="56">
        <f t="shared" ca="1" si="748"/>
        <v>0</v>
      </c>
      <c r="AO1636" s="56">
        <f t="shared" ca="1" si="748"/>
        <v>0</v>
      </c>
      <c r="AP1636" s="56">
        <f t="shared" ca="1" si="748"/>
        <v>0</v>
      </c>
      <c r="AQ1636" s="56">
        <f t="shared" ca="1" si="748"/>
        <v>335.73157500000002</v>
      </c>
      <c r="AR1636" s="56">
        <f t="shared" ca="1" si="748"/>
        <v>0</v>
      </c>
      <c r="AS1636" s="56">
        <f t="shared" ca="1" si="748"/>
        <v>0</v>
      </c>
      <c r="AT1636" s="56">
        <f t="shared" ca="1" si="749"/>
        <v>0</v>
      </c>
      <c r="AU1636" s="56">
        <f t="shared" ca="1" si="749"/>
        <v>0</v>
      </c>
      <c r="AV1636" s="56">
        <f t="shared" ca="1" si="749"/>
        <v>0</v>
      </c>
      <c r="AW1636" s="56">
        <f t="shared" ca="1" si="749"/>
        <v>0</v>
      </c>
      <c r="AX1636" s="56">
        <f t="shared" ca="1" si="749"/>
        <v>0</v>
      </c>
      <c r="AY1636" s="56">
        <f t="shared" ca="1" si="749"/>
        <v>0</v>
      </c>
      <c r="AZ1636" s="56">
        <f t="shared" ca="1" si="749"/>
        <v>0</v>
      </c>
      <c r="BA1636" s="56">
        <f t="shared" ca="1" si="749"/>
        <v>0</v>
      </c>
      <c r="BB1636" s="56">
        <f t="shared" ca="1" si="749"/>
        <v>0</v>
      </c>
      <c r="BC1636" s="56">
        <f t="shared" ca="1" si="749"/>
        <v>0</v>
      </c>
      <c r="BD1636" s="56">
        <f t="shared" ca="1" si="749"/>
        <v>0</v>
      </c>
      <c r="BE1636" s="56">
        <f t="shared" ca="1" si="749"/>
        <v>0</v>
      </c>
      <c r="BF1636" s="56">
        <f t="shared" ca="1" si="749"/>
        <v>0</v>
      </c>
      <c r="BG1636" s="56">
        <f t="shared" ca="1" si="749"/>
        <v>0</v>
      </c>
      <c r="BH1636" s="1"/>
    </row>
    <row r="1637" spans="2:60" s="4" customFormat="1" ht="12" customHeight="1" x14ac:dyDescent="0.2">
      <c r="B1637" s="3" t="s">
        <v>2652</v>
      </c>
      <c r="C1637" s="4" t="s">
        <v>2652</v>
      </c>
      <c r="E1637" s="62"/>
      <c r="F1637" s="63" t="s">
        <v>1678</v>
      </c>
      <c r="G1637" s="50" t="s">
        <v>1678</v>
      </c>
      <c r="H1637" s="50" t="s">
        <v>1678</v>
      </c>
      <c r="I1637" s="51"/>
      <c r="J1637" s="52">
        <v>30</v>
      </c>
      <c r="K1637" s="52"/>
      <c r="L1637" s="53">
        <v>43718</v>
      </c>
      <c r="M1637" s="54">
        <f t="shared" si="733"/>
        <v>2</v>
      </c>
      <c r="N1637" s="52">
        <f t="shared" si="734"/>
        <v>37</v>
      </c>
      <c r="O1637" s="55">
        <f t="shared" ca="1" si="735"/>
        <v>37</v>
      </c>
      <c r="P1637" s="55" t="str">
        <f t="shared" ca="1" si="736"/>
        <v>2019.9</v>
      </c>
      <c r="Q1637" s="56">
        <f t="shared" si="737"/>
        <v>3723.2069250000004</v>
      </c>
      <c r="R1637" s="52">
        <f t="shared" ca="1" si="738"/>
        <v>-62</v>
      </c>
      <c r="S1637" s="52"/>
      <c r="T1637" s="52" t="str">
        <f t="shared" ca="1" si="739"/>
        <v/>
      </c>
      <c r="U1637" s="57" t="s">
        <v>178</v>
      </c>
      <c r="V1637" s="58">
        <f t="shared" ca="1" si="740"/>
        <v>0</v>
      </c>
      <c r="W1637" s="59"/>
      <c r="X1637" s="60"/>
      <c r="Y1637" s="61">
        <v>3723.2069250000004</v>
      </c>
      <c r="Z1637" s="56">
        <f t="shared" ca="1" si="747"/>
        <v>0</v>
      </c>
      <c r="AA1637" s="56">
        <f t="shared" ca="1" si="747"/>
        <v>0</v>
      </c>
      <c r="AB1637" s="56">
        <f t="shared" ca="1" si="747"/>
        <v>0</v>
      </c>
      <c r="AC1637" s="56">
        <f t="shared" ca="1" si="747"/>
        <v>0</v>
      </c>
      <c r="AD1637" s="56">
        <f t="shared" ca="1" si="747"/>
        <v>0</v>
      </c>
      <c r="AE1637" s="56">
        <f t="shared" ca="1" si="747"/>
        <v>0</v>
      </c>
      <c r="AF1637" s="56">
        <f t="shared" ca="1" si="747"/>
        <v>0</v>
      </c>
      <c r="AG1637" s="56">
        <f t="shared" ca="1" si="747"/>
        <v>0</v>
      </c>
      <c r="AH1637" s="56">
        <f t="shared" ca="1" si="747"/>
        <v>0</v>
      </c>
      <c r="AI1637" s="56">
        <f t="shared" ca="1" si="747"/>
        <v>0</v>
      </c>
      <c r="AJ1637" s="56">
        <f t="shared" ca="1" si="748"/>
        <v>0</v>
      </c>
      <c r="AK1637" s="56">
        <f t="shared" ca="1" si="748"/>
        <v>0</v>
      </c>
      <c r="AL1637" s="56">
        <f t="shared" ca="1" si="748"/>
        <v>0</v>
      </c>
      <c r="AM1637" s="56">
        <f t="shared" ca="1" si="748"/>
        <v>0</v>
      </c>
      <c r="AN1637" s="56">
        <f t="shared" ca="1" si="748"/>
        <v>0</v>
      </c>
      <c r="AO1637" s="56">
        <f t="shared" ca="1" si="748"/>
        <v>0</v>
      </c>
      <c r="AP1637" s="56">
        <f t="shared" ca="1" si="748"/>
        <v>0</v>
      </c>
      <c r="AQ1637" s="56">
        <f t="shared" ca="1" si="748"/>
        <v>0</v>
      </c>
      <c r="AR1637" s="56">
        <f t="shared" ca="1" si="748"/>
        <v>3723.2069250000004</v>
      </c>
      <c r="AS1637" s="56">
        <f t="shared" ca="1" si="748"/>
        <v>0</v>
      </c>
      <c r="AT1637" s="56">
        <f t="shared" ca="1" si="749"/>
        <v>0</v>
      </c>
      <c r="AU1637" s="56">
        <f t="shared" ca="1" si="749"/>
        <v>0</v>
      </c>
      <c r="AV1637" s="56">
        <f t="shared" ca="1" si="749"/>
        <v>0</v>
      </c>
      <c r="AW1637" s="56">
        <f t="shared" ca="1" si="749"/>
        <v>0</v>
      </c>
      <c r="AX1637" s="56">
        <f t="shared" ca="1" si="749"/>
        <v>0</v>
      </c>
      <c r="AY1637" s="56">
        <f t="shared" ca="1" si="749"/>
        <v>0</v>
      </c>
      <c r="AZ1637" s="56">
        <f t="shared" ca="1" si="749"/>
        <v>0</v>
      </c>
      <c r="BA1637" s="56">
        <f t="shared" ca="1" si="749"/>
        <v>0</v>
      </c>
      <c r="BB1637" s="56">
        <f t="shared" ca="1" si="749"/>
        <v>0</v>
      </c>
      <c r="BC1637" s="56">
        <f t="shared" ca="1" si="749"/>
        <v>0</v>
      </c>
      <c r="BD1637" s="56">
        <f t="shared" ca="1" si="749"/>
        <v>0</v>
      </c>
      <c r="BE1637" s="56">
        <f t="shared" ca="1" si="749"/>
        <v>0</v>
      </c>
      <c r="BF1637" s="56">
        <f t="shared" ca="1" si="749"/>
        <v>0</v>
      </c>
      <c r="BG1637" s="56">
        <f t="shared" ca="1" si="749"/>
        <v>0</v>
      </c>
      <c r="BH1637" s="1"/>
    </row>
    <row r="1638" spans="2:60" s="4" customFormat="1" ht="12" customHeight="1" x14ac:dyDescent="0.2">
      <c r="B1638" s="3" t="s">
        <v>2652</v>
      </c>
      <c r="C1638" s="4" t="s">
        <v>2652</v>
      </c>
      <c r="E1638" s="62"/>
      <c r="F1638" s="63" t="s">
        <v>1678</v>
      </c>
      <c r="G1638" s="50" t="s">
        <v>1678</v>
      </c>
      <c r="H1638" s="50" t="s">
        <v>1678</v>
      </c>
      <c r="I1638" s="51"/>
      <c r="J1638" s="52">
        <v>30</v>
      </c>
      <c r="K1638" s="52"/>
      <c r="L1638" s="53">
        <v>43725</v>
      </c>
      <c r="M1638" s="54">
        <f t="shared" si="733"/>
        <v>2</v>
      </c>
      <c r="N1638" s="52">
        <f t="shared" si="734"/>
        <v>38</v>
      </c>
      <c r="O1638" s="55">
        <f t="shared" ca="1" si="735"/>
        <v>38</v>
      </c>
      <c r="P1638" s="55" t="str">
        <f t="shared" ca="1" si="736"/>
        <v>2019.9</v>
      </c>
      <c r="Q1638" s="56">
        <f t="shared" si="737"/>
        <v>335.73157500000002</v>
      </c>
      <c r="R1638" s="52">
        <f t="shared" ca="1" si="738"/>
        <v>-69</v>
      </c>
      <c r="S1638" s="52"/>
      <c r="T1638" s="52" t="str">
        <f t="shared" ca="1" si="739"/>
        <v/>
      </c>
      <c r="U1638" s="57" t="s">
        <v>178</v>
      </c>
      <c r="V1638" s="58">
        <f t="shared" ca="1" si="740"/>
        <v>0</v>
      </c>
      <c r="W1638" s="59"/>
      <c r="X1638" s="60"/>
      <c r="Y1638" s="61">
        <v>335.73157500000002</v>
      </c>
      <c r="Z1638" s="56">
        <f t="shared" ca="1" si="747"/>
        <v>0</v>
      </c>
      <c r="AA1638" s="56">
        <f t="shared" ca="1" si="747"/>
        <v>0</v>
      </c>
      <c r="AB1638" s="56">
        <f t="shared" ca="1" si="747"/>
        <v>0</v>
      </c>
      <c r="AC1638" s="56">
        <f t="shared" ca="1" si="747"/>
        <v>0</v>
      </c>
      <c r="AD1638" s="56">
        <f t="shared" ca="1" si="747"/>
        <v>0</v>
      </c>
      <c r="AE1638" s="56">
        <f t="shared" ca="1" si="747"/>
        <v>0</v>
      </c>
      <c r="AF1638" s="56">
        <f t="shared" ca="1" si="747"/>
        <v>0</v>
      </c>
      <c r="AG1638" s="56">
        <f t="shared" ca="1" si="747"/>
        <v>0</v>
      </c>
      <c r="AH1638" s="56">
        <f t="shared" ca="1" si="747"/>
        <v>0</v>
      </c>
      <c r="AI1638" s="56">
        <f t="shared" ca="1" si="747"/>
        <v>0</v>
      </c>
      <c r="AJ1638" s="56">
        <f t="shared" ca="1" si="748"/>
        <v>0</v>
      </c>
      <c r="AK1638" s="56">
        <f t="shared" ca="1" si="748"/>
        <v>0</v>
      </c>
      <c r="AL1638" s="56">
        <f t="shared" ca="1" si="748"/>
        <v>0</v>
      </c>
      <c r="AM1638" s="56">
        <f t="shared" ca="1" si="748"/>
        <v>0</v>
      </c>
      <c r="AN1638" s="56">
        <f t="shared" ca="1" si="748"/>
        <v>0</v>
      </c>
      <c r="AO1638" s="56">
        <f t="shared" ca="1" si="748"/>
        <v>0</v>
      </c>
      <c r="AP1638" s="56">
        <f t="shared" ca="1" si="748"/>
        <v>0</v>
      </c>
      <c r="AQ1638" s="56">
        <f t="shared" ca="1" si="748"/>
        <v>0</v>
      </c>
      <c r="AR1638" s="56">
        <f t="shared" ca="1" si="748"/>
        <v>0</v>
      </c>
      <c r="AS1638" s="56">
        <f t="shared" ca="1" si="748"/>
        <v>335.73157500000002</v>
      </c>
      <c r="AT1638" s="56">
        <f t="shared" ca="1" si="749"/>
        <v>0</v>
      </c>
      <c r="AU1638" s="56">
        <f t="shared" ca="1" si="749"/>
        <v>0</v>
      </c>
      <c r="AV1638" s="56">
        <f t="shared" ca="1" si="749"/>
        <v>0</v>
      </c>
      <c r="AW1638" s="56">
        <f t="shared" ca="1" si="749"/>
        <v>0</v>
      </c>
      <c r="AX1638" s="56">
        <f t="shared" ca="1" si="749"/>
        <v>0</v>
      </c>
      <c r="AY1638" s="56">
        <f t="shared" ca="1" si="749"/>
        <v>0</v>
      </c>
      <c r="AZ1638" s="56">
        <f t="shared" ca="1" si="749"/>
        <v>0</v>
      </c>
      <c r="BA1638" s="56">
        <f t="shared" ca="1" si="749"/>
        <v>0</v>
      </c>
      <c r="BB1638" s="56">
        <f t="shared" ca="1" si="749"/>
        <v>0</v>
      </c>
      <c r="BC1638" s="56">
        <f t="shared" ca="1" si="749"/>
        <v>0</v>
      </c>
      <c r="BD1638" s="56">
        <f t="shared" ca="1" si="749"/>
        <v>0</v>
      </c>
      <c r="BE1638" s="56">
        <f t="shared" ca="1" si="749"/>
        <v>0</v>
      </c>
      <c r="BF1638" s="56">
        <f t="shared" ca="1" si="749"/>
        <v>0</v>
      </c>
      <c r="BG1638" s="56">
        <f t="shared" ca="1" si="749"/>
        <v>0</v>
      </c>
      <c r="BH1638" s="1"/>
    </row>
    <row r="1639" spans="2:60" s="4" customFormat="1" ht="12" customHeight="1" x14ac:dyDescent="0.2">
      <c r="B1639" s="3" t="s">
        <v>2652</v>
      </c>
      <c r="C1639" s="4" t="s">
        <v>2652</v>
      </c>
      <c r="E1639" s="62"/>
      <c r="F1639" s="63" t="s">
        <v>1678</v>
      </c>
      <c r="G1639" s="50" t="s">
        <v>1678</v>
      </c>
      <c r="H1639" s="50" t="s">
        <v>1678</v>
      </c>
      <c r="I1639" s="51"/>
      <c r="J1639" s="52">
        <v>30</v>
      </c>
      <c r="K1639" s="52"/>
      <c r="L1639" s="53">
        <v>43732</v>
      </c>
      <c r="M1639" s="54">
        <f t="shared" si="733"/>
        <v>2</v>
      </c>
      <c r="N1639" s="52">
        <f t="shared" si="734"/>
        <v>39</v>
      </c>
      <c r="O1639" s="55">
        <f t="shared" ca="1" si="735"/>
        <v>39</v>
      </c>
      <c r="P1639" s="55" t="str">
        <f t="shared" ca="1" si="736"/>
        <v>2019.9</v>
      </c>
      <c r="Q1639" s="56">
        <f t="shared" si="737"/>
        <v>335.73157500000002</v>
      </c>
      <c r="R1639" s="52">
        <f t="shared" ca="1" si="738"/>
        <v>-76</v>
      </c>
      <c r="S1639" s="52"/>
      <c r="T1639" s="52" t="str">
        <f t="shared" ca="1" si="739"/>
        <v/>
      </c>
      <c r="U1639" s="57" t="s">
        <v>178</v>
      </c>
      <c r="V1639" s="58">
        <f t="shared" ca="1" si="740"/>
        <v>0</v>
      </c>
      <c r="W1639" s="59"/>
      <c r="X1639" s="60"/>
      <c r="Y1639" s="61">
        <v>335.73157500000002</v>
      </c>
      <c r="Z1639" s="56">
        <f t="shared" ca="1" si="747"/>
        <v>0</v>
      </c>
      <c r="AA1639" s="56">
        <f t="shared" ca="1" si="747"/>
        <v>0</v>
      </c>
      <c r="AB1639" s="56">
        <f t="shared" ca="1" si="747"/>
        <v>0</v>
      </c>
      <c r="AC1639" s="56">
        <f t="shared" ca="1" si="747"/>
        <v>0</v>
      </c>
      <c r="AD1639" s="56">
        <f t="shared" ca="1" si="747"/>
        <v>0</v>
      </c>
      <c r="AE1639" s="56">
        <f t="shared" ca="1" si="747"/>
        <v>0</v>
      </c>
      <c r="AF1639" s="56">
        <f t="shared" ca="1" si="747"/>
        <v>0</v>
      </c>
      <c r="AG1639" s="56">
        <f t="shared" ca="1" si="747"/>
        <v>0</v>
      </c>
      <c r="AH1639" s="56">
        <f t="shared" ca="1" si="747"/>
        <v>0</v>
      </c>
      <c r="AI1639" s="56">
        <f t="shared" ca="1" si="747"/>
        <v>0</v>
      </c>
      <c r="AJ1639" s="56">
        <f t="shared" ca="1" si="748"/>
        <v>0</v>
      </c>
      <c r="AK1639" s="56">
        <f t="shared" ca="1" si="748"/>
        <v>0</v>
      </c>
      <c r="AL1639" s="56">
        <f t="shared" ca="1" si="748"/>
        <v>0</v>
      </c>
      <c r="AM1639" s="56">
        <f t="shared" ca="1" si="748"/>
        <v>0</v>
      </c>
      <c r="AN1639" s="56">
        <f t="shared" ca="1" si="748"/>
        <v>0</v>
      </c>
      <c r="AO1639" s="56">
        <f t="shared" ca="1" si="748"/>
        <v>0</v>
      </c>
      <c r="AP1639" s="56">
        <f t="shared" ca="1" si="748"/>
        <v>0</v>
      </c>
      <c r="AQ1639" s="56">
        <f t="shared" ca="1" si="748"/>
        <v>0</v>
      </c>
      <c r="AR1639" s="56">
        <f t="shared" ca="1" si="748"/>
        <v>0</v>
      </c>
      <c r="AS1639" s="56">
        <f t="shared" ca="1" si="748"/>
        <v>0</v>
      </c>
      <c r="AT1639" s="56">
        <f t="shared" ca="1" si="749"/>
        <v>335.73157500000002</v>
      </c>
      <c r="AU1639" s="56">
        <f t="shared" ca="1" si="749"/>
        <v>0</v>
      </c>
      <c r="AV1639" s="56">
        <f t="shared" ca="1" si="749"/>
        <v>0</v>
      </c>
      <c r="AW1639" s="56">
        <f t="shared" ca="1" si="749"/>
        <v>0</v>
      </c>
      <c r="AX1639" s="56">
        <f t="shared" ca="1" si="749"/>
        <v>0</v>
      </c>
      <c r="AY1639" s="56">
        <f t="shared" ca="1" si="749"/>
        <v>0</v>
      </c>
      <c r="AZ1639" s="56">
        <f t="shared" ca="1" si="749"/>
        <v>0</v>
      </c>
      <c r="BA1639" s="56">
        <f t="shared" ca="1" si="749"/>
        <v>0</v>
      </c>
      <c r="BB1639" s="56">
        <f t="shared" ca="1" si="749"/>
        <v>0</v>
      </c>
      <c r="BC1639" s="56">
        <f t="shared" ca="1" si="749"/>
        <v>0</v>
      </c>
      <c r="BD1639" s="56">
        <f t="shared" ca="1" si="749"/>
        <v>0</v>
      </c>
      <c r="BE1639" s="56">
        <f t="shared" ca="1" si="749"/>
        <v>0</v>
      </c>
      <c r="BF1639" s="56">
        <f t="shared" ca="1" si="749"/>
        <v>0</v>
      </c>
      <c r="BG1639" s="56">
        <f t="shared" ca="1" si="749"/>
        <v>0</v>
      </c>
      <c r="BH1639" s="1"/>
    </row>
    <row r="1640" spans="2:60" s="4" customFormat="1" ht="12" customHeight="1" x14ac:dyDescent="0.2">
      <c r="B1640" s="3" t="s">
        <v>2652</v>
      </c>
      <c r="C1640" s="4" t="s">
        <v>2652</v>
      </c>
      <c r="E1640" s="62"/>
      <c r="F1640" s="63" t="s">
        <v>1678</v>
      </c>
      <c r="G1640" s="50" t="s">
        <v>1678</v>
      </c>
      <c r="H1640" s="50" t="s">
        <v>1678</v>
      </c>
      <c r="I1640" s="51"/>
      <c r="J1640" s="52">
        <v>30</v>
      </c>
      <c r="K1640" s="52"/>
      <c r="L1640" s="53">
        <v>43739</v>
      </c>
      <c r="M1640" s="54">
        <f t="shared" si="733"/>
        <v>2</v>
      </c>
      <c r="N1640" s="52">
        <f t="shared" si="734"/>
        <v>40</v>
      </c>
      <c r="O1640" s="55">
        <f t="shared" ca="1" si="735"/>
        <v>40</v>
      </c>
      <c r="P1640" s="55" t="str">
        <f t="shared" ca="1" si="736"/>
        <v>2019.10</v>
      </c>
      <c r="Q1640" s="56">
        <f t="shared" si="737"/>
        <v>268.58526000000006</v>
      </c>
      <c r="R1640" s="52">
        <f t="shared" ca="1" si="738"/>
        <v>-83</v>
      </c>
      <c r="S1640" s="52"/>
      <c r="T1640" s="52" t="str">
        <f t="shared" ca="1" si="739"/>
        <v/>
      </c>
      <c r="U1640" s="57" t="s">
        <v>178</v>
      </c>
      <c r="V1640" s="58">
        <f t="shared" ca="1" si="740"/>
        <v>0</v>
      </c>
      <c r="W1640" s="59"/>
      <c r="X1640" s="60"/>
      <c r="Y1640" s="61">
        <v>268.58526000000006</v>
      </c>
      <c r="Z1640" s="56">
        <f t="shared" ca="1" si="747"/>
        <v>0</v>
      </c>
      <c r="AA1640" s="56">
        <f t="shared" ca="1" si="747"/>
        <v>0</v>
      </c>
      <c r="AB1640" s="56">
        <f t="shared" ca="1" si="747"/>
        <v>0</v>
      </c>
      <c r="AC1640" s="56">
        <f t="shared" ca="1" si="747"/>
        <v>0</v>
      </c>
      <c r="AD1640" s="56">
        <f t="shared" ca="1" si="747"/>
        <v>0</v>
      </c>
      <c r="AE1640" s="56">
        <f t="shared" ca="1" si="747"/>
        <v>0</v>
      </c>
      <c r="AF1640" s="56">
        <f t="shared" ca="1" si="747"/>
        <v>0</v>
      </c>
      <c r="AG1640" s="56">
        <f t="shared" ca="1" si="747"/>
        <v>0</v>
      </c>
      <c r="AH1640" s="56">
        <f t="shared" ca="1" si="747"/>
        <v>0</v>
      </c>
      <c r="AI1640" s="56">
        <f t="shared" ca="1" si="747"/>
        <v>0</v>
      </c>
      <c r="AJ1640" s="56">
        <f t="shared" ca="1" si="748"/>
        <v>0</v>
      </c>
      <c r="AK1640" s="56">
        <f t="shared" ca="1" si="748"/>
        <v>0</v>
      </c>
      <c r="AL1640" s="56">
        <f t="shared" ca="1" si="748"/>
        <v>0</v>
      </c>
      <c r="AM1640" s="56">
        <f t="shared" ca="1" si="748"/>
        <v>0</v>
      </c>
      <c r="AN1640" s="56">
        <f t="shared" ca="1" si="748"/>
        <v>0</v>
      </c>
      <c r="AO1640" s="56">
        <f t="shared" ca="1" si="748"/>
        <v>0</v>
      </c>
      <c r="AP1640" s="56">
        <f t="shared" ca="1" si="748"/>
        <v>0</v>
      </c>
      <c r="AQ1640" s="56">
        <f t="shared" ca="1" si="748"/>
        <v>0</v>
      </c>
      <c r="AR1640" s="56">
        <f t="shared" ca="1" si="748"/>
        <v>0</v>
      </c>
      <c r="AS1640" s="56">
        <f t="shared" ca="1" si="748"/>
        <v>0</v>
      </c>
      <c r="AT1640" s="56">
        <f t="shared" ca="1" si="749"/>
        <v>0</v>
      </c>
      <c r="AU1640" s="56">
        <f t="shared" ca="1" si="749"/>
        <v>268.58526000000006</v>
      </c>
      <c r="AV1640" s="56">
        <f t="shared" ca="1" si="749"/>
        <v>0</v>
      </c>
      <c r="AW1640" s="56">
        <f t="shared" ca="1" si="749"/>
        <v>0</v>
      </c>
      <c r="AX1640" s="56">
        <f t="shared" ca="1" si="749"/>
        <v>0</v>
      </c>
      <c r="AY1640" s="56">
        <f t="shared" ca="1" si="749"/>
        <v>0</v>
      </c>
      <c r="AZ1640" s="56">
        <f t="shared" ca="1" si="749"/>
        <v>0</v>
      </c>
      <c r="BA1640" s="56">
        <f t="shared" ca="1" si="749"/>
        <v>0</v>
      </c>
      <c r="BB1640" s="56">
        <f t="shared" ca="1" si="749"/>
        <v>0</v>
      </c>
      <c r="BC1640" s="56">
        <f t="shared" ca="1" si="749"/>
        <v>0</v>
      </c>
      <c r="BD1640" s="56">
        <f t="shared" ca="1" si="749"/>
        <v>0</v>
      </c>
      <c r="BE1640" s="56">
        <f t="shared" ca="1" si="749"/>
        <v>0</v>
      </c>
      <c r="BF1640" s="56">
        <f t="shared" ca="1" si="749"/>
        <v>0</v>
      </c>
      <c r="BG1640" s="56">
        <f t="shared" ca="1" si="749"/>
        <v>0</v>
      </c>
      <c r="BH1640" s="1"/>
    </row>
    <row r="1641" spans="2:60" s="4" customFormat="1" ht="12" customHeight="1" x14ac:dyDescent="0.2">
      <c r="B1641" s="3" t="s">
        <v>2652</v>
      </c>
      <c r="C1641" s="4" t="s">
        <v>2652</v>
      </c>
      <c r="E1641" s="62"/>
      <c r="F1641" s="63" t="s">
        <v>1678</v>
      </c>
      <c r="G1641" s="50" t="s">
        <v>1678</v>
      </c>
      <c r="H1641" s="50" t="s">
        <v>1678</v>
      </c>
      <c r="I1641" s="51"/>
      <c r="J1641" s="52">
        <v>30</v>
      </c>
      <c r="K1641" s="52"/>
      <c r="L1641" s="53">
        <v>43746</v>
      </c>
      <c r="M1641" s="54">
        <f t="shared" si="733"/>
        <v>2</v>
      </c>
      <c r="N1641" s="52">
        <f t="shared" si="734"/>
        <v>41</v>
      </c>
      <c r="O1641" s="55">
        <f t="shared" ca="1" si="735"/>
        <v>41</v>
      </c>
      <c r="P1641" s="55" t="str">
        <f t="shared" ca="1" si="736"/>
        <v>2019.10</v>
      </c>
      <c r="Q1641" s="56">
        <f t="shared" si="737"/>
        <v>268.58526000000006</v>
      </c>
      <c r="R1641" s="52">
        <f t="shared" ca="1" si="738"/>
        <v>-90</v>
      </c>
      <c r="S1641" s="52"/>
      <c r="T1641" s="52" t="str">
        <f t="shared" ca="1" si="739"/>
        <v/>
      </c>
      <c r="U1641" s="57" t="s">
        <v>178</v>
      </c>
      <c r="V1641" s="58">
        <f t="shared" ca="1" si="740"/>
        <v>0</v>
      </c>
      <c r="W1641" s="59"/>
      <c r="X1641" s="60"/>
      <c r="Y1641" s="61">
        <v>268.58526000000006</v>
      </c>
      <c r="Z1641" s="56">
        <f t="shared" ca="1" si="747"/>
        <v>0</v>
      </c>
      <c r="AA1641" s="56">
        <f t="shared" ca="1" si="747"/>
        <v>0</v>
      </c>
      <c r="AB1641" s="56">
        <f t="shared" ca="1" si="747"/>
        <v>0</v>
      </c>
      <c r="AC1641" s="56">
        <f t="shared" ca="1" si="747"/>
        <v>0</v>
      </c>
      <c r="AD1641" s="56">
        <f t="shared" ca="1" si="747"/>
        <v>0</v>
      </c>
      <c r="AE1641" s="56">
        <f t="shared" ca="1" si="747"/>
        <v>0</v>
      </c>
      <c r="AF1641" s="56">
        <f t="shared" ca="1" si="747"/>
        <v>0</v>
      </c>
      <c r="AG1641" s="56">
        <f t="shared" ca="1" si="747"/>
        <v>0</v>
      </c>
      <c r="AH1641" s="56">
        <f t="shared" ca="1" si="747"/>
        <v>0</v>
      </c>
      <c r="AI1641" s="56">
        <f t="shared" ca="1" si="747"/>
        <v>0</v>
      </c>
      <c r="AJ1641" s="56">
        <f t="shared" ca="1" si="748"/>
        <v>0</v>
      </c>
      <c r="AK1641" s="56">
        <f t="shared" ca="1" si="748"/>
        <v>0</v>
      </c>
      <c r="AL1641" s="56">
        <f t="shared" ca="1" si="748"/>
        <v>0</v>
      </c>
      <c r="AM1641" s="56">
        <f t="shared" ca="1" si="748"/>
        <v>0</v>
      </c>
      <c r="AN1641" s="56">
        <f t="shared" ca="1" si="748"/>
        <v>0</v>
      </c>
      <c r="AO1641" s="56">
        <f t="shared" ca="1" si="748"/>
        <v>0</v>
      </c>
      <c r="AP1641" s="56">
        <f t="shared" ca="1" si="748"/>
        <v>0</v>
      </c>
      <c r="AQ1641" s="56">
        <f t="shared" ca="1" si="748"/>
        <v>0</v>
      </c>
      <c r="AR1641" s="56">
        <f t="shared" ca="1" si="748"/>
        <v>0</v>
      </c>
      <c r="AS1641" s="56">
        <f t="shared" ca="1" si="748"/>
        <v>0</v>
      </c>
      <c r="AT1641" s="56">
        <f t="shared" ca="1" si="749"/>
        <v>0</v>
      </c>
      <c r="AU1641" s="56">
        <f t="shared" ca="1" si="749"/>
        <v>0</v>
      </c>
      <c r="AV1641" s="56">
        <f t="shared" ca="1" si="749"/>
        <v>268.58526000000006</v>
      </c>
      <c r="AW1641" s="56">
        <f t="shared" ca="1" si="749"/>
        <v>0</v>
      </c>
      <c r="AX1641" s="56">
        <f t="shared" ca="1" si="749"/>
        <v>0</v>
      </c>
      <c r="AY1641" s="56">
        <f t="shared" ca="1" si="749"/>
        <v>0</v>
      </c>
      <c r="AZ1641" s="56">
        <f t="shared" ca="1" si="749"/>
        <v>0</v>
      </c>
      <c r="BA1641" s="56">
        <f t="shared" ca="1" si="749"/>
        <v>0</v>
      </c>
      <c r="BB1641" s="56">
        <f t="shared" ca="1" si="749"/>
        <v>0</v>
      </c>
      <c r="BC1641" s="56">
        <f t="shared" ca="1" si="749"/>
        <v>0</v>
      </c>
      <c r="BD1641" s="56">
        <f t="shared" ca="1" si="749"/>
        <v>0</v>
      </c>
      <c r="BE1641" s="56">
        <f t="shared" ca="1" si="749"/>
        <v>0</v>
      </c>
      <c r="BF1641" s="56">
        <f t="shared" ca="1" si="749"/>
        <v>0</v>
      </c>
      <c r="BG1641" s="56">
        <f t="shared" ca="1" si="749"/>
        <v>0</v>
      </c>
      <c r="BH1641" s="1"/>
    </row>
    <row r="1642" spans="2:60" s="4" customFormat="1" ht="12" customHeight="1" x14ac:dyDescent="0.2">
      <c r="B1642" s="3" t="s">
        <v>2652</v>
      </c>
      <c r="C1642" s="4" t="s">
        <v>2652</v>
      </c>
      <c r="E1642" s="62"/>
      <c r="F1642" s="63" t="s">
        <v>1678</v>
      </c>
      <c r="G1642" s="50" t="s">
        <v>1678</v>
      </c>
      <c r="H1642" s="50" t="s">
        <v>1678</v>
      </c>
      <c r="I1642" s="51"/>
      <c r="J1642" s="52">
        <v>30</v>
      </c>
      <c r="K1642" s="52"/>
      <c r="L1642" s="53">
        <v>43753</v>
      </c>
      <c r="M1642" s="54">
        <f t="shared" si="733"/>
        <v>2</v>
      </c>
      <c r="N1642" s="52">
        <f t="shared" si="734"/>
        <v>42</v>
      </c>
      <c r="O1642" s="55">
        <f t="shared" ca="1" si="735"/>
        <v>42</v>
      </c>
      <c r="P1642" s="55" t="str">
        <f t="shared" ca="1" si="736"/>
        <v>2019.10</v>
      </c>
      <c r="Q1642" s="56">
        <f t="shared" si="737"/>
        <v>3656.0606099999995</v>
      </c>
      <c r="R1642" s="52">
        <f t="shared" ca="1" si="738"/>
        <v>-97</v>
      </c>
      <c r="S1642" s="52"/>
      <c r="T1642" s="52" t="str">
        <f t="shared" ca="1" si="739"/>
        <v/>
      </c>
      <c r="U1642" s="57" t="s">
        <v>178</v>
      </c>
      <c r="V1642" s="58">
        <f t="shared" ca="1" si="740"/>
        <v>0</v>
      </c>
      <c r="W1642" s="59"/>
      <c r="X1642" s="60"/>
      <c r="Y1642" s="61">
        <v>3656.0606099999995</v>
      </c>
      <c r="Z1642" s="56">
        <f t="shared" ca="1" si="747"/>
        <v>0</v>
      </c>
      <c r="AA1642" s="56">
        <f t="shared" ca="1" si="747"/>
        <v>0</v>
      </c>
      <c r="AB1642" s="56">
        <f t="shared" ca="1" si="747"/>
        <v>0</v>
      </c>
      <c r="AC1642" s="56">
        <f t="shared" ca="1" si="747"/>
        <v>0</v>
      </c>
      <c r="AD1642" s="56">
        <f t="shared" ca="1" si="747"/>
        <v>0</v>
      </c>
      <c r="AE1642" s="56">
        <f t="shared" ca="1" si="747"/>
        <v>0</v>
      </c>
      <c r="AF1642" s="56">
        <f t="shared" ca="1" si="747"/>
        <v>0</v>
      </c>
      <c r="AG1642" s="56">
        <f t="shared" ca="1" si="747"/>
        <v>0</v>
      </c>
      <c r="AH1642" s="56">
        <f t="shared" ca="1" si="747"/>
        <v>0</v>
      </c>
      <c r="AI1642" s="56">
        <f t="shared" ca="1" si="747"/>
        <v>0</v>
      </c>
      <c r="AJ1642" s="56">
        <f t="shared" ca="1" si="748"/>
        <v>0</v>
      </c>
      <c r="AK1642" s="56">
        <f t="shared" ca="1" si="748"/>
        <v>0</v>
      </c>
      <c r="AL1642" s="56">
        <f t="shared" ca="1" si="748"/>
        <v>0</v>
      </c>
      <c r="AM1642" s="56">
        <f t="shared" ca="1" si="748"/>
        <v>0</v>
      </c>
      <c r="AN1642" s="56">
        <f t="shared" ca="1" si="748"/>
        <v>0</v>
      </c>
      <c r="AO1642" s="56">
        <f t="shared" ca="1" si="748"/>
        <v>0</v>
      </c>
      <c r="AP1642" s="56">
        <f t="shared" ca="1" si="748"/>
        <v>0</v>
      </c>
      <c r="AQ1642" s="56">
        <f t="shared" ca="1" si="748"/>
        <v>0</v>
      </c>
      <c r="AR1642" s="56">
        <f t="shared" ca="1" si="748"/>
        <v>0</v>
      </c>
      <c r="AS1642" s="56">
        <f t="shared" ca="1" si="748"/>
        <v>0</v>
      </c>
      <c r="AT1642" s="56">
        <f t="shared" ca="1" si="749"/>
        <v>0</v>
      </c>
      <c r="AU1642" s="56">
        <f t="shared" ca="1" si="749"/>
        <v>0</v>
      </c>
      <c r="AV1642" s="56">
        <f t="shared" ca="1" si="749"/>
        <v>0</v>
      </c>
      <c r="AW1642" s="56">
        <f t="shared" ca="1" si="749"/>
        <v>3656.0606099999995</v>
      </c>
      <c r="AX1642" s="56">
        <f t="shared" ca="1" si="749"/>
        <v>0</v>
      </c>
      <c r="AY1642" s="56">
        <f t="shared" ca="1" si="749"/>
        <v>0</v>
      </c>
      <c r="AZ1642" s="56">
        <f t="shared" ca="1" si="749"/>
        <v>0</v>
      </c>
      <c r="BA1642" s="56">
        <f t="shared" ca="1" si="749"/>
        <v>0</v>
      </c>
      <c r="BB1642" s="56">
        <f t="shared" ca="1" si="749"/>
        <v>0</v>
      </c>
      <c r="BC1642" s="56">
        <f t="shared" ca="1" si="749"/>
        <v>0</v>
      </c>
      <c r="BD1642" s="56">
        <f t="shared" ca="1" si="749"/>
        <v>0</v>
      </c>
      <c r="BE1642" s="56">
        <f t="shared" ca="1" si="749"/>
        <v>0</v>
      </c>
      <c r="BF1642" s="56">
        <f t="shared" ca="1" si="749"/>
        <v>0</v>
      </c>
      <c r="BG1642" s="56">
        <f t="shared" ca="1" si="749"/>
        <v>0</v>
      </c>
      <c r="BH1642" s="1"/>
    </row>
    <row r="1643" spans="2:60" s="4" customFormat="1" ht="12" customHeight="1" x14ac:dyDescent="0.2">
      <c r="B1643" s="3" t="s">
        <v>2652</v>
      </c>
      <c r="C1643" s="4" t="s">
        <v>2652</v>
      </c>
      <c r="E1643" s="62"/>
      <c r="F1643" s="63" t="s">
        <v>1678</v>
      </c>
      <c r="G1643" s="50" t="s">
        <v>1678</v>
      </c>
      <c r="H1643" s="50" t="s">
        <v>1678</v>
      </c>
      <c r="I1643" s="51"/>
      <c r="J1643" s="52">
        <v>30</v>
      </c>
      <c r="K1643" s="52"/>
      <c r="L1643" s="53">
        <v>43760</v>
      </c>
      <c r="M1643" s="54">
        <f t="shared" si="733"/>
        <v>2</v>
      </c>
      <c r="N1643" s="52">
        <f t="shared" si="734"/>
        <v>43</v>
      </c>
      <c r="O1643" s="55">
        <f t="shared" ca="1" si="735"/>
        <v>43</v>
      </c>
      <c r="P1643" s="55" t="str">
        <f t="shared" ca="1" si="736"/>
        <v>2019.10</v>
      </c>
      <c r="Q1643" s="56">
        <f t="shared" si="737"/>
        <v>268.58526000000006</v>
      </c>
      <c r="R1643" s="52">
        <f t="shared" ca="1" si="738"/>
        <v>-104</v>
      </c>
      <c r="S1643" s="52"/>
      <c r="T1643" s="52" t="str">
        <f t="shared" ca="1" si="739"/>
        <v/>
      </c>
      <c r="U1643" s="57" t="s">
        <v>178</v>
      </c>
      <c r="V1643" s="58">
        <f t="shared" ca="1" si="740"/>
        <v>0</v>
      </c>
      <c r="W1643" s="59"/>
      <c r="X1643" s="60"/>
      <c r="Y1643" s="61">
        <v>268.58526000000006</v>
      </c>
      <c r="Z1643" s="56">
        <f t="shared" ca="1" si="747"/>
        <v>0</v>
      </c>
      <c r="AA1643" s="56">
        <f t="shared" ca="1" si="747"/>
        <v>0</v>
      </c>
      <c r="AB1643" s="56">
        <f t="shared" ca="1" si="747"/>
        <v>0</v>
      </c>
      <c r="AC1643" s="56">
        <f t="shared" ca="1" si="747"/>
        <v>0</v>
      </c>
      <c r="AD1643" s="56">
        <f t="shared" ca="1" si="747"/>
        <v>0</v>
      </c>
      <c r="AE1643" s="56">
        <f t="shared" ca="1" si="747"/>
        <v>0</v>
      </c>
      <c r="AF1643" s="56">
        <f t="shared" ca="1" si="747"/>
        <v>0</v>
      </c>
      <c r="AG1643" s="56">
        <f t="shared" ca="1" si="747"/>
        <v>0</v>
      </c>
      <c r="AH1643" s="56">
        <f t="shared" ca="1" si="747"/>
        <v>0</v>
      </c>
      <c r="AI1643" s="56">
        <f t="shared" ca="1" si="747"/>
        <v>0</v>
      </c>
      <c r="AJ1643" s="56">
        <f t="shared" ca="1" si="748"/>
        <v>0</v>
      </c>
      <c r="AK1643" s="56">
        <f t="shared" ca="1" si="748"/>
        <v>0</v>
      </c>
      <c r="AL1643" s="56">
        <f t="shared" ca="1" si="748"/>
        <v>0</v>
      </c>
      <c r="AM1643" s="56">
        <f t="shared" ca="1" si="748"/>
        <v>0</v>
      </c>
      <c r="AN1643" s="56">
        <f t="shared" ca="1" si="748"/>
        <v>0</v>
      </c>
      <c r="AO1643" s="56">
        <f t="shared" ca="1" si="748"/>
        <v>0</v>
      </c>
      <c r="AP1643" s="56">
        <f t="shared" ca="1" si="748"/>
        <v>0</v>
      </c>
      <c r="AQ1643" s="56">
        <f t="shared" ca="1" si="748"/>
        <v>0</v>
      </c>
      <c r="AR1643" s="56">
        <f t="shared" ca="1" si="748"/>
        <v>0</v>
      </c>
      <c r="AS1643" s="56">
        <f t="shared" ca="1" si="748"/>
        <v>0</v>
      </c>
      <c r="AT1643" s="56">
        <f t="shared" ca="1" si="749"/>
        <v>0</v>
      </c>
      <c r="AU1643" s="56">
        <f t="shared" ca="1" si="749"/>
        <v>0</v>
      </c>
      <c r="AV1643" s="56">
        <f t="shared" ca="1" si="749"/>
        <v>0</v>
      </c>
      <c r="AW1643" s="56">
        <f t="shared" ca="1" si="749"/>
        <v>0</v>
      </c>
      <c r="AX1643" s="56">
        <f t="shared" ca="1" si="749"/>
        <v>268.58526000000006</v>
      </c>
      <c r="AY1643" s="56">
        <f t="shared" ca="1" si="749"/>
        <v>0</v>
      </c>
      <c r="AZ1643" s="56">
        <f t="shared" ca="1" si="749"/>
        <v>0</v>
      </c>
      <c r="BA1643" s="56">
        <f t="shared" ca="1" si="749"/>
        <v>0</v>
      </c>
      <c r="BB1643" s="56">
        <f t="shared" ca="1" si="749"/>
        <v>0</v>
      </c>
      <c r="BC1643" s="56">
        <f t="shared" ca="1" si="749"/>
        <v>0</v>
      </c>
      <c r="BD1643" s="56">
        <f t="shared" ca="1" si="749"/>
        <v>0</v>
      </c>
      <c r="BE1643" s="56">
        <f t="shared" ca="1" si="749"/>
        <v>0</v>
      </c>
      <c r="BF1643" s="56">
        <f t="shared" ca="1" si="749"/>
        <v>0</v>
      </c>
      <c r="BG1643" s="56">
        <f t="shared" ca="1" si="749"/>
        <v>0</v>
      </c>
      <c r="BH1643" s="1"/>
    </row>
    <row r="1644" spans="2:60" s="4" customFormat="1" ht="12" customHeight="1" x14ac:dyDescent="0.2">
      <c r="B1644" s="3" t="s">
        <v>2652</v>
      </c>
      <c r="C1644" s="4" t="s">
        <v>2652</v>
      </c>
      <c r="E1644" s="62"/>
      <c r="F1644" s="63" t="s">
        <v>1678</v>
      </c>
      <c r="G1644" s="50" t="s">
        <v>1678</v>
      </c>
      <c r="H1644" s="50" t="s">
        <v>1678</v>
      </c>
      <c r="I1644" s="51"/>
      <c r="J1644" s="52">
        <v>30</v>
      </c>
      <c r="K1644" s="52"/>
      <c r="L1644" s="53">
        <v>43767</v>
      </c>
      <c r="M1644" s="54">
        <f t="shared" si="733"/>
        <v>2</v>
      </c>
      <c r="N1644" s="52">
        <f t="shared" si="734"/>
        <v>44</v>
      </c>
      <c r="O1644" s="55">
        <f t="shared" ca="1" si="735"/>
        <v>44</v>
      </c>
      <c r="P1644" s="55" t="str">
        <f t="shared" ca="1" si="736"/>
        <v>2019.10</v>
      </c>
      <c r="Q1644" s="56">
        <f t="shared" si="737"/>
        <v>268.58526000000006</v>
      </c>
      <c r="R1644" s="52">
        <f t="shared" ca="1" si="738"/>
        <v>-111</v>
      </c>
      <c r="S1644" s="52"/>
      <c r="T1644" s="52" t="str">
        <f t="shared" ca="1" si="739"/>
        <v/>
      </c>
      <c r="U1644" s="57" t="s">
        <v>178</v>
      </c>
      <c r="V1644" s="58">
        <f t="shared" ca="1" si="740"/>
        <v>0</v>
      </c>
      <c r="W1644" s="59"/>
      <c r="X1644" s="60"/>
      <c r="Y1644" s="61">
        <v>268.58526000000006</v>
      </c>
      <c r="Z1644" s="56">
        <f t="shared" ref="Z1644:AI1652" ca="1" si="750">IF($O1644-WEEKNUM(Z$1815)=0,$Y1644,0)</f>
        <v>0</v>
      </c>
      <c r="AA1644" s="56">
        <f t="shared" ca="1" si="750"/>
        <v>0</v>
      </c>
      <c r="AB1644" s="56">
        <f t="shared" ca="1" si="750"/>
        <v>0</v>
      </c>
      <c r="AC1644" s="56">
        <f t="shared" ca="1" si="750"/>
        <v>0</v>
      </c>
      <c r="AD1644" s="56">
        <f t="shared" ca="1" si="750"/>
        <v>0</v>
      </c>
      <c r="AE1644" s="56">
        <f t="shared" ca="1" si="750"/>
        <v>0</v>
      </c>
      <c r="AF1644" s="56">
        <f t="shared" ca="1" si="750"/>
        <v>0</v>
      </c>
      <c r="AG1644" s="56">
        <f t="shared" ca="1" si="750"/>
        <v>0</v>
      </c>
      <c r="AH1644" s="56">
        <f t="shared" ca="1" si="750"/>
        <v>0</v>
      </c>
      <c r="AI1644" s="56">
        <f t="shared" ca="1" si="750"/>
        <v>0</v>
      </c>
      <c r="AJ1644" s="56">
        <f t="shared" ref="AJ1644:AS1652" ca="1" si="751">IF($O1644-WEEKNUM(AJ$1815)=0,$Y1644,0)</f>
        <v>0</v>
      </c>
      <c r="AK1644" s="56">
        <f t="shared" ca="1" si="751"/>
        <v>0</v>
      </c>
      <c r="AL1644" s="56">
        <f t="shared" ca="1" si="751"/>
        <v>0</v>
      </c>
      <c r="AM1644" s="56">
        <f t="shared" ca="1" si="751"/>
        <v>0</v>
      </c>
      <c r="AN1644" s="56">
        <f t="shared" ca="1" si="751"/>
        <v>0</v>
      </c>
      <c r="AO1644" s="56">
        <f t="shared" ca="1" si="751"/>
        <v>0</v>
      </c>
      <c r="AP1644" s="56">
        <f t="shared" ca="1" si="751"/>
        <v>0</v>
      </c>
      <c r="AQ1644" s="56">
        <f t="shared" ca="1" si="751"/>
        <v>0</v>
      </c>
      <c r="AR1644" s="56">
        <f t="shared" ca="1" si="751"/>
        <v>0</v>
      </c>
      <c r="AS1644" s="56">
        <f t="shared" ca="1" si="751"/>
        <v>0</v>
      </c>
      <c r="AT1644" s="56">
        <f t="shared" ref="AT1644:BG1652" ca="1" si="752">IF($O1644-WEEKNUM(AT$1815)=0,$Y1644,0)</f>
        <v>0</v>
      </c>
      <c r="AU1644" s="56">
        <f t="shared" ca="1" si="752"/>
        <v>0</v>
      </c>
      <c r="AV1644" s="56">
        <f t="shared" ca="1" si="752"/>
        <v>0</v>
      </c>
      <c r="AW1644" s="56">
        <f t="shared" ca="1" si="752"/>
        <v>0</v>
      </c>
      <c r="AX1644" s="56">
        <f t="shared" ca="1" si="752"/>
        <v>0</v>
      </c>
      <c r="AY1644" s="56">
        <f t="shared" ca="1" si="752"/>
        <v>268.58526000000006</v>
      </c>
      <c r="AZ1644" s="56">
        <f t="shared" ca="1" si="752"/>
        <v>0</v>
      </c>
      <c r="BA1644" s="56">
        <f t="shared" ca="1" si="752"/>
        <v>0</v>
      </c>
      <c r="BB1644" s="56">
        <f t="shared" ca="1" si="752"/>
        <v>0</v>
      </c>
      <c r="BC1644" s="56">
        <f t="shared" ca="1" si="752"/>
        <v>0</v>
      </c>
      <c r="BD1644" s="56">
        <f t="shared" ca="1" si="752"/>
        <v>0</v>
      </c>
      <c r="BE1644" s="56">
        <f t="shared" ca="1" si="752"/>
        <v>0</v>
      </c>
      <c r="BF1644" s="56">
        <f t="shared" ca="1" si="752"/>
        <v>0</v>
      </c>
      <c r="BG1644" s="56">
        <f t="shared" ca="1" si="752"/>
        <v>0</v>
      </c>
      <c r="BH1644" s="1"/>
    </row>
    <row r="1645" spans="2:60" s="4" customFormat="1" ht="12" customHeight="1" x14ac:dyDescent="0.2">
      <c r="B1645" s="3" t="s">
        <v>2652</v>
      </c>
      <c r="C1645" s="4" t="s">
        <v>2652</v>
      </c>
      <c r="E1645" s="62"/>
      <c r="F1645" s="63" t="s">
        <v>1678</v>
      </c>
      <c r="G1645" s="50" t="s">
        <v>1678</v>
      </c>
      <c r="H1645" s="50" t="s">
        <v>1678</v>
      </c>
      <c r="I1645" s="51"/>
      <c r="J1645" s="52">
        <v>30</v>
      </c>
      <c r="K1645" s="52"/>
      <c r="L1645" s="53">
        <v>43774</v>
      </c>
      <c r="M1645" s="54">
        <f t="shared" si="733"/>
        <v>2</v>
      </c>
      <c r="N1645" s="52">
        <f t="shared" si="734"/>
        <v>45</v>
      </c>
      <c r="O1645" s="55">
        <f t="shared" ca="1" si="735"/>
        <v>45</v>
      </c>
      <c r="P1645" s="55" t="str">
        <f t="shared" ca="1" si="736"/>
        <v>2019.11</v>
      </c>
      <c r="Q1645" s="56">
        <f t="shared" si="737"/>
        <v>335.73157500000002</v>
      </c>
      <c r="R1645" s="52">
        <f t="shared" ca="1" si="738"/>
        <v>-118</v>
      </c>
      <c r="S1645" s="52"/>
      <c r="T1645" s="52" t="str">
        <f t="shared" ca="1" si="739"/>
        <v/>
      </c>
      <c r="U1645" s="57" t="s">
        <v>178</v>
      </c>
      <c r="V1645" s="58">
        <f t="shared" ca="1" si="740"/>
        <v>0</v>
      </c>
      <c r="W1645" s="59"/>
      <c r="X1645" s="60"/>
      <c r="Y1645" s="61">
        <v>335.73157500000002</v>
      </c>
      <c r="Z1645" s="56">
        <f t="shared" ca="1" si="750"/>
        <v>0</v>
      </c>
      <c r="AA1645" s="56">
        <f t="shared" ca="1" si="750"/>
        <v>0</v>
      </c>
      <c r="AB1645" s="56">
        <f t="shared" ca="1" si="750"/>
        <v>0</v>
      </c>
      <c r="AC1645" s="56">
        <f t="shared" ca="1" si="750"/>
        <v>0</v>
      </c>
      <c r="AD1645" s="56">
        <f t="shared" ca="1" si="750"/>
        <v>0</v>
      </c>
      <c r="AE1645" s="56">
        <f t="shared" ca="1" si="750"/>
        <v>0</v>
      </c>
      <c r="AF1645" s="56">
        <f t="shared" ca="1" si="750"/>
        <v>0</v>
      </c>
      <c r="AG1645" s="56">
        <f t="shared" ca="1" si="750"/>
        <v>0</v>
      </c>
      <c r="AH1645" s="56">
        <f t="shared" ca="1" si="750"/>
        <v>0</v>
      </c>
      <c r="AI1645" s="56">
        <f t="shared" ca="1" si="750"/>
        <v>0</v>
      </c>
      <c r="AJ1645" s="56">
        <f t="shared" ca="1" si="751"/>
        <v>0</v>
      </c>
      <c r="AK1645" s="56">
        <f t="shared" ca="1" si="751"/>
        <v>0</v>
      </c>
      <c r="AL1645" s="56">
        <f t="shared" ca="1" si="751"/>
        <v>0</v>
      </c>
      <c r="AM1645" s="56">
        <f t="shared" ca="1" si="751"/>
        <v>0</v>
      </c>
      <c r="AN1645" s="56">
        <f t="shared" ca="1" si="751"/>
        <v>0</v>
      </c>
      <c r="AO1645" s="56">
        <f t="shared" ca="1" si="751"/>
        <v>0</v>
      </c>
      <c r="AP1645" s="56">
        <f t="shared" ca="1" si="751"/>
        <v>0</v>
      </c>
      <c r="AQ1645" s="56">
        <f t="shared" ca="1" si="751"/>
        <v>0</v>
      </c>
      <c r="AR1645" s="56">
        <f t="shared" ca="1" si="751"/>
        <v>0</v>
      </c>
      <c r="AS1645" s="56">
        <f t="shared" ca="1" si="751"/>
        <v>0</v>
      </c>
      <c r="AT1645" s="56">
        <f t="shared" ca="1" si="752"/>
        <v>0</v>
      </c>
      <c r="AU1645" s="56">
        <f t="shared" ca="1" si="752"/>
        <v>0</v>
      </c>
      <c r="AV1645" s="56">
        <f t="shared" ca="1" si="752"/>
        <v>0</v>
      </c>
      <c r="AW1645" s="56">
        <f t="shared" ca="1" si="752"/>
        <v>0</v>
      </c>
      <c r="AX1645" s="56">
        <f t="shared" ca="1" si="752"/>
        <v>0</v>
      </c>
      <c r="AY1645" s="56">
        <f t="shared" ca="1" si="752"/>
        <v>0</v>
      </c>
      <c r="AZ1645" s="56">
        <f t="shared" ca="1" si="752"/>
        <v>335.73157500000002</v>
      </c>
      <c r="BA1645" s="56">
        <f t="shared" ca="1" si="752"/>
        <v>0</v>
      </c>
      <c r="BB1645" s="56">
        <f t="shared" ca="1" si="752"/>
        <v>0</v>
      </c>
      <c r="BC1645" s="56">
        <f t="shared" ca="1" si="752"/>
        <v>0</v>
      </c>
      <c r="BD1645" s="56">
        <f t="shared" ca="1" si="752"/>
        <v>0</v>
      </c>
      <c r="BE1645" s="56">
        <f t="shared" ca="1" si="752"/>
        <v>0</v>
      </c>
      <c r="BF1645" s="56">
        <f t="shared" ca="1" si="752"/>
        <v>0</v>
      </c>
      <c r="BG1645" s="56">
        <f t="shared" ca="1" si="752"/>
        <v>0</v>
      </c>
      <c r="BH1645" s="1"/>
    </row>
    <row r="1646" spans="2:60" s="4" customFormat="1" ht="12" customHeight="1" x14ac:dyDescent="0.2">
      <c r="B1646" s="3" t="s">
        <v>2652</v>
      </c>
      <c r="C1646" s="4" t="s">
        <v>2652</v>
      </c>
      <c r="E1646" s="62"/>
      <c r="F1646" s="63" t="s">
        <v>1678</v>
      </c>
      <c r="G1646" s="50" t="s">
        <v>1678</v>
      </c>
      <c r="H1646" s="50" t="s">
        <v>1678</v>
      </c>
      <c r="I1646" s="51"/>
      <c r="J1646" s="52">
        <v>30</v>
      </c>
      <c r="K1646" s="52"/>
      <c r="L1646" s="53">
        <v>43781</v>
      </c>
      <c r="M1646" s="54">
        <f t="shared" si="733"/>
        <v>2</v>
      </c>
      <c r="N1646" s="52">
        <f t="shared" si="734"/>
        <v>46</v>
      </c>
      <c r="O1646" s="55">
        <f t="shared" ca="1" si="735"/>
        <v>46</v>
      </c>
      <c r="P1646" s="55" t="str">
        <f t="shared" ca="1" si="736"/>
        <v>2019.11</v>
      </c>
      <c r="Q1646" s="56">
        <f t="shared" si="737"/>
        <v>3723.2069250000004</v>
      </c>
      <c r="R1646" s="52">
        <f t="shared" ca="1" si="738"/>
        <v>-125</v>
      </c>
      <c r="S1646" s="52"/>
      <c r="T1646" s="52" t="str">
        <f t="shared" ca="1" si="739"/>
        <v/>
      </c>
      <c r="U1646" s="57" t="s">
        <v>178</v>
      </c>
      <c r="V1646" s="58">
        <f t="shared" ca="1" si="740"/>
        <v>0</v>
      </c>
      <c r="W1646" s="59"/>
      <c r="X1646" s="60"/>
      <c r="Y1646" s="61">
        <v>3723.2069250000004</v>
      </c>
      <c r="Z1646" s="56">
        <f t="shared" ca="1" si="750"/>
        <v>0</v>
      </c>
      <c r="AA1646" s="56">
        <f t="shared" ca="1" si="750"/>
        <v>0</v>
      </c>
      <c r="AB1646" s="56">
        <f t="shared" ca="1" si="750"/>
        <v>0</v>
      </c>
      <c r="AC1646" s="56">
        <f t="shared" ca="1" si="750"/>
        <v>0</v>
      </c>
      <c r="AD1646" s="56">
        <f t="shared" ca="1" si="750"/>
        <v>0</v>
      </c>
      <c r="AE1646" s="56">
        <f t="shared" ca="1" si="750"/>
        <v>0</v>
      </c>
      <c r="AF1646" s="56">
        <f t="shared" ca="1" si="750"/>
        <v>0</v>
      </c>
      <c r="AG1646" s="56">
        <f t="shared" ca="1" si="750"/>
        <v>0</v>
      </c>
      <c r="AH1646" s="56">
        <f t="shared" ca="1" si="750"/>
        <v>0</v>
      </c>
      <c r="AI1646" s="56">
        <f t="shared" ca="1" si="750"/>
        <v>0</v>
      </c>
      <c r="AJ1646" s="56">
        <f t="shared" ca="1" si="751"/>
        <v>0</v>
      </c>
      <c r="AK1646" s="56">
        <f t="shared" ca="1" si="751"/>
        <v>0</v>
      </c>
      <c r="AL1646" s="56">
        <f t="shared" ca="1" si="751"/>
        <v>0</v>
      </c>
      <c r="AM1646" s="56">
        <f t="shared" ca="1" si="751"/>
        <v>0</v>
      </c>
      <c r="AN1646" s="56">
        <f t="shared" ca="1" si="751"/>
        <v>0</v>
      </c>
      <c r="AO1646" s="56">
        <f t="shared" ca="1" si="751"/>
        <v>0</v>
      </c>
      <c r="AP1646" s="56">
        <f t="shared" ca="1" si="751"/>
        <v>0</v>
      </c>
      <c r="AQ1646" s="56">
        <f t="shared" ca="1" si="751"/>
        <v>0</v>
      </c>
      <c r="AR1646" s="56">
        <f t="shared" ca="1" si="751"/>
        <v>0</v>
      </c>
      <c r="AS1646" s="56">
        <f t="shared" ca="1" si="751"/>
        <v>0</v>
      </c>
      <c r="AT1646" s="56">
        <f t="shared" ca="1" si="752"/>
        <v>0</v>
      </c>
      <c r="AU1646" s="56">
        <f t="shared" ca="1" si="752"/>
        <v>0</v>
      </c>
      <c r="AV1646" s="56">
        <f t="shared" ca="1" si="752"/>
        <v>0</v>
      </c>
      <c r="AW1646" s="56">
        <f t="shared" ca="1" si="752"/>
        <v>0</v>
      </c>
      <c r="AX1646" s="56">
        <f t="shared" ca="1" si="752"/>
        <v>0</v>
      </c>
      <c r="AY1646" s="56">
        <f t="shared" ca="1" si="752"/>
        <v>0</v>
      </c>
      <c r="AZ1646" s="56">
        <f t="shared" ca="1" si="752"/>
        <v>0</v>
      </c>
      <c r="BA1646" s="56">
        <f t="shared" ca="1" si="752"/>
        <v>3723.2069250000004</v>
      </c>
      <c r="BB1646" s="56">
        <f t="shared" ca="1" si="752"/>
        <v>0</v>
      </c>
      <c r="BC1646" s="56">
        <f t="shared" ca="1" si="752"/>
        <v>0</v>
      </c>
      <c r="BD1646" s="56">
        <f t="shared" ca="1" si="752"/>
        <v>0</v>
      </c>
      <c r="BE1646" s="56">
        <f t="shared" ca="1" si="752"/>
        <v>0</v>
      </c>
      <c r="BF1646" s="56">
        <f t="shared" ca="1" si="752"/>
        <v>0</v>
      </c>
      <c r="BG1646" s="56">
        <f t="shared" ca="1" si="752"/>
        <v>0</v>
      </c>
      <c r="BH1646" s="1"/>
    </row>
    <row r="1647" spans="2:60" s="4" customFormat="1" ht="12" customHeight="1" x14ac:dyDescent="0.2">
      <c r="B1647" s="3" t="s">
        <v>2652</v>
      </c>
      <c r="C1647" s="4" t="s">
        <v>2652</v>
      </c>
      <c r="E1647" s="62"/>
      <c r="F1647" s="63" t="s">
        <v>1678</v>
      </c>
      <c r="G1647" s="50" t="s">
        <v>1678</v>
      </c>
      <c r="H1647" s="50" t="s">
        <v>1678</v>
      </c>
      <c r="I1647" s="51"/>
      <c r="J1647" s="52">
        <v>30</v>
      </c>
      <c r="K1647" s="52"/>
      <c r="L1647" s="53">
        <v>43788</v>
      </c>
      <c r="M1647" s="54">
        <f t="shared" si="733"/>
        <v>2</v>
      </c>
      <c r="N1647" s="52">
        <f t="shared" si="734"/>
        <v>47</v>
      </c>
      <c r="O1647" s="55">
        <f t="shared" ca="1" si="735"/>
        <v>47</v>
      </c>
      <c r="P1647" s="55" t="str">
        <f t="shared" ca="1" si="736"/>
        <v>2019.11</v>
      </c>
      <c r="Q1647" s="56">
        <f t="shared" si="737"/>
        <v>335.73157500000002</v>
      </c>
      <c r="R1647" s="52">
        <f t="shared" ca="1" si="738"/>
        <v>-132</v>
      </c>
      <c r="S1647" s="52"/>
      <c r="T1647" s="52" t="str">
        <f t="shared" ca="1" si="739"/>
        <v/>
      </c>
      <c r="U1647" s="57" t="s">
        <v>178</v>
      </c>
      <c r="V1647" s="58">
        <f t="shared" ca="1" si="740"/>
        <v>0</v>
      </c>
      <c r="W1647" s="59"/>
      <c r="X1647" s="60"/>
      <c r="Y1647" s="61">
        <v>335.73157500000002</v>
      </c>
      <c r="Z1647" s="56">
        <f t="shared" ca="1" si="750"/>
        <v>0</v>
      </c>
      <c r="AA1647" s="56">
        <f t="shared" ca="1" si="750"/>
        <v>0</v>
      </c>
      <c r="AB1647" s="56">
        <f t="shared" ca="1" si="750"/>
        <v>0</v>
      </c>
      <c r="AC1647" s="56">
        <f t="shared" ca="1" si="750"/>
        <v>0</v>
      </c>
      <c r="AD1647" s="56">
        <f t="shared" ca="1" si="750"/>
        <v>0</v>
      </c>
      <c r="AE1647" s="56">
        <f t="shared" ca="1" si="750"/>
        <v>0</v>
      </c>
      <c r="AF1647" s="56">
        <f t="shared" ca="1" si="750"/>
        <v>0</v>
      </c>
      <c r="AG1647" s="56">
        <f t="shared" ca="1" si="750"/>
        <v>0</v>
      </c>
      <c r="AH1647" s="56">
        <f t="shared" ca="1" si="750"/>
        <v>0</v>
      </c>
      <c r="AI1647" s="56">
        <f t="shared" ca="1" si="750"/>
        <v>0</v>
      </c>
      <c r="AJ1647" s="56">
        <f t="shared" ca="1" si="751"/>
        <v>0</v>
      </c>
      <c r="AK1647" s="56">
        <f t="shared" ca="1" si="751"/>
        <v>0</v>
      </c>
      <c r="AL1647" s="56">
        <f t="shared" ca="1" si="751"/>
        <v>0</v>
      </c>
      <c r="AM1647" s="56">
        <f t="shared" ca="1" si="751"/>
        <v>0</v>
      </c>
      <c r="AN1647" s="56">
        <f t="shared" ca="1" si="751"/>
        <v>0</v>
      </c>
      <c r="AO1647" s="56">
        <f t="shared" ca="1" si="751"/>
        <v>0</v>
      </c>
      <c r="AP1647" s="56">
        <f t="shared" ca="1" si="751"/>
        <v>0</v>
      </c>
      <c r="AQ1647" s="56">
        <f t="shared" ca="1" si="751"/>
        <v>0</v>
      </c>
      <c r="AR1647" s="56">
        <f t="shared" ca="1" si="751"/>
        <v>0</v>
      </c>
      <c r="AS1647" s="56">
        <f t="shared" ca="1" si="751"/>
        <v>0</v>
      </c>
      <c r="AT1647" s="56">
        <f t="shared" ca="1" si="752"/>
        <v>0</v>
      </c>
      <c r="AU1647" s="56">
        <f t="shared" ca="1" si="752"/>
        <v>0</v>
      </c>
      <c r="AV1647" s="56">
        <f t="shared" ca="1" si="752"/>
        <v>0</v>
      </c>
      <c r="AW1647" s="56">
        <f t="shared" ca="1" si="752"/>
        <v>0</v>
      </c>
      <c r="AX1647" s="56">
        <f t="shared" ca="1" si="752"/>
        <v>0</v>
      </c>
      <c r="AY1647" s="56">
        <f t="shared" ca="1" si="752"/>
        <v>0</v>
      </c>
      <c r="AZ1647" s="56">
        <f t="shared" ca="1" si="752"/>
        <v>0</v>
      </c>
      <c r="BA1647" s="56">
        <f t="shared" ca="1" si="752"/>
        <v>0</v>
      </c>
      <c r="BB1647" s="56">
        <f t="shared" ca="1" si="752"/>
        <v>335.73157500000002</v>
      </c>
      <c r="BC1647" s="56">
        <f t="shared" ca="1" si="752"/>
        <v>0</v>
      </c>
      <c r="BD1647" s="56">
        <f t="shared" ca="1" si="752"/>
        <v>0</v>
      </c>
      <c r="BE1647" s="56">
        <f t="shared" ca="1" si="752"/>
        <v>0</v>
      </c>
      <c r="BF1647" s="56">
        <f t="shared" ca="1" si="752"/>
        <v>0</v>
      </c>
      <c r="BG1647" s="56">
        <f t="shared" ca="1" si="752"/>
        <v>0</v>
      </c>
      <c r="BH1647" s="1"/>
    </row>
    <row r="1648" spans="2:60" s="4" customFormat="1" ht="12" customHeight="1" x14ac:dyDescent="0.2">
      <c r="B1648" s="3" t="s">
        <v>2652</v>
      </c>
      <c r="C1648" s="4" t="s">
        <v>2652</v>
      </c>
      <c r="E1648" s="62"/>
      <c r="F1648" s="63" t="s">
        <v>1678</v>
      </c>
      <c r="G1648" s="50" t="s">
        <v>1678</v>
      </c>
      <c r="H1648" s="50" t="s">
        <v>1678</v>
      </c>
      <c r="I1648" s="51"/>
      <c r="J1648" s="52">
        <v>30</v>
      </c>
      <c r="K1648" s="52"/>
      <c r="L1648" s="53">
        <v>43795</v>
      </c>
      <c r="M1648" s="54">
        <f t="shared" si="733"/>
        <v>2</v>
      </c>
      <c r="N1648" s="52">
        <f t="shared" si="734"/>
        <v>48</v>
      </c>
      <c r="O1648" s="55">
        <f t="shared" ca="1" si="735"/>
        <v>48</v>
      </c>
      <c r="P1648" s="55" t="str">
        <f t="shared" ca="1" si="736"/>
        <v>2019.11</v>
      </c>
      <c r="Q1648" s="56">
        <f t="shared" si="737"/>
        <v>335.73157500000002</v>
      </c>
      <c r="R1648" s="52">
        <f t="shared" ca="1" si="738"/>
        <v>-139</v>
      </c>
      <c r="S1648" s="52"/>
      <c r="T1648" s="52" t="str">
        <f t="shared" ca="1" si="739"/>
        <v/>
      </c>
      <c r="U1648" s="57" t="s">
        <v>178</v>
      </c>
      <c r="V1648" s="58">
        <f t="shared" ca="1" si="740"/>
        <v>0</v>
      </c>
      <c r="W1648" s="59"/>
      <c r="X1648" s="60"/>
      <c r="Y1648" s="61">
        <v>335.73157500000002</v>
      </c>
      <c r="Z1648" s="56">
        <f t="shared" ca="1" si="750"/>
        <v>0</v>
      </c>
      <c r="AA1648" s="56">
        <f t="shared" ca="1" si="750"/>
        <v>0</v>
      </c>
      <c r="AB1648" s="56">
        <f t="shared" ca="1" si="750"/>
        <v>0</v>
      </c>
      <c r="AC1648" s="56">
        <f t="shared" ca="1" si="750"/>
        <v>0</v>
      </c>
      <c r="AD1648" s="56">
        <f t="shared" ca="1" si="750"/>
        <v>0</v>
      </c>
      <c r="AE1648" s="56">
        <f t="shared" ca="1" si="750"/>
        <v>0</v>
      </c>
      <c r="AF1648" s="56">
        <f t="shared" ca="1" si="750"/>
        <v>0</v>
      </c>
      <c r="AG1648" s="56">
        <f t="shared" ca="1" si="750"/>
        <v>0</v>
      </c>
      <c r="AH1648" s="56">
        <f t="shared" ca="1" si="750"/>
        <v>0</v>
      </c>
      <c r="AI1648" s="56">
        <f t="shared" ca="1" si="750"/>
        <v>0</v>
      </c>
      <c r="AJ1648" s="56">
        <f t="shared" ca="1" si="751"/>
        <v>0</v>
      </c>
      <c r="AK1648" s="56">
        <f t="shared" ca="1" si="751"/>
        <v>0</v>
      </c>
      <c r="AL1648" s="56">
        <f t="shared" ca="1" si="751"/>
        <v>0</v>
      </c>
      <c r="AM1648" s="56">
        <f t="shared" ca="1" si="751"/>
        <v>0</v>
      </c>
      <c r="AN1648" s="56">
        <f t="shared" ca="1" si="751"/>
        <v>0</v>
      </c>
      <c r="AO1648" s="56">
        <f t="shared" ca="1" si="751"/>
        <v>0</v>
      </c>
      <c r="AP1648" s="56">
        <f t="shared" ca="1" si="751"/>
        <v>0</v>
      </c>
      <c r="AQ1648" s="56">
        <f t="shared" ca="1" si="751"/>
        <v>0</v>
      </c>
      <c r="AR1648" s="56">
        <f t="shared" ca="1" si="751"/>
        <v>0</v>
      </c>
      <c r="AS1648" s="56">
        <f t="shared" ca="1" si="751"/>
        <v>0</v>
      </c>
      <c r="AT1648" s="56">
        <f t="shared" ca="1" si="752"/>
        <v>0</v>
      </c>
      <c r="AU1648" s="56">
        <f t="shared" ca="1" si="752"/>
        <v>0</v>
      </c>
      <c r="AV1648" s="56">
        <f t="shared" ca="1" si="752"/>
        <v>0</v>
      </c>
      <c r="AW1648" s="56">
        <f t="shared" ca="1" si="752"/>
        <v>0</v>
      </c>
      <c r="AX1648" s="56">
        <f t="shared" ca="1" si="752"/>
        <v>0</v>
      </c>
      <c r="AY1648" s="56">
        <f t="shared" ca="1" si="752"/>
        <v>0</v>
      </c>
      <c r="AZ1648" s="56">
        <f t="shared" ca="1" si="752"/>
        <v>0</v>
      </c>
      <c r="BA1648" s="56">
        <f t="shared" ca="1" si="752"/>
        <v>0</v>
      </c>
      <c r="BB1648" s="56">
        <f t="shared" ca="1" si="752"/>
        <v>0</v>
      </c>
      <c r="BC1648" s="56">
        <f t="shared" ca="1" si="752"/>
        <v>335.73157500000002</v>
      </c>
      <c r="BD1648" s="56">
        <f t="shared" ca="1" si="752"/>
        <v>0</v>
      </c>
      <c r="BE1648" s="56">
        <f t="shared" ca="1" si="752"/>
        <v>0</v>
      </c>
      <c r="BF1648" s="56">
        <f t="shared" ca="1" si="752"/>
        <v>0</v>
      </c>
      <c r="BG1648" s="56">
        <f t="shared" ca="1" si="752"/>
        <v>0</v>
      </c>
      <c r="BH1648" s="1"/>
    </row>
    <row r="1649" spans="2:60" s="4" customFormat="1" ht="12" customHeight="1" x14ac:dyDescent="0.2">
      <c r="B1649" s="3" t="s">
        <v>2652</v>
      </c>
      <c r="C1649" s="4" t="s">
        <v>2652</v>
      </c>
      <c r="E1649" s="62"/>
      <c r="F1649" s="63" t="s">
        <v>1678</v>
      </c>
      <c r="G1649" s="50" t="s">
        <v>1678</v>
      </c>
      <c r="H1649" s="50" t="s">
        <v>1678</v>
      </c>
      <c r="I1649" s="51"/>
      <c r="J1649" s="52">
        <v>30</v>
      </c>
      <c r="K1649" s="52"/>
      <c r="L1649" s="53">
        <v>43802</v>
      </c>
      <c r="M1649" s="54">
        <f t="shared" si="733"/>
        <v>2</v>
      </c>
      <c r="N1649" s="52">
        <f t="shared" si="734"/>
        <v>49</v>
      </c>
      <c r="O1649" s="55">
        <f t="shared" ca="1" si="735"/>
        <v>49</v>
      </c>
      <c r="P1649" s="55" t="str">
        <f t="shared" ca="1" si="736"/>
        <v>2019.12</v>
      </c>
      <c r="Q1649" s="56">
        <f t="shared" si="737"/>
        <v>335.73157500000002</v>
      </c>
      <c r="R1649" s="52">
        <f t="shared" ca="1" si="738"/>
        <v>-146</v>
      </c>
      <c r="S1649" s="52"/>
      <c r="T1649" s="52" t="str">
        <f t="shared" ca="1" si="739"/>
        <v/>
      </c>
      <c r="U1649" s="57" t="s">
        <v>178</v>
      </c>
      <c r="V1649" s="58">
        <f t="shared" ca="1" si="740"/>
        <v>0</v>
      </c>
      <c r="W1649" s="59"/>
      <c r="X1649" s="60"/>
      <c r="Y1649" s="61">
        <v>335.73157500000002</v>
      </c>
      <c r="Z1649" s="56">
        <f t="shared" ca="1" si="750"/>
        <v>0</v>
      </c>
      <c r="AA1649" s="56">
        <f t="shared" ca="1" si="750"/>
        <v>0</v>
      </c>
      <c r="AB1649" s="56">
        <f t="shared" ca="1" si="750"/>
        <v>0</v>
      </c>
      <c r="AC1649" s="56">
        <f t="shared" ca="1" si="750"/>
        <v>0</v>
      </c>
      <c r="AD1649" s="56">
        <f t="shared" ca="1" si="750"/>
        <v>0</v>
      </c>
      <c r="AE1649" s="56">
        <f t="shared" ca="1" si="750"/>
        <v>0</v>
      </c>
      <c r="AF1649" s="56">
        <f t="shared" ca="1" si="750"/>
        <v>0</v>
      </c>
      <c r="AG1649" s="56">
        <f t="shared" ca="1" si="750"/>
        <v>0</v>
      </c>
      <c r="AH1649" s="56">
        <f t="shared" ca="1" si="750"/>
        <v>0</v>
      </c>
      <c r="AI1649" s="56">
        <f t="shared" ca="1" si="750"/>
        <v>0</v>
      </c>
      <c r="AJ1649" s="56">
        <f t="shared" ca="1" si="751"/>
        <v>0</v>
      </c>
      <c r="AK1649" s="56">
        <f t="shared" ca="1" si="751"/>
        <v>0</v>
      </c>
      <c r="AL1649" s="56">
        <f t="shared" ca="1" si="751"/>
        <v>0</v>
      </c>
      <c r="AM1649" s="56">
        <f t="shared" ca="1" si="751"/>
        <v>0</v>
      </c>
      <c r="AN1649" s="56">
        <f t="shared" ca="1" si="751"/>
        <v>0</v>
      </c>
      <c r="AO1649" s="56">
        <f t="shared" ca="1" si="751"/>
        <v>0</v>
      </c>
      <c r="AP1649" s="56">
        <f t="shared" ca="1" si="751"/>
        <v>0</v>
      </c>
      <c r="AQ1649" s="56">
        <f t="shared" ca="1" si="751"/>
        <v>0</v>
      </c>
      <c r="AR1649" s="56">
        <f t="shared" ca="1" si="751"/>
        <v>0</v>
      </c>
      <c r="AS1649" s="56">
        <f t="shared" ca="1" si="751"/>
        <v>0</v>
      </c>
      <c r="AT1649" s="56">
        <f t="shared" ca="1" si="752"/>
        <v>0</v>
      </c>
      <c r="AU1649" s="56">
        <f t="shared" ca="1" si="752"/>
        <v>0</v>
      </c>
      <c r="AV1649" s="56">
        <f t="shared" ca="1" si="752"/>
        <v>0</v>
      </c>
      <c r="AW1649" s="56">
        <f t="shared" ca="1" si="752"/>
        <v>0</v>
      </c>
      <c r="AX1649" s="56">
        <f t="shared" ca="1" si="752"/>
        <v>0</v>
      </c>
      <c r="AY1649" s="56">
        <f t="shared" ca="1" si="752"/>
        <v>0</v>
      </c>
      <c r="AZ1649" s="56">
        <f t="shared" ca="1" si="752"/>
        <v>0</v>
      </c>
      <c r="BA1649" s="56">
        <f t="shared" ca="1" si="752"/>
        <v>0</v>
      </c>
      <c r="BB1649" s="56">
        <f t="shared" ca="1" si="752"/>
        <v>0</v>
      </c>
      <c r="BC1649" s="56">
        <f t="shared" ca="1" si="752"/>
        <v>0</v>
      </c>
      <c r="BD1649" s="56">
        <f t="shared" ca="1" si="752"/>
        <v>335.73157500000002</v>
      </c>
      <c r="BE1649" s="56">
        <f t="shared" ca="1" si="752"/>
        <v>0</v>
      </c>
      <c r="BF1649" s="56">
        <f t="shared" ca="1" si="752"/>
        <v>0</v>
      </c>
      <c r="BG1649" s="56">
        <f t="shared" ca="1" si="752"/>
        <v>0</v>
      </c>
      <c r="BH1649" s="1"/>
    </row>
    <row r="1650" spans="2:60" s="4" customFormat="1" ht="12" customHeight="1" x14ac:dyDescent="0.2">
      <c r="B1650" s="3" t="s">
        <v>2652</v>
      </c>
      <c r="C1650" s="4" t="s">
        <v>2652</v>
      </c>
      <c r="E1650" s="62"/>
      <c r="F1650" s="63" t="s">
        <v>1678</v>
      </c>
      <c r="G1650" s="50" t="s">
        <v>1678</v>
      </c>
      <c r="H1650" s="50" t="s">
        <v>1678</v>
      </c>
      <c r="I1650" s="51"/>
      <c r="J1650" s="52">
        <v>30</v>
      </c>
      <c r="K1650" s="52"/>
      <c r="L1650" s="53">
        <v>43809</v>
      </c>
      <c r="M1650" s="54">
        <f t="shared" si="733"/>
        <v>2</v>
      </c>
      <c r="N1650" s="52">
        <f t="shared" si="734"/>
        <v>50</v>
      </c>
      <c r="O1650" s="55">
        <f t="shared" ca="1" si="735"/>
        <v>50</v>
      </c>
      <c r="P1650" s="55" t="str">
        <f t="shared" ca="1" si="736"/>
        <v>2019.12</v>
      </c>
      <c r="Q1650" s="56">
        <f t="shared" si="737"/>
        <v>3723.2069250000004</v>
      </c>
      <c r="R1650" s="52">
        <f t="shared" ca="1" si="738"/>
        <v>-153</v>
      </c>
      <c r="S1650" s="52"/>
      <c r="T1650" s="52" t="str">
        <f t="shared" ca="1" si="739"/>
        <v/>
      </c>
      <c r="U1650" s="57" t="s">
        <v>178</v>
      </c>
      <c r="V1650" s="58">
        <f t="shared" ca="1" si="740"/>
        <v>0</v>
      </c>
      <c r="W1650" s="59"/>
      <c r="X1650" s="60"/>
      <c r="Y1650" s="61">
        <v>3723.2069250000004</v>
      </c>
      <c r="Z1650" s="56">
        <f t="shared" ca="1" si="750"/>
        <v>0</v>
      </c>
      <c r="AA1650" s="56">
        <f t="shared" ca="1" si="750"/>
        <v>0</v>
      </c>
      <c r="AB1650" s="56">
        <f t="shared" ca="1" si="750"/>
        <v>0</v>
      </c>
      <c r="AC1650" s="56">
        <f t="shared" ca="1" si="750"/>
        <v>0</v>
      </c>
      <c r="AD1650" s="56">
        <f t="shared" ca="1" si="750"/>
        <v>0</v>
      </c>
      <c r="AE1650" s="56">
        <f t="shared" ca="1" si="750"/>
        <v>0</v>
      </c>
      <c r="AF1650" s="56">
        <f t="shared" ca="1" si="750"/>
        <v>0</v>
      </c>
      <c r="AG1650" s="56">
        <f t="shared" ca="1" si="750"/>
        <v>0</v>
      </c>
      <c r="AH1650" s="56">
        <f t="shared" ca="1" si="750"/>
        <v>0</v>
      </c>
      <c r="AI1650" s="56">
        <f t="shared" ca="1" si="750"/>
        <v>0</v>
      </c>
      <c r="AJ1650" s="56">
        <f t="shared" ca="1" si="751"/>
        <v>0</v>
      </c>
      <c r="AK1650" s="56">
        <f t="shared" ca="1" si="751"/>
        <v>0</v>
      </c>
      <c r="AL1650" s="56">
        <f t="shared" ca="1" si="751"/>
        <v>0</v>
      </c>
      <c r="AM1650" s="56">
        <f t="shared" ca="1" si="751"/>
        <v>0</v>
      </c>
      <c r="AN1650" s="56">
        <f t="shared" ca="1" si="751"/>
        <v>0</v>
      </c>
      <c r="AO1650" s="56">
        <f t="shared" ca="1" si="751"/>
        <v>0</v>
      </c>
      <c r="AP1650" s="56">
        <f t="shared" ca="1" si="751"/>
        <v>0</v>
      </c>
      <c r="AQ1650" s="56">
        <f t="shared" ca="1" si="751"/>
        <v>0</v>
      </c>
      <c r="AR1650" s="56">
        <f t="shared" ca="1" si="751"/>
        <v>0</v>
      </c>
      <c r="AS1650" s="56">
        <f t="shared" ca="1" si="751"/>
        <v>0</v>
      </c>
      <c r="AT1650" s="56">
        <f t="shared" ca="1" si="752"/>
        <v>0</v>
      </c>
      <c r="AU1650" s="56">
        <f t="shared" ca="1" si="752"/>
        <v>0</v>
      </c>
      <c r="AV1650" s="56">
        <f t="shared" ca="1" si="752"/>
        <v>0</v>
      </c>
      <c r="AW1650" s="56">
        <f t="shared" ca="1" si="752"/>
        <v>0</v>
      </c>
      <c r="AX1650" s="56">
        <f t="shared" ca="1" si="752"/>
        <v>0</v>
      </c>
      <c r="AY1650" s="56">
        <f t="shared" ca="1" si="752"/>
        <v>0</v>
      </c>
      <c r="AZ1650" s="56">
        <f t="shared" ca="1" si="752"/>
        <v>0</v>
      </c>
      <c r="BA1650" s="56">
        <f t="shared" ca="1" si="752"/>
        <v>0</v>
      </c>
      <c r="BB1650" s="56">
        <f t="shared" ca="1" si="752"/>
        <v>0</v>
      </c>
      <c r="BC1650" s="56">
        <f t="shared" ca="1" si="752"/>
        <v>0</v>
      </c>
      <c r="BD1650" s="56">
        <f t="shared" ca="1" si="752"/>
        <v>0</v>
      </c>
      <c r="BE1650" s="56">
        <f t="shared" ca="1" si="752"/>
        <v>3723.2069250000004</v>
      </c>
      <c r="BF1650" s="56">
        <f t="shared" ca="1" si="752"/>
        <v>0</v>
      </c>
      <c r="BG1650" s="56">
        <f t="shared" ca="1" si="752"/>
        <v>0</v>
      </c>
      <c r="BH1650" s="1"/>
    </row>
    <row r="1651" spans="2:60" s="4" customFormat="1" ht="12" customHeight="1" x14ac:dyDescent="0.2">
      <c r="B1651" s="3" t="s">
        <v>2652</v>
      </c>
      <c r="C1651" s="4" t="s">
        <v>2652</v>
      </c>
      <c r="E1651" s="62"/>
      <c r="F1651" s="63" t="s">
        <v>1678</v>
      </c>
      <c r="G1651" s="50" t="s">
        <v>1678</v>
      </c>
      <c r="H1651" s="50" t="s">
        <v>1678</v>
      </c>
      <c r="I1651" s="51"/>
      <c r="J1651" s="52">
        <v>30</v>
      </c>
      <c r="K1651" s="52"/>
      <c r="L1651" s="53">
        <v>43816</v>
      </c>
      <c r="M1651" s="54">
        <f t="shared" si="733"/>
        <v>2</v>
      </c>
      <c r="N1651" s="52">
        <f t="shared" si="734"/>
        <v>51</v>
      </c>
      <c r="O1651" s="55">
        <f t="shared" ca="1" si="735"/>
        <v>51</v>
      </c>
      <c r="P1651" s="55" t="str">
        <f t="shared" ca="1" si="736"/>
        <v>2019.12</v>
      </c>
      <c r="Q1651" s="56">
        <f t="shared" si="737"/>
        <v>335.73157500000002</v>
      </c>
      <c r="R1651" s="52">
        <f t="shared" ca="1" si="738"/>
        <v>-160</v>
      </c>
      <c r="S1651" s="52"/>
      <c r="T1651" s="52" t="str">
        <f t="shared" ca="1" si="739"/>
        <v/>
      </c>
      <c r="U1651" s="57" t="s">
        <v>178</v>
      </c>
      <c r="V1651" s="58">
        <f t="shared" ca="1" si="740"/>
        <v>0</v>
      </c>
      <c r="W1651" s="59"/>
      <c r="X1651" s="60"/>
      <c r="Y1651" s="61">
        <v>335.73157500000002</v>
      </c>
      <c r="Z1651" s="56">
        <f t="shared" ca="1" si="750"/>
        <v>0</v>
      </c>
      <c r="AA1651" s="56">
        <f t="shared" ca="1" si="750"/>
        <v>0</v>
      </c>
      <c r="AB1651" s="56">
        <f t="shared" ca="1" si="750"/>
        <v>0</v>
      </c>
      <c r="AC1651" s="56">
        <f t="shared" ca="1" si="750"/>
        <v>0</v>
      </c>
      <c r="AD1651" s="56">
        <f t="shared" ca="1" si="750"/>
        <v>0</v>
      </c>
      <c r="AE1651" s="56">
        <f t="shared" ca="1" si="750"/>
        <v>0</v>
      </c>
      <c r="AF1651" s="56">
        <f t="shared" ca="1" si="750"/>
        <v>0</v>
      </c>
      <c r="AG1651" s="56">
        <f t="shared" ca="1" si="750"/>
        <v>0</v>
      </c>
      <c r="AH1651" s="56">
        <f t="shared" ca="1" si="750"/>
        <v>0</v>
      </c>
      <c r="AI1651" s="56">
        <f t="shared" ca="1" si="750"/>
        <v>0</v>
      </c>
      <c r="AJ1651" s="56">
        <f t="shared" ca="1" si="751"/>
        <v>0</v>
      </c>
      <c r="AK1651" s="56">
        <f t="shared" ca="1" si="751"/>
        <v>0</v>
      </c>
      <c r="AL1651" s="56">
        <f t="shared" ca="1" si="751"/>
        <v>0</v>
      </c>
      <c r="AM1651" s="56">
        <f t="shared" ca="1" si="751"/>
        <v>0</v>
      </c>
      <c r="AN1651" s="56">
        <f t="shared" ca="1" si="751"/>
        <v>0</v>
      </c>
      <c r="AO1651" s="56">
        <f t="shared" ca="1" si="751"/>
        <v>0</v>
      </c>
      <c r="AP1651" s="56">
        <f t="shared" ca="1" si="751"/>
        <v>0</v>
      </c>
      <c r="AQ1651" s="56">
        <f t="shared" ca="1" si="751"/>
        <v>0</v>
      </c>
      <c r="AR1651" s="56">
        <f t="shared" ca="1" si="751"/>
        <v>0</v>
      </c>
      <c r="AS1651" s="56">
        <f t="shared" ca="1" si="751"/>
        <v>0</v>
      </c>
      <c r="AT1651" s="56">
        <f t="shared" ca="1" si="752"/>
        <v>0</v>
      </c>
      <c r="AU1651" s="56">
        <f t="shared" ca="1" si="752"/>
        <v>0</v>
      </c>
      <c r="AV1651" s="56">
        <f t="shared" ca="1" si="752"/>
        <v>0</v>
      </c>
      <c r="AW1651" s="56">
        <f t="shared" ca="1" si="752"/>
        <v>0</v>
      </c>
      <c r="AX1651" s="56">
        <f t="shared" ca="1" si="752"/>
        <v>0</v>
      </c>
      <c r="AY1651" s="56">
        <f t="shared" ca="1" si="752"/>
        <v>0</v>
      </c>
      <c r="AZ1651" s="56">
        <f t="shared" ca="1" si="752"/>
        <v>0</v>
      </c>
      <c r="BA1651" s="56">
        <f t="shared" ca="1" si="752"/>
        <v>0</v>
      </c>
      <c r="BB1651" s="56">
        <f t="shared" ca="1" si="752"/>
        <v>0</v>
      </c>
      <c r="BC1651" s="56">
        <f t="shared" ca="1" si="752"/>
        <v>0</v>
      </c>
      <c r="BD1651" s="56">
        <f t="shared" ca="1" si="752"/>
        <v>0</v>
      </c>
      <c r="BE1651" s="56">
        <f t="shared" ca="1" si="752"/>
        <v>0</v>
      </c>
      <c r="BF1651" s="56">
        <f t="shared" ca="1" si="752"/>
        <v>335.73157500000002</v>
      </c>
      <c r="BG1651" s="56">
        <f t="shared" ca="1" si="752"/>
        <v>0</v>
      </c>
      <c r="BH1651" s="1"/>
    </row>
    <row r="1652" spans="2:60" s="4" customFormat="1" ht="12" customHeight="1" x14ac:dyDescent="0.2">
      <c r="B1652" s="3" t="s">
        <v>2652</v>
      </c>
      <c r="C1652" s="4" t="s">
        <v>2652</v>
      </c>
      <c r="E1652" s="62"/>
      <c r="F1652" s="63" t="s">
        <v>1678</v>
      </c>
      <c r="G1652" s="50" t="s">
        <v>1678</v>
      </c>
      <c r="H1652" s="50" t="s">
        <v>1678</v>
      </c>
      <c r="I1652" s="51"/>
      <c r="J1652" s="52">
        <v>30</v>
      </c>
      <c r="K1652" s="52"/>
      <c r="L1652" s="53">
        <v>43823</v>
      </c>
      <c r="M1652" s="54">
        <f t="shared" si="733"/>
        <v>2</v>
      </c>
      <c r="N1652" s="52">
        <f t="shared" si="734"/>
        <v>52</v>
      </c>
      <c r="O1652" s="55">
        <f t="shared" ca="1" si="735"/>
        <v>52</v>
      </c>
      <c r="P1652" s="55" t="str">
        <f t="shared" ca="1" si="736"/>
        <v>2019.12</v>
      </c>
      <c r="Q1652" s="56">
        <f t="shared" si="737"/>
        <v>335.73157500000002</v>
      </c>
      <c r="R1652" s="52">
        <f t="shared" ca="1" si="738"/>
        <v>-167</v>
      </c>
      <c r="S1652" s="52"/>
      <c r="T1652" s="52" t="str">
        <f t="shared" ca="1" si="739"/>
        <v/>
      </c>
      <c r="U1652" s="57" t="s">
        <v>178</v>
      </c>
      <c r="V1652" s="58">
        <f t="shared" ca="1" si="740"/>
        <v>0</v>
      </c>
      <c r="W1652" s="59"/>
      <c r="X1652" s="60"/>
      <c r="Y1652" s="61">
        <v>335.73157500000002</v>
      </c>
      <c r="Z1652" s="56">
        <f t="shared" ca="1" si="750"/>
        <v>0</v>
      </c>
      <c r="AA1652" s="56">
        <f t="shared" ca="1" si="750"/>
        <v>0</v>
      </c>
      <c r="AB1652" s="56">
        <f t="shared" ca="1" si="750"/>
        <v>0</v>
      </c>
      <c r="AC1652" s="56">
        <f t="shared" ca="1" si="750"/>
        <v>0</v>
      </c>
      <c r="AD1652" s="56">
        <f t="shared" ca="1" si="750"/>
        <v>0</v>
      </c>
      <c r="AE1652" s="56">
        <f t="shared" ca="1" si="750"/>
        <v>0</v>
      </c>
      <c r="AF1652" s="56">
        <f t="shared" ca="1" si="750"/>
        <v>0</v>
      </c>
      <c r="AG1652" s="56">
        <f t="shared" ca="1" si="750"/>
        <v>0</v>
      </c>
      <c r="AH1652" s="56">
        <f t="shared" ca="1" si="750"/>
        <v>0</v>
      </c>
      <c r="AI1652" s="56">
        <f t="shared" ca="1" si="750"/>
        <v>0</v>
      </c>
      <c r="AJ1652" s="56">
        <f t="shared" ca="1" si="751"/>
        <v>0</v>
      </c>
      <c r="AK1652" s="56">
        <f t="shared" ca="1" si="751"/>
        <v>0</v>
      </c>
      <c r="AL1652" s="56">
        <f t="shared" ca="1" si="751"/>
        <v>0</v>
      </c>
      <c r="AM1652" s="56">
        <f t="shared" ca="1" si="751"/>
        <v>0</v>
      </c>
      <c r="AN1652" s="56">
        <f t="shared" ca="1" si="751"/>
        <v>0</v>
      </c>
      <c r="AO1652" s="56">
        <f t="shared" ca="1" si="751"/>
        <v>0</v>
      </c>
      <c r="AP1652" s="56">
        <f t="shared" ca="1" si="751"/>
        <v>0</v>
      </c>
      <c r="AQ1652" s="56">
        <f t="shared" ca="1" si="751"/>
        <v>0</v>
      </c>
      <c r="AR1652" s="56">
        <f t="shared" ca="1" si="751"/>
        <v>0</v>
      </c>
      <c r="AS1652" s="56">
        <f t="shared" ca="1" si="751"/>
        <v>0</v>
      </c>
      <c r="AT1652" s="56">
        <f t="shared" ca="1" si="752"/>
        <v>0</v>
      </c>
      <c r="AU1652" s="56">
        <f t="shared" ca="1" si="752"/>
        <v>0</v>
      </c>
      <c r="AV1652" s="56">
        <f t="shared" ca="1" si="752"/>
        <v>0</v>
      </c>
      <c r="AW1652" s="56">
        <f t="shared" ca="1" si="752"/>
        <v>0</v>
      </c>
      <c r="AX1652" s="56">
        <f t="shared" ca="1" si="752"/>
        <v>0</v>
      </c>
      <c r="AY1652" s="56">
        <f t="shared" ca="1" si="752"/>
        <v>0</v>
      </c>
      <c r="AZ1652" s="56">
        <f t="shared" ca="1" si="752"/>
        <v>0</v>
      </c>
      <c r="BA1652" s="56">
        <f t="shared" ca="1" si="752"/>
        <v>0</v>
      </c>
      <c r="BB1652" s="56">
        <f t="shared" ca="1" si="752"/>
        <v>0</v>
      </c>
      <c r="BC1652" s="56">
        <f t="shared" ca="1" si="752"/>
        <v>0</v>
      </c>
      <c r="BD1652" s="56">
        <f t="shared" ca="1" si="752"/>
        <v>0</v>
      </c>
      <c r="BE1652" s="56">
        <f t="shared" ca="1" si="752"/>
        <v>0</v>
      </c>
      <c r="BF1652" s="56">
        <f t="shared" ca="1" si="752"/>
        <v>0</v>
      </c>
      <c r="BG1652" s="56">
        <f t="shared" ca="1" si="752"/>
        <v>335.73157500000002</v>
      </c>
      <c r="BH1652" s="1"/>
    </row>
    <row r="1653" spans="2:60" s="4" customFormat="1" ht="12" customHeight="1" x14ac:dyDescent="0.2">
      <c r="B1653" s="3"/>
      <c r="E1653" s="62"/>
      <c r="F1653" s="63"/>
      <c r="G1653" s="50"/>
      <c r="H1653" s="50"/>
      <c r="I1653" s="51"/>
      <c r="J1653" s="52"/>
      <c r="K1653" s="52"/>
      <c r="L1653" s="53"/>
      <c r="M1653" s="54"/>
      <c r="N1653" s="52"/>
      <c r="O1653" s="55"/>
      <c r="P1653" s="55"/>
      <c r="Q1653" s="56"/>
      <c r="R1653" s="52"/>
      <c r="S1653" s="52"/>
      <c r="T1653" s="52"/>
      <c r="U1653" s="57"/>
      <c r="V1653" s="58"/>
      <c r="W1653" s="59"/>
      <c r="X1653" s="60"/>
      <c r="Y1653" s="61"/>
      <c r="Z1653" s="56"/>
      <c r="AA1653" s="56"/>
      <c r="AB1653" s="56"/>
      <c r="AC1653" s="56"/>
      <c r="AD1653" s="56"/>
      <c r="AE1653" s="56"/>
      <c r="AF1653" s="56"/>
      <c r="AG1653" s="56"/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  <c r="AY1653" s="56"/>
      <c r="AZ1653" s="56"/>
      <c r="BA1653" s="56"/>
      <c r="BB1653" s="56"/>
      <c r="BC1653" s="56"/>
      <c r="BD1653" s="56"/>
      <c r="BE1653" s="56"/>
      <c r="BF1653" s="56"/>
      <c r="BG1653" s="56"/>
      <c r="BH1653" s="1"/>
    </row>
    <row r="1654" spans="2:60" s="4" customFormat="1" ht="12" customHeight="1" x14ac:dyDescent="0.2">
      <c r="B1654" s="3" t="s">
        <v>1783</v>
      </c>
      <c r="C1654" s="4" t="s">
        <v>1783</v>
      </c>
      <c r="E1654" s="62"/>
      <c r="F1654" s="63" t="s">
        <v>1678</v>
      </c>
      <c r="G1654" s="50" t="s">
        <v>1678</v>
      </c>
      <c r="H1654" s="50" t="s">
        <v>1678</v>
      </c>
      <c r="I1654" s="51"/>
      <c r="J1654" s="52">
        <v>30</v>
      </c>
      <c r="K1654" s="52"/>
      <c r="L1654" s="53"/>
      <c r="M1654" s="54" t="str">
        <f t="shared" ref="M1654:M1692" si="753">IF(L1654="","-",WEEKDAY(L1654,2))</f>
        <v>-</v>
      </c>
      <c r="N1654" s="52">
        <f t="shared" ref="N1654:N1692" si="754">WEEKNUM(L1654)</f>
        <v>0</v>
      </c>
      <c r="O1654" s="55">
        <f t="shared" ref="O1654:O1692" ca="1" si="755">WEEKNUM(IF((L1654)&lt;$A$1825,$A$1825,(L1654)))</f>
        <v>28</v>
      </c>
      <c r="P1654" s="55" t="str">
        <f t="shared" ref="P1654:P1692" ca="1" si="756">YEAR(IF((L1654)&lt;$A$1825,$A$1825,(L1654)))&amp;"."&amp;MONTH(IF((L1654)&lt;$A$1825,$A$1825,(L1654)))</f>
        <v>2019.7</v>
      </c>
      <c r="Q1654" s="56">
        <f t="shared" ref="Q1654:Q1692" si="757">IF(U1654="PLN",Y1654/$A$1826,Y1654)</f>
        <v>0</v>
      </c>
      <c r="R1654" s="52" t="str">
        <f t="shared" ref="R1654:R1692" si="758">IF(L1654=0,"",IFERROR(_xlfn.DAYS($A$1825,L1654),""))</f>
        <v/>
      </c>
      <c r="S1654" s="52"/>
      <c r="T1654" s="52" t="str">
        <f t="shared" ref="T1654:T1692" si="759">IFERROR(IF(R1654&gt;0,"OV",""),0)</f>
        <v>OV</v>
      </c>
      <c r="U1654" s="57" t="s">
        <v>178</v>
      </c>
      <c r="V1654" s="58">
        <f t="shared" ref="V1654:V1692" ca="1" si="760">SUM(Y1654:BH1654)-Y1654*2</f>
        <v>0</v>
      </c>
      <c r="W1654" s="59"/>
      <c r="X1654" s="60"/>
      <c r="Y1654" s="61"/>
      <c r="Z1654" s="56">
        <f t="shared" ref="Z1654:AI1663" ca="1" si="761">IF($O1654-WEEKNUM(Z$1815)=0,$Y1654,0)</f>
        <v>0</v>
      </c>
      <c r="AA1654" s="56">
        <f t="shared" ca="1" si="761"/>
        <v>0</v>
      </c>
      <c r="AB1654" s="56">
        <f t="shared" ca="1" si="761"/>
        <v>0</v>
      </c>
      <c r="AC1654" s="56">
        <f t="shared" ca="1" si="761"/>
        <v>0</v>
      </c>
      <c r="AD1654" s="56">
        <f t="shared" ca="1" si="761"/>
        <v>0</v>
      </c>
      <c r="AE1654" s="56">
        <f t="shared" ca="1" si="761"/>
        <v>0</v>
      </c>
      <c r="AF1654" s="56">
        <f t="shared" ca="1" si="761"/>
        <v>0</v>
      </c>
      <c r="AG1654" s="56">
        <f t="shared" ca="1" si="761"/>
        <v>0</v>
      </c>
      <c r="AH1654" s="56">
        <f t="shared" ca="1" si="761"/>
        <v>0</v>
      </c>
      <c r="AI1654" s="56">
        <f t="shared" ca="1" si="761"/>
        <v>0</v>
      </c>
      <c r="AJ1654" s="56">
        <f t="shared" ref="AJ1654:AS1663" ca="1" si="762">IF($O1654-WEEKNUM(AJ$1815)=0,$Y1654,0)</f>
        <v>0</v>
      </c>
      <c r="AK1654" s="56">
        <f t="shared" ca="1" si="762"/>
        <v>0</v>
      </c>
      <c r="AL1654" s="56">
        <f t="shared" ca="1" si="762"/>
        <v>0</v>
      </c>
      <c r="AM1654" s="56">
        <f t="shared" ca="1" si="762"/>
        <v>0</v>
      </c>
      <c r="AN1654" s="56">
        <f t="shared" ca="1" si="762"/>
        <v>0</v>
      </c>
      <c r="AO1654" s="56">
        <f t="shared" ca="1" si="762"/>
        <v>0</v>
      </c>
      <c r="AP1654" s="56">
        <f t="shared" ca="1" si="762"/>
        <v>0</v>
      </c>
      <c r="AQ1654" s="56">
        <f t="shared" ca="1" si="762"/>
        <v>0</v>
      </c>
      <c r="AR1654" s="56">
        <f t="shared" ca="1" si="762"/>
        <v>0</v>
      </c>
      <c r="AS1654" s="56">
        <f t="shared" ca="1" si="762"/>
        <v>0</v>
      </c>
      <c r="AT1654" s="56">
        <f t="shared" ref="AT1654:BG1663" ca="1" si="763">IF($O1654-WEEKNUM(AT$1815)=0,$Y1654,0)</f>
        <v>0</v>
      </c>
      <c r="AU1654" s="56">
        <f t="shared" ca="1" si="763"/>
        <v>0</v>
      </c>
      <c r="AV1654" s="56">
        <f t="shared" ca="1" si="763"/>
        <v>0</v>
      </c>
      <c r="AW1654" s="56">
        <f t="shared" ca="1" si="763"/>
        <v>0</v>
      </c>
      <c r="AX1654" s="56">
        <f t="shared" ca="1" si="763"/>
        <v>0</v>
      </c>
      <c r="AY1654" s="56">
        <f t="shared" ca="1" si="763"/>
        <v>0</v>
      </c>
      <c r="AZ1654" s="56">
        <f t="shared" ca="1" si="763"/>
        <v>0</v>
      </c>
      <c r="BA1654" s="56">
        <f t="shared" ca="1" si="763"/>
        <v>0</v>
      </c>
      <c r="BB1654" s="56">
        <f t="shared" ca="1" si="763"/>
        <v>0</v>
      </c>
      <c r="BC1654" s="56">
        <f t="shared" ca="1" si="763"/>
        <v>0</v>
      </c>
      <c r="BD1654" s="56">
        <f t="shared" ca="1" si="763"/>
        <v>0</v>
      </c>
      <c r="BE1654" s="56">
        <f t="shared" ca="1" si="763"/>
        <v>0</v>
      </c>
      <c r="BF1654" s="56">
        <f t="shared" ca="1" si="763"/>
        <v>0</v>
      </c>
      <c r="BG1654" s="56">
        <f t="shared" ca="1" si="763"/>
        <v>0</v>
      </c>
      <c r="BH1654" s="1"/>
    </row>
    <row r="1655" spans="2:60" s="4" customFormat="1" ht="12" customHeight="1" x14ac:dyDescent="0.2">
      <c r="B1655" s="3" t="s">
        <v>1783</v>
      </c>
      <c r="C1655" s="4" t="s">
        <v>1783</v>
      </c>
      <c r="E1655" s="62"/>
      <c r="F1655" s="63" t="s">
        <v>1678</v>
      </c>
      <c r="G1655" s="50" t="s">
        <v>1678</v>
      </c>
      <c r="H1655" s="50" t="s">
        <v>1678</v>
      </c>
      <c r="I1655" s="51"/>
      <c r="J1655" s="52">
        <v>30</v>
      </c>
      <c r="K1655" s="52"/>
      <c r="L1655" s="53"/>
      <c r="M1655" s="54" t="str">
        <f t="shared" si="753"/>
        <v>-</v>
      </c>
      <c r="N1655" s="52">
        <f t="shared" si="754"/>
        <v>0</v>
      </c>
      <c r="O1655" s="55">
        <f t="shared" ca="1" si="755"/>
        <v>28</v>
      </c>
      <c r="P1655" s="55" t="str">
        <f t="shared" ca="1" si="756"/>
        <v>2019.7</v>
      </c>
      <c r="Q1655" s="56">
        <f t="shared" si="757"/>
        <v>0</v>
      </c>
      <c r="R1655" s="52" t="str">
        <f t="shared" si="758"/>
        <v/>
      </c>
      <c r="S1655" s="52"/>
      <c r="T1655" s="52" t="str">
        <f t="shared" si="759"/>
        <v>OV</v>
      </c>
      <c r="U1655" s="57" t="s">
        <v>178</v>
      </c>
      <c r="V1655" s="58">
        <f t="shared" ca="1" si="760"/>
        <v>0</v>
      </c>
      <c r="W1655" s="59"/>
      <c r="X1655" s="60"/>
      <c r="Y1655" s="61"/>
      <c r="Z1655" s="56">
        <f t="shared" ca="1" si="761"/>
        <v>0</v>
      </c>
      <c r="AA1655" s="56">
        <f t="shared" ca="1" si="761"/>
        <v>0</v>
      </c>
      <c r="AB1655" s="56">
        <f t="shared" ca="1" si="761"/>
        <v>0</v>
      </c>
      <c r="AC1655" s="56">
        <f t="shared" ca="1" si="761"/>
        <v>0</v>
      </c>
      <c r="AD1655" s="56">
        <f t="shared" ca="1" si="761"/>
        <v>0</v>
      </c>
      <c r="AE1655" s="56">
        <f t="shared" ca="1" si="761"/>
        <v>0</v>
      </c>
      <c r="AF1655" s="56">
        <f t="shared" ca="1" si="761"/>
        <v>0</v>
      </c>
      <c r="AG1655" s="56">
        <f t="shared" ca="1" si="761"/>
        <v>0</v>
      </c>
      <c r="AH1655" s="56">
        <f t="shared" ca="1" si="761"/>
        <v>0</v>
      </c>
      <c r="AI1655" s="56">
        <f t="shared" ca="1" si="761"/>
        <v>0</v>
      </c>
      <c r="AJ1655" s="56">
        <f t="shared" ca="1" si="762"/>
        <v>0</v>
      </c>
      <c r="AK1655" s="56">
        <f t="shared" ca="1" si="762"/>
        <v>0</v>
      </c>
      <c r="AL1655" s="56">
        <f t="shared" ca="1" si="762"/>
        <v>0</v>
      </c>
      <c r="AM1655" s="56">
        <f t="shared" ca="1" si="762"/>
        <v>0</v>
      </c>
      <c r="AN1655" s="56">
        <f t="shared" ca="1" si="762"/>
        <v>0</v>
      </c>
      <c r="AO1655" s="56">
        <f t="shared" ca="1" si="762"/>
        <v>0</v>
      </c>
      <c r="AP1655" s="56">
        <f t="shared" ca="1" si="762"/>
        <v>0</v>
      </c>
      <c r="AQ1655" s="56">
        <f t="shared" ca="1" si="762"/>
        <v>0</v>
      </c>
      <c r="AR1655" s="56">
        <f t="shared" ca="1" si="762"/>
        <v>0</v>
      </c>
      <c r="AS1655" s="56">
        <f t="shared" ca="1" si="762"/>
        <v>0</v>
      </c>
      <c r="AT1655" s="56">
        <f t="shared" ca="1" si="763"/>
        <v>0</v>
      </c>
      <c r="AU1655" s="56">
        <f t="shared" ca="1" si="763"/>
        <v>0</v>
      </c>
      <c r="AV1655" s="56">
        <f t="shared" ca="1" si="763"/>
        <v>0</v>
      </c>
      <c r="AW1655" s="56">
        <f t="shared" ca="1" si="763"/>
        <v>0</v>
      </c>
      <c r="AX1655" s="56">
        <f t="shared" ca="1" si="763"/>
        <v>0</v>
      </c>
      <c r="AY1655" s="56">
        <f t="shared" ca="1" si="763"/>
        <v>0</v>
      </c>
      <c r="AZ1655" s="56">
        <f t="shared" ca="1" si="763"/>
        <v>0</v>
      </c>
      <c r="BA1655" s="56">
        <f t="shared" ca="1" si="763"/>
        <v>0</v>
      </c>
      <c r="BB1655" s="56">
        <f t="shared" ca="1" si="763"/>
        <v>0</v>
      </c>
      <c r="BC1655" s="56">
        <f t="shared" ca="1" si="763"/>
        <v>0</v>
      </c>
      <c r="BD1655" s="56">
        <f t="shared" ca="1" si="763"/>
        <v>0</v>
      </c>
      <c r="BE1655" s="56">
        <f t="shared" ca="1" si="763"/>
        <v>0</v>
      </c>
      <c r="BF1655" s="56">
        <f t="shared" ca="1" si="763"/>
        <v>0</v>
      </c>
      <c r="BG1655" s="56">
        <f t="shared" ca="1" si="763"/>
        <v>0</v>
      </c>
      <c r="BH1655" s="1"/>
    </row>
    <row r="1656" spans="2:60" s="4" customFormat="1" ht="12" customHeight="1" x14ac:dyDescent="0.2">
      <c r="B1656" s="3" t="s">
        <v>1783</v>
      </c>
      <c r="C1656" s="4" t="s">
        <v>1783</v>
      </c>
      <c r="E1656" s="62"/>
      <c r="F1656" s="63" t="s">
        <v>1678</v>
      </c>
      <c r="G1656" s="50" t="s">
        <v>1678</v>
      </c>
      <c r="H1656" s="50" t="s">
        <v>1678</v>
      </c>
      <c r="I1656" s="51"/>
      <c r="J1656" s="52">
        <v>30</v>
      </c>
      <c r="K1656" s="52"/>
      <c r="L1656" s="53"/>
      <c r="M1656" s="54" t="str">
        <f t="shared" si="753"/>
        <v>-</v>
      </c>
      <c r="N1656" s="52">
        <f t="shared" si="754"/>
        <v>0</v>
      </c>
      <c r="O1656" s="55">
        <f t="shared" ca="1" si="755"/>
        <v>28</v>
      </c>
      <c r="P1656" s="55" t="str">
        <f t="shared" ca="1" si="756"/>
        <v>2019.7</v>
      </c>
      <c r="Q1656" s="56">
        <f t="shared" si="757"/>
        <v>0</v>
      </c>
      <c r="R1656" s="52" t="str">
        <f t="shared" si="758"/>
        <v/>
      </c>
      <c r="S1656" s="52"/>
      <c r="T1656" s="52" t="str">
        <f t="shared" si="759"/>
        <v>OV</v>
      </c>
      <c r="U1656" s="57" t="s">
        <v>178</v>
      </c>
      <c r="V1656" s="58">
        <f t="shared" ca="1" si="760"/>
        <v>0</v>
      </c>
      <c r="W1656" s="59"/>
      <c r="X1656" s="60"/>
      <c r="Y1656" s="61"/>
      <c r="Z1656" s="56">
        <f t="shared" ca="1" si="761"/>
        <v>0</v>
      </c>
      <c r="AA1656" s="56">
        <f t="shared" ca="1" si="761"/>
        <v>0</v>
      </c>
      <c r="AB1656" s="56">
        <f t="shared" ca="1" si="761"/>
        <v>0</v>
      </c>
      <c r="AC1656" s="56">
        <f t="shared" ca="1" si="761"/>
        <v>0</v>
      </c>
      <c r="AD1656" s="56">
        <f t="shared" ca="1" si="761"/>
        <v>0</v>
      </c>
      <c r="AE1656" s="56">
        <f t="shared" ca="1" si="761"/>
        <v>0</v>
      </c>
      <c r="AF1656" s="56">
        <f t="shared" ca="1" si="761"/>
        <v>0</v>
      </c>
      <c r="AG1656" s="56">
        <f t="shared" ca="1" si="761"/>
        <v>0</v>
      </c>
      <c r="AH1656" s="56">
        <f t="shared" ca="1" si="761"/>
        <v>0</v>
      </c>
      <c r="AI1656" s="56">
        <f t="shared" ca="1" si="761"/>
        <v>0</v>
      </c>
      <c r="AJ1656" s="56">
        <f t="shared" ca="1" si="762"/>
        <v>0</v>
      </c>
      <c r="AK1656" s="56">
        <f t="shared" ca="1" si="762"/>
        <v>0</v>
      </c>
      <c r="AL1656" s="56">
        <f t="shared" ca="1" si="762"/>
        <v>0</v>
      </c>
      <c r="AM1656" s="56">
        <f t="shared" ca="1" si="762"/>
        <v>0</v>
      </c>
      <c r="AN1656" s="56">
        <f t="shared" ca="1" si="762"/>
        <v>0</v>
      </c>
      <c r="AO1656" s="56">
        <f t="shared" ca="1" si="762"/>
        <v>0</v>
      </c>
      <c r="AP1656" s="56">
        <f t="shared" ca="1" si="762"/>
        <v>0</v>
      </c>
      <c r="AQ1656" s="56">
        <f t="shared" ca="1" si="762"/>
        <v>0</v>
      </c>
      <c r="AR1656" s="56">
        <f t="shared" ca="1" si="762"/>
        <v>0</v>
      </c>
      <c r="AS1656" s="56">
        <f t="shared" ca="1" si="762"/>
        <v>0</v>
      </c>
      <c r="AT1656" s="56">
        <f t="shared" ca="1" si="763"/>
        <v>0</v>
      </c>
      <c r="AU1656" s="56">
        <f t="shared" ca="1" si="763"/>
        <v>0</v>
      </c>
      <c r="AV1656" s="56">
        <f t="shared" ca="1" si="763"/>
        <v>0</v>
      </c>
      <c r="AW1656" s="56">
        <f t="shared" ca="1" si="763"/>
        <v>0</v>
      </c>
      <c r="AX1656" s="56">
        <f t="shared" ca="1" si="763"/>
        <v>0</v>
      </c>
      <c r="AY1656" s="56">
        <f t="shared" ca="1" si="763"/>
        <v>0</v>
      </c>
      <c r="AZ1656" s="56">
        <f t="shared" ca="1" si="763"/>
        <v>0</v>
      </c>
      <c r="BA1656" s="56">
        <f t="shared" ca="1" si="763"/>
        <v>0</v>
      </c>
      <c r="BB1656" s="56">
        <f t="shared" ca="1" si="763"/>
        <v>0</v>
      </c>
      <c r="BC1656" s="56">
        <f t="shared" ca="1" si="763"/>
        <v>0</v>
      </c>
      <c r="BD1656" s="56">
        <f t="shared" ca="1" si="763"/>
        <v>0</v>
      </c>
      <c r="BE1656" s="56">
        <f t="shared" ca="1" si="763"/>
        <v>0</v>
      </c>
      <c r="BF1656" s="56">
        <f t="shared" ca="1" si="763"/>
        <v>0</v>
      </c>
      <c r="BG1656" s="56">
        <f t="shared" ca="1" si="763"/>
        <v>0</v>
      </c>
      <c r="BH1656" s="1"/>
    </row>
    <row r="1657" spans="2:60" s="4" customFormat="1" ht="12" customHeight="1" x14ac:dyDescent="0.2">
      <c r="B1657" s="3" t="s">
        <v>1783</v>
      </c>
      <c r="C1657" s="4" t="s">
        <v>1783</v>
      </c>
      <c r="E1657" s="62"/>
      <c r="F1657" s="63" t="s">
        <v>1678</v>
      </c>
      <c r="G1657" s="50" t="s">
        <v>1678</v>
      </c>
      <c r="H1657" s="50" t="s">
        <v>1678</v>
      </c>
      <c r="I1657" s="51"/>
      <c r="J1657" s="52">
        <v>30</v>
      </c>
      <c r="K1657" s="52"/>
      <c r="L1657" s="53"/>
      <c r="M1657" s="54" t="str">
        <f t="shared" si="753"/>
        <v>-</v>
      </c>
      <c r="N1657" s="52">
        <f t="shared" si="754"/>
        <v>0</v>
      </c>
      <c r="O1657" s="55">
        <f t="shared" ca="1" si="755"/>
        <v>28</v>
      </c>
      <c r="P1657" s="55" t="str">
        <f t="shared" ca="1" si="756"/>
        <v>2019.7</v>
      </c>
      <c r="Q1657" s="56">
        <f t="shared" si="757"/>
        <v>0</v>
      </c>
      <c r="R1657" s="52" t="str">
        <f t="shared" si="758"/>
        <v/>
      </c>
      <c r="S1657" s="52"/>
      <c r="T1657" s="52" t="str">
        <f t="shared" si="759"/>
        <v>OV</v>
      </c>
      <c r="U1657" s="57" t="s">
        <v>178</v>
      </c>
      <c r="V1657" s="58">
        <f t="shared" ca="1" si="760"/>
        <v>0</v>
      </c>
      <c r="W1657" s="59"/>
      <c r="X1657" s="60"/>
      <c r="Y1657" s="61"/>
      <c r="Z1657" s="56">
        <f t="shared" ca="1" si="761"/>
        <v>0</v>
      </c>
      <c r="AA1657" s="56">
        <f t="shared" ca="1" si="761"/>
        <v>0</v>
      </c>
      <c r="AB1657" s="56">
        <f t="shared" ca="1" si="761"/>
        <v>0</v>
      </c>
      <c r="AC1657" s="56">
        <f t="shared" ca="1" si="761"/>
        <v>0</v>
      </c>
      <c r="AD1657" s="56">
        <f t="shared" ca="1" si="761"/>
        <v>0</v>
      </c>
      <c r="AE1657" s="56">
        <f t="shared" ca="1" si="761"/>
        <v>0</v>
      </c>
      <c r="AF1657" s="56">
        <f t="shared" ca="1" si="761"/>
        <v>0</v>
      </c>
      <c r="AG1657" s="56">
        <f t="shared" ca="1" si="761"/>
        <v>0</v>
      </c>
      <c r="AH1657" s="56">
        <f t="shared" ca="1" si="761"/>
        <v>0</v>
      </c>
      <c r="AI1657" s="56">
        <f t="shared" ca="1" si="761"/>
        <v>0</v>
      </c>
      <c r="AJ1657" s="56">
        <f t="shared" ca="1" si="762"/>
        <v>0</v>
      </c>
      <c r="AK1657" s="56">
        <f t="shared" ca="1" si="762"/>
        <v>0</v>
      </c>
      <c r="AL1657" s="56">
        <f t="shared" ca="1" si="762"/>
        <v>0</v>
      </c>
      <c r="AM1657" s="56">
        <f t="shared" ca="1" si="762"/>
        <v>0</v>
      </c>
      <c r="AN1657" s="56">
        <f t="shared" ca="1" si="762"/>
        <v>0</v>
      </c>
      <c r="AO1657" s="56">
        <f t="shared" ca="1" si="762"/>
        <v>0</v>
      </c>
      <c r="AP1657" s="56">
        <f t="shared" ca="1" si="762"/>
        <v>0</v>
      </c>
      <c r="AQ1657" s="56">
        <f t="shared" ca="1" si="762"/>
        <v>0</v>
      </c>
      <c r="AR1657" s="56">
        <f t="shared" ca="1" si="762"/>
        <v>0</v>
      </c>
      <c r="AS1657" s="56">
        <f t="shared" ca="1" si="762"/>
        <v>0</v>
      </c>
      <c r="AT1657" s="56">
        <f t="shared" ca="1" si="763"/>
        <v>0</v>
      </c>
      <c r="AU1657" s="56">
        <f t="shared" ca="1" si="763"/>
        <v>0</v>
      </c>
      <c r="AV1657" s="56">
        <f t="shared" ca="1" si="763"/>
        <v>0</v>
      </c>
      <c r="AW1657" s="56">
        <f t="shared" ca="1" si="763"/>
        <v>0</v>
      </c>
      <c r="AX1657" s="56">
        <f t="shared" ca="1" si="763"/>
        <v>0</v>
      </c>
      <c r="AY1657" s="56">
        <f t="shared" ca="1" si="763"/>
        <v>0</v>
      </c>
      <c r="AZ1657" s="56">
        <f t="shared" ca="1" si="763"/>
        <v>0</v>
      </c>
      <c r="BA1657" s="56">
        <f t="shared" ca="1" si="763"/>
        <v>0</v>
      </c>
      <c r="BB1657" s="56">
        <f t="shared" ca="1" si="763"/>
        <v>0</v>
      </c>
      <c r="BC1657" s="56">
        <f t="shared" ca="1" si="763"/>
        <v>0</v>
      </c>
      <c r="BD1657" s="56">
        <f t="shared" ca="1" si="763"/>
        <v>0</v>
      </c>
      <c r="BE1657" s="56">
        <f t="shared" ca="1" si="763"/>
        <v>0</v>
      </c>
      <c r="BF1657" s="56">
        <f t="shared" ca="1" si="763"/>
        <v>0</v>
      </c>
      <c r="BG1657" s="56">
        <f t="shared" ca="1" si="763"/>
        <v>0</v>
      </c>
      <c r="BH1657" s="1"/>
    </row>
    <row r="1658" spans="2:60" s="4" customFormat="1" ht="12" customHeight="1" x14ac:dyDescent="0.2">
      <c r="B1658" s="3" t="s">
        <v>1783</v>
      </c>
      <c r="C1658" s="4" t="s">
        <v>1783</v>
      </c>
      <c r="E1658" s="62"/>
      <c r="F1658" s="63" t="s">
        <v>1678</v>
      </c>
      <c r="G1658" s="50" t="s">
        <v>1678</v>
      </c>
      <c r="H1658" s="50" t="s">
        <v>1678</v>
      </c>
      <c r="I1658" s="51"/>
      <c r="J1658" s="52">
        <v>30</v>
      </c>
      <c r="K1658" s="52"/>
      <c r="L1658" s="53">
        <v>43585</v>
      </c>
      <c r="M1658" s="54">
        <f t="shared" si="753"/>
        <v>2</v>
      </c>
      <c r="N1658" s="52">
        <f t="shared" si="754"/>
        <v>18</v>
      </c>
      <c r="O1658" s="55">
        <f t="shared" ca="1" si="755"/>
        <v>28</v>
      </c>
      <c r="P1658" s="55" t="str">
        <f t="shared" ca="1" si="756"/>
        <v>2019.7</v>
      </c>
      <c r="Q1658" s="56">
        <f t="shared" si="757"/>
        <v>400</v>
      </c>
      <c r="R1658" s="52">
        <f t="shared" ca="1" si="758"/>
        <v>71</v>
      </c>
      <c r="S1658" s="52"/>
      <c r="T1658" s="52" t="str">
        <f t="shared" ca="1" si="759"/>
        <v>OV</v>
      </c>
      <c r="U1658" s="57" t="s">
        <v>178</v>
      </c>
      <c r="V1658" s="58">
        <f t="shared" ca="1" si="760"/>
        <v>0</v>
      </c>
      <c r="W1658" s="59"/>
      <c r="X1658" s="60"/>
      <c r="Y1658" s="61">
        <v>400</v>
      </c>
      <c r="Z1658" s="56">
        <f t="shared" ca="1" si="761"/>
        <v>0</v>
      </c>
      <c r="AA1658" s="56">
        <f t="shared" ca="1" si="761"/>
        <v>0</v>
      </c>
      <c r="AB1658" s="56">
        <f t="shared" ca="1" si="761"/>
        <v>0</v>
      </c>
      <c r="AC1658" s="56">
        <f t="shared" ca="1" si="761"/>
        <v>0</v>
      </c>
      <c r="AD1658" s="56">
        <f t="shared" ca="1" si="761"/>
        <v>0</v>
      </c>
      <c r="AE1658" s="56">
        <f t="shared" ca="1" si="761"/>
        <v>0</v>
      </c>
      <c r="AF1658" s="56">
        <f t="shared" ca="1" si="761"/>
        <v>0</v>
      </c>
      <c r="AG1658" s="56">
        <f t="shared" ca="1" si="761"/>
        <v>0</v>
      </c>
      <c r="AH1658" s="56">
        <f t="shared" ca="1" si="761"/>
        <v>0</v>
      </c>
      <c r="AI1658" s="56">
        <f t="shared" ca="1" si="761"/>
        <v>400</v>
      </c>
      <c r="AJ1658" s="56">
        <f t="shared" ca="1" si="762"/>
        <v>0</v>
      </c>
      <c r="AK1658" s="56">
        <f t="shared" ca="1" si="762"/>
        <v>0</v>
      </c>
      <c r="AL1658" s="56">
        <f t="shared" ca="1" si="762"/>
        <v>0</v>
      </c>
      <c r="AM1658" s="56">
        <f t="shared" ca="1" si="762"/>
        <v>0</v>
      </c>
      <c r="AN1658" s="56">
        <f t="shared" ca="1" si="762"/>
        <v>0</v>
      </c>
      <c r="AO1658" s="56">
        <f t="shared" ca="1" si="762"/>
        <v>0</v>
      </c>
      <c r="AP1658" s="56">
        <f t="shared" ca="1" si="762"/>
        <v>0</v>
      </c>
      <c r="AQ1658" s="56">
        <f t="shared" ca="1" si="762"/>
        <v>0</v>
      </c>
      <c r="AR1658" s="56">
        <f t="shared" ca="1" si="762"/>
        <v>0</v>
      </c>
      <c r="AS1658" s="56">
        <f t="shared" ca="1" si="762"/>
        <v>0</v>
      </c>
      <c r="AT1658" s="56">
        <f t="shared" ca="1" si="763"/>
        <v>0</v>
      </c>
      <c r="AU1658" s="56">
        <f t="shared" ca="1" si="763"/>
        <v>0</v>
      </c>
      <c r="AV1658" s="56">
        <f t="shared" ca="1" si="763"/>
        <v>0</v>
      </c>
      <c r="AW1658" s="56">
        <f t="shared" ca="1" si="763"/>
        <v>0</v>
      </c>
      <c r="AX1658" s="56">
        <f t="shared" ca="1" si="763"/>
        <v>0</v>
      </c>
      <c r="AY1658" s="56">
        <f t="shared" ca="1" si="763"/>
        <v>0</v>
      </c>
      <c r="AZ1658" s="56">
        <f t="shared" ca="1" si="763"/>
        <v>0</v>
      </c>
      <c r="BA1658" s="56">
        <f t="shared" ca="1" si="763"/>
        <v>0</v>
      </c>
      <c r="BB1658" s="56">
        <f t="shared" ca="1" si="763"/>
        <v>0</v>
      </c>
      <c r="BC1658" s="56">
        <f t="shared" ca="1" si="763"/>
        <v>0</v>
      </c>
      <c r="BD1658" s="56">
        <f t="shared" ca="1" si="763"/>
        <v>0</v>
      </c>
      <c r="BE1658" s="56">
        <f t="shared" ca="1" si="763"/>
        <v>0</v>
      </c>
      <c r="BF1658" s="56">
        <f t="shared" ca="1" si="763"/>
        <v>0</v>
      </c>
      <c r="BG1658" s="56">
        <f t="shared" ca="1" si="763"/>
        <v>0</v>
      </c>
      <c r="BH1658" s="1"/>
    </row>
    <row r="1659" spans="2:60" s="4" customFormat="1" ht="12" customHeight="1" x14ac:dyDescent="0.2">
      <c r="B1659" s="3" t="s">
        <v>1783</v>
      </c>
      <c r="C1659" s="4" t="s">
        <v>1783</v>
      </c>
      <c r="E1659" s="62"/>
      <c r="F1659" s="63" t="s">
        <v>1678</v>
      </c>
      <c r="G1659" s="50" t="s">
        <v>1678</v>
      </c>
      <c r="H1659" s="50" t="s">
        <v>1678</v>
      </c>
      <c r="I1659" s="51"/>
      <c r="J1659" s="52">
        <v>30</v>
      </c>
      <c r="K1659" s="52"/>
      <c r="L1659" s="53">
        <v>43592</v>
      </c>
      <c r="M1659" s="54">
        <f t="shared" si="753"/>
        <v>2</v>
      </c>
      <c r="N1659" s="52">
        <f t="shared" si="754"/>
        <v>19</v>
      </c>
      <c r="O1659" s="55">
        <f t="shared" ca="1" si="755"/>
        <v>28</v>
      </c>
      <c r="P1659" s="55" t="str">
        <f t="shared" ca="1" si="756"/>
        <v>2019.7</v>
      </c>
      <c r="Q1659" s="56">
        <f t="shared" si="757"/>
        <v>0</v>
      </c>
      <c r="R1659" s="52">
        <f t="shared" ca="1" si="758"/>
        <v>64</v>
      </c>
      <c r="S1659" s="52"/>
      <c r="T1659" s="52" t="str">
        <f t="shared" ca="1" si="759"/>
        <v>OV</v>
      </c>
      <c r="U1659" s="57" t="s">
        <v>178</v>
      </c>
      <c r="V1659" s="58">
        <f t="shared" ca="1" si="760"/>
        <v>0</v>
      </c>
      <c r="W1659" s="59"/>
      <c r="X1659" s="60"/>
      <c r="Y1659" s="61">
        <v>0</v>
      </c>
      <c r="Z1659" s="56">
        <f t="shared" ca="1" si="761"/>
        <v>0</v>
      </c>
      <c r="AA1659" s="56">
        <f t="shared" ca="1" si="761"/>
        <v>0</v>
      </c>
      <c r="AB1659" s="56">
        <f t="shared" ca="1" si="761"/>
        <v>0</v>
      </c>
      <c r="AC1659" s="56">
        <f t="shared" ca="1" si="761"/>
        <v>0</v>
      </c>
      <c r="AD1659" s="56">
        <f t="shared" ca="1" si="761"/>
        <v>0</v>
      </c>
      <c r="AE1659" s="56">
        <f t="shared" ca="1" si="761"/>
        <v>0</v>
      </c>
      <c r="AF1659" s="56">
        <f t="shared" ca="1" si="761"/>
        <v>0</v>
      </c>
      <c r="AG1659" s="56">
        <f t="shared" ca="1" si="761"/>
        <v>0</v>
      </c>
      <c r="AH1659" s="56">
        <f t="shared" ca="1" si="761"/>
        <v>0</v>
      </c>
      <c r="AI1659" s="56">
        <f t="shared" ca="1" si="761"/>
        <v>0</v>
      </c>
      <c r="AJ1659" s="56">
        <f t="shared" ca="1" si="762"/>
        <v>0</v>
      </c>
      <c r="AK1659" s="56">
        <f t="shared" ca="1" si="762"/>
        <v>0</v>
      </c>
      <c r="AL1659" s="56">
        <f t="shared" ca="1" si="762"/>
        <v>0</v>
      </c>
      <c r="AM1659" s="56">
        <f t="shared" ca="1" si="762"/>
        <v>0</v>
      </c>
      <c r="AN1659" s="56">
        <f t="shared" ca="1" si="762"/>
        <v>0</v>
      </c>
      <c r="AO1659" s="56">
        <f t="shared" ca="1" si="762"/>
        <v>0</v>
      </c>
      <c r="AP1659" s="56">
        <f t="shared" ca="1" si="762"/>
        <v>0</v>
      </c>
      <c r="AQ1659" s="56">
        <f t="shared" ca="1" si="762"/>
        <v>0</v>
      </c>
      <c r="AR1659" s="56">
        <f t="shared" ca="1" si="762"/>
        <v>0</v>
      </c>
      <c r="AS1659" s="56">
        <f t="shared" ca="1" si="762"/>
        <v>0</v>
      </c>
      <c r="AT1659" s="56">
        <f t="shared" ca="1" si="763"/>
        <v>0</v>
      </c>
      <c r="AU1659" s="56">
        <f t="shared" ca="1" si="763"/>
        <v>0</v>
      </c>
      <c r="AV1659" s="56">
        <f t="shared" ca="1" si="763"/>
        <v>0</v>
      </c>
      <c r="AW1659" s="56">
        <f t="shared" ca="1" si="763"/>
        <v>0</v>
      </c>
      <c r="AX1659" s="56">
        <f t="shared" ca="1" si="763"/>
        <v>0</v>
      </c>
      <c r="AY1659" s="56">
        <f t="shared" ca="1" si="763"/>
        <v>0</v>
      </c>
      <c r="AZ1659" s="56">
        <f t="shared" ca="1" si="763"/>
        <v>0</v>
      </c>
      <c r="BA1659" s="56">
        <f t="shared" ca="1" si="763"/>
        <v>0</v>
      </c>
      <c r="BB1659" s="56">
        <f t="shared" ca="1" si="763"/>
        <v>0</v>
      </c>
      <c r="BC1659" s="56">
        <f t="shared" ca="1" si="763"/>
        <v>0</v>
      </c>
      <c r="BD1659" s="56">
        <f t="shared" ca="1" si="763"/>
        <v>0</v>
      </c>
      <c r="BE1659" s="56">
        <f t="shared" ca="1" si="763"/>
        <v>0</v>
      </c>
      <c r="BF1659" s="56">
        <f t="shared" ca="1" si="763"/>
        <v>0</v>
      </c>
      <c r="BG1659" s="56">
        <f t="shared" ca="1" si="763"/>
        <v>0</v>
      </c>
      <c r="BH1659" s="1"/>
    </row>
    <row r="1660" spans="2:60" s="4" customFormat="1" ht="12" customHeight="1" x14ac:dyDescent="0.2">
      <c r="B1660" s="3" t="s">
        <v>1783</v>
      </c>
      <c r="C1660" s="4" t="s">
        <v>1783</v>
      </c>
      <c r="E1660" s="62"/>
      <c r="F1660" s="63" t="s">
        <v>1678</v>
      </c>
      <c r="G1660" s="50" t="s">
        <v>1678</v>
      </c>
      <c r="H1660" s="50" t="s">
        <v>1678</v>
      </c>
      <c r="I1660" s="51"/>
      <c r="J1660" s="52">
        <v>30</v>
      </c>
      <c r="K1660" s="52"/>
      <c r="L1660" s="53">
        <v>43599</v>
      </c>
      <c r="M1660" s="54">
        <f t="shared" si="753"/>
        <v>2</v>
      </c>
      <c r="N1660" s="52">
        <f t="shared" si="754"/>
        <v>20</v>
      </c>
      <c r="O1660" s="55">
        <f t="shared" ca="1" si="755"/>
        <v>28</v>
      </c>
      <c r="P1660" s="55" t="str">
        <f t="shared" ca="1" si="756"/>
        <v>2019.7</v>
      </c>
      <c r="Q1660" s="56">
        <f t="shared" si="757"/>
        <v>4612.5</v>
      </c>
      <c r="R1660" s="52">
        <f t="shared" ca="1" si="758"/>
        <v>57</v>
      </c>
      <c r="S1660" s="52"/>
      <c r="T1660" s="52" t="str">
        <f t="shared" ca="1" si="759"/>
        <v>OV</v>
      </c>
      <c r="U1660" s="57" t="s">
        <v>178</v>
      </c>
      <c r="V1660" s="58">
        <f t="shared" ca="1" si="760"/>
        <v>0</v>
      </c>
      <c r="W1660" s="59"/>
      <c r="X1660" s="60"/>
      <c r="Y1660" s="61">
        <v>4612.5</v>
      </c>
      <c r="Z1660" s="56">
        <f t="shared" ca="1" si="761"/>
        <v>0</v>
      </c>
      <c r="AA1660" s="56">
        <f t="shared" ca="1" si="761"/>
        <v>0</v>
      </c>
      <c r="AB1660" s="56">
        <f t="shared" ca="1" si="761"/>
        <v>0</v>
      </c>
      <c r="AC1660" s="56">
        <f t="shared" ca="1" si="761"/>
        <v>0</v>
      </c>
      <c r="AD1660" s="56">
        <f t="shared" ca="1" si="761"/>
        <v>0</v>
      </c>
      <c r="AE1660" s="56">
        <f t="shared" ca="1" si="761"/>
        <v>0</v>
      </c>
      <c r="AF1660" s="56">
        <f t="shared" ca="1" si="761"/>
        <v>0</v>
      </c>
      <c r="AG1660" s="56">
        <f t="shared" ca="1" si="761"/>
        <v>0</v>
      </c>
      <c r="AH1660" s="56">
        <f t="shared" ca="1" si="761"/>
        <v>0</v>
      </c>
      <c r="AI1660" s="56">
        <f t="shared" ca="1" si="761"/>
        <v>4612.5</v>
      </c>
      <c r="AJ1660" s="56">
        <f t="shared" ca="1" si="762"/>
        <v>0</v>
      </c>
      <c r="AK1660" s="56">
        <f t="shared" ca="1" si="762"/>
        <v>0</v>
      </c>
      <c r="AL1660" s="56">
        <f t="shared" ca="1" si="762"/>
        <v>0</v>
      </c>
      <c r="AM1660" s="56">
        <f t="shared" ca="1" si="762"/>
        <v>0</v>
      </c>
      <c r="AN1660" s="56">
        <f t="shared" ca="1" si="762"/>
        <v>0</v>
      </c>
      <c r="AO1660" s="56">
        <f t="shared" ca="1" si="762"/>
        <v>0</v>
      </c>
      <c r="AP1660" s="56">
        <f t="shared" ca="1" si="762"/>
        <v>0</v>
      </c>
      <c r="AQ1660" s="56">
        <f t="shared" ca="1" si="762"/>
        <v>0</v>
      </c>
      <c r="AR1660" s="56">
        <f t="shared" ca="1" si="762"/>
        <v>0</v>
      </c>
      <c r="AS1660" s="56">
        <f t="shared" ca="1" si="762"/>
        <v>0</v>
      </c>
      <c r="AT1660" s="56">
        <f t="shared" ca="1" si="763"/>
        <v>0</v>
      </c>
      <c r="AU1660" s="56">
        <f t="shared" ca="1" si="763"/>
        <v>0</v>
      </c>
      <c r="AV1660" s="56">
        <f t="shared" ca="1" si="763"/>
        <v>0</v>
      </c>
      <c r="AW1660" s="56">
        <f t="shared" ca="1" si="763"/>
        <v>0</v>
      </c>
      <c r="AX1660" s="56">
        <f t="shared" ca="1" si="763"/>
        <v>0</v>
      </c>
      <c r="AY1660" s="56">
        <f t="shared" ca="1" si="763"/>
        <v>0</v>
      </c>
      <c r="AZ1660" s="56">
        <f t="shared" ca="1" si="763"/>
        <v>0</v>
      </c>
      <c r="BA1660" s="56">
        <f t="shared" ca="1" si="763"/>
        <v>0</v>
      </c>
      <c r="BB1660" s="56">
        <f t="shared" ca="1" si="763"/>
        <v>0</v>
      </c>
      <c r="BC1660" s="56">
        <f t="shared" ca="1" si="763"/>
        <v>0</v>
      </c>
      <c r="BD1660" s="56">
        <f t="shared" ca="1" si="763"/>
        <v>0</v>
      </c>
      <c r="BE1660" s="56">
        <f t="shared" ca="1" si="763"/>
        <v>0</v>
      </c>
      <c r="BF1660" s="56">
        <f t="shared" ca="1" si="763"/>
        <v>0</v>
      </c>
      <c r="BG1660" s="56">
        <f t="shared" ca="1" si="763"/>
        <v>0</v>
      </c>
      <c r="BH1660" s="1"/>
    </row>
    <row r="1661" spans="2:60" s="4" customFormat="1" ht="12" customHeight="1" x14ac:dyDescent="0.2">
      <c r="B1661" s="3" t="s">
        <v>1783</v>
      </c>
      <c r="C1661" s="4" t="s">
        <v>1783</v>
      </c>
      <c r="E1661" s="62"/>
      <c r="F1661" s="63" t="s">
        <v>1678</v>
      </c>
      <c r="G1661" s="50" t="s">
        <v>1678</v>
      </c>
      <c r="H1661" s="50" t="s">
        <v>1678</v>
      </c>
      <c r="I1661" s="51"/>
      <c r="J1661" s="52">
        <v>30</v>
      </c>
      <c r="K1661" s="52"/>
      <c r="L1661" s="53">
        <v>43606</v>
      </c>
      <c r="M1661" s="54">
        <f t="shared" si="753"/>
        <v>2</v>
      </c>
      <c r="N1661" s="52">
        <f t="shared" si="754"/>
        <v>21</v>
      </c>
      <c r="O1661" s="55">
        <f t="shared" ca="1" si="755"/>
        <v>28</v>
      </c>
      <c r="P1661" s="55" t="str">
        <f t="shared" ca="1" si="756"/>
        <v>2019.7</v>
      </c>
      <c r="Q1661" s="56">
        <f t="shared" si="757"/>
        <v>0</v>
      </c>
      <c r="R1661" s="52">
        <f t="shared" ca="1" si="758"/>
        <v>50</v>
      </c>
      <c r="S1661" s="52"/>
      <c r="T1661" s="52" t="str">
        <f t="shared" ca="1" si="759"/>
        <v>OV</v>
      </c>
      <c r="U1661" s="57" t="s">
        <v>178</v>
      </c>
      <c r="V1661" s="58">
        <f t="shared" ca="1" si="760"/>
        <v>0</v>
      </c>
      <c r="W1661" s="59"/>
      <c r="X1661" s="60"/>
      <c r="Y1661" s="61">
        <v>0</v>
      </c>
      <c r="Z1661" s="56">
        <f t="shared" ca="1" si="761"/>
        <v>0</v>
      </c>
      <c r="AA1661" s="56">
        <f t="shared" ca="1" si="761"/>
        <v>0</v>
      </c>
      <c r="AB1661" s="56">
        <f t="shared" ca="1" si="761"/>
        <v>0</v>
      </c>
      <c r="AC1661" s="56">
        <f t="shared" ca="1" si="761"/>
        <v>0</v>
      </c>
      <c r="AD1661" s="56">
        <f t="shared" ca="1" si="761"/>
        <v>0</v>
      </c>
      <c r="AE1661" s="56">
        <f t="shared" ca="1" si="761"/>
        <v>0</v>
      </c>
      <c r="AF1661" s="56">
        <f t="shared" ca="1" si="761"/>
        <v>0</v>
      </c>
      <c r="AG1661" s="56">
        <f t="shared" ca="1" si="761"/>
        <v>0</v>
      </c>
      <c r="AH1661" s="56">
        <f t="shared" ca="1" si="761"/>
        <v>0</v>
      </c>
      <c r="AI1661" s="56">
        <f t="shared" ca="1" si="761"/>
        <v>0</v>
      </c>
      <c r="AJ1661" s="56">
        <f t="shared" ca="1" si="762"/>
        <v>0</v>
      </c>
      <c r="AK1661" s="56">
        <f t="shared" ca="1" si="762"/>
        <v>0</v>
      </c>
      <c r="AL1661" s="56">
        <f t="shared" ca="1" si="762"/>
        <v>0</v>
      </c>
      <c r="AM1661" s="56">
        <f t="shared" ca="1" si="762"/>
        <v>0</v>
      </c>
      <c r="AN1661" s="56">
        <f t="shared" ca="1" si="762"/>
        <v>0</v>
      </c>
      <c r="AO1661" s="56">
        <f t="shared" ca="1" si="762"/>
        <v>0</v>
      </c>
      <c r="AP1661" s="56">
        <f t="shared" ca="1" si="762"/>
        <v>0</v>
      </c>
      <c r="AQ1661" s="56">
        <f t="shared" ca="1" si="762"/>
        <v>0</v>
      </c>
      <c r="AR1661" s="56">
        <f t="shared" ca="1" si="762"/>
        <v>0</v>
      </c>
      <c r="AS1661" s="56">
        <f t="shared" ca="1" si="762"/>
        <v>0</v>
      </c>
      <c r="AT1661" s="56">
        <f t="shared" ca="1" si="763"/>
        <v>0</v>
      </c>
      <c r="AU1661" s="56">
        <f t="shared" ca="1" si="763"/>
        <v>0</v>
      </c>
      <c r="AV1661" s="56">
        <f t="shared" ca="1" si="763"/>
        <v>0</v>
      </c>
      <c r="AW1661" s="56">
        <f t="shared" ca="1" si="763"/>
        <v>0</v>
      </c>
      <c r="AX1661" s="56">
        <f t="shared" ca="1" si="763"/>
        <v>0</v>
      </c>
      <c r="AY1661" s="56">
        <f t="shared" ca="1" si="763"/>
        <v>0</v>
      </c>
      <c r="AZ1661" s="56">
        <f t="shared" ca="1" si="763"/>
        <v>0</v>
      </c>
      <c r="BA1661" s="56">
        <f t="shared" ca="1" si="763"/>
        <v>0</v>
      </c>
      <c r="BB1661" s="56">
        <f t="shared" ca="1" si="763"/>
        <v>0</v>
      </c>
      <c r="BC1661" s="56">
        <f t="shared" ca="1" si="763"/>
        <v>0</v>
      </c>
      <c r="BD1661" s="56">
        <f t="shared" ca="1" si="763"/>
        <v>0</v>
      </c>
      <c r="BE1661" s="56">
        <f t="shared" ca="1" si="763"/>
        <v>0</v>
      </c>
      <c r="BF1661" s="56">
        <f t="shared" ca="1" si="763"/>
        <v>0</v>
      </c>
      <c r="BG1661" s="56">
        <f t="shared" ca="1" si="763"/>
        <v>0</v>
      </c>
      <c r="BH1661" s="1"/>
    </row>
    <row r="1662" spans="2:60" s="4" customFormat="1" ht="12" customHeight="1" x14ac:dyDescent="0.2">
      <c r="B1662" s="3" t="s">
        <v>1783</v>
      </c>
      <c r="C1662" s="4" t="s">
        <v>1783</v>
      </c>
      <c r="E1662" s="62"/>
      <c r="F1662" s="63" t="s">
        <v>1678</v>
      </c>
      <c r="G1662" s="50" t="s">
        <v>1678</v>
      </c>
      <c r="H1662" s="50" t="s">
        <v>1678</v>
      </c>
      <c r="I1662" s="51"/>
      <c r="J1662" s="52">
        <v>30</v>
      </c>
      <c r="K1662" s="52"/>
      <c r="L1662" s="53">
        <v>43613</v>
      </c>
      <c r="M1662" s="54">
        <f t="shared" si="753"/>
        <v>2</v>
      </c>
      <c r="N1662" s="52">
        <f t="shared" si="754"/>
        <v>22</v>
      </c>
      <c r="O1662" s="55">
        <f t="shared" ca="1" si="755"/>
        <v>28</v>
      </c>
      <c r="P1662" s="55" t="str">
        <f t="shared" ca="1" si="756"/>
        <v>2019.7</v>
      </c>
      <c r="Q1662" s="56">
        <f t="shared" si="757"/>
        <v>0</v>
      </c>
      <c r="R1662" s="52">
        <f t="shared" ca="1" si="758"/>
        <v>43</v>
      </c>
      <c r="S1662" s="52"/>
      <c r="T1662" s="52" t="str">
        <f t="shared" ca="1" si="759"/>
        <v>OV</v>
      </c>
      <c r="U1662" s="57" t="s">
        <v>178</v>
      </c>
      <c r="V1662" s="58">
        <f t="shared" ca="1" si="760"/>
        <v>0</v>
      </c>
      <c r="W1662" s="59"/>
      <c r="X1662" s="60"/>
      <c r="Y1662" s="61">
        <v>0</v>
      </c>
      <c r="Z1662" s="56">
        <f t="shared" ca="1" si="761"/>
        <v>0</v>
      </c>
      <c r="AA1662" s="56">
        <f t="shared" ca="1" si="761"/>
        <v>0</v>
      </c>
      <c r="AB1662" s="56">
        <f t="shared" ca="1" si="761"/>
        <v>0</v>
      </c>
      <c r="AC1662" s="56">
        <f t="shared" ca="1" si="761"/>
        <v>0</v>
      </c>
      <c r="AD1662" s="56">
        <f t="shared" ca="1" si="761"/>
        <v>0</v>
      </c>
      <c r="AE1662" s="56">
        <f t="shared" ca="1" si="761"/>
        <v>0</v>
      </c>
      <c r="AF1662" s="56">
        <f t="shared" ca="1" si="761"/>
        <v>0</v>
      </c>
      <c r="AG1662" s="56">
        <f t="shared" ca="1" si="761"/>
        <v>0</v>
      </c>
      <c r="AH1662" s="56">
        <f t="shared" ca="1" si="761"/>
        <v>0</v>
      </c>
      <c r="AI1662" s="56">
        <f t="shared" ca="1" si="761"/>
        <v>0</v>
      </c>
      <c r="AJ1662" s="56">
        <f t="shared" ca="1" si="762"/>
        <v>0</v>
      </c>
      <c r="AK1662" s="56">
        <f t="shared" ca="1" si="762"/>
        <v>0</v>
      </c>
      <c r="AL1662" s="56">
        <f t="shared" ca="1" si="762"/>
        <v>0</v>
      </c>
      <c r="AM1662" s="56">
        <f t="shared" ca="1" si="762"/>
        <v>0</v>
      </c>
      <c r="AN1662" s="56">
        <f t="shared" ca="1" si="762"/>
        <v>0</v>
      </c>
      <c r="AO1662" s="56">
        <f t="shared" ca="1" si="762"/>
        <v>0</v>
      </c>
      <c r="AP1662" s="56">
        <f t="shared" ca="1" si="762"/>
        <v>0</v>
      </c>
      <c r="AQ1662" s="56">
        <f t="shared" ca="1" si="762"/>
        <v>0</v>
      </c>
      <c r="AR1662" s="56">
        <f t="shared" ca="1" si="762"/>
        <v>0</v>
      </c>
      <c r="AS1662" s="56">
        <f t="shared" ca="1" si="762"/>
        <v>0</v>
      </c>
      <c r="AT1662" s="56">
        <f t="shared" ca="1" si="763"/>
        <v>0</v>
      </c>
      <c r="AU1662" s="56">
        <f t="shared" ca="1" si="763"/>
        <v>0</v>
      </c>
      <c r="AV1662" s="56">
        <f t="shared" ca="1" si="763"/>
        <v>0</v>
      </c>
      <c r="AW1662" s="56">
        <f t="shared" ca="1" si="763"/>
        <v>0</v>
      </c>
      <c r="AX1662" s="56">
        <f t="shared" ca="1" si="763"/>
        <v>0</v>
      </c>
      <c r="AY1662" s="56">
        <f t="shared" ca="1" si="763"/>
        <v>0</v>
      </c>
      <c r="AZ1662" s="56">
        <f t="shared" ca="1" si="763"/>
        <v>0</v>
      </c>
      <c r="BA1662" s="56">
        <f t="shared" ca="1" si="763"/>
        <v>0</v>
      </c>
      <c r="BB1662" s="56">
        <f t="shared" ca="1" si="763"/>
        <v>0</v>
      </c>
      <c r="BC1662" s="56">
        <f t="shared" ca="1" si="763"/>
        <v>0</v>
      </c>
      <c r="BD1662" s="56">
        <f t="shared" ca="1" si="763"/>
        <v>0</v>
      </c>
      <c r="BE1662" s="56">
        <f t="shared" ca="1" si="763"/>
        <v>0</v>
      </c>
      <c r="BF1662" s="56">
        <f t="shared" ca="1" si="763"/>
        <v>0</v>
      </c>
      <c r="BG1662" s="56">
        <f t="shared" ca="1" si="763"/>
        <v>0</v>
      </c>
      <c r="BH1662" s="1"/>
    </row>
    <row r="1663" spans="2:60" s="4" customFormat="1" ht="12" customHeight="1" x14ac:dyDescent="0.2">
      <c r="B1663" s="3" t="s">
        <v>1783</v>
      </c>
      <c r="C1663" s="4" t="s">
        <v>1783</v>
      </c>
      <c r="E1663" s="62"/>
      <c r="F1663" s="63" t="s">
        <v>1678</v>
      </c>
      <c r="G1663" s="50" t="s">
        <v>1678</v>
      </c>
      <c r="H1663" s="50" t="s">
        <v>1678</v>
      </c>
      <c r="I1663" s="51"/>
      <c r="J1663" s="52">
        <v>30</v>
      </c>
      <c r="K1663" s="52"/>
      <c r="L1663" s="53">
        <v>43620</v>
      </c>
      <c r="M1663" s="54">
        <f t="shared" si="753"/>
        <v>2</v>
      </c>
      <c r="N1663" s="52">
        <f t="shared" si="754"/>
        <v>23</v>
      </c>
      <c r="O1663" s="55">
        <f t="shared" ca="1" si="755"/>
        <v>28</v>
      </c>
      <c r="P1663" s="55" t="str">
        <f t="shared" ca="1" si="756"/>
        <v>2019.7</v>
      </c>
      <c r="Q1663" s="56">
        <f t="shared" si="757"/>
        <v>0</v>
      </c>
      <c r="R1663" s="52">
        <f t="shared" ca="1" si="758"/>
        <v>36</v>
      </c>
      <c r="S1663" s="52"/>
      <c r="T1663" s="52" t="str">
        <f t="shared" ca="1" si="759"/>
        <v>OV</v>
      </c>
      <c r="U1663" s="57" t="s">
        <v>178</v>
      </c>
      <c r="V1663" s="58">
        <f t="shared" ca="1" si="760"/>
        <v>0</v>
      </c>
      <c r="W1663" s="59"/>
      <c r="X1663" s="60"/>
      <c r="Y1663" s="61">
        <v>0</v>
      </c>
      <c r="Z1663" s="56">
        <f t="shared" ca="1" si="761"/>
        <v>0</v>
      </c>
      <c r="AA1663" s="56">
        <f t="shared" ca="1" si="761"/>
        <v>0</v>
      </c>
      <c r="AB1663" s="56">
        <f t="shared" ca="1" si="761"/>
        <v>0</v>
      </c>
      <c r="AC1663" s="56">
        <f t="shared" ca="1" si="761"/>
        <v>0</v>
      </c>
      <c r="AD1663" s="56">
        <f t="shared" ca="1" si="761"/>
        <v>0</v>
      </c>
      <c r="AE1663" s="56">
        <f t="shared" ca="1" si="761"/>
        <v>0</v>
      </c>
      <c r="AF1663" s="56">
        <f t="shared" ca="1" si="761"/>
        <v>0</v>
      </c>
      <c r="AG1663" s="56">
        <f t="shared" ca="1" si="761"/>
        <v>0</v>
      </c>
      <c r="AH1663" s="56">
        <f t="shared" ca="1" si="761"/>
        <v>0</v>
      </c>
      <c r="AI1663" s="56">
        <f t="shared" ca="1" si="761"/>
        <v>0</v>
      </c>
      <c r="AJ1663" s="56">
        <f t="shared" ca="1" si="762"/>
        <v>0</v>
      </c>
      <c r="AK1663" s="56">
        <f t="shared" ca="1" si="762"/>
        <v>0</v>
      </c>
      <c r="AL1663" s="56">
        <f t="shared" ca="1" si="762"/>
        <v>0</v>
      </c>
      <c r="AM1663" s="56">
        <f t="shared" ca="1" si="762"/>
        <v>0</v>
      </c>
      <c r="AN1663" s="56">
        <f t="shared" ca="1" si="762"/>
        <v>0</v>
      </c>
      <c r="AO1663" s="56">
        <f t="shared" ca="1" si="762"/>
        <v>0</v>
      </c>
      <c r="AP1663" s="56">
        <f t="shared" ca="1" si="762"/>
        <v>0</v>
      </c>
      <c r="AQ1663" s="56">
        <f t="shared" ca="1" si="762"/>
        <v>0</v>
      </c>
      <c r="AR1663" s="56">
        <f t="shared" ca="1" si="762"/>
        <v>0</v>
      </c>
      <c r="AS1663" s="56">
        <f t="shared" ca="1" si="762"/>
        <v>0</v>
      </c>
      <c r="AT1663" s="56">
        <f t="shared" ca="1" si="763"/>
        <v>0</v>
      </c>
      <c r="AU1663" s="56">
        <f t="shared" ca="1" si="763"/>
        <v>0</v>
      </c>
      <c r="AV1663" s="56">
        <f t="shared" ca="1" si="763"/>
        <v>0</v>
      </c>
      <c r="AW1663" s="56">
        <f t="shared" ca="1" si="763"/>
        <v>0</v>
      </c>
      <c r="AX1663" s="56">
        <f t="shared" ca="1" si="763"/>
        <v>0</v>
      </c>
      <c r="AY1663" s="56">
        <f t="shared" ca="1" si="763"/>
        <v>0</v>
      </c>
      <c r="AZ1663" s="56">
        <f t="shared" ca="1" si="763"/>
        <v>0</v>
      </c>
      <c r="BA1663" s="56">
        <f t="shared" ca="1" si="763"/>
        <v>0</v>
      </c>
      <c r="BB1663" s="56">
        <f t="shared" ca="1" si="763"/>
        <v>0</v>
      </c>
      <c r="BC1663" s="56">
        <f t="shared" ca="1" si="763"/>
        <v>0</v>
      </c>
      <c r="BD1663" s="56">
        <f t="shared" ca="1" si="763"/>
        <v>0</v>
      </c>
      <c r="BE1663" s="56">
        <f t="shared" ca="1" si="763"/>
        <v>0</v>
      </c>
      <c r="BF1663" s="56">
        <f t="shared" ca="1" si="763"/>
        <v>0</v>
      </c>
      <c r="BG1663" s="56">
        <f t="shared" ca="1" si="763"/>
        <v>0</v>
      </c>
      <c r="BH1663" s="1"/>
    </row>
    <row r="1664" spans="2:60" s="4" customFormat="1" ht="12" customHeight="1" x14ac:dyDescent="0.2">
      <c r="B1664" s="3" t="s">
        <v>1783</v>
      </c>
      <c r="C1664" s="4" t="s">
        <v>1783</v>
      </c>
      <c r="E1664" s="62"/>
      <c r="F1664" s="63" t="s">
        <v>1678</v>
      </c>
      <c r="G1664" s="50" t="s">
        <v>1678</v>
      </c>
      <c r="H1664" s="50" t="s">
        <v>1678</v>
      </c>
      <c r="I1664" s="51"/>
      <c r="J1664" s="52">
        <v>30</v>
      </c>
      <c r="K1664" s="52"/>
      <c r="L1664" s="53">
        <v>43627</v>
      </c>
      <c r="M1664" s="54">
        <f t="shared" si="753"/>
        <v>2</v>
      </c>
      <c r="N1664" s="52">
        <f t="shared" si="754"/>
        <v>24</v>
      </c>
      <c r="O1664" s="55">
        <f t="shared" ca="1" si="755"/>
        <v>28</v>
      </c>
      <c r="P1664" s="55" t="str">
        <f t="shared" ca="1" si="756"/>
        <v>2019.7</v>
      </c>
      <c r="Q1664" s="56">
        <f t="shared" si="757"/>
        <v>4612.5</v>
      </c>
      <c r="R1664" s="52">
        <f t="shared" ca="1" si="758"/>
        <v>29</v>
      </c>
      <c r="S1664" s="52"/>
      <c r="T1664" s="52" t="str">
        <f t="shared" ca="1" si="759"/>
        <v>OV</v>
      </c>
      <c r="U1664" s="57" t="s">
        <v>178</v>
      </c>
      <c r="V1664" s="58">
        <f t="shared" ca="1" si="760"/>
        <v>0</v>
      </c>
      <c r="W1664" s="59"/>
      <c r="X1664" s="60"/>
      <c r="Y1664" s="61">
        <v>4612.5</v>
      </c>
      <c r="Z1664" s="56">
        <f t="shared" ref="Z1664:AI1673" ca="1" si="764">IF($O1664-WEEKNUM(Z$1815)=0,$Y1664,0)</f>
        <v>0</v>
      </c>
      <c r="AA1664" s="56">
        <f t="shared" ca="1" si="764"/>
        <v>0</v>
      </c>
      <c r="AB1664" s="56">
        <f t="shared" ca="1" si="764"/>
        <v>0</v>
      </c>
      <c r="AC1664" s="56">
        <f t="shared" ca="1" si="764"/>
        <v>0</v>
      </c>
      <c r="AD1664" s="56">
        <f t="shared" ca="1" si="764"/>
        <v>0</v>
      </c>
      <c r="AE1664" s="56">
        <f t="shared" ca="1" si="764"/>
        <v>0</v>
      </c>
      <c r="AF1664" s="56">
        <f t="shared" ca="1" si="764"/>
        <v>0</v>
      </c>
      <c r="AG1664" s="56">
        <f t="shared" ca="1" si="764"/>
        <v>0</v>
      </c>
      <c r="AH1664" s="56">
        <f t="shared" ca="1" si="764"/>
        <v>0</v>
      </c>
      <c r="AI1664" s="56">
        <f t="shared" ca="1" si="764"/>
        <v>4612.5</v>
      </c>
      <c r="AJ1664" s="56">
        <f t="shared" ref="AJ1664:AS1673" ca="1" si="765">IF($O1664-WEEKNUM(AJ$1815)=0,$Y1664,0)</f>
        <v>0</v>
      </c>
      <c r="AK1664" s="56">
        <f t="shared" ca="1" si="765"/>
        <v>0</v>
      </c>
      <c r="AL1664" s="56">
        <f t="shared" ca="1" si="765"/>
        <v>0</v>
      </c>
      <c r="AM1664" s="56">
        <f t="shared" ca="1" si="765"/>
        <v>0</v>
      </c>
      <c r="AN1664" s="56">
        <f t="shared" ca="1" si="765"/>
        <v>0</v>
      </c>
      <c r="AO1664" s="56">
        <f t="shared" ca="1" si="765"/>
        <v>0</v>
      </c>
      <c r="AP1664" s="56">
        <f t="shared" ca="1" si="765"/>
        <v>0</v>
      </c>
      <c r="AQ1664" s="56">
        <f t="shared" ca="1" si="765"/>
        <v>0</v>
      </c>
      <c r="AR1664" s="56">
        <f t="shared" ca="1" si="765"/>
        <v>0</v>
      </c>
      <c r="AS1664" s="56">
        <f t="shared" ca="1" si="765"/>
        <v>0</v>
      </c>
      <c r="AT1664" s="56">
        <f t="shared" ref="AT1664:BG1673" ca="1" si="766">IF($O1664-WEEKNUM(AT$1815)=0,$Y1664,0)</f>
        <v>0</v>
      </c>
      <c r="AU1664" s="56">
        <f t="shared" ca="1" si="766"/>
        <v>0</v>
      </c>
      <c r="AV1664" s="56">
        <f t="shared" ca="1" si="766"/>
        <v>0</v>
      </c>
      <c r="AW1664" s="56">
        <f t="shared" ca="1" si="766"/>
        <v>0</v>
      </c>
      <c r="AX1664" s="56">
        <f t="shared" ca="1" si="766"/>
        <v>0</v>
      </c>
      <c r="AY1664" s="56">
        <f t="shared" ca="1" si="766"/>
        <v>0</v>
      </c>
      <c r="AZ1664" s="56">
        <f t="shared" ca="1" si="766"/>
        <v>0</v>
      </c>
      <c r="BA1664" s="56">
        <f t="shared" ca="1" si="766"/>
        <v>0</v>
      </c>
      <c r="BB1664" s="56">
        <f t="shared" ca="1" si="766"/>
        <v>0</v>
      </c>
      <c r="BC1664" s="56">
        <f t="shared" ca="1" si="766"/>
        <v>0</v>
      </c>
      <c r="BD1664" s="56">
        <f t="shared" ca="1" si="766"/>
        <v>0</v>
      </c>
      <c r="BE1664" s="56">
        <f t="shared" ca="1" si="766"/>
        <v>0</v>
      </c>
      <c r="BF1664" s="56">
        <f t="shared" ca="1" si="766"/>
        <v>0</v>
      </c>
      <c r="BG1664" s="56">
        <f t="shared" ca="1" si="766"/>
        <v>0</v>
      </c>
      <c r="BH1664" s="1"/>
    </row>
    <row r="1665" spans="2:60" s="4" customFormat="1" ht="12" customHeight="1" x14ac:dyDescent="0.2">
      <c r="B1665" s="3" t="s">
        <v>1783</v>
      </c>
      <c r="C1665" s="4" t="s">
        <v>1783</v>
      </c>
      <c r="E1665" s="62"/>
      <c r="F1665" s="63" t="s">
        <v>1678</v>
      </c>
      <c r="G1665" s="50" t="s">
        <v>1678</v>
      </c>
      <c r="H1665" s="50" t="s">
        <v>1678</v>
      </c>
      <c r="I1665" s="51"/>
      <c r="J1665" s="52">
        <v>30</v>
      </c>
      <c r="K1665" s="52"/>
      <c r="L1665" s="53">
        <v>43634</v>
      </c>
      <c r="M1665" s="54">
        <f t="shared" si="753"/>
        <v>2</v>
      </c>
      <c r="N1665" s="52">
        <f t="shared" si="754"/>
        <v>25</v>
      </c>
      <c r="O1665" s="55">
        <f t="shared" ca="1" si="755"/>
        <v>28</v>
      </c>
      <c r="P1665" s="55" t="str">
        <f t="shared" ca="1" si="756"/>
        <v>2019.7</v>
      </c>
      <c r="Q1665" s="56">
        <f t="shared" si="757"/>
        <v>0</v>
      </c>
      <c r="R1665" s="52">
        <f t="shared" ca="1" si="758"/>
        <v>22</v>
      </c>
      <c r="S1665" s="52"/>
      <c r="T1665" s="52" t="str">
        <f t="shared" ca="1" si="759"/>
        <v>OV</v>
      </c>
      <c r="U1665" s="57" t="s">
        <v>178</v>
      </c>
      <c r="V1665" s="58">
        <f t="shared" ca="1" si="760"/>
        <v>0</v>
      </c>
      <c r="W1665" s="59"/>
      <c r="X1665" s="60"/>
      <c r="Y1665" s="61">
        <v>0</v>
      </c>
      <c r="Z1665" s="56">
        <f t="shared" ca="1" si="764"/>
        <v>0</v>
      </c>
      <c r="AA1665" s="56">
        <f t="shared" ca="1" si="764"/>
        <v>0</v>
      </c>
      <c r="AB1665" s="56">
        <f t="shared" ca="1" si="764"/>
        <v>0</v>
      </c>
      <c r="AC1665" s="56">
        <f t="shared" ca="1" si="764"/>
        <v>0</v>
      </c>
      <c r="AD1665" s="56">
        <f t="shared" ca="1" si="764"/>
        <v>0</v>
      </c>
      <c r="AE1665" s="56">
        <f t="shared" ca="1" si="764"/>
        <v>0</v>
      </c>
      <c r="AF1665" s="56">
        <f t="shared" ca="1" si="764"/>
        <v>0</v>
      </c>
      <c r="AG1665" s="56">
        <f t="shared" ca="1" si="764"/>
        <v>0</v>
      </c>
      <c r="AH1665" s="56">
        <f t="shared" ca="1" si="764"/>
        <v>0</v>
      </c>
      <c r="AI1665" s="56">
        <f t="shared" ca="1" si="764"/>
        <v>0</v>
      </c>
      <c r="AJ1665" s="56">
        <f t="shared" ca="1" si="765"/>
        <v>0</v>
      </c>
      <c r="AK1665" s="56">
        <f t="shared" ca="1" si="765"/>
        <v>0</v>
      </c>
      <c r="AL1665" s="56">
        <f t="shared" ca="1" si="765"/>
        <v>0</v>
      </c>
      <c r="AM1665" s="56">
        <f t="shared" ca="1" si="765"/>
        <v>0</v>
      </c>
      <c r="AN1665" s="56">
        <f t="shared" ca="1" si="765"/>
        <v>0</v>
      </c>
      <c r="AO1665" s="56">
        <f t="shared" ca="1" si="765"/>
        <v>0</v>
      </c>
      <c r="AP1665" s="56">
        <f t="shared" ca="1" si="765"/>
        <v>0</v>
      </c>
      <c r="AQ1665" s="56">
        <f t="shared" ca="1" si="765"/>
        <v>0</v>
      </c>
      <c r="AR1665" s="56">
        <f t="shared" ca="1" si="765"/>
        <v>0</v>
      </c>
      <c r="AS1665" s="56">
        <f t="shared" ca="1" si="765"/>
        <v>0</v>
      </c>
      <c r="AT1665" s="56">
        <f t="shared" ca="1" si="766"/>
        <v>0</v>
      </c>
      <c r="AU1665" s="56">
        <f t="shared" ca="1" si="766"/>
        <v>0</v>
      </c>
      <c r="AV1665" s="56">
        <f t="shared" ca="1" si="766"/>
        <v>0</v>
      </c>
      <c r="AW1665" s="56">
        <f t="shared" ca="1" si="766"/>
        <v>0</v>
      </c>
      <c r="AX1665" s="56">
        <f t="shared" ca="1" si="766"/>
        <v>0</v>
      </c>
      <c r="AY1665" s="56">
        <f t="shared" ca="1" si="766"/>
        <v>0</v>
      </c>
      <c r="AZ1665" s="56">
        <f t="shared" ca="1" si="766"/>
        <v>0</v>
      </c>
      <c r="BA1665" s="56">
        <f t="shared" ca="1" si="766"/>
        <v>0</v>
      </c>
      <c r="BB1665" s="56">
        <f t="shared" ca="1" si="766"/>
        <v>0</v>
      </c>
      <c r="BC1665" s="56">
        <f t="shared" ca="1" si="766"/>
        <v>0</v>
      </c>
      <c r="BD1665" s="56">
        <f t="shared" ca="1" si="766"/>
        <v>0</v>
      </c>
      <c r="BE1665" s="56">
        <f t="shared" ca="1" si="766"/>
        <v>0</v>
      </c>
      <c r="BF1665" s="56">
        <f t="shared" ca="1" si="766"/>
        <v>0</v>
      </c>
      <c r="BG1665" s="56">
        <f t="shared" ca="1" si="766"/>
        <v>0</v>
      </c>
      <c r="BH1665" s="1"/>
    </row>
    <row r="1666" spans="2:60" s="4" customFormat="1" ht="12" customHeight="1" x14ac:dyDescent="0.2">
      <c r="B1666" s="3" t="s">
        <v>1783</v>
      </c>
      <c r="C1666" s="4" t="s">
        <v>1783</v>
      </c>
      <c r="E1666" s="62"/>
      <c r="F1666" s="63" t="s">
        <v>1678</v>
      </c>
      <c r="G1666" s="50" t="s">
        <v>1678</v>
      </c>
      <c r="H1666" s="50" t="s">
        <v>1678</v>
      </c>
      <c r="I1666" s="51"/>
      <c r="J1666" s="52">
        <v>30</v>
      </c>
      <c r="K1666" s="52"/>
      <c r="L1666" s="53">
        <v>43641</v>
      </c>
      <c r="M1666" s="54">
        <f t="shared" si="753"/>
        <v>2</v>
      </c>
      <c r="N1666" s="52">
        <f t="shared" si="754"/>
        <v>26</v>
      </c>
      <c r="O1666" s="55">
        <f t="shared" ca="1" si="755"/>
        <v>28</v>
      </c>
      <c r="P1666" s="55" t="str">
        <f t="shared" ca="1" si="756"/>
        <v>2019.7</v>
      </c>
      <c r="Q1666" s="56">
        <f t="shared" si="757"/>
        <v>0</v>
      </c>
      <c r="R1666" s="52">
        <f t="shared" ca="1" si="758"/>
        <v>15</v>
      </c>
      <c r="S1666" s="52"/>
      <c r="T1666" s="52" t="str">
        <f t="shared" ca="1" si="759"/>
        <v>OV</v>
      </c>
      <c r="U1666" s="57" t="s">
        <v>178</v>
      </c>
      <c r="V1666" s="58">
        <f t="shared" ca="1" si="760"/>
        <v>0</v>
      </c>
      <c r="W1666" s="59"/>
      <c r="X1666" s="60"/>
      <c r="Y1666" s="61">
        <v>0</v>
      </c>
      <c r="Z1666" s="56">
        <f t="shared" ca="1" si="764"/>
        <v>0</v>
      </c>
      <c r="AA1666" s="56">
        <f t="shared" ca="1" si="764"/>
        <v>0</v>
      </c>
      <c r="AB1666" s="56">
        <f t="shared" ca="1" si="764"/>
        <v>0</v>
      </c>
      <c r="AC1666" s="56">
        <f t="shared" ca="1" si="764"/>
        <v>0</v>
      </c>
      <c r="AD1666" s="56">
        <f t="shared" ca="1" si="764"/>
        <v>0</v>
      </c>
      <c r="AE1666" s="56">
        <f t="shared" ca="1" si="764"/>
        <v>0</v>
      </c>
      <c r="AF1666" s="56">
        <f t="shared" ca="1" si="764"/>
        <v>0</v>
      </c>
      <c r="AG1666" s="56">
        <f t="shared" ca="1" si="764"/>
        <v>0</v>
      </c>
      <c r="AH1666" s="56">
        <f t="shared" ca="1" si="764"/>
        <v>0</v>
      </c>
      <c r="AI1666" s="56">
        <f t="shared" ca="1" si="764"/>
        <v>0</v>
      </c>
      <c r="AJ1666" s="56">
        <f t="shared" ca="1" si="765"/>
        <v>0</v>
      </c>
      <c r="AK1666" s="56">
        <f t="shared" ca="1" si="765"/>
        <v>0</v>
      </c>
      <c r="AL1666" s="56">
        <f t="shared" ca="1" si="765"/>
        <v>0</v>
      </c>
      <c r="AM1666" s="56">
        <f t="shared" ca="1" si="765"/>
        <v>0</v>
      </c>
      <c r="AN1666" s="56">
        <f t="shared" ca="1" si="765"/>
        <v>0</v>
      </c>
      <c r="AO1666" s="56">
        <f t="shared" ca="1" si="765"/>
        <v>0</v>
      </c>
      <c r="AP1666" s="56">
        <f t="shared" ca="1" si="765"/>
        <v>0</v>
      </c>
      <c r="AQ1666" s="56">
        <f t="shared" ca="1" si="765"/>
        <v>0</v>
      </c>
      <c r="AR1666" s="56">
        <f t="shared" ca="1" si="765"/>
        <v>0</v>
      </c>
      <c r="AS1666" s="56">
        <f t="shared" ca="1" si="765"/>
        <v>0</v>
      </c>
      <c r="AT1666" s="56">
        <f t="shared" ca="1" si="766"/>
        <v>0</v>
      </c>
      <c r="AU1666" s="56">
        <f t="shared" ca="1" si="766"/>
        <v>0</v>
      </c>
      <c r="AV1666" s="56">
        <f t="shared" ca="1" si="766"/>
        <v>0</v>
      </c>
      <c r="AW1666" s="56">
        <f t="shared" ca="1" si="766"/>
        <v>0</v>
      </c>
      <c r="AX1666" s="56">
        <f t="shared" ca="1" si="766"/>
        <v>0</v>
      </c>
      <c r="AY1666" s="56">
        <f t="shared" ca="1" si="766"/>
        <v>0</v>
      </c>
      <c r="AZ1666" s="56">
        <f t="shared" ca="1" si="766"/>
        <v>0</v>
      </c>
      <c r="BA1666" s="56">
        <f t="shared" ca="1" si="766"/>
        <v>0</v>
      </c>
      <c r="BB1666" s="56">
        <f t="shared" ca="1" si="766"/>
        <v>0</v>
      </c>
      <c r="BC1666" s="56">
        <f t="shared" ca="1" si="766"/>
        <v>0</v>
      </c>
      <c r="BD1666" s="56">
        <f t="shared" ca="1" si="766"/>
        <v>0</v>
      </c>
      <c r="BE1666" s="56">
        <f t="shared" ca="1" si="766"/>
        <v>0</v>
      </c>
      <c r="BF1666" s="56">
        <f t="shared" ca="1" si="766"/>
        <v>0</v>
      </c>
      <c r="BG1666" s="56">
        <f t="shared" ca="1" si="766"/>
        <v>0</v>
      </c>
      <c r="BH1666" s="1"/>
    </row>
    <row r="1667" spans="2:60" s="4" customFormat="1" ht="12" customHeight="1" x14ac:dyDescent="0.2">
      <c r="B1667" s="3" t="s">
        <v>1783</v>
      </c>
      <c r="C1667" s="4" t="s">
        <v>1783</v>
      </c>
      <c r="E1667" s="62"/>
      <c r="F1667" s="63" t="s">
        <v>1678</v>
      </c>
      <c r="G1667" s="50" t="s">
        <v>1678</v>
      </c>
      <c r="H1667" s="50" t="s">
        <v>1678</v>
      </c>
      <c r="I1667" s="51"/>
      <c r="J1667" s="52">
        <v>30</v>
      </c>
      <c r="K1667" s="52"/>
      <c r="L1667" s="53">
        <v>43648</v>
      </c>
      <c r="M1667" s="54">
        <f t="shared" si="753"/>
        <v>2</v>
      </c>
      <c r="N1667" s="52">
        <f t="shared" si="754"/>
        <v>27</v>
      </c>
      <c r="O1667" s="55">
        <f t="shared" ca="1" si="755"/>
        <v>28</v>
      </c>
      <c r="P1667" s="55" t="str">
        <f t="shared" ca="1" si="756"/>
        <v>2019.7</v>
      </c>
      <c r="Q1667" s="56">
        <f t="shared" si="757"/>
        <v>0</v>
      </c>
      <c r="R1667" s="52">
        <f t="shared" ca="1" si="758"/>
        <v>8</v>
      </c>
      <c r="S1667" s="52"/>
      <c r="T1667" s="52" t="str">
        <f t="shared" ca="1" si="759"/>
        <v>OV</v>
      </c>
      <c r="U1667" s="57" t="s">
        <v>178</v>
      </c>
      <c r="V1667" s="58">
        <f t="shared" ca="1" si="760"/>
        <v>0</v>
      </c>
      <c r="W1667" s="59"/>
      <c r="X1667" s="60"/>
      <c r="Y1667" s="61">
        <v>0</v>
      </c>
      <c r="Z1667" s="56">
        <f t="shared" ca="1" si="764"/>
        <v>0</v>
      </c>
      <c r="AA1667" s="56">
        <f t="shared" ca="1" si="764"/>
        <v>0</v>
      </c>
      <c r="AB1667" s="56">
        <f t="shared" ca="1" si="764"/>
        <v>0</v>
      </c>
      <c r="AC1667" s="56">
        <f t="shared" ca="1" si="764"/>
        <v>0</v>
      </c>
      <c r="AD1667" s="56">
        <f t="shared" ca="1" si="764"/>
        <v>0</v>
      </c>
      <c r="AE1667" s="56">
        <f t="shared" ca="1" si="764"/>
        <v>0</v>
      </c>
      <c r="AF1667" s="56">
        <f t="shared" ca="1" si="764"/>
        <v>0</v>
      </c>
      <c r="AG1667" s="56">
        <f t="shared" ca="1" si="764"/>
        <v>0</v>
      </c>
      <c r="AH1667" s="56">
        <f t="shared" ca="1" si="764"/>
        <v>0</v>
      </c>
      <c r="AI1667" s="56">
        <f t="shared" ca="1" si="764"/>
        <v>0</v>
      </c>
      <c r="AJ1667" s="56">
        <f t="shared" ca="1" si="765"/>
        <v>0</v>
      </c>
      <c r="AK1667" s="56">
        <f t="shared" ca="1" si="765"/>
        <v>0</v>
      </c>
      <c r="AL1667" s="56">
        <f t="shared" ca="1" si="765"/>
        <v>0</v>
      </c>
      <c r="AM1667" s="56">
        <f t="shared" ca="1" si="765"/>
        <v>0</v>
      </c>
      <c r="AN1667" s="56">
        <f t="shared" ca="1" si="765"/>
        <v>0</v>
      </c>
      <c r="AO1667" s="56">
        <f t="shared" ca="1" si="765"/>
        <v>0</v>
      </c>
      <c r="AP1667" s="56">
        <f t="shared" ca="1" si="765"/>
        <v>0</v>
      </c>
      <c r="AQ1667" s="56">
        <f t="shared" ca="1" si="765"/>
        <v>0</v>
      </c>
      <c r="AR1667" s="56">
        <f t="shared" ca="1" si="765"/>
        <v>0</v>
      </c>
      <c r="AS1667" s="56">
        <f t="shared" ca="1" si="765"/>
        <v>0</v>
      </c>
      <c r="AT1667" s="56">
        <f t="shared" ca="1" si="766"/>
        <v>0</v>
      </c>
      <c r="AU1667" s="56">
        <f t="shared" ca="1" si="766"/>
        <v>0</v>
      </c>
      <c r="AV1667" s="56">
        <f t="shared" ca="1" si="766"/>
        <v>0</v>
      </c>
      <c r="AW1667" s="56">
        <f t="shared" ca="1" si="766"/>
        <v>0</v>
      </c>
      <c r="AX1667" s="56">
        <f t="shared" ca="1" si="766"/>
        <v>0</v>
      </c>
      <c r="AY1667" s="56">
        <f t="shared" ca="1" si="766"/>
        <v>0</v>
      </c>
      <c r="AZ1667" s="56">
        <f t="shared" ca="1" si="766"/>
        <v>0</v>
      </c>
      <c r="BA1667" s="56">
        <f t="shared" ca="1" si="766"/>
        <v>0</v>
      </c>
      <c r="BB1667" s="56">
        <f t="shared" ca="1" si="766"/>
        <v>0</v>
      </c>
      <c r="BC1667" s="56">
        <f t="shared" ca="1" si="766"/>
        <v>0</v>
      </c>
      <c r="BD1667" s="56">
        <f t="shared" ca="1" si="766"/>
        <v>0</v>
      </c>
      <c r="BE1667" s="56">
        <f t="shared" ca="1" si="766"/>
        <v>0</v>
      </c>
      <c r="BF1667" s="56">
        <f t="shared" ca="1" si="766"/>
        <v>0</v>
      </c>
      <c r="BG1667" s="56">
        <f t="shared" ca="1" si="766"/>
        <v>0</v>
      </c>
      <c r="BH1667" s="1"/>
    </row>
    <row r="1668" spans="2:60" s="4" customFormat="1" ht="12" customHeight="1" x14ac:dyDescent="0.2">
      <c r="B1668" s="3" t="s">
        <v>1783</v>
      </c>
      <c r="C1668" s="4" t="s">
        <v>1783</v>
      </c>
      <c r="E1668" s="62"/>
      <c r="F1668" s="63" t="s">
        <v>1678</v>
      </c>
      <c r="G1668" s="50" t="s">
        <v>1678</v>
      </c>
      <c r="H1668" s="50" t="s">
        <v>1678</v>
      </c>
      <c r="I1668" s="51"/>
      <c r="J1668" s="52">
        <v>30</v>
      </c>
      <c r="K1668" s="52"/>
      <c r="L1668" s="53">
        <v>43655</v>
      </c>
      <c r="M1668" s="54">
        <f t="shared" si="753"/>
        <v>2</v>
      </c>
      <c r="N1668" s="52">
        <f t="shared" si="754"/>
        <v>28</v>
      </c>
      <c r="O1668" s="55">
        <f t="shared" ca="1" si="755"/>
        <v>28</v>
      </c>
      <c r="P1668" s="55" t="str">
        <f t="shared" ca="1" si="756"/>
        <v>2019.7</v>
      </c>
      <c r="Q1668" s="56">
        <f t="shared" si="757"/>
        <v>0</v>
      </c>
      <c r="R1668" s="52">
        <f t="shared" ca="1" si="758"/>
        <v>1</v>
      </c>
      <c r="S1668" s="52"/>
      <c r="T1668" s="52" t="str">
        <f t="shared" ca="1" si="759"/>
        <v>OV</v>
      </c>
      <c r="U1668" s="57" t="s">
        <v>178</v>
      </c>
      <c r="V1668" s="58">
        <f t="shared" ca="1" si="760"/>
        <v>0</v>
      </c>
      <c r="W1668" s="59"/>
      <c r="X1668" s="60"/>
      <c r="Y1668" s="61">
        <v>0</v>
      </c>
      <c r="Z1668" s="56">
        <f t="shared" ca="1" si="764"/>
        <v>0</v>
      </c>
      <c r="AA1668" s="56">
        <f t="shared" ca="1" si="764"/>
        <v>0</v>
      </c>
      <c r="AB1668" s="56">
        <f t="shared" ca="1" si="764"/>
        <v>0</v>
      </c>
      <c r="AC1668" s="56">
        <f t="shared" ca="1" si="764"/>
        <v>0</v>
      </c>
      <c r="AD1668" s="56">
        <f t="shared" ca="1" si="764"/>
        <v>0</v>
      </c>
      <c r="AE1668" s="56">
        <f t="shared" ca="1" si="764"/>
        <v>0</v>
      </c>
      <c r="AF1668" s="56">
        <f t="shared" ca="1" si="764"/>
        <v>0</v>
      </c>
      <c r="AG1668" s="56">
        <f t="shared" ca="1" si="764"/>
        <v>0</v>
      </c>
      <c r="AH1668" s="56">
        <f t="shared" ca="1" si="764"/>
        <v>0</v>
      </c>
      <c r="AI1668" s="56">
        <f t="shared" ca="1" si="764"/>
        <v>0</v>
      </c>
      <c r="AJ1668" s="56">
        <f t="shared" ca="1" si="765"/>
        <v>0</v>
      </c>
      <c r="AK1668" s="56">
        <f t="shared" ca="1" si="765"/>
        <v>0</v>
      </c>
      <c r="AL1668" s="56">
        <f t="shared" ca="1" si="765"/>
        <v>0</v>
      </c>
      <c r="AM1668" s="56">
        <f t="shared" ca="1" si="765"/>
        <v>0</v>
      </c>
      <c r="AN1668" s="56">
        <f t="shared" ca="1" si="765"/>
        <v>0</v>
      </c>
      <c r="AO1668" s="56">
        <f t="shared" ca="1" si="765"/>
        <v>0</v>
      </c>
      <c r="AP1668" s="56">
        <f t="shared" ca="1" si="765"/>
        <v>0</v>
      </c>
      <c r="AQ1668" s="56">
        <f t="shared" ca="1" si="765"/>
        <v>0</v>
      </c>
      <c r="AR1668" s="56">
        <f t="shared" ca="1" si="765"/>
        <v>0</v>
      </c>
      <c r="AS1668" s="56">
        <f t="shared" ca="1" si="765"/>
        <v>0</v>
      </c>
      <c r="AT1668" s="56">
        <f t="shared" ca="1" si="766"/>
        <v>0</v>
      </c>
      <c r="AU1668" s="56">
        <f t="shared" ca="1" si="766"/>
        <v>0</v>
      </c>
      <c r="AV1668" s="56">
        <f t="shared" ca="1" si="766"/>
        <v>0</v>
      </c>
      <c r="AW1668" s="56">
        <f t="shared" ca="1" si="766"/>
        <v>0</v>
      </c>
      <c r="AX1668" s="56">
        <f t="shared" ca="1" si="766"/>
        <v>0</v>
      </c>
      <c r="AY1668" s="56">
        <f t="shared" ca="1" si="766"/>
        <v>0</v>
      </c>
      <c r="AZ1668" s="56">
        <f t="shared" ca="1" si="766"/>
        <v>0</v>
      </c>
      <c r="BA1668" s="56">
        <f t="shared" ca="1" si="766"/>
        <v>0</v>
      </c>
      <c r="BB1668" s="56">
        <f t="shared" ca="1" si="766"/>
        <v>0</v>
      </c>
      <c r="BC1668" s="56">
        <f t="shared" ca="1" si="766"/>
        <v>0</v>
      </c>
      <c r="BD1668" s="56">
        <f t="shared" ca="1" si="766"/>
        <v>0</v>
      </c>
      <c r="BE1668" s="56">
        <f t="shared" ca="1" si="766"/>
        <v>0</v>
      </c>
      <c r="BF1668" s="56">
        <f t="shared" ca="1" si="766"/>
        <v>0</v>
      </c>
      <c r="BG1668" s="56">
        <f t="shared" ca="1" si="766"/>
        <v>0</v>
      </c>
      <c r="BH1668" s="1"/>
    </row>
    <row r="1669" spans="2:60" s="4" customFormat="1" ht="12" customHeight="1" x14ac:dyDescent="0.2">
      <c r="B1669" s="3" t="s">
        <v>1783</v>
      </c>
      <c r="C1669" s="4" t="s">
        <v>1783</v>
      </c>
      <c r="E1669" s="62"/>
      <c r="F1669" s="63" t="s">
        <v>1678</v>
      </c>
      <c r="G1669" s="50" t="s">
        <v>1678</v>
      </c>
      <c r="H1669" s="50" t="s">
        <v>1678</v>
      </c>
      <c r="I1669" s="51"/>
      <c r="J1669" s="52">
        <v>30</v>
      </c>
      <c r="K1669" s="52"/>
      <c r="L1669" s="53">
        <v>43662</v>
      </c>
      <c r="M1669" s="54">
        <f t="shared" si="753"/>
        <v>2</v>
      </c>
      <c r="N1669" s="52">
        <f t="shared" si="754"/>
        <v>29</v>
      </c>
      <c r="O1669" s="55">
        <f t="shared" ca="1" si="755"/>
        <v>29</v>
      </c>
      <c r="P1669" s="55" t="str">
        <f t="shared" ca="1" si="756"/>
        <v>2019.7</v>
      </c>
      <c r="Q1669" s="56">
        <f t="shared" si="757"/>
        <v>4612.5</v>
      </c>
      <c r="R1669" s="52">
        <f t="shared" ca="1" si="758"/>
        <v>-6</v>
      </c>
      <c r="S1669" s="52"/>
      <c r="T1669" s="52" t="str">
        <f t="shared" ca="1" si="759"/>
        <v/>
      </c>
      <c r="U1669" s="57" t="s">
        <v>178</v>
      </c>
      <c r="V1669" s="58">
        <f t="shared" ca="1" si="760"/>
        <v>0</v>
      </c>
      <c r="W1669" s="59"/>
      <c r="X1669" s="60"/>
      <c r="Y1669" s="61">
        <v>4612.5</v>
      </c>
      <c r="Z1669" s="56">
        <f t="shared" ca="1" si="764"/>
        <v>0</v>
      </c>
      <c r="AA1669" s="56">
        <f t="shared" ca="1" si="764"/>
        <v>0</v>
      </c>
      <c r="AB1669" s="56">
        <f t="shared" ca="1" si="764"/>
        <v>0</v>
      </c>
      <c r="AC1669" s="56">
        <f t="shared" ca="1" si="764"/>
        <v>0</v>
      </c>
      <c r="AD1669" s="56">
        <f t="shared" ca="1" si="764"/>
        <v>0</v>
      </c>
      <c r="AE1669" s="56">
        <f t="shared" ca="1" si="764"/>
        <v>0</v>
      </c>
      <c r="AF1669" s="56">
        <f t="shared" ca="1" si="764"/>
        <v>0</v>
      </c>
      <c r="AG1669" s="56">
        <f t="shared" ca="1" si="764"/>
        <v>0</v>
      </c>
      <c r="AH1669" s="56">
        <f t="shared" ca="1" si="764"/>
        <v>0</v>
      </c>
      <c r="AI1669" s="56">
        <f t="shared" ca="1" si="764"/>
        <v>0</v>
      </c>
      <c r="AJ1669" s="56">
        <f t="shared" ca="1" si="765"/>
        <v>4612.5</v>
      </c>
      <c r="AK1669" s="56">
        <f t="shared" ca="1" si="765"/>
        <v>0</v>
      </c>
      <c r="AL1669" s="56">
        <f t="shared" ca="1" si="765"/>
        <v>0</v>
      </c>
      <c r="AM1669" s="56">
        <f t="shared" ca="1" si="765"/>
        <v>0</v>
      </c>
      <c r="AN1669" s="56">
        <f t="shared" ca="1" si="765"/>
        <v>0</v>
      </c>
      <c r="AO1669" s="56">
        <f t="shared" ca="1" si="765"/>
        <v>0</v>
      </c>
      <c r="AP1669" s="56">
        <f t="shared" ca="1" si="765"/>
        <v>0</v>
      </c>
      <c r="AQ1669" s="56">
        <f t="shared" ca="1" si="765"/>
        <v>0</v>
      </c>
      <c r="AR1669" s="56">
        <f t="shared" ca="1" si="765"/>
        <v>0</v>
      </c>
      <c r="AS1669" s="56">
        <f t="shared" ca="1" si="765"/>
        <v>0</v>
      </c>
      <c r="AT1669" s="56">
        <f t="shared" ca="1" si="766"/>
        <v>0</v>
      </c>
      <c r="AU1669" s="56">
        <f t="shared" ca="1" si="766"/>
        <v>0</v>
      </c>
      <c r="AV1669" s="56">
        <f t="shared" ca="1" si="766"/>
        <v>0</v>
      </c>
      <c r="AW1669" s="56">
        <f t="shared" ca="1" si="766"/>
        <v>0</v>
      </c>
      <c r="AX1669" s="56">
        <f t="shared" ca="1" si="766"/>
        <v>0</v>
      </c>
      <c r="AY1669" s="56">
        <f t="shared" ca="1" si="766"/>
        <v>0</v>
      </c>
      <c r="AZ1669" s="56">
        <f t="shared" ca="1" si="766"/>
        <v>0</v>
      </c>
      <c r="BA1669" s="56">
        <f t="shared" ca="1" si="766"/>
        <v>0</v>
      </c>
      <c r="BB1669" s="56">
        <f t="shared" ca="1" si="766"/>
        <v>0</v>
      </c>
      <c r="BC1669" s="56">
        <f t="shared" ca="1" si="766"/>
        <v>0</v>
      </c>
      <c r="BD1669" s="56">
        <f t="shared" ca="1" si="766"/>
        <v>0</v>
      </c>
      <c r="BE1669" s="56">
        <f t="shared" ca="1" si="766"/>
        <v>0</v>
      </c>
      <c r="BF1669" s="56">
        <f t="shared" ca="1" si="766"/>
        <v>0</v>
      </c>
      <c r="BG1669" s="56">
        <f t="shared" ca="1" si="766"/>
        <v>0</v>
      </c>
      <c r="BH1669" s="1"/>
    </row>
    <row r="1670" spans="2:60" s="4" customFormat="1" ht="12" customHeight="1" x14ac:dyDescent="0.2">
      <c r="B1670" s="3" t="s">
        <v>1783</v>
      </c>
      <c r="C1670" s="4" t="s">
        <v>1783</v>
      </c>
      <c r="E1670" s="62"/>
      <c r="F1670" s="63" t="s">
        <v>1678</v>
      </c>
      <c r="G1670" s="50" t="s">
        <v>1678</v>
      </c>
      <c r="H1670" s="50" t="s">
        <v>1678</v>
      </c>
      <c r="I1670" s="51"/>
      <c r="J1670" s="52">
        <v>30</v>
      </c>
      <c r="K1670" s="52"/>
      <c r="L1670" s="53">
        <v>43669</v>
      </c>
      <c r="M1670" s="54">
        <f t="shared" si="753"/>
        <v>2</v>
      </c>
      <c r="N1670" s="52">
        <f t="shared" si="754"/>
        <v>30</v>
      </c>
      <c r="O1670" s="55">
        <f t="shared" ca="1" si="755"/>
        <v>30</v>
      </c>
      <c r="P1670" s="55" t="str">
        <f t="shared" ca="1" si="756"/>
        <v>2019.7</v>
      </c>
      <c r="Q1670" s="56">
        <f t="shared" si="757"/>
        <v>0</v>
      </c>
      <c r="R1670" s="52">
        <f t="shared" ca="1" si="758"/>
        <v>-13</v>
      </c>
      <c r="S1670" s="52"/>
      <c r="T1670" s="52" t="str">
        <f t="shared" ca="1" si="759"/>
        <v/>
      </c>
      <c r="U1670" s="57" t="s">
        <v>178</v>
      </c>
      <c r="V1670" s="58">
        <f t="shared" ca="1" si="760"/>
        <v>0</v>
      </c>
      <c r="W1670" s="59"/>
      <c r="X1670" s="60"/>
      <c r="Y1670" s="61">
        <v>0</v>
      </c>
      <c r="Z1670" s="56">
        <f t="shared" ca="1" si="764"/>
        <v>0</v>
      </c>
      <c r="AA1670" s="56">
        <f t="shared" ca="1" si="764"/>
        <v>0</v>
      </c>
      <c r="AB1670" s="56">
        <f t="shared" ca="1" si="764"/>
        <v>0</v>
      </c>
      <c r="AC1670" s="56">
        <f t="shared" ca="1" si="764"/>
        <v>0</v>
      </c>
      <c r="AD1670" s="56">
        <f t="shared" ca="1" si="764"/>
        <v>0</v>
      </c>
      <c r="AE1670" s="56">
        <f t="shared" ca="1" si="764"/>
        <v>0</v>
      </c>
      <c r="AF1670" s="56">
        <f t="shared" ca="1" si="764"/>
        <v>0</v>
      </c>
      <c r="AG1670" s="56">
        <f t="shared" ca="1" si="764"/>
        <v>0</v>
      </c>
      <c r="AH1670" s="56">
        <f t="shared" ca="1" si="764"/>
        <v>0</v>
      </c>
      <c r="AI1670" s="56">
        <f t="shared" ca="1" si="764"/>
        <v>0</v>
      </c>
      <c r="AJ1670" s="56">
        <f t="shared" ca="1" si="765"/>
        <v>0</v>
      </c>
      <c r="AK1670" s="56">
        <f t="shared" ca="1" si="765"/>
        <v>0</v>
      </c>
      <c r="AL1670" s="56">
        <f t="shared" ca="1" si="765"/>
        <v>0</v>
      </c>
      <c r="AM1670" s="56">
        <f t="shared" ca="1" si="765"/>
        <v>0</v>
      </c>
      <c r="AN1670" s="56">
        <f t="shared" ca="1" si="765"/>
        <v>0</v>
      </c>
      <c r="AO1670" s="56">
        <f t="shared" ca="1" si="765"/>
        <v>0</v>
      </c>
      <c r="AP1670" s="56">
        <f t="shared" ca="1" si="765"/>
        <v>0</v>
      </c>
      <c r="AQ1670" s="56">
        <f t="shared" ca="1" si="765"/>
        <v>0</v>
      </c>
      <c r="AR1670" s="56">
        <f t="shared" ca="1" si="765"/>
        <v>0</v>
      </c>
      <c r="AS1670" s="56">
        <f t="shared" ca="1" si="765"/>
        <v>0</v>
      </c>
      <c r="AT1670" s="56">
        <f t="shared" ca="1" si="766"/>
        <v>0</v>
      </c>
      <c r="AU1670" s="56">
        <f t="shared" ca="1" si="766"/>
        <v>0</v>
      </c>
      <c r="AV1670" s="56">
        <f t="shared" ca="1" si="766"/>
        <v>0</v>
      </c>
      <c r="AW1670" s="56">
        <f t="shared" ca="1" si="766"/>
        <v>0</v>
      </c>
      <c r="AX1670" s="56">
        <f t="shared" ca="1" si="766"/>
        <v>0</v>
      </c>
      <c r="AY1670" s="56">
        <f t="shared" ca="1" si="766"/>
        <v>0</v>
      </c>
      <c r="AZ1670" s="56">
        <f t="shared" ca="1" si="766"/>
        <v>0</v>
      </c>
      <c r="BA1670" s="56">
        <f t="shared" ca="1" si="766"/>
        <v>0</v>
      </c>
      <c r="BB1670" s="56">
        <f t="shared" ca="1" si="766"/>
        <v>0</v>
      </c>
      <c r="BC1670" s="56">
        <f t="shared" ca="1" si="766"/>
        <v>0</v>
      </c>
      <c r="BD1670" s="56">
        <f t="shared" ca="1" si="766"/>
        <v>0</v>
      </c>
      <c r="BE1670" s="56">
        <f t="shared" ca="1" si="766"/>
        <v>0</v>
      </c>
      <c r="BF1670" s="56">
        <f t="shared" ca="1" si="766"/>
        <v>0</v>
      </c>
      <c r="BG1670" s="56">
        <f t="shared" ca="1" si="766"/>
        <v>0</v>
      </c>
      <c r="BH1670" s="1"/>
    </row>
    <row r="1671" spans="2:60" s="4" customFormat="1" ht="12" customHeight="1" x14ac:dyDescent="0.2">
      <c r="B1671" s="3" t="s">
        <v>1783</v>
      </c>
      <c r="C1671" s="4" t="s">
        <v>1783</v>
      </c>
      <c r="E1671" s="62"/>
      <c r="F1671" s="63" t="s">
        <v>1678</v>
      </c>
      <c r="G1671" s="50" t="s">
        <v>1678</v>
      </c>
      <c r="H1671" s="50" t="s">
        <v>1678</v>
      </c>
      <c r="I1671" s="51"/>
      <c r="J1671" s="52">
        <v>30</v>
      </c>
      <c r="K1671" s="52"/>
      <c r="L1671" s="53">
        <v>43676</v>
      </c>
      <c r="M1671" s="54">
        <f t="shared" si="753"/>
        <v>2</v>
      </c>
      <c r="N1671" s="52">
        <f t="shared" si="754"/>
        <v>31</v>
      </c>
      <c r="O1671" s="55">
        <f t="shared" ca="1" si="755"/>
        <v>31</v>
      </c>
      <c r="P1671" s="55" t="str">
        <f t="shared" ca="1" si="756"/>
        <v>2019.7</v>
      </c>
      <c r="Q1671" s="56">
        <f t="shared" si="757"/>
        <v>0</v>
      </c>
      <c r="R1671" s="52">
        <f t="shared" ca="1" si="758"/>
        <v>-20</v>
      </c>
      <c r="S1671" s="52"/>
      <c r="T1671" s="52" t="str">
        <f t="shared" ca="1" si="759"/>
        <v/>
      </c>
      <c r="U1671" s="57" t="s">
        <v>178</v>
      </c>
      <c r="V1671" s="58">
        <f t="shared" ca="1" si="760"/>
        <v>0</v>
      </c>
      <c r="W1671" s="59"/>
      <c r="X1671" s="60"/>
      <c r="Y1671" s="61">
        <v>0</v>
      </c>
      <c r="Z1671" s="56">
        <f t="shared" ca="1" si="764"/>
        <v>0</v>
      </c>
      <c r="AA1671" s="56">
        <f t="shared" ca="1" si="764"/>
        <v>0</v>
      </c>
      <c r="AB1671" s="56">
        <f t="shared" ca="1" si="764"/>
        <v>0</v>
      </c>
      <c r="AC1671" s="56">
        <f t="shared" ca="1" si="764"/>
        <v>0</v>
      </c>
      <c r="AD1671" s="56">
        <f t="shared" ca="1" si="764"/>
        <v>0</v>
      </c>
      <c r="AE1671" s="56">
        <f t="shared" ca="1" si="764"/>
        <v>0</v>
      </c>
      <c r="AF1671" s="56">
        <f t="shared" ca="1" si="764"/>
        <v>0</v>
      </c>
      <c r="AG1671" s="56">
        <f t="shared" ca="1" si="764"/>
        <v>0</v>
      </c>
      <c r="AH1671" s="56">
        <f t="shared" ca="1" si="764"/>
        <v>0</v>
      </c>
      <c r="AI1671" s="56">
        <f t="shared" ca="1" si="764"/>
        <v>0</v>
      </c>
      <c r="AJ1671" s="56">
        <f t="shared" ca="1" si="765"/>
        <v>0</v>
      </c>
      <c r="AK1671" s="56">
        <f t="shared" ca="1" si="765"/>
        <v>0</v>
      </c>
      <c r="AL1671" s="56">
        <f t="shared" ca="1" si="765"/>
        <v>0</v>
      </c>
      <c r="AM1671" s="56">
        <f t="shared" ca="1" si="765"/>
        <v>0</v>
      </c>
      <c r="AN1671" s="56">
        <f t="shared" ca="1" si="765"/>
        <v>0</v>
      </c>
      <c r="AO1671" s="56">
        <f t="shared" ca="1" si="765"/>
        <v>0</v>
      </c>
      <c r="AP1671" s="56">
        <f t="shared" ca="1" si="765"/>
        <v>0</v>
      </c>
      <c r="AQ1671" s="56">
        <f t="shared" ca="1" si="765"/>
        <v>0</v>
      </c>
      <c r="AR1671" s="56">
        <f t="shared" ca="1" si="765"/>
        <v>0</v>
      </c>
      <c r="AS1671" s="56">
        <f t="shared" ca="1" si="765"/>
        <v>0</v>
      </c>
      <c r="AT1671" s="56">
        <f t="shared" ca="1" si="766"/>
        <v>0</v>
      </c>
      <c r="AU1671" s="56">
        <f t="shared" ca="1" si="766"/>
        <v>0</v>
      </c>
      <c r="AV1671" s="56">
        <f t="shared" ca="1" si="766"/>
        <v>0</v>
      </c>
      <c r="AW1671" s="56">
        <f t="shared" ca="1" si="766"/>
        <v>0</v>
      </c>
      <c r="AX1671" s="56">
        <f t="shared" ca="1" si="766"/>
        <v>0</v>
      </c>
      <c r="AY1671" s="56">
        <f t="shared" ca="1" si="766"/>
        <v>0</v>
      </c>
      <c r="AZ1671" s="56">
        <f t="shared" ca="1" si="766"/>
        <v>0</v>
      </c>
      <c r="BA1671" s="56">
        <f t="shared" ca="1" si="766"/>
        <v>0</v>
      </c>
      <c r="BB1671" s="56">
        <f t="shared" ca="1" si="766"/>
        <v>0</v>
      </c>
      <c r="BC1671" s="56">
        <f t="shared" ca="1" si="766"/>
        <v>0</v>
      </c>
      <c r="BD1671" s="56">
        <f t="shared" ca="1" si="766"/>
        <v>0</v>
      </c>
      <c r="BE1671" s="56">
        <f t="shared" ca="1" si="766"/>
        <v>0</v>
      </c>
      <c r="BF1671" s="56">
        <f t="shared" ca="1" si="766"/>
        <v>0</v>
      </c>
      <c r="BG1671" s="56">
        <f t="shared" ca="1" si="766"/>
        <v>0</v>
      </c>
      <c r="BH1671" s="1"/>
    </row>
    <row r="1672" spans="2:60" s="4" customFormat="1" ht="12" customHeight="1" x14ac:dyDescent="0.2">
      <c r="B1672" s="3" t="s">
        <v>1783</v>
      </c>
      <c r="C1672" s="4" t="s">
        <v>1783</v>
      </c>
      <c r="E1672" s="62"/>
      <c r="F1672" s="63" t="s">
        <v>1678</v>
      </c>
      <c r="G1672" s="50" t="s">
        <v>1678</v>
      </c>
      <c r="H1672" s="50" t="s">
        <v>1678</v>
      </c>
      <c r="I1672" s="51"/>
      <c r="J1672" s="52">
        <v>30</v>
      </c>
      <c r="K1672" s="52"/>
      <c r="L1672" s="53">
        <v>43683</v>
      </c>
      <c r="M1672" s="54">
        <f t="shared" si="753"/>
        <v>2</v>
      </c>
      <c r="N1672" s="52">
        <f t="shared" si="754"/>
        <v>32</v>
      </c>
      <c r="O1672" s="55">
        <f t="shared" ca="1" si="755"/>
        <v>32</v>
      </c>
      <c r="P1672" s="55" t="str">
        <f t="shared" ca="1" si="756"/>
        <v>2019.8</v>
      </c>
      <c r="Q1672" s="56">
        <f t="shared" si="757"/>
        <v>0</v>
      </c>
      <c r="R1672" s="52">
        <f t="shared" ca="1" si="758"/>
        <v>-27</v>
      </c>
      <c r="S1672" s="52"/>
      <c r="T1672" s="52" t="str">
        <f t="shared" ca="1" si="759"/>
        <v/>
      </c>
      <c r="U1672" s="57" t="s">
        <v>178</v>
      </c>
      <c r="V1672" s="58">
        <f t="shared" ca="1" si="760"/>
        <v>0</v>
      </c>
      <c r="W1672" s="59"/>
      <c r="X1672" s="60"/>
      <c r="Y1672" s="61">
        <v>0</v>
      </c>
      <c r="Z1672" s="56">
        <f t="shared" ca="1" si="764"/>
        <v>0</v>
      </c>
      <c r="AA1672" s="56">
        <f t="shared" ca="1" si="764"/>
        <v>0</v>
      </c>
      <c r="AB1672" s="56">
        <f t="shared" ca="1" si="764"/>
        <v>0</v>
      </c>
      <c r="AC1672" s="56">
        <f t="shared" ca="1" si="764"/>
        <v>0</v>
      </c>
      <c r="AD1672" s="56">
        <f t="shared" ca="1" si="764"/>
        <v>0</v>
      </c>
      <c r="AE1672" s="56">
        <f t="shared" ca="1" si="764"/>
        <v>0</v>
      </c>
      <c r="AF1672" s="56">
        <f t="shared" ca="1" si="764"/>
        <v>0</v>
      </c>
      <c r="AG1672" s="56">
        <f t="shared" ca="1" si="764"/>
        <v>0</v>
      </c>
      <c r="AH1672" s="56">
        <f t="shared" ca="1" si="764"/>
        <v>0</v>
      </c>
      <c r="AI1672" s="56">
        <f t="shared" ca="1" si="764"/>
        <v>0</v>
      </c>
      <c r="AJ1672" s="56">
        <f t="shared" ca="1" si="765"/>
        <v>0</v>
      </c>
      <c r="AK1672" s="56">
        <f t="shared" ca="1" si="765"/>
        <v>0</v>
      </c>
      <c r="AL1672" s="56">
        <f t="shared" ca="1" si="765"/>
        <v>0</v>
      </c>
      <c r="AM1672" s="56">
        <f t="shared" ca="1" si="765"/>
        <v>0</v>
      </c>
      <c r="AN1672" s="56">
        <f t="shared" ca="1" si="765"/>
        <v>0</v>
      </c>
      <c r="AO1672" s="56">
        <f t="shared" ca="1" si="765"/>
        <v>0</v>
      </c>
      <c r="AP1672" s="56">
        <f t="shared" ca="1" si="765"/>
        <v>0</v>
      </c>
      <c r="AQ1672" s="56">
        <f t="shared" ca="1" si="765"/>
        <v>0</v>
      </c>
      <c r="AR1672" s="56">
        <f t="shared" ca="1" si="765"/>
        <v>0</v>
      </c>
      <c r="AS1672" s="56">
        <f t="shared" ca="1" si="765"/>
        <v>0</v>
      </c>
      <c r="AT1672" s="56">
        <f t="shared" ca="1" si="766"/>
        <v>0</v>
      </c>
      <c r="AU1672" s="56">
        <f t="shared" ca="1" si="766"/>
        <v>0</v>
      </c>
      <c r="AV1672" s="56">
        <f t="shared" ca="1" si="766"/>
        <v>0</v>
      </c>
      <c r="AW1672" s="56">
        <f t="shared" ca="1" si="766"/>
        <v>0</v>
      </c>
      <c r="AX1672" s="56">
        <f t="shared" ca="1" si="766"/>
        <v>0</v>
      </c>
      <c r="AY1672" s="56">
        <f t="shared" ca="1" si="766"/>
        <v>0</v>
      </c>
      <c r="AZ1672" s="56">
        <f t="shared" ca="1" si="766"/>
        <v>0</v>
      </c>
      <c r="BA1672" s="56">
        <f t="shared" ca="1" si="766"/>
        <v>0</v>
      </c>
      <c r="BB1672" s="56">
        <f t="shared" ca="1" si="766"/>
        <v>0</v>
      </c>
      <c r="BC1672" s="56">
        <f t="shared" ca="1" si="766"/>
        <v>0</v>
      </c>
      <c r="BD1672" s="56">
        <f t="shared" ca="1" si="766"/>
        <v>0</v>
      </c>
      <c r="BE1672" s="56">
        <f t="shared" ca="1" si="766"/>
        <v>0</v>
      </c>
      <c r="BF1672" s="56">
        <f t="shared" ca="1" si="766"/>
        <v>0</v>
      </c>
      <c r="BG1672" s="56">
        <f t="shared" ca="1" si="766"/>
        <v>0</v>
      </c>
      <c r="BH1672" s="1"/>
    </row>
    <row r="1673" spans="2:60" s="4" customFormat="1" ht="12" customHeight="1" x14ac:dyDescent="0.2">
      <c r="B1673" s="3" t="s">
        <v>1783</v>
      </c>
      <c r="C1673" s="4" t="s">
        <v>1783</v>
      </c>
      <c r="E1673" s="62"/>
      <c r="F1673" s="63" t="s">
        <v>1678</v>
      </c>
      <c r="G1673" s="50" t="s">
        <v>1678</v>
      </c>
      <c r="H1673" s="50" t="s">
        <v>1678</v>
      </c>
      <c r="I1673" s="51"/>
      <c r="J1673" s="52">
        <v>30</v>
      </c>
      <c r="K1673" s="52"/>
      <c r="L1673" s="53">
        <v>43690</v>
      </c>
      <c r="M1673" s="54">
        <f t="shared" si="753"/>
        <v>2</v>
      </c>
      <c r="N1673" s="52">
        <f t="shared" si="754"/>
        <v>33</v>
      </c>
      <c r="O1673" s="55">
        <f t="shared" ca="1" si="755"/>
        <v>33</v>
      </c>
      <c r="P1673" s="55" t="str">
        <f t="shared" ca="1" si="756"/>
        <v>2019.8</v>
      </c>
      <c r="Q1673" s="56">
        <f t="shared" si="757"/>
        <v>4612.5</v>
      </c>
      <c r="R1673" s="52">
        <f t="shared" ca="1" si="758"/>
        <v>-34</v>
      </c>
      <c r="S1673" s="52"/>
      <c r="T1673" s="52" t="str">
        <f t="shared" ca="1" si="759"/>
        <v/>
      </c>
      <c r="U1673" s="57" t="s">
        <v>178</v>
      </c>
      <c r="V1673" s="58">
        <f t="shared" ca="1" si="760"/>
        <v>0</v>
      </c>
      <c r="W1673" s="59"/>
      <c r="X1673" s="60"/>
      <c r="Y1673" s="61">
        <v>4612.5</v>
      </c>
      <c r="Z1673" s="56">
        <f t="shared" ca="1" si="764"/>
        <v>0</v>
      </c>
      <c r="AA1673" s="56">
        <f t="shared" ca="1" si="764"/>
        <v>0</v>
      </c>
      <c r="AB1673" s="56">
        <f t="shared" ca="1" si="764"/>
        <v>0</v>
      </c>
      <c r="AC1673" s="56">
        <f t="shared" ca="1" si="764"/>
        <v>0</v>
      </c>
      <c r="AD1673" s="56">
        <f t="shared" ca="1" si="764"/>
        <v>0</v>
      </c>
      <c r="AE1673" s="56">
        <f t="shared" ca="1" si="764"/>
        <v>0</v>
      </c>
      <c r="AF1673" s="56">
        <f t="shared" ca="1" si="764"/>
        <v>0</v>
      </c>
      <c r="AG1673" s="56">
        <f t="shared" ca="1" si="764"/>
        <v>0</v>
      </c>
      <c r="AH1673" s="56">
        <f t="shared" ca="1" si="764"/>
        <v>0</v>
      </c>
      <c r="AI1673" s="56">
        <f t="shared" ca="1" si="764"/>
        <v>0</v>
      </c>
      <c r="AJ1673" s="56">
        <f t="shared" ca="1" si="765"/>
        <v>0</v>
      </c>
      <c r="AK1673" s="56">
        <f t="shared" ca="1" si="765"/>
        <v>0</v>
      </c>
      <c r="AL1673" s="56">
        <f t="shared" ca="1" si="765"/>
        <v>0</v>
      </c>
      <c r="AM1673" s="56">
        <f t="shared" ca="1" si="765"/>
        <v>0</v>
      </c>
      <c r="AN1673" s="56">
        <f t="shared" ca="1" si="765"/>
        <v>4612.5</v>
      </c>
      <c r="AO1673" s="56">
        <f t="shared" ca="1" si="765"/>
        <v>0</v>
      </c>
      <c r="AP1673" s="56">
        <f t="shared" ca="1" si="765"/>
        <v>0</v>
      </c>
      <c r="AQ1673" s="56">
        <f t="shared" ca="1" si="765"/>
        <v>0</v>
      </c>
      <c r="AR1673" s="56">
        <f t="shared" ca="1" si="765"/>
        <v>0</v>
      </c>
      <c r="AS1673" s="56">
        <f t="shared" ca="1" si="765"/>
        <v>0</v>
      </c>
      <c r="AT1673" s="56">
        <f t="shared" ca="1" si="766"/>
        <v>0</v>
      </c>
      <c r="AU1673" s="56">
        <f t="shared" ca="1" si="766"/>
        <v>0</v>
      </c>
      <c r="AV1673" s="56">
        <f t="shared" ca="1" si="766"/>
        <v>0</v>
      </c>
      <c r="AW1673" s="56">
        <f t="shared" ca="1" si="766"/>
        <v>0</v>
      </c>
      <c r="AX1673" s="56">
        <f t="shared" ca="1" si="766"/>
        <v>0</v>
      </c>
      <c r="AY1673" s="56">
        <f t="shared" ca="1" si="766"/>
        <v>0</v>
      </c>
      <c r="AZ1673" s="56">
        <f t="shared" ca="1" si="766"/>
        <v>0</v>
      </c>
      <c r="BA1673" s="56">
        <f t="shared" ca="1" si="766"/>
        <v>0</v>
      </c>
      <c r="BB1673" s="56">
        <f t="shared" ca="1" si="766"/>
        <v>0</v>
      </c>
      <c r="BC1673" s="56">
        <f t="shared" ca="1" si="766"/>
        <v>0</v>
      </c>
      <c r="BD1673" s="56">
        <f t="shared" ca="1" si="766"/>
        <v>0</v>
      </c>
      <c r="BE1673" s="56">
        <f t="shared" ca="1" si="766"/>
        <v>0</v>
      </c>
      <c r="BF1673" s="56">
        <f t="shared" ca="1" si="766"/>
        <v>0</v>
      </c>
      <c r="BG1673" s="56">
        <f t="shared" ca="1" si="766"/>
        <v>0</v>
      </c>
      <c r="BH1673" s="1"/>
    </row>
    <row r="1674" spans="2:60" s="4" customFormat="1" ht="12" customHeight="1" x14ac:dyDescent="0.2">
      <c r="B1674" s="3" t="s">
        <v>1783</v>
      </c>
      <c r="C1674" s="4" t="s">
        <v>1783</v>
      </c>
      <c r="E1674" s="62"/>
      <c r="F1674" s="63" t="s">
        <v>1678</v>
      </c>
      <c r="G1674" s="50" t="s">
        <v>1678</v>
      </c>
      <c r="H1674" s="50" t="s">
        <v>1678</v>
      </c>
      <c r="I1674" s="51"/>
      <c r="J1674" s="52">
        <v>30</v>
      </c>
      <c r="K1674" s="52"/>
      <c r="L1674" s="53">
        <v>43697</v>
      </c>
      <c r="M1674" s="54">
        <f t="shared" si="753"/>
        <v>2</v>
      </c>
      <c r="N1674" s="52">
        <f t="shared" si="754"/>
        <v>34</v>
      </c>
      <c r="O1674" s="55">
        <f t="shared" ca="1" si="755"/>
        <v>34</v>
      </c>
      <c r="P1674" s="55" t="str">
        <f t="shared" ca="1" si="756"/>
        <v>2019.8</v>
      </c>
      <c r="Q1674" s="56">
        <f t="shared" si="757"/>
        <v>0</v>
      </c>
      <c r="R1674" s="52">
        <f t="shared" ca="1" si="758"/>
        <v>-41</v>
      </c>
      <c r="S1674" s="52"/>
      <c r="T1674" s="52" t="str">
        <f t="shared" ca="1" si="759"/>
        <v/>
      </c>
      <c r="U1674" s="57" t="s">
        <v>178</v>
      </c>
      <c r="V1674" s="58">
        <f t="shared" ca="1" si="760"/>
        <v>0</v>
      </c>
      <c r="W1674" s="59"/>
      <c r="X1674" s="60"/>
      <c r="Y1674" s="61">
        <v>0</v>
      </c>
      <c r="Z1674" s="56">
        <f t="shared" ref="Z1674:AI1683" ca="1" si="767">IF($O1674-WEEKNUM(Z$1815)=0,$Y1674,0)</f>
        <v>0</v>
      </c>
      <c r="AA1674" s="56">
        <f t="shared" ca="1" si="767"/>
        <v>0</v>
      </c>
      <c r="AB1674" s="56">
        <f t="shared" ca="1" si="767"/>
        <v>0</v>
      </c>
      <c r="AC1674" s="56">
        <f t="shared" ca="1" si="767"/>
        <v>0</v>
      </c>
      <c r="AD1674" s="56">
        <f t="shared" ca="1" si="767"/>
        <v>0</v>
      </c>
      <c r="AE1674" s="56">
        <f t="shared" ca="1" si="767"/>
        <v>0</v>
      </c>
      <c r="AF1674" s="56">
        <f t="shared" ca="1" si="767"/>
        <v>0</v>
      </c>
      <c r="AG1674" s="56">
        <f t="shared" ca="1" si="767"/>
        <v>0</v>
      </c>
      <c r="AH1674" s="56">
        <f t="shared" ca="1" si="767"/>
        <v>0</v>
      </c>
      <c r="AI1674" s="56">
        <f t="shared" ca="1" si="767"/>
        <v>0</v>
      </c>
      <c r="AJ1674" s="56">
        <f t="shared" ref="AJ1674:AS1683" ca="1" si="768">IF($O1674-WEEKNUM(AJ$1815)=0,$Y1674,0)</f>
        <v>0</v>
      </c>
      <c r="AK1674" s="56">
        <f t="shared" ca="1" si="768"/>
        <v>0</v>
      </c>
      <c r="AL1674" s="56">
        <f t="shared" ca="1" si="768"/>
        <v>0</v>
      </c>
      <c r="AM1674" s="56">
        <f t="shared" ca="1" si="768"/>
        <v>0</v>
      </c>
      <c r="AN1674" s="56">
        <f t="shared" ca="1" si="768"/>
        <v>0</v>
      </c>
      <c r="AO1674" s="56">
        <f t="shared" ca="1" si="768"/>
        <v>0</v>
      </c>
      <c r="AP1674" s="56">
        <f t="shared" ca="1" si="768"/>
        <v>0</v>
      </c>
      <c r="AQ1674" s="56">
        <f t="shared" ca="1" si="768"/>
        <v>0</v>
      </c>
      <c r="AR1674" s="56">
        <f t="shared" ca="1" si="768"/>
        <v>0</v>
      </c>
      <c r="AS1674" s="56">
        <f t="shared" ca="1" si="768"/>
        <v>0</v>
      </c>
      <c r="AT1674" s="56">
        <f t="shared" ref="AT1674:BG1683" ca="1" si="769">IF($O1674-WEEKNUM(AT$1815)=0,$Y1674,0)</f>
        <v>0</v>
      </c>
      <c r="AU1674" s="56">
        <f t="shared" ca="1" si="769"/>
        <v>0</v>
      </c>
      <c r="AV1674" s="56">
        <f t="shared" ca="1" si="769"/>
        <v>0</v>
      </c>
      <c r="AW1674" s="56">
        <f t="shared" ca="1" si="769"/>
        <v>0</v>
      </c>
      <c r="AX1674" s="56">
        <f t="shared" ca="1" si="769"/>
        <v>0</v>
      </c>
      <c r="AY1674" s="56">
        <f t="shared" ca="1" si="769"/>
        <v>0</v>
      </c>
      <c r="AZ1674" s="56">
        <f t="shared" ca="1" si="769"/>
        <v>0</v>
      </c>
      <c r="BA1674" s="56">
        <f t="shared" ca="1" si="769"/>
        <v>0</v>
      </c>
      <c r="BB1674" s="56">
        <f t="shared" ca="1" si="769"/>
        <v>0</v>
      </c>
      <c r="BC1674" s="56">
        <f t="shared" ca="1" si="769"/>
        <v>0</v>
      </c>
      <c r="BD1674" s="56">
        <f t="shared" ca="1" si="769"/>
        <v>0</v>
      </c>
      <c r="BE1674" s="56">
        <f t="shared" ca="1" si="769"/>
        <v>0</v>
      </c>
      <c r="BF1674" s="56">
        <f t="shared" ca="1" si="769"/>
        <v>0</v>
      </c>
      <c r="BG1674" s="56">
        <f t="shared" ca="1" si="769"/>
        <v>0</v>
      </c>
      <c r="BH1674" s="1"/>
    </row>
    <row r="1675" spans="2:60" s="4" customFormat="1" ht="12" customHeight="1" x14ac:dyDescent="0.2">
      <c r="B1675" s="3" t="s">
        <v>1783</v>
      </c>
      <c r="C1675" s="4" t="s">
        <v>1783</v>
      </c>
      <c r="E1675" s="62"/>
      <c r="F1675" s="63" t="s">
        <v>1678</v>
      </c>
      <c r="G1675" s="50" t="s">
        <v>1678</v>
      </c>
      <c r="H1675" s="50" t="s">
        <v>1678</v>
      </c>
      <c r="I1675" s="51"/>
      <c r="J1675" s="52">
        <v>30</v>
      </c>
      <c r="K1675" s="52"/>
      <c r="L1675" s="53">
        <v>43704</v>
      </c>
      <c r="M1675" s="54">
        <f t="shared" si="753"/>
        <v>2</v>
      </c>
      <c r="N1675" s="52">
        <f t="shared" si="754"/>
        <v>35</v>
      </c>
      <c r="O1675" s="55">
        <f t="shared" ca="1" si="755"/>
        <v>35</v>
      </c>
      <c r="P1675" s="55" t="str">
        <f t="shared" ca="1" si="756"/>
        <v>2019.8</v>
      </c>
      <c r="Q1675" s="56">
        <f t="shared" si="757"/>
        <v>0</v>
      </c>
      <c r="R1675" s="52">
        <f t="shared" ca="1" si="758"/>
        <v>-48</v>
      </c>
      <c r="S1675" s="52"/>
      <c r="T1675" s="52" t="str">
        <f t="shared" ca="1" si="759"/>
        <v/>
      </c>
      <c r="U1675" s="57" t="s">
        <v>178</v>
      </c>
      <c r="V1675" s="58">
        <f t="shared" ca="1" si="760"/>
        <v>0</v>
      </c>
      <c r="W1675" s="59"/>
      <c r="X1675" s="60"/>
      <c r="Y1675" s="61">
        <v>0</v>
      </c>
      <c r="Z1675" s="56">
        <f t="shared" ca="1" si="767"/>
        <v>0</v>
      </c>
      <c r="AA1675" s="56">
        <f t="shared" ca="1" si="767"/>
        <v>0</v>
      </c>
      <c r="AB1675" s="56">
        <f t="shared" ca="1" si="767"/>
        <v>0</v>
      </c>
      <c r="AC1675" s="56">
        <f t="shared" ca="1" si="767"/>
        <v>0</v>
      </c>
      <c r="AD1675" s="56">
        <f t="shared" ca="1" si="767"/>
        <v>0</v>
      </c>
      <c r="AE1675" s="56">
        <f t="shared" ca="1" si="767"/>
        <v>0</v>
      </c>
      <c r="AF1675" s="56">
        <f t="shared" ca="1" si="767"/>
        <v>0</v>
      </c>
      <c r="AG1675" s="56">
        <f t="shared" ca="1" si="767"/>
        <v>0</v>
      </c>
      <c r="AH1675" s="56">
        <f t="shared" ca="1" si="767"/>
        <v>0</v>
      </c>
      <c r="AI1675" s="56">
        <f t="shared" ca="1" si="767"/>
        <v>0</v>
      </c>
      <c r="AJ1675" s="56">
        <f t="shared" ca="1" si="768"/>
        <v>0</v>
      </c>
      <c r="AK1675" s="56">
        <f t="shared" ca="1" si="768"/>
        <v>0</v>
      </c>
      <c r="AL1675" s="56">
        <f t="shared" ca="1" si="768"/>
        <v>0</v>
      </c>
      <c r="AM1675" s="56">
        <f t="shared" ca="1" si="768"/>
        <v>0</v>
      </c>
      <c r="AN1675" s="56">
        <f t="shared" ca="1" si="768"/>
        <v>0</v>
      </c>
      <c r="AO1675" s="56">
        <f t="shared" ca="1" si="768"/>
        <v>0</v>
      </c>
      <c r="AP1675" s="56">
        <f t="shared" ca="1" si="768"/>
        <v>0</v>
      </c>
      <c r="AQ1675" s="56">
        <f t="shared" ca="1" si="768"/>
        <v>0</v>
      </c>
      <c r="AR1675" s="56">
        <f t="shared" ca="1" si="768"/>
        <v>0</v>
      </c>
      <c r="AS1675" s="56">
        <f t="shared" ca="1" si="768"/>
        <v>0</v>
      </c>
      <c r="AT1675" s="56">
        <f t="shared" ca="1" si="769"/>
        <v>0</v>
      </c>
      <c r="AU1675" s="56">
        <f t="shared" ca="1" si="769"/>
        <v>0</v>
      </c>
      <c r="AV1675" s="56">
        <f t="shared" ca="1" si="769"/>
        <v>0</v>
      </c>
      <c r="AW1675" s="56">
        <f t="shared" ca="1" si="769"/>
        <v>0</v>
      </c>
      <c r="AX1675" s="56">
        <f t="shared" ca="1" si="769"/>
        <v>0</v>
      </c>
      <c r="AY1675" s="56">
        <f t="shared" ca="1" si="769"/>
        <v>0</v>
      </c>
      <c r="AZ1675" s="56">
        <f t="shared" ca="1" si="769"/>
        <v>0</v>
      </c>
      <c r="BA1675" s="56">
        <f t="shared" ca="1" si="769"/>
        <v>0</v>
      </c>
      <c r="BB1675" s="56">
        <f t="shared" ca="1" si="769"/>
        <v>0</v>
      </c>
      <c r="BC1675" s="56">
        <f t="shared" ca="1" si="769"/>
        <v>0</v>
      </c>
      <c r="BD1675" s="56">
        <f t="shared" ca="1" si="769"/>
        <v>0</v>
      </c>
      <c r="BE1675" s="56">
        <f t="shared" ca="1" si="769"/>
        <v>0</v>
      </c>
      <c r="BF1675" s="56">
        <f t="shared" ca="1" si="769"/>
        <v>0</v>
      </c>
      <c r="BG1675" s="56">
        <f t="shared" ca="1" si="769"/>
        <v>0</v>
      </c>
      <c r="BH1675" s="1"/>
    </row>
    <row r="1676" spans="2:60" s="4" customFormat="1" ht="12" customHeight="1" x14ac:dyDescent="0.2">
      <c r="B1676" s="3" t="s">
        <v>1783</v>
      </c>
      <c r="C1676" s="4" t="s">
        <v>1783</v>
      </c>
      <c r="E1676" s="62"/>
      <c r="F1676" s="63" t="s">
        <v>1678</v>
      </c>
      <c r="G1676" s="50" t="s">
        <v>1678</v>
      </c>
      <c r="H1676" s="50" t="s">
        <v>1678</v>
      </c>
      <c r="I1676" s="51"/>
      <c r="J1676" s="52">
        <v>30</v>
      </c>
      <c r="K1676" s="52"/>
      <c r="L1676" s="53">
        <v>43711</v>
      </c>
      <c r="M1676" s="54">
        <f t="shared" si="753"/>
        <v>2</v>
      </c>
      <c r="N1676" s="52">
        <f t="shared" si="754"/>
        <v>36</v>
      </c>
      <c r="O1676" s="55">
        <f t="shared" ca="1" si="755"/>
        <v>36</v>
      </c>
      <c r="P1676" s="55" t="str">
        <f t="shared" ca="1" si="756"/>
        <v>2019.9</v>
      </c>
      <c r="Q1676" s="56">
        <f t="shared" si="757"/>
        <v>0</v>
      </c>
      <c r="R1676" s="52">
        <f t="shared" ca="1" si="758"/>
        <v>-55</v>
      </c>
      <c r="S1676" s="52"/>
      <c r="T1676" s="52" t="str">
        <f t="shared" ca="1" si="759"/>
        <v/>
      </c>
      <c r="U1676" s="57" t="s">
        <v>178</v>
      </c>
      <c r="V1676" s="58">
        <f t="shared" ca="1" si="760"/>
        <v>0</v>
      </c>
      <c r="W1676" s="59"/>
      <c r="X1676" s="60"/>
      <c r="Y1676" s="61">
        <v>0</v>
      </c>
      <c r="Z1676" s="56">
        <f t="shared" ca="1" si="767"/>
        <v>0</v>
      </c>
      <c r="AA1676" s="56">
        <f t="shared" ca="1" si="767"/>
        <v>0</v>
      </c>
      <c r="AB1676" s="56">
        <f t="shared" ca="1" si="767"/>
        <v>0</v>
      </c>
      <c r="AC1676" s="56">
        <f t="shared" ca="1" si="767"/>
        <v>0</v>
      </c>
      <c r="AD1676" s="56">
        <f t="shared" ca="1" si="767"/>
        <v>0</v>
      </c>
      <c r="AE1676" s="56">
        <f t="shared" ca="1" si="767"/>
        <v>0</v>
      </c>
      <c r="AF1676" s="56">
        <f t="shared" ca="1" si="767"/>
        <v>0</v>
      </c>
      <c r="AG1676" s="56">
        <f t="shared" ca="1" si="767"/>
        <v>0</v>
      </c>
      <c r="AH1676" s="56">
        <f t="shared" ca="1" si="767"/>
        <v>0</v>
      </c>
      <c r="AI1676" s="56">
        <f t="shared" ca="1" si="767"/>
        <v>0</v>
      </c>
      <c r="AJ1676" s="56">
        <f t="shared" ca="1" si="768"/>
        <v>0</v>
      </c>
      <c r="AK1676" s="56">
        <f t="shared" ca="1" si="768"/>
        <v>0</v>
      </c>
      <c r="AL1676" s="56">
        <f t="shared" ca="1" si="768"/>
        <v>0</v>
      </c>
      <c r="AM1676" s="56">
        <f t="shared" ca="1" si="768"/>
        <v>0</v>
      </c>
      <c r="AN1676" s="56">
        <f t="shared" ca="1" si="768"/>
        <v>0</v>
      </c>
      <c r="AO1676" s="56">
        <f t="shared" ca="1" si="768"/>
        <v>0</v>
      </c>
      <c r="AP1676" s="56">
        <f t="shared" ca="1" si="768"/>
        <v>0</v>
      </c>
      <c r="AQ1676" s="56">
        <f t="shared" ca="1" si="768"/>
        <v>0</v>
      </c>
      <c r="AR1676" s="56">
        <f t="shared" ca="1" si="768"/>
        <v>0</v>
      </c>
      <c r="AS1676" s="56">
        <f t="shared" ca="1" si="768"/>
        <v>0</v>
      </c>
      <c r="AT1676" s="56">
        <f t="shared" ca="1" si="769"/>
        <v>0</v>
      </c>
      <c r="AU1676" s="56">
        <f t="shared" ca="1" si="769"/>
        <v>0</v>
      </c>
      <c r="AV1676" s="56">
        <f t="shared" ca="1" si="769"/>
        <v>0</v>
      </c>
      <c r="AW1676" s="56">
        <f t="shared" ca="1" si="769"/>
        <v>0</v>
      </c>
      <c r="AX1676" s="56">
        <f t="shared" ca="1" si="769"/>
        <v>0</v>
      </c>
      <c r="AY1676" s="56">
        <f t="shared" ca="1" si="769"/>
        <v>0</v>
      </c>
      <c r="AZ1676" s="56">
        <f t="shared" ca="1" si="769"/>
        <v>0</v>
      </c>
      <c r="BA1676" s="56">
        <f t="shared" ca="1" si="769"/>
        <v>0</v>
      </c>
      <c r="BB1676" s="56">
        <f t="shared" ca="1" si="769"/>
        <v>0</v>
      </c>
      <c r="BC1676" s="56">
        <f t="shared" ca="1" si="769"/>
        <v>0</v>
      </c>
      <c r="BD1676" s="56">
        <f t="shared" ca="1" si="769"/>
        <v>0</v>
      </c>
      <c r="BE1676" s="56">
        <f t="shared" ca="1" si="769"/>
        <v>0</v>
      </c>
      <c r="BF1676" s="56">
        <f t="shared" ca="1" si="769"/>
        <v>0</v>
      </c>
      <c r="BG1676" s="56">
        <f t="shared" ca="1" si="769"/>
        <v>0</v>
      </c>
      <c r="BH1676" s="1"/>
    </row>
    <row r="1677" spans="2:60" s="4" customFormat="1" ht="12" customHeight="1" x14ac:dyDescent="0.2">
      <c r="B1677" s="3" t="s">
        <v>1783</v>
      </c>
      <c r="C1677" s="4" t="s">
        <v>1783</v>
      </c>
      <c r="E1677" s="62"/>
      <c r="F1677" s="63" t="s">
        <v>1678</v>
      </c>
      <c r="G1677" s="50" t="s">
        <v>1678</v>
      </c>
      <c r="H1677" s="50" t="s">
        <v>1678</v>
      </c>
      <c r="I1677" s="51"/>
      <c r="J1677" s="52">
        <v>30</v>
      </c>
      <c r="K1677" s="52"/>
      <c r="L1677" s="53">
        <v>43718</v>
      </c>
      <c r="M1677" s="54">
        <f t="shared" si="753"/>
        <v>2</v>
      </c>
      <c r="N1677" s="52">
        <f t="shared" si="754"/>
        <v>37</v>
      </c>
      <c r="O1677" s="55">
        <f t="shared" ca="1" si="755"/>
        <v>37</v>
      </c>
      <c r="P1677" s="55" t="str">
        <f t="shared" ca="1" si="756"/>
        <v>2019.9</v>
      </c>
      <c r="Q1677" s="56">
        <f t="shared" si="757"/>
        <v>4612.5</v>
      </c>
      <c r="R1677" s="52">
        <f t="shared" ca="1" si="758"/>
        <v>-62</v>
      </c>
      <c r="S1677" s="52"/>
      <c r="T1677" s="52" t="str">
        <f t="shared" ca="1" si="759"/>
        <v/>
      </c>
      <c r="U1677" s="57" t="s">
        <v>178</v>
      </c>
      <c r="V1677" s="58">
        <f t="shared" ca="1" si="760"/>
        <v>0</v>
      </c>
      <c r="W1677" s="59"/>
      <c r="X1677" s="60"/>
      <c r="Y1677" s="61">
        <v>4612.5</v>
      </c>
      <c r="Z1677" s="56">
        <f t="shared" ca="1" si="767"/>
        <v>0</v>
      </c>
      <c r="AA1677" s="56">
        <f t="shared" ca="1" si="767"/>
        <v>0</v>
      </c>
      <c r="AB1677" s="56">
        <f t="shared" ca="1" si="767"/>
        <v>0</v>
      </c>
      <c r="AC1677" s="56">
        <f t="shared" ca="1" si="767"/>
        <v>0</v>
      </c>
      <c r="AD1677" s="56">
        <f t="shared" ca="1" si="767"/>
        <v>0</v>
      </c>
      <c r="AE1677" s="56">
        <f t="shared" ca="1" si="767"/>
        <v>0</v>
      </c>
      <c r="AF1677" s="56">
        <f t="shared" ca="1" si="767"/>
        <v>0</v>
      </c>
      <c r="AG1677" s="56">
        <f t="shared" ca="1" si="767"/>
        <v>0</v>
      </c>
      <c r="AH1677" s="56">
        <f t="shared" ca="1" si="767"/>
        <v>0</v>
      </c>
      <c r="AI1677" s="56">
        <f t="shared" ca="1" si="767"/>
        <v>0</v>
      </c>
      <c r="AJ1677" s="56">
        <f t="shared" ca="1" si="768"/>
        <v>0</v>
      </c>
      <c r="AK1677" s="56">
        <f t="shared" ca="1" si="768"/>
        <v>0</v>
      </c>
      <c r="AL1677" s="56">
        <f t="shared" ca="1" si="768"/>
        <v>0</v>
      </c>
      <c r="AM1677" s="56">
        <f t="shared" ca="1" si="768"/>
        <v>0</v>
      </c>
      <c r="AN1677" s="56">
        <f t="shared" ca="1" si="768"/>
        <v>0</v>
      </c>
      <c r="AO1677" s="56">
        <f t="shared" ca="1" si="768"/>
        <v>0</v>
      </c>
      <c r="AP1677" s="56">
        <f t="shared" ca="1" si="768"/>
        <v>0</v>
      </c>
      <c r="AQ1677" s="56">
        <f t="shared" ca="1" si="768"/>
        <v>0</v>
      </c>
      <c r="AR1677" s="56">
        <f t="shared" ca="1" si="768"/>
        <v>4612.5</v>
      </c>
      <c r="AS1677" s="56">
        <f t="shared" ca="1" si="768"/>
        <v>0</v>
      </c>
      <c r="AT1677" s="56">
        <f t="shared" ca="1" si="769"/>
        <v>0</v>
      </c>
      <c r="AU1677" s="56">
        <f t="shared" ca="1" si="769"/>
        <v>0</v>
      </c>
      <c r="AV1677" s="56">
        <f t="shared" ca="1" si="769"/>
        <v>0</v>
      </c>
      <c r="AW1677" s="56">
        <f t="shared" ca="1" si="769"/>
        <v>0</v>
      </c>
      <c r="AX1677" s="56">
        <f t="shared" ca="1" si="769"/>
        <v>0</v>
      </c>
      <c r="AY1677" s="56">
        <f t="shared" ca="1" si="769"/>
        <v>0</v>
      </c>
      <c r="AZ1677" s="56">
        <f t="shared" ca="1" si="769"/>
        <v>0</v>
      </c>
      <c r="BA1677" s="56">
        <f t="shared" ca="1" si="769"/>
        <v>0</v>
      </c>
      <c r="BB1677" s="56">
        <f t="shared" ca="1" si="769"/>
        <v>0</v>
      </c>
      <c r="BC1677" s="56">
        <f t="shared" ca="1" si="769"/>
        <v>0</v>
      </c>
      <c r="BD1677" s="56">
        <f t="shared" ca="1" si="769"/>
        <v>0</v>
      </c>
      <c r="BE1677" s="56">
        <f t="shared" ca="1" si="769"/>
        <v>0</v>
      </c>
      <c r="BF1677" s="56">
        <f t="shared" ca="1" si="769"/>
        <v>0</v>
      </c>
      <c r="BG1677" s="56">
        <f t="shared" ca="1" si="769"/>
        <v>0</v>
      </c>
      <c r="BH1677" s="1"/>
    </row>
    <row r="1678" spans="2:60" s="4" customFormat="1" ht="12" customHeight="1" x14ac:dyDescent="0.2">
      <c r="B1678" s="3" t="s">
        <v>1783</v>
      </c>
      <c r="C1678" s="4" t="s">
        <v>1783</v>
      </c>
      <c r="E1678" s="62"/>
      <c r="F1678" s="63" t="s">
        <v>1678</v>
      </c>
      <c r="G1678" s="50" t="s">
        <v>1678</v>
      </c>
      <c r="H1678" s="50" t="s">
        <v>1678</v>
      </c>
      <c r="I1678" s="51"/>
      <c r="J1678" s="52">
        <v>30</v>
      </c>
      <c r="K1678" s="52"/>
      <c r="L1678" s="53">
        <v>43725</v>
      </c>
      <c r="M1678" s="54">
        <f t="shared" si="753"/>
        <v>2</v>
      </c>
      <c r="N1678" s="52">
        <f t="shared" si="754"/>
        <v>38</v>
      </c>
      <c r="O1678" s="55">
        <f t="shared" ca="1" si="755"/>
        <v>38</v>
      </c>
      <c r="P1678" s="55" t="str">
        <f t="shared" ca="1" si="756"/>
        <v>2019.9</v>
      </c>
      <c r="Q1678" s="56">
        <f t="shared" si="757"/>
        <v>0</v>
      </c>
      <c r="R1678" s="52">
        <f t="shared" ca="1" si="758"/>
        <v>-69</v>
      </c>
      <c r="S1678" s="52"/>
      <c r="T1678" s="52" t="str">
        <f t="shared" ca="1" si="759"/>
        <v/>
      </c>
      <c r="U1678" s="57" t="s">
        <v>178</v>
      </c>
      <c r="V1678" s="58">
        <f t="shared" ca="1" si="760"/>
        <v>0</v>
      </c>
      <c r="W1678" s="59"/>
      <c r="X1678" s="60"/>
      <c r="Y1678" s="61">
        <v>0</v>
      </c>
      <c r="Z1678" s="56">
        <f t="shared" ca="1" si="767"/>
        <v>0</v>
      </c>
      <c r="AA1678" s="56">
        <f t="shared" ca="1" si="767"/>
        <v>0</v>
      </c>
      <c r="AB1678" s="56">
        <f t="shared" ca="1" si="767"/>
        <v>0</v>
      </c>
      <c r="AC1678" s="56">
        <f t="shared" ca="1" si="767"/>
        <v>0</v>
      </c>
      <c r="AD1678" s="56">
        <f t="shared" ca="1" si="767"/>
        <v>0</v>
      </c>
      <c r="AE1678" s="56">
        <f t="shared" ca="1" si="767"/>
        <v>0</v>
      </c>
      <c r="AF1678" s="56">
        <f t="shared" ca="1" si="767"/>
        <v>0</v>
      </c>
      <c r="AG1678" s="56">
        <f t="shared" ca="1" si="767"/>
        <v>0</v>
      </c>
      <c r="AH1678" s="56">
        <f t="shared" ca="1" si="767"/>
        <v>0</v>
      </c>
      <c r="AI1678" s="56">
        <f t="shared" ca="1" si="767"/>
        <v>0</v>
      </c>
      <c r="AJ1678" s="56">
        <f t="shared" ca="1" si="768"/>
        <v>0</v>
      </c>
      <c r="AK1678" s="56">
        <f t="shared" ca="1" si="768"/>
        <v>0</v>
      </c>
      <c r="AL1678" s="56">
        <f t="shared" ca="1" si="768"/>
        <v>0</v>
      </c>
      <c r="AM1678" s="56">
        <f t="shared" ca="1" si="768"/>
        <v>0</v>
      </c>
      <c r="AN1678" s="56">
        <f t="shared" ca="1" si="768"/>
        <v>0</v>
      </c>
      <c r="AO1678" s="56">
        <f t="shared" ca="1" si="768"/>
        <v>0</v>
      </c>
      <c r="AP1678" s="56">
        <f t="shared" ca="1" si="768"/>
        <v>0</v>
      </c>
      <c r="AQ1678" s="56">
        <f t="shared" ca="1" si="768"/>
        <v>0</v>
      </c>
      <c r="AR1678" s="56">
        <f t="shared" ca="1" si="768"/>
        <v>0</v>
      </c>
      <c r="AS1678" s="56">
        <f t="shared" ca="1" si="768"/>
        <v>0</v>
      </c>
      <c r="AT1678" s="56">
        <f t="shared" ca="1" si="769"/>
        <v>0</v>
      </c>
      <c r="AU1678" s="56">
        <f t="shared" ca="1" si="769"/>
        <v>0</v>
      </c>
      <c r="AV1678" s="56">
        <f t="shared" ca="1" si="769"/>
        <v>0</v>
      </c>
      <c r="AW1678" s="56">
        <f t="shared" ca="1" si="769"/>
        <v>0</v>
      </c>
      <c r="AX1678" s="56">
        <f t="shared" ca="1" si="769"/>
        <v>0</v>
      </c>
      <c r="AY1678" s="56">
        <f t="shared" ca="1" si="769"/>
        <v>0</v>
      </c>
      <c r="AZ1678" s="56">
        <f t="shared" ca="1" si="769"/>
        <v>0</v>
      </c>
      <c r="BA1678" s="56">
        <f t="shared" ca="1" si="769"/>
        <v>0</v>
      </c>
      <c r="BB1678" s="56">
        <f t="shared" ca="1" si="769"/>
        <v>0</v>
      </c>
      <c r="BC1678" s="56">
        <f t="shared" ca="1" si="769"/>
        <v>0</v>
      </c>
      <c r="BD1678" s="56">
        <f t="shared" ca="1" si="769"/>
        <v>0</v>
      </c>
      <c r="BE1678" s="56">
        <f t="shared" ca="1" si="769"/>
        <v>0</v>
      </c>
      <c r="BF1678" s="56">
        <f t="shared" ca="1" si="769"/>
        <v>0</v>
      </c>
      <c r="BG1678" s="56">
        <f t="shared" ca="1" si="769"/>
        <v>0</v>
      </c>
      <c r="BH1678" s="1"/>
    </row>
    <row r="1679" spans="2:60" s="4" customFormat="1" ht="12" customHeight="1" x14ac:dyDescent="0.2">
      <c r="B1679" s="3" t="s">
        <v>1783</v>
      </c>
      <c r="C1679" s="4" t="s">
        <v>1783</v>
      </c>
      <c r="E1679" s="62"/>
      <c r="F1679" s="63" t="s">
        <v>1678</v>
      </c>
      <c r="G1679" s="50" t="s">
        <v>1678</v>
      </c>
      <c r="H1679" s="50" t="s">
        <v>1678</v>
      </c>
      <c r="I1679" s="51"/>
      <c r="J1679" s="52">
        <v>30</v>
      </c>
      <c r="K1679" s="52"/>
      <c r="L1679" s="53">
        <v>43732</v>
      </c>
      <c r="M1679" s="54">
        <f t="shared" si="753"/>
        <v>2</v>
      </c>
      <c r="N1679" s="52">
        <f t="shared" si="754"/>
        <v>39</v>
      </c>
      <c r="O1679" s="55">
        <f t="shared" ca="1" si="755"/>
        <v>39</v>
      </c>
      <c r="P1679" s="55" t="str">
        <f t="shared" ca="1" si="756"/>
        <v>2019.9</v>
      </c>
      <c r="Q1679" s="56">
        <f t="shared" si="757"/>
        <v>0</v>
      </c>
      <c r="R1679" s="52">
        <f t="shared" ca="1" si="758"/>
        <v>-76</v>
      </c>
      <c r="S1679" s="52"/>
      <c r="T1679" s="52" t="str">
        <f t="shared" ca="1" si="759"/>
        <v/>
      </c>
      <c r="U1679" s="57" t="s">
        <v>178</v>
      </c>
      <c r="V1679" s="58">
        <f t="shared" ca="1" si="760"/>
        <v>0</v>
      </c>
      <c r="W1679" s="59"/>
      <c r="X1679" s="60"/>
      <c r="Y1679" s="61">
        <v>0</v>
      </c>
      <c r="Z1679" s="56">
        <f t="shared" ca="1" si="767"/>
        <v>0</v>
      </c>
      <c r="AA1679" s="56">
        <f t="shared" ca="1" si="767"/>
        <v>0</v>
      </c>
      <c r="AB1679" s="56">
        <f t="shared" ca="1" si="767"/>
        <v>0</v>
      </c>
      <c r="AC1679" s="56">
        <f t="shared" ca="1" si="767"/>
        <v>0</v>
      </c>
      <c r="AD1679" s="56">
        <f t="shared" ca="1" si="767"/>
        <v>0</v>
      </c>
      <c r="AE1679" s="56">
        <f t="shared" ca="1" si="767"/>
        <v>0</v>
      </c>
      <c r="AF1679" s="56">
        <f t="shared" ca="1" si="767"/>
        <v>0</v>
      </c>
      <c r="AG1679" s="56">
        <f t="shared" ca="1" si="767"/>
        <v>0</v>
      </c>
      <c r="AH1679" s="56">
        <f t="shared" ca="1" si="767"/>
        <v>0</v>
      </c>
      <c r="AI1679" s="56">
        <f t="shared" ca="1" si="767"/>
        <v>0</v>
      </c>
      <c r="AJ1679" s="56">
        <f t="shared" ca="1" si="768"/>
        <v>0</v>
      </c>
      <c r="AK1679" s="56">
        <f t="shared" ca="1" si="768"/>
        <v>0</v>
      </c>
      <c r="AL1679" s="56">
        <f t="shared" ca="1" si="768"/>
        <v>0</v>
      </c>
      <c r="AM1679" s="56">
        <f t="shared" ca="1" si="768"/>
        <v>0</v>
      </c>
      <c r="AN1679" s="56">
        <f t="shared" ca="1" si="768"/>
        <v>0</v>
      </c>
      <c r="AO1679" s="56">
        <f t="shared" ca="1" si="768"/>
        <v>0</v>
      </c>
      <c r="AP1679" s="56">
        <f t="shared" ca="1" si="768"/>
        <v>0</v>
      </c>
      <c r="AQ1679" s="56">
        <f t="shared" ca="1" si="768"/>
        <v>0</v>
      </c>
      <c r="AR1679" s="56">
        <f t="shared" ca="1" si="768"/>
        <v>0</v>
      </c>
      <c r="AS1679" s="56">
        <f t="shared" ca="1" si="768"/>
        <v>0</v>
      </c>
      <c r="AT1679" s="56">
        <f t="shared" ca="1" si="769"/>
        <v>0</v>
      </c>
      <c r="AU1679" s="56">
        <f t="shared" ca="1" si="769"/>
        <v>0</v>
      </c>
      <c r="AV1679" s="56">
        <f t="shared" ca="1" si="769"/>
        <v>0</v>
      </c>
      <c r="AW1679" s="56">
        <f t="shared" ca="1" si="769"/>
        <v>0</v>
      </c>
      <c r="AX1679" s="56">
        <f t="shared" ca="1" si="769"/>
        <v>0</v>
      </c>
      <c r="AY1679" s="56">
        <f t="shared" ca="1" si="769"/>
        <v>0</v>
      </c>
      <c r="AZ1679" s="56">
        <f t="shared" ca="1" si="769"/>
        <v>0</v>
      </c>
      <c r="BA1679" s="56">
        <f t="shared" ca="1" si="769"/>
        <v>0</v>
      </c>
      <c r="BB1679" s="56">
        <f t="shared" ca="1" si="769"/>
        <v>0</v>
      </c>
      <c r="BC1679" s="56">
        <f t="shared" ca="1" si="769"/>
        <v>0</v>
      </c>
      <c r="BD1679" s="56">
        <f t="shared" ca="1" si="769"/>
        <v>0</v>
      </c>
      <c r="BE1679" s="56">
        <f t="shared" ca="1" si="769"/>
        <v>0</v>
      </c>
      <c r="BF1679" s="56">
        <f t="shared" ca="1" si="769"/>
        <v>0</v>
      </c>
      <c r="BG1679" s="56">
        <f t="shared" ca="1" si="769"/>
        <v>0</v>
      </c>
      <c r="BH1679" s="1"/>
    </row>
    <row r="1680" spans="2:60" s="4" customFormat="1" ht="12" customHeight="1" x14ac:dyDescent="0.2">
      <c r="B1680" s="3" t="s">
        <v>1783</v>
      </c>
      <c r="C1680" s="4" t="s">
        <v>1783</v>
      </c>
      <c r="E1680" s="62"/>
      <c r="F1680" s="63" t="s">
        <v>1678</v>
      </c>
      <c r="G1680" s="50" t="s">
        <v>1678</v>
      </c>
      <c r="H1680" s="50" t="s">
        <v>1678</v>
      </c>
      <c r="I1680" s="51"/>
      <c r="J1680" s="52">
        <v>30</v>
      </c>
      <c r="K1680" s="52"/>
      <c r="L1680" s="53">
        <v>43739</v>
      </c>
      <c r="M1680" s="54">
        <f t="shared" si="753"/>
        <v>2</v>
      </c>
      <c r="N1680" s="52">
        <f t="shared" si="754"/>
        <v>40</v>
      </c>
      <c r="O1680" s="55">
        <f t="shared" ca="1" si="755"/>
        <v>40</v>
      </c>
      <c r="P1680" s="55" t="str">
        <f t="shared" ca="1" si="756"/>
        <v>2019.10</v>
      </c>
      <c r="Q1680" s="56">
        <f t="shared" si="757"/>
        <v>0</v>
      </c>
      <c r="R1680" s="52">
        <f t="shared" ca="1" si="758"/>
        <v>-83</v>
      </c>
      <c r="S1680" s="52"/>
      <c r="T1680" s="52" t="str">
        <f t="shared" ca="1" si="759"/>
        <v/>
      </c>
      <c r="U1680" s="57" t="s">
        <v>178</v>
      </c>
      <c r="V1680" s="58">
        <f t="shared" ca="1" si="760"/>
        <v>0</v>
      </c>
      <c r="W1680" s="59"/>
      <c r="X1680" s="60"/>
      <c r="Y1680" s="61">
        <v>0</v>
      </c>
      <c r="Z1680" s="56">
        <f t="shared" ca="1" si="767"/>
        <v>0</v>
      </c>
      <c r="AA1680" s="56">
        <f t="shared" ca="1" si="767"/>
        <v>0</v>
      </c>
      <c r="AB1680" s="56">
        <f t="shared" ca="1" si="767"/>
        <v>0</v>
      </c>
      <c r="AC1680" s="56">
        <f t="shared" ca="1" si="767"/>
        <v>0</v>
      </c>
      <c r="AD1680" s="56">
        <f t="shared" ca="1" si="767"/>
        <v>0</v>
      </c>
      <c r="AE1680" s="56">
        <f t="shared" ca="1" si="767"/>
        <v>0</v>
      </c>
      <c r="AF1680" s="56">
        <f t="shared" ca="1" si="767"/>
        <v>0</v>
      </c>
      <c r="AG1680" s="56">
        <f t="shared" ca="1" si="767"/>
        <v>0</v>
      </c>
      <c r="AH1680" s="56">
        <f t="shared" ca="1" si="767"/>
        <v>0</v>
      </c>
      <c r="AI1680" s="56">
        <f t="shared" ca="1" si="767"/>
        <v>0</v>
      </c>
      <c r="AJ1680" s="56">
        <f t="shared" ca="1" si="768"/>
        <v>0</v>
      </c>
      <c r="AK1680" s="56">
        <f t="shared" ca="1" si="768"/>
        <v>0</v>
      </c>
      <c r="AL1680" s="56">
        <f t="shared" ca="1" si="768"/>
        <v>0</v>
      </c>
      <c r="AM1680" s="56">
        <f t="shared" ca="1" si="768"/>
        <v>0</v>
      </c>
      <c r="AN1680" s="56">
        <f t="shared" ca="1" si="768"/>
        <v>0</v>
      </c>
      <c r="AO1680" s="56">
        <f t="shared" ca="1" si="768"/>
        <v>0</v>
      </c>
      <c r="AP1680" s="56">
        <f t="shared" ca="1" si="768"/>
        <v>0</v>
      </c>
      <c r="AQ1680" s="56">
        <f t="shared" ca="1" si="768"/>
        <v>0</v>
      </c>
      <c r="AR1680" s="56">
        <f t="shared" ca="1" si="768"/>
        <v>0</v>
      </c>
      <c r="AS1680" s="56">
        <f t="shared" ca="1" si="768"/>
        <v>0</v>
      </c>
      <c r="AT1680" s="56">
        <f t="shared" ca="1" si="769"/>
        <v>0</v>
      </c>
      <c r="AU1680" s="56">
        <f t="shared" ca="1" si="769"/>
        <v>0</v>
      </c>
      <c r="AV1680" s="56">
        <f t="shared" ca="1" si="769"/>
        <v>0</v>
      </c>
      <c r="AW1680" s="56">
        <f t="shared" ca="1" si="769"/>
        <v>0</v>
      </c>
      <c r="AX1680" s="56">
        <f t="shared" ca="1" si="769"/>
        <v>0</v>
      </c>
      <c r="AY1680" s="56">
        <f t="shared" ca="1" si="769"/>
        <v>0</v>
      </c>
      <c r="AZ1680" s="56">
        <f t="shared" ca="1" si="769"/>
        <v>0</v>
      </c>
      <c r="BA1680" s="56">
        <f t="shared" ca="1" si="769"/>
        <v>0</v>
      </c>
      <c r="BB1680" s="56">
        <f t="shared" ca="1" si="769"/>
        <v>0</v>
      </c>
      <c r="BC1680" s="56">
        <f t="shared" ca="1" si="769"/>
        <v>0</v>
      </c>
      <c r="BD1680" s="56">
        <f t="shared" ca="1" si="769"/>
        <v>0</v>
      </c>
      <c r="BE1680" s="56">
        <f t="shared" ca="1" si="769"/>
        <v>0</v>
      </c>
      <c r="BF1680" s="56">
        <f t="shared" ca="1" si="769"/>
        <v>0</v>
      </c>
      <c r="BG1680" s="56">
        <f t="shared" ca="1" si="769"/>
        <v>0</v>
      </c>
      <c r="BH1680" s="1"/>
    </row>
    <row r="1681" spans="2:60" s="4" customFormat="1" ht="12" customHeight="1" x14ac:dyDescent="0.2">
      <c r="B1681" s="3" t="s">
        <v>1783</v>
      </c>
      <c r="C1681" s="4" t="s">
        <v>1783</v>
      </c>
      <c r="E1681" s="62"/>
      <c r="F1681" s="63" t="s">
        <v>1678</v>
      </c>
      <c r="G1681" s="50" t="s">
        <v>1678</v>
      </c>
      <c r="H1681" s="50" t="s">
        <v>1678</v>
      </c>
      <c r="I1681" s="51"/>
      <c r="J1681" s="52">
        <v>30</v>
      </c>
      <c r="K1681" s="52"/>
      <c r="L1681" s="53">
        <v>43746</v>
      </c>
      <c r="M1681" s="54">
        <f t="shared" si="753"/>
        <v>2</v>
      </c>
      <c r="N1681" s="52">
        <f t="shared" si="754"/>
        <v>41</v>
      </c>
      <c r="O1681" s="55">
        <f t="shared" ca="1" si="755"/>
        <v>41</v>
      </c>
      <c r="P1681" s="55" t="str">
        <f t="shared" ca="1" si="756"/>
        <v>2019.10</v>
      </c>
      <c r="Q1681" s="56">
        <f t="shared" si="757"/>
        <v>0</v>
      </c>
      <c r="R1681" s="52">
        <f t="shared" ca="1" si="758"/>
        <v>-90</v>
      </c>
      <c r="S1681" s="52"/>
      <c r="T1681" s="52" t="str">
        <f t="shared" ca="1" si="759"/>
        <v/>
      </c>
      <c r="U1681" s="57" t="s">
        <v>178</v>
      </c>
      <c r="V1681" s="58">
        <f t="shared" ca="1" si="760"/>
        <v>0</v>
      </c>
      <c r="W1681" s="59"/>
      <c r="X1681" s="60"/>
      <c r="Y1681" s="61">
        <v>0</v>
      </c>
      <c r="Z1681" s="56">
        <f t="shared" ca="1" si="767"/>
        <v>0</v>
      </c>
      <c r="AA1681" s="56">
        <f t="shared" ca="1" si="767"/>
        <v>0</v>
      </c>
      <c r="AB1681" s="56">
        <f t="shared" ca="1" si="767"/>
        <v>0</v>
      </c>
      <c r="AC1681" s="56">
        <f t="shared" ca="1" si="767"/>
        <v>0</v>
      </c>
      <c r="AD1681" s="56">
        <f t="shared" ca="1" si="767"/>
        <v>0</v>
      </c>
      <c r="AE1681" s="56">
        <f t="shared" ca="1" si="767"/>
        <v>0</v>
      </c>
      <c r="AF1681" s="56">
        <f t="shared" ca="1" si="767"/>
        <v>0</v>
      </c>
      <c r="AG1681" s="56">
        <f t="shared" ca="1" si="767"/>
        <v>0</v>
      </c>
      <c r="AH1681" s="56">
        <f t="shared" ca="1" si="767"/>
        <v>0</v>
      </c>
      <c r="AI1681" s="56">
        <f t="shared" ca="1" si="767"/>
        <v>0</v>
      </c>
      <c r="AJ1681" s="56">
        <f t="shared" ca="1" si="768"/>
        <v>0</v>
      </c>
      <c r="AK1681" s="56">
        <f t="shared" ca="1" si="768"/>
        <v>0</v>
      </c>
      <c r="AL1681" s="56">
        <f t="shared" ca="1" si="768"/>
        <v>0</v>
      </c>
      <c r="AM1681" s="56">
        <f t="shared" ca="1" si="768"/>
        <v>0</v>
      </c>
      <c r="AN1681" s="56">
        <f t="shared" ca="1" si="768"/>
        <v>0</v>
      </c>
      <c r="AO1681" s="56">
        <f t="shared" ca="1" si="768"/>
        <v>0</v>
      </c>
      <c r="AP1681" s="56">
        <f t="shared" ca="1" si="768"/>
        <v>0</v>
      </c>
      <c r="AQ1681" s="56">
        <f t="shared" ca="1" si="768"/>
        <v>0</v>
      </c>
      <c r="AR1681" s="56">
        <f t="shared" ca="1" si="768"/>
        <v>0</v>
      </c>
      <c r="AS1681" s="56">
        <f t="shared" ca="1" si="768"/>
        <v>0</v>
      </c>
      <c r="AT1681" s="56">
        <f t="shared" ca="1" si="769"/>
        <v>0</v>
      </c>
      <c r="AU1681" s="56">
        <f t="shared" ca="1" si="769"/>
        <v>0</v>
      </c>
      <c r="AV1681" s="56">
        <f t="shared" ca="1" si="769"/>
        <v>0</v>
      </c>
      <c r="AW1681" s="56">
        <f t="shared" ca="1" si="769"/>
        <v>0</v>
      </c>
      <c r="AX1681" s="56">
        <f t="shared" ca="1" si="769"/>
        <v>0</v>
      </c>
      <c r="AY1681" s="56">
        <f t="shared" ca="1" si="769"/>
        <v>0</v>
      </c>
      <c r="AZ1681" s="56">
        <f t="shared" ca="1" si="769"/>
        <v>0</v>
      </c>
      <c r="BA1681" s="56">
        <f t="shared" ca="1" si="769"/>
        <v>0</v>
      </c>
      <c r="BB1681" s="56">
        <f t="shared" ca="1" si="769"/>
        <v>0</v>
      </c>
      <c r="BC1681" s="56">
        <f t="shared" ca="1" si="769"/>
        <v>0</v>
      </c>
      <c r="BD1681" s="56">
        <f t="shared" ca="1" si="769"/>
        <v>0</v>
      </c>
      <c r="BE1681" s="56">
        <f t="shared" ca="1" si="769"/>
        <v>0</v>
      </c>
      <c r="BF1681" s="56">
        <f t="shared" ca="1" si="769"/>
        <v>0</v>
      </c>
      <c r="BG1681" s="56">
        <f t="shared" ca="1" si="769"/>
        <v>0</v>
      </c>
      <c r="BH1681" s="1"/>
    </row>
    <row r="1682" spans="2:60" s="4" customFormat="1" ht="12" customHeight="1" x14ac:dyDescent="0.2">
      <c r="B1682" s="3" t="s">
        <v>1783</v>
      </c>
      <c r="C1682" s="4" t="s">
        <v>1783</v>
      </c>
      <c r="E1682" s="62"/>
      <c r="F1682" s="63" t="s">
        <v>1678</v>
      </c>
      <c r="G1682" s="50" t="s">
        <v>1678</v>
      </c>
      <c r="H1682" s="50" t="s">
        <v>1678</v>
      </c>
      <c r="I1682" s="51"/>
      <c r="J1682" s="52">
        <v>30</v>
      </c>
      <c r="K1682" s="52"/>
      <c r="L1682" s="53">
        <v>43753</v>
      </c>
      <c r="M1682" s="54">
        <f t="shared" si="753"/>
        <v>2</v>
      </c>
      <c r="N1682" s="52">
        <f t="shared" si="754"/>
        <v>42</v>
      </c>
      <c r="O1682" s="55">
        <f t="shared" ca="1" si="755"/>
        <v>42</v>
      </c>
      <c r="P1682" s="55" t="str">
        <f t="shared" ca="1" si="756"/>
        <v>2019.10</v>
      </c>
      <c r="Q1682" s="56">
        <f t="shared" si="757"/>
        <v>4612.5</v>
      </c>
      <c r="R1682" s="52">
        <f t="shared" ca="1" si="758"/>
        <v>-97</v>
      </c>
      <c r="S1682" s="52"/>
      <c r="T1682" s="52" t="str">
        <f t="shared" ca="1" si="759"/>
        <v/>
      </c>
      <c r="U1682" s="57" t="s">
        <v>178</v>
      </c>
      <c r="V1682" s="58">
        <f t="shared" ca="1" si="760"/>
        <v>0</v>
      </c>
      <c r="W1682" s="59"/>
      <c r="X1682" s="60"/>
      <c r="Y1682" s="61">
        <v>4612.5</v>
      </c>
      <c r="Z1682" s="56">
        <f t="shared" ca="1" si="767"/>
        <v>0</v>
      </c>
      <c r="AA1682" s="56">
        <f t="shared" ca="1" si="767"/>
        <v>0</v>
      </c>
      <c r="AB1682" s="56">
        <f t="shared" ca="1" si="767"/>
        <v>0</v>
      </c>
      <c r="AC1682" s="56">
        <f t="shared" ca="1" si="767"/>
        <v>0</v>
      </c>
      <c r="AD1682" s="56">
        <f t="shared" ca="1" si="767"/>
        <v>0</v>
      </c>
      <c r="AE1682" s="56">
        <f t="shared" ca="1" si="767"/>
        <v>0</v>
      </c>
      <c r="AF1682" s="56">
        <f t="shared" ca="1" si="767"/>
        <v>0</v>
      </c>
      <c r="AG1682" s="56">
        <f t="shared" ca="1" si="767"/>
        <v>0</v>
      </c>
      <c r="AH1682" s="56">
        <f t="shared" ca="1" si="767"/>
        <v>0</v>
      </c>
      <c r="AI1682" s="56">
        <f t="shared" ca="1" si="767"/>
        <v>0</v>
      </c>
      <c r="AJ1682" s="56">
        <f t="shared" ca="1" si="768"/>
        <v>0</v>
      </c>
      <c r="AK1682" s="56">
        <f t="shared" ca="1" si="768"/>
        <v>0</v>
      </c>
      <c r="AL1682" s="56">
        <f t="shared" ca="1" si="768"/>
        <v>0</v>
      </c>
      <c r="AM1682" s="56">
        <f t="shared" ca="1" si="768"/>
        <v>0</v>
      </c>
      <c r="AN1682" s="56">
        <f t="shared" ca="1" si="768"/>
        <v>0</v>
      </c>
      <c r="AO1682" s="56">
        <f t="shared" ca="1" si="768"/>
        <v>0</v>
      </c>
      <c r="AP1682" s="56">
        <f t="shared" ca="1" si="768"/>
        <v>0</v>
      </c>
      <c r="AQ1682" s="56">
        <f t="shared" ca="1" si="768"/>
        <v>0</v>
      </c>
      <c r="AR1682" s="56">
        <f t="shared" ca="1" si="768"/>
        <v>0</v>
      </c>
      <c r="AS1682" s="56">
        <f t="shared" ca="1" si="768"/>
        <v>0</v>
      </c>
      <c r="AT1682" s="56">
        <f t="shared" ca="1" si="769"/>
        <v>0</v>
      </c>
      <c r="AU1682" s="56">
        <f t="shared" ca="1" si="769"/>
        <v>0</v>
      </c>
      <c r="AV1682" s="56">
        <f t="shared" ca="1" si="769"/>
        <v>0</v>
      </c>
      <c r="AW1682" s="56">
        <f t="shared" ca="1" si="769"/>
        <v>4612.5</v>
      </c>
      <c r="AX1682" s="56">
        <f t="shared" ca="1" si="769"/>
        <v>0</v>
      </c>
      <c r="AY1682" s="56">
        <f t="shared" ca="1" si="769"/>
        <v>0</v>
      </c>
      <c r="AZ1682" s="56">
        <f t="shared" ca="1" si="769"/>
        <v>0</v>
      </c>
      <c r="BA1682" s="56">
        <f t="shared" ca="1" si="769"/>
        <v>0</v>
      </c>
      <c r="BB1682" s="56">
        <f t="shared" ca="1" si="769"/>
        <v>0</v>
      </c>
      <c r="BC1682" s="56">
        <f t="shared" ca="1" si="769"/>
        <v>0</v>
      </c>
      <c r="BD1682" s="56">
        <f t="shared" ca="1" si="769"/>
        <v>0</v>
      </c>
      <c r="BE1682" s="56">
        <f t="shared" ca="1" si="769"/>
        <v>0</v>
      </c>
      <c r="BF1682" s="56">
        <f t="shared" ca="1" si="769"/>
        <v>0</v>
      </c>
      <c r="BG1682" s="56">
        <f t="shared" ca="1" si="769"/>
        <v>0</v>
      </c>
      <c r="BH1682" s="1"/>
    </row>
    <row r="1683" spans="2:60" s="4" customFormat="1" ht="12" customHeight="1" x14ac:dyDescent="0.2">
      <c r="B1683" s="3" t="s">
        <v>1783</v>
      </c>
      <c r="C1683" s="4" t="s">
        <v>1783</v>
      </c>
      <c r="E1683" s="62"/>
      <c r="F1683" s="63" t="s">
        <v>1678</v>
      </c>
      <c r="G1683" s="50" t="s">
        <v>1678</v>
      </c>
      <c r="H1683" s="50" t="s">
        <v>1678</v>
      </c>
      <c r="I1683" s="51"/>
      <c r="J1683" s="52">
        <v>30</v>
      </c>
      <c r="K1683" s="52"/>
      <c r="L1683" s="53">
        <v>43760</v>
      </c>
      <c r="M1683" s="54">
        <f t="shared" si="753"/>
        <v>2</v>
      </c>
      <c r="N1683" s="52">
        <f t="shared" si="754"/>
        <v>43</v>
      </c>
      <c r="O1683" s="55">
        <f t="shared" ca="1" si="755"/>
        <v>43</v>
      </c>
      <c r="P1683" s="55" t="str">
        <f t="shared" ca="1" si="756"/>
        <v>2019.10</v>
      </c>
      <c r="Q1683" s="56">
        <f t="shared" si="757"/>
        <v>0</v>
      </c>
      <c r="R1683" s="52">
        <f t="shared" ca="1" si="758"/>
        <v>-104</v>
      </c>
      <c r="S1683" s="52"/>
      <c r="T1683" s="52" t="str">
        <f t="shared" ca="1" si="759"/>
        <v/>
      </c>
      <c r="U1683" s="57" t="s">
        <v>178</v>
      </c>
      <c r="V1683" s="58">
        <f t="shared" ca="1" si="760"/>
        <v>0</v>
      </c>
      <c r="W1683" s="59"/>
      <c r="X1683" s="60"/>
      <c r="Y1683" s="61">
        <v>0</v>
      </c>
      <c r="Z1683" s="56">
        <f t="shared" ca="1" si="767"/>
        <v>0</v>
      </c>
      <c r="AA1683" s="56">
        <f t="shared" ca="1" si="767"/>
        <v>0</v>
      </c>
      <c r="AB1683" s="56">
        <f t="shared" ca="1" si="767"/>
        <v>0</v>
      </c>
      <c r="AC1683" s="56">
        <f t="shared" ca="1" si="767"/>
        <v>0</v>
      </c>
      <c r="AD1683" s="56">
        <f t="shared" ca="1" si="767"/>
        <v>0</v>
      </c>
      <c r="AE1683" s="56">
        <f t="shared" ca="1" si="767"/>
        <v>0</v>
      </c>
      <c r="AF1683" s="56">
        <f t="shared" ca="1" si="767"/>
        <v>0</v>
      </c>
      <c r="AG1683" s="56">
        <f t="shared" ca="1" si="767"/>
        <v>0</v>
      </c>
      <c r="AH1683" s="56">
        <f t="shared" ca="1" si="767"/>
        <v>0</v>
      </c>
      <c r="AI1683" s="56">
        <f t="shared" ca="1" si="767"/>
        <v>0</v>
      </c>
      <c r="AJ1683" s="56">
        <f t="shared" ca="1" si="768"/>
        <v>0</v>
      </c>
      <c r="AK1683" s="56">
        <f t="shared" ca="1" si="768"/>
        <v>0</v>
      </c>
      <c r="AL1683" s="56">
        <f t="shared" ca="1" si="768"/>
        <v>0</v>
      </c>
      <c r="AM1683" s="56">
        <f t="shared" ca="1" si="768"/>
        <v>0</v>
      </c>
      <c r="AN1683" s="56">
        <f t="shared" ca="1" si="768"/>
        <v>0</v>
      </c>
      <c r="AO1683" s="56">
        <f t="shared" ca="1" si="768"/>
        <v>0</v>
      </c>
      <c r="AP1683" s="56">
        <f t="shared" ca="1" si="768"/>
        <v>0</v>
      </c>
      <c r="AQ1683" s="56">
        <f t="shared" ca="1" si="768"/>
        <v>0</v>
      </c>
      <c r="AR1683" s="56">
        <f t="shared" ca="1" si="768"/>
        <v>0</v>
      </c>
      <c r="AS1683" s="56">
        <f t="shared" ca="1" si="768"/>
        <v>0</v>
      </c>
      <c r="AT1683" s="56">
        <f t="shared" ca="1" si="769"/>
        <v>0</v>
      </c>
      <c r="AU1683" s="56">
        <f t="shared" ca="1" si="769"/>
        <v>0</v>
      </c>
      <c r="AV1683" s="56">
        <f t="shared" ca="1" si="769"/>
        <v>0</v>
      </c>
      <c r="AW1683" s="56">
        <f t="shared" ca="1" si="769"/>
        <v>0</v>
      </c>
      <c r="AX1683" s="56">
        <f t="shared" ca="1" si="769"/>
        <v>0</v>
      </c>
      <c r="AY1683" s="56">
        <f t="shared" ca="1" si="769"/>
        <v>0</v>
      </c>
      <c r="AZ1683" s="56">
        <f t="shared" ca="1" si="769"/>
        <v>0</v>
      </c>
      <c r="BA1683" s="56">
        <f t="shared" ca="1" si="769"/>
        <v>0</v>
      </c>
      <c r="BB1683" s="56">
        <f t="shared" ca="1" si="769"/>
        <v>0</v>
      </c>
      <c r="BC1683" s="56">
        <f t="shared" ca="1" si="769"/>
        <v>0</v>
      </c>
      <c r="BD1683" s="56">
        <f t="shared" ca="1" si="769"/>
        <v>0</v>
      </c>
      <c r="BE1683" s="56">
        <f t="shared" ca="1" si="769"/>
        <v>0</v>
      </c>
      <c r="BF1683" s="56">
        <f t="shared" ca="1" si="769"/>
        <v>0</v>
      </c>
      <c r="BG1683" s="56">
        <f t="shared" ca="1" si="769"/>
        <v>0</v>
      </c>
      <c r="BH1683" s="1"/>
    </row>
    <row r="1684" spans="2:60" s="4" customFormat="1" ht="12" customHeight="1" x14ac:dyDescent="0.2">
      <c r="B1684" s="3" t="s">
        <v>1783</v>
      </c>
      <c r="C1684" s="4" t="s">
        <v>1783</v>
      </c>
      <c r="E1684" s="62"/>
      <c r="F1684" s="63" t="s">
        <v>1678</v>
      </c>
      <c r="G1684" s="50" t="s">
        <v>1678</v>
      </c>
      <c r="H1684" s="50" t="s">
        <v>1678</v>
      </c>
      <c r="I1684" s="51"/>
      <c r="J1684" s="52">
        <v>30</v>
      </c>
      <c r="K1684" s="52"/>
      <c r="L1684" s="53">
        <v>43767</v>
      </c>
      <c r="M1684" s="54">
        <f t="shared" si="753"/>
        <v>2</v>
      </c>
      <c r="N1684" s="52">
        <f t="shared" si="754"/>
        <v>44</v>
      </c>
      <c r="O1684" s="55">
        <f t="shared" ca="1" si="755"/>
        <v>44</v>
      </c>
      <c r="P1684" s="55" t="str">
        <f t="shared" ca="1" si="756"/>
        <v>2019.10</v>
      </c>
      <c r="Q1684" s="56">
        <f t="shared" si="757"/>
        <v>0</v>
      </c>
      <c r="R1684" s="52">
        <f t="shared" ca="1" si="758"/>
        <v>-111</v>
      </c>
      <c r="S1684" s="52"/>
      <c r="T1684" s="52" t="str">
        <f t="shared" ca="1" si="759"/>
        <v/>
      </c>
      <c r="U1684" s="57" t="s">
        <v>178</v>
      </c>
      <c r="V1684" s="58">
        <f t="shared" ca="1" si="760"/>
        <v>0</v>
      </c>
      <c r="W1684" s="59"/>
      <c r="X1684" s="60"/>
      <c r="Y1684" s="61">
        <v>0</v>
      </c>
      <c r="Z1684" s="56">
        <f t="shared" ref="Z1684:AI1692" ca="1" si="770">IF($O1684-WEEKNUM(Z$1815)=0,$Y1684,0)</f>
        <v>0</v>
      </c>
      <c r="AA1684" s="56">
        <f t="shared" ca="1" si="770"/>
        <v>0</v>
      </c>
      <c r="AB1684" s="56">
        <f t="shared" ca="1" si="770"/>
        <v>0</v>
      </c>
      <c r="AC1684" s="56">
        <f t="shared" ca="1" si="770"/>
        <v>0</v>
      </c>
      <c r="AD1684" s="56">
        <f t="shared" ca="1" si="770"/>
        <v>0</v>
      </c>
      <c r="AE1684" s="56">
        <f t="shared" ca="1" si="770"/>
        <v>0</v>
      </c>
      <c r="AF1684" s="56">
        <f t="shared" ca="1" si="770"/>
        <v>0</v>
      </c>
      <c r="AG1684" s="56">
        <f t="shared" ca="1" si="770"/>
        <v>0</v>
      </c>
      <c r="AH1684" s="56">
        <f t="shared" ca="1" si="770"/>
        <v>0</v>
      </c>
      <c r="AI1684" s="56">
        <f t="shared" ca="1" si="770"/>
        <v>0</v>
      </c>
      <c r="AJ1684" s="56">
        <f t="shared" ref="AJ1684:AS1692" ca="1" si="771">IF($O1684-WEEKNUM(AJ$1815)=0,$Y1684,0)</f>
        <v>0</v>
      </c>
      <c r="AK1684" s="56">
        <f t="shared" ca="1" si="771"/>
        <v>0</v>
      </c>
      <c r="AL1684" s="56">
        <f t="shared" ca="1" si="771"/>
        <v>0</v>
      </c>
      <c r="AM1684" s="56">
        <f t="shared" ca="1" si="771"/>
        <v>0</v>
      </c>
      <c r="AN1684" s="56">
        <f t="shared" ca="1" si="771"/>
        <v>0</v>
      </c>
      <c r="AO1684" s="56">
        <f t="shared" ca="1" si="771"/>
        <v>0</v>
      </c>
      <c r="AP1684" s="56">
        <f t="shared" ca="1" si="771"/>
        <v>0</v>
      </c>
      <c r="AQ1684" s="56">
        <f t="shared" ca="1" si="771"/>
        <v>0</v>
      </c>
      <c r="AR1684" s="56">
        <f t="shared" ca="1" si="771"/>
        <v>0</v>
      </c>
      <c r="AS1684" s="56">
        <f t="shared" ca="1" si="771"/>
        <v>0</v>
      </c>
      <c r="AT1684" s="56">
        <f t="shared" ref="AT1684:BG1692" ca="1" si="772">IF($O1684-WEEKNUM(AT$1815)=0,$Y1684,0)</f>
        <v>0</v>
      </c>
      <c r="AU1684" s="56">
        <f t="shared" ca="1" si="772"/>
        <v>0</v>
      </c>
      <c r="AV1684" s="56">
        <f t="shared" ca="1" si="772"/>
        <v>0</v>
      </c>
      <c r="AW1684" s="56">
        <f t="shared" ca="1" si="772"/>
        <v>0</v>
      </c>
      <c r="AX1684" s="56">
        <f t="shared" ca="1" si="772"/>
        <v>0</v>
      </c>
      <c r="AY1684" s="56">
        <f t="shared" ca="1" si="772"/>
        <v>0</v>
      </c>
      <c r="AZ1684" s="56">
        <f t="shared" ca="1" si="772"/>
        <v>0</v>
      </c>
      <c r="BA1684" s="56">
        <f t="shared" ca="1" si="772"/>
        <v>0</v>
      </c>
      <c r="BB1684" s="56">
        <f t="shared" ca="1" si="772"/>
        <v>0</v>
      </c>
      <c r="BC1684" s="56">
        <f t="shared" ca="1" si="772"/>
        <v>0</v>
      </c>
      <c r="BD1684" s="56">
        <f t="shared" ca="1" si="772"/>
        <v>0</v>
      </c>
      <c r="BE1684" s="56">
        <f t="shared" ca="1" si="772"/>
        <v>0</v>
      </c>
      <c r="BF1684" s="56">
        <f t="shared" ca="1" si="772"/>
        <v>0</v>
      </c>
      <c r="BG1684" s="56">
        <f t="shared" ca="1" si="772"/>
        <v>0</v>
      </c>
      <c r="BH1684" s="1"/>
    </row>
    <row r="1685" spans="2:60" s="4" customFormat="1" ht="12" customHeight="1" x14ac:dyDescent="0.2">
      <c r="B1685" s="3" t="s">
        <v>1783</v>
      </c>
      <c r="C1685" s="4" t="s">
        <v>1783</v>
      </c>
      <c r="E1685" s="62"/>
      <c r="F1685" s="63" t="s">
        <v>1678</v>
      </c>
      <c r="G1685" s="50" t="s">
        <v>1678</v>
      </c>
      <c r="H1685" s="50" t="s">
        <v>1678</v>
      </c>
      <c r="I1685" s="51"/>
      <c r="J1685" s="52">
        <v>30</v>
      </c>
      <c r="K1685" s="52"/>
      <c r="L1685" s="53">
        <v>43774</v>
      </c>
      <c r="M1685" s="54">
        <f t="shared" si="753"/>
        <v>2</v>
      </c>
      <c r="N1685" s="52">
        <f t="shared" si="754"/>
        <v>45</v>
      </c>
      <c r="O1685" s="55">
        <f t="shared" ca="1" si="755"/>
        <v>45</v>
      </c>
      <c r="P1685" s="55" t="str">
        <f t="shared" ca="1" si="756"/>
        <v>2019.11</v>
      </c>
      <c r="Q1685" s="56">
        <f t="shared" si="757"/>
        <v>0</v>
      </c>
      <c r="R1685" s="52">
        <f t="shared" ca="1" si="758"/>
        <v>-118</v>
      </c>
      <c r="S1685" s="52"/>
      <c r="T1685" s="52" t="str">
        <f t="shared" ca="1" si="759"/>
        <v/>
      </c>
      <c r="U1685" s="57" t="s">
        <v>178</v>
      </c>
      <c r="V1685" s="58">
        <f t="shared" ca="1" si="760"/>
        <v>0</v>
      </c>
      <c r="W1685" s="59"/>
      <c r="X1685" s="60"/>
      <c r="Y1685" s="61">
        <v>0</v>
      </c>
      <c r="Z1685" s="56">
        <f t="shared" ca="1" si="770"/>
        <v>0</v>
      </c>
      <c r="AA1685" s="56">
        <f t="shared" ca="1" si="770"/>
        <v>0</v>
      </c>
      <c r="AB1685" s="56">
        <f t="shared" ca="1" si="770"/>
        <v>0</v>
      </c>
      <c r="AC1685" s="56">
        <f t="shared" ca="1" si="770"/>
        <v>0</v>
      </c>
      <c r="AD1685" s="56">
        <f t="shared" ca="1" si="770"/>
        <v>0</v>
      </c>
      <c r="AE1685" s="56">
        <f t="shared" ca="1" si="770"/>
        <v>0</v>
      </c>
      <c r="AF1685" s="56">
        <f t="shared" ca="1" si="770"/>
        <v>0</v>
      </c>
      <c r="AG1685" s="56">
        <f t="shared" ca="1" si="770"/>
        <v>0</v>
      </c>
      <c r="AH1685" s="56">
        <f t="shared" ca="1" si="770"/>
        <v>0</v>
      </c>
      <c r="AI1685" s="56">
        <f t="shared" ca="1" si="770"/>
        <v>0</v>
      </c>
      <c r="AJ1685" s="56">
        <f t="shared" ca="1" si="771"/>
        <v>0</v>
      </c>
      <c r="AK1685" s="56">
        <f t="shared" ca="1" si="771"/>
        <v>0</v>
      </c>
      <c r="AL1685" s="56">
        <f t="shared" ca="1" si="771"/>
        <v>0</v>
      </c>
      <c r="AM1685" s="56">
        <f t="shared" ca="1" si="771"/>
        <v>0</v>
      </c>
      <c r="AN1685" s="56">
        <f t="shared" ca="1" si="771"/>
        <v>0</v>
      </c>
      <c r="AO1685" s="56">
        <f t="shared" ca="1" si="771"/>
        <v>0</v>
      </c>
      <c r="AP1685" s="56">
        <f t="shared" ca="1" si="771"/>
        <v>0</v>
      </c>
      <c r="AQ1685" s="56">
        <f t="shared" ca="1" si="771"/>
        <v>0</v>
      </c>
      <c r="AR1685" s="56">
        <f t="shared" ca="1" si="771"/>
        <v>0</v>
      </c>
      <c r="AS1685" s="56">
        <f t="shared" ca="1" si="771"/>
        <v>0</v>
      </c>
      <c r="AT1685" s="56">
        <f t="shared" ca="1" si="772"/>
        <v>0</v>
      </c>
      <c r="AU1685" s="56">
        <f t="shared" ca="1" si="772"/>
        <v>0</v>
      </c>
      <c r="AV1685" s="56">
        <f t="shared" ca="1" si="772"/>
        <v>0</v>
      </c>
      <c r="AW1685" s="56">
        <f t="shared" ca="1" si="772"/>
        <v>0</v>
      </c>
      <c r="AX1685" s="56">
        <f t="shared" ca="1" si="772"/>
        <v>0</v>
      </c>
      <c r="AY1685" s="56">
        <f t="shared" ca="1" si="772"/>
        <v>0</v>
      </c>
      <c r="AZ1685" s="56">
        <f t="shared" ca="1" si="772"/>
        <v>0</v>
      </c>
      <c r="BA1685" s="56">
        <f t="shared" ca="1" si="772"/>
        <v>0</v>
      </c>
      <c r="BB1685" s="56">
        <f t="shared" ca="1" si="772"/>
        <v>0</v>
      </c>
      <c r="BC1685" s="56">
        <f t="shared" ca="1" si="772"/>
        <v>0</v>
      </c>
      <c r="BD1685" s="56">
        <f t="shared" ca="1" si="772"/>
        <v>0</v>
      </c>
      <c r="BE1685" s="56">
        <f t="shared" ca="1" si="772"/>
        <v>0</v>
      </c>
      <c r="BF1685" s="56">
        <f t="shared" ca="1" si="772"/>
        <v>0</v>
      </c>
      <c r="BG1685" s="56">
        <f t="shared" ca="1" si="772"/>
        <v>0</v>
      </c>
      <c r="BH1685" s="1"/>
    </row>
    <row r="1686" spans="2:60" s="4" customFormat="1" ht="12" customHeight="1" x14ac:dyDescent="0.2">
      <c r="B1686" s="3" t="s">
        <v>1783</v>
      </c>
      <c r="C1686" s="4" t="s">
        <v>1783</v>
      </c>
      <c r="E1686" s="62"/>
      <c r="F1686" s="63" t="s">
        <v>1678</v>
      </c>
      <c r="G1686" s="50" t="s">
        <v>1678</v>
      </c>
      <c r="H1686" s="50" t="s">
        <v>1678</v>
      </c>
      <c r="I1686" s="51"/>
      <c r="J1686" s="52">
        <v>30</v>
      </c>
      <c r="K1686" s="52"/>
      <c r="L1686" s="53">
        <v>43781</v>
      </c>
      <c r="M1686" s="54">
        <f t="shared" si="753"/>
        <v>2</v>
      </c>
      <c r="N1686" s="52">
        <f t="shared" si="754"/>
        <v>46</v>
      </c>
      <c r="O1686" s="55">
        <f t="shared" ca="1" si="755"/>
        <v>46</v>
      </c>
      <c r="P1686" s="55" t="str">
        <f t="shared" ca="1" si="756"/>
        <v>2019.11</v>
      </c>
      <c r="Q1686" s="56">
        <f t="shared" si="757"/>
        <v>4612.5</v>
      </c>
      <c r="R1686" s="52">
        <f t="shared" ca="1" si="758"/>
        <v>-125</v>
      </c>
      <c r="S1686" s="52"/>
      <c r="T1686" s="52" t="str">
        <f t="shared" ca="1" si="759"/>
        <v/>
      </c>
      <c r="U1686" s="57" t="s">
        <v>178</v>
      </c>
      <c r="V1686" s="58">
        <f t="shared" ca="1" si="760"/>
        <v>0</v>
      </c>
      <c r="W1686" s="59"/>
      <c r="X1686" s="60"/>
      <c r="Y1686" s="61">
        <v>4612.5</v>
      </c>
      <c r="Z1686" s="56">
        <f t="shared" ca="1" si="770"/>
        <v>0</v>
      </c>
      <c r="AA1686" s="56">
        <f t="shared" ca="1" si="770"/>
        <v>0</v>
      </c>
      <c r="AB1686" s="56">
        <f t="shared" ca="1" si="770"/>
        <v>0</v>
      </c>
      <c r="AC1686" s="56">
        <f t="shared" ca="1" si="770"/>
        <v>0</v>
      </c>
      <c r="AD1686" s="56">
        <f t="shared" ca="1" si="770"/>
        <v>0</v>
      </c>
      <c r="AE1686" s="56">
        <f t="shared" ca="1" si="770"/>
        <v>0</v>
      </c>
      <c r="AF1686" s="56">
        <f t="shared" ca="1" si="770"/>
        <v>0</v>
      </c>
      <c r="AG1686" s="56">
        <f t="shared" ca="1" si="770"/>
        <v>0</v>
      </c>
      <c r="AH1686" s="56">
        <f t="shared" ca="1" si="770"/>
        <v>0</v>
      </c>
      <c r="AI1686" s="56">
        <f t="shared" ca="1" si="770"/>
        <v>0</v>
      </c>
      <c r="AJ1686" s="56">
        <f t="shared" ca="1" si="771"/>
        <v>0</v>
      </c>
      <c r="AK1686" s="56">
        <f t="shared" ca="1" si="771"/>
        <v>0</v>
      </c>
      <c r="AL1686" s="56">
        <f t="shared" ca="1" si="771"/>
        <v>0</v>
      </c>
      <c r="AM1686" s="56">
        <f t="shared" ca="1" si="771"/>
        <v>0</v>
      </c>
      <c r="AN1686" s="56">
        <f t="shared" ca="1" si="771"/>
        <v>0</v>
      </c>
      <c r="AO1686" s="56">
        <f t="shared" ca="1" si="771"/>
        <v>0</v>
      </c>
      <c r="AP1686" s="56">
        <f t="shared" ca="1" si="771"/>
        <v>0</v>
      </c>
      <c r="AQ1686" s="56">
        <f t="shared" ca="1" si="771"/>
        <v>0</v>
      </c>
      <c r="AR1686" s="56">
        <f t="shared" ca="1" si="771"/>
        <v>0</v>
      </c>
      <c r="AS1686" s="56">
        <f t="shared" ca="1" si="771"/>
        <v>0</v>
      </c>
      <c r="AT1686" s="56">
        <f t="shared" ca="1" si="772"/>
        <v>0</v>
      </c>
      <c r="AU1686" s="56">
        <f t="shared" ca="1" si="772"/>
        <v>0</v>
      </c>
      <c r="AV1686" s="56">
        <f t="shared" ca="1" si="772"/>
        <v>0</v>
      </c>
      <c r="AW1686" s="56">
        <f t="shared" ca="1" si="772"/>
        <v>0</v>
      </c>
      <c r="AX1686" s="56">
        <f t="shared" ca="1" si="772"/>
        <v>0</v>
      </c>
      <c r="AY1686" s="56">
        <f t="shared" ca="1" si="772"/>
        <v>0</v>
      </c>
      <c r="AZ1686" s="56">
        <f t="shared" ca="1" si="772"/>
        <v>0</v>
      </c>
      <c r="BA1686" s="56">
        <f t="shared" ca="1" si="772"/>
        <v>4612.5</v>
      </c>
      <c r="BB1686" s="56">
        <f t="shared" ca="1" si="772"/>
        <v>0</v>
      </c>
      <c r="BC1686" s="56">
        <f t="shared" ca="1" si="772"/>
        <v>0</v>
      </c>
      <c r="BD1686" s="56">
        <f t="shared" ca="1" si="772"/>
        <v>0</v>
      </c>
      <c r="BE1686" s="56">
        <f t="shared" ca="1" si="772"/>
        <v>0</v>
      </c>
      <c r="BF1686" s="56">
        <f t="shared" ca="1" si="772"/>
        <v>0</v>
      </c>
      <c r="BG1686" s="56">
        <f t="shared" ca="1" si="772"/>
        <v>0</v>
      </c>
      <c r="BH1686" s="1"/>
    </row>
    <row r="1687" spans="2:60" s="4" customFormat="1" ht="12" customHeight="1" x14ac:dyDescent="0.2">
      <c r="B1687" s="3" t="s">
        <v>1783</v>
      </c>
      <c r="C1687" s="4" t="s">
        <v>1783</v>
      </c>
      <c r="E1687" s="62"/>
      <c r="F1687" s="63" t="s">
        <v>1678</v>
      </c>
      <c r="G1687" s="50" t="s">
        <v>1678</v>
      </c>
      <c r="H1687" s="50" t="s">
        <v>1678</v>
      </c>
      <c r="I1687" s="51"/>
      <c r="J1687" s="52">
        <v>30</v>
      </c>
      <c r="K1687" s="52"/>
      <c r="L1687" s="53">
        <v>43788</v>
      </c>
      <c r="M1687" s="54">
        <f t="shared" si="753"/>
        <v>2</v>
      </c>
      <c r="N1687" s="52">
        <f t="shared" si="754"/>
        <v>47</v>
      </c>
      <c r="O1687" s="55">
        <f t="shared" ca="1" si="755"/>
        <v>47</v>
      </c>
      <c r="P1687" s="55" t="str">
        <f t="shared" ca="1" si="756"/>
        <v>2019.11</v>
      </c>
      <c r="Q1687" s="56">
        <f t="shared" si="757"/>
        <v>0</v>
      </c>
      <c r="R1687" s="52">
        <f t="shared" ca="1" si="758"/>
        <v>-132</v>
      </c>
      <c r="S1687" s="52"/>
      <c r="T1687" s="52" t="str">
        <f t="shared" ca="1" si="759"/>
        <v/>
      </c>
      <c r="U1687" s="57" t="s">
        <v>178</v>
      </c>
      <c r="V1687" s="58">
        <f t="shared" ca="1" si="760"/>
        <v>0</v>
      </c>
      <c r="W1687" s="59"/>
      <c r="X1687" s="60"/>
      <c r="Y1687" s="61">
        <v>0</v>
      </c>
      <c r="Z1687" s="56">
        <f t="shared" ca="1" si="770"/>
        <v>0</v>
      </c>
      <c r="AA1687" s="56">
        <f t="shared" ca="1" si="770"/>
        <v>0</v>
      </c>
      <c r="AB1687" s="56">
        <f t="shared" ca="1" si="770"/>
        <v>0</v>
      </c>
      <c r="AC1687" s="56">
        <f t="shared" ca="1" si="770"/>
        <v>0</v>
      </c>
      <c r="AD1687" s="56">
        <f t="shared" ca="1" si="770"/>
        <v>0</v>
      </c>
      <c r="AE1687" s="56">
        <f t="shared" ca="1" si="770"/>
        <v>0</v>
      </c>
      <c r="AF1687" s="56">
        <f t="shared" ca="1" si="770"/>
        <v>0</v>
      </c>
      <c r="AG1687" s="56">
        <f t="shared" ca="1" si="770"/>
        <v>0</v>
      </c>
      <c r="AH1687" s="56">
        <f t="shared" ca="1" si="770"/>
        <v>0</v>
      </c>
      <c r="AI1687" s="56">
        <f t="shared" ca="1" si="770"/>
        <v>0</v>
      </c>
      <c r="AJ1687" s="56">
        <f t="shared" ca="1" si="771"/>
        <v>0</v>
      </c>
      <c r="AK1687" s="56">
        <f t="shared" ca="1" si="771"/>
        <v>0</v>
      </c>
      <c r="AL1687" s="56">
        <f t="shared" ca="1" si="771"/>
        <v>0</v>
      </c>
      <c r="AM1687" s="56">
        <f t="shared" ca="1" si="771"/>
        <v>0</v>
      </c>
      <c r="AN1687" s="56">
        <f t="shared" ca="1" si="771"/>
        <v>0</v>
      </c>
      <c r="AO1687" s="56">
        <f t="shared" ca="1" si="771"/>
        <v>0</v>
      </c>
      <c r="AP1687" s="56">
        <f t="shared" ca="1" si="771"/>
        <v>0</v>
      </c>
      <c r="AQ1687" s="56">
        <f t="shared" ca="1" si="771"/>
        <v>0</v>
      </c>
      <c r="AR1687" s="56">
        <f t="shared" ca="1" si="771"/>
        <v>0</v>
      </c>
      <c r="AS1687" s="56">
        <f t="shared" ca="1" si="771"/>
        <v>0</v>
      </c>
      <c r="AT1687" s="56">
        <f t="shared" ca="1" si="772"/>
        <v>0</v>
      </c>
      <c r="AU1687" s="56">
        <f t="shared" ca="1" si="772"/>
        <v>0</v>
      </c>
      <c r="AV1687" s="56">
        <f t="shared" ca="1" si="772"/>
        <v>0</v>
      </c>
      <c r="AW1687" s="56">
        <f t="shared" ca="1" si="772"/>
        <v>0</v>
      </c>
      <c r="AX1687" s="56">
        <f t="shared" ca="1" si="772"/>
        <v>0</v>
      </c>
      <c r="AY1687" s="56">
        <f t="shared" ca="1" si="772"/>
        <v>0</v>
      </c>
      <c r="AZ1687" s="56">
        <f t="shared" ca="1" si="772"/>
        <v>0</v>
      </c>
      <c r="BA1687" s="56">
        <f t="shared" ca="1" si="772"/>
        <v>0</v>
      </c>
      <c r="BB1687" s="56">
        <f t="shared" ca="1" si="772"/>
        <v>0</v>
      </c>
      <c r="BC1687" s="56">
        <f t="shared" ca="1" si="772"/>
        <v>0</v>
      </c>
      <c r="BD1687" s="56">
        <f t="shared" ca="1" si="772"/>
        <v>0</v>
      </c>
      <c r="BE1687" s="56">
        <f t="shared" ca="1" si="772"/>
        <v>0</v>
      </c>
      <c r="BF1687" s="56">
        <f t="shared" ca="1" si="772"/>
        <v>0</v>
      </c>
      <c r="BG1687" s="56">
        <f t="shared" ca="1" si="772"/>
        <v>0</v>
      </c>
      <c r="BH1687" s="1"/>
    </row>
    <row r="1688" spans="2:60" s="4" customFormat="1" ht="12" customHeight="1" x14ac:dyDescent="0.2">
      <c r="B1688" s="3" t="s">
        <v>1783</v>
      </c>
      <c r="C1688" s="4" t="s">
        <v>1783</v>
      </c>
      <c r="E1688" s="62"/>
      <c r="F1688" s="63" t="s">
        <v>1678</v>
      </c>
      <c r="G1688" s="50" t="s">
        <v>1678</v>
      </c>
      <c r="H1688" s="50" t="s">
        <v>1678</v>
      </c>
      <c r="I1688" s="51"/>
      <c r="J1688" s="52">
        <v>30</v>
      </c>
      <c r="K1688" s="52"/>
      <c r="L1688" s="53">
        <v>43795</v>
      </c>
      <c r="M1688" s="54">
        <f t="shared" si="753"/>
        <v>2</v>
      </c>
      <c r="N1688" s="52">
        <f t="shared" si="754"/>
        <v>48</v>
      </c>
      <c r="O1688" s="55">
        <f t="shared" ca="1" si="755"/>
        <v>48</v>
      </c>
      <c r="P1688" s="55" t="str">
        <f t="shared" ca="1" si="756"/>
        <v>2019.11</v>
      </c>
      <c r="Q1688" s="56">
        <f t="shared" si="757"/>
        <v>0</v>
      </c>
      <c r="R1688" s="52">
        <f t="shared" ca="1" si="758"/>
        <v>-139</v>
      </c>
      <c r="S1688" s="52"/>
      <c r="T1688" s="52" t="str">
        <f t="shared" ca="1" si="759"/>
        <v/>
      </c>
      <c r="U1688" s="57" t="s">
        <v>178</v>
      </c>
      <c r="V1688" s="58">
        <f t="shared" ca="1" si="760"/>
        <v>0</v>
      </c>
      <c r="W1688" s="59"/>
      <c r="X1688" s="60"/>
      <c r="Y1688" s="61">
        <v>0</v>
      </c>
      <c r="Z1688" s="56">
        <f t="shared" ca="1" si="770"/>
        <v>0</v>
      </c>
      <c r="AA1688" s="56">
        <f t="shared" ca="1" si="770"/>
        <v>0</v>
      </c>
      <c r="AB1688" s="56">
        <f t="shared" ca="1" si="770"/>
        <v>0</v>
      </c>
      <c r="AC1688" s="56">
        <f t="shared" ca="1" si="770"/>
        <v>0</v>
      </c>
      <c r="AD1688" s="56">
        <f t="shared" ca="1" si="770"/>
        <v>0</v>
      </c>
      <c r="AE1688" s="56">
        <f t="shared" ca="1" si="770"/>
        <v>0</v>
      </c>
      <c r="AF1688" s="56">
        <f t="shared" ca="1" si="770"/>
        <v>0</v>
      </c>
      <c r="AG1688" s="56">
        <f t="shared" ca="1" si="770"/>
        <v>0</v>
      </c>
      <c r="AH1688" s="56">
        <f t="shared" ca="1" si="770"/>
        <v>0</v>
      </c>
      <c r="AI1688" s="56">
        <f t="shared" ca="1" si="770"/>
        <v>0</v>
      </c>
      <c r="AJ1688" s="56">
        <f t="shared" ca="1" si="771"/>
        <v>0</v>
      </c>
      <c r="AK1688" s="56">
        <f t="shared" ca="1" si="771"/>
        <v>0</v>
      </c>
      <c r="AL1688" s="56">
        <f t="shared" ca="1" si="771"/>
        <v>0</v>
      </c>
      <c r="AM1688" s="56">
        <f t="shared" ca="1" si="771"/>
        <v>0</v>
      </c>
      <c r="AN1688" s="56">
        <f t="shared" ca="1" si="771"/>
        <v>0</v>
      </c>
      <c r="AO1688" s="56">
        <f t="shared" ca="1" si="771"/>
        <v>0</v>
      </c>
      <c r="AP1688" s="56">
        <f t="shared" ca="1" si="771"/>
        <v>0</v>
      </c>
      <c r="AQ1688" s="56">
        <f t="shared" ca="1" si="771"/>
        <v>0</v>
      </c>
      <c r="AR1688" s="56">
        <f t="shared" ca="1" si="771"/>
        <v>0</v>
      </c>
      <c r="AS1688" s="56">
        <f t="shared" ca="1" si="771"/>
        <v>0</v>
      </c>
      <c r="AT1688" s="56">
        <f t="shared" ca="1" si="772"/>
        <v>0</v>
      </c>
      <c r="AU1688" s="56">
        <f t="shared" ca="1" si="772"/>
        <v>0</v>
      </c>
      <c r="AV1688" s="56">
        <f t="shared" ca="1" si="772"/>
        <v>0</v>
      </c>
      <c r="AW1688" s="56">
        <f t="shared" ca="1" si="772"/>
        <v>0</v>
      </c>
      <c r="AX1688" s="56">
        <f t="shared" ca="1" si="772"/>
        <v>0</v>
      </c>
      <c r="AY1688" s="56">
        <f t="shared" ca="1" si="772"/>
        <v>0</v>
      </c>
      <c r="AZ1688" s="56">
        <f t="shared" ca="1" si="772"/>
        <v>0</v>
      </c>
      <c r="BA1688" s="56">
        <f t="shared" ca="1" si="772"/>
        <v>0</v>
      </c>
      <c r="BB1688" s="56">
        <f t="shared" ca="1" si="772"/>
        <v>0</v>
      </c>
      <c r="BC1688" s="56">
        <f t="shared" ca="1" si="772"/>
        <v>0</v>
      </c>
      <c r="BD1688" s="56">
        <f t="shared" ca="1" si="772"/>
        <v>0</v>
      </c>
      <c r="BE1688" s="56">
        <f t="shared" ca="1" si="772"/>
        <v>0</v>
      </c>
      <c r="BF1688" s="56">
        <f t="shared" ca="1" si="772"/>
        <v>0</v>
      </c>
      <c r="BG1688" s="56">
        <f t="shared" ca="1" si="772"/>
        <v>0</v>
      </c>
      <c r="BH1688" s="1"/>
    </row>
    <row r="1689" spans="2:60" s="4" customFormat="1" ht="12" customHeight="1" x14ac:dyDescent="0.2">
      <c r="B1689" s="3" t="s">
        <v>1783</v>
      </c>
      <c r="C1689" s="4" t="s">
        <v>1783</v>
      </c>
      <c r="E1689" s="62"/>
      <c r="F1689" s="63" t="s">
        <v>1678</v>
      </c>
      <c r="G1689" s="50" t="s">
        <v>1678</v>
      </c>
      <c r="H1689" s="50" t="s">
        <v>1678</v>
      </c>
      <c r="I1689" s="51"/>
      <c r="J1689" s="52">
        <v>30</v>
      </c>
      <c r="K1689" s="52"/>
      <c r="L1689" s="53">
        <v>43802</v>
      </c>
      <c r="M1689" s="54">
        <f t="shared" si="753"/>
        <v>2</v>
      </c>
      <c r="N1689" s="52">
        <f t="shared" si="754"/>
        <v>49</v>
      </c>
      <c r="O1689" s="55">
        <f t="shared" ca="1" si="755"/>
        <v>49</v>
      </c>
      <c r="P1689" s="55" t="str">
        <f t="shared" ca="1" si="756"/>
        <v>2019.12</v>
      </c>
      <c r="Q1689" s="56">
        <f t="shared" si="757"/>
        <v>0</v>
      </c>
      <c r="R1689" s="52">
        <f t="shared" ca="1" si="758"/>
        <v>-146</v>
      </c>
      <c r="S1689" s="52"/>
      <c r="T1689" s="52" t="str">
        <f t="shared" ca="1" si="759"/>
        <v/>
      </c>
      <c r="U1689" s="57" t="s">
        <v>178</v>
      </c>
      <c r="V1689" s="58">
        <f t="shared" ca="1" si="760"/>
        <v>0</v>
      </c>
      <c r="W1689" s="59"/>
      <c r="X1689" s="60"/>
      <c r="Y1689" s="61">
        <v>0</v>
      </c>
      <c r="Z1689" s="56">
        <f t="shared" ca="1" si="770"/>
        <v>0</v>
      </c>
      <c r="AA1689" s="56">
        <f t="shared" ca="1" si="770"/>
        <v>0</v>
      </c>
      <c r="AB1689" s="56">
        <f t="shared" ca="1" si="770"/>
        <v>0</v>
      </c>
      <c r="AC1689" s="56">
        <f t="shared" ca="1" si="770"/>
        <v>0</v>
      </c>
      <c r="AD1689" s="56">
        <f t="shared" ca="1" si="770"/>
        <v>0</v>
      </c>
      <c r="AE1689" s="56">
        <f t="shared" ca="1" si="770"/>
        <v>0</v>
      </c>
      <c r="AF1689" s="56">
        <f t="shared" ca="1" si="770"/>
        <v>0</v>
      </c>
      <c r="AG1689" s="56">
        <f t="shared" ca="1" si="770"/>
        <v>0</v>
      </c>
      <c r="AH1689" s="56">
        <f t="shared" ca="1" si="770"/>
        <v>0</v>
      </c>
      <c r="AI1689" s="56">
        <f t="shared" ca="1" si="770"/>
        <v>0</v>
      </c>
      <c r="AJ1689" s="56">
        <f t="shared" ca="1" si="771"/>
        <v>0</v>
      </c>
      <c r="AK1689" s="56">
        <f t="shared" ca="1" si="771"/>
        <v>0</v>
      </c>
      <c r="AL1689" s="56">
        <f t="shared" ca="1" si="771"/>
        <v>0</v>
      </c>
      <c r="AM1689" s="56">
        <f t="shared" ca="1" si="771"/>
        <v>0</v>
      </c>
      <c r="AN1689" s="56">
        <f t="shared" ca="1" si="771"/>
        <v>0</v>
      </c>
      <c r="AO1689" s="56">
        <f t="shared" ca="1" si="771"/>
        <v>0</v>
      </c>
      <c r="AP1689" s="56">
        <f t="shared" ca="1" si="771"/>
        <v>0</v>
      </c>
      <c r="AQ1689" s="56">
        <f t="shared" ca="1" si="771"/>
        <v>0</v>
      </c>
      <c r="AR1689" s="56">
        <f t="shared" ca="1" si="771"/>
        <v>0</v>
      </c>
      <c r="AS1689" s="56">
        <f t="shared" ca="1" si="771"/>
        <v>0</v>
      </c>
      <c r="AT1689" s="56">
        <f t="shared" ca="1" si="772"/>
        <v>0</v>
      </c>
      <c r="AU1689" s="56">
        <f t="shared" ca="1" si="772"/>
        <v>0</v>
      </c>
      <c r="AV1689" s="56">
        <f t="shared" ca="1" si="772"/>
        <v>0</v>
      </c>
      <c r="AW1689" s="56">
        <f t="shared" ca="1" si="772"/>
        <v>0</v>
      </c>
      <c r="AX1689" s="56">
        <f t="shared" ca="1" si="772"/>
        <v>0</v>
      </c>
      <c r="AY1689" s="56">
        <f t="shared" ca="1" si="772"/>
        <v>0</v>
      </c>
      <c r="AZ1689" s="56">
        <f t="shared" ca="1" si="772"/>
        <v>0</v>
      </c>
      <c r="BA1689" s="56">
        <f t="shared" ca="1" si="772"/>
        <v>0</v>
      </c>
      <c r="BB1689" s="56">
        <f t="shared" ca="1" si="772"/>
        <v>0</v>
      </c>
      <c r="BC1689" s="56">
        <f t="shared" ca="1" si="772"/>
        <v>0</v>
      </c>
      <c r="BD1689" s="56">
        <f t="shared" ca="1" si="772"/>
        <v>0</v>
      </c>
      <c r="BE1689" s="56">
        <f t="shared" ca="1" si="772"/>
        <v>0</v>
      </c>
      <c r="BF1689" s="56">
        <f t="shared" ca="1" si="772"/>
        <v>0</v>
      </c>
      <c r="BG1689" s="56">
        <f t="shared" ca="1" si="772"/>
        <v>0</v>
      </c>
      <c r="BH1689" s="1"/>
    </row>
    <row r="1690" spans="2:60" s="4" customFormat="1" ht="12" customHeight="1" x14ac:dyDescent="0.2">
      <c r="B1690" s="3" t="s">
        <v>1783</v>
      </c>
      <c r="C1690" s="4" t="s">
        <v>1783</v>
      </c>
      <c r="E1690" s="62"/>
      <c r="F1690" s="63" t="s">
        <v>1678</v>
      </c>
      <c r="G1690" s="50" t="s">
        <v>1678</v>
      </c>
      <c r="H1690" s="50" t="s">
        <v>1678</v>
      </c>
      <c r="I1690" s="51"/>
      <c r="J1690" s="52">
        <v>30</v>
      </c>
      <c r="K1690" s="52"/>
      <c r="L1690" s="53">
        <v>43809</v>
      </c>
      <c r="M1690" s="54">
        <f t="shared" si="753"/>
        <v>2</v>
      </c>
      <c r="N1690" s="52">
        <f t="shared" si="754"/>
        <v>50</v>
      </c>
      <c r="O1690" s="55">
        <f t="shared" ca="1" si="755"/>
        <v>50</v>
      </c>
      <c r="P1690" s="55" t="str">
        <f t="shared" ca="1" si="756"/>
        <v>2019.12</v>
      </c>
      <c r="Q1690" s="56">
        <f t="shared" si="757"/>
        <v>4612.5</v>
      </c>
      <c r="R1690" s="52">
        <f t="shared" ca="1" si="758"/>
        <v>-153</v>
      </c>
      <c r="S1690" s="52"/>
      <c r="T1690" s="52" t="str">
        <f t="shared" ca="1" si="759"/>
        <v/>
      </c>
      <c r="U1690" s="57" t="s">
        <v>178</v>
      </c>
      <c r="V1690" s="58">
        <f t="shared" ca="1" si="760"/>
        <v>0</v>
      </c>
      <c r="W1690" s="59"/>
      <c r="X1690" s="60"/>
      <c r="Y1690" s="61">
        <v>4612.5</v>
      </c>
      <c r="Z1690" s="56">
        <f t="shared" ca="1" si="770"/>
        <v>0</v>
      </c>
      <c r="AA1690" s="56">
        <f t="shared" ca="1" si="770"/>
        <v>0</v>
      </c>
      <c r="AB1690" s="56">
        <f t="shared" ca="1" si="770"/>
        <v>0</v>
      </c>
      <c r="AC1690" s="56">
        <f t="shared" ca="1" si="770"/>
        <v>0</v>
      </c>
      <c r="AD1690" s="56">
        <f t="shared" ca="1" si="770"/>
        <v>0</v>
      </c>
      <c r="AE1690" s="56">
        <f t="shared" ca="1" si="770"/>
        <v>0</v>
      </c>
      <c r="AF1690" s="56">
        <f t="shared" ca="1" si="770"/>
        <v>0</v>
      </c>
      <c r="AG1690" s="56">
        <f t="shared" ca="1" si="770"/>
        <v>0</v>
      </c>
      <c r="AH1690" s="56">
        <f t="shared" ca="1" si="770"/>
        <v>0</v>
      </c>
      <c r="AI1690" s="56">
        <f t="shared" ca="1" si="770"/>
        <v>0</v>
      </c>
      <c r="AJ1690" s="56">
        <f t="shared" ca="1" si="771"/>
        <v>0</v>
      </c>
      <c r="AK1690" s="56">
        <f t="shared" ca="1" si="771"/>
        <v>0</v>
      </c>
      <c r="AL1690" s="56">
        <f t="shared" ca="1" si="771"/>
        <v>0</v>
      </c>
      <c r="AM1690" s="56">
        <f t="shared" ca="1" si="771"/>
        <v>0</v>
      </c>
      <c r="AN1690" s="56">
        <f t="shared" ca="1" si="771"/>
        <v>0</v>
      </c>
      <c r="AO1690" s="56">
        <f t="shared" ca="1" si="771"/>
        <v>0</v>
      </c>
      <c r="AP1690" s="56">
        <f t="shared" ca="1" si="771"/>
        <v>0</v>
      </c>
      <c r="AQ1690" s="56">
        <f t="shared" ca="1" si="771"/>
        <v>0</v>
      </c>
      <c r="AR1690" s="56">
        <f t="shared" ca="1" si="771"/>
        <v>0</v>
      </c>
      <c r="AS1690" s="56">
        <f t="shared" ca="1" si="771"/>
        <v>0</v>
      </c>
      <c r="AT1690" s="56">
        <f t="shared" ca="1" si="772"/>
        <v>0</v>
      </c>
      <c r="AU1690" s="56">
        <f t="shared" ca="1" si="772"/>
        <v>0</v>
      </c>
      <c r="AV1690" s="56">
        <f t="shared" ca="1" si="772"/>
        <v>0</v>
      </c>
      <c r="AW1690" s="56">
        <f t="shared" ca="1" si="772"/>
        <v>0</v>
      </c>
      <c r="AX1690" s="56">
        <f t="shared" ca="1" si="772"/>
        <v>0</v>
      </c>
      <c r="AY1690" s="56">
        <f t="shared" ca="1" si="772"/>
        <v>0</v>
      </c>
      <c r="AZ1690" s="56">
        <f t="shared" ca="1" si="772"/>
        <v>0</v>
      </c>
      <c r="BA1690" s="56">
        <f t="shared" ca="1" si="772"/>
        <v>0</v>
      </c>
      <c r="BB1690" s="56">
        <f t="shared" ca="1" si="772"/>
        <v>0</v>
      </c>
      <c r="BC1690" s="56">
        <f t="shared" ca="1" si="772"/>
        <v>0</v>
      </c>
      <c r="BD1690" s="56">
        <f t="shared" ca="1" si="772"/>
        <v>0</v>
      </c>
      <c r="BE1690" s="56">
        <f t="shared" ca="1" si="772"/>
        <v>4612.5</v>
      </c>
      <c r="BF1690" s="56">
        <f t="shared" ca="1" si="772"/>
        <v>0</v>
      </c>
      <c r="BG1690" s="56">
        <f t="shared" ca="1" si="772"/>
        <v>0</v>
      </c>
      <c r="BH1690" s="1"/>
    </row>
    <row r="1691" spans="2:60" s="4" customFormat="1" ht="12" customHeight="1" x14ac:dyDescent="0.2">
      <c r="B1691" s="3" t="s">
        <v>1783</v>
      </c>
      <c r="C1691" s="4" t="s">
        <v>1783</v>
      </c>
      <c r="E1691" s="62"/>
      <c r="F1691" s="63" t="s">
        <v>1678</v>
      </c>
      <c r="G1691" s="50" t="s">
        <v>1678</v>
      </c>
      <c r="H1691" s="50" t="s">
        <v>1678</v>
      </c>
      <c r="I1691" s="51"/>
      <c r="J1691" s="52">
        <v>30</v>
      </c>
      <c r="K1691" s="52"/>
      <c r="L1691" s="53">
        <v>43816</v>
      </c>
      <c r="M1691" s="54">
        <f t="shared" si="753"/>
        <v>2</v>
      </c>
      <c r="N1691" s="52">
        <f t="shared" si="754"/>
        <v>51</v>
      </c>
      <c r="O1691" s="55">
        <f t="shared" ca="1" si="755"/>
        <v>51</v>
      </c>
      <c r="P1691" s="55" t="str">
        <f t="shared" ca="1" si="756"/>
        <v>2019.12</v>
      </c>
      <c r="Q1691" s="56">
        <f t="shared" si="757"/>
        <v>0</v>
      </c>
      <c r="R1691" s="52">
        <f t="shared" ca="1" si="758"/>
        <v>-160</v>
      </c>
      <c r="S1691" s="52"/>
      <c r="T1691" s="52" t="str">
        <f t="shared" ca="1" si="759"/>
        <v/>
      </c>
      <c r="U1691" s="57" t="s">
        <v>178</v>
      </c>
      <c r="V1691" s="58">
        <f t="shared" ca="1" si="760"/>
        <v>0</v>
      </c>
      <c r="W1691" s="59"/>
      <c r="X1691" s="60"/>
      <c r="Y1691" s="61">
        <v>0</v>
      </c>
      <c r="Z1691" s="56">
        <f t="shared" ca="1" si="770"/>
        <v>0</v>
      </c>
      <c r="AA1691" s="56">
        <f t="shared" ca="1" si="770"/>
        <v>0</v>
      </c>
      <c r="AB1691" s="56">
        <f t="shared" ca="1" si="770"/>
        <v>0</v>
      </c>
      <c r="AC1691" s="56">
        <f t="shared" ca="1" si="770"/>
        <v>0</v>
      </c>
      <c r="AD1691" s="56">
        <f t="shared" ca="1" si="770"/>
        <v>0</v>
      </c>
      <c r="AE1691" s="56">
        <f t="shared" ca="1" si="770"/>
        <v>0</v>
      </c>
      <c r="AF1691" s="56">
        <f t="shared" ca="1" si="770"/>
        <v>0</v>
      </c>
      <c r="AG1691" s="56">
        <f t="shared" ca="1" si="770"/>
        <v>0</v>
      </c>
      <c r="AH1691" s="56">
        <f t="shared" ca="1" si="770"/>
        <v>0</v>
      </c>
      <c r="AI1691" s="56">
        <f t="shared" ca="1" si="770"/>
        <v>0</v>
      </c>
      <c r="AJ1691" s="56">
        <f t="shared" ca="1" si="771"/>
        <v>0</v>
      </c>
      <c r="AK1691" s="56">
        <f t="shared" ca="1" si="771"/>
        <v>0</v>
      </c>
      <c r="AL1691" s="56">
        <f t="shared" ca="1" si="771"/>
        <v>0</v>
      </c>
      <c r="AM1691" s="56">
        <f t="shared" ca="1" si="771"/>
        <v>0</v>
      </c>
      <c r="AN1691" s="56">
        <f t="shared" ca="1" si="771"/>
        <v>0</v>
      </c>
      <c r="AO1691" s="56">
        <f t="shared" ca="1" si="771"/>
        <v>0</v>
      </c>
      <c r="AP1691" s="56">
        <f t="shared" ca="1" si="771"/>
        <v>0</v>
      </c>
      <c r="AQ1691" s="56">
        <f t="shared" ca="1" si="771"/>
        <v>0</v>
      </c>
      <c r="AR1691" s="56">
        <f t="shared" ca="1" si="771"/>
        <v>0</v>
      </c>
      <c r="AS1691" s="56">
        <f t="shared" ca="1" si="771"/>
        <v>0</v>
      </c>
      <c r="AT1691" s="56">
        <f t="shared" ca="1" si="772"/>
        <v>0</v>
      </c>
      <c r="AU1691" s="56">
        <f t="shared" ca="1" si="772"/>
        <v>0</v>
      </c>
      <c r="AV1691" s="56">
        <f t="shared" ca="1" si="772"/>
        <v>0</v>
      </c>
      <c r="AW1691" s="56">
        <f t="shared" ca="1" si="772"/>
        <v>0</v>
      </c>
      <c r="AX1691" s="56">
        <f t="shared" ca="1" si="772"/>
        <v>0</v>
      </c>
      <c r="AY1691" s="56">
        <f t="shared" ca="1" si="772"/>
        <v>0</v>
      </c>
      <c r="AZ1691" s="56">
        <f t="shared" ca="1" si="772"/>
        <v>0</v>
      </c>
      <c r="BA1691" s="56">
        <f t="shared" ca="1" si="772"/>
        <v>0</v>
      </c>
      <c r="BB1691" s="56">
        <f t="shared" ca="1" si="772"/>
        <v>0</v>
      </c>
      <c r="BC1691" s="56">
        <f t="shared" ca="1" si="772"/>
        <v>0</v>
      </c>
      <c r="BD1691" s="56">
        <f t="shared" ca="1" si="772"/>
        <v>0</v>
      </c>
      <c r="BE1691" s="56">
        <f t="shared" ca="1" si="772"/>
        <v>0</v>
      </c>
      <c r="BF1691" s="56">
        <f t="shared" ca="1" si="772"/>
        <v>0</v>
      </c>
      <c r="BG1691" s="56">
        <f t="shared" ca="1" si="772"/>
        <v>0</v>
      </c>
      <c r="BH1691" s="1"/>
    </row>
    <row r="1692" spans="2:60" s="4" customFormat="1" ht="12" customHeight="1" x14ac:dyDescent="0.2">
      <c r="B1692" s="3" t="s">
        <v>1783</v>
      </c>
      <c r="C1692" s="4" t="s">
        <v>1783</v>
      </c>
      <c r="E1692" s="62"/>
      <c r="F1692" s="63" t="s">
        <v>1678</v>
      </c>
      <c r="G1692" s="50" t="s">
        <v>1678</v>
      </c>
      <c r="H1692" s="50" t="s">
        <v>1678</v>
      </c>
      <c r="I1692" s="51"/>
      <c r="J1692" s="52">
        <v>30</v>
      </c>
      <c r="K1692" s="52"/>
      <c r="L1692" s="53">
        <v>43823</v>
      </c>
      <c r="M1692" s="54">
        <f t="shared" si="753"/>
        <v>2</v>
      </c>
      <c r="N1692" s="52">
        <f t="shared" si="754"/>
        <v>52</v>
      </c>
      <c r="O1692" s="55">
        <f t="shared" ca="1" si="755"/>
        <v>52</v>
      </c>
      <c r="P1692" s="55" t="str">
        <f t="shared" ca="1" si="756"/>
        <v>2019.12</v>
      </c>
      <c r="Q1692" s="56">
        <f t="shared" si="757"/>
        <v>0</v>
      </c>
      <c r="R1692" s="52">
        <f t="shared" ca="1" si="758"/>
        <v>-167</v>
      </c>
      <c r="S1692" s="52"/>
      <c r="T1692" s="52" t="str">
        <f t="shared" ca="1" si="759"/>
        <v/>
      </c>
      <c r="U1692" s="57" t="s">
        <v>178</v>
      </c>
      <c r="V1692" s="58">
        <f t="shared" ca="1" si="760"/>
        <v>0</v>
      </c>
      <c r="W1692" s="59"/>
      <c r="X1692" s="60"/>
      <c r="Y1692" s="61">
        <v>0</v>
      </c>
      <c r="Z1692" s="56">
        <f t="shared" ca="1" si="770"/>
        <v>0</v>
      </c>
      <c r="AA1692" s="56">
        <f t="shared" ca="1" si="770"/>
        <v>0</v>
      </c>
      <c r="AB1692" s="56">
        <f t="shared" ca="1" si="770"/>
        <v>0</v>
      </c>
      <c r="AC1692" s="56">
        <f t="shared" ca="1" si="770"/>
        <v>0</v>
      </c>
      <c r="AD1692" s="56">
        <f t="shared" ca="1" si="770"/>
        <v>0</v>
      </c>
      <c r="AE1692" s="56">
        <f t="shared" ca="1" si="770"/>
        <v>0</v>
      </c>
      <c r="AF1692" s="56">
        <f t="shared" ca="1" si="770"/>
        <v>0</v>
      </c>
      <c r="AG1692" s="56">
        <f t="shared" ca="1" si="770"/>
        <v>0</v>
      </c>
      <c r="AH1692" s="56">
        <f t="shared" ca="1" si="770"/>
        <v>0</v>
      </c>
      <c r="AI1692" s="56">
        <f t="shared" ca="1" si="770"/>
        <v>0</v>
      </c>
      <c r="AJ1692" s="56">
        <f t="shared" ca="1" si="771"/>
        <v>0</v>
      </c>
      <c r="AK1692" s="56">
        <f t="shared" ca="1" si="771"/>
        <v>0</v>
      </c>
      <c r="AL1692" s="56">
        <f t="shared" ca="1" si="771"/>
        <v>0</v>
      </c>
      <c r="AM1692" s="56">
        <f t="shared" ca="1" si="771"/>
        <v>0</v>
      </c>
      <c r="AN1692" s="56">
        <f t="shared" ca="1" si="771"/>
        <v>0</v>
      </c>
      <c r="AO1692" s="56">
        <f t="shared" ca="1" si="771"/>
        <v>0</v>
      </c>
      <c r="AP1692" s="56">
        <f t="shared" ca="1" si="771"/>
        <v>0</v>
      </c>
      <c r="AQ1692" s="56">
        <f t="shared" ca="1" si="771"/>
        <v>0</v>
      </c>
      <c r="AR1692" s="56">
        <f t="shared" ca="1" si="771"/>
        <v>0</v>
      </c>
      <c r="AS1692" s="56">
        <f t="shared" ca="1" si="771"/>
        <v>0</v>
      </c>
      <c r="AT1692" s="56">
        <f t="shared" ca="1" si="772"/>
        <v>0</v>
      </c>
      <c r="AU1692" s="56">
        <f t="shared" ca="1" si="772"/>
        <v>0</v>
      </c>
      <c r="AV1692" s="56">
        <f t="shared" ca="1" si="772"/>
        <v>0</v>
      </c>
      <c r="AW1692" s="56">
        <f t="shared" ca="1" si="772"/>
        <v>0</v>
      </c>
      <c r="AX1692" s="56">
        <f t="shared" ca="1" si="772"/>
        <v>0</v>
      </c>
      <c r="AY1692" s="56">
        <f t="shared" ca="1" si="772"/>
        <v>0</v>
      </c>
      <c r="AZ1692" s="56">
        <f t="shared" ca="1" si="772"/>
        <v>0</v>
      </c>
      <c r="BA1692" s="56">
        <f t="shared" ca="1" si="772"/>
        <v>0</v>
      </c>
      <c r="BB1692" s="56">
        <f t="shared" ca="1" si="772"/>
        <v>0</v>
      </c>
      <c r="BC1692" s="56">
        <f t="shared" ca="1" si="772"/>
        <v>0</v>
      </c>
      <c r="BD1692" s="56">
        <f t="shared" ca="1" si="772"/>
        <v>0</v>
      </c>
      <c r="BE1692" s="56">
        <f t="shared" ca="1" si="772"/>
        <v>0</v>
      </c>
      <c r="BF1692" s="56">
        <f t="shared" ca="1" si="772"/>
        <v>0</v>
      </c>
      <c r="BG1692" s="56">
        <f t="shared" ca="1" si="772"/>
        <v>0</v>
      </c>
      <c r="BH1692" s="1"/>
    </row>
    <row r="1693" spans="2:60" s="4" customFormat="1" ht="12" customHeight="1" x14ac:dyDescent="0.2">
      <c r="B1693" s="3"/>
      <c r="E1693" s="62"/>
      <c r="F1693" s="63"/>
      <c r="G1693" s="50"/>
      <c r="H1693" s="50"/>
      <c r="I1693" s="51"/>
      <c r="J1693" s="52"/>
      <c r="K1693" s="52"/>
      <c r="L1693" s="53"/>
      <c r="M1693" s="54"/>
      <c r="N1693" s="52"/>
      <c r="O1693" s="55"/>
      <c r="P1693" s="55"/>
      <c r="Q1693" s="56"/>
      <c r="R1693" s="52"/>
      <c r="S1693" s="52"/>
      <c r="T1693" s="52"/>
      <c r="U1693" s="57"/>
      <c r="V1693" s="58"/>
      <c r="W1693" s="59"/>
      <c r="X1693" s="60"/>
      <c r="Y1693" s="61"/>
      <c r="Z1693" s="56"/>
      <c r="AA1693" s="56"/>
      <c r="AB1693" s="56"/>
      <c r="AC1693" s="56"/>
      <c r="AD1693" s="56"/>
      <c r="AE1693" s="56"/>
      <c r="AF1693" s="56"/>
      <c r="AG1693" s="56"/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  <c r="AY1693" s="56"/>
      <c r="AZ1693" s="56"/>
      <c r="BA1693" s="56"/>
      <c r="BB1693" s="56"/>
      <c r="BC1693" s="56"/>
      <c r="BD1693" s="56"/>
      <c r="BE1693" s="56"/>
      <c r="BF1693" s="56"/>
      <c r="BG1693" s="56"/>
      <c r="BH1693" s="1"/>
    </row>
    <row r="1694" spans="2:60" s="4" customFormat="1" ht="12" customHeight="1" x14ac:dyDescent="0.2">
      <c r="B1694" s="3" t="s">
        <v>1688</v>
      </c>
      <c r="C1694" s="4" t="s">
        <v>1688</v>
      </c>
      <c r="E1694" s="62"/>
      <c r="F1694" s="63" t="s">
        <v>1678</v>
      </c>
      <c r="G1694" s="50" t="s">
        <v>1678</v>
      </c>
      <c r="H1694" s="50" t="s">
        <v>1678</v>
      </c>
      <c r="I1694" s="51"/>
      <c r="J1694" s="52">
        <v>30</v>
      </c>
      <c r="K1694" s="52"/>
      <c r="L1694" s="53"/>
      <c r="M1694" s="54" t="str">
        <f t="shared" ref="M1694:M1732" si="773">IF(L1694="","-",WEEKDAY(L1694,2))</f>
        <v>-</v>
      </c>
      <c r="N1694" s="52">
        <f t="shared" ref="N1694:N1732" si="774">WEEKNUM(L1694)</f>
        <v>0</v>
      </c>
      <c r="O1694" s="55">
        <f t="shared" ref="O1694:O1732" ca="1" si="775">WEEKNUM(IF((L1694)&lt;$A$1825,$A$1825,(L1694)))</f>
        <v>28</v>
      </c>
      <c r="P1694" s="55" t="str">
        <f t="shared" ref="P1694:P1732" ca="1" si="776">YEAR(IF((L1694)&lt;$A$1825,$A$1825,(L1694)))&amp;"."&amp;MONTH(IF((L1694)&lt;$A$1825,$A$1825,(L1694)))</f>
        <v>2019.7</v>
      </c>
      <c r="Q1694" s="56">
        <f t="shared" ref="Q1694:Q1732" si="777">IF(U1694="PLN",Y1694/$A$1826,Y1694)</f>
        <v>0</v>
      </c>
      <c r="R1694" s="52" t="str">
        <f t="shared" ref="R1694:R1732" si="778">IF(L1694=0,"",IFERROR(_xlfn.DAYS($A$1825,L1694),""))</f>
        <v/>
      </c>
      <c r="S1694" s="52"/>
      <c r="T1694" s="52" t="str">
        <f t="shared" ref="T1694:T1732" si="779">IFERROR(IF(R1694&gt;0,"OV",""),0)</f>
        <v>OV</v>
      </c>
      <c r="U1694" s="57" t="s">
        <v>178</v>
      </c>
      <c r="V1694" s="58">
        <f t="shared" ref="V1694:V1732" ca="1" si="780">SUM(Y1694:BH1694)-Y1694*2</f>
        <v>0</v>
      </c>
      <c r="W1694" s="59"/>
      <c r="X1694" s="60"/>
      <c r="Y1694" s="61"/>
      <c r="Z1694" s="56">
        <f t="shared" ref="Z1694:AI1703" ca="1" si="781">IF($O1694-WEEKNUM(Z$1815)=0,$Y1694,0)</f>
        <v>0</v>
      </c>
      <c r="AA1694" s="56">
        <f t="shared" ca="1" si="781"/>
        <v>0</v>
      </c>
      <c r="AB1694" s="56">
        <f t="shared" ca="1" si="781"/>
        <v>0</v>
      </c>
      <c r="AC1694" s="56">
        <f t="shared" ca="1" si="781"/>
        <v>0</v>
      </c>
      <c r="AD1694" s="56">
        <f t="shared" ca="1" si="781"/>
        <v>0</v>
      </c>
      <c r="AE1694" s="56">
        <f t="shared" ca="1" si="781"/>
        <v>0</v>
      </c>
      <c r="AF1694" s="56">
        <f t="shared" ca="1" si="781"/>
        <v>0</v>
      </c>
      <c r="AG1694" s="56">
        <f t="shared" ca="1" si="781"/>
        <v>0</v>
      </c>
      <c r="AH1694" s="56">
        <f t="shared" ca="1" si="781"/>
        <v>0</v>
      </c>
      <c r="AI1694" s="56">
        <f t="shared" ca="1" si="781"/>
        <v>0</v>
      </c>
      <c r="AJ1694" s="56">
        <f t="shared" ref="AJ1694:AS1703" ca="1" si="782">IF($O1694-WEEKNUM(AJ$1815)=0,$Y1694,0)</f>
        <v>0</v>
      </c>
      <c r="AK1694" s="56">
        <f t="shared" ca="1" si="782"/>
        <v>0</v>
      </c>
      <c r="AL1694" s="56">
        <f t="shared" ca="1" si="782"/>
        <v>0</v>
      </c>
      <c r="AM1694" s="56">
        <f t="shared" ca="1" si="782"/>
        <v>0</v>
      </c>
      <c r="AN1694" s="56">
        <f t="shared" ca="1" si="782"/>
        <v>0</v>
      </c>
      <c r="AO1694" s="56">
        <f t="shared" ca="1" si="782"/>
        <v>0</v>
      </c>
      <c r="AP1694" s="56">
        <f t="shared" ca="1" si="782"/>
        <v>0</v>
      </c>
      <c r="AQ1694" s="56">
        <f t="shared" ca="1" si="782"/>
        <v>0</v>
      </c>
      <c r="AR1694" s="56">
        <f t="shared" ca="1" si="782"/>
        <v>0</v>
      </c>
      <c r="AS1694" s="56">
        <f t="shared" ca="1" si="782"/>
        <v>0</v>
      </c>
      <c r="AT1694" s="56">
        <f t="shared" ref="AT1694:BG1703" ca="1" si="783">IF($O1694-WEEKNUM(AT$1815)=0,$Y1694,0)</f>
        <v>0</v>
      </c>
      <c r="AU1694" s="56">
        <f t="shared" ca="1" si="783"/>
        <v>0</v>
      </c>
      <c r="AV1694" s="56">
        <f t="shared" ca="1" si="783"/>
        <v>0</v>
      </c>
      <c r="AW1694" s="56">
        <f t="shared" ca="1" si="783"/>
        <v>0</v>
      </c>
      <c r="AX1694" s="56">
        <f t="shared" ca="1" si="783"/>
        <v>0</v>
      </c>
      <c r="AY1694" s="56">
        <f t="shared" ca="1" si="783"/>
        <v>0</v>
      </c>
      <c r="AZ1694" s="56">
        <f t="shared" ca="1" si="783"/>
        <v>0</v>
      </c>
      <c r="BA1694" s="56">
        <f t="shared" ca="1" si="783"/>
        <v>0</v>
      </c>
      <c r="BB1694" s="56">
        <f t="shared" ca="1" si="783"/>
        <v>0</v>
      </c>
      <c r="BC1694" s="56">
        <f t="shared" ca="1" si="783"/>
        <v>0</v>
      </c>
      <c r="BD1694" s="56">
        <f t="shared" ca="1" si="783"/>
        <v>0</v>
      </c>
      <c r="BE1694" s="56">
        <f t="shared" ca="1" si="783"/>
        <v>0</v>
      </c>
      <c r="BF1694" s="56">
        <f t="shared" ca="1" si="783"/>
        <v>0</v>
      </c>
      <c r="BG1694" s="56">
        <f t="shared" ca="1" si="783"/>
        <v>0</v>
      </c>
      <c r="BH1694" s="1"/>
    </row>
    <row r="1695" spans="2:60" s="4" customFormat="1" ht="12" customHeight="1" x14ac:dyDescent="0.2">
      <c r="B1695" s="3" t="s">
        <v>1688</v>
      </c>
      <c r="C1695" s="4" t="s">
        <v>1688</v>
      </c>
      <c r="E1695" s="62"/>
      <c r="F1695" s="63" t="s">
        <v>1678</v>
      </c>
      <c r="G1695" s="50" t="s">
        <v>1678</v>
      </c>
      <c r="H1695" s="50" t="s">
        <v>1678</v>
      </c>
      <c r="I1695" s="51"/>
      <c r="J1695" s="52">
        <v>30</v>
      </c>
      <c r="K1695" s="52"/>
      <c r="L1695" s="53"/>
      <c r="M1695" s="54" t="str">
        <f t="shared" si="773"/>
        <v>-</v>
      </c>
      <c r="N1695" s="52">
        <f t="shared" si="774"/>
        <v>0</v>
      </c>
      <c r="O1695" s="55">
        <f t="shared" ca="1" si="775"/>
        <v>28</v>
      </c>
      <c r="P1695" s="55" t="str">
        <f t="shared" ca="1" si="776"/>
        <v>2019.7</v>
      </c>
      <c r="Q1695" s="56">
        <f t="shared" si="777"/>
        <v>0</v>
      </c>
      <c r="R1695" s="52" t="str">
        <f t="shared" si="778"/>
        <v/>
      </c>
      <c r="S1695" s="52"/>
      <c r="T1695" s="52" t="str">
        <f t="shared" si="779"/>
        <v>OV</v>
      </c>
      <c r="U1695" s="57" t="s">
        <v>178</v>
      </c>
      <c r="V1695" s="58">
        <f t="shared" ca="1" si="780"/>
        <v>0</v>
      </c>
      <c r="W1695" s="59"/>
      <c r="X1695" s="60"/>
      <c r="Y1695" s="61"/>
      <c r="Z1695" s="56">
        <f t="shared" ca="1" si="781"/>
        <v>0</v>
      </c>
      <c r="AA1695" s="56">
        <f t="shared" ca="1" si="781"/>
        <v>0</v>
      </c>
      <c r="AB1695" s="56">
        <f t="shared" ca="1" si="781"/>
        <v>0</v>
      </c>
      <c r="AC1695" s="56">
        <f t="shared" ca="1" si="781"/>
        <v>0</v>
      </c>
      <c r="AD1695" s="56">
        <f t="shared" ca="1" si="781"/>
        <v>0</v>
      </c>
      <c r="AE1695" s="56">
        <f t="shared" ca="1" si="781"/>
        <v>0</v>
      </c>
      <c r="AF1695" s="56">
        <f t="shared" ca="1" si="781"/>
        <v>0</v>
      </c>
      <c r="AG1695" s="56">
        <f t="shared" ca="1" si="781"/>
        <v>0</v>
      </c>
      <c r="AH1695" s="56">
        <f t="shared" ca="1" si="781"/>
        <v>0</v>
      </c>
      <c r="AI1695" s="56">
        <f t="shared" ca="1" si="781"/>
        <v>0</v>
      </c>
      <c r="AJ1695" s="56">
        <f t="shared" ca="1" si="782"/>
        <v>0</v>
      </c>
      <c r="AK1695" s="56">
        <f t="shared" ca="1" si="782"/>
        <v>0</v>
      </c>
      <c r="AL1695" s="56">
        <f t="shared" ca="1" si="782"/>
        <v>0</v>
      </c>
      <c r="AM1695" s="56">
        <f t="shared" ca="1" si="782"/>
        <v>0</v>
      </c>
      <c r="AN1695" s="56">
        <f t="shared" ca="1" si="782"/>
        <v>0</v>
      </c>
      <c r="AO1695" s="56">
        <f t="shared" ca="1" si="782"/>
        <v>0</v>
      </c>
      <c r="AP1695" s="56">
        <f t="shared" ca="1" si="782"/>
        <v>0</v>
      </c>
      <c r="AQ1695" s="56">
        <f t="shared" ca="1" si="782"/>
        <v>0</v>
      </c>
      <c r="AR1695" s="56">
        <f t="shared" ca="1" si="782"/>
        <v>0</v>
      </c>
      <c r="AS1695" s="56">
        <f t="shared" ca="1" si="782"/>
        <v>0</v>
      </c>
      <c r="AT1695" s="56">
        <f t="shared" ca="1" si="783"/>
        <v>0</v>
      </c>
      <c r="AU1695" s="56">
        <f t="shared" ca="1" si="783"/>
        <v>0</v>
      </c>
      <c r="AV1695" s="56">
        <f t="shared" ca="1" si="783"/>
        <v>0</v>
      </c>
      <c r="AW1695" s="56">
        <f t="shared" ca="1" si="783"/>
        <v>0</v>
      </c>
      <c r="AX1695" s="56">
        <f t="shared" ca="1" si="783"/>
        <v>0</v>
      </c>
      <c r="AY1695" s="56">
        <f t="shared" ca="1" si="783"/>
        <v>0</v>
      </c>
      <c r="AZ1695" s="56">
        <f t="shared" ca="1" si="783"/>
        <v>0</v>
      </c>
      <c r="BA1695" s="56">
        <f t="shared" ca="1" si="783"/>
        <v>0</v>
      </c>
      <c r="BB1695" s="56">
        <f t="shared" ca="1" si="783"/>
        <v>0</v>
      </c>
      <c r="BC1695" s="56">
        <f t="shared" ca="1" si="783"/>
        <v>0</v>
      </c>
      <c r="BD1695" s="56">
        <f t="shared" ca="1" si="783"/>
        <v>0</v>
      </c>
      <c r="BE1695" s="56">
        <f t="shared" ca="1" si="783"/>
        <v>0</v>
      </c>
      <c r="BF1695" s="56">
        <f t="shared" ca="1" si="783"/>
        <v>0</v>
      </c>
      <c r="BG1695" s="56">
        <f t="shared" ca="1" si="783"/>
        <v>0</v>
      </c>
      <c r="BH1695" s="1"/>
    </row>
    <row r="1696" spans="2:60" s="4" customFormat="1" ht="12" customHeight="1" x14ac:dyDescent="0.2">
      <c r="B1696" s="3" t="s">
        <v>1688</v>
      </c>
      <c r="C1696" s="4" t="s">
        <v>1688</v>
      </c>
      <c r="E1696" s="62"/>
      <c r="F1696" s="63" t="s">
        <v>1678</v>
      </c>
      <c r="G1696" s="50" t="s">
        <v>1678</v>
      </c>
      <c r="H1696" s="50" t="s">
        <v>1678</v>
      </c>
      <c r="I1696" s="51"/>
      <c r="J1696" s="52">
        <v>30</v>
      </c>
      <c r="K1696" s="52"/>
      <c r="L1696" s="53"/>
      <c r="M1696" s="54" t="str">
        <f t="shared" si="773"/>
        <v>-</v>
      </c>
      <c r="N1696" s="52">
        <f t="shared" si="774"/>
        <v>0</v>
      </c>
      <c r="O1696" s="55">
        <f t="shared" ca="1" si="775"/>
        <v>28</v>
      </c>
      <c r="P1696" s="55" t="str">
        <f t="shared" ca="1" si="776"/>
        <v>2019.7</v>
      </c>
      <c r="Q1696" s="56">
        <f t="shared" si="777"/>
        <v>0</v>
      </c>
      <c r="R1696" s="52" t="str">
        <f t="shared" si="778"/>
        <v/>
      </c>
      <c r="S1696" s="52"/>
      <c r="T1696" s="52" t="str">
        <f t="shared" si="779"/>
        <v>OV</v>
      </c>
      <c r="U1696" s="57" t="s">
        <v>178</v>
      </c>
      <c r="V1696" s="58">
        <f t="shared" ca="1" si="780"/>
        <v>0</v>
      </c>
      <c r="W1696" s="59"/>
      <c r="X1696" s="60"/>
      <c r="Y1696" s="61"/>
      <c r="Z1696" s="56">
        <f t="shared" ca="1" si="781"/>
        <v>0</v>
      </c>
      <c r="AA1696" s="56">
        <f t="shared" ca="1" si="781"/>
        <v>0</v>
      </c>
      <c r="AB1696" s="56">
        <f t="shared" ca="1" si="781"/>
        <v>0</v>
      </c>
      <c r="AC1696" s="56">
        <f t="shared" ca="1" si="781"/>
        <v>0</v>
      </c>
      <c r="AD1696" s="56">
        <f t="shared" ca="1" si="781"/>
        <v>0</v>
      </c>
      <c r="AE1696" s="56">
        <f t="shared" ca="1" si="781"/>
        <v>0</v>
      </c>
      <c r="AF1696" s="56">
        <f t="shared" ca="1" si="781"/>
        <v>0</v>
      </c>
      <c r="AG1696" s="56">
        <f t="shared" ca="1" si="781"/>
        <v>0</v>
      </c>
      <c r="AH1696" s="56">
        <f t="shared" ca="1" si="781"/>
        <v>0</v>
      </c>
      <c r="AI1696" s="56">
        <f t="shared" ca="1" si="781"/>
        <v>0</v>
      </c>
      <c r="AJ1696" s="56">
        <f t="shared" ca="1" si="782"/>
        <v>0</v>
      </c>
      <c r="AK1696" s="56">
        <f t="shared" ca="1" si="782"/>
        <v>0</v>
      </c>
      <c r="AL1696" s="56">
        <f t="shared" ca="1" si="782"/>
        <v>0</v>
      </c>
      <c r="AM1696" s="56">
        <f t="shared" ca="1" si="782"/>
        <v>0</v>
      </c>
      <c r="AN1696" s="56">
        <f t="shared" ca="1" si="782"/>
        <v>0</v>
      </c>
      <c r="AO1696" s="56">
        <f t="shared" ca="1" si="782"/>
        <v>0</v>
      </c>
      <c r="AP1696" s="56">
        <f t="shared" ca="1" si="782"/>
        <v>0</v>
      </c>
      <c r="AQ1696" s="56">
        <f t="shared" ca="1" si="782"/>
        <v>0</v>
      </c>
      <c r="AR1696" s="56">
        <f t="shared" ca="1" si="782"/>
        <v>0</v>
      </c>
      <c r="AS1696" s="56">
        <f t="shared" ca="1" si="782"/>
        <v>0</v>
      </c>
      <c r="AT1696" s="56">
        <f t="shared" ca="1" si="783"/>
        <v>0</v>
      </c>
      <c r="AU1696" s="56">
        <f t="shared" ca="1" si="783"/>
        <v>0</v>
      </c>
      <c r="AV1696" s="56">
        <f t="shared" ca="1" si="783"/>
        <v>0</v>
      </c>
      <c r="AW1696" s="56">
        <f t="shared" ca="1" si="783"/>
        <v>0</v>
      </c>
      <c r="AX1696" s="56">
        <f t="shared" ca="1" si="783"/>
        <v>0</v>
      </c>
      <c r="AY1696" s="56">
        <f t="shared" ca="1" si="783"/>
        <v>0</v>
      </c>
      <c r="AZ1696" s="56">
        <f t="shared" ca="1" si="783"/>
        <v>0</v>
      </c>
      <c r="BA1696" s="56">
        <f t="shared" ca="1" si="783"/>
        <v>0</v>
      </c>
      <c r="BB1696" s="56">
        <f t="shared" ca="1" si="783"/>
        <v>0</v>
      </c>
      <c r="BC1696" s="56">
        <f t="shared" ca="1" si="783"/>
        <v>0</v>
      </c>
      <c r="BD1696" s="56">
        <f t="shared" ca="1" si="783"/>
        <v>0</v>
      </c>
      <c r="BE1696" s="56">
        <f t="shared" ca="1" si="783"/>
        <v>0</v>
      </c>
      <c r="BF1696" s="56">
        <f t="shared" ca="1" si="783"/>
        <v>0</v>
      </c>
      <c r="BG1696" s="56">
        <f t="shared" ca="1" si="783"/>
        <v>0</v>
      </c>
      <c r="BH1696" s="1"/>
    </row>
    <row r="1697" spans="2:60" s="4" customFormat="1" ht="12" customHeight="1" x14ac:dyDescent="0.2">
      <c r="B1697" s="3" t="s">
        <v>1688</v>
      </c>
      <c r="C1697" s="4" t="s">
        <v>1688</v>
      </c>
      <c r="E1697" s="62"/>
      <c r="F1697" s="63" t="s">
        <v>1678</v>
      </c>
      <c r="G1697" s="50" t="s">
        <v>1678</v>
      </c>
      <c r="H1697" s="50" t="s">
        <v>1678</v>
      </c>
      <c r="I1697" s="51"/>
      <c r="J1697" s="52">
        <v>30</v>
      </c>
      <c r="K1697" s="52"/>
      <c r="L1697" s="53"/>
      <c r="M1697" s="54" t="str">
        <f t="shared" si="773"/>
        <v>-</v>
      </c>
      <c r="N1697" s="52">
        <f t="shared" si="774"/>
        <v>0</v>
      </c>
      <c r="O1697" s="55">
        <f t="shared" ca="1" si="775"/>
        <v>28</v>
      </c>
      <c r="P1697" s="55" t="str">
        <f t="shared" ca="1" si="776"/>
        <v>2019.7</v>
      </c>
      <c r="Q1697" s="56">
        <f t="shared" si="777"/>
        <v>0</v>
      </c>
      <c r="R1697" s="52" t="str">
        <f t="shared" si="778"/>
        <v/>
      </c>
      <c r="S1697" s="52"/>
      <c r="T1697" s="52" t="str">
        <f t="shared" si="779"/>
        <v>OV</v>
      </c>
      <c r="U1697" s="57" t="s">
        <v>178</v>
      </c>
      <c r="V1697" s="58">
        <f t="shared" ca="1" si="780"/>
        <v>0</v>
      </c>
      <c r="W1697" s="59"/>
      <c r="X1697" s="60"/>
      <c r="Y1697" s="61"/>
      <c r="Z1697" s="56">
        <f t="shared" ca="1" si="781"/>
        <v>0</v>
      </c>
      <c r="AA1697" s="56">
        <f t="shared" ca="1" si="781"/>
        <v>0</v>
      </c>
      <c r="AB1697" s="56">
        <f t="shared" ca="1" si="781"/>
        <v>0</v>
      </c>
      <c r="AC1697" s="56">
        <f t="shared" ca="1" si="781"/>
        <v>0</v>
      </c>
      <c r="AD1697" s="56">
        <f t="shared" ca="1" si="781"/>
        <v>0</v>
      </c>
      <c r="AE1697" s="56">
        <f t="shared" ca="1" si="781"/>
        <v>0</v>
      </c>
      <c r="AF1697" s="56">
        <f t="shared" ca="1" si="781"/>
        <v>0</v>
      </c>
      <c r="AG1697" s="56">
        <f t="shared" ca="1" si="781"/>
        <v>0</v>
      </c>
      <c r="AH1697" s="56">
        <f t="shared" ca="1" si="781"/>
        <v>0</v>
      </c>
      <c r="AI1697" s="56">
        <f t="shared" ca="1" si="781"/>
        <v>0</v>
      </c>
      <c r="AJ1697" s="56">
        <f t="shared" ca="1" si="782"/>
        <v>0</v>
      </c>
      <c r="AK1697" s="56">
        <f t="shared" ca="1" si="782"/>
        <v>0</v>
      </c>
      <c r="AL1697" s="56">
        <f t="shared" ca="1" si="782"/>
        <v>0</v>
      </c>
      <c r="AM1697" s="56">
        <f t="shared" ca="1" si="782"/>
        <v>0</v>
      </c>
      <c r="AN1697" s="56">
        <f t="shared" ca="1" si="782"/>
        <v>0</v>
      </c>
      <c r="AO1697" s="56">
        <f t="shared" ca="1" si="782"/>
        <v>0</v>
      </c>
      <c r="AP1697" s="56">
        <f t="shared" ca="1" si="782"/>
        <v>0</v>
      </c>
      <c r="AQ1697" s="56">
        <f t="shared" ca="1" si="782"/>
        <v>0</v>
      </c>
      <c r="AR1697" s="56">
        <f t="shared" ca="1" si="782"/>
        <v>0</v>
      </c>
      <c r="AS1697" s="56">
        <f t="shared" ca="1" si="782"/>
        <v>0</v>
      </c>
      <c r="AT1697" s="56">
        <f t="shared" ca="1" si="783"/>
        <v>0</v>
      </c>
      <c r="AU1697" s="56">
        <f t="shared" ca="1" si="783"/>
        <v>0</v>
      </c>
      <c r="AV1697" s="56">
        <f t="shared" ca="1" si="783"/>
        <v>0</v>
      </c>
      <c r="AW1697" s="56">
        <f t="shared" ca="1" si="783"/>
        <v>0</v>
      </c>
      <c r="AX1697" s="56">
        <f t="shared" ca="1" si="783"/>
        <v>0</v>
      </c>
      <c r="AY1697" s="56">
        <f t="shared" ca="1" si="783"/>
        <v>0</v>
      </c>
      <c r="AZ1697" s="56">
        <f t="shared" ca="1" si="783"/>
        <v>0</v>
      </c>
      <c r="BA1697" s="56">
        <f t="shared" ca="1" si="783"/>
        <v>0</v>
      </c>
      <c r="BB1697" s="56">
        <f t="shared" ca="1" si="783"/>
        <v>0</v>
      </c>
      <c r="BC1697" s="56">
        <f t="shared" ca="1" si="783"/>
        <v>0</v>
      </c>
      <c r="BD1697" s="56">
        <f t="shared" ca="1" si="783"/>
        <v>0</v>
      </c>
      <c r="BE1697" s="56">
        <f t="shared" ca="1" si="783"/>
        <v>0</v>
      </c>
      <c r="BF1697" s="56">
        <f t="shared" ca="1" si="783"/>
        <v>0</v>
      </c>
      <c r="BG1697" s="56">
        <f t="shared" ca="1" si="783"/>
        <v>0</v>
      </c>
      <c r="BH1697" s="1"/>
    </row>
    <row r="1698" spans="2:60" s="4" customFormat="1" ht="12" customHeight="1" x14ac:dyDescent="0.2">
      <c r="B1698" s="3" t="s">
        <v>1688</v>
      </c>
      <c r="C1698" s="4" t="s">
        <v>1688</v>
      </c>
      <c r="E1698" s="62"/>
      <c r="F1698" s="63" t="s">
        <v>1678</v>
      </c>
      <c r="G1698" s="50" t="s">
        <v>1678</v>
      </c>
      <c r="H1698" s="50" t="s">
        <v>1678</v>
      </c>
      <c r="I1698" s="51"/>
      <c r="J1698" s="52">
        <v>30</v>
      </c>
      <c r="K1698" s="52"/>
      <c r="L1698" s="53"/>
      <c r="M1698" s="54" t="str">
        <f t="shared" si="773"/>
        <v>-</v>
      </c>
      <c r="N1698" s="52">
        <f t="shared" si="774"/>
        <v>0</v>
      </c>
      <c r="O1698" s="55">
        <f t="shared" ca="1" si="775"/>
        <v>28</v>
      </c>
      <c r="P1698" s="55" t="str">
        <f t="shared" ca="1" si="776"/>
        <v>2019.7</v>
      </c>
      <c r="Q1698" s="56">
        <f t="shared" si="777"/>
        <v>0</v>
      </c>
      <c r="R1698" s="52" t="str">
        <f t="shared" si="778"/>
        <v/>
      </c>
      <c r="S1698" s="52"/>
      <c r="T1698" s="52" t="str">
        <f t="shared" si="779"/>
        <v>OV</v>
      </c>
      <c r="U1698" s="57" t="s">
        <v>178</v>
      </c>
      <c r="V1698" s="58">
        <f t="shared" ca="1" si="780"/>
        <v>0</v>
      </c>
      <c r="W1698" s="59"/>
      <c r="X1698" s="60"/>
      <c r="Y1698" s="61"/>
      <c r="Z1698" s="56">
        <f t="shared" ca="1" si="781"/>
        <v>0</v>
      </c>
      <c r="AA1698" s="56">
        <f t="shared" ca="1" si="781"/>
        <v>0</v>
      </c>
      <c r="AB1698" s="56">
        <f t="shared" ca="1" si="781"/>
        <v>0</v>
      </c>
      <c r="AC1698" s="56">
        <f t="shared" ca="1" si="781"/>
        <v>0</v>
      </c>
      <c r="AD1698" s="56">
        <f t="shared" ca="1" si="781"/>
        <v>0</v>
      </c>
      <c r="AE1698" s="56">
        <f t="shared" ca="1" si="781"/>
        <v>0</v>
      </c>
      <c r="AF1698" s="56">
        <f t="shared" ca="1" si="781"/>
        <v>0</v>
      </c>
      <c r="AG1698" s="56">
        <f t="shared" ca="1" si="781"/>
        <v>0</v>
      </c>
      <c r="AH1698" s="56">
        <f t="shared" ca="1" si="781"/>
        <v>0</v>
      </c>
      <c r="AI1698" s="56">
        <f t="shared" ca="1" si="781"/>
        <v>0</v>
      </c>
      <c r="AJ1698" s="56">
        <f t="shared" ca="1" si="782"/>
        <v>0</v>
      </c>
      <c r="AK1698" s="56">
        <f t="shared" ca="1" si="782"/>
        <v>0</v>
      </c>
      <c r="AL1698" s="56">
        <f t="shared" ca="1" si="782"/>
        <v>0</v>
      </c>
      <c r="AM1698" s="56">
        <f t="shared" ca="1" si="782"/>
        <v>0</v>
      </c>
      <c r="AN1698" s="56">
        <f t="shared" ca="1" si="782"/>
        <v>0</v>
      </c>
      <c r="AO1698" s="56">
        <f t="shared" ca="1" si="782"/>
        <v>0</v>
      </c>
      <c r="AP1698" s="56">
        <f t="shared" ca="1" si="782"/>
        <v>0</v>
      </c>
      <c r="AQ1698" s="56">
        <f t="shared" ca="1" si="782"/>
        <v>0</v>
      </c>
      <c r="AR1698" s="56">
        <f t="shared" ca="1" si="782"/>
        <v>0</v>
      </c>
      <c r="AS1698" s="56">
        <f t="shared" ca="1" si="782"/>
        <v>0</v>
      </c>
      <c r="AT1698" s="56">
        <f t="shared" ca="1" si="783"/>
        <v>0</v>
      </c>
      <c r="AU1698" s="56">
        <f t="shared" ca="1" si="783"/>
        <v>0</v>
      </c>
      <c r="AV1698" s="56">
        <f t="shared" ca="1" si="783"/>
        <v>0</v>
      </c>
      <c r="AW1698" s="56">
        <f t="shared" ca="1" si="783"/>
        <v>0</v>
      </c>
      <c r="AX1698" s="56">
        <f t="shared" ca="1" si="783"/>
        <v>0</v>
      </c>
      <c r="AY1698" s="56">
        <f t="shared" ca="1" si="783"/>
        <v>0</v>
      </c>
      <c r="AZ1698" s="56">
        <f t="shared" ca="1" si="783"/>
        <v>0</v>
      </c>
      <c r="BA1698" s="56">
        <f t="shared" ca="1" si="783"/>
        <v>0</v>
      </c>
      <c r="BB1698" s="56">
        <f t="shared" ca="1" si="783"/>
        <v>0</v>
      </c>
      <c r="BC1698" s="56">
        <f t="shared" ca="1" si="783"/>
        <v>0</v>
      </c>
      <c r="BD1698" s="56">
        <f t="shared" ca="1" si="783"/>
        <v>0</v>
      </c>
      <c r="BE1698" s="56">
        <f t="shared" ca="1" si="783"/>
        <v>0</v>
      </c>
      <c r="BF1698" s="56">
        <f t="shared" ca="1" si="783"/>
        <v>0</v>
      </c>
      <c r="BG1698" s="56">
        <f t="shared" ca="1" si="783"/>
        <v>0</v>
      </c>
      <c r="BH1698" s="1"/>
    </row>
    <row r="1699" spans="2:60" s="4" customFormat="1" ht="12" customHeight="1" x14ac:dyDescent="0.2">
      <c r="B1699" s="3" t="s">
        <v>1688</v>
      </c>
      <c r="C1699" s="4" t="s">
        <v>1688</v>
      </c>
      <c r="E1699" s="62"/>
      <c r="F1699" s="63" t="s">
        <v>1678</v>
      </c>
      <c r="G1699" s="50" t="s">
        <v>1678</v>
      </c>
      <c r="H1699" s="50" t="s">
        <v>1678</v>
      </c>
      <c r="I1699" s="51"/>
      <c r="J1699" s="52">
        <v>30</v>
      </c>
      <c r="K1699" s="52"/>
      <c r="L1699" s="53"/>
      <c r="M1699" s="54" t="str">
        <f t="shared" si="773"/>
        <v>-</v>
      </c>
      <c r="N1699" s="52">
        <f t="shared" si="774"/>
        <v>0</v>
      </c>
      <c r="O1699" s="55">
        <f t="shared" ca="1" si="775"/>
        <v>28</v>
      </c>
      <c r="P1699" s="55" t="str">
        <f t="shared" ca="1" si="776"/>
        <v>2019.7</v>
      </c>
      <c r="Q1699" s="56">
        <f t="shared" si="777"/>
        <v>0</v>
      </c>
      <c r="R1699" s="52" t="str">
        <f t="shared" si="778"/>
        <v/>
      </c>
      <c r="S1699" s="52"/>
      <c r="T1699" s="52" t="str">
        <f t="shared" si="779"/>
        <v>OV</v>
      </c>
      <c r="U1699" s="57" t="s">
        <v>178</v>
      </c>
      <c r="V1699" s="58">
        <f t="shared" ca="1" si="780"/>
        <v>0</v>
      </c>
      <c r="W1699" s="59"/>
      <c r="X1699" s="60"/>
      <c r="Y1699" s="61"/>
      <c r="Z1699" s="56">
        <f t="shared" ca="1" si="781"/>
        <v>0</v>
      </c>
      <c r="AA1699" s="56">
        <f t="shared" ca="1" si="781"/>
        <v>0</v>
      </c>
      <c r="AB1699" s="56">
        <f t="shared" ca="1" si="781"/>
        <v>0</v>
      </c>
      <c r="AC1699" s="56">
        <f t="shared" ca="1" si="781"/>
        <v>0</v>
      </c>
      <c r="AD1699" s="56">
        <f t="shared" ca="1" si="781"/>
        <v>0</v>
      </c>
      <c r="AE1699" s="56">
        <f t="shared" ca="1" si="781"/>
        <v>0</v>
      </c>
      <c r="AF1699" s="56">
        <f t="shared" ca="1" si="781"/>
        <v>0</v>
      </c>
      <c r="AG1699" s="56">
        <f t="shared" ca="1" si="781"/>
        <v>0</v>
      </c>
      <c r="AH1699" s="56">
        <f t="shared" ca="1" si="781"/>
        <v>0</v>
      </c>
      <c r="AI1699" s="56">
        <f t="shared" ca="1" si="781"/>
        <v>0</v>
      </c>
      <c r="AJ1699" s="56">
        <f t="shared" ca="1" si="782"/>
        <v>0</v>
      </c>
      <c r="AK1699" s="56">
        <f t="shared" ca="1" si="782"/>
        <v>0</v>
      </c>
      <c r="AL1699" s="56">
        <f t="shared" ca="1" si="782"/>
        <v>0</v>
      </c>
      <c r="AM1699" s="56">
        <f t="shared" ca="1" si="782"/>
        <v>0</v>
      </c>
      <c r="AN1699" s="56">
        <f t="shared" ca="1" si="782"/>
        <v>0</v>
      </c>
      <c r="AO1699" s="56">
        <f t="shared" ca="1" si="782"/>
        <v>0</v>
      </c>
      <c r="AP1699" s="56">
        <f t="shared" ca="1" si="782"/>
        <v>0</v>
      </c>
      <c r="AQ1699" s="56">
        <f t="shared" ca="1" si="782"/>
        <v>0</v>
      </c>
      <c r="AR1699" s="56">
        <f t="shared" ca="1" si="782"/>
        <v>0</v>
      </c>
      <c r="AS1699" s="56">
        <f t="shared" ca="1" si="782"/>
        <v>0</v>
      </c>
      <c r="AT1699" s="56">
        <f t="shared" ca="1" si="783"/>
        <v>0</v>
      </c>
      <c r="AU1699" s="56">
        <f t="shared" ca="1" si="783"/>
        <v>0</v>
      </c>
      <c r="AV1699" s="56">
        <f t="shared" ca="1" si="783"/>
        <v>0</v>
      </c>
      <c r="AW1699" s="56">
        <f t="shared" ca="1" si="783"/>
        <v>0</v>
      </c>
      <c r="AX1699" s="56">
        <f t="shared" ca="1" si="783"/>
        <v>0</v>
      </c>
      <c r="AY1699" s="56">
        <f t="shared" ca="1" si="783"/>
        <v>0</v>
      </c>
      <c r="AZ1699" s="56">
        <f t="shared" ca="1" si="783"/>
        <v>0</v>
      </c>
      <c r="BA1699" s="56">
        <f t="shared" ca="1" si="783"/>
        <v>0</v>
      </c>
      <c r="BB1699" s="56">
        <f t="shared" ca="1" si="783"/>
        <v>0</v>
      </c>
      <c r="BC1699" s="56">
        <f t="shared" ca="1" si="783"/>
        <v>0</v>
      </c>
      <c r="BD1699" s="56">
        <f t="shared" ca="1" si="783"/>
        <v>0</v>
      </c>
      <c r="BE1699" s="56">
        <f t="shared" ca="1" si="783"/>
        <v>0</v>
      </c>
      <c r="BF1699" s="56">
        <f t="shared" ca="1" si="783"/>
        <v>0</v>
      </c>
      <c r="BG1699" s="56">
        <f t="shared" ca="1" si="783"/>
        <v>0</v>
      </c>
      <c r="BH1699" s="1"/>
    </row>
    <row r="1700" spans="2:60" s="4" customFormat="1" ht="12" customHeight="1" x14ac:dyDescent="0.2">
      <c r="B1700" s="3" t="s">
        <v>1688</v>
      </c>
      <c r="C1700" s="4" t="s">
        <v>1688</v>
      </c>
      <c r="E1700" s="62"/>
      <c r="F1700" s="63" t="s">
        <v>1678</v>
      </c>
      <c r="G1700" s="50" t="s">
        <v>1678</v>
      </c>
      <c r="H1700" s="50" t="s">
        <v>1678</v>
      </c>
      <c r="I1700" s="51"/>
      <c r="J1700" s="52">
        <v>30</v>
      </c>
      <c r="K1700" s="52"/>
      <c r="L1700" s="53">
        <v>43599</v>
      </c>
      <c r="M1700" s="54">
        <f t="shared" si="773"/>
        <v>2</v>
      </c>
      <c r="N1700" s="52">
        <f t="shared" si="774"/>
        <v>20</v>
      </c>
      <c r="O1700" s="55">
        <f t="shared" ca="1" si="775"/>
        <v>28</v>
      </c>
      <c r="P1700" s="55" t="str">
        <f t="shared" ca="1" si="776"/>
        <v>2019.7</v>
      </c>
      <c r="Q1700" s="56">
        <f t="shared" si="777"/>
        <v>797.79508652719005</v>
      </c>
      <c r="R1700" s="52">
        <f t="shared" ca="1" si="778"/>
        <v>57</v>
      </c>
      <c r="S1700" s="52"/>
      <c r="T1700" s="52" t="str">
        <f t="shared" ca="1" si="779"/>
        <v>OV</v>
      </c>
      <c r="U1700" s="57" t="s">
        <v>178</v>
      </c>
      <c r="V1700" s="58">
        <f t="shared" ca="1" si="780"/>
        <v>0</v>
      </c>
      <c r="W1700" s="59"/>
      <c r="X1700" s="60"/>
      <c r="Y1700" s="61">
        <f>2097.79508652719-800-500</f>
        <v>797.79508652719005</v>
      </c>
      <c r="Z1700" s="56">
        <f t="shared" ca="1" si="781"/>
        <v>0</v>
      </c>
      <c r="AA1700" s="56">
        <f t="shared" ca="1" si="781"/>
        <v>0</v>
      </c>
      <c r="AB1700" s="56">
        <f t="shared" ca="1" si="781"/>
        <v>0</v>
      </c>
      <c r="AC1700" s="56">
        <f t="shared" ca="1" si="781"/>
        <v>0</v>
      </c>
      <c r="AD1700" s="56">
        <f t="shared" ca="1" si="781"/>
        <v>0</v>
      </c>
      <c r="AE1700" s="56">
        <f t="shared" ca="1" si="781"/>
        <v>0</v>
      </c>
      <c r="AF1700" s="56">
        <f t="shared" ca="1" si="781"/>
        <v>0</v>
      </c>
      <c r="AG1700" s="56">
        <f t="shared" ca="1" si="781"/>
        <v>0</v>
      </c>
      <c r="AH1700" s="56">
        <f t="shared" ca="1" si="781"/>
        <v>0</v>
      </c>
      <c r="AI1700" s="56">
        <f t="shared" ca="1" si="781"/>
        <v>797.79508652719005</v>
      </c>
      <c r="AJ1700" s="56">
        <f t="shared" ca="1" si="782"/>
        <v>0</v>
      </c>
      <c r="AK1700" s="56">
        <f t="shared" ca="1" si="782"/>
        <v>0</v>
      </c>
      <c r="AL1700" s="56">
        <f t="shared" ca="1" si="782"/>
        <v>0</v>
      </c>
      <c r="AM1700" s="56">
        <f t="shared" ca="1" si="782"/>
        <v>0</v>
      </c>
      <c r="AN1700" s="56">
        <f t="shared" ca="1" si="782"/>
        <v>0</v>
      </c>
      <c r="AO1700" s="56">
        <f t="shared" ca="1" si="782"/>
        <v>0</v>
      </c>
      <c r="AP1700" s="56">
        <f t="shared" ca="1" si="782"/>
        <v>0</v>
      </c>
      <c r="AQ1700" s="56">
        <f t="shared" ca="1" si="782"/>
        <v>0</v>
      </c>
      <c r="AR1700" s="56">
        <f t="shared" ca="1" si="782"/>
        <v>0</v>
      </c>
      <c r="AS1700" s="56">
        <f t="shared" ca="1" si="782"/>
        <v>0</v>
      </c>
      <c r="AT1700" s="56">
        <f t="shared" ca="1" si="783"/>
        <v>0</v>
      </c>
      <c r="AU1700" s="56">
        <f t="shared" ca="1" si="783"/>
        <v>0</v>
      </c>
      <c r="AV1700" s="56">
        <f t="shared" ca="1" si="783"/>
        <v>0</v>
      </c>
      <c r="AW1700" s="56">
        <f t="shared" ca="1" si="783"/>
        <v>0</v>
      </c>
      <c r="AX1700" s="56">
        <f t="shared" ca="1" si="783"/>
        <v>0</v>
      </c>
      <c r="AY1700" s="56">
        <f t="shared" ca="1" si="783"/>
        <v>0</v>
      </c>
      <c r="AZ1700" s="56">
        <f t="shared" ca="1" si="783"/>
        <v>0</v>
      </c>
      <c r="BA1700" s="56">
        <f t="shared" ca="1" si="783"/>
        <v>0</v>
      </c>
      <c r="BB1700" s="56">
        <f t="shared" ca="1" si="783"/>
        <v>0</v>
      </c>
      <c r="BC1700" s="56">
        <f t="shared" ca="1" si="783"/>
        <v>0</v>
      </c>
      <c r="BD1700" s="56">
        <f t="shared" ca="1" si="783"/>
        <v>0</v>
      </c>
      <c r="BE1700" s="56">
        <f t="shared" ca="1" si="783"/>
        <v>0</v>
      </c>
      <c r="BF1700" s="56">
        <f t="shared" ca="1" si="783"/>
        <v>0</v>
      </c>
      <c r="BG1700" s="56">
        <f t="shared" ca="1" si="783"/>
        <v>0</v>
      </c>
      <c r="BH1700" s="1"/>
    </row>
    <row r="1701" spans="2:60" s="4" customFormat="1" ht="12" customHeight="1" x14ac:dyDescent="0.2">
      <c r="B1701" s="3" t="s">
        <v>1688</v>
      </c>
      <c r="C1701" s="4" t="s">
        <v>1688</v>
      </c>
      <c r="E1701" s="62"/>
      <c r="F1701" s="63" t="s">
        <v>1678</v>
      </c>
      <c r="G1701" s="50" t="s">
        <v>1678</v>
      </c>
      <c r="H1701" s="50" t="s">
        <v>1678</v>
      </c>
      <c r="I1701" s="51"/>
      <c r="J1701" s="52">
        <v>30</v>
      </c>
      <c r="K1701" s="52"/>
      <c r="L1701" s="53">
        <v>43606</v>
      </c>
      <c r="M1701" s="54">
        <f t="shared" si="773"/>
        <v>2</v>
      </c>
      <c r="N1701" s="52">
        <f t="shared" si="774"/>
        <v>21</v>
      </c>
      <c r="O1701" s="55">
        <f t="shared" ca="1" si="775"/>
        <v>28</v>
      </c>
      <c r="P1701" s="55" t="str">
        <f t="shared" ca="1" si="776"/>
        <v>2019.7</v>
      </c>
      <c r="Q1701" s="56">
        <f t="shared" si="777"/>
        <v>2097.7950865271896</v>
      </c>
      <c r="R1701" s="52">
        <f t="shared" ca="1" si="778"/>
        <v>50</v>
      </c>
      <c r="S1701" s="52"/>
      <c r="T1701" s="52" t="str">
        <f t="shared" ca="1" si="779"/>
        <v>OV</v>
      </c>
      <c r="U1701" s="57" t="s">
        <v>178</v>
      </c>
      <c r="V1701" s="58">
        <f t="shared" ca="1" si="780"/>
        <v>0</v>
      </c>
      <c r="W1701" s="59"/>
      <c r="X1701" s="60"/>
      <c r="Y1701" s="61">
        <v>2097.7950865271896</v>
      </c>
      <c r="Z1701" s="56">
        <f t="shared" ca="1" si="781"/>
        <v>0</v>
      </c>
      <c r="AA1701" s="56">
        <f t="shared" ca="1" si="781"/>
        <v>0</v>
      </c>
      <c r="AB1701" s="56">
        <f t="shared" ca="1" si="781"/>
        <v>0</v>
      </c>
      <c r="AC1701" s="56">
        <f t="shared" ca="1" si="781"/>
        <v>0</v>
      </c>
      <c r="AD1701" s="56">
        <f t="shared" ca="1" si="781"/>
        <v>0</v>
      </c>
      <c r="AE1701" s="56">
        <f t="shared" ca="1" si="781"/>
        <v>0</v>
      </c>
      <c r="AF1701" s="56">
        <f t="shared" ca="1" si="781"/>
        <v>0</v>
      </c>
      <c r="AG1701" s="56">
        <f t="shared" ca="1" si="781"/>
        <v>0</v>
      </c>
      <c r="AH1701" s="56">
        <f t="shared" ca="1" si="781"/>
        <v>0</v>
      </c>
      <c r="AI1701" s="56">
        <f t="shared" ca="1" si="781"/>
        <v>2097.7950865271896</v>
      </c>
      <c r="AJ1701" s="56">
        <f t="shared" ca="1" si="782"/>
        <v>0</v>
      </c>
      <c r="AK1701" s="56">
        <f t="shared" ca="1" si="782"/>
        <v>0</v>
      </c>
      <c r="AL1701" s="56">
        <f t="shared" ca="1" si="782"/>
        <v>0</v>
      </c>
      <c r="AM1701" s="56">
        <f t="shared" ca="1" si="782"/>
        <v>0</v>
      </c>
      <c r="AN1701" s="56">
        <f t="shared" ca="1" si="782"/>
        <v>0</v>
      </c>
      <c r="AO1701" s="56">
        <f t="shared" ca="1" si="782"/>
        <v>0</v>
      </c>
      <c r="AP1701" s="56">
        <f t="shared" ca="1" si="782"/>
        <v>0</v>
      </c>
      <c r="AQ1701" s="56">
        <f t="shared" ca="1" si="782"/>
        <v>0</v>
      </c>
      <c r="AR1701" s="56">
        <f t="shared" ca="1" si="782"/>
        <v>0</v>
      </c>
      <c r="AS1701" s="56">
        <f t="shared" ca="1" si="782"/>
        <v>0</v>
      </c>
      <c r="AT1701" s="56">
        <f t="shared" ca="1" si="783"/>
        <v>0</v>
      </c>
      <c r="AU1701" s="56">
        <f t="shared" ca="1" si="783"/>
        <v>0</v>
      </c>
      <c r="AV1701" s="56">
        <f t="shared" ca="1" si="783"/>
        <v>0</v>
      </c>
      <c r="AW1701" s="56">
        <f t="shared" ca="1" si="783"/>
        <v>0</v>
      </c>
      <c r="AX1701" s="56">
        <f t="shared" ca="1" si="783"/>
        <v>0</v>
      </c>
      <c r="AY1701" s="56">
        <f t="shared" ca="1" si="783"/>
        <v>0</v>
      </c>
      <c r="AZ1701" s="56">
        <f t="shared" ca="1" si="783"/>
        <v>0</v>
      </c>
      <c r="BA1701" s="56">
        <f t="shared" ca="1" si="783"/>
        <v>0</v>
      </c>
      <c r="BB1701" s="56">
        <f t="shared" ca="1" si="783"/>
        <v>0</v>
      </c>
      <c r="BC1701" s="56">
        <f t="shared" ca="1" si="783"/>
        <v>0</v>
      </c>
      <c r="BD1701" s="56">
        <f t="shared" ca="1" si="783"/>
        <v>0</v>
      </c>
      <c r="BE1701" s="56">
        <f t="shared" ca="1" si="783"/>
        <v>0</v>
      </c>
      <c r="BF1701" s="56">
        <f t="shared" ca="1" si="783"/>
        <v>0</v>
      </c>
      <c r="BG1701" s="56">
        <f t="shared" ca="1" si="783"/>
        <v>0</v>
      </c>
      <c r="BH1701" s="1"/>
    </row>
    <row r="1702" spans="2:60" s="4" customFormat="1" ht="12" customHeight="1" x14ac:dyDescent="0.2">
      <c r="B1702" s="3" t="s">
        <v>1688</v>
      </c>
      <c r="C1702" s="4" t="s">
        <v>1688</v>
      </c>
      <c r="E1702" s="62"/>
      <c r="F1702" s="63" t="s">
        <v>1678</v>
      </c>
      <c r="G1702" s="50" t="s">
        <v>1678</v>
      </c>
      <c r="H1702" s="50" t="s">
        <v>1678</v>
      </c>
      <c r="I1702" s="51"/>
      <c r="J1702" s="52">
        <v>30</v>
      </c>
      <c r="K1702" s="52"/>
      <c r="L1702" s="53">
        <v>43613</v>
      </c>
      <c r="M1702" s="54">
        <f t="shared" si="773"/>
        <v>2</v>
      </c>
      <c r="N1702" s="52">
        <f t="shared" si="774"/>
        <v>22</v>
      </c>
      <c r="O1702" s="55">
        <f t="shared" ca="1" si="775"/>
        <v>28</v>
      </c>
      <c r="P1702" s="55" t="str">
        <f t="shared" ca="1" si="776"/>
        <v>2019.7</v>
      </c>
      <c r="Q1702" s="56">
        <f t="shared" si="777"/>
        <v>2097.7950865271896</v>
      </c>
      <c r="R1702" s="52">
        <f t="shared" ca="1" si="778"/>
        <v>43</v>
      </c>
      <c r="S1702" s="52"/>
      <c r="T1702" s="52" t="str">
        <f t="shared" ca="1" si="779"/>
        <v>OV</v>
      </c>
      <c r="U1702" s="57" t="s">
        <v>178</v>
      </c>
      <c r="V1702" s="58">
        <f t="shared" ca="1" si="780"/>
        <v>0</v>
      </c>
      <c r="W1702" s="59"/>
      <c r="X1702" s="60"/>
      <c r="Y1702" s="61">
        <v>2097.7950865271896</v>
      </c>
      <c r="Z1702" s="56">
        <f t="shared" ca="1" si="781"/>
        <v>0</v>
      </c>
      <c r="AA1702" s="56">
        <f t="shared" ca="1" si="781"/>
        <v>0</v>
      </c>
      <c r="AB1702" s="56">
        <f t="shared" ca="1" si="781"/>
        <v>0</v>
      </c>
      <c r="AC1702" s="56">
        <f t="shared" ca="1" si="781"/>
        <v>0</v>
      </c>
      <c r="AD1702" s="56">
        <f t="shared" ca="1" si="781"/>
        <v>0</v>
      </c>
      <c r="AE1702" s="56">
        <f t="shared" ca="1" si="781"/>
        <v>0</v>
      </c>
      <c r="AF1702" s="56">
        <f t="shared" ca="1" si="781"/>
        <v>0</v>
      </c>
      <c r="AG1702" s="56">
        <f t="shared" ca="1" si="781"/>
        <v>0</v>
      </c>
      <c r="AH1702" s="56">
        <f t="shared" ca="1" si="781"/>
        <v>0</v>
      </c>
      <c r="AI1702" s="56">
        <f t="shared" ca="1" si="781"/>
        <v>2097.7950865271896</v>
      </c>
      <c r="AJ1702" s="56">
        <f t="shared" ca="1" si="782"/>
        <v>0</v>
      </c>
      <c r="AK1702" s="56">
        <f t="shared" ca="1" si="782"/>
        <v>0</v>
      </c>
      <c r="AL1702" s="56">
        <f t="shared" ca="1" si="782"/>
        <v>0</v>
      </c>
      <c r="AM1702" s="56">
        <f t="shared" ca="1" si="782"/>
        <v>0</v>
      </c>
      <c r="AN1702" s="56">
        <f t="shared" ca="1" si="782"/>
        <v>0</v>
      </c>
      <c r="AO1702" s="56">
        <f t="shared" ca="1" si="782"/>
        <v>0</v>
      </c>
      <c r="AP1702" s="56">
        <f t="shared" ca="1" si="782"/>
        <v>0</v>
      </c>
      <c r="AQ1702" s="56">
        <f t="shared" ca="1" si="782"/>
        <v>0</v>
      </c>
      <c r="AR1702" s="56">
        <f t="shared" ca="1" si="782"/>
        <v>0</v>
      </c>
      <c r="AS1702" s="56">
        <f t="shared" ca="1" si="782"/>
        <v>0</v>
      </c>
      <c r="AT1702" s="56">
        <f t="shared" ca="1" si="783"/>
        <v>0</v>
      </c>
      <c r="AU1702" s="56">
        <f t="shared" ca="1" si="783"/>
        <v>0</v>
      </c>
      <c r="AV1702" s="56">
        <f t="shared" ca="1" si="783"/>
        <v>0</v>
      </c>
      <c r="AW1702" s="56">
        <f t="shared" ca="1" si="783"/>
        <v>0</v>
      </c>
      <c r="AX1702" s="56">
        <f t="shared" ca="1" si="783"/>
        <v>0</v>
      </c>
      <c r="AY1702" s="56">
        <f t="shared" ca="1" si="783"/>
        <v>0</v>
      </c>
      <c r="AZ1702" s="56">
        <f t="shared" ca="1" si="783"/>
        <v>0</v>
      </c>
      <c r="BA1702" s="56">
        <f t="shared" ca="1" si="783"/>
        <v>0</v>
      </c>
      <c r="BB1702" s="56">
        <f t="shared" ca="1" si="783"/>
        <v>0</v>
      </c>
      <c r="BC1702" s="56">
        <f t="shared" ca="1" si="783"/>
        <v>0</v>
      </c>
      <c r="BD1702" s="56">
        <f t="shared" ca="1" si="783"/>
        <v>0</v>
      </c>
      <c r="BE1702" s="56">
        <f t="shared" ca="1" si="783"/>
        <v>0</v>
      </c>
      <c r="BF1702" s="56">
        <f t="shared" ca="1" si="783"/>
        <v>0</v>
      </c>
      <c r="BG1702" s="56">
        <f t="shared" ca="1" si="783"/>
        <v>0</v>
      </c>
      <c r="BH1702" s="1"/>
    </row>
    <row r="1703" spans="2:60" s="4" customFormat="1" ht="12" customHeight="1" x14ac:dyDescent="0.2">
      <c r="B1703" s="3" t="s">
        <v>1688</v>
      </c>
      <c r="C1703" s="4" t="s">
        <v>1688</v>
      </c>
      <c r="E1703" s="62"/>
      <c r="F1703" s="63" t="s">
        <v>1678</v>
      </c>
      <c r="G1703" s="50" t="s">
        <v>1678</v>
      </c>
      <c r="H1703" s="50" t="s">
        <v>1678</v>
      </c>
      <c r="I1703" s="51"/>
      <c r="J1703" s="52">
        <v>30</v>
      </c>
      <c r="K1703" s="52"/>
      <c r="L1703" s="53">
        <v>43620</v>
      </c>
      <c r="M1703" s="54">
        <f t="shared" si="773"/>
        <v>2</v>
      </c>
      <c r="N1703" s="52">
        <f t="shared" si="774"/>
        <v>23</v>
      </c>
      <c r="O1703" s="55">
        <f t="shared" ca="1" si="775"/>
        <v>28</v>
      </c>
      <c r="P1703" s="55" t="str">
        <f t="shared" ca="1" si="776"/>
        <v>2019.7</v>
      </c>
      <c r="Q1703" s="56">
        <f t="shared" si="777"/>
        <v>297.79508652719005</v>
      </c>
      <c r="R1703" s="52">
        <f t="shared" ca="1" si="778"/>
        <v>36</v>
      </c>
      <c r="S1703" s="52"/>
      <c r="T1703" s="52" t="str">
        <f t="shared" ca="1" si="779"/>
        <v>OV</v>
      </c>
      <c r="U1703" s="57" t="s">
        <v>178</v>
      </c>
      <c r="V1703" s="58">
        <f t="shared" ca="1" si="780"/>
        <v>0</v>
      </c>
      <c r="W1703" s="59"/>
      <c r="X1703" s="60"/>
      <c r="Y1703" s="61">
        <f>2097.79508652719-1800</f>
        <v>297.79508652719005</v>
      </c>
      <c r="Z1703" s="56">
        <f t="shared" ca="1" si="781"/>
        <v>0</v>
      </c>
      <c r="AA1703" s="56">
        <f t="shared" ca="1" si="781"/>
        <v>0</v>
      </c>
      <c r="AB1703" s="56">
        <f t="shared" ca="1" si="781"/>
        <v>0</v>
      </c>
      <c r="AC1703" s="56">
        <f t="shared" ca="1" si="781"/>
        <v>0</v>
      </c>
      <c r="AD1703" s="56">
        <f t="shared" ca="1" si="781"/>
        <v>0</v>
      </c>
      <c r="AE1703" s="56">
        <f t="shared" ca="1" si="781"/>
        <v>0</v>
      </c>
      <c r="AF1703" s="56">
        <f t="shared" ca="1" si="781"/>
        <v>0</v>
      </c>
      <c r="AG1703" s="56">
        <f t="shared" ca="1" si="781"/>
        <v>0</v>
      </c>
      <c r="AH1703" s="56">
        <f t="shared" ca="1" si="781"/>
        <v>0</v>
      </c>
      <c r="AI1703" s="56">
        <f t="shared" ca="1" si="781"/>
        <v>297.79508652719005</v>
      </c>
      <c r="AJ1703" s="56">
        <f t="shared" ca="1" si="782"/>
        <v>0</v>
      </c>
      <c r="AK1703" s="56">
        <f t="shared" ca="1" si="782"/>
        <v>0</v>
      </c>
      <c r="AL1703" s="56">
        <f t="shared" ca="1" si="782"/>
        <v>0</v>
      </c>
      <c r="AM1703" s="56">
        <f t="shared" ca="1" si="782"/>
        <v>0</v>
      </c>
      <c r="AN1703" s="56">
        <f t="shared" ca="1" si="782"/>
        <v>0</v>
      </c>
      <c r="AO1703" s="56">
        <f t="shared" ca="1" si="782"/>
        <v>0</v>
      </c>
      <c r="AP1703" s="56">
        <f t="shared" ca="1" si="782"/>
        <v>0</v>
      </c>
      <c r="AQ1703" s="56">
        <f t="shared" ca="1" si="782"/>
        <v>0</v>
      </c>
      <c r="AR1703" s="56">
        <f t="shared" ca="1" si="782"/>
        <v>0</v>
      </c>
      <c r="AS1703" s="56">
        <f t="shared" ca="1" si="782"/>
        <v>0</v>
      </c>
      <c r="AT1703" s="56">
        <f t="shared" ca="1" si="783"/>
        <v>0</v>
      </c>
      <c r="AU1703" s="56">
        <f t="shared" ca="1" si="783"/>
        <v>0</v>
      </c>
      <c r="AV1703" s="56">
        <f t="shared" ca="1" si="783"/>
        <v>0</v>
      </c>
      <c r="AW1703" s="56">
        <f t="shared" ca="1" si="783"/>
        <v>0</v>
      </c>
      <c r="AX1703" s="56">
        <f t="shared" ca="1" si="783"/>
        <v>0</v>
      </c>
      <c r="AY1703" s="56">
        <f t="shared" ca="1" si="783"/>
        <v>0</v>
      </c>
      <c r="AZ1703" s="56">
        <f t="shared" ca="1" si="783"/>
        <v>0</v>
      </c>
      <c r="BA1703" s="56">
        <f t="shared" ca="1" si="783"/>
        <v>0</v>
      </c>
      <c r="BB1703" s="56">
        <f t="shared" ca="1" si="783"/>
        <v>0</v>
      </c>
      <c r="BC1703" s="56">
        <f t="shared" ca="1" si="783"/>
        <v>0</v>
      </c>
      <c r="BD1703" s="56">
        <f t="shared" ca="1" si="783"/>
        <v>0</v>
      </c>
      <c r="BE1703" s="56">
        <f t="shared" ca="1" si="783"/>
        <v>0</v>
      </c>
      <c r="BF1703" s="56">
        <f t="shared" ca="1" si="783"/>
        <v>0</v>
      </c>
      <c r="BG1703" s="56">
        <f t="shared" ca="1" si="783"/>
        <v>0</v>
      </c>
      <c r="BH1703" s="1"/>
    </row>
    <row r="1704" spans="2:60" s="4" customFormat="1" ht="12" customHeight="1" x14ac:dyDescent="0.2">
      <c r="B1704" s="3" t="s">
        <v>1688</v>
      </c>
      <c r="C1704" s="4" t="s">
        <v>1688</v>
      </c>
      <c r="E1704" s="62"/>
      <c r="F1704" s="63" t="s">
        <v>1678</v>
      </c>
      <c r="G1704" s="50" t="s">
        <v>1678</v>
      </c>
      <c r="H1704" s="50" t="s">
        <v>1678</v>
      </c>
      <c r="I1704" s="51"/>
      <c r="J1704" s="52">
        <v>30</v>
      </c>
      <c r="K1704" s="52"/>
      <c r="L1704" s="53">
        <v>43627</v>
      </c>
      <c r="M1704" s="54">
        <f t="shared" si="773"/>
        <v>2</v>
      </c>
      <c r="N1704" s="52">
        <f t="shared" si="774"/>
        <v>24</v>
      </c>
      <c r="O1704" s="55">
        <f t="shared" ca="1" si="775"/>
        <v>28</v>
      </c>
      <c r="P1704" s="55" t="str">
        <f t="shared" ca="1" si="776"/>
        <v>2019.7</v>
      </c>
      <c r="Q1704" s="56">
        <f t="shared" si="777"/>
        <v>2097.7950865271896</v>
      </c>
      <c r="R1704" s="52">
        <f t="shared" ca="1" si="778"/>
        <v>29</v>
      </c>
      <c r="S1704" s="52"/>
      <c r="T1704" s="52" t="str">
        <f t="shared" ca="1" si="779"/>
        <v>OV</v>
      </c>
      <c r="U1704" s="57" t="s">
        <v>178</v>
      </c>
      <c r="V1704" s="58">
        <f t="shared" ca="1" si="780"/>
        <v>0</v>
      </c>
      <c r="W1704" s="59"/>
      <c r="X1704" s="60"/>
      <c r="Y1704" s="61">
        <v>2097.7950865271896</v>
      </c>
      <c r="Z1704" s="56">
        <f t="shared" ref="Z1704:AI1713" ca="1" si="784">IF($O1704-WEEKNUM(Z$1815)=0,$Y1704,0)</f>
        <v>0</v>
      </c>
      <c r="AA1704" s="56">
        <f t="shared" ca="1" si="784"/>
        <v>0</v>
      </c>
      <c r="AB1704" s="56">
        <f t="shared" ca="1" si="784"/>
        <v>0</v>
      </c>
      <c r="AC1704" s="56">
        <f t="shared" ca="1" si="784"/>
        <v>0</v>
      </c>
      <c r="AD1704" s="56">
        <f t="shared" ca="1" si="784"/>
        <v>0</v>
      </c>
      <c r="AE1704" s="56">
        <f t="shared" ca="1" si="784"/>
        <v>0</v>
      </c>
      <c r="AF1704" s="56">
        <f t="shared" ca="1" si="784"/>
        <v>0</v>
      </c>
      <c r="AG1704" s="56">
        <f t="shared" ca="1" si="784"/>
        <v>0</v>
      </c>
      <c r="AH1704" s="56">
        <f t="shared" ca="1" si="784"/>
        <v>0</v>
      </c>
      <c r="AI1704" s="56">
        <f t="shared" ca="1" si="784"/>
        <v>2097.7950865271896</v>
      </c>
      <c r="AJ1704" s="56">
        <f t="shared" ref="AJ1704:AS1713" ca="1" si="785">IF($O1704-WEEKNUM(AJ$1815)=0,$Y1704,0)</f>
        <v>0</v>
      </c>
      <c r="AK1704" s="56">
        <f t="shared" ca="1" si="785"/>
        <v>0</v>
      </c>
      <c r="AL1704" s="56">
        <f t="shared" ca="1" si="785"/>
        <v>0</v>
      </c>
      <c r="AM1704" s="56">
        <f t="shared" ca="1" si="785"/>
        <v>0</v>
      </c>
      <c r="AN1704" s="56">
        <f t="shared" ca="1" si="785"/>
        <v>0</v>
      </c>
      <c r="AO1704" s="56">
        <f t="shared" ca="1" si="785"/>
        <v>0</v>
      </c>
      <c r="AP1704" s="56">
        <f t="shared" ca="1" si="785"/>
        <v>0</v>
      </c>
      <c r="AQ1704" s="56">
        <f t="shared" ca="1" si="785"/>
        <v>0</v>
      </c>
      <c r="AR1704" s="56">
        <f t="shared" ca="1" si="785"/>
        <v>0</v>
      </c>
      <c r="AS1704" s="56">
        <f t="shared" ca="1" si="785"/>
        <v>0</v>
      </c>
      <c r="AT1704" s="56">
        <f t="shared" ref="AT1704:BG1713" ca="1" si="786">IF($O1704-WEEKNUM(AT$1815)=0,$Y1704,0)</f>
        <v>0</v>
      </c>
      <c r="AU1704" s="56">
        <f t="shared" ca="1" si="786"/>
        <v>0</v>
      </c>
      <c r="AV1704" s="56">
        <f t="shared" ca="1" si="786"/>
        <v>0</v>
      </c>
      <c r="AW1704" s="56">
        <f t="shared" ca="1" si="786"/>
        <v>0</v>
      </c>
      <c r="AX1704" s="56">
        <f t="shared" ca="1" si="786"/>
        <v>0</v>
      </c>
      <c r="AY1704" s="56">
        <f t="shared" ca="1" si="786"/>
        <v>0</v>
      </c>
      <c r="AZ1704" s="56">
        <f t="shared" ca="1" si="786"/>
        <v>0</v>
      </c>
      <c r="BA1704" s="56">
        <f t="shared" ca="1" si="786"/>
        <v>0</v>
      </c>
      <c r="BB1704" s="56">
        <f t="shared" ca="1" si="786"/>
        <v>0</v>
      </c>
      <c r="BC1704" s="56">
        <f t="shared" ca="1" si="786"/>
        <v>0</v>
      </c>
      <c r="BD1704" s="56">
        <f t="shared" ca="1" si="786"/>
        <v>0</v>
      </c>
      <c r="BE1704" s="56">
        <f t="shared" ca="1" si="786"/>
        <v>0</v>
      </c>
      <c r="BF1704" s="56">
        <f t="shared" ca="1" si="786"/>
        <v>0</v>
      </c>
      <c r="BG1704" s="56">
        <f t="shared" ca="1" si="786"/>
        <v>0</v>
      </c>
      <c r="BH1704" s="1"/>
    </row>
    <row r="1705" spans="2:60" s="4" customFormat="1" ht="12" customHeight="1" x14ac:dyDescent="0.2">
      <c r="B1705" s="3" t="s">
        <v>1688</v>
      </c>
      <c r="C1705" s="4" t="s">
        <v>1688</v>
      </c>
      <c r="E1705" s="62"/>
      <c r="F1705" s="63" t="s">
        <v>1678</v>
      </c>
      <c r="G1705" s="50" t="s">
        <v>1678</v>
      </c>
      <c r="H1705" s="50" t="s">
        <v>1678</v>
      </c>
      <c r="I1705" s="51"/>
      <c r="J1705" s="52">
        <v>30</v>
      </c>
      <c r="K1705" s="52"/>
      <c r="L1705" s="53">
        <v>43634</v>
      </c>
      <c r="M1705" s="54">
        <f t="shared" si="773"/>
        <v>2</v>
      </c>
      <c r="N1705" s="52">
        <f t="shared" si="774"/>
        <v>25</v>
      </c>
      <c r="O1705" s="55">
        <f t="shared" ca="1" si="775"/>
        <v>28</v>
      </c>
      <c r="P1705" s="55" t="str">
        <f t="shared" ca="1" si="776"/>
        <v>2019.7</v>
      </c>
      <c r="Q1705" s="56">
        <f t="shared" si="777"/>
        <v>2097.7950865271896</v>
      </c>
      <c r="R1705" s="52">
        <f t="shared" ca="1" si="778"/>
        <v>22</v>
      </c>
      <c r="S1705" s="52"/>
      <c r="T1705" s="52" t="str">
        <f t="shared" ca="1" si="779"/>
        <v>OV</v>
      </c>
      <c r="U1705" s="57" t="s">
        <v>178</v>
      </c>
      <c r="V1705" s="58">
        <f t="shared" ca="1" si="780"/>
        <v>0</v>
      </c>
      <c r="W1705" s="59"/>
      <c r="X1705" s="60"/>
      <c r="Y1705" s="61">
        <v>2097.7950865271896</v>
      </c>
      <c r="Z1705" s="56">
        <f t="shared" ca="1" si="784"/>
        <v>0</v>
      </c>
      <c r="AA1705" s="56">
        <f t="shared" ca="1" si="784"/>
        <v>0</v>
      </c>
      <c r="AB1705" s="56">
        <f t="shared" ca="1" si="784"/>
        <v>0</v>
      </c>
      <c r="AC1705" s="56">
        <f t="shared" ca="1" si="784"/>
        <v>0</v>
      </c>
      <c r="AD1705" s="56">
        <f t="shared" ca="1" si="784"/>
        <v>0</v>
      </c>
      <c r="AE1705" s="56">
        <f t="shared" ca="1" si="784"/>
        <v>0</v>
      </c>
      <c r="AF1705" s="56">
        <f t="shared" ca="1" si="784"/>
        <v>0</v>
      </c>
      <c r="AG1705" s="56">
        <f t="shared" ca="1" si="784"/>
        <v>0</v>
      </c>
      <c r="AH1705" s="56">
        <f t="shared" ca="1" si="784"/>
        <v>0</v>
      </c>
      <c r="AI1705" s="56">
        <f t="shared" ca="1" si="784"/>
        <v>2097.7950865271896</v>
      </c>
      <c r="AJ1705" s="56">
        <f t="shared" ca="1" si="785"/>
        <v>0</v>
      </c>
      <c r="AK1705" s="56">
        <f t="shared" ca="1" si="785"/>
        <v>0</v>
      </c>
      <c r="AL1705" s="56">
        <f t="shared" ca="1" si="785"/>
        <v>0</v>
      </c>
      <c r="AM1705" s="56">
        <f t="shared" ca="1" si="785"/>
        <v>0</v>
      </c>
      <c r="AN1705" s="56">
        <f t="shared" ca="1" si="785"/>
        <v>0</v>
      </c>
      <c r="AO1705" s="56">
        <f t="shared" ca="1" si="785"/>
        <v>0</v>
      </c>
      <c r="AP1705" s="56">
        <f t="shared" ca="1" si="785"/>
        <v>0</v>
      </c>
      <c r="AQ1705" s="56">
        <f t="shared" ca="1" si="785"/>
        <v>0</v>
      </c>
      <c r="AR1705" s="56">
        <f t="shared" ca="1" si="785"/>
        <v>0</v>
      </c>
      <c r="AS1705" s="56">
        <f t="shared" ca="1" si="785"/>
        <v>0</v>
      </c>
      <c r="AT1705" s="56">
        <f t="shared" ca="1" si="786"/>
        <v>0</v>
      </c>
      <c r="AU1705" s="56">
        <f t="shared" ca="1" si="786"/>
        <v>0</v>
      </c>
      <c r="AV1705" s="56">
        <f t="shared" ca="1" si="786"/>
        <v>0</v>
      </c>
      <c r="AW1705" s="56">
        <f t="shared" ca="1" si="786"/>
        <v>0</v>
      </c>
      <c r="AX1705" s="56">
        <f t="shared" ca="1" si="786"/>
        <v>0</v>
      </c>
      <c r="AY1705" s="56">
        <f t="shared" ca="1" si="786"/>
        <v>0</v>
      </c>
      <c r="AZ1705" s="56">
        <f t="shared" ca="1" si="786"/>
        <v>0</v>
      </c>
      <c r="BA1705" s="56">
        <f t="shared" ca="1" si="786"/>
        <v>0</v>
      </c>
      <c r="BB1705" s="56">
        <f t="shared" ca="1" si="786"/>
        <v>0</v>
      </c>
      <c r="BC1705" s="56">
        <f t="shared" ca="1" si="786"/>
        <v>0</v>
      </c>
      <c r="BD1705" s="56">
        <f t="shared" ca="1" si="786"/>
        <v>0</v>
      </c>
      <c r="BE1705" s="56">
        <f t="shared" ca="1" si="786"/>
        <v>0</v>
      </c>
      <c r="BF1705" s="56">
        <f t="shared" ca="1" si="786"/>
        <v>0</v>
      </c>
      <c r="BG1705" s="56">
        <f t="shared" ca="1" si="786"/>
        <v>0</v>
      </c>
      <c r="BH1705" s="1"/>
    </row>
    <row r="1706" spans="2:60" s="4" customFormat="1" ht="12" customHeight="1" x14ac:dyDescent="0.2">
      <c r="B1706" s="3" t="s">
        <v>1688</v>
      </c>
      <c r="C1706" s="4" t="s">
        <v>1688</v>
      </c>
      <c r="E1706" s="62"/>
      <c r="F1706" s="63" t="s">
        <v>1678</v>
      </c>
      <c r="G1706" s="50" t="s">
        <v>1678</v>
      </c>
      <c r="H1706" s="50" t="s">
        <v>1678</v>
      </c>
      <c r="I1706" s="51"/>
      <c r="J1706" s="52">
        <v>30</v>
      </c>
      <c r="K1706" s="52"/>
      <c r="L1706" s="53">
        <v>43641</v>
      </c>
      <c r="M1706" s="54">
        <f t="shared" si="773"/>
        <v>2</v>
      </c>
      <c r="N1706" s="52">
        <f t="shared" si="774"/>
        <v>26</v>
      </c>
      <c r="O1706" s="55">
        <f t="shared" ca="1" si="775"/>
        <v>28</v>
      </c>
      <c r="P1706" s="55" t="str">
        <f t="shared" ca="1" si="776"/>
        <v>2019.7</v>
      </c>
      <c r="Q1706" s="56">
        <f t="shared" si="777"/>
        <v>2097.7950865271896</v>
      </c>
      <c r="R1706" s="52">
        <f t="shared" ca="1" si="778"/>
        <v>15</v>
      </c>
      <c r="S1706" s="52"/>
      <c r="T1706" s="52" t="str">
        <f t="shared" ca="1" si="779"/>
        <v>OV</v>
      </c>
      <c r="U1706" s="57" t="s">
        <v>178</v>
      </c>
      <c r="V1706" s="58">
        <f t="shared" ca="1" si="780"/>
        <v>0</v>
      </c>
      <c r="W1706" s="59"/>
      <c r="X1706" s="60"/>
      <c r="Y1706" s="61">
        <v>2097.7950865271896</v>
      </c>
      <c r="Z1706" s="56">
        <f t="shared" ca="1" si="784"/>
        <v>0</v>
      </c>
      <c r="AA1706" s="56">
        <f t="shared" ca="1" si="784"/>
        <v>0</v>
      </c>
      <c r="AB1706" s="56">
        <f t="shared" ca="1" si="784"/>
        <v>0</v>
      </c>
      <c r="AC1706" s="56">
        <f t="shared" ca="1" si="784"/>
        <v>0</v>
      </c>
      <c r="AD1706" s="56">
        <f t="shared" ca="1" si="784"/>
        <v>0</v>
      </c>
      <c r="AE1706" s="56">
        <f t="shared" ca="1" si="784"/>
        <v>0</v>
      </c>
      <c r="AF1706" s="56">
        <f t="shared" ca="1" si="784"/>
        <v>0</v>
      </c>
      <c r="AG1706" s="56">
        <f t="shared" ca="1" si="784"/>
        <v>0</v>
      </c>
      <c r="AH1706" s="56">
        <f t="shared" ca="1" si="784"/>
        <v>0</v>
      </c>
      <c r="AI1706" s="56">
        <f t="shared" ca="1" si="784"/>
        <v>2097.7950865271896</v>
      </c>
      <c r="AJ1706" s="56">
        <f t="shared" ca="1" si="785"/>
        <v>0</v>
      </c>
      <c r="AK1706" s="56">
        <f t="shared" ca="1" si="785"/>
        <v>0</v>
      </c>
      <c r="AL1706" s="56">
        <f t="shared" ca="1" si="785"/>
        <v>0</v>
      </c>
      <c r="AM1706" s="56">
        <f t="shared" ca="1" si="785"/>
        <v>0</v>
      </c>
      <c r="AN1706" s="56">
        <f t="shared" ca="1" si="785"/>
        <v>0</v>
      </c>
      <c r="AO1706" s="56">
        <f t="shared" ca="1" si="785"/>
        <v>0</v>
      </c>
      <c r="AP1706" s="56">
        <f t="shared" ca="1" si="785"/>
        <v>0</v>
      </c>
      <c r="AQ1706" s="56">
        <f t="shared" ca="1" si="785"/>
        <v>0</v>
      </c>
      <c r="AR1706" s="56">
        <f t="shared" ca="1" si="785"/>
        <v>0</v>
      </c>
      <c r="AS1706" s="56">
        <f t="shared" ca="1" si="785"/>
        <v>0</v>
      </c>
      <c r="AT1706" s="56">
        <f t="shared" ca="1" si="786"/>
        <v>0</v>
      </c>
      <c r="AU1706" s="56">
        <f t="shared" ca="1" si="786"/>
        <v>0</v>
      </c>
      <c r="AV1706" s="56">
        <f t="shared" ca="1" si="786"/>
        <v>0</v>
      </c>
      <c r="AW1706" s="56">
        <f t="shared" ca="1" si="786"/>
        <v>0</v>
      </c>
      <c r="AX1706" s="56">
        <f t="shared" ca="1" si="786"/>
        <v>0</v>
      </c>
      <c r="AY1706" s="56">
        <f t="shared" ca="1" si="786"/>
        <v>0</v>
      </c>
      <c r="AZ1706" s="56">
        <f t="shared" ca="1" si="786"/>
        <v>0</v>
      </c>
      <c r="BA1706" s="56">
        <f t="shared" ca="1" si="786"/>
        <v>0</v>
      </c>
      <c r="BB1706" s="56">
        <f t="shared" ca="1" si="786"/>
        <v>0</v>
      </c>
      <c r="BC1706" s="56">
        <f t="shared" ca="1" si="786"/>
        <v>0</v>
      </c>
      <c r="BD1706" s="56">
        <f t="shared" ca="1" si="786"/>
        <v>0</v>
      </c>
      <c r="BE1706" s="56">
        <f t="shared" ca="1" si="786"/>
        <v>0</v>
      </c>
      <c r="BF1706" s="56">
        <f t="shared" ca="1" si="786"/>
        <v>0</v>
      </c>
      <c r="BG1706" s="56">
        <f t="shared" ca="1" si="786"/>
        <v>0</v>
      </c>
      <c r="BH1706" s="1"/>
    </row>
    <row r="1707" spans="2:60" s="4" customFormat="1" ht="12" customHeight="1" x14ac:dyDescent="0.2">
      <c r="B1707" s="3" t="s">
        <v>1688</v>
      </c>
      <c r="C1707" s="4" t="s">
        <v>1688</v>
      </c>
      <c r="E1707" s="62"/>
      <c r="F1707" s="63" t="s">
        <v>1678</v>
      </c>
      <c r="G1707" s="50" t="s">
        <v>1678</v>
      </c>
      <c r="H1707" s="50" t="s">
        <v>1678</v>
      </c>
      <c r="I1707" s="51"/>
      <c r="J1707" s="52">
        <v>30</v>
      </c>
      <c r="K1707" s="52"/>
      <c r="L1707" s="53">
        <v>43648</v>
      </c>
      <c r="M1707" s="54">
        <f t="shared" si="773"/>
        <v>2</v>
      </c>
      <c r="N1707" s="52">
        <f t="shared" si="774"/>
        <v>27</v>
      </c>
      <c r="O1707" s="55">
        <f t="shared" ca="1" si="775"/>
        <v>28</v>
      </c>
      <c r="P1707" s="55" t="str">
        <f t="shared" ca="1" si="776"/>
        <v>2019.7</v>
      </c>
      <c r="Q1707" s="56">
        <f t="shared" si="777"/>
        <v>1678.2360692217512</v>
      </c>
      <c r="R1707" s="52">
        <f t="shared" ca="1" si="778"/>
        <v>8</v>
      </c>
      <c r="S1707" s="52"/>
      <c r="T1707" s="52" t="str">
        <f t="shared" ca="1" si="779"/>
        <v>OV</v>
      </c>
      <c r="U1707" s="57" t="s">
        <v>178</v>
      </c>
      <c r="V1707" s="58">
        <f t="shared" ca="1" si="780"/>
        <v>0</v>
      </c>
      <c r="W1707" s="59"/>
      <c r="X1707" s="60"/>
      <c r="Y1707" s="61">
        <v>1678.2360692217512</v>
      </c>
      <c r="Z1707" s="56">
        <f t="shared" ca="1" si="784"/>
        <v>0</v>
      </c>
      <c r="AA1707" s="56">
        <f t="shared" ca="1" si="784"/>
        <v>0</v>
      </c>
      <c r="AB1707" s="56">
        <f t="shared" ca="1" si="784"/>
        <v>0</v>
      </c>
      <c r="AC1707" s="56">
        <f t="shared" ca="1" si="784"/>
        <v>0</v>
      </c>
      <c r="AD1707" s="56">
        <f t="shared" ca="1" si="784"/>
        <v>0</v>
      </c>
      <c r="AE1707" s="56">
        <f t="shared" ca="1" si="784"/>
        <v>0</v>
      </c>
      <c r="AF1707" s="56">
        <f t="shared" ca="1" si="784"/>
        <v>0</v>
      </c>
      <c r="AG1707" s="56">
        <f t="shared" ca="1" si="784"/>
        <v>0</v>
      </c>
      <c r="AH1707" s="56">
        <f t="shared" ca="1" si="784"/>
        <v>0</v>
      </c>
      <c r="AI1707" s="56">
        <f t="shared" ca="1" si="784"/>
        <v>1678.2360692217512</v>
      </c>
      <c r="AJ1707" s="56">
        <f t="shared" ca="1" si="785"/>
        <v>0</v>
      </c>
      <c r="AK1707" s="56">
        <f t="shared" ca="1" si="785"/>
        <v>0</v>
      </c>
      <c r="AL1707" s="56">
        <f t="shared" ca="1" si="785"/>
        <v>0</v>
      </c>
      <c r="AM1707" s="56">
        <f t="shared" ca="1" si="785"/>
        <v>0</v>
      </c>
      <c r="AN1707" s="56">
        <f t="shared" ca="1" si="785"/>
        <v>0</v>
      </c>
      <c r="AO1707" s="56">
        <f t="shared" ca="1" si="785"/>
        <v>0</v>
      </c>
      <c r="AP1707" s="56">
        <f t="shared" ca="1" si="785"/>
        <v>0</v>
      </c>
      <c r="AQ1707" s="56">
        <f t="shared" ca="1" si="785"/>
        <v>0</v>
      </c>
      <c r="AR1707" s="56">
        <f t="shared" ca="1" si="785"/>
        <v>0</v>
      </c>
      <c r="AS1707" s="56">
        <f t="shared" ca="1" si="785"/>
        <v>0</v>
      </c>
      <c r="AT1707" s="56">
        <f t="shared" ca="1" si="786"/>
        <v>0</v>
      </c>
      <c r="AU1707" s="56">
        <f t="shared" ca="1" si="786"/>
        <v>0</v>
      </c>
      <c r="AV1707" s="56">
        <f t="shared" ca="1" si="786"/>
        <v>0</v>
      </c>
      <c r="AW1707" s="56">
        <f t="shared" ca="1" si="786"/>
        <v>0</v>
      </c>
      <c r="AX1707" s="56">
        <f t="shared" ca="1" si="786"/>
        <v>0</v>
      </c>
      <c r="AY1707" s="56">
        <f t="shared" ca="1" si="786"/>
        <v>0</v>
      </c>
      <c r="AZ1707" s="56">
        <f t="shared" ca="1" si="786"/>
        <v>0</v>
      </c>
      <c r="BA1707" s="56">
        <f t="shared" ca="1" si="786"/>
        <v>0</v>
      </c>
      <c r="BB1707" s="56">
        <f t="shared" ca="1" si="786"/>
        <v>0</v>
      </c>
      <c r="BC1707" s="56">
        <f t="shared" ca="1" si="786"/>
        <v>0</v>
      </c>
      <c r="BD1707" s="56">
        <f t="shared" ca="1" si="786"/>
        <v>0</v>
      </c>
      <c r="BE1707" s="56">
        <f t="shared" ca="1" si="786"/>
        <v>0</v>
      </c>
      <c r="BF1707" s="56">
        <f t="shared" ca="1" si="786"/>
        <v>0</v>
      </c>
      <c r="BG1707" s="56">
        <f t="shared" ca="1" si="786"/>
        <v>0</v>
      </c>
      <c r="BH1707" s="1"/>
    </row>
    <row r="1708" spans="2:60" s="4" customFormat="1" ht="12" customHeight="1" x14ac:dyDescent="0.2">
      <c r="B1708" s="3" t="s">
        <v>1688</v>
      </c>
      <c r="C1708" s="4" t="s">
        <v>1688</v>
      </c>
      <c r="E1708" s="62"/>
      <c r="F1708" s="63" t="s">
        <v>1678</v>
      </c>
      <c r="G1708" s="50" t="s">
        <v>1678</v>
      </c>
      <c r="H1708" s="50" t="s">
        <v>1678</v>
      </c>
      <c r="I1708" s="51"/>
      <c r="J1708" s="52">
        <v>30</v>
      </c>
      <c r="K1708" s="52"/>
      <c r="L1708" s="53">
        <v>43655</v>
      </c>
      <c r="M1708" s="54">
        <f t="shared" si="773"/>
        <v>2</v>
      </c>
      <c r="N1708" s="52">
        <f t="shared" si="774"/>
        <v>28</v>
      </c>
      <c r="O1708" s="55">
        <f t="shared" ca="1" si="775"/>
        <v>28</v>
      </c>
      <c r="P1708" s="55" t="str">
        <f t="shared" ca="1" si="776"/>
        <v>2019.7</v>
      </c>
      <c r="Q1708" s="56">
        <f t="shared" si="777"/>
        <v>1678.2360692217512</v>
      </c>
      <c r="R1708" s="52">
        <f t="shared" ca="1" si="778"/>
        <v>1</v>
      </c>
      <c r="S1708" s="52"/>
      <c r="T1708" s="52" t="str">
        <f t="shared" ca="1" si="779"/>
        <v>OV</v>
      </c>
      <c r="U1708" s="57" t="s">
        <v>178</v>
      </c>
      <c r="V1708" s="58">
        <f t="shared" ca="1" si="780"/>
        <v>0</v>
      </c>
      <c r="W1708" s="59"/>
      <c r="X1708" s="60"/>
      <c r="Y1708" s="61">
        <v>1678.2360692217512</v>
      </c>
      <c r="Z1708" s="56">
        <f t="shared" ca="1" si="784"/>
        <v>0</v>
      </c>
      <c r="AA1708" s="56">
        <f t="shared" ca="1" si="784"/>
        <v>0</v>
      </c>
      <c r="AB1708" s="56">
        <f t="shared" ca="1" si="784"/>
        <v>0</v>
      </c>
      <c r="AC1708" s="56">
        <f t="shared" ca="1" si="784"/>
        <v>0</v>
      </c>
      <c r="AD1708" s="56">
        <f t="shared" ca="1" si="784"/>
        <v>0</v>
      </c>
      <c r="AE1708" s="56">
        <f t="shared" ca="1" si="784"/>
        <v>0</v>
      </c>
      <c r="AF1708" s="56">
        <f t="shared" ca="1" si="784"/>
        <v>0</v>
      </c>
      <c r="AG1708" s="56">
        <f t="shared" ca="1" si="784"/>
        <v>0</v>
      </c>
      <c r="AH1708" s="56">
        <f t="shared" ca="1" si="784"/>
        <v>0</v>
      </c>
      <c r="AI1708" s="56">
        <f t="shared" ca="1" si="784"/>
        <v>1678.2360692217512</v>
      </c>
      <c r="AJ1708" s="56">
        <f t="shared" ca="1" si="785"/>
        <v>0</v>
      </c>
      <c r="AK1708" s="56">
        <f t="shared" ca="1" si="785"/>
        <v>0</v>
      </c>
      <c r="AL1708" s="56">
        <f t="shared" ca="1" si="785"/>
        <v>0</v>
      </c>
      <c r="AM1708" s="56">
        <f t="shared" ca="1" si="785"/>
        <v>0</v>
      </c>
      <c r="AN1708" s="56">
        <f t="shared" ca="1" si="785"/>
        <v>0</v>
      </c>
      <c r="AO1708" s="56">
        <f t="shared" ca="1" si="785"/>
        <v>0</v>
      </c>
      <c r="AP1708" s="56">
        <f t="shared" ca="1" si="785"/>
        <v>0</v>
      </c>
      <c r="AQ1708" s="56">
        <f t="shared" ca="1" si="785"/>
        <v>0</v>
      </c>
      <c r="AR1708" s="56">
        <f t="shared" ca="1" si="785"/>
        <v>0</v>
      </c>
      <c r="AS1708" s="56">
        <f t="shared" ca="1" si="785"/>
        <v>0</v>
      </c>
      <c r="AT1708" s="56">
        <f t="shared" ca="1" si="786"/>
        <v>0</v>
      </c>
      <c r="AU1708" s="56">
        <f t="shared" ca="1" si="786"/>
        <v>0</v>
      </c>
      <c r="AV1708" s="56">
        <f t="shared" ca="1" si="786"/>
        <v>0</v>
      </c>
      <c r="AW1708" s="56">
        <f t="shared" ca="1" si="786"/>
        <v>0</v>
      </c>
      <c r="AX1708" s="56">
        <f t="shared" ca="1" si="786"/>
        <v>0</v>
      </c>
      <c r="AY1708" s="56">
        <f t="shared" ca="1" si="786"/>
        <v>0</v>
      </c>
      <c r="AZ1708" s="56">
        <f t="shared" ca="1" si="786"/>
        <v>0</v>
      </c>
      <c r="BA1708" s="56">
        <f t="shared" ca="1" si="786"/>
        <v>0</v>
      </c>
      <c r="BB1708" s="56">
        <f t="shared" ca="1" si="786"/>
        <v>0</v>
      </c>
      <c r="BC1708" s="56">
        <f t="shared" ca="1" si="786"/>
        <v>0</v>
      </c>
      <c r="BD1708" s="56">
        <f t="shared" ca="1" si="786"/>
        <v>0</v>
      </c>
      <c r="BE1708" s="56">
        <f t="shared" ca="1" si="786"/>
        <v>0</v>
      </c>
      <c r="BF1708" s="56">
        <f t="shared" ca="1" si="786"/>
        <v>0</v>
      </c>
      <c r="BG1708" s="56">
        <f t="shared" ca="1" si="786"/>
        <v>0</v>
      </c>
      <c r="BH1708" s="1"/>
    </row>
    <row r="1709" spans="2:60" s="4" customFormat="1" ht="12" customHeight="1" x14ac:dyDescent="0.2">
      <c r="B1709" s="3" t="s">
        <v>1688</v>
      </c>
      <c r="C1709" s="4" t="s">
        <v>1688</v>
      </c>
      <c r="E1709" s="62"/>
      <c r="F1709" s="63" t="s">
        <v>1678</v>
      </c>
      <c r="G1709" s="50" t="s">
        <v>1678</v>
      </c>
      <c r="H1709" s="50" t="s">
        <v>1678</v>
      </c>
      <c r="I1709" s="51"/>
      <c r="J1709" s="52">
        <v>30</v>
      </c>
      <c r="K1709" s="52"/>
      <c r="L1709" s="53">
        <v>43662</v>
      </c>
      <c r="M1709" s="54">
        <f t="shared" si="773"/>
        <v>2</v>
      </c>
      <c r="N1709" s="52">
        <f t="shared" si="774"/>
        <v>29</v>
      </c>
      <c r="O1709" s="55">
        <f t="shared" ca="1" si="775"/>
        <v>29</v>
      </c>
      <c r="P1709" s="55" t="str">
        <f t="shared" ca="1" si="776"/>
        <v>2019.7</v>
      </c>
      <c r="Q1709" s="56">
        <f t="shared" si="777"/>
        <v>1678.2360692217512</v>
      </c>
      <c r="R1709" s="52">
        <f t="shared" ca="1" si="778"/>
        <v>-6</v>
      </c>
      <c r="S1709" s="52"/>
      <c r="T1709" s="52" t="str">
        <f t="shared" ca="1" si="779"/>
        <v/>
      </c>
      <c r="U1709" s="57" t="s">
        <v>178</v>
      </c>
      <c r="V1709" s="58">
        <f t="shared" ca="1" si="780"/>
        <v>0</v>
      </c>
      <c r="W1709" s="59"/>
      <c r="X1709" s="60"/>
      <c r="Y1709" s="61">
        <v>1678.2360692217512</v>
      </c>
      <c r="Z1709" s="56">
        <f t="shared" ca="1" si="784"/>
        <v>0</v>
      </c>
      <c r="AA1709" s="56">
        <f t="shared" ca="1" si="784"/>
        <v>0</v>
      </c>
      <c r="AB1709" s="56">
        <f t="shared" ca="1" si="784"/>
        <v>0</v>
      </c>
      <c r="AC1709" s="56">
        <f t="shared" ca="1" si="784"/>
        <v>0</v>
      </c>
      <c r="AD1709" s="56">
        <f t="shared" ca="1" si="784"/>
        <v>0</v>
      </c>
      <c r="AE1709" s="56">
        <f t="shared" ca="1" si="784"/>
        <v>0</v>
      </c>
      <c r="AF1709" s="56">
        <f t="shared" ca="1" si="784"/>
        <v>0</v>
      </c>
      <c r="AG1709" s="56">
        <f t="shared" ca="1" si="784"/>
        <v>0</v>
      </c>
      <c r="AH1709" s="56">
        <f t="shared" ca="1" si="784"/>
        <v>0</v>
      </c>
      <c r="AI1709" s="56">
        <f t="shared" ca="1" si="784"/>
        <v>0</v>
      </c>
      <c r="AJ1709" s="56">
        <f t="shared" ca="1" si="785"/>
        <v>1678.2360692217512</v>
      </c>
      <c r="AK1709" s="56">
        <f t="shared" ca="1" si="785"/>
        <v>0</v>
      </c>
      <c r="AL1709" s="56">
        <f t="shared" ca="1" si="785"/>
        <v>0</v>
      </c>
      <c r="AM1709" s="56">
        <f t="shared" ca="1" si="785"/>
        <v>0</v>
      </c>
      <c r="AN1709" s="56">
        <f t="shared" ca="1" si="785"/>
        <v>0</v>
      </c>
      <c r="AO1709" s="56">
        <f t="shared" ca="1" si="785"/>
        <v>0</v>
      </c>
      <c r="AP1709" s="56">
        <f t="shared" ca="1" si="785"/>
        <v>0</v>
      </c>
      <c r="AQ1709" s="56">
        <f t="shared" ca="1" si="785"/>
        <v>0</v>
      </c>
      <c r="AR1709" s="56">
        <f t="shared" ca="1" si="785"/>
        <v>0</v>
      </c>
      <c r="AS1709" s="56">
        <f t="shared" ca="1" si="785"/>
        <v>0</v>
      </c>
      <c r="AT1709" s="56">
        <f t="shared" ca="1" si="786"/>
        <v>0</v>
      </c>
      <c r="AU1709" s="56">
        <f t="shared" ca="1" si="786"/>
        <v>0</v>
      </c>
      <c r="AV1709" s="56">
        <f t="shared" ca="1" si="786"/>
        <v>0</v>
      </c>
      <c r="AW1709" s="56">
        <f t="shared" ca="1" si="786"/>
        <v>0</v>
      </c>
      <c r="AX1709" s="56">
        <f t="shared" ca="1" si="786"/>
        <v>0</v>
      </c>
      <c r="AY1709" s="56">
        <f t="shared" ca="1" si="786"/>
        <v>0</v>
      </c>
      <c r="AZ1709" s="56">
        <f t="shared" ca="1" si="786"/>
        <v>0</v>
      </c>
      <c r="BA1709" s="56">
        <f t="shared" ca="1" si="786"/>
        <v>0</v>
      </c>
      <c r="BB1709" s="56">
        <f t="shared" ca="1" si="786"/>
        <v>0</v>
      </c>
      <c r="BC1709" s="56">
        <f t="shared" ca="1" si="786"/>
        <v>0</v>
      </c>
      <c r="BD1709" s="56">
        <f t="shared" ca="1" si="786"/>
        <v>0</v>
      </c>
      <c r="BE1709" s="56">
        <f t="shared" ca="1" si="786"/>
        <v>0</v>
      </c>
      <c r="BF1709" s="56">
        <f t="shared" ca="1" si="786"/>
        <v>0</v>
      </c>
      <c r="BG1709" s="56">
        <f t="shared" ca="1" si="786"/>
        <v>0</v>
      </c>
      <c r="BH1709" s="1"/>
    </row>
    <row r="1710" spans="2:60" s="4" customFormat="1" ht="12" customHeight="1" x14ac:dyDescent="0.2">
      <c r="B1710" s="3" t="s">
        <v>1688</v>
      </c>
      <c r="C1710" s="4" t="s">
        <v>1688</v>
      </c>
      <c r="E1710" s="62"/>
      <c r="F1710" s="63" t="s">
        <v>1678</v>
      </c>
      <c r="G1710" s="50" t="s">
        <v>1678</v>
      </c>
      <c r="H1710" s="50" t="s">
        <v>1678</v>
      </c>
      <c r="I1710" s="51"/>
      <c r="J1710" s="52">
        <v>30</v>
      </c>
      <c r="K1710" s="52"/>
      <c r="L1710" s="53">
        <v>43669</v>
      </c>
      <c r="M1710" s="54">
        <f t="shared" si="773"/>
        <v>2</v>
      </c>
      <c r="N1710" s="52">
        <f t="shared" si="774"/>
        <v>30</v>
      </c>
      <c r="O1710" s="55">
        <f t="shared" ca="1" si="775"/>
        <v>30</v>
      </c>
      <c r="P1710" s="55" t="str">
        <f t="shared" ca="1" si="776"/>
        <v>2019.7</v>
      </c>
      <c r="Q1710" s="56">
        <f t="shared" si="777"/>
        <v>1678.2360692217512</v>
      </c>
      <c r="R1710" s="52">
        <f t="shared" ca="1" si="778"/>
        <v>-13</v>
      </c>
      <c r="S1710" s="52"/>
      <c r="T1710" s="52" t="str">
        <f t="shared" ca="1" si="779"/>
        <v/>
      </c>
      <c r="U1710" s="57" t="s">
        <v>178</v>
      </c>
      <c r="V1710" s="58">
        <f t="shared" ca="1" si="780"/>
        <v>0</v>
      </c>
      <c r="W1710" s="59"/>
      <c r="X1710" s="60"/>
      <c r="Y1710" s="61">
        <v>1678.2360692217512</v>
      </c>
      <c r="Z1710" s="56">
        <f t="shared" ca="1" si="784"/>
        <v>0</v>
      </c>
      <c r="AA1710" s="56">
        <f t="shared" ca="1" si="784"/>
        <v>0</v>
      </c>
      <c r="AB1710" s="56">
        <f t="shared" ca="1" si="784"/>
        <v>0</v>
      </c>
      <c r="AC1710" s="56">
        <f t="shared" ca="1" si="784"/>
        <v>0</v>
      </c>
      <c r="AD1710" s="56">
        <f t="shared" ca="1" si="784"/>
        <v>0</v>
      </c>
      <c r="AE1710" s="56">
        <f t="shared" ca="1" si="784"/>
        <v>0</v>
      </c>
      <c r="AF1710" s="56">
        <f t="shared" ca="1" si="784"/>
        <v>0</v>
      </c>
      <c r="AG1710" s="56">
        <f t="shared" ca="1" si="784"/>
        <v>0</v>
      </c>
      <c r="AH1710" s="56">
        <f t="shared" ca="1" si="784"/>
        <v>0</v>
      </c>
      <c r="AI1710" s="56">
        <f t="shared" ca="1" si="784"/>
        <v>0</v>
      </c>
      <c r="AJ1710" s="56">
        <f t="shared" ca="1" si="785"/>
        <v>0</v>
      </c>
      <c r="AK1710" s="56">
        <f t="shared" ca="1" si="785"/>
        <v>1678.2360692217512</v>
      </c>
      <c r="AL1710" s="56">
        <f t="shared" ca="1" si="785"/>
        <v>0</v>
      </c>
      <c r="AM1710" s="56">
        <f t="shared" ca="1" si="785"/>
        <v>0</v>
      </c>
      <c r="AN1710" s="56">
        <f t="shared" ca="1" si="785"/>
        <v>0</v>
      </c>
      <c r="AO1710" s="56">
        <f t="shared" ca="1" si="785"/>
        <v>0</v>
      </c>
      <c r="AP1710" s="56">
        <f t="shared" ca="1" si="785"/>
        <v>0</v>
      </c>
      <c r="AQ1710" s="56">
        <f t="shared" ca="1" si="785"/>
        <v>0</v>
      </c>
      <c r="AR1710" s="56">
        <f t="shared" ca="1" si="785"/>
        <v>0</v>
      </c>
      <c r="AS1710" s="56">
        <f t="shared" ca="1" si="785"/>
        <v>0</v>
      </c>
      <c r="AT1710" s="56">
        <f t="shared" ca="1" si="786"/>
        <v>0</v>
      </c>
      <c r="AU1710" s="56">
        <f t="shared" ca="1" si="786"/>
        <v>0</v>
      </c>
      <c r="AV1710" s="56">
        <f t="shared" ca="1" si="786"/>
        <v>0</v>
      </c>
      <c r="AW1710" s="56">
        <f t="shared" ca="1" si="786"/>
        <v>0</v>
      </c>
      <c r="AX1710" s="56">
        <f t="shared" ca="1" si="786"/>
        <v>0</v>
      </c>
      <c r="AY1710" s="56">
        <f t="shared" ca="1" si="786"/>
        <v>0</v>
      </c>
      <c r="AZ1710" s="56">
        <f t="shared" ca="1" si="786"/>
        <v>0</v>
      </c>
      <c r="BA1710" s="56">
        <f t="shared" ca="1" si="786"/>
        <v>0</v>
      </c>
      <c r="BB1710" s="56">
        <f t="shared" ca="1" si="786"/>
        <v>0</v>
      </c>
      <c r="BC1710" s="56">
        <f t="shared" ca="1" si="786"/>
        <v>0</v>
      </c>
      <c r="BD1710" s="56">
        <f t="shared" ca="1" si="786"/>
        <v>0</v>
      </c>
      <c r="BE1710" s="56">
        <f t="shared" ca="1" si="786"/>
        <v>0</v>
      </c>
      <c r="BF1710" s="56">
        <f t="shared" ca="1" si="786"/>
        <v>0</v>
      </c>
      <c r="BG1710" s="56">
        <f t="shared" ca="1" si="786"/>
        <v>0</v>
      </c>
      <c r="BH1710" s="1"/>
    </row>
    <row r="1711" spans="2:60" s="4" customFormat="1" ht="12" customHeight="1" x14ac:dyDescent="0.2">
      <c r="B1711" s="3" t="s">
        <v>1688</v>
      </c>
      <c r="C1711" s="4" t="s">
        <v>1688</v>
      </c>
      <c r="E1711" s="62"/>
      <c r="F1711" s="63" t="s">
        <v>1678</v>
      </c>
      <c r="G1711" s="50" t="s">
        <v>1678</v>
      </c>
      <c r="H1711" s="50" t="s">
        <v>1678</v>
      </c>
      <c r="I1711" s="51"/>
      <c r="J1711" s="52">
        <v>30</v>
      </c>
      <c r="K1711" s="52"/>
      <c r="L1711" s="53">
        <v>43676</v>
      </c>
      <c r="M1711" s="54">
        <f t="shared" si="773"/>
        <v>2</v>
      </c>
      <c r="N1711" s="52">
        <f t="shared" si="774"/>
        <v>31</v>
      </c>
      <c r="O1711" s="55">
        <f t="shared" ca="1" si="775"/>
        <v>31</v>
      </c>
      <c r="P1711" s="55" t="str">
        <f t="shared" ca="1" si="776"/>
        <v>2019.7</v>
      </c>
      <c r="Q1711" s="56">
        <f t="shared" si="777"/>
        <v>1678.2360692217512</v>
      </c>
      <c r="R1711" s="52">
        <f t="shared" ca="1" si="778"/>
        <v>-20</v>
      </c>
      <c r="S1711" s="52"/>
      <c r="T1711" s="52" t="str">
        <f t="shared" ca="1" si="779"/>
        <v/>
      </c>
      <c r="U1711" s="57" t="s">
        <v>178</v>
      </c>
      <c r="V1711" s="58">
        <f t="shared" ca="1" si="780"/>
        <v>0</v>
      </c>
      <c r="W1711" s="59"/>
      <c r="X1711" s="60"/>
      <c r="Y1711" s="61">
        <v>1678.2360692217512</v>
      </c>
      <c r="Z1711" s="56">
        <f t="shared" ca="1" si="784"/>
        <v>0</v>
      </c>
      <c r="AA1711" s="56">
        <f t="shared" ca="1" si="784"/>
        <v>0</v>
      </c>
      <c r="AB1711" s="56">
        <f t="shared" ca="1" si="784"/>
        <v>0</v>
      </c>
      <c r="AC1711" s="56">
        <f t="shared" ca="1" si="784"/>
        <v>0</v>
      </c>
      <c r="AD1711" s="56">
        <f t="shared" ca="1" si="784"/>
        <v>0</v>
      </c>
      <c r="AE1711" s="56">
        <f t="shared" ca="1" si="784"/>
        <v>0</v>
      </c>
      <c r="AF1711" s="56">
        <f t="shared" ca="1" si="784"/>
        <v>0</v>
      </c>
      <c r="AG1711" s="56">
        <f t="shared" ca="1" si="784"/>
        <v>0</v>
      </c>
      <c r="AH1711" s="56">
        <f t="shared" ca="1" si="784"/>
        <v>0</v>
      </c>
      <c r="AI1711" s="56">
        <f t="shared" ca="1" si="784"/>
        <v>0</v>
      </c>
      <c r="AJ1711" s="56">
        <f t="shared" ca="1" si="785"/>
        <v>0</v>
      </c>
      <c r="AK1711" s="56">
        <f t="shared" ca="1" si="785"/>
        <v>0</v>
      </c>
      <c r="AL1711" s="56">
        <f t="shared" ca="1" si="785"/>
        <v>1678.2360692217512</v>
      </c>
      <c r="AM1711" s="56">
        <f t="shared" ca="1" si="785"/>
        <v>0</v>
      </c>
      <c r="AN1711" s="56">
        <f t="shared" ca="1" si="785"/>
        <v>0</v>
      </c>
      <c r="AO1711" s="56">
        <f t="shared" ca="1" si="785"/>
        <v>0</v>
      </c>
      <c r="AP1711" s="56">
        <f t="shared" ca="1" si="785"/>
        <v>0</v>
      </c>
      <c r="AQ1711" s="56">
        <f t="shared" ca="1" si="785"/>
        <v>0</v>
      </c>
      <c r="AR1711" s="56">
        <f t="shared" ca="1" si="785"/>
        <v>0</v>
      </c>
      <c r="AS1711" s="56">
        <f t="shared" ca="1" si="785"/>
        <v>0</v>
      </c>
      <c r="AT1711" s="56">
        <f t="shared" ca="1" si="786"/>
        <v>0</v>
      </c>
      <c r="AU1711" s="56">
        <f t="shared" ca="1" si="786"/>
        <v>0</v>
      </c>
      <c r="AV1711" s="56">
        <f t="shared" ca="1" si="786"/>
        <v>0</v>
      </c>
      <c r="AW1711" s="56">
        <f t="shared" ca="1" si="786"/>
        <v>0</v>
      </c>
      <c r="AX1711" s="56">
        <f t="shared" ca="1" si="786"/>
        <v>0</v>
      </c>
      <c r="AY1711" s="56">
        <f t="shared" ca="1" si="786"/>
        <v>0</v>
      </c>
      <c r="AZ1711" s="56">
        <f t="shared" ca="1" si="786"/>
        <v>0</v>
      </c>
      <c r="BA1711" s="56">
        <f t="shared" ca="1" si="786"/>
        <v>0</v>
      </c>
      <c r="BB1711" s="56">
        <f t="shared" ca="1" si="786"/>
        <v>0</v>
      </c>
      <c r="BC1711" s="56">
        <f t="shared" ca="1" si="786"/>
        <v>0</v>
      </c>
      <c r="BD1711" s="56">
        <f t="shared" ca="1" si="786"/>
        <v>0</v>
      </c>
      <c r="BE1711" s="56">
        <f t="shared" ca="1" si="786"/>
        <v>0</v>
      </c>
      <c r="BF1711" s="56">
        <f t="shared" ca="1" si="786"/>
        <v>0</v>
      </c>
      <c r="BG1711" s="56">
        <f t="shared" ca="1" si="786"/>
        <v>0</v>
      </c>
      <c r="BH1711" s="1"/>
    </row>
    <row r="1712" spans="2:60" s="4" customFormat="1" ht="12" customHeight="1" x14ac:dyDescent="0.2">
      <c r="B1712" s="3" t="s">
        <v>1688</v>
      </c>
      <c r="C1712" s="4" t="s">
        <v>1688</v>
      </c>
      <c r="E1712" s="62"/>
      <c r="F1712" s="63" t="s">
        <v>1678</v>
      </c>
      <c r="G1712" s="50" t="s">
        <v>1678</v>
      </c>
      <c r="H1712" s="50" t="s">
        <v>1678</v>
      </c>
      <c r="I1712" s="51"/>
      <c r="J1712" s="52">
        <v>30</v>
      </c>
      <c r="K1712" s="52"/>
      <c r="L1712" s="53">
        <v>43683</v>
      </c>
      <c r="M1712" s="54">
        <f t="shared" si="773"/>
        <v>2</v>
      </c>
      <c r="N1712" s="52">
        <f t="shared" si="774"/>
        <v>32</v>
      </c>
      <c r="O1712" s="55">
        <f t="shared" ca="1" si="775"/>
        <v>32</v>
      </c>
      <c r="P1712" s="55" t="str">
        <f t="shared" ca="1" si="776"/>
        <v>2019.8</v>
      </c>
      <c r="Q1712" s="56">
        <f t="shared" si="777"/>
        <v>2097.7950865271896</v>
      </c>
      <c r="R1712" s="52">
        <f t="shared" ca="1" si="778"/>
        <v>-27</v>
      </c>
      <c r="S1712" s="52"/>
      <c r="T1712" s="52" t="str">
        <f t="shared" ca="1" si="779"/>
        <v/>
      </c>
      <c r="U1712" s="57" t="s">
        <v>178</v>
      </c>
      <c r="V1712" s="58">
        <f t="shared" ca="1" si="780"/>
        <v>0</v>
      </c>
      <c r="W1712" s="59"/>
      <c r="X1712" s="60"/>
      <c r="Y1712" s="61">
        <v>2097.7950865271896</v>
      </c>
      <c r="Z1712" s="56">
        <f t="shared" ca="1" si="784"/>
        <v>0</v>
      </c>
      <c r="AA1712" s="56">
        <f t="shared" ca="1" si="784"/>
        <v>0</v>
      </c>
      <c r="AB1712" s="56">
        <f t="shared" ca="1" si="784"/>
        <v>0</v>
      </c>
      <c r="AC1712" s="56">
        <f t="shared" ca="1" si="784"/>
        <v>0</v>
      </c>
      <c r="AD1712" s="56">
        <f t="shared" ca="1" si="784"/>
        <v>0</v>
      </c>
      <c r="AE1712" s="56">
        <f t="shared" ca="1" si="784"/>
        <v>0</v>
      </c>
      <c r="AF1712" s="56">
        <f t="shared" ca="1" si="784"/>
        <v>0</v>
      </c>
      <c r="AG1712" s="56">
        <f t="shared" ca="1" si="784"/>
        <v>0</v>
      </c>
      <c r="AH1712" s="56">
        <f t="shared" ca="1" si="784"/>
        <v>0</v>
      </c>
      <c r="AI1712" s="56">
        <f t="shared" ca="1" si="784"/>
        <v>0</v>
      </c>
      <c r="AJ1712" s="56">
        <f t="shared" ca="1" si="785"/>
        <v>0</v>
      </c>
      <c r="AK1712" s="56">
        <f t="shared" ca="1" si="785"/>
        <v>0</v>
      </c>
      <c r="AL1712" s="56">
        <f t="shared" ca="1" si="785"/>
        <v>0</v>
      </c>
      <c r="AM1712" s="56">
        <f t="shared" ca="1" si="785"/>
        <v>2097.7950865271896</v>
      </c>
      <c r="AN1712" s="56">
        <f t="shared" ca="1" si="785"/>
        <v>0</v>
      </c>
      <c r="AO1712" s="56">
        <f t="shared" ca="1" si="785"/>
        <v>0</v>
      </c>
      <c r="AP1712" s="56">
        <f t="shared" ca="1" si="785"/>
        <v>0</v>
      </c>
      <c r="AQ1712" s="56">
        <f t="shared" ca="1" si="785"/>
        <v>0</v>
      </c>
      <c r="AR1712" s="56">
        <f t="shared" ca="1" si="785"/>
        <v>0</v>
      </c>
      <c r="AS1712" s="56">
        <f t="shared" ca="1" si="785"/>
        <v>0</v>
      </c>
      <c r="AT1712" s="56">
        <f t="shared" ca="1" si="786"/>
        <v>0</v>
      </c>
      <c r="AU1712" s="56">
        <f t="shared" ca="1" si="786"/>
        <v>0</v>
      </c>
      <c r="AV1712" s="56">
        <f t="shared" ca="1" si="786"/>
        <v>0</v>
      </c>
      <c r="AW1712" s="56">
        <f t="shared" ca="1" si="786"/>
        <v>0</v>
      </c>
      <c r="AX1712" s="56">
        <f t="shared" ca="1" si="786"/>
        <v>0</v>
      </c>
      <c r="AY1712" s="56">
        <f t="shared" ca="1" si="786"/>
        <v>0</v>
      </c>
      <c r="AZ1712" s="56">
        <f t="shared" ca="1" si="786"/>
        <v>0</v>
      </c>
      <c r="BA1712" s="56">
        <f t="shared" ca="1" si="786"/>
        <v>0</v>
      </c>
      <c r="BB1712" s="56">
        <f t="shared" ca="1" si="786"/>
        <v>0</v>
      </c>
      <c r="BC1712" s="56">
        <f t="shared" ca="1" si="786"/>
        <v>0</v>
      </c>
      <c r="BD1712" s="56">
        <f t="shared" ca="1" si="786"/>
        <v>0</v>
      </c>
      <c r="BE1712" s="56">
        <f t="shared" ca="1" si="786"/>
        <v>0</v>
      </c>
      <c r="BF1712" s="56">
        <f t="shared" ca="1" si="786"/>
        <v>0</v>
      </c>
      <c r="BG1712" s="56">
        <f t="shared" ca="1" si="786"/>
        <v>0</v>
      </c>
      <c r="BH1712" s="1"/>
    </row>
    <row r="1713" spans="2:60" s="4" customFormat="1" ht="12" customHeight="1" x14ac:dyDescent="0.2">
      <c r="B1713" s="3" t="s">
        <v>1688</v>
      </c>
      <c r="C1713" s="4" t="s">
        <v>1688</v>
      </c>
      <c r="E1713" s="62"/>
      <c r="F1713" s="63" t="s">
        <v>1678</v>
      </c>
      <c r="G1713" s="50" t="s">
        <v>1678</v>
      </c>
      <c r="H1713" s="50" t="s">
        <v>1678</v>
      </c>
      <c r="I1713" s="51"/>
      <c r="J1713" s="52">
        <v>30</v>
      </c>
      <c r="K1713" s="52"/>
      <c r="L1713" s="53">
        <v>43690</v>
      </c>
      <c r="M1713" s="54">
        <f t="shared" si="773"/>
        <v>2</v>
      </c>
      <c r="N1713" s="52">
        <f t="shared" si="774"/>
        <v>33</v>
      </c>
      <c r="O1713" s="55">
        <f t="shared" ca="1" si="775"/>
        <v>33</v>
      </c>
      <c r="P1713" s="55" t="str">
        <f t="shared" ca="1" si="776"/>
        <v>2019.8</v>
      </c>
      <c r="Q1713" s="56">
        <f t="shared" si="777"/>
        <v>2097.7950865271896</v>
      </c>
      <c r="R1713" s="52">
        <f t="shared" ca="1" si="778"/>
        <v>-34</v>
      </c>
      <c r="S1713" s="52"/>
      <c r="T1713" s="52" t="str">
        <f t="shared" ca="1" si="779"/>
        <v/>
      </c>
      <c r="U1713" s="57" t="s">
        <v>178</v>
      </c>
      <c r="V1713" s="58">
        <f t="shared" ca="1" si="780"/>
        <v>0</v>
      </c>
      <c r="W1713" s="59"/>
      <c r="X1713" s="60"/>
      <c r="Y1713" s="61">
        <v>2097.7950865271896</v>
      </c>
      <c r="Z1713" s="56">
        <f t="shared" ca="1" si="784"/>
        <v>0</v>
      </c>
      <c r="AA1713" s="56">
        <f t="shared" ca="1" si="784"/>
        <v>0</v>
      </c>
      <c r="AB1713" s="56">
        <f t="shared" ca="1" si="784"/>
        <v>0</v>
      </c>
      <c r="AC1713" s="56">
        <f t="shared" ca="1" si="784"/>
        <v>0</v>
      </c>
      <c r="AD1713" s="56">
        <f t="shared" ca="1" si="784"/>
        <v>0</v>
      </c>
      <c r="AE1713" s="56">
        <f t="shared" ca="1" si="784"/>
        <v>0</v>
      </c>
      <c r="AF1713" s="56">
        <f t="shared" ca="1" si="784"/>
        <v>0</v>
      </c>
      <c r="AG1713" s="56">
        <f t="shared" ca="1" si="784"/>
        <v>0</v>
      </c>
      <c r="AH1713" s="56">
        <f t="shared" ca="1" si="784"/>
        <v>0</v>
      </c>
      <c r="AI1713" s="56">
        <f t="shared" ca="1" si="784"/>
        <v>0</v>
      </c>
      <c r="AJ1713" s="56">
        <f t="shared" ca="1" si="785"/>
        <v>0</v>
      </c>
      <c r="AK1713" s="56">
        <f t="shared" ca="1" si="785"/>
        <v>0</v>
      </c>
      <c r="AL1713" s="56">
        <f t="shared" ca="1" si="785"/>
        <v>0</v>
      </c>
      <c r="AM1713" s="56">
        <f t="shared" ca="1" si="785"/>
        <v>0</v>
      </c>
      <c r="AN1713" s="56">
        <f t="shared" ca="1" si="785"/>
        <v>2097.7950865271896</v>
      </c>
      <c r="AO1713" s="56">
        <f t="shared" ca="1" si="785"/>
        <v>0</v>
      </c>
      <c r="AP1713" s="56">
        <f t="shared" ca="1" si="785"/>
        <v>0</v>
      </c>
      <c r="AQ1713" s="56">
        <f t="shared" ca="1" si="785"/>
        <v>0</v>
      </c>
      <c r="AR1713" s="56">
        <f t="shared" ca="1" si="785"/>
        <v>0</v>
      </c>
      <c r="AS1713" s="56">
        <f t="shared" ca="1" si="785"/>
        <v>0</v>
      </c>
      <c r="AT1713" s="56">
        <f t="shared" ca="1" si="786"/>
        <v>0</v>
      </c>
      <c r="AU1713" s="56">
        <f t="shared" ca="1" si="786"/>
        <v>0</v>
      </c>
      <c r="AV1713" s="56">
        <f t="shared" ca="1" si="786"/>
        <v>0</v>
      </c>
      <c r="AW1713" s="56">
        <f t="shared" ca="1" si="786"/>
        <v>0</v>
      </c>
      <c r="AX1713" s="56">
        <f t="shared" ca="1" si="786"/>
        <v>0</v>
      </c>
      <c r="AY1713" s="56">
        <f t="shared" ca="1" si="786"/>
        <v>0</v>
      </c>
      <c r="AZ1713" s="56">
        <f t="shared" ca="1" si="786"/>
        <v>0</v>
      </c>
      <c r="BA1713" s="56">
        <f t="shared" ca="1" si="786"/>
        <v>0</v>
      </c>
      <c r="BB1713" s="56">
        <f t="shared" ca="1" si="786"/>
        <v>0</v>
      </c>
      <c r="BC1713" s="56">
        <f t="shared" ca="1" si="786"/>
        <v>0</v>
      </c>
      <c r="BD1713" s="56">
        <f t="shared" ca="1" si="786"/>
        <v>0</v>
      </c>
      <c r="BE1713" s="56">
        <f t="shared" ca="1" si="786"/>
        <v>0</v>
      </c>
      <c r="BF1713" s="56">
        <f t="shared" ca="1" si="786"/>
        <v>0</v>
      </c>
      <c r="BG1713" s="56">
        <f t="shared" ca="1" si="786"/>
        <v>0</v>
      </c>
      <c r="BH1713" s="1"/>
    </row>
    <row r="1714" spans="2:60" s="4" customFormat="1" ht="12" customHeight="1" x14ac:dyDescent="0.2">
      <c r="B1714" s="3" t="s">
        <v>1688</v>
      </c>
      <c r="C1714" s="4" t="s">
        <v>1688</v>
      </c>
      <c r="E1714" s="62"/>
      <c r="F1714" s="63" t="s">
        <v>1678</v>
      </c>
      <c r="G1714" s="50" t="s">
        <v>1678</v>
      </c>
      <c r="H1714" s="50" t="s">
        <v>1678</v>
      </c>
      <c r="I1714" s="51"/>
      <c r="J1714" s="52">
        <v>30</v>
      </c>
      <c r="K1714" s="52"/>
      <c r="L1714" s="53">
        <v>43697</v>
      </c>
      <c r="M1714" s="54">
        <f t="shared" si="773"/>
        <v>2</v>
      </c>
      <c r="N1714" s="52">
        <f t="shared" si="774"/>
        <v>34</v>
      </c>
      <c r="O1714" s="55">
        <f t="shared" ca="1" si="775"/>
        <v>34</v>
      </c>
      <c r="P1714" s="55" t="str">
        <f t="shared" ca="1" si="776"/>
        <v>2019.8</v>
      </c>
      <c r="Q1714" s="56">
        <f t="shared" si="777"/>
        <v>2097.7950865271896</v>
      </c>
      <c r="R1714" s="52">
        <f t="shared" ca="1" si="778"/>
        <v>-41</v>
      </c>
      <c r="S1714" s="52"/>
      <c r="T1714" s="52" t="str">
        <f t="shared" ca="1" si="779"/>
        <v/>
      </c>
      <c r="U1714" s="57" t="s">
        <v>178</v>
      </c>
      <c r="V1714" s="58">
        <f t="shared" ca="1" si="780"/>
        <v>0</v>
      </c>
      <c r="W1714" s="59"/>
      <c r="X1714" s="60"/>
      <c r="Y1714" s="61">
        <v>2097.7950865271896</v>
      </c>
      <c r="Z1714" s="56">
        <f t="shared" ref="Z1714:AI1723" ca="1" si="787">IF($O1714-WEEKNUM(Z$1815)=0,$Y1714,0)</f>
        <v>0</v>
      </c>
      <c r="AA1714" s="56">
        <f t="shared" ca="1" si="787"/>
        <v>0</v>
      </c>
      <c r="AB1714" s="56">
        <f t="shared" ca="1" si="787"/>
        <v>0</v>
      </c>
      <c r="AC1714" s="56">
        <f t="shared" ca="1" si="787"/>
        <v>0</v>
      </c>
      <c r="AD1714" s="56">
        <f t="shared" ca="1" si="787"/>
        <v>0</v>
      </c>
      <c r="AE1714" s="56">
        <f t="shared" ca="1" si="787"/>
        <v>0</v>
      </c>
      <c r="AF1714" s="56">
        <f t="shared" ca="1" si="787"/>
        <v>0</v>
      </c>
      <c r="AG1714" s="56">
        <f t="shared" ca="1" si="787"/>
        <v>0</v>
      </c>
      <c r="AH1714" s="56">
        <f t="shared" ca="1" si="787"/>
        <v>0</v>
      </c>
      <c r="AI1714" s="56">
        <f t="shared" ca="1" si="787"/>
        <v>0</v>
      </c>
      <c r="AJ1714" s="56">
        <f t="shared" ref="AJ1714:AS1723" ca="1" si="788">IF($O1714-WEEKNUM(AJ$1815)=0,$Y1714,0)</f>
        <v>0</v>
      </c>
      <c r="AK1714" s="56">
        <f t="shared" ca="1" si="788"/>
        <v>0</v>
      </c>
      <c r="AL1714" s="56">
        <f t="shared" ca="1" si="788"/>
        <v>0</v>
      </c>
      <c r="AM1714" s="56">
        <f t="shared" ca="1" si="788"/>
        <v>0</v>
      </c>
      <c r="AN1714" s="56">
        <f t="shared" ca="1" si="788"/>
        <v>0</v>
      </c>
      <c r="AO1714" s="56">
        <f t="shared" ca="1" si="788"/>
        <v>2097.7950865271896</v>
      </c>
      <c r="AP1714" s="56">
        <f t="shared" ca="1" si="788"/>
        <v>0</v>
      </c>
      <c r="AQ1714" s="56">
        <f t="shared" ca="1" si="788"/>
        <v>0</v>
      </c>
      <c r="AR1714" s="56">
        <f t="shared" ca="1" si="788"/>
        <v>0</v>
      </c>
      <c r="AS1714" s="56">
        <f t="shared" ca="1" si="788"/>
        <v>0</v>
      </c>
      <c r="AT1714" s="56">
        <f t="shared" ref="AT1714:BG1723" ca="1" si="789">IF($O1714-WEEKNUM(AT$1815)=0,$Y1714,0)</f>
        <v>0</v>
      </c>
      <c r="AU1714" s="56">
        <f t="shared" ca="1" si="789"/>
        <v>0</v>
      </c>
      <c r="AV1714" s="56">
        <f t="shared" ca="1" si="789"/>
        <v>0</v>
      </c>
      <c r="AW1714" s="56">
        <f t="shared" ca="1" si="789"/>
        <v>0</v>
      </c>
      <c r="AX1714" s="56">
        <f t="shared" ca="1" si="789"/>
        <v>0</v>
      </c>
      <c r="AY1714" s="56">
        <f t="shared" ca="1" si="789"/>
        <v>0</v>
      </c>
      <c r="AZ1714" s="56">
        <f t="shared" ca="1" si="789"/>
        <v>0</v>
      </c>
      <c r="BA1714" s="56">
        <f t="shared" ca="1" si="789"/>
        <v>0</v>
      </c>
      <c r="BB1714" s="56">
        <f t="shared" ca="1" si="789"/>
        <v>0</v>
      </c>
      <c r="BC1714" s="56">
        <f t="shared" ca="1" si="789"/>
        <v>0</v>
      </c>
      <c r="BD1714" s="56">
        <f t="shared" ca="1" si="789"/>
        <v>0</v>
      </c>
      <c r="BE1714" s="56">
        <f t="shared" ca="1" si="789"/>
        <v>0</v>
      </c>
      <c r="BF1714" s="56">
        <f t="shared" ca="1" si="789"/>
        <v>0</v>
      </c>
      <c r="BG1714" s="56">
        <f t="shared" ca="1" si="789"/>
        <v>0</v>
      </c>
      <c r="BH1714" s="1"/>
    </row>
    <row r="1715" spans="2:60" s="4" customFormat="1" ht="12" customHeight="1" x14ac:dyDescent="0.2">
      <c r="B1715" s="3" t="s">
        <v>1688</v>
      </c>
      <c r="C1715" s="4" t="s">
        <v>1688</v>
      </c>
      <c r="E1715" s="62"/>
      <c r="F1715" s="63" t="s">
        <v>1678</v>
      </c>
      <c r="G1715" s="50" t="s">
        <v>1678</v>
      </c>
      <c r="H1715" s="50" t="s">
        <v>1678</v>
      </c>
      <c r="I1715" s="51"/>
      <c r="J1715" s="52">
        <v>30</v>
      </c>
      <c r="K1715" s="52"/>
      <c r="L1715" s="53">
        <v>43704</v>
      </c>
      <c r="M1715" s="54">
        <f t="shared" si="773"/>
        <v>2</v>
      </c>
      <c r="N1715" s="52">
        <f t="shared" si="774"/>
        <v>35</v>
      </c>
      <c r="O1715" s="55">
        <f t="shared" ca="1" si="775"/>
        <v>35</v>
      </c>
      <c r="P1715" s="55" t="str">
        <f t="shared" ca="1" si="776"/>
        <v>2019.8</v>
      </c>
      <c r="Q1715" s="56">
        <f t="shared" si="777"/>
        <v>2097.7950865271896</v>
      </c>
      <c r="R1715" s="52">
        <f t="shared" ca="1" si="778"/>
        <v>-48</v>
      </c>
      <c r="S1715" s="52"/>
      <c r="T1715" s="52" t="str">
        <f t="shared" ca="1" si="779"/>
        <v/>
      </c>
      <c r="U1715" s="57" t="s">
        <v>178</v>
      </c>
      <c r="V1715" s="58">
        <f t="shared" ca="1" si="780"/>
        <v>0</v>
      </c>
      <c r="W1715" s="59"/>
      <c r="X1715" s="60"/>
      <c r="Y1715" s="61">
        <v>2097.7950865271896</v>
      </c>
      <c r="Z1715" s="56">
        <f t="shared" ca="1" si="787"/>
        <v>0</v>
      </c>
      <c r="AA1715" s="56">
        <f t="shared" ca="1" si="787"/>
        <v>0</v>
      </c>
      <c r="AB1715" s="56">
        <f t="shared" ca="1" si="787"/>
        <v>0</v>
      </c>
      <c r="AC1715" s="56">
        <f t="shared" ca="1" si="787"/>
        <v>0</v>
      </c>
      <c r="AD1715" s="56">
        <f t="shared" ca="1" si="787"/>
        <v>0</v>
      </c>
      <c r="AE1715" s="56">
        <f t="shared" ca="1" si="787"/>
        <v>0</v>
      </c>
      <c r="AF1715" s="56">
        <f t="shared" ca="1" si="787"/>
        <v>0</v>
      </c>
      <c r="AG1715" s="56">
        <f t="shared" ca="1" si="787"/>
        <v>0</v>
      </c>
      <c r="AH1715" s="56">
        <f t="shared" ca="1" si="787"/>
        <v>0</v>
      </c>
      <c r="AI1715" s="56">
        <f t="shared" ca="1" si="787"/>
        <v>0</v>
      </c>
      <c r="AJ1715" s="56">
        <f t="shared" ca="1" si="788"/>
        <v>0</v>
      </c>
      <c r="AK1715" s="56">
        <f t="shared" ca="1" si="788"/>
        <v>0</v>
      </c>
      <c r="AL1715" s="56">
        <f t="shared" ca="1" si="788"/>
        <v>0</v>
      </c>
      <c r="AM1715" s="56">
        <f t="shared" ca="1" si="788"/>
        <v>0</v>
      </c>
      <c r="AN1715" s="56">
        <f t="shared" ca="1" si="788"/>
        <v>0</v>
      </c>
      <c r="AO1715" s="56">
        <f t="shared" ca="1" si="788"/>
        <v>0</v>
      </c>
      <c r="AP1715" s="56">
        <f t="shared" ca="1" si="788"/>
        <v>2097.7950865271896</v>
      </c>
      <c r="AQ1715" s="56">
        <f t="shared" ca="1" si="788"/>
        <v>0</v>
      </c>
      <c r="AR1715" s="56">
        <f t="shared" ca="1" si="788"/>
        <v>0</v>
      </c>
      <c r="AS1715" s="56">
        <f t="shared" ca="1" si="788"/>
        <v>0</v>
      </c>
      <c r="AT1715" s="56">
        <f t="shared" ca="1" si="789"/>
        <v>0</v>
      </c>
      <c r="AU1715" s="56">
        <f t="shared" ca="1" si="789"/>
        <v>0</v>
      </c>
      <c r="AV1715" s="56">
        <f t="shared" ca="1" si="789"/>
        <v>0</v>
      </c>
      <c r="AW1715" s="56">
        <f t="shared" ca="1" si="789"/>
        <v>0</v>
      </c>
      <c r="AX1715" s="56">
        <f t="shared" ca="1" si="789"/>
        <v>0</v>
      </c>
      <c r="AY1715" s="56">
        <f t="shared" ca="1" si="789"/>
        <v>0</v>
      </c>
      <c r="AZ1715" s="56">
        <f t="shared" ca="1" si="789"/>
        <v>0</v>
      </c>
      <c r="BA1715" s="56">
        <f t="shared" ca="1" si="789"/>
        <v>0</v>
      </c>
      <c r="BB1715" s="56">
        <f t="shared" ca="1" si="789"/>
        <v>0</v>
      </c>
      <c r="BC1715" s="56">
        <f t="shared" ca="1" si="789"/>
        <v>0</v>
      </c>
      <c r="BD1715" s="56">
        <f t="shared" ca="1" si="789"/>
        <v>0</v>
      </c>
      <c r="BE1715" s="56">
        <f t="shared" ca="1" si="789"/>
        <v>0</v>
      </c>
      <c r="BF1715" s="56">
        <f t="shared" ca="1" si="789"/>
        <v>0</v>
      </c>
      <c r="BG1715" s="56">
        <f t="shared" ca="1" si="789"/>
        <v>0</v>
      </c>
      <c r="BH1715" s="1"/>
    </row>
    <row r="1716" spans="2:60" s="4" customFormat="1" ht="12" customHeight="1" x14ac:dyDescent="0.2">
      <c r="B1716" s="3" t="s">
        <v>1688</v>
      </c>
      <c r="C1716" s="4" t="s">
        <v>1688</v>
      </c>
      <c r="E1716" s="62"/>
      <c r="F1716" s="63" t="s">
        <v>1678</v>
      </c>
      <c r="G1716" s="50" t="s">
        <v>1678</v>
      </c>
      <c r="H1716" s="50" t="s">
        <v>1678</v>
      </c>
      <c r="I1716" s="51"/>
      <c r="J1716" s="52">
        <v>30</v>
      </c>
      <c r="K1716" s="52"/>
      <c r="L1716" s="53">
        <v>43711</v>
      </c>
      <c r="M1716" s="54">
        <f t="shared" si="773"/>
        <v>2</v>
      </c>
      <c r="N1716" s="52">
        <f t="shared" si="774"/>
        <v>36</v>
      </c>
      <c r="O1716" s="55">
        <f t="shared" ca="1" si="775"/>
        <v>36</v>
      </c>
      <c r="P1716" s="55" t="str">
        <f t="shared" ca="1" si="776"/>
        <v>2019.9</v>
      </c>
      <c r="Q1716" s="56">
        <f t="shared" si="777"/>
        <v>2097.7950865271896</v>
      </c>
      <c r="R1716" s="52">
        <f t="shared" ca="1" si="778"/>
        <v>-55</v>
      </c>
      <c r="S1716" s="52"/>
      <c r="T1716" s="52" t="str">
        <f t="shared" ca="1" si="779"/>
        <v/>
      </c>
      <c r="U1716" s="57" t="s">
        <v>178</v>
      </c>
      <c r="V1716" s="58">
        <f t="shared" ca="1" si="780"/>
        <v>0</v>
      </c>
      <c r="W1716" s="59"/>
      <c r="X1716" s="60"/>
      <c r="Y1716" s="61">
        <v>2097.7950865271896</v>
      </c>
      <c r="Z1716" s="56">
        <f t="shared" ca="1" si="787"/>
        <v>0</v>
      </c>
      <c r="AA1716" s="56">
        <f t="shared" ca="1" si="787"/>
        <v>0</v>
      </c>
      <c r="AB1716" s="56">
        <f t="shared" ca="1" si="787"/>
        <v>0</v>
      </c>
      <c r="AC1716" s="56">
        <f t="shared" ca="1" si="787"/>
        <v>0</v>
      </c>
      <c r="AD1716" s="56">
        <f t="shared" ca="1" si="787"/>
        <v>0</v>
      </c>
      <c r="AE1716" s="56">
        <f t="shared" ca="1" si="787"/>
        <v>0</v>
      </c>
      <c r="AF1716" s="56">
        <f t="shared" ca="1" si="787"/>
        <v>0</v>
      </c>
      <c r="AG1716" s="56">
        <f t="shared" ca="1" si="787"/>
        <v>0</v>
      </c>
      <c r="AH1716" s="56">
        <f t="shared" ca="1" si="787"/>
        <v>0</v>
      </c>
      <c r="AI1716" s="56">
        <f t="shared" ca="1" si="787"/>
        <v>0</v>
      </c>
      <c r="AJ1716" s="56">
        <f t="shared" ca="1" si="788"/>
        <v>0</v>
      </c>
      <c r="AK1716" s="56">
        <f t="shared" ca="1" si="788"/>
        <v>0</v>
      </c>
      <c r="AL1716" s="56">
        <f t="shared" ca="1" si="788"/>
        <v>0</v>
      </c>
      <c r="AM1716" s="56">
        <f t="shared" ca="1" si="788"/>
        <v>0</v>
      </c>
      <c r="AN1716" s="56">
        <f t="shared" ca="1" si="788"/>
        <v>0</v>
      </c>
      <c r="AO1716" s="56">
        <f t="shared" ca="1" si="788"/>
        <v>0</v>
      </c>
      <c r="AP1716" s="56">
        <f t="shared" ca="1" si="788"/>
        <v>0</v>
      </c>
      <c r="AQ1716" s="56">
        <f t="shared" ca="1" si="788"/>
        <v>2097.7950865271896</v>
      </c>
      <c r="AR1716" s="56">
        <f t="shared" ca="1" si="788"/>
        <v>0</v>
      </c>
      <c r="AS1716" s="56">
        <f t="shared" ca="1" si="788"/>
        <v>0</v>
      </c>
      <c r="AT1716" s="56">
        <f t="shared" ca="1" si="789"/>
        <v>0</v>
      </c>
      <c r="AU1716" s="56">
        <f t="shared" ca="1" si="789"/>
        <v>0</v>
      </c>
      <c r="AV1716" s="56">
        <f t="shared" ca="1" si="789"/>
        <v>0</v>
      </c>
      <c r="AW1716" s="56">
        <f t="shared" ca="1" si="789"/>
        <v>0</v>
      </c>
      <c r="AX1716" s="56">
        <f t="shared" ca="1" si="789"/>
        <v>0</v>
      </c>
      <c r="AY1716" s="56">
        <f t="shared" ca="1" si="789"/>
        <v>0</v>
      </c>
      <c r="AZ1716" s="56">
        <f t="shared" ca="1" si="789"/>
        <v>0</v>
      </c>
      <c r="BA1716" s="56">
        <f t="shared" ca="1" si="789"/>
        <v>0</v>
      </c>
      <c r="BB1716" s="56">
        <f t="shared" ca="1" si="789"/>
        <v>0</v>
      </c>
      <c r="BC1716" s="56">
        <f t="shared" ca="1" si="789"/>
        <v>0</v>
      </c>
      <c r="BD1716" s="56">
        <f t="shared" ca="1" si="789"/>
        <v>0</v>
      </c>
      <c r="BE1716" s="56">
        <f t="shared" ca="1" si="789"/>
        <v>0</v>
      </c>
      <c r="BF1716" s="56">
        <f t="shared" ca="1" si="789"/>
        <v>0</v>
      </c>
      <c r="BG1716" s="56">
        <f t="shared" ca="1" si="789"/>
        <v>0</v>
      </c>
      <c r="BH1716" s="1"/>
    </row>
    <row r="1717" spans="2:60" s="4" customFormat="1" ht="12" customHeight="1" x14ac:dyDescent="0.2">
      <c r="B1717" s="3" t="s">
        <v>1688</v>
      </c>
      <c r="C1717" s="4" t="s">
        <v>1688</v>
      </c>
      <c r="E1717" s="62"/>
      <c r="F1717" s="63" t="s">
        <v>1678</v>
      </c>
      <c r="G1717" s="50" t="s">
        <v>1678</v>
      </c>
      <c r="H1717" s="50" t="s">
        <v>1678</v>
      </c>
      <c r="I1717" s="51"/>
      <c r="J1717" s="52">
        <v>30</v>
      </c>
      <c r="K1717" s="52"/>
      <c r="L1717" s="53">
        <v>43718</v>
      </c>
      <c r="M1717" s="54">
        <f t="shared" si="773"/>
        <v>2</v>
      </c>
      <c r="N1717" s="52">
        <f t="shared" si="774"/>
        <v>37</v>
      </c>
      <c r="O1717" s="55">
        <f t="shared" ca="1" si="775"/>
        <v>37</v>
      </c>
      <c r="P1717" s="55" t="str">
        <f t="shared" ca="1" si="776"/>
        <v>2019.9</v>
      </c>
      <c r="Q1717" s="56">
        <f t="shared" si="777"/>
        <v>2097.7950865271896</v>
      </c>
      <c r="R1717" s="52">
        <f t="shared" ca="1" si="778"/>
        <v>-62</v>
      </c>
      <c r="S1717" s="52"/>
      <c r="T1717" s="52" t="str">
        <f t="shared" ca="1" si="779"/>
        <v/>
      </c>
      <c r="U1717" s="57" t="s">
        <v>178</v>
      </c>
      <c r="V1717" s="58">
        <f t="shared" ca="1" si="780"/>
        <v>0</v>
      </c>
      <c r="W1717" s="59"/>
      <c r="X1717" s="60"/>
      <c r="Y1717" s="61">
        <v>2097.7950865271896</v>
      </c>
      <c r="Z1717" s="56">
        <f t="shared" ca="1" si="787"/>
        <v>0</v>
      </c>
      <c r="AA1717" s="56">
        <f t="shared" ca="1" si="787"/>
        <v>0</v>
      </c>
      <c r="AB1717" s="56">
        <f t="shared" ca="1" si="787"/>
        <v>0</v>
      </c>
      <c r="AC1717" s="56">
        <f t="shared" ca="1" si="787"/>
        <v>0</v>
      </c>
      <c r="AD1717" s="56">
        <f t="shared" ca="1" si="787"/>
        <v>0</v>
      </c>
      <c r="AE1717" s="56">
        <f t="shared" ca="1" si="787"/>
        <v>0</v>
      </c>
      <c r="AF1717" s="56">
        <f t="shared" ca="1" si="787"/>
        <v>0</v>
      </c>
      <c r="AG1717" s="56">
        <f t="shared" ca="1" si="787"/>
        <v>0</v>
      </c>
      <c r="AH1717" s="56">
        <f t="shared" ca="1" si="787"/>
        <v>0</v>
      </c>
      <c r="AI1717" s="56">
        <f t="shared" ca="1" si="787"/>
        <v>0</v>
      </c>
      <c r="AJ1717" s="56">
        <f t="shared" ca="1" si="788"/>
        <v>0</v>
      </c>
      <c r="AK1717" s="56">
        <f t="shared" ca="1" si="788"/>
        <v>0</v>
      </c>
      <c r="AL1717" s="56">
        <f t="shared" ca="1" si="788"/>
        <v>0</v>
      </c>
      <c r="AM1717" s="56">
        <f t="shared" ca="1" si="788"/>
        <v>0</v>
      </c>
      <c r="AN1717" s="56">
        <f t="shared" ca="1" si="788"/>
        <v>0</v>
      </c>
      <c r="AO1717" s="56">
        <f t="shared" ca="1" si="788"/>
        <v>0</v>
      </c>
      <c r="AP1717" s="56">
        <f t="shared" ca="1" si="788"/>
        <v>0</v>
      </c>
      <c r="AQ1717" s="56">
        <f t="shared" ca="1" si="788"/>
        <v>0</v>
      </c>
      <c r="AR1717" s="56">
        <f t="shared" ca="1" si="788"/>
        <v>2097.7950865271896</v>
      </c>
      <c r="AS1717" s="56">
        <f t="shared" ca="1" si="788"/>
        <v>0</v>
      </c>
      <c r="AT1717" s="56">
        <f t="shared" ca="1" si="789"/>
        <v>0</v>
      </c>
      <c r="AU1717" s="56">
        <f t="shared" ca="1" si="789"/>
        <v>0</v>
      </c>
      <c r="AV1717" s="56">
        <f t="shared" ca="1" si="789"/>
        <v>0</v>
      </c>
      <c r="AW1717" s="56">
        <f t="shared" ca="1" si="789"/>
        <v>0</v>
      </c>
      <c r="AX1717" s="56">
        <f t="shared" ca="1" si="789"/>
        <v>0</v>
      </c>
      <c r="AY1717" s="56">
        <f t="shared" ca="1" si="789"/>
        <v>0</v>
      </c>
      <c r="AZ1717" s="56">
        <f t="shared" ca="1" si="789"/>
        <v>0</v>
      </c>
      <c r="BA1717" s="56">
        <f t="shared" ca="1" si="789"/>
        <v>0</v>
      </c>
      <c r="BB1717" s="56">
        <f t="shared" ca="1" si="789"/>
        <v>0</v>
      </c>
      <c r="BC1717" s="56">
        <f t="shared" ca="1" si="789"/>
        <v>0</v>
      </c>
      <c r="BD1717" s="56">
        <f t="shared" ca="1" si="789"/>
        <v>0</v>
      </c>
      <c r="BE1717" s="56">
        <f t="shared" ca="1" si="789"/>
        <v>0</v>
      </c>
      <c r="BF1717" s="56">
        <f t="shared" ca="1" si="789"/>
        <v>0</v>
      </c>
      <c r="BG1717" s="56">
        <f t="shared" ca="1" si="789"/>
        <v>0</v>
      </c>
      <c r="BH1717" s="1"/>
    </row>
    <row r="1718" spans="2:60" s="4" customFormat="1" ht="12" customHeight="1" x14ac:dyDescent="0.2">
      <c r="B1718" s="3" t="s">
        <v>1688</v>
      </c>
      <c r="C1718" s="4" t="s">
        <v>1688</v>
      </c>
      <c r="E1718" s="62"/>
      <c r="F1718" s="63" t="s">
        <v>1678</v>
      </c>
      <c r="G1718" s="50" t="s">
        <v>1678</v>
      </c>
      <c r="H1718" s="50" t="s">
        <v>1678</v>
      </c>
      <c r="I1718" s="51"/>
      <c r="J1718" s="52">
        <v>30</v>
      </c>
      <c r="K1718" s="52"/>
      <c r="L1718" s="53">
        <v>43725</v>
      </c>
      <c r="M1718" s="54">
        <f t="shared" si="773"/>
        <v>2</v>
      </c>
      <c r="N1718" s="52">
        <f t="shared" si="774"/>
        <v>38</v>
      </c>
      <c r="O1718" s="55">
        <f t="shared" ca="1" si="775"/>
        <v>38</v>
      </c>
      <c r="P1718" s="55" t="str">
        <f t="shared" ca="1" si="776"/>
        <v>2019.9</v>
      </c>
      <c r="Q1718" s="56">
        <f t="shared" si="777"/>
        <v>2097.7950865271896</v>
      </c>
      <c r="R1718" s="52">
        <f t="shared" ca="1" si="778"/>
        <v>-69</v>
      </c>
      <c r="S1718" s="52"/>
      <c r="T1718" s="52" t="str">
        <f t="shared" ca="1" si="779"/>
        <v/>
      </c>
      <c r="U1718" s="57" t="s">
        <v>178</v>
      </c>
      <c r="V1718" s="58">
        <f t="shared" ca="1" si="780"/>
        <v>0</v>
      </c>
      <c r="W1718" s="59"/>
      <c r="X1718" s="60"/>
      <c r="Y1718" s="61">
        <v>2097.7950865271896</v>
      </c>
      <c r="Z1718" s="56">
        <f t="shared" ca="1" si="787"/>
        <v>0</v>
      </c>
      <c r="AA1718" s="56">
        <f t="shared" ca="1" si="787"/>
        <v>0</v>
      </c>
      <c r="AB1718" s="56">
        <f t="shared" ca="1" si="787"/>
        <v>0</v>
      </c>
      <c r="AC1718" s="56">
        <f t="shared" ca="1" si="787"/>
        <v>0</v>
      </c>
      <c r="AD1718" s="56">
        <f t="shared" ca="1" si="787"/>
        <v>0</v>
      </c>
      <c r="AE1718" s="56">
        <f t="shared" ca="1" si="787"/>
        <v>0</v>
      </c>
      <c r="AF1718" s="56">
        <f t="shared" ca="1" si="787"/>
        <v>0</v>
      </c>
      <c r="AG1718" s="56">
        <f t="shared" ca="1" si="787"/>
        <v>0</v>
      </c>
      <c r="AH1718" s="56">
        <f t="shared" ca="1" si="787"/>
        <v>0</v>
      </c>
      <c r="AI1718" s="56">
        <f t="shared" ca="1" si="787"/>
        <v>0</v>
      </c>
      <c r="AJ1718" s="56">
        <f t="shared" ca="1" si="788"/>
        <v>0</v>
      </c>
      <c r="AK1718" s="56">
        <f t="shared" ca="1" si="788"/>
        <v>0</v>
      </c>
      <c r="AL1718" s="56">
        <f t="shared" ca="1" si="788"/>
        <v>0</v>
      </c>
      <c r="AM1718" s="56">
        <f t="shared" ca="1" si="788"/>
        <v>0</v>
      </c>
      <c r="AN1718" s="56">
        <f t="shared" ca="1" si="788"/>
        <v>0</v>
      </c>
      <c r="AO1718" s="56">
        <f t="shared" ca="1" si="788"/>
        <v>0</v>
      </c>
      <c r="AP1718" s="56">
        <f t="shared" ca="1" si="788"/>
        <v>0</v>
      </c>
      <c r="AQ1718" s="56">
        <f t="shared" ca="1" si="788"/>
        <v>0</v>
      </c>
      <c r="AR1718" s="56">
        <f t="shared" ca="1" si="788"/>
        <v>0</v>
      </c>
      <c r="AS1718" s="56">
        <f t="shared" ca="1" si="788"/>
        <v>2097.7950865271896</v>
      </c>
      <c r="AT1718" s="56">
        <f t="shared" ca="1" si="789"/>
        <v>0</v>
      </c>
      <c r="AU1718" s="56">
        <f t="shared" ca="1" si="789"/>
        <v>0</v>
      </c>
      <c r="AV1718" s="56">
        <f t="shared" ca="1" si="789"/>
        <v>0</v>
      </c>
      <c r="AW1718" s="56">
        <f t="shared" ca="1" si="789"/>
        <v>0</v>
      </c>
      <c r="AX1718" s="56">
        <f t="shared" ca="1" si="789"/>
        <v>0</v>
      </c>
      <c r="AY1718" s="56">
        <f t="shared" ca="1" si="789"/>
        <v>0</v>
      </c>
      <c r="AZ1718" s="56">
        <f t="shared" ca="1" si="789"/>
        <v>0</v>
      </c>
      <c r="BA1718" s="56">
        <f t="shared" ca="1" si="789"/>
        <v>0</v>
      </c>
      <c r="BB1718" s="56">
        <f t="shared" ca="1" si="789"/>
        <v>0</v>
      </c>
      <c r="BC1718" s="56">
        <f t="shared" ca="1" si="789"/>
        <v>0</v>
      </c>
      <c r="BD1718" s="56">
        <f t="shared" ca="1" si="789"/>
        <v>0</v>
      </c>
      <c r="BE1718" s="56">
        <f t="shared" ca="1" si="789"/>
        <v>0</v>
      </c>
      <c r="BF1718" s="56">
        <f t="shared" ca="1" si="789"/>
        <v>0</v>
      </c>
      <c r="BG1718" s="56">
        <f t="shared" ca="1" si="789"/>
        <v>0</v>
      </c>
      <c r="BH1718" s="1"/>
    </row>
    <row r="1719" spans="2:60" s="4" customFormat="1" ht="12" customHeight="1" x14ac:dyDescent="0.2">
      <c r="B1719" s="3" t="s">
        <v>1688</v>
      </c>
      <c r="C1719" s="4" t="s">
        <v>1688</v>
      </c>
      <c r="E1719" s="62"/>
      <c r="F1719" s="63" t="s">
        <v>1678</v>
      </c>
      <c r="G1719" s="50" t="s">
        <v>1678</v>
      </c>
      <c r="H1719" s="50" t="s">
        <v>1678</v>
      </c>
      <c r="I1719" s="51"/>
      <c r="J1719" s="52">
        <v>30</v>
      </c>
      <c r="K1719" s="52"/>
      <c r="L1719" s="53">
        <v>43732</v>
      </c>
      <c r="M1719" s="54">
        <f t="shared" si="773"/>
        <v>2</v>
      </c>
      <c r="N1719" s="52">
        <f t="shared" si="774"/>
        <v>39</v>
      </c>
      <c r="O1719" s="55">
        <f t="shared" ca="1" si="775"/>
        <v>39</v>
      </c>
      <c r="P1719" s="55" t="str">
        <f t="shared" ca="1" si="776"/>
        <v>2019.9</v>
      </c>
      <c r="Q1719" s="56">
        <f t="shared" si="777"/>
        <v>2097.7950865271896</v>
      </c>
      <c r="R1719" s="52">
        <f t="shared" ca="1" si="778"/>
        <v>-76</v>
      </c>
      <c r="S1719" s="52"/>
      <c r="T1719" s="52" t="str">
        <f t="shared" ca="1" si="779"/>
        <v/>
      </c>
      <c r="U1719" s="57" t="s">
        <v>178</v>
      </c>
      <c r="V1719" s="58">
        <f t="shared" ca="1" si="780"/>
        <v>0</v>
      </c>
      <c r="W1719" s="59"/>
      <c r="X1719" s="60"/>
      <c r="Y1719" s="61">
        <v>2097.7950865271896</v>
      </c>
      <c r="Z1719" s="56">
        <f t="shared" ca="1" si="787"/>
        <v>0</v>
      </c>
      <c r="AA1719" s="56">
        <f t="shared" ca="1" si="787"/>
        <v>0</v>
      </c>
      <c r="AB1719" s="56">
        <f t="shared" ca="1" si="787"/>
        <v>0</v>
      </c>
      <c r="AC1719" s="56">
        <f t="shared" ca="1" si="787"/>
        <v>0</v>
      </c>
      <c r="AD1719" s="56">
        <f t="shared" ca="1" si="787"/>
        <v>0</v>
      </c>
      <c r="AE1719" s="56">
        <f t="shared" ca="1" si="787"/>
        <v>0</v>
      </c>
      <c r="AF1719" s="56">
        <f t="shared" ca="1" si="787"/>
        <v>0</v>
      </c>
      <c r="AG1719" s="56">
        <f t="shared" ca="1" si="787"/>
        <v>0</v>
      </c>
      <c r="AH1719" s="56">
        <f t="shared" ca="1" si="787"/>
        <v>0</v>
      </c>
      <c r="AI1719" s="56">
        <f t="shared" ca="1" si="787"/>
        <v>0</v>
      </c>
      <c r="AJ1719" s="56">
        <f t="shared" ca="1" si="788"/>
        <v>0</v>
      </c>
      <c r="AK1719" s="56">
        <f t="shared" ca="1" si="788"/>
        <v>0</v>
      </c>
      <c r="AL1719" s="56">
        <f t="shared" ca="1" si="788"/>
        <v>0</v>
      </c>
      <c r="AM1719" s="56">
        <f t="shared" ca="1" si="788"/>
        <v>0</v>
      </c>
      <c r="AN1719" s="56">
        <f t="shared" ca="1" si="788"/>
        <v>0</v>
      </c>
      <c r="AO1719" s="56">
        <f t="shared" ca="1" si="788"/>
        <v>0</v>
      </c>
      <c r="AP1719" s="56">
        <f t="shared" ca="1" si="788"/>
        <v>0</v>
      </c>
      <c r="AQ1719" s="56">
        <f t="shared" ca="1" si="788"/>
        <v>0</v>
      </c>
      <c r="AR1719" s="56">
        <f t="shared" ca="1" si="788"/>
        <v>0</v>
      </c>
      <c r="AS1719" s="56">
        <f t="shared" ca="1" si="788"/>
        <v>0</v>
      </c>
      <c r="AT1719" s="56">
        <f t="shared" ca="1" si="789"/>
        <v>2097.7950865271896</v>
      </c>
      <c r="AU1719" s="56">
        <f t="shared" ca="1" si="789"/>
        <v>0</v>
      </c>
      <c r="AV1719" s="56">
        <f t="shared" ca="1" si="789"/>
        <v>0</v>
      </c>
      <c r="AW1719" s="56">
        <f t="shared" ca="1" si="789"/>
        <v>0</v>
      </c>
      <c r="AX1719" s="56">
        <f t="shared" ca="1" si="789"/>
        <v>0</v>
      </c>
      <c r="AY1719" s="56">
        <f t="shared" ca="1" si="789"/>
        <v>0</v>
      </c>
      <c r="AZ1719" s="56">
        <f t="shared" ca="1" si="789"/>
        <v>0</v>
      </c>
      <c r="BA1719" s="56">
        <f t="shared" ca="1" si="789"/>
        <v>0</v>
      </c>
      <c r="BB1719" s="56">
        <f t="shared" ca="1" si="789"/>
        <v>0</v>
      </c>
      <c r="BC1719" s="56">
        <f t="shared" ca="1" si="789"/>
        <v>0</v>
      </c>
      <c r="BD1719" s="56">
        <f t="shared" ca="1" si="789"/>
        <v>0</v>
      </c>
      <c r="BE1719" s="56">
        <f t="shared" ca="1" si="789"/>
        <v>0</v>
      </c>
      <c r="BF1719" s="56">
        <f t="shared" ca="1" si="789"/>
        <v>0</v>
      </c>
      <c r="BG1719" s="56">
        <f t="shared" ca="1" si="789"/>
        <v>0</v>
      </c>
      <c r="BH1719" s="1"/>
    </row>
    <row r="1720" spans="2:60" s="4" customFormat="1" ht="12" customHeight="1" x14ac:dyDescent="0.2">
      <c r="B1720" s="3" t="s">
        <v>1688</v>
      </c>
      <c r="C1720" s="4" t="s">
        <v>1688</v>
      </c>
      <c r="E1720" s="62"/>
      <c r="F1720" s="63" t="s">
        <v>1678</v>
      </c>
      <c r="G1720" s="50" t="s">
        <v>1678</v>
      </c>
      <c r="H1720" s="50" t="s">
        <v>1678</v>
      </c>
      <c r="I1720" s="51"/>
      <c r="J1720" s="52">
        <v>30</v>
      </c>
      <c r="K1720" s="52"/>
      <c r="L1720" s="53">
        <v>43739</v>
      </c>
      <c r="M1720" s="54">
        <f t="shared" si="773"/>
        <v>2</v>
      </c>
      <c r="N1720" s="52">
        <f t="shared" si="774"/>
        <v>40</v>
      </c>
      <c r="O1720" s="55">
        <f t="shared" ca="1" si="775"/>
        <v>40</v>
      </c>
      <c r="P1720" s="55" t="str">
        <f t="shared" ca="1" si="776"/>
        <v>2019.10</v>
      </c>
      <c r="Q1720" s="56">
        <f t="shared" si="777"/>
        <v>1678.2360692217512</v>
      </c>
      <c r="R1720" s="52">
        <f t="shared" ca="1" si="778"/>
        <v>-83</v>
      </c>
      <c r="S1720" s="52"/>
      <c r="T1720" s="52" t="str">
        <f t="shared" ca="1" si="779"/>
        <v/>
      </c>
      <c r="U1720" s="57" t="s">
        <v>178</v>
      </c>
      <c r="V1720" s="58">
        <f t="shared" ca="1" si="780"/>
        <v>0</v>
      </c>
      <c r="W1720" s="59"/>
      <c r="X1720" s="60"/>
      <c r="Y1720" s="61">
        <v>1678.2360692217512</v>
      </c>
      <c r="Z1720" s="56">
        <f t="shared" ca="1" si="787"/>
        <v>0</v>
      </c>
      <c r="AA1720" s="56">
        <f t="shared" ca="1" si="787"/>
        <v>0</v>
      </c>
      <c r="AB1720" s="56">
        <f t="shared" ca="1" si="787"/>
        <v>0</v>
      </c>
      <c r="AC1720" s="56">
        <f t="shared" ca="1" si="787"/>
        <v>0</v>
      </c>
      <c r="AD1720" s="56">
        <f t="shared" ca="1" si="787"/>
        <v>0</v>
      </c>
      <c r="AE1720" s="56">
        <f t="shared" ca="1" si="787"/>
        <v>0</v>
      </c>
      <c r="AF1720" s="56">
        <f t="shared" ca="1" si="787"/>
        <v>0</v>
      </c>
      <c r="AG1720" s="56">
        <f t="shared" ca="1" si="787"/>
        <v>0</v>
      </c>
      <c r="AH1720" s="56">
        <f t="shared" ca="1" si="787"/>
        <v>0</v>
      </c>
      <c r="AI1720" s="56">
        <f t="shared" ca="1" si="787"/>
        <v>0</v>
      </c>
      <c r="AJ1720" s="56">
        <f t="shared" ca="1" si="788"/>
        <v>0</v>
      </c>
      <c r="AK1720" s="56">
        <f t="shared" ca="1" si="788"/>
        <v>0</v>
      </c>
      <c r="AL1720" s="56">
        <f t="shared" ca="1" si="788"/>
        <v>0</v>
      </c>
      <c r="AM1720" s="56">
        <f t="shared" ca="1" si="788"/>
        <v>0</v>
      </c>
      <c r="AN1720" s="56">
        <f t="shared" ca="1" si="788"/>
        <v>0</v>
      </c>
      <c r="AO1720" s="56">
        <f t="shared" ca="1" si="788"/>
        <v>0</v>
      </c>
      <c r="AP1720" s="56">
        <f t="shared" ca="1" si="788"/>
        <v>0</v>
      </c>
      <c r="AQ1720" s="56">
        <f t="shared" ca="1" si="788"/>
        <v>0</v>
      </c>
      <c r="AR1720" s="56">
        <f t="shared" ca="1" si="788"/>
        <v>0</v>
      </c>
      <c r="AS1720" s="56">
        <f t="shared" ca="1" si="788"/>
        <v>0</v>
      </c>
      <c r="AT1720" s="56">
        <f t="shared" ca="1" si="789"/>
        <v>0</v>
      </c>
      <c r="AU1720" s="56">
        <f t="shared" ca="1" si="789"/>
        <v>1678.2360692217512</v>
      </c>
      <c r="AV1720" s="56">
        <f t="shared" ca="1" si="789"/>
        <v>0</v>
      </c>
      <c r="AW1720" s="56">
        <f t="shared" ca="1" si="789"/>
        <v>0</v>
      </c>
      <c r="AX1720" s="56">
        <f t="shared" ca="1" si="789"/>
        <v>0</v>
      </c>
      <c r="AY1720" s="56">
        <f t="shared" ca="1" si="789"/>
        <v>0</v>
      </c>
      <c r="AZ1720" s="56">
        <f t="shared" ca="1" si="789"/>
        <v>0</v>
      </c>
      <c r="BA1720" s="56">
        <f t="shared" ca="1" si="789"/>
        <v>0</v>
      </c>
      <c r="BB1720" s="56">
        <f t="shared" ca="1" si="789"/>
        <v>0</v>
      </c>
      <c r="BC1720" s="56">
        <f t="shared" ca="1" si="789"/>
        <v>0</v>
      </c>
      <c r="BD1720" s="56">
        <f t="shared" ca="1" si="789"/>
        <v>0</v>
      </c>
      <c r="BE1720" s="56">
        <f t="shared" ca="1" si="789"/>
        <v>0</v>
      </c>
      <c r="BF1720" s="56">
        <f t="shared" ca="1" si="789"/>
        <v>0</v>
      </c>
      <c r="BG1720" s="56">
        <f t="shared" ca="1" si="789"/>
        <v>0</v>
      </c>
      <c r="BH1720" s="1"/>
    </row>
    <row r="1721" spans="2:60" s="4" customFormat="1" ht="12" customHeight="1" x14ac:dyDescent="0.2">
      <c r="B1721" s="3" t="s">
        <v>1688</v>
      </c>
      <c r="C1721" s="4" t="s">
        <v>1688</v>
      </c>
      <c r="E1721" s="62"/>
      <c r="F1721" s="63" t="s">
        <v>1678</v>
      </c>
      <c r="G1721" s="50" t="s">
        <v>1678</v>
      </c>
      <c r="H1721" s="50" t="s">
        <v>1678</v>
      </c>
      <c r="I1721" s="51"/>
      <c r="J1721" s="52">
        <v>30</v>
      </c>
      <c r="K1721" s="52"/>
      <c r="L1721" s="53">
        <v>43746</v>
      </c>
      <c r="M1721" s="54">
        <f t="shared" si="773"/>
        <v>2</v>
      </c>
      <c r="N1721" s="52">
        <f t="shared" si="774"/>
        <v>41</v>
      </c>
      <c r="O1721" s="55">
        <f t="shared" ca="1" si="775"/>
        <v>41</v>
      </c>
      <c r="P1721" s="55" t="str">
        <f t="shared" ca="1" si="776"/>
        <v>2019.10</v>
      </c>
      <c r="Q1721" s="56">
        <f t="shared" si="777"/>
        <v>1678.2360692217512</v>
      </c>
      <c r="R1721" s="52">
        <f t="shared" ca="1" si="778"/>
        <v>-90</v>
      </c>
      <c r="S1721" s="52"/>
      <c r="T1721" s="52" t="str">
        <f t="shared" ca="1" si="779"/>
        <v/>
      </c>
      <c r="U1721" s="57" t="s">
        <v>178</v>
      </c>
      <c r="V1721" s="58">
        <f t="shared" ca="1" si="780"/>
        <v>0</v>
      </c>
      <c r="W1721" s="59"/>
      <c r="X1721" s="60"/>
      <c r="Y1721" s="61">
        <v>1678.2360692217512</v>
      </c>
      <c r="Z1721" s="56">
        <f t="shared" ca="1" si="787"/>
        <v>0</v>
      </c>
      <c r="AA1721" s="56">
        <f t="shared" ca="1" si="787"/>
        <v>0</v>
      </c>
      <c r="AB1721" s="56">
        <f t="shared" ca="1" si="787"/>
        <v>0</v>
      </c>
      <c r="AC1721" s="56">
        <f t="shared" ca="1" si="787"/>
        <v>0</v>
      </c>
      <c r="AD1721" s="56">
        <f t="shared" ca="1" si="787"/>
        <v>0</v>
      </c>
      <c r="AE1721" s="56">
        <f t="shared" ca="1" si="787"/>
        <v>0</v>
      </c>
      <c r="AF1721" s="56">
        <f t="shared" ca="1" si="787"/>
        <v>0</v>
      </c>
      <c r="AG1721" s="56">
        <f t="shared" ca="1" si="787"/>
        <v>0</v>
      </c>
      <c r="AH1721" s="56">
        <f t="shared" ca="1" si="787"/>
        <v>0</v>
      </c>
      <c r="AI1721" s="56">
        <f t="shared" ca="1" si="787"/>
        <v>0</v>
      </c>
      <c r="AJ1721" s="56">
        <f t="shared" ca="1" si="788"/>
        <v>0</v>
      </c>
      <c r="AK1721" s="56">
        <f t="shared" ca="1" si="788"/>
        <v>0</v>
      </c>
      <c r="AL1721" s="56">
        <f t="shared" ca="1" si="788"/>
        <v>0</v>
      </c>
      <c r="AM1721" s="56">
        <f t="shared" ca="1" si="788"/>
        <v>0</v>
      </c>
      <c r="AN1721" s="56">
        <f t="shared" ca="1" si="788"/>
        <v>0</v>
      </c>
      <c r="AO1721" s="56">
        <f t="shared" ca="1" si="788"/>
        <v>0</v>
      </c>
      <c r="AP1721" s="56">
        <f t="shared" ca="1" si="788"/>
        <v>0</v>
      </c>
      <c r="AQ1721" s="56">
        <f t="shared" ca="1" si="788"/>
        <v>0</v>
      </c>
      <c r="AR1721" s="56">
        <f t="shared" ca="1" si="788"/>
        <v>0</v>
      </c>
      <c r="AS1721" s="56">
        <f t="shared" ca="1" si="788"/>
        <v>0</v>
      </c>
      <c r="AT1721" s="56">
        <f t="shared" ca="1" si="789"/>
        <v>0</v>
      </c>
      <c r="AU1721" s="56">
        <f t="shared" ca="1" si="789"/>
        <v>0</v>
      </c>
      <c r="AV1721" s="56">
        <f t="shared" ca="1" si="789"/>
        <v>1678.2360692217512</v>
      </c>
      <c r="AW1721" s="56">
        <f t="shared" ca="1" si="789"/>
        <v>0</v>
      </c>
      <c r="AX1721" s="56">
        <f t="shared" ca="1" si="789"/>
        <v>0</v>
      </c>
      <c r="AY1721" s="56">
        <f t="shared" ca="1" si="789"/>
        <v>0</v>
      </c>
      <c r="AZ1721" s="56">
        <f t="shared" ca="1" si="789"/>
        <v>0</v>
      </c>
      <c r="BA1721" s="56">
        <f t="shared" ca="1" si="789"/>
        <v>0</v>
      </c>
      <c r="BB1721" s="56">
        <f t="shared" ca="1" si="789"/>
        <v>0</v>
      </c>
      <c r="BC1721" s="56">
        <f t="shared" ca="1" si="789"/>
        <v>0</v>
      </c>
      <c r="BD1721" s="56">
        <f t="shared" ca="1" si="789"/>
        <v>0</v>
      </c>
      <c r="BE1721" s="56">
        <f t="shared" ca="1" si="789"/>
        <v>0</v>
      </c>
      <c r="BF1721" s="56">
        <f t="shared" ca="1" si="789"/>
        <v>0</v>
      </c>
      <c r="BG1721" s="56">
        <f t="shared" ca="1" si="789"/>
        <v>0</v>
      </c>
      <c r="BH1721" s="1"/>
    </row>
    <row r="1722" spans="2:60" s="4" customFormat="1" ht="12" customHeight="1" x14ac:dyDescent="0.2">
      <c r="B1722" s="3" t="s">
        <v>1688</v>
      </c>
      <c r="C1722" s="4" t="s">
        <v>1688</v>
      </c>
      <c r="E1722" s="62"/>
      <c r="F1722" s="63" t="s">
        <v>1678</v>
      </c>
      <c r="G1722" s="50" t="s">
        <v>1678</v>
      </c>
      <c r="H1722" s="50" t="s">
        <v>1678</v>
      </c>
      <c r="I1722" s="51"/>
      <c r="J1722" s="52">
        <v>30</v>
      </c>
      <c r="K1722" s="52"/>
      <c r="L1722" s="53">
        <v>43753</v>
      </c>
      <c r="M1722" s="54">
        <f t="shared" si="773"/>
        <v>2</v>
      </c>
      <c r="N1722" s="52">
        <f t="shared" si="774"/>
        <v>42</v>
      </c>
      <c r="O1722" s="55">
        <f t="shared" ca="1" si="775"/>
        <v>42</v>
      </c>
      <c r="P1722" s="55" t="str">
        <f t="shared" ca="1" si="776"/>
        <v>2019.10</v>
      </c>
      <c r="Q1722" s="56">
        <f t="shared" si="777"/>
        <v>1678.2360692217512</v>
      </c>
      <c r="R1722" s="52">
        <f t="shared" ca="1" si="778"/>
        <v>-97</v>
      </c>
      <c r="S1722" s="52"/>
      <c r="T1722" s="52" t="str">
        <f t="shared" ca="1" si="779"/>
        <v/>
      </c>
      <c r="U1722" s="57" t="s">
        <v>178</v>
      </c>
      <c r="V1722" s="58">
        <f t="shared" ca="1" si="780"/>
        <v>0</v>
      </c>
      <c r="W1722" s="59"/>
      <c r="X1722" s="60"/>
      <c r="Y1722" s="61">
        <v>1678.2360692217512</v>
      </c>
      <c r="Z1722" s="56">
        <f t="shared" ca="1" si="787"/>
        <v>0</v>
      </c>
      <c r="AA1722" s="56">
        <f t="shared" ca="1" si="787"/>
        <v>0</v>
      </c>
      <c r="AB1722" s="56">
        <f t="shared" ca="1" si="787"/>
        <v>0</v>
      </c>
      <c r="AC1722" s="56">
        <f t="shared" ca="1" si="787"/>
        <v>0</v>
      </c>
      <c r="AD1722" s="56">
        <f t="shared" ca="1" si="787"/>
        <v>0</v>
      </c>
      <c r="AE1722" s="56">
        <f t="shared" ca="1" si="787"/>
        <v>0</v>
      </c>
      <c r="AF1722" s="56">
        <f t="shared" ca="1" si="787"/>
        <v>0</v>
      </c>
      <c r="AG1722" s="56">
        <f t="shared" ca="1" si="787"/>
        <v>0</v>
      </c>
      <c r="AH1722" s="56">
        <f t="shared" ca="1" si="787"/>
        <v>0</v>
      </c>
      <c r="AI1722" s="56">
        <f t="shared" ca="1" si="787"/>
        <v>0</v>
      </c>
      <c r="AJ1722" s="56">
        <f t="shared" ca="1" si="788"/>
        <v>0</v>
      </c>
      <c r="AK1722" s="56">
        <f t="shared" ca="1" si="788"/>
        <v>0</v>
      </c>
      <c r="AL1722" s="56">
        <f t="shared" ca="1" si="788"/>
        <v>0</v>
      </c>
      <c r="AM1722" s="56">
        <f t="shared" ca="1" si="788"/>
        <v>0</v>
      </c>
      <c r="AN1722" s="56">
        <f t="shared" ca="1" si="788"/>
        <v>0</v>
      </c>
      <c r="AO1722" s="56">
        <f t="shared" ca="1" si="788"/>
        <v>0</v>
      </c>
      <c r="AP1722" s="56">
        <f t="shared" ca="1" si="788"/>
        <v>0</v>
      </c>
      <c r="AQ1722" s="56">
        <f t="shared" ca="1" si="788"/>
        <v>0</v>
      </c>
      <c r="AR1722" s="56">
        <f t="shared" ca="1" si="788"/>
        <v>0</v>
      </c>
      <c r="AS1722" s="56">
        <f t="shared" ca="1" si="788"/>
        <v>0</v>
      </c>
      <c r="AT1722" s="56">
        <f t="shared" ca="1" si="789"/>
        <v>0</v>
      </c>
      <c r="AU1722" s="56">
        <f t="shared" ca="1" si="789"/>
        <v>0</v>
      </c>
      <c r="AV1722" s="56">
        <f t="shared" ca="1" si="789"/>
        <v>0</v>
      </c>
      <c r="AW1722" s="56">
        <f t="shared" ca="1" si="789"/>
        <v>1678.2360692217512</v>
      </c>
      <c r="AX1722" s="56">
        <f t="shared" ca="1" si="789"/>
        <v>0</v>
      </c>
      <c r="AY1722" s="56">
        <f t="shared" ca="1" si="789"/>
        <v>0</v>
      </c>
      <c r="AZ1722" s="56">
        <f t="shared" ca="1" si="789"/>
        <v>0</v>
      </c>
      <c r="BA1722" s="56">
        <f t="shared" ca="1" si="789"/>
        <v>0</v>
      </c>
      <c r="BB1722" s="56">
        <f t="shared" ca="1" si="789"/>
        <v>0</v>
      </c>
      <c r="BC1722" s="56">
        <f t="shared" ca="1" si="789"/>
        <v>0</v>
      </c>
      <c r="BD1722" s="56">
        <f t="shared" ca="1" si="789"/>
        <v>0</v>
      </c>
      <c r="BE1722" s="56">
        <f t="shared" ca="1" si="789"/>
        <v>0</v>
      </c>
      <c r="BF1722" s="56">
        <f t="shared" ca="1" si="789"/>
        <v>0</v>
      </c>
      <c r="BG1722" s="56">
        <f t="shared" ca="1" si="789"/>
        <v>0</v>
      </c>
      <c r="BH1722" s="1"/>
    </row>
    <row r="1723" spans="2:60" s="4" customFormat="1" ht="12" customHeight="1" x14ac:dyDescent="0.2">
      <c r="B1723" s="3" t="s">
        <v>1688</v>
      </c>
      <c r="C1723" s="4" t="s">
        <v>1688</v>
      </c>
      <c r="E1723" s="62"/>
      <c r="F1723" s="63" t="s">
        <v>1678</v>
      </c>
      <c r="G1723" s="50" t="s">
        <v>1678</v>
      </c>
      <c r="H1723" s="50" t="s">
        <v>1678</v>
      </c>
      <c r="I1723" s="51"/>
      <c r="J1723" s="52">
        <v>30</v>
      </c>
      <c r="K1723" s="52"/>
      <c r="L1723" s="53">
        <v>43760</v>
      </c>
      <c r="M1723" s="54">
        <f t="shared" si="773"/>
        <v>2</v>
      </c>
      <c r="N1723" s="52">
        <f t="shared" si="774"/>
        <v>43</v>
      </c>
      <c r="O1723" s="55">
        <f t="shared" ca="1" si="775"/>
        <v>43</v>
      </c>
      <c r="P1723" s="55" t="str">
        <f t="shared" ca="1" si="776"/>
        <v>2019.10</v>
      </c>
      <c r="Q1723" s="56">
        <f t="shared" si="777"/>
        <v>1678.2360692217512</v>
      </c>
      <c r="R1723" s="52">
        <f t="shared" ca="1" si="778"/>
        <v>-104</v>
      </c>
      <c r="S1723" s="52"/>
      <c r="T1723" s="52" t="str">
        <f t="shared" ca="1" si="779"/>
        <v/>
      </c>
      <c r="U1723" s="57" t="s">
        <v>178</v>
      </c>
      <c r="V1723" s="58">
        <f t="shared" ca="1" si="780"/>
        <v>0</v>
      </c>
      <c r="W1723" s="59"/>
      <c r="X1723" s="60"/>
      <c r="Y1723" s="61">
        <v>1678.2360692217512</v>
      </c>
      <c r="Z1723" s="56">
        <f t="shared" ca="1" si="787"/>
        <v>0</v>
      </c>
      <c r="AA1723" s="56">
        <f t="shared" ca="1" si="787"/>
        <v>0</v>
      </c>
      <c r="AB1723" s="56">
        <f t="shared" ca="1" si="787"/>
        <v>0</v>
      </c>
      <c r="AC1723" s="56">
        <f t="shared" ca="1" si="787"/>
        <v>0</v>
      </c>
      <c r="AD1723" s="56">
        <f t="shared" ca="1" si="787"/>
        <v>0</v>
      </c>
      <c r="AE1723" s="56">
        <f t="shared" ca="1" si="787"/>
        <v>0</v>
      </c>
      <c r="AF1723" s="56">
        <f t="shared" ca="1" si="787"/>
        <v>0</v>
      </c>
      <c r="AG1723" s="56">
        <f t="shared" ca="1" si="787"/>
        <v>0</v>
      </c>
      <c r="AH1723" s="56">
        <f t="shared" ca="1" si="787"/>
        <v>0</v>
      </c>
      <c r="AI1723" s="56">
        <f t="shared" ca="1" si="787"/>
        <v>0</v>
      </c>
      <c r="AJ1723" s="56">
        <f t="shared" ca="1" si="788"/>
        <v>0</v>
      </c>
      <c r="AK1723" s="56">
        <f t="shared" ca="1" si="788"/>
        <v>0</v>
      </c>
      <c r="AL1723" s="56">
        <f t="shared" ca="1" si="788"/>
        <v>0</v>
      </c>
      <c r="AM1723" s="56">
        <f t="shared" ca="1" si="788"/>
        <v>0</v>
      </c>
      <c r="AN1723" s="56">
        <f t="shared" ca="1" si="788"/>
        <v>0</v>
      </c>
      <c r="AO1723" s="56">
        <f t="shared" ca="1" si="788"/>
        <v>0</v>
      </c>
      <c r="AP1723" s="56">
        <f t="shared" ca="1" si="788"/>
        <v>0</v>
      </c>
      <c r="AQ1723" s="56">
        <f t="shared" ca="1" si="788"/>
        <v>0</v>
      </c>
      <c r="AR1723" s="56">
        <f t="shared" ca="1" si="788"/>
        <v>0</v>
      </c>
      <c r="AS1723" s="56">
        <f t="shared" ca="1" si="788"/>
        <v>0</v>
      </c>
      <c r="AT1723" s="56">
        <f t="shared" ca="1" si="789"/>
        <v>0</v>
      </c>
      <c r="AU1723" s="56">
        <f t="shared" ca="1" si="789"/>
        <v>0</v>
      </c>
      <c r="AV1723" s="56">
        <f t="shared" ca="1" si="789"/>
        <v>0</v>
      </c>
      <c r="AW1723" s="56">
        <f t="shared" ca="1" si="789"/>
        <v>0</v>
      </c>
      <c r="AX1723" s="56">
        <f t="shared" ca="1" si="789"/>
        <v>1678.2360692217512</v>
      </c>
      <c r="AY1723" s="56">
        <f t="shared" ca="1" si="789"/>
        <v>0</v>
      </c>
      <c r="AZ1723" s="56">
        <f t="shared" ca="1" si="789"/>
        <v>0</v>
      </c>
      <c r="BA1723" s="56">
        <f t="shared" ca="1" si="789"/>
        <v>0</v>
      </c>
      <c r="BB1723" s="56">
        <f t="shared" ca="1" si="789"/>
        <v>0</v>
      </c>
      <c r="BC1723" s="56">
        <f t="shared" ca="1" si="789"/>
        <v>0</v>
      </c>
      <c r="BD1723" s="56">
        <f t="shared" ca="1" si="789"/>
        <v>0</v>
      </c>
      <c r="BE1723" s="56">
        <f t="shared" ca="1" si="789"/>
        <v>0</v>
      </c>
      <c r="BF1723" s="56">
        <f t="shared" ca="1" si="789"/>
        <v>0</v>
      </c>
      <c r="BG1723" s="56">
        <f t="shared" ca="1" si="789"/>
        <v>0</v>
      </c>
      <c r="BH1723" s="1"/>
    </row>
    <row r="1724" spans="2:60" s="4" customFormat="1" ht="12" customHeight="1" x14ac:dyDescent="0.2">
      <c r="B1724" s="3" t="s">
        <v>1688</v>
      </c>
      <c r="C1724" s="4" t="s">
        <v>1688</v>
      </c>
      <c r="E1724" s="62"/>
      <c r="F1724" s="63" t="s">
        <v>1678</v>
      </c>
      <c r="G1724" s="50" t="s">
        <v>1678</v>
      </c>
      <c r="H1724" s="50" t="s">
        <v>1678</v>
      </c>
      <c r="I1724" s="51"/>
      <c r="J1724" s="52">
        <v>30</v>
      </c>
      <c r="K1724" s="52"/>
      <c r="L1724" s="53">
        <v>43767</v>
      </c>
      <c r="M1724" s="54">
        <f t="shared" si="773"/>
        <v>2</v>
      </c>
      <c r="N1724" s="52">
        <f t="shared" si="774"/>
        <v>44</v>
      </c>
      <c r="O1724" s="55">
        <f t="shared" ca="1" si="775"/>
        <v>44</v>
      </c>
      <c r="P1724" s="55" t="str">
        <f t="shared" ca="1" si="776"/>
        <v>2019.10</v>
      </c>
      <c r="Q1724" s="56">
        <f t="shared" si="777"/>
        <v>1678.2360692217512</v>
      </c>
      <c r="R1724" s="52">
        <f t="shared" ca="1" si="778"/>
        <v>-111</v>
      </c>
      <c r="S1724" s="52"/>
      <c r="T1724" s="52" t="str">
        <f t="shared" ca="1" si="779"/>
        <v/>
      </c>
      <c r="U1724" s="57" t="s">
        <v>178</v>
      </c>
      <c r="V1724" s="58">
        <f t="shared" ca="1" si="780"/>
        <v>0</v>
      </c>
      <c r="W1724" s="59"/>
      <c r="X1724" s="60"/>
      <c r="Y1724" s="61">
        <v>1678.2360692217512</v>
      </c>
      <c r="Z1724" s="56">
        <f t="shared" ref="Z1724:AI1732" ca="1" si="790">IF($O1724-WEEKNUM(Z$1815)=0,$Y1724,0)</f>
        <v>0</v>
      </c>
      <c r="AA1724" s="56">
        <f t="shared" ca="1" si="790"/>
        <v>0</v>
      </c>
      <c r="AB1724" s="56">
        <f t="shared" ca="1" si="790"/>
        <v>0</v>
      </c>
      <c r="AC1724" s="56">
        <f t="shared" ca="1" si="790"/>
        <v>0</v>
      </c>
      <c r="AD1724" s="56">
        <f t="shared" ca="1" si="790"/>
        <v>0</v>
      </c>
      <c r="AE1724" s="56">
        <f t="shared" ca="1" si="790"/>
        <v>0</v>
      </c>
      <c r="AF1724" s="56">
        <f t="shared" ca="1" si="790"/>
        <v>0</v>
      </c>
      <c r="AG1724" s="56">
        <f t="shared" ca="1" si="790"/>
        <v>0</v>
      </c>
      <c r="AH1724" s="56">
        <f t="shared" ca="1" si="790"/>
        <v>0</v>
      </c>
      <c r="AI1724" s="56">
        <f t="shared" ca="1" si="790"/>
        <v>0</v>
      </c>
      <c r="AJ1724" s="56">
        <f t="shared" ref="AJ1724:AS1732" ca="1" si="791">IF($O1724-WEEKNUM(AJ$1815)=0,$Y1724,0)</f>
        <v>0</v>
      </c>
      <c r="AK1724" s="56">
        <f t="shared" ca="1" si="791"/>
        <v>0</v>
      </c>
      <c r="AL1724" s="56">
        <f t="shared" ca="1" si="791"/>
        <v>0</v>
      </c>
      <c r="AM1724" s="56">
        <f t="shared" ca="1" si="791"/>
        <v>0</v>
      </c>
      <c r="AN1724" s="56">
        <f t="shared" ca="1" si="791"/>
        <v>0</v>
      </c>
      <c r="AO1724" s="56">
        <f t="shared" ca="1" si="791"/>
        <v>0</v>
      </c>
      <c r="AP1724" s="56">
        <f t="shared" ca="1" si="791"/>
        <v>0</v>
      </c>
      <c r="AQ1724" s="56">
        <f t="shared" ca="1" si="791"/>
        <v>0</v>
      </c>
      <c r="AR1724" s="56">
        <f t="shared" ca="1" si="791"/>
        <v>0</v>
      </c>
      <c r="AS1724" s="56">
        <f t="shared" ca="1" si="791"/>
        <v>0</v>
      </c>
      <c r="AT1724" s="56">
        <f t="shared" ref="AT1724:BG1732" ca="1" si="792">IF($O1724-WEEKNUM(AT$1815)=0,$Y1724,0)</f>
        <v>0</v>
      </c>
      <c r="AU1724" s="56">
        <f t="shared" ca="1" si="792"/>
        <v>0</v>
      </c>
      <c r="AV1724" s="56">
        <f t="shared" ca="1" si="792"/>
        <v>0</v>
      </c>
      <c r="AW1724" s="56">
        <f t="shared" ca="1" si="792"/>
        <v>0</v>
      </c>
      <c r="AX1724" s="56">
        <f t="shared" ca="1" si="792"/>
        <v>0</v>
      </c>
      <c r="AY1724" s="56">
        <f t="shared" ca="1" si="792"/>
        <v>1678.2360692217512</v>
      </c>
      <c r="AZ1724" s="56">
        <f t="shared" ca="1" si="792"/>
        <v>0</v>
      </c>
      <c r="BA1724" s="56">
        <f t="shared" ca="1" si="792"/>
        <v>0</v>
      </c>
      <c r="BB1724" s="56">
        <f t="shared" ca="1" si="792"/>
        <v>0</v>
      </c>
      <c r="BC1724" s="56">
        <f t="shared" ca="1" si="792"/>
        <v>0</v>
      </c>
      <c r="BD1724" s="56">
        <f t="shared" ca="1" si="792"/>
        <v>0</v>
      </c>
      <c r="BE1724" s="56">
        <f t="shared" ca="1" si="792"/>
        <v>0</v>
      </c>
      <c r="BF1724" s="56">
        <f t="shared" ca="1" si="792"/>
        <v>0</v>
      </c>
      <c r="BG1724" s="56">
        <f t="shared" ca="1" si="792"/>
        <v>0</v>
      </c>
      <c r="BH1724" s="1"/>
    </row>
    <row r="1725" spans="2:60" s="4" customFormat="1" ht="12" customHeight="1" x14ac:dyDescent="0.2">
      <c r="B1725" s="3" t="s">
        <v>1688</v>
      </c>
      <c r="C1725" s="4" t="s">
        <v>1688</v>
      </c>
      <c r="E1725" s="62"/>
      <c r="F1725" s="63" t="s">
        <v>1678</v>
      </c>
      <c r="G1725" s="50" t="s">
        <v>1678</v>
      </c>
      <c r="H1725" s="50" t="s">
        <v>1678</v>
      </c>
      <c r="I1725" s="51"/>
      <c r="J1725" s="52">
        <v>30</v>
      </c>
      <c r="K1725" s="52"/>
      <c r="L1725" s="53">
        <v>43774</v>
      </c>
      <c r="M1725" s="54">
        <f t="shared" si="773"/>
        <v>2</v>
      </c>
      <c r="N1725" s="52">
        <f t="shared" si="774"/>
        <v>45</v>
      </c>
      <c r="O1725" s="55">
        <f t="shared" ca="1" si="775"/>
        <v>45</v>
      </c>
      <c r="P1725" s="55" t="str">
        <f t="shared" ca="1" si="776"/>
        <v>2019.11</v>
      </c>
      <c r="Q1725" s="56">
        <f t="shared" si="777"/>
        <v>2097.7950865271896</v>
      </c>
      <c r="R1725" s="52">
        <f t="shared" ca="1" si="778"/>
        <v>-118</v>
      </c>
      <c r="S1725" s="52"/>
      <c r="T1725" s="52" t="str">
        <f t="shared" ca="1" si="779"/>
        <v/>
      </c>
      <c r="U1725" s="57" t="s">
        <v>178</v>
      </c>
      <c r="V1725" s="58">
        <f t="shared" ca="1" si="780"/>
        <v>0</v>
      </c>
      <c r="W1725" s="59"/>
      <c r="X1725" s="60"/>
      <c r="Y1725" s="61">
        <v>2097.7950865271896</v>
      </c>
      <c r="Z1725" s="56">
        <f t="shared" ca="1" si="790"/>
        <v>0</v>
      </c>
      <c r="AA1725" s="56">
        <f t="shared" ca="1" si="790"/>
        <v>0</v>
      </c>
      <c r="AB1725" s="56">
        <f t="shared" ca="1" si="790"/>
        <v>0</v>
      </c>
      <c r="AC1725" s="56">
        <f t="shared" ca="1" si="790"/>
        <v>0</v>
      </c>
      <c r="AD1725" s="56">
        <f t="shared" ca="1" si="790"/>
        <v>0</v>
      </c>
      <c r="AE1725" s="56">
        <f t="shared" ca="1" si="790"/>
        <v>0</v>
      </c>
      <c r="AF1725" s="56">
        <f t="shared" ca="1" si="790"/>
        <v>0</v>
      </c>
      <c r="AG1725" s="56">
        <f t="shared" ca="1" si="790"/>
        <v>0</v>
      </c>
      <c r="AH1725" s="56">
        <f t="shared" ca="1" si="790"/>
        <v>0</v>
      </c>
      <c r="AI1725" s="56">
        <f t="shared" ca="1" si="790"/>
        <v>0</v>
      </c>
      <c r="AJ1725" s="56">
        <f t="shared" ca="1" si="791"/>
        <v>0</v>
      </c>
      <c r="AK1725" s="56">
        <f t="shared" ca="1" si="791"/>
        <v>0</v>
      </c>
      <c r="AL1725" s="56">
        <f t="shared" ca="1" si="791"/>
        <v>0</v>
      </c>
      <c r="AM1725" s="56">
        <f t="shared" ca="1" si="791"/>
        <v>0</v>
      </c>
      <c r="AN1725" s="56">
        <f t="shared" ca="1" si="791"/>
        <v>0</v>
      </c>
      <c r="AO1725" s="56">
        <f t="shared" ca="1" si="791"/>
        <v>0</v>
      </c>
      <c r="AP1725" s="56">
        <f t="shared" ca="1" si="791"/>
        <v>0</v>
      </c>
      <c r="AQ1725" s="56">
        <f t="shared" ca="1" si="791"/>
        <v>0</v>
      </c>
      <c r="AR1725" s="56">
        <f t="shared" ca="1" si="791"/>
        <v>0</v>
      </c>
      <c r="AS1725" s="56">
        <f t="shared" ca="1" si="791"/>
        <v>0</v>
      </c>
      <c r="AT1725" s="56">
        <f t="shared" ca="1" si="792"/>
        <v>0</v>
      </c>
      <c r="AU1725" s="56">
        <f t="shared" ca="1" si="792"/>
        <v>0</v>
      </c>
      <c r="AV1725" s="56">
        <f t="shared" ca="1" si="792"/>
        <v>0</v>
      </c>
      <c r="AW1725" s="56">
        <f t="shared" ca="1" si="792"/>
        <v>0</v>
      </c>
      <c r="AX1725" s="56">
        <f t="shared" ca="1" si="792"/>
        <v>0</v>
      </c>
      <c r="AY1725" s="56">
        <f t="shared" ca="1" si="792"/>
        <v>0</v>
      </c>
      <c r="AZ1725" s="56">
        <f t="shared" ca="1" si="792"/>
        <v>2097.7950865271896</v>
      </c>
      <c r="BA1725" s="56">
        <f t="shared" ca="1" si="792"/>
        <v>0</v>
      </c>
      <c r="BB1725" s="56">
        <f t="shared" ca="1" si="792"/>
        <v>0</v>
      </c>
      <c r="BC1725" s="56">
        <f t="shared" ca="1" si="792"/>
        <v>0</v>
      </c>
      <c r="BD1725" s="56">
        <f t="shared" ca="1" si="792"/>
        <v>0</v>
      </c>
      <c r="BE1725" s="56">
        <f t="shared" ca="1" si="792"/>
        <v>0</v>
      </c>
      <c r="BF1725" s="56">
        <f t="shared" ca="1" si="792"/>
        <v>0</v>
      </c>
      <c r="BG1725" s="56">
        <f t="shared" ca="1" si="792"/>
        <v>0</v>
      </c>
      <c r="BH1725" s="1"/>
    </row>
    <row r="1726" spans="2:60" s="4" customFormat="1" ht="12" customHeight="1" x14ac:dyDescent="0.2">
      <c r="B1726" s="3" t="s">
        <v>1688</v>
      </c>
      <c r="C1726" s="4" t="s">
        <v>1688</v>
      </c>
      <c r="E1726" s="62"/>
      <c r="F1726" s="63" t="s">
        <v>1678</v>
      </c>
      <c r="G1726" s="50" t="s">
        <v>1678</v>
      </c>
      <c r="H1726" s="50" t="s">
        <v>1678</v>
      </c>
      <c r="I1726" s="51"/>
      <c r="J1726" s="52">
        <v>30</v>
      </c>
      <c r="K1726" s="52"/>
      <c r="L1726" s="53">
        <v>43781</v>
      </c>
      <c r="M1726" s="54">
        <f t="shared" si="773"/>
        <v>2</v>
      </c>
      <c r="N1726" s="52">
        <f t="shared" si="774"/>
        <v>46</v>
      </c>
      <c r="O1726" s="55">
        <f t="shared" ca="1" si="775"/>
        <v>46</v>
      </c>
      <c r="P1726" s="55" t="str">
        <f t="shared" ca="1" si="776"/>
        <v>2019.11</v>
      </c>
      <c r="Q1726" s="56">
        <f t="shared" si="777"/>
        <v>2097.7950865271896</v>
      </c>
      <c r="R1726" s="52">
        <f t="shared" ca="1" si="778"/>
        <v>-125</v>
      </c>
      <c r="S1726" s="52"/>
      <c r="T1726" s="52" t="str">
        <f t="shared" ca="1" si="779"/>
        <v/>
      </c>
      <c r="U1726" s="57" t="s">
        <v>178</v>
      </c>
      <c r="V1726" s="58">
        <f t="shared" ca="1" si="780"/>
        <v>0</v>
      </c>
      <c r="W1726" s="59"/>
      <c r="X1726" s="60"/>
      <c r="Y1726" s="61">
        <v>2097.7950865271896</v>
      </c>
      <c r="Z1726" s="56">
        <f t="shared" ca="1" si="790"/>
        <v>0</v>
      </c>
      <c r="AA1726" s="56">
        <f t="shared" ca="1" si="790"/>
        <v>0</v>
      </c>
      <c r="AB1726" s="56">
        <f t="shared" ca="1" si="790"/>
        <v>0</v>
      </c>
      <c r="AC1726" s="56">
        <f t="shared" ca="1" si="790"/>
        <v>0</v>
      </c>
      <c r="AD1726" s="56">
        <f t="shared" ca="1" si="790"/>
        <v>0</v>
      </c>
      <c r="AE1726" s="56">
        <f t="shared" ca="1" si="790"/>
        <v>0</v>
      </c>
      <c r="AF1726" s="56">
        <f t="shared" ca="1" si="790"/>
        <v>0</v>
      </c>
      <c r="AG1726" s="56">
        <f t="shared" ca="1" si="790"/>
        <v>0</v>
      </c>
      <c r="AH1726" s="56">
        <f t="shared" ca="1" si="790"/>
        <v>0</v>
      </c>
      <c r="AI1726" s="56">
        <f t="shared" ca="1" si="790"/>
        <v>0</v>
      </c>
      <c r="AJ1726" s="56">
        <f t="shared" ca="1" si="791"/>
        <v>0</v>
      </c>
      <c r="AK1726" s="56">
        <f t="shared" ca="1" si="791"/>
        <v>0</v>
      </c>
      <c r="AL1726" s="56">
        <f t="shared" ca="1" si="791"/>
        <v>0</v>
      </c>
      <c r="AM1726" s="56">
        <f t="shared" ca="1" si="791"/>
        <v>0</v>
      </c>
      <c r="AN1726" s="56">
        <f t="shared" ca="1" si="791"/>
        <v>0</v>
      </c>
      <c r="AO1726" s="56">
        <f t="shared" ca="1" si="791"/>
        <v>0</v>
      </c>
      <c r="AP1726" s="56">
        <f t="shared" ca="1" si="791"/>
        <v>0</v>
      </c>
      <c r="AQ1726" s="56">
        <f t="shared" ca="1" si="791"/>
        <v>0</v>
      </c>
      <c r="AR1726" s="56">
        <f t="shared" ca="1" si="791"/>
        <v>0</v>
      </c>
      <c r="AS1726" s="56">
        <f t="shared" ca="1" si="791"/>
        <v>0</v>
      </c>
      <c r="AT1726" s="56">
        <f t="shared" ca="1" si="792"/>
        <v>0</v>
      </c>
      <c r="AU1726" s="56">
        <f t="shared" ca="1" si="792"/>
        <v>0</v>
      </c>
      <c r="AV1726" s="56">
        <f t="shared" ca="1" si="792"/>
        <v>0</v>
      </c>
      <c r="AW1726" s="56">
        <f t="shared" ca="1" si="792"/>
        <v>0</v>
      </c>
      <c r="AX1726" s="56">
        <f t="shared" ca="1" si="792"/>
        <v>0</v>
      </c>
      <c r="AY1726" s="56">
        <f t="shared" ca="1" si="792"/>
        <v>0</v>
      </c>
      <c r="AZ1726" s="56">
        <f t="shared" ca="1" si="792"/>
        <v>0</v>
      </c>
      <c r="BA1726" s="56">
        <f t="shared" ca="1" si="792"/>
        <v>2097.7950865271896</v>
      </c>
      <c r="BB1726" s="56">
        <f t="shared" ca="1" si="792"/>
        <v>0</v>
      </c>
      <c r="BC1726" s="56">
        <f t="shared" ca="1" si="792"/>
        <v>0</v>
      </c>
      <c r="BD1726" s="56">
        <f t="shared" ca="1" si="792"/>
        <v>0</v>
      </c>
      <c r="BE1726" s="56">
        <f t="shared" ca="1" si="792"/>
        <v>0</v>
      </c>
      <c r="BF1726" s="56">
        <f t="shared" ca="1" si="792"/>
        <v>0</v>
      </c>
      <c r="BG1726" s="56">
        <f t="shared" ca="1" si="792"/>
        <v>0</v>
      </c>
      <c r="BH1726" s="1"/>
    </row>
    <row r="1727" spans="2:60" s="4" customFormat="1" ht="12" customHeight="1" x14ac:dyDescent="0.2">
      <c r="B1727" s="3" t="s">
        <v>1688</v>
      </c>
      <c r="C1727" s="4" t="s">
        <v>1688</v>
      </c>
      <c r="E1727" s="62"/>
      <c r="F1727" s="63" t="s">
        <v>1678</v>
      </c>
      <c r="G1727" s="50" t="s">
        <v>1678</v>
      </c>
      <c r="H1727" s="50" t="s">
        <v>1678</v>
      </c>
      <c r="I1727" s="51"/>
      <c r="J1727" s="52">
        <v>30</v>
      </c>
      <c r="K1727" s="52"/>
      <c r="L1727" s="53">
        <v>43788</v>
      </c>
      <c r="M1727" s="54">
        <f t="shared" si="773"/>
        <v>2</v>
      </c>
      <c r="N1727" s="52">
        <f t="shared" si="774"/>
        <v>47</v>
      </c>
      <c r="O1727" s="55">
        <f t="shared" ca="1" si="775"/>
        <v>47</v>
      </c>
      <c r="P1727" s="55" t="str">
        <f t="shared" ca="1" si="776"/>
        <v>2019.11</v>
      </c>
      <c r="Q1727" s="56">
        <f t="shared" si="777"/>
        <v>2097.7950865271896</v>
      </c>
      <c r="R1727" s="52">
        <f t="shared" ca="1" si="778"/>
        <v>-132</v>
      </c>
      <c r="S1727" s="52"/>
      <c r="T1727" s="52" t="str">
        <f t="shared" ca="1" si="779"/>
        <v/>
      </c>
      <c r="U1727" s="57" t="s">
        <v>178</v>
      </c>
      <c r="V1727" s="58">
        <f t="shared" ca="1" si="780"/>
        <v>0</v>
      </c>
      <c r="W1727" s="59"/>
      <c r="X1727" s="60"/>
      <c r="Y1727" s="61">
        <v>2097.7950865271896</v>
      </c>
      <c r="Z1727" s="56">
        <f t="shared" ca="1" si="790"/>
        <v>0</v>
      </c>
      <c r="AA1727" s="56">
        <f t="shared" ca="1" si="790"/>
        <v>0</v>
      </c>
      <c r="AB1727" s="56">
        <f t="shared" ca="1" si="790"/>
        <v>0</v>
      </c>
      <c r="AC1727" s="56">
        <f t="shared" ca="1" si="790"/>
        <v>0</v>
      </c>
      <c r="AD1727" s="56">
        <f t="shared" ca="1" si="790"/>
        <v>0</v>
      </c>
      <c r="AE1727" s="56">
        <f t="shared" ca="1" si="790"/>
        <v>0</v>
      </c>
      <c r="AF1727" s="56">
        <f t="shared" ca="1" si="790"/>
        <v>0</v>
      </c>
      <c r="AG1727" s="56">
        <f t="shared" ca="1" si="790"/>
        <v>0</v>
      </c>
      <c r="AH1727" s="56">
        <f t="shared" ca="1" si="790"/>
        <v>0</v>
      </c>
      <c r="AI1727" s="56">
        <f t="shared" ca="1" si="790"/>
        <v>0</v>
      </c>
      <c r="AJ1727" s="56">
        <f t="shared" ca="1" si="791"/>
        <v>0</v>
      </c>
      <c r="AK1727" s="56">
        <f t="shared" ca="1" si="791"/>
        <v>0</v>
      </c>
      <c r="AL1727" s="56">
        <f t="shared" ca="1" si="791"/>
        <v>0</v>
      </c>
      <c r="AM1727" s="56">
        <f t="shared" ca="1" si="791"/>
        <v>0</v>
      </c>
      <c r="AN1727" s="56">
        <f t="shared" ca="1" si="791"/>
        <v>0</v>
      </c>
      <c r="AO1727" s="56">
        <f t="shared" ca="1" si="791"/>
        <v>0</v>
      </c>
      <c r="AP1727" s="56">
        <f t="shared" ca="1" si="791"/>
        <v>0</v>
      </c>
      <c r="AQ1727" s="56">
        <f t="shared" ca="1" si="791"/>
        <v>0</v>
      </c>
      <c r="AR1727" s="56">
        <f t="shared" ca="1" si="791"/>
        <v>0</v>
      </c>
      <c r="AS1727" s="56">
        <f t="shared" ca="1" si="791"/>
        <v>0</v>
      </c>
      <c r="AT1727" s="56">
        <f t="shared" ca="1" si="792"/>
        <v>0</v>
      </c>
      <c r="AU1727" s="56">
        <f t="shared" ca="1" si="792"/>
        <v>0</v>
      </c>
      <c r="AV1727" s="56">
        <f t="shared" ca="1" si="792"/>
        <v>0</v>
      </c>
      <c r="AW1727" s="56">
        <f t="shared" ca="1" si="792"/>
        <v>0</v>
      </c>
      <c r="AX1727" s="56">
        <f t="shared" ca="1" si="792"/>
        <v>0</v>
      </c>
      <c r="AY1727" s="56">
        <f t="shared" ca="1" si="792"/>
        <v>0</v>
      </c>
      <c r="AZ1727" s="56">
        <f t="shared" ca="1" si="792"/>
        <v>0</v>
      </c>
      <c r="BA1727" s="56">
        <f t="shared" ca="1" si="792"/>
        <v>0</v>
      </c>
      <c r="BB1727" s="56">
        <f t="shared" ca="1" si="792"/>
        <v>2097.7950865271896</v>
      </c>
      <c r="BC1727" s="56">
        <f t="shared" ca="1" si="792"/>
        <v>0</v>
      </c>
      <c r="BD1727" s="56">
        <f t="shared" ca="1" si="792"/>
        <v>0</v>
      </c>
      <c r="BE1727" s="56">
        <f t="shared" ca="1" si="792"/>
        <v>0</v>
      </c>
      <c r="BF1727" s="56">
        <f t="shared" ca="1" si="792"/>
        <v>0</v>
      </c>
      <c r="BG1727" s="56">
        <f t="shared" ca="1" si="792"/>
        <v>0</v>
      </c>
      <c r="BH1727" s="1"/>
    </row>
    <row r="1728" spans="2:60" s="4" customFormat="1" ht="12" customHeight="1" x14ac:dyDescent="0.2">
      <c r="B1728" s="3" t="s">
        <v>1688</v>
      </c>
      <c r="C1728" s="4" t="s">
        <v>1688</v>
      </c>
      <c r="E1728" s="62"/>
      <c r="F1728" s="63" t="s">
        <v>1678</v>
      </c>
      <c r="G1728" s="50" t="s">
        <v>1678</v>
      </c>
      <c r="H1728" s="50" t="s">
        <v>1678</v>
      </c>
      <c r="I1728" s="51"/>
      <c r="J1728" s="52">
        <v>30</v>
      </c>
      <c r="K1728" s="52"/>
      <c r="L1728" s="53">
        <v>43795</v>
      </c>
      <c r="M1728" s="54">
        <f t="shared" si="773"/>
        <v>2</v>
      </c>
      <c r="N1728" s="52">
        <f t="shared" si="774"/>
        <v>48</v>
      </c>
      <c r="O1728" s="55">
        <f t="shared" ca="1" si="775"/>
        <v>48</v>
      </c>
      <c r="P1728" s="55" t="str">
        <f t="shared" ca="1" si="776"/>
        <v>2019.11</v>
      </c>
      <c r="Q1728" s="56">
        <f t="shared" si="777"/>
        <v>2097.7950865271896</v>
      </c>
      <c r="R1728" s="52">
        <f t="shared" ca="1" si="778"/>
        <v>-139</v>
      </c>
      <c r="S1728" s="52"/>
      <c r="T1728" s="52" t="str">
        <f t="shared" ca="1" si="779"/>
        <v/>
      </c>
      <c r="U1728" s="57" t="s">
        <v>178</v>
      </c>
      <c r="V1728" s="58">
        <f t="shared" ca="1" si="780"/>
        <v>0</v>
      </c>
      <c r="W1728" s="59"/>
      <c r="X1728" s="60"/>
      <c r="Y1728" s="61">
        <v>2097.7950865271896</v>
      </c>
      <c r="Z1728" s="56">
        <f t="shared" ca="1" si="790"/>
        <v>0</v>
      </c>
      <c r="AA1728" s="56">
        <f t="shared" ca="1" si="790"/>
        <v>0</v>
      </c>
      <c r="AB1728" s="56">
        <f t="shared" ca="1" si="790"/>
        <v>0</v>
      </c>
      <c r="AC1728" s="56">
        <f t="shared" ca="1" si="790"/>
        <v>0</v>
      </c>
      <c r="AD1728" s="56">
        <f t="shared" ca="1" si="790"/>
        <v>0</v>
      </c>
      <c r="AE1728" s="56">
        <f t="shared" ca="1" si="790"/>
        <v>0</v>
      </c>
      <c r="AF1728" s="56">
        <f t="shared" ca="1" si="790"/>
        <v>0</v>
      </c>
      <c r="AG1728" s="56">
        <f t="shared" ca="1" si="790"/>
        <v>0</v>
      </c>
      <c r="AH1728" s="56">
        <f t="shared" ca="1" si="790"/>
        <v>0</v>
      </c>
      <c r="AI1728" s="56">
        <f t="shared" ca="1" si="790"/>
        <v>0</v>
      </c>
      <c r="AJ1728" s="56">
        <f t="shared" ca="1" si="791"/>
        <v>0</v>
      </c>
      <c r="AK1728" s="56">
        <f t="shared" ca="1" si="791"/>
        <v>0</v>
      </c>
      <c r="AL1728" s="56">
        <f t="shared" ca="1" si="791"/>
        <v>0</v>
      </c>
      <c r="AM1728" s="56">
        <f t="shared" ca="1" si="791"/>
        <v>0</v>
      </c>
      <c r="AN1728" s="56">
        <f t="shared" ca="1" si="791"/>
        <v>0</v>
      </c>
      <c r="AO1728" s="56">
        <f t="shared" ca="1" si="791"/>
        <v>0</v>
      </c>
      <c r="AP1728" s="56">
        <f t="shared" ca="1" si="791"/>
        <v>0</v>
      </c>
      <c r="AQ1728" s="56">
        <f t="shared" ca="1" si="791"/>
        <v>0</v>
      </c>
      <c r="AR1728" s="56">
        <f t="shared" ca="1" si="791"/>
        <v>0</v>
      </c>
      <c r="AS1728" s="56">
        <f t="shared" ca="1" si="791"/>
        <v>0</v>
      </c>
      <c r="AT1728" s="56">
        <f t="shared" ca="1" si="792"/>
        <v>0</v>
      </c>
      <c r="AU1728" s="56">
        <f t="shared" ca="1" si="792"/>
        <v>0</v>
      </c>
      <c r="AV1728" s="56">
        <f t="shared" ca="1" si="792"/>
        <v>0</v>
      </c>
      <c r="AW1728" s="56">
        <f t="shared" ca="1" si="792"/>
        <v>0</v>
      </c>
      <c r="AX1728" s="56">
        <f t="shared" ca="1" si="792"/>
        <v>0</v>
      </c>
      <c r="AY1728" s="56">
        <f t="shared" ca="1" si="792"/>
        <v>0</v>
      </c>
      <c r="AZ1728" s="56">
        <f t="shared" ca="1" si="792"/>
        <v>0</v>
      </c>
      <c r="BA1728" s="56">
        <f t="shared" ca="1" si="792"/>
        <v>0</v>
      </c>
      <c r="BB1728" s="56">
        <f t="shared" ca="1" si="792"/>
        <v>0</v>
      </c>
      <c r="BC1728" s="56">
        <f t="shared" ca="1" si="792"/>
        <v>2097.7950865271896</v>
      </c>
      <c r="BD1728" s="56">
        <f t="shared" ca="1" si="792"/>
        <v>0</v>
      </c>
      <c r="BE1728" s="56">
        <f t="shared" ca="1" si="792"/>
        <v>0</v>
      </c>
      <c r="BF1728" s="56">
        <f t="shared" ca="1" si="792"/>
        <v>0</v>
      </c>
      <c r="BG1728" s="56">
        <f t="shared" ca="1" si="792"/>
        <v>0</v>
      </c>
      <c r="BH1728" s="1"/>
    </row>
    <row r="1729" spans="2:60" s="4" customFormat="1" ht="12" customHeight="1" x14ac:dyDescent="0.2">
      <c r="B1729" s="3" t="s">
        <v>1688</v>
      </c>
      <c r="C1729" s="4" t="s">
        <v>1688</v>
      </c>
      <c r="E1729" s="62"/>
      <c r="F1729" s="63" t="s">
        <v>1678</v>
      </c>
      <c r="G1729" s="50" t="s">
        <v>1678</v>
      </c>
      <c r="H1729" s="50" t="s">
        <v>1678</v>
      </c>
      <c r="I1729" s="51"/>
      <c r="J1729" s="52">
        <v>30</v>
      </c>
      <c r="K1729" s="52"/>
      <c r="L1729" s="53">
        <v>43802</v>
      </c>
      <c r="M1729" s="54">
        <f t="shared" si="773"/>
        <v>2</v>
      </c>
      <c r="N1729" s="52">
        <f t="shared" si="774"/>
        <v>49</v>
      </c>
      <c r="O1729" s="55">
        <f t="shared" ca="1" si="775"/>
        <v>49</v>
      </c>
      <c r="P1729" s="55" t="str">
        <f t="shared" ca="1" si="776"/>
        <v>2019.12</v>
      </c>
      <c r="Q1729" s="56">
        <f t="shared" si="777"/>
        <v>2097.7950865271896</v>
      </c>
      <c r="R1729" s="52">
        <f t="shared" ca="1" si="778"/>
        <v>-146</v>
      </c>
      <c r="S1729" s="52"/>
      <c r="T1729" s="52" t="str">
        <f t="shared" ca="1" si="779"/>
        <v/>
      </c>
      <c r="U1729" s="57" t="s">
        <v>178</v>
      </c>
      <c r="V1729" s="58">
        <f t="shared" ca="1" si="780"/>
        <v>0</v>
      </c>
      <c r="W1729" s="59"/>
      <c r="X1729" s="60"/>
      <c r="Y1729" s="61">
        <v>2097.7950865271896</v>
      </c>
      <c r="Z1729" s="56">
        <f t="shared" ca="1" si="790"/>
        <v>0</v>
      </c>
      <c r="AA1729" s="56">
        <f t="shared" ca="1" si="790"/>
        <v>0</v>
      </c>
      <c r="AB1729" s="56">
        <f t="shared" ca="1" si="790"/>
        <v>0</v>
      </c>
      <c r="AC1729" s="56">
        <f t="shared" ca="1" si="790"/>
        <v>0</v>
      </c>
      <c r="AD1729" s="56">
        <f t="shared" ca="1" si="790"/>
        <v>0</v>
      </c>
      <c r="AE1729" s="56">
        <f t="shared" ca="1" si="790"/>
        <v>0</v>
      </c>
      <c r="AF1729" s="56">
        <f t="shared" ca="1" si="790"/>
        <v>0</v>
      </c>
      <c r="AG1729" s="56">
        <f t="shared" ca="1" si="790"/>
        <v>0</v>
      </c>
      <c r="AH1729" s="56">
        <f t="shared" ca="1" si="790"/>
        <v>0</v>
      </c>
      <c r="AI1729" s="56">
        <f t="shared" ca="1" si="790"/>
        <v>0</v>
      </c>
      <c r="AJ1729" s="56">
        <f t="shared" ca="1" si="791"/>
        <v>0</v>
      </c>
      <c r="AK1729" s="56">
        <f t="shared" ca="1" si="791"/>
        <v>0</v>
      </c>
      <c r="AL1729" s="56">
        <f t="shared" ca="1" si="791"/>
        <v>0</v>
      </c>
      <c r="AM1729" s="56">
        <f t="shared" ca="1" si="791"/>
        <v>0</v>
      </c>
      <c r="AN1729" s="56">
        <f t="shared" ca="1" si="791"/>
        <v>0</v>
      </c>
      <c r="AO1729" s="56">
        <f t="shared" ca="1" si="791"/>
        <v>0</v>
      </c>
      <c r="AP1729" s="56">
        <f t="shared" ca="1" si="791"/>
        <v>0</v>
      </c>
      <c r="AQ1729" s="56">
        <f t="shared" ca="1" si="791"/>
        <v>0</v>
      </c>
      <c r="AR1729" s="56">
        <f t="shared" ca="1" si="791"/>
        <v>0</v>
      </c>
      <c r="AS1729" s="56">
        <f t="shared" ca="1" si="791"/>
        <v>0</v>
      </c>
      <c r="AT1729" s="56">
        <f t="shared" ca="1" si="792"/>
        <v>0</v>
      </c>
      <c r="AU1729" s="56">
        <f t="shared" ca="1" si="792"/>
        <v>0</v>
      </c>
      <c r="AV1729" s="56">
        <f t="shared" ca="1" si="792"/>
        <v>0</v>
      </c>
      <c r="AW1729" s="56">
        <f t="shared" ca="1" si="792"/>
        <v>0</v>
      </c>
      <c r="AX1729" s="56">
        <f t="shared" ca="1" si="792"/>
        <v>0</v>
      </c>
      <c r="AY1729" s="56">
        <f t="shared" ca="1" si="792"/>
        <v>0</v>
      </c>
      <c r="AZ1729" s="56">
        <f t="shared" ca="1" si="792"/>
        <v>0</v>
      </c>
      <c r="BA1729" s="56">
        <f t="shared" ca="1" si="792"/>
        <v>0</v>
      </c>
      <c r="BB1729" s="56">
        <f t="shared" ca="1" si="792"/>
        <v>0</v>
      </c>
      <c r="BC1729" s="56">
        <f t="shared" ca="1" si="792"/>
        <v>0</v>
      </c>
      <c r="BD1729" s="56">
        <f t="shared" ca="1" si="792"/>
        <v>2097.7950865271896</v>
      </c>
      <c r="BE1729" s="56">
        <f t="shared" ca="1" si="792"/>
        <v>0</v>
      </c>
      <c r="BF1729" s="56">
        <f t="shared" ca="1" si="792"/>
        <v>0</v>
      </c>
      <c r="BG1729" s="56">
        <f t="shared" ca="1" si="792"/>
        <v>0</v>
      </c>
      <c r="BH1729" s="1"/>
    </row>
    <row r="1730" spans="2:60" s="4" customFormat="1" ht="12" customHeight="1" x14ac:dyDescent="0.2">
      <c r="B1730" s="3" t="s">
        <v>1688</v>
      </c>
      <c r="C1730" s="4" t="s">
        <v>1688</v>
      </c>
      <c r="E1730" s="62"/>
      <c r="F1730" s="63" t="s">
        <v>1678</v>
      </c>
      <c r="G1730" s="50" t="s">
        <v>1678</v>
      </c>
      <c r="H1730" s="50" t="s">
        <v>1678</v>
      </c>
      <c r="I1730" s="51"/>
      <c r="J1730" s="52">
        <v>30</v>
      </c>
      <c r="K1730" s="52"/>
      <c r="L1730" s="53">
        <v>43809</v>
      </c>
      <c r="M1730" s="54">
        <f t="shared" si="773"/>
        <v>2</v>
      </c>
      <c r="N1730" s="52">
        <f t="shared" si="774"/>
        <v>50</v>
      </c>
      <c r="O1730" s="55">
        <f t="shared" ca="1" si="775"/>
        <v>50</v>
      </c>
      <c r="P1730" s="55" t="str">
        <f t="shared" ca="1" si="776"/>
        <v>2019.12</v>
      </c>
      <c r="Q1730" s="56">
        <f t="shared" si="777"/>
        <v>2097.7950865271896</v>
      </c>
      <c r="R1730" s="52">
        <f t="shared" ca="1" si="778"/>
        <v>-153</v>
      </c>
      <c r="S1730" s="52"/>
      <c r="T1730" s="52" t="str">
        <f t="shared" ca="1" si="779"/>
        <v/>
      </c>
      <c r="U1730" s="57" t="s">
        <v>178</v>
      </c>
      <c r="V1730" s="58">
        <f t="shared" ca="1" si="780"/>
        <v>0</v>
      </c>
      <c r="W1730" s="59"/>
      <c r="X1730" s="60"/>
      <c r="Y1730" s="61">
        <v>2097.7950865271896</v>
      </c>
      <c r="Z1730" s="56">
        <f t="shared" ca="1" si="790"/>
        <v>0</v>
      </c>
      <c r="AA1730" s="56">
        <f t="shared" ca="1" si="790"/>
        <v>0</v>
      </c>
      <c r="AB1730" s="56">
        <f t="shared" ca="1" si="790"/>
        <v>0</v>
      </c>
      <c r="AC1730" s="56">
        <f t="shared" ca="1" si="790"/>
        <v>0</v>
      </c>
      <c r="AD1730" s="56">
        <f t="shared" ca="1" si="790"/>
        <v>0</v>
      </c>
      <c r="AE1730" s="56">
        <f t="shared" ca="1" si="790"/>
        <v>0</v>
      </c>
      <c r="AF1730" s="56">
        <f t="shared" ca="1" si="790"/>
        <v>0</v>
      </c>
      <c r="AG1730" s="56">
        <f t="shared" ca="1" si="790"/>
        <v>0</v>
      </c>
      <c r="AH1730" s="56">
        <f t="shared" ca="1" si="790"/>
        <v>0</v>
      </c>
      <c r="AI1730" s="56">
        <f t="shared" ca="1" si="790"/>
        <v>0</v>
      </c>
      <c r="AJ1730" s="56">
        <f t="shared" ca="1" si="791"/>
        <v>0</v>
      </c>
      <c r="AK1730" s="56">
        <f t="shared" ca="1" si="791"/>
        <v>0</v>
      </c>
      <c r="AL1730" s="56">
        <f t="shared" ca="1" si="791"/>
        <v>0</v>
      </c>
      <c r="AM1730" s="56">
        <f t="shared" ca="1" si="791"/>
        <v>0</v>
      </c>
      <c r="AN1730" s="56">
        <f t="shared" ca="1" si="791"/>
        <v>0</v>
      </c>
      <c r="AO1730" s="56">
        <f t="shared" ca="1" si="791"/>
        <v>0</v>
      </c>
      <c r="AP1730" s="56">
        <f t="shared" ca="1" si="791"/>
        <v>0</v>
      </c>
      <c r="AQ1730" s="56">
        <f t="shared" ca="1" si="791"/>
        <v>0</v>
      </c>
      <c r="AR1730" s="56">
        <f t="shared" ca="1" si="791"/>
        <v>0</v>
      </c>
      <c r="AS1730" s="56">
        <f t="shared" ca="1" si="791"/>
        <v>0</v>
      </c>
      <c r="AT1730" s="56">
        <f t="shared" ca="1" si="792"/>
        <v>0</v>
      </c>
      <c r="AU1730" s="56">
        <f t="shared" ca="1" si="792"/>
        <v>0</v>
      </c>
      <c r="AV1730" s="56">
        <f t="shared" ca="1" si="792"/>
        <v>0</v>
      </c>
      <c r="AW1730" s="56">
        <f t="shared" ca="1" si="792"/>
        <v>0</v>
      </c>
      <c r="AX1730" s="56">
        <f t="shared" ca="1" si="792"/>
        <v>0</v>
      </c>
      <c r="AY1730" s="56">
        <f t="shared" ca="1" si="792"/>
        <v>0</v>
      </c>
      <c r="AZ1730" s="56">
        <f t="shared" ca="1" si="792"/>
        <v>0</v>
      </c>
      <c r="BA1730" s="56">
        <f t="shared" ca="1" si="792"/>
        <v>0</v>
      </c>
      <c r="BB1730" s="56">
        <f t="shared" ca="1" si="792"/>
        <v>0</v>
      </c>
      <c r="BC1730" s="56">
        <f t="shared" ca="1" si="792"/>
        <v>0</v>
      </c>
      <c r="BD1730" s="56">
        <f t="shared" ca="1" si="792"/>
        <v>0</v>
      </c>
      <c r="BE1730" s="56">
        <f t="shared" ca="1" si="792"/>
        <v>2097.7950865271896</v>
      </c>
      <c r="BF1730" s="56">
        <f t="shared" ca="1" si="792"/>
        <v>0</v>
      </c>
      <c r="BG1730" s="56">
        <f t="shared" ca="1" si="792"/>
        <v>0</v>
      </c>
      <c r="BH1730" s="1"/>
    </row>
    <row r="1731" spans="2:60" s="4" customFormat="1" ht="12" customHeight="1" x14ac:dyDescent="0.2">
      <c r="B1731" s="3" t="s">
        <v>1688</v>
      </c>
      <c r="C1731" s="4" t="s">
        <v>1688</v>
      </c>
      <c r="E1731" s="62"/>
      <c r="F1731" s="63" t="s">
        <v>1678</v>
      </c>
      <c r="G1731" s="50" t="s">
        <v>1678</v>
      </c>
      <c r="H1731" s="50" t="s">
        <v>1678</v>
      </c>
      <c r="I1731" s="51"/>
      <c r="J1731" s="52">
        <v>30</v>
      </c>
      <c r="K1731" s="52"/>
      <c r="L1731" s="53">
        <v>43816</v>
      </c>
      <c r="M1731" s="54">
        <f t="shared" si="773"/>
        <v>2</v>
      </c>
      <c r="N1731" s="52">
        <f t="shared" si="774"/>
        <v>51</v>
      </c>
      <c r="O1731" s="55">
        <f t="shared" ca="1" si="775"/>
        <v>51</v>
      </c>
      <c r="P1731" s="55" t="str">
        <f t="shared" ca="1" si="776"/>
        <v>2019.12</v>
      </c>
      <c r="Q1731" s="56">
        <f t="shared" si="777"/>
        <v>2097.7950865271896</v>
      </c>
      <c r="R1731" s="52">
        <f t="shared" ca="1" si="778"/>
        <v>-160</v>
      </c>
      <c r="S1731" s="52"/>
      <c r="T1731" s="52" t="str">
        <f t="shared" ca="1" si="779"/>
        <v/>
      </c>
      <c r="U1731" s="57" t="s">
        <v>178</v>
      </c>
      <c r="V1731" s="58">
        <f t="shared" ca="1" si="780"/>
        <v>0</v>
      </c>
      <c r="W1731" s="59"/>
      <c r="X1731" s="60"/>
      <c r="Y1731" s="61">
        <v>2097.7950865271896</v>
      </c>
      <c r="Z1731" s="56">
        <f t="shared" ca="1" si="790"/>
        <v>0</v>
      </c>
      <c r="AA1731" s="56">
        <f t="shared" ca="1" si="790"/>
        <v>0</v>
      </c>
      <c r="AB1731" s="56">
        <f t="shared" ca="1" si="790"/>
        <v>0</v>
      </c>
      <c r="AC1731" s="56">
        <f t="shared" ca="1" si="790"/>
        <v>0</v>
      </c>
      <c r="AD1731" s="56">
        <f t="shared" ca="1" si="790"/>
        <v>0</v>
      </c>
      <c r="AE1731" s="56">
        <f t="shared" ca="1" si="790"/>
        <v>0</v>
      </c>
      <c r="AF1731" s="56">
        <f t="shared" ca="1" si="790"/>
        <v>0</v>
      </c>
      <c r="AG1731" s="56">
        <f t="shared" ca="1" si="790"/>
        <v>0</v>
      </c>
      <c r="AH1731" s="56">
        <f t="shared" ca="1" si="790"/>
        <v>0</v>
      </c>
      <c r="AI1731" s="56">
        <f t="shared" ca="1" si="790"/>
        <v>0</v>
      </c>
      <c r="AJ1731" s="56">
        <f t="shared" ca="1" si="791"/>
        <v>0</v>
      </c>
      <c r="AK1731" s="56">
        <f t="shared" ca="1" si="791"/>
        <v>0</v>
      </c>
      <c r="AL1731" s="56">
        <f t="shared" ca="1" si="791"/>
        <v>0</v>
      </c>
      <c r="AM1731" s="56">
        <f t="shared" ca="1" si="791"/>
        <v>0</v>
      </c>
      <c r="AN1731" s="56">
        <f t="shared" ca="1" si="791"/>
        <v>0</v>
      </c>
      <c r="AO1731" s="56">
        <f t="shared" ca="1" si="791"/>
        <v>0</v>
      </c>
      <c r="AP1731" s="56">
        <f t="shared" ca="1" si="791"/>
        <v>0</v>
      </c>
      <c r="AQ1731" s="56">
        <f t="shared" ca="1" si="791"/>
        <v>0</v>
      </c>
      <c r="AR1731" s="56">
        <f t="shared" ca="1" si="791"/>
        <v>0</v>
      </c>
      <c r="AS1731" s="56">
        <f t="shared" ca="1" si="791"/>
        <v>0</v>
      </c>
      <c r="AT1731" s="56">
        <f t="shared" ca="1" si="792"/>
        <v>0</v>
      </c>
      <c r="AU1731" s="56">
        <f t="shared" ca="1" si="792"/>
        <v>0</v>
      </c>
      <c r="AV1731" s="56">
        <f t="shared" ca="1" si="792"/>
        <v>0</v>
      </c>
      <c r="AW1731" s="56">
        <f t="shared" ca="1" si="792"/>
        <v>0</v>
      </c>
      <c r="AX1731" s="56">
        <f t="shared" ca="1" si="792"/>
        <v>0</v>
      </c>
      <c r="AY1731" s="56">
        <f t="shared" ca="1" si="792"/>
        <v>0</v>
      </c>
      <c r="AZ1731" s="56">
        <f t="shared" ca="1" si="792"/>
        <v>0</v>
      </c>
      <c r="BA1731" s="56">
        <f t="shared" ca="1" si="792"/>
        <v>0</v>
      </c>
      <c r="BB1731" s="56">
        <f t="shared" ca="1" si="792"/>
        <v>0</v>
      </c>
      <c r="BC1731" s="56">
        <f t="shared" ca="1" si="792"/>
        <v>0</v>
      </c>
      <c r="BD1731" s="56">
        <f t="shared" ca="1" si="792"/>
        <v>0</v>
      </c>
      <c r="BE1731" s="56">
        <f t="shared" ca="1" si="792"/>
        <v>0</v>
      </c>
      <c r="BF1731" s="56">
        <f t="shared" ca="1" si="792"/>
        <v>2097.7950865271896</v>
      </c>
      <c r="BG1731" s="56">
        <f t="shared" ca="1" si="792"/>
        <v>0</v>
      </c>
      <c r="BH1731" s="1"/>
    </row>
    <row r="1732" spans="2:60" s="4" customFormat="1" ht="12" customHeight="1" x14ac:dyDescent="0.2">
      <c r="B1732" s="3" t="s">
        <v>1688</v>
      </c>
      <c r="C1732" s="4" t="s">
        <v>1688</v>
      </c>
      <c r="E1732" s="62"/>
      <c r="F1732" s="63" t="s">
        <v>1678</v>
      </c>
      <c r="G1732" s="50" t="s">
        <v>1678</v>
      </c>
      <c r="H1732" s="50" t="s">
        <v>1678</v>
      </c>
      <c r="I1732" s="51"/>
      <c r="J1732" s="52">
        <v>30</v>
      </c>
      <c r="K1732" s="52"/>
      <c r="L1732" s="53">
        <v>43823</v>
      </c>
      <c r="M1732" s="54">
        <f t="shared" si="773"/>
        <v>2</v>
      </c>
      <c r="N1732" s="52">
        <f t="shared" si="774"/>
        <v>52</v>
      </c>
      <c r="O1732" s="55">
        <f t="shared" ca="1" si="775"/>
        <v>52</v>
      </c>
      <c r="P1732" s="55" t="str">
        <f t="shared" ca="1" si="776"/>
        <v>2019.12</v>
      </c>
      <c r="Q1732" s="56">
        <f t="shared" si="777"/>
        <v>2097.7950865271896</v>
      </c>
      <c r="R1732" s="52">
        <f t="shared" ca="1" si="778"/>
        <v>-167</v>
      </c>
      <c r="S1732" s="52"/>
      <c r="T1732" s="52" t="str">
        <f t="shared" ca="1" si="779"/>
        <v/>
      </c>
      <c r="U1732" s="57" t="s">
        <v>178</v>
      </c>
      <c r="V1732" s="58">
        <f t="shared" ca="1" si="780"/>
        <v>0</v>
      </c>
      <c r="W1732" s="59"/>
      <c r="X1732" s="60"/>
      <c r="Y1732" s="61">
        <v>2097.7950865271896</v>
      </c>
      <c r="Z1732" s="56">
        <f t="shared" ca="1" si="790"/>
        <v>0</v>
      </c>
      <c r="AA1732" s="56">
        <f t="shared" ca="1" si="790"/>
        <v>0</v>
      </c>
      <c r="AB1732" s="56">
        <f t="shared" ca="1" si="790"/>
        <v>0</v>
      </c>
      <c r="AC1732" s="56">
        <f t="shared" ca="1" si="790"/>
        <v>0</v>
      </c>
      <c r="AD1732" s="56">
        <f t="shared" ca="1" si="790"/>
        <v>0</v>
      </c>
      <c r="AE1732" s="56">
        <f t="shared" ca="1" si="790"/>
        <v>0</v>
      </c>
      <c r="AF1732" s="56">
        <f t="shared" ca="1" si="790"/>
        <v>0</v>
      </c>
      <c r="AG1732" s="56">
        <f t="shared" ca="1" si="790"/>
        <v>0</v>
      </c>
      <c r="AH1732" s="56">
        <f t="shared" ca="1" si="790"/>
        <v>0</v>
      </c>
      <c r="AI1732" s="56">
        <f t="shared" ca="1" si="790"/>
        <v>0</v>
      </c>
      <c r="AJ1732" s="56">
        <f t="shared" ca="1" si="791"/>
        <v>0</v>
      </c>
      <c r="AK1732" s="56">
        <f t="shared" ca="1" si="791"/>
        <v>0</v>
      </c>
      <c r="AL1732" s="56">
        <f t="shared" ca="1" si="791"/>
        <v>0</v>
      </c>
      <c r="AM1732" s="56">
        <f t="shared" ca="1" si="791"/>
        <v>0</v>
      </c>
      <c r="AN1732" s="56">
        <f t="shared" ca="1" si="791"/>
        <v>0</v>
      </c>
      <c r="AO1732" s="56">
        <f t="shared" ca="1" si="791"/>
        <v>0</v>
      </c>
      <c r="AP1732" s="56">
        <f t="shared" ca="1" si="791"/>
        <v>0</v>
      </c>
      <c r="AQ1732" s="56">
        <f t="shared" ca="1" si="791"/>
        <v>0</v>
      </c>
      <c r="AR1732" s="56">
        <f t="shared" ca="1" si="791"/>
        <v>0</v>
      </c>
      <c r="AS1732" s="56">
        <f t="shared" ca="1" si="791"/>
        <v>0</v>
      </c>
      <c r="AT1732" s="56">
        <f t="shared" ca="1" si="792"/>
        <v>0</v>
      </c>
      <c r="AU1732" s="56">
        <f t="shared" ca="1" si="792"/>
        <v>0</v>
      </c>
      <c r="AV1732" s="56">
        <f t="shared" ca="1" si="792"/>
        <v>0</v>
      </c>
      <c r="AW1732" s="56">
        <f t="shared" ca="1" si="792"/>
        <v>0</v>
      </c>
      <c r="AX1732" s="56">
        <f t="shared" ca="1" si="792"/>
        <v>0</v>
      </c>
      <c r="AY1732" s="56">
        <f t="shared" ca="1" si="792"/>
        <v>0</v>
      </c>
      <c r="AZ1732" s="56">
        <f t="shared" ca="1" si="792"/>
        <v>0</v>
      </c>
      <c r="BA1732" s="56">
        <f t="shared" ca="1" si="792"/>
        <v>0</v>
      </c>
      <c r="BB1732" s="56">
        <f t="shared" ca="1" si="792"/>
        <v>0</v>
      </c>
      <c r="BC1732" s="56">
        <f t="shared" ca="1" si="792"/>
        <v>0</v>
      </c>
      <c r="BD1732" s="56">
        <f t="shared" ca="1" si="792"/>
        <v>0</v>
      </c>
      <c r="BE1732" s="56">
        <f t="shared" ca="1" si="792"/>
        <v>0</v>
      </c>
      <c r="BF1732" s="56">
        <f t="shared" ca="1" si="792"/>
        <v>0</v>
      </c>
      <c r="BG1732" s="56">
        <f t="shared" ca="1" si="792"/>
        <v>2097.7950865271896</v>
      </c>
      <c r="BH1732" s="1"/>
    </row>
    <row r="1733" spans="2:60" s="4" customFormat="1" ht="12" customHeight="1" x14ac:dyDescent="0.2">
      <c r="B1733" s="3"/>
      <c r="E1733" s="62"/>
      <c r="F1733" s="63"/>
      <c r="G1733" s="50"/>
      <c r="H1733" s="50"/>
      <c r="I1733" s="51"/>
      <c r="J1733" s="52"/>
      <c r="K1733" s="52"/>
      <c r="L1733" s="53"/>
      <c r="M1733" s="54"/>
      <c r="N1733" s="52"/>
      <c r="O1733" s="55"/>
      <c r="P1733" s="55"/>
      <c r="Q1733" s="56"/>
      <c r="R1733" s="52"/>
      <c r="S1733" s="52"/>
      <c r="T1733" s="52"/>
      <c r="U1733" s="57"/>
      <c r="V1733" s="58"/>
      <c r="W1733" s="59"/>
      <c r="X1733" s="60"/>
      <c r="Y1733" s="61"/>
      <c r="Z1733" s="56"/>
      <c r="AA1733" s="56"/>
      <c r="AB1733" s="56"/>
      <c r="AC1733" s="56"/>
      <c r="AD1733" s="56"/>
      <c r="AE1733" s="56"/>
      <c r="AF1733" s="56"/>
      <c r="AG1733" s="56"/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  <c r="AY1733" s="56"/>
      <c r="AZ1733" s="56"/>
      <c r="BA1733" s="56"/>
      <c r="BB1733" s="56"/>
      <c r="BC1733" s="56"/>
      <c r="BD1733" s="56"/>
      <c r="BE1733" s="56"/>
      <c r="BF1733" s="56"/>
      <c r="BG1733" s="56"/>
      <c r="BH1733" s="1"/>
    </row>
    <row r="1734" spans="2:60" s="4" customFormat="1" ht="12" customHeight="1" x14ac:dyDescent="0.2">
      <c r="B1734" s="3" t="s">
        <v>2515</v>
      </c>
      <c r="C1734" s="4" t="s">
        <v>2516</v>
      </c>
      <c r="E1734" s="62"/>
      <c r="F1734" s="63" t="s">
        <v>1678</v>
      </c>
      <c r="G1734" s="50" t="s">
        <v>1682</v>
      </c>
      <c r="H1734" s="50" t="s">
        <v>2517</v>
      </c>
      <c r="I1734" s="51"/>
      <c r="J1734" s="52">
        <v>25</v>
      </c>
      <c r="K1734" s="52"/>
      <c r="L1734" s="53"/>
      <c r="M1734" s="54" t="str">
        <f t="shared" ref="M1734:M1771" si="793">IF(L1734="","-",WEEKDAY(L1734,2))</f>
        <v>-</v>
      </c>
      <c r="N1734" s="52">
        <f t="shared" ref="N1734:N1737" si="794">WEEKNUM(L1734)</f>
        <v>0</v>
      </c>
      <c r="O1734" s="55">
        <f t="shared" ref="O1734:O1745" ca="1" si="795">WEEKNUM(IF((L1734)&lt;$A$1825,$A$1825,(L1734)))</f>
        <v>28</v>
      </c>
      <c r="P1734" s="55" t="str">
        <f t="shared" ref="P1734:P1745" ca="1" si="796">YEAR(IF((L1734)&lt;$A$1825,$A$1825,(L1734)))&amp;"."&amp;MONTH(IF((L1734)&lt;$A$1825,$A$1825,(L1734)))</f>
        <v>2019.7</v>
      </c>
      <c r="Q1734" s="56">
        <f t="shared" ref="Q1734:Q1745" si="797">IF(U1734="PLN",Y1734/$A$1826,Y1734)</f>
        <v>0</v>
      </c>
      <c r="R1734" s="52" t="str">
        <f t="shared" ref="R1734:R1745" si="798">IF(L1734=0,"",IFERROR(_xlfn.DAYS($A$1825,L1734),""))</f>
        <v/>
      </c>
      <c r="S1734" s="52"/>
      <c r="T1734" s="52" t="str">
        <f t="shared" ref="T1734:T1771" si="799">IFERROR(IF(R1734&gt;0,"OV",""),0)</f>
        <v>OV</v>
      </c>
      <c r="U1734" s="57" t="s">
        <v>130</v>
      </c>
      <c r="V1734" s="58">
        <f t="shared" ref="V1734:V1745" ca="1" si="800">SUM(Y1734:BH1734)-Y1734*2</f>
        <v>0</v>
      </c>
      <c r="W1734" s="59"/>
      <c r="X1734" s="60"/>
      <c r="Y1734" s="61"/>
      <c r="Z1734" s="56">
        <f t="shared" ref="Z1734:AI1745" ca="1" si="801">IF($O1734-WEEKNUM(Z$1815)=0,$Y1734,0)</f>
        <v>0</v>
      </c>
      <c r="AA1734" s="56">
        <f t="shared" ca="1" si="801"/>
        <v>0</v>
      </c>
      <c r="AB1734" s="56">
        <f t="shared" ca="1" si="801"/>
        <v>0</v>
      </c>
      <c r="AC1734" s="56">
        <f t="shared" ca="1" si="801"/>
        <v>0</v>
      </c>
      <c r="AD1734" s="56">
        <f t="shared" ca="1" si="801"/>
        <v>0</v>
      </c>
      <c r="AE1734" s="56">
        <f t="shared" ca="1" si="801"/>
        <v>0</v>
      </c>
      <c r="AF1734" s="56">
        <f t="shared" ca="1" si="801"/>
        <v>0</v>
      </c>
      <c r="AG1734" s="56">
        <f t="shared" ca="1" si="801"/>
        <v>0</v>
      </c>
      <c r="AH1734" s="56">
        <f t="shared" ca="1" si="801"/>
        <v>0</v>
      </c>
      <c r="AI1734" s="56">
        <f t="shared" ca="1" si="801"/>
        <v>0</v>
      </c>
      <c r="AJ1734" s="56">
        <f t="shared" ref="AJ1734:AS1745" ca="1" si="802">IF($O1734-WEEKNUM(AJ$1815)=0,$Y1734,0)</f>
        <v>0</v>
      </c>
      <c r="AK1734" s="56">
        <f t="shared" ca="1" si="802"/>
        <v>0</v>
      </c>
      <c r="AL1734" s="56">
        <f t="shared" ca="1" si="802"/>
        <v>0</v>
      </c>
      <c r="AM1734" s="56">
        <f t="shared" ca="1" si="802"/>
        <v>0</v>
      </c>
      <c r="AN1734" s="56">
        <f t="shared" ca="1" si="802"/>
        <v>0</v>
      </c>
      <c r="AO1734" s="56">
        <f t="shared" ca="1" si="802"/>
        <v>0</v>
      </c>
      <c r="AP1734" s="56">
        <f t="shared" ca="1" si="802"/>
        <v>0</v>
      </c>
      <c r="AQ1734" s="56">
        <f t="shared" ca="1" si="802"/>
        <v>0</v>
      </c>
      <c r="AR1734" s="56">
        <f t="shared" ca="1" si="802"/>
        <v>0</v>
      </c>
      <c r="AS1734" s="56">
        <f t="shared" ca="1" si="802"/>
        <v>0</v>
      </c>
      <c r="AT1734" s="56">
        <f t="shared" ref="AT1734:BG1745" ca="1" si="803">IF($O1734-WEEKNUM(AT$1815)=0,$Y1734,0)</f>
        <v>0</v>
      </c>
      <c r="AU1734" s="56">
        <f t="shared" ca="1" si="803"/>
        <v>0</v>
      </c>
      <c r="AV1734" s="56">
        <f t="shared" ca="1" si="803"/>
        <v>0</v>
      </c>
      <c r="AW1734" s="56">
        <f t="shared" ca="1" si="803"/>
        <v>0</v>
      </c>
      <c r="AX1734" s="56">
        <f t="shared" ca="1" si="803"/>
        <v>0</v>
      </c>
      <c r="AY1734" s="56">
        <f t="shared" ca="1" si="803"/>
        <v>0</v>
      </c>
      <c r="AZ1734" s="56">
        <f t="shared" ca="1" si="803"/>
        <v>0</v>
      </c>
      <c r="BA1734" s="56">
        <f t="shared" ca="1" si="803"/>
        <v>0</v>
      </c>
      <c r="BB1734" s="56">
        <f t="shared" ca="1" si="803"/>
        <v>0</v>
      </c>
      <c r="BC1734" s="56">
        <f t="shared" ca="1" si="803"/>
        <v>0</v>
      </c>
      <c r="BD1734" s="56">
        <f t="shared" ca="1" si="803"/>
        <v>0</v>
      </c>
      <c r="BE1734" s="56">
        <f t="shared" ca="1" si="803"/>
        <v>0</v>
      </c>
      <c r="BF1734" s="56">
        <f t="shared" ca="1" si="803"/>
        <v>0</v>
      </c>
      <c r="BG1734" s="56">
        <f t="shared" ca="1" si="803"/>
        <v>0</v>
      </c>
      <c r="BH1734" s="1"/>
    </row>
    <row r="1735" spans="2:60" s="4" customFormat="1" ht="12" customHeight="1" x14ac:dyDescent="0.2">
      <c r="B1735" s="3" t="s">
        <v>2515</v>
      </c>
      <c r="C1735" s="4" t="s">
        <v>2516</v>
      </c>
      <c r="E1735" s="62"/>
      <c r="F1735" s="63" t="s">
        <v>1678</v>
      </c>
      <c r="G1735" s="50" t="s">
        <v>1682</v>
      </c>
      <c r="H1735" s="50" t="s">
        <v>2517</v>
      </c>
      <c r="I1735" s="51"/>
      <c r="J1735" s="52">
        <v>25</v>
      </c>
      <c r="K1735" s="52"/>
      <c r="L1735" s="53"/>
      <c r="M1735" s="54" t="str">
        <f t="shared" si="793"/>
        <v>-</v>
      </c>
      <c r="N1735" s="52">
        <f t="shared" si="794"/>
        <v>0</v>
      </c>
      <c r="O1735" s="55">
        <f t="shared" ca="1" si="795"/>
        <v>28</v>
      </c>
      <c r="P1735" s="55" t="str">
        <f t="shared" ca="1" si="796"/>
        <v>2019.7</v>
      </c>
      <c r="Q1735" s="56">
        <f t="shared" si="797"/>
        <v>0</v>
      </c>
      <c r="R1735" s="52" t="str">
        <f t="shared" si="798"/>
        <v/>
      </c>
      <c r="S1735" s="52"/>
      <c r="T1735" s="52" t="str">
        <f t="shared" si="799"/>
        <v>OV</v>
      </c>
      <c r="U1735" s="57" t="s">
        <v>130</v>
      </c>
      <c r="V1735" s="58">
        <f t="shared" ca="1" si="800"/>
        <v>0</v>
      </c>
      <c r="W1735" s="59"/>
      <c r="X1735" s="60"/>
      <c r="Y1735" s="61"/>
      <c r="Z1735" s="56">
        <f t="shared" ca="1" si="801"/>
        <v>0</v>
      </c>
      <c r="AA1735" s="56">
        <f t="shared" ca="1" si="801"/>
        <v>0</v>
      </c>
      <c r="AB1735" s="56">
        <f t="shared" ca="1" si="801"/>
        <v>0</v>
      </c>
      <c r="AC1735" s="56">
        <f t="shared" ca="1" si="801"/>
        <v>0</v>
      </c>
      <c r="AD1735" s="56">
        <f t="shared" ca="1" si="801"/>
        <v>0</v>
      </c>
      <c r="AE1735" s="56">
        <f t="shared" ca="1" si="801"/>
        <v>0</v>
      </c>
      <c r="AF1735" s="56">
        <f t="shared" ca="1" si="801"/>
        <v>0</v>
      </c>
      <c r="AG1735" s="56">
        <f t="shared" ca="1" si="801"/>
        <v>0</v>
      </c>
      <c r="AH1735" s="56">
        <f t="shared" ca="1" si="801"/>
        <v>0</v>
      </c>
      <c r="AI1735" s="56">
        <f t="shared" ca="1" si="801"/>
        <v>0</v>
      </c>
      <c r="AJ1735" s="56">
        <f t="shared" ca="1" si="802"/>
        <v>0</v>
      </c>
      <c r="AK1735" s="56">
        <f t="shared" ca="1" si="802"/>
        <v>0</v>
      </c>
      <c r="AL1735" s="56">
        <f t="shared" ca="1" si="802"/>
        <v>0</v>
      </c>
      <c r="AM1735" s="56">
        <f t="shared" ca="1" si="802"/>
        <v>0</v>
      </c>
      <c r="AN1735" s="56">
        <f t="shared" ca="1" si="802"/>
        <v>0</v>
      </c>
      <c r="AO1735" s="56">
        <f t="shared" ca="1" si="802"/>
        <v>0</v>
      </c>
      <c r="AP1735" s="56">
        <f t="shared" ca="1" si="802"/>
        <v>0</v>
      </c>
      <c r="AQ1735" s="56">
        <f t="shared" ca="1" si="802"/>
        <v>0</v>
      </c>
      <c r="AR1735" s="56">
        <f t="shared" ca="1" si="802"/>
        <v>0</v>
      </c>
      <c r="AS1735" s="56">
        <f t="shared" ca="1" si="802"/>
        <v>0</v>
      </c>
      <c r="AT1735" s="56">
        <f t="shared" ca="1" si="803"/>
        <v>0</v>
      </c>
      <c r="AU1735" s="56">
        <f t="shared" ca="1" si="803"/>
        <v>0</v>
      </c>
      <c r="AV1735" s="56">
        <f t="shared" ca="1" si="803"/>
        <v>0</v>
      </c>
      <c r="AW1735" s="56">
        <f t="shared" ca="1" si="803"/>
        <v>0</v>
      </c>
      <c r="AX1735" s="56">
        <f t="shared" ca="1" si="803"/>
        <v>0</v>
      </c>
      <c r="AY1735" s="56">
        <f t="shared" ca="1" si="803"/>
        <v>0</v>
      </c>
      <c r="AZ1735" s="56">
        <f t="shared" ca="1" si="803"/>
        <v>0</v>
      </c>
      <c r="BA1735" s="56">
        <f t="shared" ca="1" si="803"/>
        <v>0</v>
      </c>
      <c r="BB1735" s="56">
        <f t="shared" ca="1" si="803"/>
        <v>0</v>
      </c>
      <c r="BC1735" s="56">
        <f t="shared" ca="1" si="803"/>
        <v>0</v>
      </c>
      <c r="BD1735" s="56">
        <f t="shared" ca="1" si="803"/>
        <v>0</v>
      </c>
      <c r="BE1735" s="56">
        <f t="shared" ca="1" si="803"/>
        <v>0</v>
      </c>
      <c r="BF1735" s="56">
        <f t="shared" ca="1" si="803"/>
        <v>0</v>
      </c>
      <c r="BG1735" s="56">
        <f t="shared" ca="1" si="803"/>
        <v>0</v>
      </c>
      <c r="BH1735" s="1"/>
    </row>
    <row r="1736" spans="2:60" s="4" customFormat="1" ht="12" customHeight="1" x14ac:dyDescent="0.2">
      <c r="B1736" s="3" t="s">
        <v>2515</v>
      </c>
      <c r="C1736" s="4" t="s">
        <v>2516</v>
      </c>
      <c r="E1736" s="62"/>
      <c r="F1736" s="63" t="s">
        <v>1678</v>
      </c>
      <c r="G1736" s="50" t="s">
        <v>1682</v>
      </c>
      <c r="H1736" s="50" t="s">
        <v>2517</v>
      </c>
      <c r="I1736" s="51"/>
      <c r="J1736" s="52">
        <v>25</v>
      </c>
      <c r="K1736" s="52"/>
      <c r="L1736" s="53"/>
      <c r="M1736" s="54" t="str">
        <f t="shared" si="793"/>
        <v>-</v>
      </c>
      <c r="N1736" s="52">
        <f t="shared" si="794"/>
        <v>0</v>
      </c>
      <c r="O1736" s="55">
        <f t="shared" ca="1" si="795"/>
        <v>28</v>
      </c>
      <c r="P1736" s="55" t="str">
        <f t="shared" ca="1" si="796"/>
        <v>2019.7</v>
      </c>
      <c r="Q1736" s="56">
        <f t="shared" si="797"/>
        <v>0</v>
      </c>
      <c r="R1736" s="52" t="str">
        <f t="shared" si="798"/>
        <v/>
      </c>
      <c r="S1736" s="52"/>
      <c r="T1736" s="52" t="str">
        <f t="shared" si="799"/>
        <v>OV</v>
      </c>
      <c r="U1736" s="57" t="s">
        <v>130</v>
      </c>
      <c r="V1736" s="58">
        <f t="shared" ca="1" si="800"/>
        <v>0</v>
      </c>
      <c r="W1736" s="59"/>
      <c r="X1736" s="60"/>
      <c r="Y1736" s="61"/>
      <c r="Z1736" s="56">
        <f t="shared" ca="1" si="801"/>
        <v>0</v>
      </c>
      <c r="AA1736" s="56">
        <f t="shared" ca="1" si="801"/>
        <v>0</v>
      </c>
      <c r="AB1736" s="56">
        <f t="shared" ca="1" si="801"/>
        <v>0</v>
      </c>
      <c r="AC1736" s="56">
        <f t="shared" ca="1" si="801"/>
        <v>0</v>
      </c>
      <c r="AD1736" s="56">
        <f t="shared" ca="1" si="801"/>
        <v>0</v>
      </c>
      <c r="AE1736" s="56">
        <f t="shared" ca="1" si="801"/>
        <v>0</v>
      </c>
      <c r="AF1736" s="56">
        <f t="shared" ca="1" si="801"/>
        <v>0</v>
      </c>
      <c r="AG1736" s="56">
        <f t="shared" ca="1" si="801"/>
        <v>0</v>
      </c>
      <c r="AH1736" s="56">
        <f t="shared" ca="1" si="801"/>
        <v>0</v>
      </c>
      <c r="AI1736" s="56">
        <f t="shared" ca="1" si="801"/>
        <v>0</v>
      </c>
      <c r="AJ1736" s="56">
        <f t="shared" ca="1" si="802"/>
        <v>0</v>
      </c>
      <c r="AK1736" s="56">
        <f t="shared" ca="1" si="802"/>
        <v>0</v>
      </c>
      <c r="AL1736" s="56">
        <f t="shared" ca="1" si="802"/>
        <v>0</v>
      </c>
      <c r="AM1736" s="56">
        <f t="shared" ca="1" si="802"/>
        <v>0</v>
      </c>
      <c r="AN1736" s="56">
        <f t="shared" ca="1" si="802"/>
        <v>0</v>
      </c>
      <c r="AO1736" s="56">
        <f t="shared" ca="1" si="802"/>
        <v>0</v>
      </c>
      <c r="AP1736" s="56">
        <f t="shared" ca="1" si="802"/>
        <v>0</v>
      </c>
      <c r="AQ1736" s="56">
        <f t="shared" ca="1" si="802"/>
        <v>0</v>
      </c>
      <c r="AR1736" s="56">
        <f t="shared" ca="1" si="802"/>
        <v>0</v>
      </c>
      <c r="AS1736" s="56">
        <f t="shared" ca="1" si="802"/>
        <v>0</v>
      </c>
      <c r="AT1736" s="56">
        <f t="shared" ca="1" si="803"/>
        <v>0</v>
      </c>
      <c r="AU1736" s="56">
        <f t="shared" ca="1" si="803"/>
        <v>0</v>
      </c>
      <c r="AV1736" s="56">
        <f t="shared" ca="1" si="803"/>
        <v>0</v>
      </c>
      <c r="AW1736" s="56">
        <f t="shared" ca="1" si="803"/>
        <v>0</v>
      </c>
      <c r="AX1736" s="56">
        <f t="shared" ca="1" si="803"/>
        <v>0</v>
      </c>
      <c r="AY1736" s="56">
        <f t="shared" ca="1" si="803"/>
        <v>0</v>
      </c>
      <c r="AZ1736" s="56">
        <f t="shared" ca="1" si="803"/>
        <v>0</v>
      </c>
      <c r="BA1736" s="56">
        <f t="shared" ca="1" si="803"/>
        <v>0</v>
      </c>
      <c r="BB1736" s="56">
        <f t="shared" ca="1" si="803"/>
        <v>0</v>
      </c>
      <c r="BC1736" s="56">
        <f t="shared" ca="1" si="803"/>
        <v>0</v>
      </c>
      <c r="BD1736" s="56">
        <f t="shared" ca="1" si="803"/>
        <v>0</v>
      </c>
      <c r="BE1736" s="56">
        <f t="shared" ca="1" si="803"/>
        <v>0</v>
      </c>
      <c r="BF1736" s="56">
        <f t="shared" ca="1" si="803"/>
        <v>0</v>
      </c>
      <c r="BG1736" s="56">
        <f t="shared" ca="1" si="803"/>
        <v>0</v>
      </c>
      <c r="BH1736" s="1"/>
    </row>
    <row r="1737" spans="2:60" s="4" customFormat="1" ht="12" customHeight="1" x14ac:dyDescent="0.2">
      <c r="B1737" s="3" t="s">
        <v>2515</v>
      </c>
      <c r="C1737" s="4" t="s">
        <v>2516</v>
      </c>
      <c r="E1737" s="62"/>
      <c r="F1737" s="63" t="s">
        <v>1678</v>
      </c>
      <c r="G1737" s="50" t="s">
        <v>1682</v>
      </c>
      <c r="H1737" s="50" t="s">
        <v>2517</v>
      </c>
      <c r="I1737" s="51"/>
      <c r="J1737" s="52">
        <v>25</v>
      </c>
      <c r="K1737" s="52"/>
      <c r="L1737" s="53"/>
      <c r="M1737" s="54" t="str">
        <f t="shared" si="793"/>
        <v>-</v>
      </c>
      <c r="N1737" s="52">
        <f t="shared" si="794"/>
        <v>0</v>
      </c>
      <c r="O1737" s="55">
        <f t="shared" ca="1" si="795"/>
        <v>28</v>
      </c>
      <c r="P1737" s="55" t="str">
        <f t="shared" ca="1" si="796"/>
        <v>2019.7</v>
      </c>
      <c r="Q1737" s="56">
        <f t="shared" si="797"/>
        <v>0</v>
      </c>
      <c r="R1737" s="52" t="str">
        <f t="shared" si="798"/>
        <v/>
      </c>
      <c r="S1737" s="52"/>
      <c r="T1737" s="52" t="str">
        <f t="shared" si="799"/>
        <v>OV</v>
      </c>
      <c r="U1737" s="57" t="s">
        <v>130</v>
      </c>
      <c r="V1737" s="58">
        <f t="shared" ca="1" si="800"/>
        <v>0</v>
      </c>
      <c r="W1737" s="59"/>
      <c r="X1737" s="60"/>
      <c r="Y1737" s="61"/>
      <c r="Z1737" s="56">
        <f t="shared" ca="1" si="801"/>
        <v>0</v>
      </c>
      <c r="AA1737" s="56">
        <f t="shared" ca="1" si="801"/>
        <v>0</v>
      </c>
      <c r="AB1737" s="56">
        <f t="shared" ca="1" si="801"/>
        <v>0</v>
      </c>
      <c r="AC1737" s="56">
        <f t="shared" ca="1" si="801"/>
        <v>0</v>
      </c>
      <c r="AD1737" s="56">
        <f t="shared" ca="1" si="801"/>
        <v>0</v>
      </c>
      <c r="AE1737" s="56">
        <f t="shared" ca="1" si="801"/>
        <v>0</v>
      </c>
      <c r="AF1737" s="56">
        <f t="shared" ca="1" si="801"/>
        <v>0</v>
      </c>
      <c r="AG1737" s="56">
        <f t="shared" ca="1" si="801"/>
        <v>0</v>
      </c>
      <c r="AH1737" s="56">
        <f t="shared" ca="1" si="801"/>
        <v>0</v>
      </c>
      <c r="AI1737" s="56">
        <f t="shared" ca="1" si="801"/>
        <v>0</v>
      </c>
      <c r="AJ1737" s="56">
        <f t="shared" ca="1" si="802"/>
        <v>0</v>
      </c>
      <c r="AK1737" s="56">
        <f t="shared" ca="1" si="802"/>
        <v>0</v>
      </c>
      <c r="AL1737" s="56">
        <f t="shared" ca="1" si="802"/>
        <v>0</v>
      </c>
      <c r="AM1737" s="56">
        <f t="shared" ca="1" si="802"/>
        <v>0</v>
      </c>
      <c r="AN1737" s="56">
        <f t="shared" ca="1" si="802"/>
        <v>0</v>
      </c>
      <c r="AO1737" s="56">
        <f t="shared" ca="1" si="802"/>
        <v>0</v>
      </c>
      <c r="AP1737" s="56">
        <f t="shared" ca="1" si="802"/>
        <v>0</v>
      </c>
      <c r="AQ1737" s="56">
        <f t="shared" ca="1" si="802"/>
        <v>0</v>
      </c>
      <c r="AR1737" s="56">
        <f t="shared" ca="1" si="802"/>
        <v>0</v>
      </c>
      <c r="AS1737" s="56">
        <f t="shared" ca="1" si="802"/>
        <v>0</v>
      </c>
      <c r="AT1737" s="56">
        <f t="shared" ca="1" si="803"/>
        <v>0</v>
      </c>
      <c r="AU1737" s="56">
        <f t="shared" ca="1" si="803"/>
        <v>0</v>
      </c>
      <c r="AV1737" s="56">
        <f t="shared" ca="1" si="803"/>
        <v>0</v>
      </c>
      <c r="AW1737" s="56">
        <f t="shared" ca="1" si="803"/>
        <v>0</v>
      </c>
      <c r="AX1737" s="56">
        <f t="shared" ca="1" si="803"/>
        <v>0</v>
      </c>
      <c r="AY1737" s="56">
        <f t="shared" ca="1" si="803"/>
        <v>0</v>
      </c>
      <c r="AZ1737" s="56">
        <f t="shared" ca="1" si="803"/>
        <v>0</v>
      </c>
      <c r="BA1737" s="56">
        <f t="shared" ca="1" si="803"/>
        <v>0</v>
      </c>
      <c r="BB1737" s="56">
        <f t="shared" ca="1" si="803"/>
        <v>0</v>
      </c>
      <c r="BC1737" s="56">
        <f t="shared" ca="1" si="803"/>
        <v>0</v>
      </c>
      <c r="BD1737" s="56">
        <f t="shared" ca="1" si="803"/>
        <v>0</v>
      </c>
      <c r="BE1737" s="56">
        <f t="shared" ca="1" si="803"/>
        <v>0</v>
      </c>
      <c r="BF1737" s="56">
        <f t="shared" ca="1" si="803"/>
        <v>0</v>
      </c>
      <c r="BG1737" s="56">
        <f t="shared" ca="1" si="803"/>
        <v>0</v>
      </c>
      <c r="BH1737" s="1"/>
    </row>
    <row r="1738" spans="2:60" s="4" customFormat="1" ht="12" customHeight="1" x14ac:dyDescent="0.2">
      <c r="B1738" s="3" t="s">
        <v>2515</v>
      </c>
      <c r="C1738" s="4" t="s">
        <v>2516</v>
      </c>
      <c r="E1738" s="62"/>
      <c r="F1738" s="63" t="s">
        <v>1678</v>
      </c>
      <c r="G1738" s="50" t="s">
        <v>1678</v>
      </c>
      <c r="H1738" s="50" t="s">
        <v>2517</v>
      </c>
      <c r="I1738" s="51"/>
      <c r="J1738" s="52">
        <v>25</v>
      </c>
      <c r="K1738" s="52"/>
      <c r="L1738" s="53">
        <v>43609</v>
      </c>
      <c r="M1738" s="54">
        <f t="shared" si="793"/>
        <v>5</v>
      </c>
      <c r="N1738" s="52">
        <f>WEEKNUM(L1738)</f>
        <v>21</v>
      </c>
      <c r="O1738" s="55">
        <f t="shared" ca="1" si="795"/>
        <v>28</v>
      </c>
      <c r="P1738" s="55" t="str">
        <f t="shared" ca="1" si="796"/>
        <v>2019.7</v>
      </c>
      <c r="Q1738" s="56">
        <f t="shared" si="797"/>
        <v>262024.4740491627</v>
      </c>
      <c r="R1738" s="52">
        <f t="shared" ca="1" si="798"/>
        <v>47</v>
      </c>
      <c r="S1738" s="52"/>
      <c r="T1738" s="52" t="str">
        <f t="shared" ca="1" si="799"/>
        <v>OV</v>
      </c>
      <c r="U1738" s="57" t="s">
        <v>178</v>
      </c>
      <c r="V1738" s="58">
        <f t="shared" ca="1" si="800"/>
        <v>0</v>
      </c>
      <c r="W1738" s="59"/>
      <c r="X1738" s="60"/>
      <c r="Y1738" s="118">
        <v>262024.4740491627</v>
      </c>
      <c r="Z1738" s="56">
        <f t="shared" ca="1" si="801"/>
        <v>0</v>
      </c>
      <c r="AA1738" s="56">
        <f t="shared" ca="1" si="801"/>
        <v>0</v>
      </c>
      <c r="AB1738" s="56">
        <f t="shared" ca="1" si="801"/>
        <v>0</v>
      </c>
      <c r="AC1738" s="56">
        <f t="shared" ca="1" si="801"/>
        <v>0</v>
      </c>
      <c r="AD1738" s="56">
        <f t="shared" ca="1" si="801"/>
        <v>0</v>
      </c>
      <c r="AE1738" s="56">
        <f t="shared" ca="1" si="801"/>
        <v>0</v>
      </c>
      <c r="AF1738" s="56">
        <f t="shared" ca="1" si="801"/>
        <v>0</v>
      </c>
      <c r="AG1738" s="56">
        <f t="shared" ca="1" si="801"/>
        <v>0</v>
      </c>
      <c r="AH1738" s="56">
        <f t="shared" ca="1" si="801"/>
        <v>0</v>
      </c>
      <c r="AI1738" s="56">
        <f t="shared" ca="1" si="801"/>
        <v>262024.4740491627</v>
      </c>
      <c r="AJ1738" s="56">
        <f t="shared" ca="1" si="802"/>
        <v>0</v>
      </c>
      <c r="AK1738" s="56">
        <f t="shared" ca="1" si="802"/>
        <v>0</v>
      </c>
      <c r="AL1738" s="56">
        <f t="shared" ca="1" si="802"/>
        <v>0</v>
      </c>
      <c r="AM1738" s="56">
        <f t="shared" ca="1" si="802"/>
        <v>0</v>
      </c>
      <c r="AN1738" s="56">
        <f t="shared" ca="1" si="802"/>
        <v>0</v>
      </c>
      <c r="AO1738" s="56">
        <f t="shared" ca="1" si="802"/>
        <v>0</v>
      </c>
      <c r="AP1738" s="56">
        <f t="shared" ca="1" si="802"/>
        <v>0</v>
      </c>
      <c r="AQ1738" s="56">
        <f t="shared" ca="1" si="802"/>
        <v>0</v>
      </c>
      <c r="AR1738" s="56">
        <f t="shared" ca="1" si="802"/>
        <v>0</v>
      </c>
      <c r="AS1738" s="56">
        <f t="shared" ca="1" si="802"/>
        <v>0</v>
      </c>
      <c r="AT1738" s="56">
        <f t="shared" ca="1" si="803"/>
        <v>0</v>
      </c>
      <c r="AU1738" s="56">
        <f t="shared" ca="1" si="803"/>
        <v>0</v>
      </c>
      <c r="AV1738" s="56">
        <f t="shared" ca="1" si="803"/>
        <v>0</v>
      </c>
      <c r="AW1738" s="56">
        <f t="shared" ca="1" si="803"/>
        <v>0</v>
      </c>
      <c r="AX1738" s="56">
        <f t="shared" ca="1" si="803"/>
        <v>0</v>
      </c>
      <c r="AY1738" s="56">
        <f t="shared" ca="1" si="803"/>
        <v>0</v>
      </c>
      <c r="AZ1738" s="56">
        <f t="shared" ca="1" si="803"/>
        <v>0</v>
      </c>
      <c r="BA1738" s="56">
        <f t="shared" ca="1" si="803"/>
        <v>0</v>
      </c>
      <c r="BB1738" s="56">
        <f t="shared" ca="1" si="803"/>
        <v>0</v>
      </c>
      <c r="BC1738" s="56">
        <f t="shared" ca="1" si="803"/>
        <v>0</v>
      </c>
      <c r="BD1738" s="56">
        <f t="shared" ca="1" si="803"/>
        <v>0</v>
      </c>
      <c r="BE1738" s="56">
        <f t="shared" ca="1" si="803"/>
        <v>0</v>
      </c>
      <c r="BF1738" s="56">
        <f t="shared" ca="1" si="803"/>
        <v>0</v>
      </c>
      <c r="BG1738" s="56">
        <f t="shared" ca="1" si="803"/>
        <v>0</v>
      </c>
      <c r="BH1738" s="1"/>
    </row>
    <row r="1739" spans="2:60" s="4" customFormat="1" ht="12" customHeight="1" x14ac:dyDescent="0.2">
      <c r="B1739" s="3" t="s">
        <v>2515</v>
      </c>
      <c r="C1739" s="4" t="s">
        <v>2516</v>
      </c>
      <c r="E1739" s="62"/>
      <c r="F1739" s="63" t="s">
        <v>1678</v>
      </c>
      <c r="G1739" s="50" t="s">
        <v>1678</v>
      </c>
      <c r="H1739" s="50" t="s">
        <v>2517</v>
      </c>
      <c r="I1739" s="51"/>
      <c r="J1739" s="52">
        <v>25</v>
      </c>
      <c r="K1739" s="52"/>
      <c r="L1739" s="53">
        <v>43640</v>
      </c>
      <c r="M1739" s="54">
        <f t="shared" si="793"/>
        <v>1</v>
      </c>
      <c r="N1739" s="52">
        <f>WEEKNUM(L1739)</f>
        <v>26</v>
      </c>
      <c r="O1739" s="55">
        <f t="shared" ca="1" si="795"/>
        <v>28</v>
      </c>
      <c r="P1739" s="55" t="str">
        <f t="shared" ca="1" si="796"/>
        <v>2019.7</v>
      </c>
      <c r="Q1739" s="56">
        <f t="shared" si="797"/>
        <v>299822.66747160046</v>
      </c>
      <c r="R1739" s="52">
        <f t="shared" ca="1" si="798"/>
        <v>16</v>
      </c>
      <c r="S1739" s="52"/>
      <c r="T1739" s="52" t="str">
        <f t="shared" ca="1" si="799"/>
        <v>OV</v>
      </c>
      <c r="U1739" s="57" t="s">
        <v>178</v>
      </c>
      <c r="V1739" s="58">
        <f t="shared" ca="1" si="800"/>
        <v>0</v>
      </c>
      <c r="W1739" s="59"/>
      <c r="X1739" s="60"/>
      <c r="Y1739" s="118">
        <v>299822.66747160046</v>
      </c>
      <c r="Z1739" s="56">
        <f t="shared" ca="1" si="801"/>
        <v>0</v>
      </c>
      <c r="AA1739" s="56">
        <f t="shared" ca="1" si="801"/>
        <v>0</v>
      </c>
      <c r="AB1739" s="56">
        <f t="shared" ca="1" si="801"/>
        <v>0</v>
      </c>
      <c r="AC1739" s="56">
        <f t="shared" ca="1" si="801"/>
        <v>0</v>
      </c>
      <c r="AD1739" s="56">
        <f t="shared" ca="1" si="801"/>
        <v>0</v>
      </c>
      <c r="AE1739" s="56">
        <f t="shared" ca="1" si="801"/>
        <v>0</v>
      </c>
      <c r="AF1739" s="56">
        <f t="shared" ca="1" si="801"/>
        <v>0</v>
      </c>
      <c r="AG1739" s="56">
        <f t="shared" ca="1" si="801"/>
        <v>0</v>
      </c>
      <c r="AH1739" s="56">
        <f t="shared" ca="1" si="801"/>
        <v>0</v>
      </c>
      <c r="AI1739" s="56">
        <f t="shared" ca="1" si="801"/>
        <v>299822.66747160046</v>
      </c>
      <c r="AJ1739" s="56">
        <f t="shared" ca="1" si="802"/>
        <v>0</v>
      </c>
      <c r="AK1739" s="56">
        <f t="shared" ca="1" si="802"/>
        <v>0</v>
      </c>
      <c r="AL1739" s="56">
        <f t="shared" ca="1" si="802"/>
        <v>0</v>
      </c>
      <c r="AM1739" s="56">
        <f t="shared" ca="1" si="802"/>
        <v>0</v>
      </c>
      <c r="AN1739" s="56">
        <f t="shared" ca="1" si="802"/>
        <v>0</v>
      </c>
      <c r="AO1739" s="56">
        <f t="shared" ca="1" si="802"/>
        <v>0</v>
      </c>
      <c r="AP1739" s="56">
        <f t="shared" ca="1" si="802"/>
        <v>0</v>
      </c>
      <c r="AQ1739" s="56">
        <f t="shared" ca="1" si="802"/>
        <v>0</v>
      </c>
      <c r="AR1739" s="56">
        <f t="shared" ca="1" si="802"/>
        <v>0</v>
      </c>
      <c r="AS1739" s="56">
        <f t="shared" ca="1" si="802"/>
        <v>0</v>
      </c>
      <c r="AT1739" s="56">
        <f t="shared" ca="1" si="803"/>
        <v>0</v>
      </c>
      <c r="AU1739" s="56">
        <f t="shared" ca="1" si="803"/>
        <v>0</v>
      </c>
      <c r="AV1739" s="56">
        <f t="shared" ca="1" si="803"/>
        <v>0</v>
      </c>
      <c r="AW1739" s="56">
        <f t="shared" ca="1" si="803"/>
        <v>0</v>
      </c>
      <c r="AX1739" s="56">
        <f t="shared" ca="1" si="803"/>
        <v>0</v>
      </c>
      <c r="AY1739" s="56">
        <f t="shared" ca="1" si="803"/>
        <v>0</v>
      </c>
      <c r="AZ1739" s="56">
        <f t="shared" ca="1" si="803"/>
        <v>0</v>
      </c>
      <c r="BA1739" s="56">
        <f t="shared" ca="1" si="803"/>
        <v>0</v>
      </c>
      <c r="BB1739" s="56">
        <f t="shared" ca="1" si="803"/>
        <v>0</v>
      </c>
      <c r="BC1739" s="56">
        <f t="shared" ca="1" si="803"/>
        <v>0</v>
      </c>
      <c r="BD1739" s="56">
        <f t="shared" ca="1" si="803"/>
        <v>0</v>
      </c>
      <c r="BE1739" s="56">
        <f t="shared" ca="1" si="803"/>
        <v>0</v>
      </c>
      <c r="BF1739" s="56">
        <f t="shared" ca="1" si="803"/>
        <v>0</v>
      </c>
      <c r="BG1739" s="56">
        <f t="shared" ca="1" si="803"/>
        <v>0</v>
      </c>
      <c r="BH1739" s="1"/>
    </row>
    <row r="1740" spans="2:60" s="4" customFormat="1" ht="12" customHeight="1" x14ac:dyDescent="0.2">
      <c r="B1740" s="3" t="s">
        <v>2515</v>
      </c>
      <c r="C1740" s="4" t="s">
        <v>2516</v>
      </c>
      <c r="E1740" s="62"/>
      <c r="F1740" s="63" t="s">
        <v>1678</v>
      </c>
      <c r="G1740" s="50" t="s">
        <v>1678</v>
      </c>
      <c r="H1740" s="50" t="s">
        <v>2517</v>
      </c>
      <c r="I1740" s="51"/>
      <c r="J1740" s="52">
        <v>25</v>
      </c>
      <c r="K1740" s="52"/>
      <c r="L1740" s="53">
        <v>43670</v>
      </c>
      <c r="M1740" s="54">
        <f t="shared" si="793"/>
        <v>3</v>
      </c>
      <c r="N1740" s="52">
        <f>WEEKNUM(L1740)</f>
        <v>30</v>
      </c>
      <c r="O1740" s="55">
        <f t="shared" ca="1" si="795"/>
        <v>30</v>
      </c>
      <c r="P1740" s="55" t="str">
        <f t="shared" ca="1" si="796"/>
        <v>2019.7</v>
      </c>
      <c r="Q1740" s="56">
        <f t="shared" si="797"/>
        <v>264473.13429906359</v>
      </c>
      <c r="R1740" s="52">
        <f t="shared" ca="1" si="798"/>
        <v>-14</v>
      </c>
      <c r="S1740" s="52"/>
      <c r="T1740" s="52" t="str">
        <f t="shared" ca="1" si="799"/>
        <v/>
      </c>
      <c r="U1740" s="57" t="s">
        <v>178</v>
      </c>
      <c r="V1740" s="58">
        <f t="shared" ca="1" si="800"/>
        <v>0</v>
      </c>
      <c r="W1740" s="59"/>
      <c r="X1740" s="60"/>
      <c r="Y1740" s="118">
        <v>264473.13429906359</v>
      </c>
      <c r="Z1740" s="56">
        <f t="shared" ca="1" si="801"/>
        <v>0</v>
      </c>
      <c r="AA1740" s="56">
        <f t="shared" ca="1" si="801"/>
        <v>0</v>
      </c>
      <c r="AB1740" s="56">
        <f t="shared" ca="1" si="801"/>
        <v>0</v>
      </c>
      <c r="AC1740" s="56">
        <f t="shared" ca="1" si="801"/>
        <v>0</v>
      </c>
      <c r="AD1740" s="56">
        <f t="shared" ca="1" si="801"/>
        <v>0</v>
      </c>
      <c r="AE1740" s="56">
        <f t="shared" ca="1" si="801"/>
        <v>0</v>
      </c>
      <c r="AF1740" s="56">
        <f t="shared" ca="1" si="801"/>
        <v>0</v>
      </c>
      <c r="AG1740" s="56">
        <f t="shared" ca="1" si="801"/>
        <v>0</v>
      </c>
      <c r="AH1740" s="56">
        <f t="shared" ca="1" si="801"/>
        <v>0</v>
      </c>
      <c r="AI1740" s="56">
        <f t="shared" ca="1" si="801"/>
        <v>0</v>
      </c>
      <c r="AJ1740" s="56">
        <f t="shared" ca="1" si="802"/>
        <v>0</v>
      </c>
      <c r="AK1740" s="56">
        <f t="shared" ca="1" si="802"/>
        <v>264473.13429906359</v>
      </c>
      <c r="AL1740" s="56">
        <f t="shared" ca="1" si="802"/>
        <v>0</v>
      </c>
      <c r="AM1740" s="56">
        <f t="shared" ca="1" si="802"/>
        <v>0</v>
      </c>
      <c r="AN1740" s="56">
        <f t="shared" ca="1" si="802"/>
        <v>0</v>
      </c>
      <c r="AO1740" s="56">
        <f t="shared" ca="1" si="802"/>
        <v>0</v>
      </c>
      <c r="AP1740" s="56">
        <f t="shared" ca="1" si="802"/>
        <v>0</v>
      </c>
      <c r="AQ1740" s="56">
        <f t="shared" ca="1" si="802"/>
        <v>0</v>
      </c>
      <c r="AR1740" s="56">
        <f t="shared" ca="1" si="802"/>
        <v>0</v>
      </c>
      <c r="AS1740" s="56">
        <f t="shared" ca="1" si="802"/>
        <v>0</v>
      </c>
      <c r="AT1740" s="56">
        <f t="shared" ca="1" si="803"/>
        <v>0</v>
      </c>
      <c r="AU1740" s="56">
        <f t="shared" ca="1" si="803"/>
        <v>0</v>
      </c>
      <c r="AV1740" s="56">
        <f t="shared" ca="1" si="803"/>
        <v>0</v>
      </c>
      <c r="AW1740" s="56">
        <f t="shared" ca="1" si="803"/>
        <v>0</v>
      </c>
      <c r="AX1740" s="56">
        <f t="shared" ca="1" si="803"/>
        <v>0</v>
      </c>
      <c r="AY1740" s="56">
        <f t="shared" ca="1" si="803"/>
        <v>0</v>
      </c>
      <c r="AZ1740" s="56">
        <f t="shared" ca="1" si="803"/>
        <v>0</v>
      </c>
      <c r="BA1740" s="56">
        <f t="shared" ca="1" si="803"/>
        <v>0</v>
      </c>
      <c r="BB1740" s="56">
        <f t="shared" ca="1" si="803"/>
        <v>0</v>
      </c>
      <c r="BC1740" s="56">
        <f t="shared" ca="1" si="803"/>
        <v>0</v>
      </c>
      <c r="BD1740" s="56">
        <f t="shared" ca="1" si="803"/>
        <v>0</v>
      </c>
      <c r="BE1740" s="56">
        <f t="shared" ca="1" si="803"/>
        <v>0</v>
      </c>
      <c r="BF1740" s="56">
        <f t="shared" ca="1" si="803"/>
        <v>0</v>
      </c>
      <c r="BG1740" s="56">
        <f t="shared" ca="1" si="803"/>
        <v>0</v>
      </c>
      <c r="BH1740" s="1"/>
    </row>
    <row r="1741" spans="2:60" s="4" customFormat="1" ht="12" customHeight="1" x14ac:dyDescent="0.2">
      <c r="B1741" s="3" t="s">
        <v>2515</v>
      </c>
      <c r="C1741" s="4" t="s">
        <v>2516</v>
      </c>
      <c r="E1741" s="62"/>
      <c r="F1741" s="63" t="s">
        <v>1678</v>
      </c>
      <c r="G1741" s="50" t="s">
        <v>1678</v>
      </c>
      <c r="H1741" s="50" t="s">
        <v>2517</v>
      </c>
      <c r="I1741" s="51"/>
      <c r="J1741" s="52">
        <v>25</v>
      </c>
      <c r="K1741" s="52"/>
      <c r="L1741" s="53">
        <v>43703</v>
      </c>
      <c r="M1741" s="54">
        <f t="shared" si="793"/>
        <v>1</v>
      </c>
      <c r="N1741" s="52">
        <f>WEEKNUM(L1741)</f>
        <v>35</v>
      </c>
      <c r="O1741" s="55">
        <f t="shared" ca="1" si="795"/>
        <v>35</v>
      </c>
      <c r="P1741" s="55" t="str">
        <f t="shared" ca="1" si="796"/>
        <v>2019.8</v>
      </c>
      <c r="Q1741" s="56">
        <f t="shared" si="797"/>
        <v>254642.27643848961</v>
      </c>
      <c r="R1741" s="52">
        <f t="shared" ca="1" si="798"/>
        <v>-47</v>
      </c>
      <c r="S1741" s="52"/>
      <c r="T1741" s="52" t="str">
        <f t="shared" ca="1" si="799"/>
        <v/>
      </c>
      <c r="U1741" s="57" t="s">
        <v>178</v>
      </c>
      <c r="V1741" s="58">
        <f t="shared" ca="1" si="800"/>
        <v>0</v>
      </c>
      <c r="W1741" s="59"/>
      <c r="X1741" s="60"/>
      <c r="Y1741" s="118">
        <v>254642.27643848961</v>
      </c>
      <c r="Z1741" s="56">
        <f t="shared" ca="1" si="801"/>
        <v>0</v>
      </c>
      <c r="AA1741" s="56">
        <f t="shared" ca="1" si="801"/>
        <v>0</v>
      </c>
      <c r="AB1741" s="56">
        <f t="shared" ca="1" si="801"/>
        <v>0</v>
      </c>
      <c r="AC1741" s="56">
        <f t="shared" ca="1" si="801"/>
        <v>0</v>
      </c>
      <c r="AD1741" s="56">
        <f t="shared" ca="1" si="801"/>
        <v>0</v>
      </c>
      <c r="AE1741" s="56">
        <f t="shared" ca="1" si="801"/>
        <v>0</v>
      </c>
      <c r="AF1741" s="56">
        <f t="shared" ca="1" si="801"/>
        <v>0</v>
      </c>
      <c r="AG1741" s="56">
        <f t="shared" ca="1" si="801"/>
        <v>0</v>
      </c>
      <c r="AH1741" s="56">
        <f t="shared" ca="1" si="801"/>
        <v>0</v>
      </c>
      <c r="AI1741" s="56">
        <f t="shared" ca="1" si="801"/>
        <v>0</v>
      </c>
      <c r="AJ1741" s="56">
        <f t="shared" ca="1" si="802"/>
        <v>0</v>
      </c>
      <c r="AK1741" s="56">
        <f t="shared" ca="1" si="802"/>
        <v>0</v>
      </c>
      <c r="AL1741" s="56">
        <f t="shared" ca="1" si="802"/>
        <v>0</v>
      </c>
      <c r="AM1741" s="56">
        <f t="shared" ca="1" si="802"/>
        <v>0</v>
      </c>
      <c r="AN1741" s="56">
        <f t="shared" ca="1" si="802"/>
        <v>0</v>
      </c>
      <c r="AO1741" s="56">
        <f t="shared" ca="1" si="802"/>
        <v>0</v>
      </c>
      <c r="AP1741" s="56">
        <f t="shared" ca="1" si="802"/>
        <v>254642.27643848961</v>
      </c>
      <c r="AQ1741" s="56">
        <f t="shared" ca="1" si="802"/>
        <v>0</v>
      </c>
      <c r="AR1741" s="56">
        <f t="shared" ca="1" si="802"/>
        <v>0</v>
      </c>
      <c r="AS1741" s="56">
        <f t="shared" ca="1" si="802"/>
        <v>0</v>
      </c>
      <c r="AT1741" s="56">
        <f t="shared" ca="1" si="803"/>
        <v>0</v>
      </c>
      <c r="AU1741" s="56">
        <f t="shared" ca="1" si="803"/>
        <v>0</v>
      </c>
      <c r="AV1741" s="56">
        <f t="shared" ca="1" si="803"/>
        <v>0</v>
      </c>
      <c r="AW1741" s="56">
        <f t="shared" ca="1" si="803"/>
        <v>0</v>
      </c>
      <c r="AX1741" s="56">
        <f t="shared" ca="1" si="803"/>
        <v>0</v>
      </c>
      <c r="AY1741" s="56">
        <f t="shared" ca="1" si="803"/>
        <v>0</v>
      </c>
      <c r="AZ1741" s="56">
        <f t="shared" ca="1" si="803"/>
        <v>0</v>
      </c>
      <c r="BA1741" s="56">
        <f t="shared" ca="1" si="803"/>
        <v>0</v>
      </c>
      <c r="BB1741" s="56">
        <f t="shared" ca="1" si="803"/>
        <v>0</v>
      </c>
      <c r="BC1741" s="56">
        <f t="shared" ca="1" si="803"/>
        <v>0</v>
      </c>
      <c r="BD1741" s="56">
        <f t="shared" ca="1" si="803"/>
        <v>0</v>
      </c>
      <c r="BE1741" s="56">
        <f t="shared" ca="1" si="803"/>
        <v>0</v>
      </c>
      <c r="BF1741" s="56">
        <f t="shared" ca="1" si="803"/>
        <v>0</v>
      </c>
      <c r="BG1741" s="56">
        <f t="shared" ca="1" si="803"/>
        <v>0</v>
      </c>
      <c r="BH1741" s="1"/>
    </row>
    <row r="1742" spans="2:60" s="4" customFormat="1" ht="12" customHeight="1" x14ac:dyDescent="0.2">
      <c r="B1742" s="3" t="s">
        <v>2515</v>
      </c>
      <c r="C1742" s="4" t="s">
        <v>2516</v>
      </c>
      <c r="E1742" s="62"/>
      <c r="F1742" s="63" t="s">
        <v>1678</v>
      </c>
      <c r="G1742" s="50" t="s">
        <v>1678</v>
      </c>
      <c r="H1742" s="50" t="s">
        <v>2517</v>
      </c>
      <c r="I1742" s="51"/>
      <c r="J1742" s="52">
        <v>25</v>
      </c>
      <c r="K1742" s="52"/>
      <c r="L1742" s="53">
        <v>43732</v>
      </c>
      <c r="M1742" s="54">
        <f t="shared" si="793"/>
        <v>2</v>
      </c>
      <c r="N1742" s="52">
        <f t="shared" ref="N1742:N1771" si="804">WEEKNUM(L1742)</f>
        <v>39</v>
      </c>
      <c r="O1742" s="55">
        <f t="shared" ca="1" si="795"/>
        <v>39</v>
      </c>
      <c r="P1742" s="55" t="str">
        <f t="shared" ca="1" si="796"/>
        <v>2019.9</v>
      </c>
      <c r="Q1742" s="56">
        <f t="shared" si="797"/>
        <v>233855.60418275767</v>
      </c>
      <c r="R1742" s="52">
        <f t="shared" ca="1" si="798"/>
        <v>-76</v>
      </c>
      <c r="S1742" s="52"/>
      <c r="T1742" s="52" t="str">
        <f t="shared" ca="1" si="799"/>
        <v/>
      </c>
      <c r="U1742" s="57" t="s">
        <v>178</v>
      </c>
      <c r="V1742" s="58">
        <f t="shared" ca="1" si="800"/>
        <v>0</v>
      </c>
      <c r="W1742" s="59"/>
      <c r="X1742" s="60"/>
      <c r="Y1742" s="118">
        <v>233855.60418275767</v>
      </c>
      <c r="Z1742" s="56">
        <f t="shared" ca="1" si="801"/>
        <v>0</v>
      </c>
      <c r="AA1742" s="56">
        <f t="shared" ca="1" si="801"/>
        <v>0</v>
      </c>
      <c r="AB1742" s="56">
        <f t="shared" ca="1" si="801"/>
        <v>0</v>
      </c>
      <c r="AC1742" s="56">
        <f t="shared" ca="1" si="801"/>
        <v>0</v>
      </c>
      <c r="AD1742" s="56">
        <f t="shared" ca="1" si="801"/>
        <v>0</v>
      </c>
      <c r="AE1742" s="56">
        <f t="shared" ca="1" si="801"/>
        <v>0</v>
      </c>
      <c r="AF1742" s="56">
        <f t="shared" ca="1" si="801"/>
        <v>0</v>
      </c>
      <c r="AG1742" s="56">
        <f t="shared" ca="1" si="801"/>
        <v>0</v>
      </c>
      <c r="AH1742" s="56">
        <f t="shared" ca="1" si="801"/>
        <v>0</v>
      </c>
      <c r="AI1742" s="56">
        <f t="shared" ca="1" si="801"/>
        <v>0</v>
      </c>
      <c r="AJ1742" s="56">
        <f t="shared" ca="1" si="802"/>
        <v>0</v>
      </c>
      <c r="AK1742" s="56">
        <f t="shared" ca="1" si="802"/>
        <v>0</v>
      </c>
      <c r="AL1742" s="56">
        <f t="shared" ca="1" si="802"/>
        <v>0</v>
      </c>
      <c r="AM1742" s="56">
        <f t="shared" ca="1" si="802"/>
        <v>0</v>
      </c>
      <c r="AN1742" s="56">
        <f t="shared" ca="1" si="802"/>
        <v>0</v>
      </c>
      <c r="AO1742" s="56">
        <f t="shared" ca="1" si="802"/>
        <v>0</v>
      </c>
      <c r="AP1742" s="56">
        <f t="shared" ca="1" si="802"/>
        <v>0</v>
      </c>
      <c r="AQ1742" s="56">
        <f t="shared" ca="1" si="802"/>
        <v>0</v>
      </c>
      <c r="AR1742" s="56">
        <f t="shared" ca="1" si="802"/>
        <v>0</v>
      </c>
      <c r="AS1742" s="56">
        <f t="shared" ca="1" si="802"/>
        <v>0</v>
      </c>
      <c r="AT1742" s="56">
        <f t="shared" ca="1" si="803"/>
        <v>233855.60418275767</v>
      </c>
      <c r="AU1742" s="56">
        <f t="shared" ca="1" si="803"/>
        <v>0</v>
      </c>
      <c r="AV1742" s="56">
        <f t="shared" ca="1" si="803"/>
        <v>0</v>
      </c>
      <c r="AW1742" s="56">
        <f t="shared" ca="1" si="803"/>
        <v>0</v>
      </c>
      <c r="AX1742" s="56">
        <f t="shared" ca="1" si="803"/>
        <v>0</v>
      </c>
      <c r="AY1742" s="56">
        <f t="shared" ca="1" si="803"/>
        <v>0</v>
      </c>
      <c r="AZ1742" s="56">
        <f t="shared" ca="1" si="803"/>
        <v>0</v>
      </c>
      <c r="BA1742" s="56">
        <f t="shared" ca="1" si="803"/>
        <v>0</v>
      </c>
      <c r="BB1742" s="56">
        <f t="shared" ca="1" si="803"/>
        <v>0</v>
      </c>
      <c r="BC1742" s="56">
        <f t="shared" ca="1" si="803"/>
        <v>0</v>
      </c>
      <c r="BD1742" s="56">
        <f t="shared" ca="1" si="803"/>
        <v>0</v>
      </c>
      <c r="BE1742" s="56">
        <f t="shared" ca="1" si="803"/>
        <v>0</v>
      </c>
      <c r="BF1742" s="56">
        <f t="shared" ca="1" si="803"/>
        <v>0</v>
      </c>
      <c r="BG1742" s="56">
        <f t="shared" ca="1" si="803"/>
        <v>0</v>
      </c>
      <c r="BH1742" s="1"/>
    </row>
    <row r="1743" spans="2:60" s="4" customFormat="1" ht="12" customHeight="1" x14ac:dyDescent="0.2">
      <c r="B1743" s="3" t="s">
        <v>2515</v>
      </c>
      <c r="C1743" s="4" t="s">
        <v>2516</v>
      </c>
      <c r="E1743" s="62"/>
      <c r="F1743" s="63" t="s">
        <v>1678</v>
      </c>
      <c r="G1743" s="50" t="s">
        <v>1678</v>
      </c>
      <c r="H1743" s="50" t="s">
        <v>2517</v>
      </c>
      <c r="I1743" s="51"/>
      <c r="J1743" s="52">
        <v>25</v>
      </c>
      <c r="K1743" s="52"/>
      <c r="L1743" s="53">
        <v>43762</v>
      </c>
      <c r="M1743" s="54">
        <f t="shared" si="793"/>
        <v>4</v>
      </c>
      <c r="N1743" s="52">
        <f t="shared" si="804"/>
        <v>43</v>
      </c>
      <c r="O1743" s="55">
        <f t="shared" ca="1" si="795"/>
        <v>43</v>
      </c>
      <c r="P1743" s="55" t="str">
        <f t="shared" ca="1" si="796"/>
        <v>2019.10</v>
      </c>
      <c r="Q1743" s="56">
        <f t="shared" si="797"/>
        <v>201618.89717500267</v>
      </c>
      <c r="R1743" s="52">
        <f t="shared" ca="1" si="798"/>
        <v>-106</v>
      </c>
      <c r="S1743" s="52"/>
      <c r="T1743" s="52" t="str">
        <f t="shared" ca="1" si="799"/>
        <v/>
      </c>
      <c r="U1743" s="57" t="s">
        <v>178</v>
      </c>
      <c r="V1743" s="58">
        <f t="shared" ca="1" si="800"/>
        <v>0</v>
      </c>
      <c r="W1743" s="59"/>
      <c r="X1743" s="60"/>
      <c r="Y1743" s="118">
        <v>201618.89717500267</v>
      </c>
      <c r="Z1743" s="56">
        <f t="shared" ca="1" si="801"/>
        <v>0</v>
      </c>
      <c r="AA1743" s="56">
        <f t="shared" ca="1" si="801"/>
        <v>0</v>
      </c>
      <c r="AB1743" s="56">
        <f t="shared" ca="1" si="801"/>
        <v>0</v>
      </c>
      <c r="AC1743" s="56">
        <f t="shared" ca="1" si="801"/>
        <v>0</v>
      </c>
      <c r="AD1743" s="56">
        <f t="shared" ca="1" si="801"/>
        <v>0</v>
      </c>
      <c r="AE1743" s="56">
        <f t="shared" ca="1" si="801"/>
        <v>0</v>
      </c>
      <c r="AF1743" s="56">
        <f t="shared" ca="1" si="801"/>
        <v>0</v>
      </c>
      <c r="AG1743" s="56">
        <f t="shared" ca="1" si="801"/>
        <v>0</v>
      </c>
      <c r="AH1743" s="56">
        <f t="shared" ca="1" si="801"/>
        <v>0</v>
      </c>
      <c r="AI1743" s="56">
        <f t="shared" ca="1" si="801"/>
        <v>0</v>
      </c>
      <c r="AJ1743" s="56">
        <f t="shared" ca="1" si="802"/>
        <v>0</v>
      </c>
      <c r="AK1743" s="56">
        <f t="shared" ca="1" si="802"/>
        <v>0</v>
      </c>
      <c r="AL1743" s="56">
        <f t="shared" ca="1" si="802"/>
        <v>0</v>
      </c>
      <c r="AM1743" s="56">
        <f t="shared" ca="1" si="802"/>
        <v>0</v>
      </c>
      <c r="AN1743" s="56">
        <f t="shared" ca="1" si="802"/>
        <v>0</v>
      </c>
      <c r="AO1743" s="56">
        <f t="shared" ca="1" si="802"/>
        <v>0</v>
      </c>
      <c r="AP1743" s="56">
        <f t="shared" ca="1" si="802"/>
        <v>0</v>
      </c>
      <c r="AQ1743" s="56">
        <f t="shared" ca="1" si="802"/>
        <v>0</v>
      </c>
      <c r="AR1743" s="56">
        <f t="shared" ca="1" si="802"/>
        <v>0</v>
      </c>
      <c r="AS1743" s="56">
        <f t="shared" ca="1" si="802"/>
        <v>0</v>
      </c>
      <c r="AT1743" s="56">
        <f t="shared" ca="1" si="803"/>
        <v>0</v>
      </c>
      <c r="AU1743" s="56">
        <f t="shared" ca="1" si="803"/>
        <v>0</v>
      </c>
      <c r="AV1743" s="56">
        <f t="shared" ca="1" si="803"/>
        <v>0</v>
      </c>
      <c r="AW1743" s="56">
        <f t="shared" ca="1" si="803"/>
        <v>0</v>
      </c>
      <c r="AX1743" s="56">
        <f t="shared" ca="1" si="803"/>
        <v>201618.89717500267</v>
      </c>
      <c r="AY1743" s="56">
        <f t="shared" ca="1" si="803"/>
        <v>0</v>
      </c>
      <c r="AZ1743" s="56">
        <f t="shared" ca="1" si="803"/>
        <v>0</v>
      </c>
      <c r="BA1743" s="56">
        <f t="shared" ca="1" si="803"/>
        <v>0</v>
      </c>
      <c r="BB1743" s="56">
        <f t="shared" ca="1" si="803"/>
        <v>0</v>
      </c>
      <c r="BC1743" s="56">
        <f t="shared" ca="1" si="803"/>
        <v>0</v>
      </c>
      <c r="BD1743" s="56">
        <f t="shared" ca="1" si="803"/>
        <v>0</v>
      </c>
      <c r="BE1743" s="56">
        <f t="shared" ca="1" si="803"/>
        <v>0</v>
      </c>
      <c r="BF1743" s="56">
        <f t="shared" ca="1" si="803"/>
        <v>0</v>
      </c>
      <c r="BG1743" s="56">
        <f t="shared" ca="1" si="803"/>
        <v>0</v>
      </c>
      <c r="BH1743" s="1"/>
    </row>
    <row r="1744" spans="2:60" s="4" customFormat="1" ht="12" customHeight="1" x14ac:dyDescent="0.2">
      <c r="B1744" s="3" t="s">
        <v>2515</v>
      </c>
      <c r="C1744" s="4" t="s">
        <v>2516</v>
      </c>
      <c r="E1744" s="62"/>
      <c r="F1744" s="63" t="s">
        <v>1678</v>
      </c>
      <c r="G1744" s="50" t="s">
        <v>1678</v>
      </c>
      <c r="H1744" s="50" t="s">
        <v>2517</v>
      </c>
      <c r="I1744" s="51"/>
      <c r="J1744" s="52">
        <v>25</v>
      </c>
      <c r="K1744" s="52"/>
      <c r="L1744" s="53">
        <v>43791</v>
      </c>
      <c r="M1744" s="54">
        <f t="shared" si="793"/>
        <v>5</v>
      </c>
      <c r="N1744" s="52">
        <f t="shared" si="804"/>
        <v>47</v>
      </c>
      <c r="O1744" s="55">
        <f t="shared" ca="1" si="795"/>
        <v>47</v>
      </c>
      <c r="P1744" s="55" t="str">
        <f t="shared" ca="1" si="796"/>
        <v>2019.11</v>
      </c>
      <c r="Q1744" s="56">
        <f t="shared" si="797"/>
        <v>185051.36418318679</v>
      </c>
      <c r="R1744" s="52">
        <f t="shared" ca="1" si="798"/>
        <v>-135</v>
      </c>
      <c r="S1744" s="52"/>
      <c r="T1744" s="52" t="str">
        <f t="shared" ca="1" si="799"/>
        <v/>
      </c>
      <c r="U1744" s="57" t="s">
        <v>178</v>
      </c>
      <c r="V1744" s="58">
        <f t="shared" ca="1" si="800"/>
        <v>0</v>
      </c>
      <c r="W1744" s="59"/>
      <c r="X1744" s="60"/>
      <c r="Y1744" s="118">
        <v>185051.36418318679</v>
      </c>
      <c r="Z1744" s="56">
        <f t="shared" ca="1" si="801"/>
        <v>0</v>
      </c>
      <c r="AA1744" s="56">
        <f t="shared" ca="1" si="801"/>
        <v>0</v>
      </c>
      <c r="AB1744" s="56">
        <f t="shared" ca="1" si="801"/>
        <v>0</v>
      </c>
      <c r="AC1744" s="56">
        <f t="shared" ca="1" si="801"/>
        <v>0</v>
      </c>
      <c r="AD1744" s="56">
        <f t="shared" ca="1" si="801"/>
        <v>0</v>
      </c>
      <c r="AE1744" s="56">
        <f t="shared" ca="1" si="801"/>
        <v>0</v>
      </c>
      <c r="AF1744" s="56">
        <f t="shared" ca="1" si="801"/>
        <v>0</v>
      </c>
      <c r="AG1744" s="56">
        <f t="shared" ca="1" si="801"/>
        <v>0</v>
      </c>
      <c r="AH1744" s="56">
        <f t="shared" ca="1" si="801"/>
        <v>0</v>
      </c>
      <c r="AI1744" s="56">
        <f t="shared" ca="1" si="801"/>
        <v>0</v>
      </c>
      <c r="AJ1744" s="56">
        <f t="shared" ca="1" si="802"/>
        <v>0</v>
      </c>
      <c r="AK1744" s="56">
        <f t="shared" ca="1" si="802"/>
        <v>0</v>
      </c>
      <c r="AL1744" s="56">
        <f t="shared" ca="1" si="802"/>
        <v>0</v>
      </c>
      <c r="AM1744" s="56">
        <f t="shared" ca="1" si="802"/>
        <v>0</v>
      </c>
      <c r="AN1744" s="56">
        <f t="shared" ca="1" si="802"/>
        <v>0</v>
      </c>
      <c r="AO1744" s="56">
        <f t="shared" ca="1" si="802"/>
        <v>0</v>
      </c>
      <c r="AP1744" s="56">
        <f t="shared" ca="1" si="802"/>
        <v>0</v>
      </c>
      <c r="AQ1744" s="56">
        <f t="shared" ca="1" si="802"/>
        <v>0</v>
      </c>
      <c r="AR1744" s="56">
        <f t="shared" ca="1" si="802"/>
        <v>0</v>
      </c>
      <c r="AS1744" s="56">
        <f t="shared" ca="1" si="802"/>
        <v>0</v>
      </c>
      <c r="AT1744" s="56">
        <f t="shared" ca="1" si="803"/>
        <v>0</v>
      </c>
      <c r="AU1744" s="56">
        <f t="shared" ca="1" si="803"/>
        <v>0</v>
      </c>
      <c r="AV1744" s="56">
        <f t="shared" ca="1" si="803"/>
        <v>0</v>
      </c>
      <c r="AW1744" s="56">
        <f t="shared" ca="1" si="803"/>
        <v>0</v>
      </c>
      <c r="AX1744" s="56">
        <f t="shared" ca="1" si="803"/>
        <v>0</v>
      </c>
      <c r="AY1744" s="56">
        <f t="shared" ca="1" si="803"/>
        <v>0</v>
      </c>
      <c r="AZ1744" s="56">
        <f t="shared" ca="1" si="803"/>
        <v>0</v>
      </c>
      <c r="BA1744" s="56">
        <f t="shared" ca="1" si="803"/>
        <v>0</v>
      </c>
      <c r="BB1744" s="56">
        <f t="shared" ca="1" si="803"/>
        <v>185051.36418318679</v>
      </c>
      <c r="BC1744" s="56">
        <f t="shared" ca="1" si="803"/>
        <v>0</v>
      </c>
      <c r="BD1744" s="56">
        <f t="shared" ca="1" si="803"/>
        <v>0</v>
      </c>
      <c r="BE1744" s="56">
        <f t="shared" ca="1" si="803"/>
        <v>0</v>
      </c>
      <c r="BF1744" s="56">
        <f t="shared" ca="1" si="803"/>
        <v>0</v>
      </c>
      <c r="BG1744" s="56">
        <f t="shared" ca="1" si="803"/>
        <v>0</v>
      </c>
      <c r="BH1744" s="1"/>
    </row>
    <row r="1745" spans="2:60" s="4" customFormat="1" ht="12" customHeight="1" x14ac:dyDescent="0.2">
      <c r="B1745" s="3" t="s">
        <v>2515</v>
      </c>
      <c r="C1745" s="4" t="s">
        <v>2516</v>
      </c>
      <c r="E1745" s="62"/>
      <c r="F1745" s="63" t="s">
        <v>1678</v>
      </c>
      <c r="G1745" s="50" t="s">
        <v>1678</v>
      </c>
      <c r="H1745" s="50" t="s">
        <v>2517</v>
      </c>
      <c r="I1745" s="51"/>
      <c r="J1745" s="52">
        <v>25</v>
      </c>
      <c r="K1745" s="52"/>
      <c r="L1745" s="53">
        <v>43823</v>
      </c>
      <c r="M1745" s="54">
        <f t="shared" si="793"/>
        <v>2</v>
      </c>
      <c r="N1745" s="52">
        <f t="shared" si="804"/>
        <v>52</v>
      </c>
      <c r="O1745" s="55">
        <f t="shared" ca="1" si="795"/>
        <v>52</v>
      </c>
      <c r="P1745" s="55" t="str">
        <f t="shared" ca="1" si="796"/>
        <v>2019.12</v>
      </c>
      <c r="Q1745" s="56">
        <f t="shared" si="797"/>
        <v>202333.90143599061</v>
      </c>
      <c r="R1745" s="52">
        <f t="shared" ca="1" si="798"/>
        <v>-167</v>
      </c>
      <c r="S1745" s="52"/>
      <c r="T1745" s="52" t="str">
        <f t="shared" ca="1" si="799"/>
        <v/>
      </c>
      <c r="U1745" s="57" t="s">
        <v>178</v>
      </c>
      <c r="V1745" s="58">
        <f t="shared" ca="1" si="800"/>
        <v>0</v>
      </c>
      <c r="W1745" s="59"/>
      <c r="X1745" s="60"/>
      <c r="Y1745" s="118">
        <v>202333.90143599061</v>
      </c>
      <c r="Z1745" s="56">
        <f t="shared" ca="1" si="801"/>
        <v>0</v>
      </c>
      <c r="AA1745" s="56">
        <f t="shared" ca="1" si="801"/>
        <v>0</v>
      </c>
      <c r="AB1745" s="56">
        <f t="shared" ca="1" si="801"/>
        <v>0</v>
      </c>
      <c r="AC1745" s="56">
        <f t="shared" ca="1" si="801"/>
        <v>0</v>
      </c>
      <c r="AD1745" s="56">
        <f t="shared" ca="1" si="801"/>
        <v>0</v>
      </c>
      <c r="AE1745" s="56">
        <f t="shared" ca="1" si="801"/>
        <v>0</v>
      </c>
      <c r="AF1745" s="56">
        <f t="shared" ca="1" si="801"/>
        <v>0</v>
      </c>
      <c r="AG1745" s="56">
        <f t="shared" ca="1" si="801"/>
        <v>0</v>
      </c>
      <c r="AH1745" s="56">
        <f t="shared" ca="1" si="801"/>
        <v>0</v>
      </c>
      <c r="AI1745" s="56">
        <f t="shared" ca="1" si="801"/>
        <v>0</v>
      </c>
      <c r="AJ1745" s="56">
        <f t="shared" ca="1" si="802"/>
        <v>0</v>
      </c>
      <c r="AK1745" s="56">
        <f t="shared" ca="1" si="802"/>
        <v>0</v>
      </c>
      <c r="AL1745" s="56">
        <f t="shared" ca="1" si="802"/>
        <v>0</v>
      </c>
      <c r="AM1745" s="56">
        <f t="shared" ca="1" si="802"/>
        <v>0</v>
      </c>
      <c r="AN1745" s="56">
        <f t="shared" ca="1" si="802"/>
        <v>0</v>
      </c>
      <c r="AO1745" s="56">
        <f t="shared" ca="1" si="802"/>
        <v>0</v>
      </c>
      <c r="AP1745" s="56">
        <f t="shared" ca="1" si="802"/>
        <v>0</v>
      </c>
      <c r="AQ1745" s="56">
        <f t="shared" ca="1" si="802"/>
        <v>0</v>
      </c>
      <c r="AR1745" s="56">
        <f t="shared" ca="1" si="802"/>
        <v>0</v>
      </c>
      <c r="AS1745" s="56">
        <f t="shared" ca="1" si="802"/>
        <v>0</v>
      </c>
      <c r="AT1745" s="56">
        <f t="shared" ca="1" si="803"/>
        <v>0</v>
      </c>
      <c r="AU1745" s="56">
        <f t="shared" ca="1" si="803"/>
        <v>0</v>
      </c>
      <c r="AV1745" s="56">
        <f t="shared" ca="1" si="803"/>
        <v>0</v>
      </c>
      <c r="AW1745" s="56">
        <f t="shared" ca="1" si="803"/>
        <v>0</v>
      </c>
      <c r="AX1745" s="56">
        <f t="shared" ca="1" si="803"/>
        <v>0</v>
      </c>
      <c r="AY1745" s="56">
        <f t="shared" ca="1" si="803"/>
        <v>0</v>
      </c>
      <c r="AZ1745" s="56">
        <f t="shared" ca="1" si="803"/>
        <v>0</v>
      </c>
      <c r="BA1745" s="56">
        <f t="shared" ca="1" si="803"/>
        <v>0</v>
      </c>
      <c r="BB1745" s="56">
        <f t="shared" ca="1" si="803"/>
        <v>0</v>
      </c>
      <c r="BC1745" s="56">
        <f t="shared" ca="1" si="803"/>
        <v>0</v>
      </c>
      <c r="BD1745" s="56">
        <f t="shared" ca="1" si="803"/>
        <v>0</v>
      </c>
      <c r="BE1745" s="56">
        <f t="shared" ca="1" si="803"/>
        <v>0</v>
      </c>
      <c r="BF1745" s="56">
        <f t="shared" ca="1" si="803"/>
        <v>0</v>
      </c>
      <c r="BG1745" s="56">
        <f t="shared" ca="1" si="803"/>
        <v>202333.90143599061</v>
      </c>
      <c r="BH1745" s="1"/>
    </row>
    <row r="1746" spans="2:60" s="4" customFormat="1" ht="12" customHeight="1" x14ac:dyDescent="0.2">
      <c r="B1746" s="3"/>
      <c r="E1746" s="62"/>
      <c r="F1746" s="63"/>
      <c r="G1746" s="50"/>
      <c r="H1746" s="50"/>
      <c r="I1746" s="51"/>
      <c r="J1746" s="52"/>
      <c r="K1746" s="52"/>
      <c r="L1746" s="53"/>
      <c r="M1746" s="54"/>
      <c r="N1746" s="52"/>
      <c r="O1746" s="55"/>
      <c r="P1746" s="55"/>
      <c r="Q1746" s="56"/>
      <c r="R1746" s="52"/>
      <c r="S1746" s="52"/>
      <c r="T1746" s="52"/>
      <c r="U1746" s="57"/>
      <c r="V1746" s="58"/>
      <c r="W1746" s="59"/>
      <c r="X1746" s="60"/>
      <c r="Y1746" s="118"/>
      <c r="Z1746" s="56"/>
      <c r="AA1746" s="56"/>
      <c r="AB1746" s="56"/>
      <c r="AC1746" s="56"/>
      <c r="AD1746" s="56"/>
      <c r="AE1746" s="56"/>
      <c r="AF1746" s="56"/>
      <c r="AG1746" s="56"/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  <c r="AY1746" s="56"/>
      <c r="AZ1746" s="56"/>
      <c r="BA1746" s="56"/>
      <c r="BB1746" s="56"/>
      <c r="BC1746" s="56"/>
      <c r="BD1746" s="56"/>
      <c r="BE1746" s="56"/>
      <c r="BF1746" s="56"/>
      <c r="BG1746" s="56"/>
      <c r="BH1746" s="1"/>
    </row>
    <row r="1747" spans="2:60" s="4" customFormat="1" ht="12" customHeight="1" x14ac:dyDescent="0.2">
      <c r="B1747" s="3" t="s">
        <v>2513</v>
      </c>
      <c r="C1747" s="4" t="s">
        <v>2513</v>
      </c>
      <c r="E1747" s="62"/>
      <c r="F1747" s="63"/>
      <c r="G1747" s="50" t="s">
        <v>1682</v>
      </c>
      <c r="H1747" s="50" t="s">
        <v>1669</v>
      </c>
      <c r="I1747" s="51"/>
      <c r="J1747" s="52">
        <v>20</v>
      </c>
      <c r="K1747" s="52"/>
      <c r="L1747" s="53"/>
      <c r="M1747" s="54" t="str">
        <f t="shared" si="793"/>
        <v>-</v>
      </c>
      <c r="N1747" s="52">
        <f t="shared" si="804"/>
        <v>0</v>
      </c>
      <c r="O1747" s="55">
        <f t="shared" ref="O1747:O1758" ca="1" si="805">WEEKNUM(IF((L1747)&lt;$A$1825,$A$1825,(L1747)))</f>
        <v>28</v>
      </c>
      <c r="P1747" s="55" t="str">
        <f t="shared" ref="P1747:P1758" ca="1" si="806">YEAR(IF((L1747)&lt;$A$1825,$A$1825,(L1747)))&amp;"."&amp;MONTH(IF((L1747)&lt;$A$1825,$A$1825,(L1747)))</f>
        <v>2019.7</v>
      </c>
      <c r="Q1747" s="56">
        <f t="shared" ref="Q1747:Q1758" si="807">IF(U1747="PLN",Y1747/$A$1826,Y1747)</f>
        <v>0</v>
      </c>
      <c r="R1747" s="52" t="str">
        <f t="shared" ref="R1747:R1758" si="808">IF(L1747=0,"",IFERROR(_xlfn.DAYS($A$1825,L1747),""))</f>
        <v/>
      </c>
      <c r="S1747" s="52"/>
      <c r="T1747" s="52" t="str">
        <f t="shared" si="799"/>
        <v>OV</v>
      </c>
      <c r="U1747" s="57" t="s">
        <v>178</v>
      </c>
      <c r="V1747" s="58">
        <f t="shared" ref="V1747:V1758" ca="1" si="809">SUM(Y1747:BH1747)-Y1747*2</f>
        <v>0</v>
      </c>
      <c r="W1747" s="59"/>
      <c r="X1747" s="60"/>
      <c r="Y1747" s="61"/>
      <c r="Z1747" s="56">
        <f t="shared" ref="Z1747:AI1758" ca="1" si="810">IF($O1747-WEEKNUM(Z$1815)=0,$Y1747,0)</f>
        <v>0</v>
      </c>
      <c r="AA1747" s="56">
        <f t="shared" ca="1" si="810"/>
        <v>0</v>
      </c>
      <c r="AB1747" s="56">
        <f t="shared" ca="1" si="810"/>
        <v>0</v>
      </c>
      <c r="AC1747" s="56">
        <f t="shared" ca="1" si="810"/>
        <v>0</v>
      </c>
      <c r="AD1747" s="56">
        <f t="shared" ca="1" si="810"/>
        <v>0</v>
      </c>
      <c r="AE1747" s="56">
        <f t="shared" ca="1" si="810"/>
        <v>0</v>
      </c>
      <c r="AF1747" s="56">
        <f t="shared" ca="1" si="810"/>
        <v>0</v>
      </c>
      <c r="AG1747" s="56">
        <f t="shared" ca="1" si="810"/>
        <v>0</v>
      </c>
      <c r="AH1747" s="56">
        <f t="shared" ca="1" si="810"/>
        <v>0</v>
      </c>
      <c r="AI1747" s="56">
        <f t="shared" ca="1" si="810"/>
        <v>0</v>
      </c>
      <c r="AJ1747" s="56">
        <f t="shared" ref="AJ1747:AS1758" ca="1" si="811">IF($O1747-WEEKNUM(AJ$1815)=0,$Y1747,0)</f>
        <v>0</v>
      </c>
      <c r="AK1747" s="56">
        <f t="shared" ca="1" si="811"/>
        <v>0</v>
      </c>
      <c r="AL1747" s="56">
        <f t="shared" ca="1" si="811"/>
        <v>0</v>
      </c>
      <c r="AM1747" s="56">
        <f t="shared" ca="1" si="811"/>
        <v>0</v>
      </c>
      <c r="AN1747" s="56">
        <f t="shared" ca="1" si="811"/>
        <v>0</v>
      </c>
      <c r="AO1747" s="56">
        <f t="shared" ca="1" si="811"/>
        <v>0</v>
      </c>
      <c r="AP1747" s="56">
        <f t="shared" ca="1" si="811"/>
        <v>0</v>
      </c>
      <c r="AQ1747" s="56">
        <f t="shared" ca="1" si="811"/>
        <v>0</v>
      </c>
      <c r="AR1747" s="56">
        <f t="shared" ca="1" si="811"/>
        <v>0</v>
      </c>
      <c r="AS1747" s="56">
        <f t="shared" ca="1" si="811"/>
        <v>0</v>
      </c>
      <c r="AT1747" s="56">
        <f t="shared" ref="AT1747:BG1758" ca="1" si="812">IF($O1747-WEEKNUM(AT$1815)=0,$Y1747,0)</f>
        <v>0</v>
      </c>
      <c r="AU1747" s="56">
        <f t="shared" ca="1" si="812"/>
        <v>0</v>
      </c>
      <c r="AV1747" s="56">
        <f t="shared" ca="1" si="812"/>
        <v>0</v>
      </c>
      <c r="AW1747" s="56">
        <f t="shared" ca="1" si="812"/>
        <v>0</v>
      </c>
      <c r="AX1747" s="56">
        <f t="shared" ca="1" si="812"/>
        <v>0</v>
      </c>
      <c r="AY1747" s="56">
        <f t="shared" ca="1" si="812"/>
        <v>0</v>
      </c>
      <c r="AZ1747" s="56">
        <f t="shared" ca="1" si="812"/>
        <v>0</v>
      </c>
      <c r="BA1747" s="56">
        <f t="shared" ca="1" si="812"/>
        <v>0</v>
      </c>
      <c r="BB1747" s="56">
        <f t="shared" ca="1" si="812"/>
        <v>0</v>
      </c>
      <c r="BC1747" s="56">
        <f t="shared" ca="1" si="812"/>
        <v>0</v>
      </c>
      <c r="BD1747" s="56">
        <f t="shared" ca="1" si="812"/>
        <v>0</v>
      </c>
      <c r="BE1747" s="56">
        <f t="shared" ca="1" si="812"/>
        <v>0</v>
      </c>
      <c r="BF1747" s="56">
        <f t="shared" ca="1" si="812"/>
        <v>0</v>
      </c>
      <c r="BG1747" s="56">
        <f t="shared" ca="1" si="812"/>
        <v>0</v>
      </c>
      <c r="BH1747" s="1"/>
    </row>
    <row r="1748" spans="2:60" s="4" customFormat="1" ht="12" customHeight="1" x14ac:dyDescent="0.2">
      <c r="B1748" s="3" t="s">
        <v>2513</v>
      </c>
      <c r="C1748" s="4" t="s">
        <v>2513</v>
      </c>
      <c r="E1748" s="62"/>
      <c r="F1748" s="63" t="s">
        <v>1678</v>
      </c>
      <c r="G1748" s="50" t="s">
        <v>1678</v>
      </c>
      <c r="H1748" s="50" t="s">
        <v>1669</v>
      </c>
      <c r="I1748" s="51"/>
      <c r="J1748" s="52">
        <v>20</v>
      </c>
      <c r="K1748" s="52"/>
      <c r="L1748" s="53"/>
      <c r="M1748" s="54" t="str">
        <f t="shared" si="793"/>
        <v>-</v>
      </c>
      <c r="N1748" s="52">
        <f t="shared" si="804"/>
        <v>0</v>
      </c>
      <c r="O1748" s="55">
        <f t="shared" ca="1" si="805"/>
        <v>28</v>
      </c>
      <c r="P1748" s="55" t="str">
        <f t="shared" ca="1" si="806"/>
        <v>2019.7</v>
      </c>
      <c r="Q1748" s="56">
        <f t="shared" si="807"/>
        <v>0</v>
      </c>
      <c r="R1748" s="52" t="str">
        <f t="shared" si="808"/>
        <v/>
      </c>
      <c r="S1748" s="52"/>
      <c r="T1748" s="52" t="str">
        <f t="shared" si="799"/>
        <v>OV</v>
      </c>
      <c r="U1748" s="57" t="s">
        <v>178</v>
      </c>
      <c r="V1748" s="58">
        <f t="shared" ca="1" si="809"/>
        <v>0</v>
      </c>
      <c r="W1748" s="59"/>
      <c r="X1748" s="60"/>
      <c r="Y1748" s="61"/>
      <c r="Z1748" s="56">
        <f t="shared" ca="1" si="810"/>
        <v>0</v>
      </c>
      <c r="AA1748" s="56">
        <f t="shared" ca="1" si="810"/>
        <v>0</v>
      </c>
      <c r="AB1748" s="56">
        <f t="shared" ca="1" si="810"/>
        <v>0</v>
      </c>
      <c r="AC1748" s="56">
        <f t="shared" ca="1" si="810"/>
        <v>0</v>
      </c>
      <c r="AD1748" s="56">
        <f t="shared" ca="1" si="810"/>
        <v>0</v>
      </c>
      <c r="AE1748" s="56">
        <f t="shared" ca="1" si="810"/>
        <v>0</v>
      </c>
      <c r="AF1748" s="56">
        <f t="shared" ca="1" si="810"/>
        <v>0</v>
      </c>
      <c r="AG1748" s="56">
        <f t="shared" ca="1" si="810"/>
        <v>0</v>
      </c>
      <c r="AH1748" s="56">
        <f t="shared" ca="1" si="810"/>
        <v>0</v>
      </c>
      <c r="AI1748" s="56">
        <f t="shared" ca="1" si="810"/>
        <v>0</v>
      </c>
      <c r="AJ1748" s="56">
        <f t="shared" ca="1" si="811"/>
        <v>0</v>
      </c>
      <c r="AK1748" s="56">
        <f t="shared" ca="1" si="811"/>
        <v>0</v>
      </c>
      <c r="AL1748" s="56">
        <f t="shared" ca="1" si="811"/>
        <v>0</v>
      </c>
      <c r="AM1748" s="56">
        <f t="shared" ca="1" si="811"/>
        <v>0</v>
      </c>
      <c r="AN1748" s="56">
        <f t="shared" ca="1" si="811"/>
        <v>0</v>
      </c>
      <c r="AO1748" s="56">
        <f t="shared" ca="1" si="811"/>
        <v>0</v>
      </c>
      <c r="AP1748" s="56">
        <f t="shared" ca="1" si="811"/>
        <v>0</v>
      </c>
      <c r="AQ1748" s="56">
        <f t="shared" ca="1" si="811"/>
        <v>0</v>
      </c>
      <c r="AR1748" s="56">
        <f t="shared" ca="1" si="811"/>
        <v>0</v>
      </c>
      <c r="AS1748" s="56">
        <f t="shared" ca="1" si="811"/>
        <v>0</v>
      </c>
      <c r="AT1748" s="56">
        <f t="shared" ca="1" si="812"/>
        <v>0</v>
      </c>
      <c r="AU1748" s="56">
        <f t="shared" ca="1" si="812"/>
        <v>0</v>
      </c>
      <c r="AV1748" s="56">
        <f t="shared" ca="1" si="812"/>
        <v>0</v>
      </c>
      <c r="AW1748" s="56">
        <f t="shared" ca="1" si="812"/>
        <v>0</v>
      </c>
      <c r="AX1748" s="56">
        <f t="shared" ca="1" si="812"/>
        <v>0</v>
      </c>
      <c r="AY1748" s="56">
        <f t="shared" ca="1" si="812"/>
        <v>0</v>
      </c>
      <c r="AZ1748" s="56">
        <f t="shared" ca="1" si="812"/>
        <v>0</v>
      </c>
      <c r="BA1748" s="56">
        <f t="shared" ca="1" si="812"/>
        <v>0</v>
      </c>
      <c r="BB1748" s="56">
        <f t="shared" ca="1" si="812"/>
        <v>0</v>
      </c>
      <c r="BC1748" s="56">
        <f t="shared" ca="1" si="812"/>
        <v>0</v>
      </c>
      <c r="BD1748" s="56">
        <f t="shared" ca="1" si="812"/>
        <v>0</v>
      </c>
      <c r="BE1748" s="56">
        <f t="shared" ca="1" si="812"/>
        <v>0</v>
      </c>
      <c r="BF1748" s="56">
        <f t="shared" ca="1" si="812"/>
        <v>0</v>
      </c>
      <c r="BG1748" s="56">
        <f t="shared" ca="1" si="812"/>
        <v>0</v>
      </c>
      <c r="BH1748" s="1"/>
    </row>
    <row r="1749" spans="2:60" s="4" customFormat="1" ht="12" customHeight="1" x14ac:dyDescent="0.2">
      <c r="B1749" s="3" t="s">
        <v>2513</v>
      </c>
      <c r="C1749" s="4" t="s">
        <v>2513</v>
      </c>
      <c r="E1749" s="62"/>
      <c r="F1749" s="63" t="s">
        <v>1678</v>
      </c>
      <c r="G1749" s="50" t="s">
        <v>1678</v>
      </c>
      <c r="H1749" s="50" t="s">
        <v>1669</v>
      </c>
      <c r="I1749" s="51"/>
      <c r="J1749" s="52">
        <v>20</v>
      </c>
      <c r="K1749" s="52"/>
      <c r="L1749" s="53"/>
      <c r="M1749" s="54" t="str">
        <f t="shared" si="793"/>
        <v>-</v>
      </c>
      <c r="N1749" s="52">
        <f t="shared" si="804"/>
        <v>0</v>
      </c>
      <c r="O1749" s="55">
        <f t="shared" ca="1" si="805"/>
        <v>28</v>
      </c>
      <c r="P1749" s="55" t="str">
        <f t="shared" ca="1" si="806"/>
        <v>2019.7</v>
      </c>
      <c r="Q1749" s="56">
        <f t="shared" si="807"/>
        <v>0</v>
      </c>
      <c r="R1749" s="52" t="str">
        <f t="shared" si="808"/>
        <v/>
      </c>
      <c r="S1749" s="52"/>
      <c r="T1749" s="52" t="str">
        <f t="shared" si="799"/>
        <v>OV</v>
      </c>
      <c r="U1749" s="57" t="s">
        <v>178</v>
      </c>
      <c r="V1749" s="58">
        <f t="shared" ca="1" si="809"/>
        <v>0</v>
      </c>
      <c r="W1749" s="59"/>
      <c r="X1749" s="60"/>
      <c r="Y1749" s="61"/>
      <c r="Z1749" s="56">
        <f t="shared" ca="1" si="810"/>
        <v>0</v>
      </c>
      <c r="AA1749" s="56">
        <f t="shared" ca="1" si="810"/>
        <v>0</v>
      </c>
      <c r="AB1749" s="56">
        <f t="shared" ca="1" si="810"/>
        <v>0</v>
      </c>
      <c r="AC1749" s="56">
        <f t="shared" ca="1" si="810"/>
        <v>0</v>
      </c>
      <c r="AD1749" s="56">
        <f t="shared" ca="1" si="810"/>
        <v>0</v>
      </c>
      <c r="AE1749" s="56">
        <f t="shared" ca="1" si="810"/>
        <v>0</v>
      </c>
      <c r="AF1749" s="56">
        <f t="shared" ca="1" si="810"/>
        <v>0</v>
      </c>
      <c r="AG1749" s="56">
        <f t="shared" ca="1" si="810"/>
        <v>0</v>
      </c>
      <c r="AH1749" s="56">
        <f t="shared" ca="1" si="810"/>
        <v>0</v>
      </c>
      <c r="AI1749" s="56">
        <f t="shared" ca="1" si="810"/>
        <v>0</v>
      </c>
      <c r="AJ1749" s="56">
        <f t="shared" ca="1" si="811"/>
        <v>0</v>
      </c>
      <c r="AK1749" s="56">
        <f t="shared" ca="1" si="811"/>
        <v>0</v>
      </c>
      <c r="AL1749" s="56">
        <f t="shared" ca="1" si="811"/>
        <v>0</v>
      </c>
      <c r="AM1749" s="56">
        <f t="shared" ca="1" si="811"/>
        <v>0</v>
      </c>
      <c r="AN1749" s="56">
        <f t="shared" ca="1" si="811"/>
        <v>0</v>
      </c>
      <c r="AO1749" s="56">
        <f t="shared" ca="1" si="811"/>
        <v>0</v>
      </c>
      <c r="AP1749" s="56">
        <f t="shared" ca="1" si="811"/>
        <v>0</v>
      </c>
      <c r="AQ1749" s="56">
        <f t="shared" ca="1" si="811"/>
        <v>0</v>
      </c>
      <c r="AR1749" s="56">
        <f t="shared" ca="1" si="811"/>
        <v>0</v>
      </c>
      <c r="AS1749" s="56">
        <f t="shared" ca="1" si="811"/>
        <v>0</v>
      </c>
      <c r="AT1749" s="56">
        <f t="shared" ca="1" si="812"/>
        <v>0</v>
      </c>
      <c r="AU1749" s="56">
        <f t="shared" ca="1" si="812"/>
        <v>0</v>
      </c>
      <c r="AV1749" s="56">
        <f t="shared" ca="1" si="812"/>
        <v>0</v>
      </c>
      <c r="AW1749" s="56">
        <f t="shared" ca="1" si="812"/>
        <v>0</v>
      </c>
      <c r="AX1749" s="56">
        <f t="shared" ca="1" si="812"/>
        <v>0</v>
      </c>
      <c r="AY1749" s="56">
        <f t="shared" ca="1" si="812"/>
        <v>0</v>
      </c>
      <c r="AZ1749" s="56">
        <f t="shared" ca="1" si="812"/>
        <v>0</v>
      </c>
      <c r="BA1749" s="56">
        <f t="shared" ca="1" si="812"/>
        <v>0</v>
      </c>
      <c r="BB1749" s="56">
        <f t="shared" ca="1" si="812"/>
        <v>0</v>
      </c>
      <c r="BC1749" s="56">
        <f t="shared" ca="1" si="812"/>
        <v>0</v>
      </c>
      <c r="BD1749" s="56">
        <f t="shared" ca="1" si="812"/>
        <v>0</v>
      </c>
      <c r="BE1749" s="56">
        <f t="shared" ca="1" si="812"/>
        <v>0</v>
      </c>
      <c r="BF1749" s="56">
        <f t="shared" ca="1" si="812"/>
        <v>0</v>
      </c>
      <c r="BG1749" s="56">
        <f t="shared" ca="1" si="812"/>
        <v>0</v>
      </c>
      <c r="BH1749" s="1"/>
    </row>
    <row r="1750" spans="2:60" s="4" customFormat="1" ht="12" customHeight="1" x14ac:dyDescent="0.2">
      <c r="B1750" s="3" t="s">
        <v>2513</v>
      </c>
      <c r="C1750" s="4" t="s">
        <v>2513</v>
      </c>
      <c r="E1750" s="62"/>
      <c r="F1750" s="63" t="s">
        <v>1678</v>
      </c>
      <c r="G1750" s="50" t="s">
        <v>1678</v>
      </c>
      <c r="H1750" s="50" t="s">
        <v>1669</v>
      </c>
      <c r="I1750" s="51"/>
      <c r="J1750" s="52">
        <v>20</v>
      </c>
      <c r="K1750" s="52"/>
      <c r="L1750" s="53"/>
      <c r="M1750" s="54" t="str">
        <f t="shared" si="793"/>
        <v>-</v>
      </c>
      <c r="N1750" s="52">
        <f t="shared" si="804"/>
        <v>0</v>
      </c>
      <c r="O1750" s="55">
        <f t="shared" ca="1" si="805"/>
        <v>28</v>
      </c>
      <c r="P1750" s="55" t="str">
        <f t="shared" ca="1" si="806"/>
        <v>2019.7</v>
      </c>
      <c r="Q1750" s="56">
        <f t="shared" si="807"/>
        <v>0</v>
      </c>
      <c r="R1750" s="52" t="str">
        <f t="shared" si="808"/>
        <v/>
      </c>
      <c r="S1750" s="52"/>
      <c r="T1750" s="52" t="str">
        <f t="shared" si="799"/>
        <v>OV</v>
      </c>
      <c r="U1750" s="57" t="s">
        <v>130</v>
      </c>
      <c r="V1750" s="58">
        <f t="shared" ca="1" si="809"/>
        <v>0</v>
      </c>
      <c r="W1750" s="59"/>
      <c r="X1750" s="60"/>
      <c r="Y1750" s="61"/>
      <c r="Z1750" s="56">
        <f t="shared" ca="1" si="810"/>
        <v>0</v>
      </c>
      <c r="AA1750" s="56">
        <f t="shared" ca="1" si="810"/>
        <v>0</v>
      </c>
      <c r="AB1750" s="56">
        <f t="shared" ca="1" si="810"/>
        <v>0</v>
      </c>
      <c r="AC1750" s="56">
        <f t="shared" ca="1" si="810"/>
        <v>0</v>
      </c>
      <c r="AD1750" s="56">
        <f t="shared" ca="1" si="810"/>
        <v>0</v>
      </c>
      <c r="AE1750" s="56">
        <f t="shared" ca="1" si="810"/>
        <v>0</v>
      </c>
      <c r="AF1750" s="56">
        <f t="shared" ca="1" si="810"/>
        <v>0</v>
      </c>
      <c r="AG1750" s="56">
        <f t="shared" ca="1" si="810"/>
        <v>0</v>
      </c>
      <c r="AH1750" s="56">
        <f t="shared" ca="1" si="810"/>
        <v>0</v>
      </c>
      <c r="AI1750" s="56">
        <f t="shared" ca="1" si="810"/>
        <v>0</v>
      </c>
      <c r="AJ1750" s="56">
        <f t="shared" ca="1" si="811"/>
        <v>0</v>
      </c>
      <c r="AK1750" s="56">
        <f t="shared" ca="1" si="811"/>
        <v>0</v>
      </c>
      <c r="AL1750" s="56">
        <f t="shared" ca="1" si="811"/>
        <v>0</v>
      </c>
      <c r="AM1750" s="56">
        <f t="shared" ca="1" si="811"/>
        <v>0</v>
      </c>
      <c r="AN1750" s="56">
        <f t="shared" ca="1" si="811"/>
        <v>0</v>
      </c>
      <c r="AO1750" s="56">
        <f t="shared" ca="1" si="811"/>
        <v>0</v>
      </c>
      <c r="AP1750" s="56">
        <f t="shared" ca="1" si="811"/>
        <v>0</v>
      </c>
      <c r="AQ1750" s="56">
        <f t="shared" ca="1" si="811"/>
        <v>0</v>
      </c>
      <c r="AR1750" s="56">
        <f t="shared" ca="1" si="811"/>
        <v>0</v>
      </c>
      <c r="AS1750" s="56">
        <f t="shared" ca="1" si="811"/>
        <v>0</v>
      </c>
      <c r="AT1750" s="56">
        <f t="shared" ca="1" si="812"/>
        <v>0</v>
      </c>
      <c r="AU1750" s="56">
        <f t="shared" ca="1" si="812"/>
        <v>0</v>
      </c>
      <c r="AV1750" s="56">
        <f t="shared" ca="1" si="812"/>
        <v>0</v>
      </c>
      <c r="AW1750" s="56">
        <f t="shared" ca="1" si="812"/>
        <v>0</v>
      </c>
      <c r="AX1750" s="56">
        <f t="shared" ca="1" si="812"/>
        <v>0</v>
      </c>
      <c r="AY1750" s="56">
        <f t="shared" ca="1" si="812"/>
        <v>0</v>
      </c>
      <c r="AZ1750" s="56">
        <f t="shared" ca="1" si="812"/>
        <v>0</v>
      </c>
      <c r="BA1750" s="56">
        <f t="shared" ca="1" si="812"/>
        <v>0</v>
      </c>
      <c r="BB1750" s="56">
        <f t="shared" ca="1" si="812"/>
        <v>0</v>
      </c>
      <c r="BC1750" s="56">
        <f t="shared" ca="1" si="812"/>
        <v>0</v>
      </c>
      <c r="BD1750" s="56">
        <f t="shared" ca="1" si="812"/>
        <v>0</v>
      </c>
      <c r="BE1750" s="56">
        <f t="shared" ca="1" si="812"/>
        <v>0</v>
      </c>
      <c r="BF1750" s="56">
        <f t="shared" ca="1" si="812"/>
        <v>0</v>
      </c>
      <c r="BG1750" s="56">
        <f t="shared" ca="1" si="812"/>
        <v>0</v>
      </c>
      <c r="BH1750" s="1"/>
    </row>
    <row r="1751" spans="2:60" s="4" customFormat="1" ht="12" customHeight="1" x14ac:dyDescent="0.2">
      <c r="B1751" s="3" t="s">
        <v>2513</v>
      </c>
      <c r="C1751" s="4" t="s">
        <v>2513</v>
      </c>
      <c r="E1751" s="62"/>
      <c r="F1751" s="63" t="s">
        <v>1678</v>
      </c>
      <c r="G1751" s="50" t="s">
        <v>1678</v>
      </c>
      <c r="H1751" s="50" t="s">
        <v>1669</v>
      </c>
      <c r="I1751" s="51"/>
      <c r="J1751" s="52">
        <v>20</v>
      </c>
      <c r="K1751" s="52"/>
      <c r="L1751" s="53">
        <v>43605</v>
      </c>
      <c r="M1751" s="54">
        <f t="shared" si="793"/>
        <v>1</v>
      </c>
      <c r="N1751" s="52">
        <f t="shared" si="804"/>
        <v>21</v>
      </c>
      <c r="O1751" s="55">
        <f t="shared" ca="1" si="805"/>
        <v>28</v>
      </c>
      <c r="P1751" s="55" t="str">
        <f t="shared" ca="1" si="806"/>
        <v>2019.7</v>
      </c>
      <c r="Q1751" s="56">
        <f t="shared" si="807"/>
        <v>19446.269790697639</v>
      </c>
      <c r="R1751" s="52">
        <f t="shared" ca="1" si="808"/>
        <v>51</v>
      </c>
      <c r="S1751" s="52"/>
      <c r="T1751" s="52" t="str">
        <f t="shared" ca="1" si="799"/>
        <v>OV</v>
      </c>
      <c r="U1751" s="57" t="s">
        <v>178</v>
      </c>
      <c r="V1751" s="58">
        <f t="shared" ca="1" si="809"/>
        <v>0</v>
      </c>
      <c r="W1751" s="59"/>
      <c r="X1751" s="60"/>
      <c r="Y1751" s="61">
        <v>19446.269790697639</v>
      </c>
      <c r="Z1751" s="56">
        <f t="shared" ca="1" si="810"/>
        <v>0</v>
      </c>
      <c r="AA1751" s="56">
        <f t="shared" ca="1" si="810"/>
        <v>0</v>
      </c>
      <c r="AB1751" s="56">
        <f t="shared" ca="1" si="810"/>
        <v>0</v>
      </c>
      <c r="AC1751" s="56">
        <f t="shared" ca="1" si="810"/>
        <v>0</v>
      </c>
      <c r="AD1751" s="56">
        <f t="shared" ca="1" si="810"/>
        <v>0</v>
      </c>
      <c r="AE1751" s="56">
        <f t="shared" ca="1" si="810"/>
        <v>0</v>
      </c>
      <c r="AF1751" s="56">
        <f t="shared" ca="1" si="810"/>
        <v>0</v>
      </c>
      <c r="AG1751" s="56">
        <f t="shared" ca="1" si="810"/>
        <v>0</v>
      </c>
      <c r="AH1751" s="56">
        <f t="shared" ca="1" si="810"/>
        <v>0</v>
      </c>
      <c r="AI1751" s="56">
        <f t="shared" ca="1" si="810"/>
        <v>19446.269790697639</v>
      </c>
      <c r="AJ1751" s="56">
        <f t="shared" ca="1" si="811"/>
        <v>0</v>
      </c>
      <c r="AK1751" s="56">
        <f t="shared" ca="1" si="811"/>
        <v>0</v>
      </c>
      <c r="AL1751" s="56">
        <f t="shared" ca="1" si="811"/>
        <v>0</v>
      </c>
      <c r="AM1751" s="56">
        <f t="shared" ca="1" si="811"/>
        <v>0</v>
      </c>
      <c r="AN1751" s="56">
        <f t="shared" ca="1" si="811"/>
        <v>0</v>
      </c>
      <c r="AO1751" s="56">
        <f t="shared" ca="1" si="811"/>
        <v>0</v>
      </c>
      <c r="AP1751" s="56">
        <f t="shared" ca="1" si="811"/>
        <v>0</v>
      </c>
      <c r="AQ1751" s="56">
        <f t="shared" ca="1" si="811"/>
        <v>0</v>
      </c>
      <c r="AR1751" s="56">
        <f t="shared" ca="1" si="811"/>
        <v>0</v>
      </c>
      <c r="AS1751" s="56">
        <f t="shared" ca="1" si="811"/>
        <v>0</v>
      </c>
      <c r="AT1751" s="56">
        <f t="shared" ca="1" si="812"/>
        <v>0</v>
      </c>
      <c r="AU1751" s="56">
        <f t="shared" ca="1" si="812"/>
        <v>0</v>
      </c>
      <c r="AV1751" s="56">
        <f t="shared" ca="1" si="812"/>
        <v>0</v>
      </c>
      <c r="AW1751" s="56">
        <f t="shared" ca="1" si="812"/>
        <v>0</v>
      </c>
      <c r="AX1751" s="56">
        <f t="shared" ca="1" si="812"/>
        <v>0</v>
      </c>
      <c r="AY1751" s="56">
        <f t="shared" ca="1" si="812"/>
        <v>0</v>
      </c>
      <c r="AZ1751" s="56">
        <f t="shared" ca="1" si="812"/>
        <v>0</v>
      </c>
      <c r="BA1751" s="56">
        <f t="shared" ca="1" si="812"/>
        <v>0</v>
      </c>
      <c r="BB1751" s="56">
        <f t="shared" ca="1" si="812"/>
        <v>0</v>
      </c>
      <c r="BC1751" s="56">
        <f t="shared" ca="1" si="812"/>
        <v>0</v>
      </c>
      <c r="BD1751" s="56">
        <f t="shared" ca="1" si="812"/>
        <v>0</v>
      </c>
      <c r="BE1751" s="56">
        <f t="shared" ca="1" si="812"/>
        <v>0</v>
      </c>
      <c r="BF1751" s="56">
        <f t="shared" ca="1" si="812"/>
        <v>0</v>
      </c>
      <c r="BG1751" s="56">
        <f t="shared" ca="1" si="812"/>
        <v>0</v>
      </c>
      <c r="BH1751" s="1"/>
    </row>
    <row r="1752" spans="2:60" s="4" customFormat="1" ht="12" customHeight="1" x14ac:dyDescent="0.2">
      <c r="B1752" s="3" t="s">
        <v>2513</v>
      </c>
      <c r="C1752" s="4" t="s">
        <v>2513</v>
      </c>
      <c r="E1752" s="62"/>
      <c r="F1752" s="63" t="s">
        <v>1678</v>
      </c>
      <c r="G1752" s="50" t="s">
        <v>1678</v>
      </c>
      <c r="H1752" s="50" t="s">
        <v>1669</v>
      </c>
      <c r="I1752" s="51"/>
      <c r="J1752" s="52">
        <v>20</v>
      </c>
      <c r="K1752" s="52"/>
      <c r="L1752" s="53">
        <v>43636</v>
      </c>
      <c r="M1752" s="54">
        <f t="shared" si="793"/>
        <v>4</v>
      </c>
      <c r="N1752" s="52">
        <f t="shared" si="804"/>
        <v>25</v>
      </c>
      <c r="O1752" s="55">
        <f t="shared" ca="1" si="805"/>
        <v>28</v>
      </c>
      <c r="P1752" s="55" t="str">
        <f t="shared" ca="1" si="806"/>
        <v>2019.7</v>
      </c>
      <c r="Q1752" s="56">
        <f t="shared" si="807"/>
        <v>56233.036190697749</v>
      </c>
      <c r="R1752" s="52">
        <f t="shared" ca="1" si="808"/>
        <v>20</v>
      </c>
      <c r="S1752" s="52"/>
      <c r="T1752" s="52" t="str">
        <f t="shared" ca="1" si="799"/>
        <v>OV</v>
      </c>
      <c r="U1752" s="57" t="s">
        <v>178</v>
      </c>
      <c r="V1752" s="58">
        <f t="shared" ca="1" si="809"/>
        <v>0</v>
      </c>
      <c r="W1752" s="59"/>
      <c r="X1752" s="60"/>
      <c r="Y1752" s="61">
        <v>56233.036190697749</v>
      </c>
      <c r="Z1752" s="56">
        <f t="shared" ca="1" si="810"/>
        <v>0</v>
      </c>
      <c r="AA1752" s="56">
        <f t="shared" ca="1" si="810"/>
        <v>0</v>
      </c>
      <c r="AB1752" s="56">
        <f t="shared" ca="1" si="810"/>
        <v>0</v>
      </c>
      <c r="AC1752" s="56">
        <f t="shared" ca="1" si="810"/>
        <v>0</v>
      </c>
      <c r="AD1752" s="56">
        <f t="shared" ca="1" si="810"/>
        <v>0</v>
      </c>
      <c r="AE1752" s="56">
        <f t="shared" ca="1" si="810"/>
        <v>0</v>
      </c>
      <c r="AF1752" s="56">
        <f t="shared" ca="1" si="810"/>
        <v>0</v>
      </c>
      <c r="AG1752" s="56">
        <f t="shared" ca="1" si="810"/>
        <v>0</v>
      </c>
      <c r="AH1752" s="56">
        <f t="shared" ca="1" si="810"/>
        <v>0</v>
      </c>
      <c r="AI1752" s="56">
        <f t="shared" ca="1" si="810"/>
        <v>56233.036190697749</v>
      </c>
      <c r="AJ1752" s="56">
        <f t="shared" ca="1" si="811"/>
        <v>0</v>
      </c>
      <c r="AK1752" s="56">
        <f t="shared" ca="1" si="811"/>
        <v>0</v>
      </c>
      <c r="AL1752" s="56">
        <f t="shared" ca="1" si="811"/>
        <v>0</v>
      </c>
      <c r="AM1752" s="56">
        <f t="shared" ca="1" si="811"/>
        <v>0</v>
      </c>
      <c r="AN1752" s="56">
        <f t="shared" ca="1" si="811"/>
        <v>0</v>
      </c>
      <c r="AO1752" s="56">
        <f t="shared" ca="1" si="811"/>
        <v>0</v>
      </c>
      <c r="AP1752" s="56">
        <f t="shared" ca="1" si="811"/>
        <v>0</v>
      </c>
      <c r="AQ1752" s="56">
        <f t="shared" ca="1" si="811"/>
        <v>0</v>
      </c>
      <c r="AR1752" s="56">
        <f t="shared" ca="1" si="811"/>
        <v>0</v>
      </c>
      <c r="AS1752" s="56">
        <f t="shared" ca="1" si="811"/>
        <v>0</v>
      </c>
      <c r="AT1752" s="56">
        <f t="shared" ca="1" si="812"/>
        <v>0</v>
      </c>
      <c r="AU1752" s="56">
        <f t="shared" ca="1" si="812"/>
        <v>0</v>
      </c>
      <c r="AV1752" s="56">
        <f t="shared" ca="1" si="812"/>
        <v>0</v>
      </c>
      <c r="AW1752" s="56">
        <f t="shared" ca="1" si="812"/>
        <v>0</v>
      </c>
      <c r="AX1752" s="56">
        <f t="shared" ca="1" si="812"/>
        <v>0</v>
      </c>
      <c r="AY1752" s="56">
        <f t="shared" ca="1" si="812"/>
        <v>0</v>
      </c>
      <c r="AZ1752" s="56">
        <f t="shared" ca="1" si="812"/>
        <v>0</v>
      </c>
      <c r="BA1752" s="56">
        <f t="shared" ca="1" si="812"/>
        <v>0</v>
      </c>
      <c r="BB1752" s="56">
        <f t="shared" ca="1" si="812"/>
        <v>0</v>
      </c>
      <c r="BC1752" s="56">
        <f t="shared" ca="1" si="812"/>
        <v>0</v>
      </c>
      <c r="BD1752" s="56">
        <f t="shared" ca="1" si="812"/>
        <v>0</v>
      </c>
      <c r="BE1752" s="56">
        <f t="shared" ca="1" si="812"/>
        <v>0</v>
      </c>
      <c r="BF1752" s="56">
        <f t="shared" ca="1" si="812"/>
        <v>0</v>
      </c>
      <c r="BG1752" s="56">
        <f t="shared" ca="1" si="812"/>
        <v>0</v>
      </c>
      <c r="BH1752" s="1"/>
    </row>
    <row r="1753" spans="2:60" s="4" customFormat="1" ht="12" customHeight="1" x14ac:dyDescent="0.2">
      <c r="B1753" s="3" t="s">
        <v>2513</v>
      </c>
      <c r="C1753" s="4" t="s">
        <v>2513</v>
      </c>
      <c r="E1753" s="62"/>
      <c r="F1753" s="63" t="s">
        <v>1678</v>
      </c>
      <c r="G1753" s="50" t="s">
        <v>1678</v>
      </c>
      <c r="H1753" s="50" t="s">
        <v>1669</v>
      </c>
      <c r="I1753" s="51"/>
      <c r="J1753" s="52">
        <v>20</v>
      </c>
      <c r="K1753" s="52"/>
      <c r="L1753" s="53">
        <v>43668</v>
      </c>
      <c r="M1753" s="54">
        <f t="shared" si="793"/>
        <v>1</v>
      </c>
      <c r="N1753" s="52">
        <f t="shared" si="804"/>
        <v>30</v>
      </c>
      <c r="O1753" s="55">
        <f t="shared" ca="1" si="805"/>
        <v>30</v>
      </c>
      <c r="P1753" s="55" t="str">
        <f t="shared" ca="1" si="806"/>
        <v>2019.7</v>
      </c>
      <c r="Q1753" s="56">
        <f t="shared" si="807"/>
        <v>30625.903990697669</v>
      </c>
      <c r="R1753" s="52">
        <f t="shared" ca="1" si="808"/>
        <v>-12</v>
      </c>
      <c r="S1753" s="52"/>
      <c r="T1753" s="52" t="str">
        <f t="shared" ca="1" si="799"/>
        <v/>
      </c>
      <c r="U1753" s="57" t="s">
        <v>178</v>
      </c>
      <c r="V1753" s="58">
        <f t="shared" ca="1" si="809"/>
        <v>0</v>
      </c>
      <c r="W1753" s="59"/>
      <c r="X1753" s="60"/>
      <c r="Y1753" s="61">
        <v>30625.903990697669</v>
      </c>
      <c r="Z1753" s="56">
        <f t="shared" ca="1" si="810"/>
        <v>0</v>
      </c>
      <c r="AA1753" s="56">
        <f t="shared" ca="1" si="810"/>
        <v>0</v>
      </c>
      <c r="AB1753" s="56">
        <f t="shared" ca="1" si="810"/>
        <v>0</v>
      </c>
      <c r="AC1753" s="56">
        <f t="shared" ca="1" si="810"/>
        <v>0</v>
      </c>
      <c r="AD1753" s="56">
        <f t="shared" ca="1" si="810"/>
        <v>0</v>
      </c>
      <c r="AE1753" s="56">
        <f t="shared" ca="1" si="810"/>
        <v>0</v>
      </c>
      <c r="AF1753" s="56">
        <f t="shared" ca="1" si="810"/>
        <v>0</v>
      </c>
      <c r="AG1753" s="56">
        <f t="shared" ca="1" si="810"/>
        <v>0</v>
      </c>
      <c r="AH1753" s="56">
        <f t="shared" ca="1" si="810"/>
        <v>0</v>
      </c>
      <c r="AI1753" s="56">
        <f t="shared" ca="1" si="810"/>
        <v>0</v>
      </c>
      <c r="AJ1753" s="56">
        <f t="shared" ca="1" si="811"/>
        <v>0</v>
      </c>
      <c r="AK1753" s="56">
        <f t="shared" ca="1" si="811"/>
        <v>30625.903990697669</v>
      </c>
      <c r="AL1753" s="56">
        <f t="shared" ca="1" si="811"/>
        <v>0</v>
      </c>
      <c r="AM1753" s="56">
        <f t="shared" ca="1" si="811"/>
        <v>0</v>
      </c>
      <c r="AN1753" s="56">
        <f t="shared" ca="1" si="811"/>
        <v>0</v>
      </c>
      <c r="AO1753" s="56">
        <f t="shared" ca="1" si="811"/>
        <v>0</v>
      </c>
      <c r="AP1753" s="56">
        <f t="shared" ca="1" si="811"/>
        <v>0</v>
      </c>
      <c r="AQ1753" s="56">
        <f t="shared" ca="1" si="811"/>
        <v>0</v>
      </c>
      <c r="AR1753" s="56">
        <f t="shared" ca="1" si="811"/>
        <v>0</v>
      </c>
      <c r="AS1753" s="56">
        <f t="shared" ca="1" si="811"/>
        <v>0</v>
      </c>
      <c r="AT1753" s="56">
        <f t="shared" ca="1" si="812"/>
        <v>0</v>
      </c>
      <c r="AU1753" s="56">
        <f t="shared" ca="1" si="812"/>
        <v>0</v>
      </c>
      <c r="AV1753" s="56">
        <f t="shared" ca="1" si="812"/>
        <v>0</v>
      </c>
      <c r="AW1753" s="56">
        <f t="shared" ca="1" si="812"/>
        <v>0</v>
      </c>
      <c r="AX1753" s="56">
        <f t="shared" ca="1" si="812"/>
        <v>0</v>
      </c>
      <c r="AY1753" s="56">
        <f t="shared" ca="1" si="812"/>
        <v>0</v>
      </c>
      <c r="AZ1753" s="56">
        <f t="shared" ca="1" si="812"/>
        <v>0</v>
      </c>
      <c r="BA1753" s="56">
        <f t="shared" ca="1" si="812"/>
        <v>0</v>
      </c>
      <c r="BB1753" s="56">
        <f t="shared" ca="1" si="812"/>
        <v>0</v>
      </c>
      <c r="BC1753" s="56">
        <f t="shared" ca="1" si="812"/>
        <v>0</v>
      </c>
      <c r="BD1753" s="56">
        <f t="shared" ca="1" si="812"/>
        <v>0</v>
      </c>
      <c r="BE1753" s="56">
        <f t="shared" ca="1" si="812"/>
        <v>0</v>
      </c>
      <c r="BF1753" s="56">
        <f t="shared" ca="1" si="812"/>
        <v>0</v>
      </c>
      <c r="BG1753" s="56">
        <f t="shared" ca="1" si="812"/>
        <v>0</v>
      </c>
      <c r="BH1753" s="1"/>
    </row>
    <row r="1754" spans="2:60" s="4" customFormat="1" ht="12" customHeight="1" x14ac:dyDescent="0.2">
      <c r="B1754" s="3" t="s">
        <v>2513</v>
      </c>
      <c r="C1754" s="4" t="s">
        <v>2513</v>
      </c>
      <c r="E1754" s="62"/>
      <c r="F1754" s="63" t="s">
        <v>1678</v>
      </c>
      <c r="G1754" s="50" t="s">
        <v>1678</v>
      </c>
      <c r="H1754" s="50" t="s">
        <v>1669</v>
      </c>
      <c r="I1754" s="51"/>
      <c r="J1754" s="52">
        <v>20</v>
      </c>
      <c r="K1754" s="52"/>
      <c r="L1754" s="53">
        <v>43697</v>
      </c>
      <c r="M1754" s="54">
        <f t="shared" si="793"/>
        <v>2</v>
      </c>
      <c r="N1754" s="52">
        <f t="shared" si="804"/>
        <v>34</v>
      </c>
      <c r="O1754" s="55">
        <f t="shared" ca="1" si="805"/>
        <v>34</v>
      </c>
      <c r="P1754" s="55" t="str">
        <f t="shared" ca="1" si="806"/>
        <v>2019.8</v>
      </c>
      <c r="Q1754" s="56">
        <f t="shared" si="807"/>
        <v>26839.753090697632</v>
      </c>
      <c r="R1754" s="52">
        <f t="shared" ca="1" si="808"/>
        <v>-41</v>
      </c>
      <c r="S1754" s="52"/>
      <c r="T1754" s="52" t="str">
        <f t="shared" ca="1" si="799"/>
        <v/>
      </c>
      <c r="U1754" s="57" t="s">
        <v>178</v>
      </c>
      <c r="V1754" s="58">
        <f t="shared" ca="1" si="809"/>
        <v>0</v>
      </c>
      <c r="W1754" s="59"/>
      <c r="X1754" s="60"/>
      <c r="Y1754" s="61">
        <v>26839.753090697632</v>
      </c>
      <c r="Z1754" s="56">
        <f t="shared" ca="1" si="810"/>
        <v>0</v>
      </c>
      <c r="AA1754" s="56">
        <f t="shared" ca="1" si="810"/>
        <v>0</v>
      </c>
      <c r="AB1754" s="56">
        <f t="shared" ca="1" si="810"/>
        <v>0</v>
      </c>
      <c r="AC1754" s="56">
        <f t="shared" ca="1" si="810"/>
        <v>0</v>
      </c>
      <c r="AD1754" s="56">
        <f t="shared" ca="1" si="810"/>
        <v>0</v>
      </c>
      <c r="AE1754" s="56">
        <f t="shared" ca="1" si="810"/>
        <v>0</v>
      </c>
      <c r="AF1754" s="56">
        <f t="shared" ca="1" si="810"/>
        <v>0</v>
      </c>
      <c r="AG1754" s="56">
        <f t="shared" ca="1" si="810"/>
        <v>0</v>
      </c>
      <c r="AH1754" s="56">
        <f t="shared" ca="1" si="810"/>
        <v>0</v>
      </c>
      <c r="AI1754" s="56">
        <f t="shared" ca="1" si="810"/>
        <v>0</v>
      </c>
      <c r="AJ1754" s="56">
        <f t="shared" ca="1" si="811"/>
        <v>0</v>
      </c>
      <c r="AK1754" s="56">
        <f t="shared" ca="1" si="811"/>
        <v>0</v>
      </c>
      <c r="AL1754" s="56">
        <f t="shared" ca="1" si="811"/>
        <v>0</v>
      </c>
      <c r="AM1754" s="56">
        <f t="shared" ca="1" si="811"/>
        <v>0</v>
      </c>
      <c r="AN1754" s="56">
        <f t="shared" ca="1" si="811"/>
        <v>0</v>
      </c>
      <c r="AO1754" s="56">
        <f t="shared" ca="1" si="811"/>
        <v>26839.753090697632</v>
      </c>
      <c r="AP1754" s="56">
        <f t="shared" ca="1" si="811"/>
        <v>0</v>
      </c>
      <c r="AQ1754" s="56">
        <f t="shared" ca="1" si="811"/>
        <v>0</v>
      </c>
      <c r="AR1754" s="56">
        <f t="shared" ca="1" si="811"/>
        <v>0</v>
      </c>
      <c r="AS1754" s="56">
        <f t="shared" ca="1" si="811"/>
        <v>0</v>
      </c>
      <c r="AT1754" s="56">
        <f t="shared" ca="1" si="812"/>
        <v>0</v>
      </c>
      <c r="AU1754" s="56">
        <f t="shared" ca="1" si="812"/>
        <v>0</v>
      </c>
      <c r="AV1754" s="56">
        <f t="shared" ca="1" si="812"/>
        <v>0</v>
      </c>
      <c r="AW1754" s="56">
        <f t="shared" ca="1" si="812"/>
        <v>0</v>
      </c>
      <c r="AX1754" s="56">
        <f t="shared" ca="1" si="812"/>
        <v>0</v>
      </c>
      <c r="AY1754" s="56">
        <f t="shared" ca="1" si="812"/>
        <v>0</v>
      </c>
      <c r="AZ1754" s="56">
        <f t="shared" ca="1" si="812"/>
        <v>0</v>
      </c>
      <c r="BA1754" s="56">
        <f t="shared" ca="1" si="812"/>
        <v>0</v>
      </c>
      <c r="BB1754" s="56">
        <f t="shared" ca="1" si="812"/>
        <v>0</v>
      </c>
      <c r="BC1754" s="56">
        <f t="shared" ca="1" si="812"/>
        <v>0</v>
      </c>
      <c r="BD1754" s="56">
        <f t="shared" ca="1" si="812"/>
        <v>0</v>
      </c>
      <c r="BE1754" s="56">
        <f t="shared" ca="1" si="812"/>
        <v>0</v>
      </c>
      <c r="BF1754" s="56">
        <f t="shared" ca="1" si="812"/>
        <v>0</v>
      </c>
      <c r="BG1754" s="56">
        <f t="shared" ca="1" si="812"/>
        <v>0</v>
      </c>
      <c r="BH1754" s="1"/>
    </row>
    <row r="1755" spans="2:60" s="4" customFormat="1" ht="12" customHeight="1" x14ac:dyDescent="0.2">
      <c r="B1755" s="3" t="s">
        <v>2513</v>
      </c>
      <c r="C1755" s="4" t="s">
        <v>2513</v>
      </c>
      <c r="E1755" s="62"/>
      <c r="F1755" s="63" t="s">
        <v>1678</v>
      </c>
      <c r="G1755" s="50" t="s">
        <v>1678</v>
      </c>
      <c r="H1755" s="50" t="s">
        <v>1669</v>
      </c>
      <c r="I1755" s="51"/>
      <c r="J1755" s="52">
        <v>20</v>
      </c>
      <c r="K1755" s="52"/>
      <c r="L1755" s="53">
        <v>43728</v>
      </c>
      <c r="M1755" s="54">
        <f t="shared" si="793"/>
        <v>5</v>
      </c>
      <c r="N1755" s="52">
        <f t="shared" si="804"/>
        <v>38</v>
      </c>
      <c r="O1755" s="55">
        <f t="shared" ca="1" si="805"/>
        <v>38</v>
      </c>
      <c r="P1755" s="55" t="str">
        <f t="shared" ca="1" si="806"/>
        <v>2019.9</v>
      </c>
      <c r="Q1755" s="56">
        <f t="shared" si="807"/>
        <v>21238.127490697632</v>
      </c>
      <c r="R1755" s="52">
        <f t="shared" ca="1" si="808"/>
        <v>-72</v>
      </c>
      <c r="S1755" s="52"/>
      <c r="T1755" s="52" t="str">
        <f t="shared" ca="1" si="799"/>
        <v/>
      </c>
      <c r="U1755" s="57" t="s">
        <v>178</v>
      </c>
      <c r="V1755" s="58">
        <f t="shared" ca="1" si="809"/>
        <v>0</v>
      </c>
      <c r="W1755" s="59"/>
      <c r="X1755" s="60"/>
      <c r="Y1755" s="61">
        <v>21238.127490697632</v>
      </c>
      <c r="Z1755" s="56">
        <f t="shared" ca="1" si="810"/>
        <v>0</v>
      </c>
      <c r="AA1755" s="56">
        <f t="shared" ca="1" si="810"/>
        <v>0</v>
      </c>
      <c r="AB1755" s="56">
        <f t="shared" ca="1" si="810"/>
        <v>0</v>
      </c>
      <c r="AC1755" s="56">
        <f t="shared" ca="1" si="810"/>
        <v>0</v>
      </c>
      <c r="AD1755" s="56">
        <f t="shared" ca="1" si="810"/>
        <v>0</v>
      </c>
      <c r="AE1755" s="56">
        <f t="shared" ca="1" si="810"/>
        <v>0</v>
      </c>
      <c r="AF1755" s="56">
        <f t="shared" ca="1" si="810"/>
        <v>0</v>
      </c>
      <c r="AG1755" s="56">
        <f t="shared" ca="1" si="810"/>
        <v>0</v>
      </c>
      <c r="AH1755" s="56">
        <f t="shared" ca="1" si="810"/>
        <v>0</v>
      </c>
      <c r="AI1755" s="56">
        <f t="shared" ca="1" si="810"/>
        <v>0</v>
      </c>
      <c r="AJ1755" s="56">
        <f t="shared" ca="1" si="811"/>
        <v>0</v>
      </c>
      <c r="AK1755" s="56">
        <f t="shared" ca="1" si="811"/>
        <v>0</v>
      </c>
      <c r="AL1755" s="56">
        <f t="shared" ca="1" si="811"/>
        <v>0</v>
      </c>
      <c r="AM1755" s="56">
        <f t="shared" ca="1" si="811"/>
        <v>0</v>
      </c>
      <c r="AN1755" s="56">
        <f t="shared" ca="1" si="811"/>
        <v>0</v>
      </c>
      <c r="AO1755" s="56">
        <f t="shared" ca="1" si="811"/>
        <v>0</v>
      </c>
      <c r="AP1755" s="56">
        <f t="shared" ca="1" si="811"/>
        <v>0</v>
      </c>
      <c r="AQ1755" s="56">
        <f t="shared" ca="1" si="811"/>
        <v>0</v>
      </c>
      <c r="AR1755" s="56">
        <f t="shared" ca="1" si="811"/>
        <v>0</v>
      </c>
      <c r="AS1755" s="56">
        <f t="shared" ca="1" si="811"/>
        <v>21238.127490697632</v>
      </c>
      <c r="AT1755" s="56">
        <f t="shared" ca="1" si="812"/>
        <v>0</v>
      </c>
      <c r="AU1755" s="56">
        <f t="shared" ca="1" si="812"/>
        <v>0</v>
      </c>
      <c r="AV1755" s="56">
        <f t="shared" ca="1" si="812"/>
        <v>0</v>
      </c>
      <c r="AW1755" s="56">
        <f t="shared" ca="1" si="812"/>
        <v>0</v>
      </c>
      <c r="AX1755" s="56">
        <f t="shared" ca="1" si="812"/>
        <v>0</v>
      </c>
      <c r="AY1755" s="56">
        <f t="shared" ca="1" si="812"/>
        <v>0</v>
      </c>
      <c r="AZ1755" s="56">
        <f t="shared" ca="1" si="812"/>
        <v>0</v>
      </c>
      <c r="BA1755" s="56">
        <f t="shared" ca="1" si="812"/>
        <v>0</v>
      </c>
      <c r="BB1755" s="56">
        <f t="shared" ca="1" si="812"/>
        <v>0</v>
      </c>
      <c r="BC1755" s="56">
        <f t="shared" ca="1" si="812"/>
        <v>0</v>
      </c>
      <c r="BD1755" s="56">
        <f t="shared" ca="1" si="812"/>
        <v>0</v>
      </c>
      <c r="BE1755" s="56">
        <f t="shared" ca="1" si="812"/>
        <v>0</v>
      </c>
      <c r="BF1755" s="56">
        <f t="shared" ca="1" si="812"/>
        <v>0</v>
      </c>
      <c r="BG1755" s="56">
        <f t="shared" ca="1" si="812"/>
        <v>0</v>
      </c>
      <c r="BH1755" s="1"/>
    </row>
    <row r="1756" spans="2:60" s="4" customFormat="1" ht="12" customHeight="1" x14ac:dyDescent="0.2">
      <c r="B1756" s="3" t="s">
        <v>2513</v>
      </c>
      <c r="C1756" s="4" t="s">
        <v>2513</v>
      </c>
      <c r="E1756" s="62"/>
      <c r="F1756" s="63" t="s">
        <v>1678</v>
      </c>
      <c r="G1756" s="50" t="s">
        <v>1678</v>
      </c>
      <c r="H1756" s="50" t="s">
        <v>1669</v>
      </c>
      <c r="I1756" s="51"/>
      <c r="J1756" s="52">
        <v>20</v>
      </c>
      <c r="K1756" s="52"/>
      <c r="L1756" s="53">
        <v>43756</v>
      </c>
      <c r="M1756" s="54">
        <f t="shared" si="793"/>
        <v>5</v>
      </c>
      <c r="N1756" s="52">
        <f t="shared" si="804"/>
        <v>42</v>
      </c>
      <c r="O1756" s="55">
        <f t="shared" ca="1" si="805"/>
        <v>42</v>
      </c>
      <c r="P1756" s="55" t="str">
        <f t="shared" ca="1" si="806"/>
        <v>2019.10</v>
      </c>
      <c r="Q1756" s="56">
        <f t="shared" si="807"/>
        <v>0</v>
      </c>
      <c r="R1756" s="52">
        <f t="shared" ca="1" si="808"/>
        <v>-100</v>
      </c>
      <c r="S1756" s="52"/>
      <c r="T1756" s="52" t="str">
        <f t="shared" ca="1" si="799"/>
        <v/>
      </c>
      <c r="U1756" s="57" t="s">
        <v>178</v>
      </c>
      <c r="V1756" s="58">
        <f t="shared" ca="1" si="809"/>
        <v>0</v>
      </c>
      <c r="W1756" s="59"/>
      <c r="X1756" s="60"/>
      <c r="Y1756" s="61"/>
      <c r="Z1756" s="56">
        <f t="shared" ca="1" si="810"/>
        <v>0</v>
      </c>
      <c r="AA1756" s="56">
        <f t="shared" ca="1" si="810"/>
        <v>0</v>
      </c>
      <c r="AB1756" s="56">
        <f t="shared" ca="1" si="810"/>
        <v>0</v>
      </c>
      <c r="AC1756" s="56">
        <f t="shared" ca="1" si="810"/>
        <v>0</v>
      </c>
      <c r="AD1756" s="56">
        <f t="shared" ca="1" si="810"/>
        <v>0</v>
      </c>
      <c r="AE1756" s="56">
        <f t="shared" ca="1" si="810"/>
        <v>0</v>
      </c>
      <c r="AF1756" s="56">
        <f t="shared" ca="1" si="810"/>
        <v>0</v>
      </c>
      <c r="AG1756" s="56">
        <f t="shared" ca="1" si="810"/>
        <v>0</v>
      </c>
      <c r="AH1756" s="56">
        <f t="shared" ca="1" si="810"/>
        <v>0</v>
      </c>
      <c r="AI1756" s="56">
        <f t="shared" ca="1" si="810"/>
        <v>0</v>
      </c>
      <c r="AJ1756" s="56">
        <f t="shared" ca="1" si="811"/>
        <v>0</v>
      </c>
      <c r="AK1756" s="56">
        <f t="shared" ca="1" si="811"/>
        <v>0</v>
      </c>
      <c r="AL1756" s="56">
        <f t="shared" ca="1" si="811"/>
        <v>0</v>
      </c>
      <c r="AM1756" s="56">
        <f t="shared" ca="1" si="811"/>
        <v>0</v>
      </c>
      <c r="AN1756" s="56">
        <f t="shared" ca="1" si="811"/>
        <v>0</v>
      </c>
      <c r="AO1756" s="56">
        <f t="shared" ca="1" si="811"/>
        <v>0</v>
      </c>
      <c r="AP1756" s="56">
        <f t="shared" ca="1" si="811"/>
        <v>0</v>
      </c>
      <c r="AQ1756" s="56">
        <f t="shared" ca="1" si="811"/>
        <v>0</v>
      </c>
      <c r="AR1756" s="56">
        <f t="shared" ca="1" si="811"/>
        <v>0</v>
      </c>
      <c r="AS1756" s="56">
        <f t="shared" ca="1" si="811"/>
        <v>0</v>
      </c>
      <c r="AT1756" s="56">
        <f t="shared" ca="1" si="812"/>
        <v>0</v>
      </c>
      <c r="AU1756" s="56">
        <f t="shared" ca="1" si="812"/>
        <v>0</v>
      </c>
      <c r="AV1756" s="56">
        <f t="shared" ca="1" si="812"/>
        <v>0</v>
      </c>
      <c r="AW1756" s="56">
        <f t="shared" ca="1" si="812"/>
        <v>0</v>
      </c>
      <c r="AX1756" s="56">
        <f t="shared" ca="1" si="812"/>
        <v>0</v>
      </c>
      <c r="AY1756" s="56">
        <f t="shared" ca="1" si="812"/>
        <v>0</v>
      </c>
      <c r="AZ1756" s="56">
        <f t="shared" ca="1" si="812"/>
        <v>0</v>
      </c>
      <c r="BA1756" s="56">
        <f t="shared" ca="1" si="812"/>
        <v>0</v>
      </c>
      <c r="BB1756" s="56">
        <f t="shared" ca="1" si="812"/>
        <v>0</v>
      </c>
      <c r="BC1756" s="56">
        <f t="shared" ca="1" si="812"/>
        <v>0</v>
      </c>
      <c r="BD1756" s="56">
        <f t="shared" ca="1" si="812"/>
        <v>0</v>
      </c>
      <c r="BE1756" s="56">
        <f t="shared" ca="1" si="812"/>
        <v>0</v>
      </c>
      <c r="BF1756" s="56">
        <f t="shared" ca="1" si="812"/>
        <v>0</v>
      </c>
      <c r="BG1756" s="56">
        <f t="shared" ca="1" si="812"/>
        <v>0</v>
      </c>
      <c r="BH1756" s="1"/>
    </row>
    <row r="1757" spans="2:60" s="4" customFormat="1" ht="12" customHeight="1" x14ac:dyDescent="0.2">
      <c r="B1757" s="3" t="s">
        <v>2513</v>
      </c>
      <c r="C1757" s="4" t="s">
        <v>2513</v>
      </c>
      <c r="E1757" s="62"/>
      <c r="F1757" s="63" t="s">
        <v>1678</v>
      </c>
      <c r="G1757" s="50" t="s">
        <v>1678</v>
      </c>
      <c r="H1757" s="50" t="s">
        <v>1669</v>
      </c>
      <c r="I1757" s="51"/>
      <c r="J1757" s="52">
        <v>20</v>
      </c>
      <c r="K1757" s="52"/>
      <c r="L1757" s="53">
        <v>43789</v>
      </c>
      <c r="M1757" s="54">
        <f t="shared" si="793"/>
        <v>3</v>
      </c>
      <c r="N1757" s="52">
        <f t="shared" si="804"/>
        <v>47</v>
      </c>
      <c r="O1757" s="55">
        <f t="shared" ca="1" si="805"/>
        <v>47</v>
      </c>
      <c r="P1757" s="55" t="str">
        <f t="shared" ca="1" si="806"/>
        <v>2019.11</v>
      </c>
      <c r="Q1757" s="56">
        <f t="shared" si="807"/>
        <v>0</v>
      </c>
      <c r="R1757" s="52">
        <f t="shared" ca="1" si="808"/>
        <v>-133</v>
      </c>
      <c r="S1757" s="52"/>
      <c r="T1757" s="52" t="str">
        <f t="shared" ca="1" si="799"/>
        <v/>
      </c>
      <c r="U1757" s="57" t="s">
        <v>178</v>
      </c>
      <c r="V1757" s="58">
        <f t="shared" ca="1" si="809"/>
        <v>0</v>
      </c>
      <c r="W1757" s="59"/>
      <c r="X1757" s="60"/>
      <c r="Y1757" s="61"/>
      <c r="Z1757" s="56">
        <f t="shared" ca="1" si="810"/>
        <v>0</v>
      </c>
      <c r="AA1757" s="56">
        <f t="shared" ca="1" si="810"/>
        <v>0</v>
      </c>
      <c r="AB1757" s="56">
        <f t="shared" ca="1" si="810"/>
        <v>0</v>
      </c>
      <c r="AC1757" s="56">
        <f t="shared" ca="1" si="810"/>
        <v>0</v>
      </c>
      <c r="AD1757" s="56">
        <f t="shared" ca="1" si="810"/>
        <v>0</v>
      </c>
      <c r="AE1757" s="56">
        <f t="shared" ca="1" si="810"/>
        <v>0</v>
      </c>
      <c r="AF1757" s="56">
        <f t="shared" ca="1" si="810"/>
        <v>0</v>
      </c>
      <c r="AG1757" s="56">
        <f t="shared" ca="1" si="810"/>
        <v>0</v>
      </c>
      <c r="AH1757" s="56">
        <f t="shared" ca="1" si="810"/>
        <v>0</v>
      </c>
      <c r="AI1757" s="56">
        <f t="shared" ca="1" si="810"/>
        <v>0</v>
      </c>
      <c r="AJ1757" s="56">
        <f t="shared" ca="1" si="811"/>
        <v>0</v>
      </c>
      <c r="AK1757" s="56">
        <f t="shared" ca="1" si="811"/>
        <v>0</v>
      </c>
      <c r="AL1757" s="56">
        <f t="shared" ca="1" si="811"/>
        <v>0</v>
      </c>
      <c r="AM1757" s="56">
        <f t="shared" ca="1" si="811"/>
        <v>0</v>
      </c>
      <c r="AN1757" s="56">
        <f t="shared" ca="1" si="811"/>
        <v>0</v>
      </c>
      <c r="AO1757" s="56">
        <f t="shared" ca="1" si="811"/>
        <v>0</v>
      </c>
      <c r="AP1757" s="56">
        <f t="shared" ca="1" si="811"/>
        <v>0</v>
      </c>
      <c r="AQ1757" s="56">
        <f t="shared" ca="1" si="811"/>
        <v>0</v>
      </c>
      <c r="AR1757" s="56">
        <f t="shared" ca="1" si="811"/>
        <v>0</v>
      </c>
      <c r="AS1757" s="56">
        <f t="shared" ca="1" si="811"/>
        <v>0</v>
      </c>
      <c r="AT1757" s="56">
        <f t="shared" ca="1" si="812"/>
        <v>0</v>
      </c>
      <c r="AU1757" s="56">
        <f t="shared" ca="1" si="812"/>
        <v>0</v>
      </c>
      <c r="AV1757" s="56">
        <f t="shared" ca="1" si="812"/>
        <v>0</v>
      </c>
      <c r="AW1757" s="56">
        <f t="shared" ca="1" si="812"/>
        <v>0</v>
      </c>
      <c r="AX1757" s="56">
        <f t="shared" ca="1" si="812"/>
        <v>0</v>
      </c>
      <c r="AY1757" s="56">
        <f t="shared" ca="1" si="812"/>
        <v>0</v>
      </c>
      <c r="AZ1757" s="56">
        <f t="shared" ca="1" si="812"/>
        <v>0</v>
      </c>
      <c r="BA1757" s="56">
        <f t="shared" ca="1" si="812"/>
        <v>0</v>
      </c>
      <c r="BB1757" s="56">
        <f t="shared" ca="1" si="812"/>
        <v>0</v>
      </c>
      <c r="BC1757" s="56">
        <f t="shared" ca="1" si="812"/>
        <v>0</v>
      </c>
      <c r="BD1757" s="56">
        <f t="shared" ca="1" si="812"/>
        <v>0</v>
      </c>
      <c r="BE1757" s="56">
        <f t="shared" ca="1" si="812"/>
        <v>0</v>
      </c>
      <c r="BF1757" s="56">
        <f t="shared" ca="1" si="812"/>
        <v>0</v>
      </c>
      <c r="BG1757" s="56">
        <f t="shared" ca="1" si="812"/>
        <v>0</v>
      </c>
      <c r="BH1757" s="1"/>
    </row>
    <row r="1758" spans="2:60" s="4" customFormat="1" ht="12" customHeight="1" x14ac:dyDescent="0.2">
      <c r="B1758" s="3" t="s">
        <v>2513</v>
      </c>
      <c r="C1758" s="4" t="s">
        <v>2513</v>
      </c>
      <c r="E1758" s="62"/>
      <c r="F1758" s="63" t="s">
        <v>1678</v>
      </c>
      <c r="G1758" s="50" t="s">
        <v>1678</v>
      </c>
      <c r="H1758" s="50" t="s">
        <v>1669</v>
      </c>
      <c r="I1758" s="51"/>
      <c r="J1758" s="52">
        <v>20</v>
      </c>
      <c r="K1758" s="52"/>
      <c r="L1758" s="53">
        <v>43819</v>
      </c>
      <c r="M1758" s="54">
        <f t="shared" si="793"/>
        <v>5</v>
      </c>
      <c r="N1758" s="52">
        <f t="shared" si="804"/>
        <v>51</v>
      </c>
      <c r="O1758" s="55">
        <f t="shared" ca="1" si="805"/>
        <v>51</v>
      </c>
      <c r="P1758" s="55" t="str">
        <f t="shared" ca="1" si="806"/>
        <v>2019.12</v>
      </c>
      <c r="Q1758" s="56">
        <f t="shared" si="807"/>
        <v>649.34559069765965</v>
      </c>
      <c r="R1758" s="52">
        <f t="shared" ca="1" si="808"/>
        <v>-163</v>
      </c>
      <c r="S1758" s="52"/>
      <c r="T1758" s="52" t="str">
        <f t="shared" ca="1" si="799"/>
        <v/>
      </c>
      <c r="U1758" s="57" t="s">
        <v>178</v>
      </c>
      <c r="V1758" s="58">
        <f t="shared" ca="1" si="809"/>
        <v>0</v>
      </c>
      <c r="W1758" s="59"/>
      <c r="X1758" s="60"/>
      <c r="Y1758" s="61">
        <v>649.34559069765965</v>
      </c>
      <c r="Z1758" s="56">
        <f t="shared" ca="1" si="810"/>
        <v>0</v>
      </c>
      <c r="AA1758" s="56">
        <f t="shared" ca="1" si="810"/>
        <v>0</v>
      </c>
      <c r="AB1758" s="56">
        <f t="shared" ca="1" si="810"/>
        <v>0</v>
      </c>
      <c r="AC1758" s="56">
        <f t="shared" ca="1" si="810"/>
        <v>0</v>
      </c>
      <c r="AD1758" s="56">
        <f t="shared" ca="1" si="810"/>
        <v>0</v>
      </c>
      <c r="AE1758" s="56">
        <f t="shared" ca="1" si="810"/>
        <v>0</v>
      </c>
      <c r="AF1758" s="56">
        <f t="shared" ca="1" si="810"/>
        <v>0</v>
      </c>
      <c r="AG1758" s="56">
        <f t="shared" ca="1" si="810"/>
        <v>0</v>
      </c>
      <c r="AH1758" s="56">
        <f t="shared" ca="1" si="810"/>
        <v>0</v>
      </c>
      <c r="AI1758" s="56">
        <f t="shared" ca="1" si="810"/>
        <v>0</v>
      </c>
      <c r="AJ1758" s="56">
        <f t="shared" ca="1" si="811"/>
        <v>0</v>
      </c>
      <c r="AK1758" s="56">
        <f t="shared" ca="1" si="811"/>
        <v>0</v>
      </c>
      <c r="AL1758" s="56">
        <f t="shared" ca="1" si="811"/>
        <v>0</v>
      </c>
      <c r="AM1758" s="56">
        <f t="shared" ca="1" si="811"/>
        <v>0</v>
      </c>
      <c r="AN1758" s="56">
        <f t="shared" ca="1" si="811"/>
        <v>0</v>
      </c>
      <c r="AO1758" s="56">
        <f t="shared" ca="1" si="811"/>
        <v>0</v>
      </c>
      <c r="AP1758" s="56">
        <f t="shared" ca="1" si="811"/>
        <v>0</v>
      </c>
      <c r="AQ1758" s="56">
        <f t="shared" ca="1" si="811"/>
        <v>0</v>
      </c>
      <c r="AR1758" s="56">
        <f t="shared" ca="1" si="811"/>
        <v>0</v>
      </c>
      <c r="AS1758" s="56">
        <f t="shared" ca="1" si="811"/>
        <v>0</v>
      </c>
      <c r="AT1758" s="56">
        <f t="shared" ca="1" si="812"/>
        <v>0</v>
      </c>
      <c r="AU1758" s="56">
        <f t="shared" ca="1" si="812"/>
        <v>0</v>
      </c>
      <c r="AV1758" s="56">
        <f t="shared" ca="1" si="812"/>
        <v>0</v>
      </c>
      <c r="AW1758" s="56">
        <f t="shared" ca="1" si="812"/>
        <v>0</v>
      </c>
      <c r="AX1758" s="56">
        <f t="shared" ca="1" si="812"/>
        <v>0</v>
      </c>
      <c r="AY1758" s="56">
        <f t="shared" ca="1" si="812"/>
        <v>0</v>
      </c>
      <c r="AZ1758" s="56">
        <f t="shared" ca="1" si="812"/>
        <v>0</v>
      </c>
      <c r="BA1758" s="56">
        <f t="shared" ca="1" si="812"/>
        <v>0</v>
      </c>
      <c r="BB1758" s="56">
        <f t="shared" ca="1" si="812"/>
        <v>0</v>
      </c>
      <c r="BC1758" s="56">
        <f t="shared" ca="1" si="812"/>
        <v>0</v>
      </c>
      <c r="BD1758" s="56">
        <f t="shared" ca="1" si="812"/>
        <v>0</v>
      </c>
      <c r="BE1758" s="56">
        <f t="shared" ca="1" si="812"/>
        <v>0</v>
      </c>
      <c r="BF1758" s="56">
        <f t="shared" ca="1" si="812"/>
        <v>649.34559069765965</v>
      </c>
      <c r="BG1758" s="56">
        <f t="shared" ca="1" si="812"/>
        <v>0</v>
      </c>
      <c r="BH1758" s="1"/>
    </row>
    <row r="1759" spans="2:60" s="4" customFormat="1" ht="12" customHeight="1" x14ac:dyDescent="0.2">
      <c r="B1759" s="3"/>
      <c r="E1759" s="62"/>
      <c r="F1759" s="63"/>
      <c r="G1759" s="50"/>
      <c r="H1759" s="50"/>
      <c r="I1759" s="51"/>
      <c r="J1759" s="52"/>
      <c r="K1759" s="52"/>
      <c r="L1759" s="53"/>
      <c r="M1759" s="54"/>
      <c r="N1759" s="52"/>
      <c r="O1759" s="55"/>
      <c r="P1759" s="55"/>
      <c r="Q1759" s="56"/>
      <c r="R1759" s="52"/>
      <c r="S1759" s="52"/>
      <c r="T1759" s="52"/>
      <c r="U1759" s="57"/>
      <c r="V1759" s="58"/>
      <c r="W1759" s="59"/>
      <c r="X1759" s="60"/>
      <c r="Y1759" s="61"/>
      <c r="Z1759" s="56"/>
      <c r="AA1759" s="56"/>
      <c r="AB1759" s="56"/>
      <c r="AC1759" s="56"/>
      <c r="AD1759" s="56"/>
      <c r="AE1759" s="56"/>
      <c r="AF1759" s="56"/>
      <c r="AG1759" s="56"/>
      <c r="AH1759" s="56"/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  <c r="AY1759" s="56"/>
      <c r="AZ1759" s="56"/>
      <c r="BA1759" s="56"/>
      <c r="BB1759" s="56"/>
      <c r="BC1759" s="56"/>
      <c r="BD1759" s="56"/>
      <c r="BE1759" s="56"/>
      <c r="BF1759" s="56"/>
      <c r="BG1759" s="56"/>
      <c r="BH1759" s="1"/>
    </row>
    <row r="1760" spans="2:60" s="4" customFormat="1" ht="12" customHeight="1" x14ac:dyDescent="0.2">
      <c r="B1760" s="3" t="s">
        <v>2136</v>
      </c>
      <c r="C1760" s="3" t="s">
        <v>2136</v>
      </c>
      <c r="E1760" s="62"/>
      <c r="F1760" s="63" t="s">
        <v>1678</v>
      </c>
      <c r="G1760" s="50" t="s">
        <v>1678</v>
      </c>
      <c r="H1760" s="50" t="s">
        <v>2137</v>
      </c>
      <c r="I1760" s="51"/>
      <c r="J1760" s="52">
        <v>30</v>
      </c>
      <c r="K1760" s="52"/>
      <c r="L1760" s="53"/>
      <c r="M1760" s="54" t="str">
        <f t="shared" si="793"/>
        <v>-</v>
      </c>
      <c r="N1760" s="52">
        <f t="shared" si="804"/>
        <v>0</v>
      </c>
      <c r="O1760" s="55">
        <f t="shared" ref="O1760:O1771" ca="1" si="813">WEEKNUM(IF((L1760)&lt;$A$1825,$A$1825,(L1760)))</f>
        <v>28</v>
      </c>
      <c r="P1760" s="55" t="str">
        <f t="shared" ref="P1760:P1771" ca="1" si="814">YEAR(IF((L1760)&lt;$A$1825,$A$1825,(L1760)))&amp;"."&amp;MONTH(IF((L1760)&lt;$A$1825,$A$1825,(L1760)))</f>
        <v>2019.7</v>
      </c>
      <c r="Q1760" s="56">
        <f t="shared" ref="Q1760:Q1771" si="815">IF(U1760="PLN",Y1760/$A$1826,Y1760)</f>
        <v>0</v>
      </c>
      <c r="R1760" s="52" t="str">
        <f t="shared" ref="R1760:R1771" si="816">IF(L1760=0,"",IFERROR(_xlfn.DAYS($A$1825,L1760),""))</f>
        <v/>
      </c>
      <c r="S1760" s="52"/>
      <c r="T1760" s="52" t="str">
        <f t="shared" si="799"/>
        <v>OV</v>
      </c>
      <c r="U1760" s="57" t="s">
        <v>178</v>
      </c>
      <c r="V1760" s="58">
        <f t="shared" ref="V1760:V1771" ca="1" si="817">SUM(Y1760:BH1760)-Y1760*2</f>
        <v>0</v>
      </c>
      <c r="W1760" s="59"/>
      <c r="X1760" s="60"/>
      <c r="Y1760" s="61"/>
      <c r="Z1760" s="56">
        <f t="shared" ref="Z1760:AI1771" ca="1" si="818">IF($O1760-WEEKNUM(Z$1815)=0,$Y1760,0)</f>
        <v>0</v>
      </c>
      <c r="AA1760" s="56">
        <f t="shared" ca="1" si="818"/>
        <v>0</v>
      </c>
      <c r="AB1760" s="56">
        <f t="shared" ca="1" si="818"/>
        <v>0</v>
      </c>
      <c r="AC1760" s="56">
        <f t="shared" ca="1" si="818"/>
        <v>0</v>
      </c>
      <c r="AD1760" s="56">
        <f t="shared" ca="1" si="818"/>
        <v>0</v>
      </c>
      <c r="AE1760" s="56">
        <f t="shared" ca="1" si="818"/>
        <v>0</v>
      </c>
      <c r="AF1760" s="56">
        <f t="shared" ca="1" si="818"/>
        <v>0</v>
      </c>
      <c r="AG1760" s="56">
        <f t="shared" ca="1" si="818"/>
        <v>0</v>
      </c>
      <c r="AH1760" s="56">
        <f t="shared" ca="1" si="818"/>
        <v>0</v>
      </c>
      <c r="AI1760" s="56">
        <f t="shared" ca="1" si="818"/>
        <v>0</v>
      </c>
      <c r="AJ1760" s="56">
        <f t="shared" ref="AJ1760:AS1771" ca="1" si="819">IF($O1760-WEEKNUM(AJ$1815)=0,$Y1760,0)</f>
        <v>0</v>
      </c>
      <c r="AK1760" s="56">
        <f t="shared" ca="1" si="819"/>
        <v>0</v>
      </c>
      <c r="AL1760" s="56">
        <f t="shared" ca="1" si="819"/>
        <v>0</v>
      </c>
      <c r="AM1760" s="56">
        <f t="shared" ca="1" si="819"/>
        <v>0</v>
      </c>
      <c r="AN1760" s="56">
        <f t="shared" ca="1" si="819"/>
        <v>0</v>
      </c>
      <c r="AO1760" s="56">
        <f t="shared" ca="1" si="819"/>
        <v>0</v>
      </c>
      <c r="AP1760" s="56">
        <f t="shared" ca="1" si="819"/>
        <v>0</v>
      </c>
      <c r="AQ1760" s="56">
        <f t="shared" ca="1" si="819"/>
        <v>0</v>
      </c>
      <c r="AR1760" s="56">
        <f t="shared" ca="1" si="819"/>
        <v>0</v>
      </c>
      <c r="AS1760" s="56">
        <f t="shared" ca="1" si="819"/>
        <v>0</v>
      </c>
      <c r="AT1760" s="56">
        <f t="shared" ref="AT1760:BG1771" ca="1" si="820">IF($O1760-WEEKNUM(AT$1815)=0,$Y1760,0)</f>
        <v>0</v>
      </c>
      <c r="AU1760" s="56">
        <f t="shared" ca="1" si="820"/>
        <v>0</v>
      </c>
      <c r="AV1760" s="56">
        <f t="shared" ca="1" si="820"/>
        <v>0</v>
      </c>
      <c r="AW1760" s="56">
        <f t="shared" ca="1" si="820"/>
        <v>0</v>
      </c>
      <c r="AX1760" s="56">
        <f t="shared" ca="1" si="820"/>
        <v>0</v>
      </c>
      <c r="AY1760" s="56">
        <f t="shared" ca="1" si="820"/>
        <v>0</v>
      </c>
      <c r="AZ1760" s="56">
        <f t="shared" ca="1" si="820"/>
        <v>0</v>
      </c>
      <c r="BA1760" s="56">
        <f t="shared" ca="1" si="820"/>
        <v>0</v>
      </c>
      <c r="BB1760" s="56">
        <f t="shared" ca="1" si="820"/>
        <v>0</v>
      </c>
      <c r="BC1760" s="56">
        <f t="shared" ca="1" si="820"/>
        <v>0</v>
      </c>
      <c r="BD1760" s="56">
        <f t="shared" ca="1" si="820"/>
        <v>0</v>
      </c>
      <c r="BE1760" s="56">
        <f t="shared" ca="1" si="820"/>
        <v>0</v>
      </c>
      <c r="BF1760" s="56">
        <f t="shared" ca="1" si="820"/>
        <v>0</v>
      </c>
      <c r="BG1760" s="56">
        <f t="shared" ca="1" si="820"/>
        <v>0</v>
      </c>
      <c r="BH1760" s="1"/>
    </row>
    <row r="1761" spans="1:60" s="4" customFormat="1" ht="12" customHeight="1" x14ac:dyDescent="0.2">
      <c r="B1761" s="3" t="s">
        <v>2136</v>
      </c>
      <c r="C1761" s="3" t="s">
        <v>2136</v>
      </c>
      <c r="E1761" s="62"/>
      <c r="F1761" s="63" t="s">
        <v>1678</v>
      </c>
      <c r="G1761" s="50" t="s">
        <v>1678</v>
      </c>
      <c r="H1761" s="50" t="s">
        <v>2137</v>
      </c>
      <c r="I1761" s="51"/>
      <c r="J1761" s="52">
        <v>30</v>
      </c>
      <c r="K1761" s="52"/>
      <c r="L1761" s="53"/>
      <c r="M1761" s="54" t="str">
        <f t="shared" si="793"/>
        <v>-</v>
      </c>
      <c r="N1761" s="52">
        <f t="shared" si="804"/>
        <v>0</v>
      </c>
      <c r="O1761" s="55">
        <f t="shared" ca="1" si="813"/>
        <v>28</v>
      </c>
      <c r="P1761" s="55" t="str">
        <f t="shared" ca="1" si="814"/>
        <v>2019.7</v>
      </c>
      <c r="Q1761" s="56">
        <f t="shared" si="815"/>
        <v>0</v>
      </c>
      <c r="R1761" s="52" t="str">
        <f t="shared" si="816"/>
        <v/>
      </c>
      <c r="S1761" s="52"/>
      <c r="T1761" s="52" t="str">
        <f t="shared" si="799"/>
        <v>OV</v>
      </c>
      <c r="U1761" s="57" t="s">
        <v>178</v>
      </c>
      <c r="V1761" s="58">
        <f t="shared" ca="1" si="817"/>
        <v>0</v>
      </c>
      <c r="W1761" s="59"/>
      <c r="X1761" s="60"/>
      <c r="Y1761" s="61"/>
      <c r="Z1761" s="56">
        <f t="shared" ca="1" si="818"/>
        <v>0</v>
      </c>
      <c r="AA1761" s="56">
        <f t="shared" ca="1" si="818"/>
        <v>0</v>
      </c>
      <c r="AB1761" s="56">
        <f t="shared" ca="1" si="818"/>
        <v>0</v>
      </c>
      <c r="AC1761" s="56">
        <f t="shared" ca="1" si="818"/>
        <v>0</v>
      </c>
      <c r="AD1761" s="56">
        <f t="shared" ca="1" si="818"/>
        <v>0</v>
      </c>
      <c r="AE1761" s="56">
        <f t="shared" ca="1" si="818"/>
        <v>0</v>
      </c>
      <c r="AF1761" s="56">
        <f t="shared" ca="1" si="818"/>
        <v>0</v>
      </c>
      <c r="AG1761" s="56">
        <f t="shared" ca="1" si="818"/>
        <v>0</v>
      </c>
      <c r="AH1761" s="56">
        <f t="shared" ca="1" si="818"/>
        <v>0</v>
      </c>
      <c r="AI1761" s="56">
        <f t="shared" ca="1" si="818"/>
        <v>0</v>
      </c>
      <c r="AJ1761" s="56">
        <f t="shared" ca="1" si="819"/>
        <v>0</v>
      </c>
      <c r="AK1761" s="56">
        <f t="shared" ca="1" si="819"/>
        <v>0</v>
      </c>
      <c r="AL1761" s="56">
        <f t="shared" ca="1" si="819"/>
        <v>0</v>
      </c>
      <c r="AM1761" s="56">
        <f t="shared" ca="1" si="819"/>
        <v>0</v>
      </c>
      <c r="AN1761" s="56">
        <f t="shared" ca="1" si="819"/>
        <v>0</v>
      </c>
      <c r="AO1761" s="56">
        <f t="shared" ca="1" si="819"/>
        <v>0</v>
      </c>
      <c r="AP1761" s="56">
        <f t="shared" ca="1" si="819"/>
        <v>0</v>
      </c>
      <c r="AQ1761" s="56">
        <f t="shared" ca="1" si="819"/>
        <v>0</v>
      </c>
      <c r="AR1761" s="56">
        <f t="shared" ca="1" si="819"/>
        <v>0</v>
      </c>
      <c r="AS1761" s="56">
        <f t="shared" ca="1" si="819"/>
        <v>0</v>
      </c>
      <c r="AT1761" s="56">
        <f t="shared" ca="1" si="820"/>
        <v>0</v>
      </c>
      <c r="AU1761" s="56">
        <f t="shared" ca="1" si="820"/>
        <v>0</v>
      </c>
      <c r="AV1761" s="56">
        <f t="shared" ca="1" si="820"/>
        <v>0</v>
      </c>
      <c r="AW1761" s="56">
        <f t="shared" ca="1" si="820"/>
        <v>0</v>
      </c>
      <c r="AX1761" s="56">
        <f t="shared" ca="1" si="820"/>
        <v>0</v>
      </c>
      <c r="AY1761" s="56">
        <f t="shared" ca="1" si="820"/>
        <v>0</v>
      </c>
      <c r="AZ1761" s="56">
        <f t="shared" ca="1" si="820"/>
        <v>0</v>
      </c>
      <c r="BA1761" s="56">
        <f t="shared" ca="1" si="820"/>
        <v>0</v>
      </c>
      <c r="BB1761" s="56">
        <f t="shared" ca="1" si="820"/>
        <v>0</v>
      </c>
      <c r="BC1761" s="56">
        <f t="shared" ca="1" si="820"/>
        <v>0</v>
      </c>
      <c r="BD1761" s="56">
        <f t="shared" ca="1" si="820"/>
        <v>0</v>
      </c>
      <c r="BE1761" s="56">
        <f t="shared" ca="1" si="820"/>
        <v>0</v>
      </c>
      <c r="BF1761" s="56">
        <f t="shared" ca="1" si="820"/>
        <v>0</v>
      </c>
      <c r="BG1761" s="56">
        <f t="shared" ca="1" si="820"/>
        <v>0</v>
      </c>
      <c r="BH1761" s="1"/>
    </row>
    <row r="1762" spans="1:60" s="4" customFormat="1" ht="12" customHeight="1" x14ac:dyDescent="0.2">
      <c r="B1762" s="3" t="s">
        <v>2136</v>
      </c>
      <c r="C1762" s="3" t="s">
        <v>2136</v>
      </c>
      <c r="E1762" s="62"/>
      <c r="F1762" s="63"/>
      <c r="G1762" s="50" t="s">
        <v>1678</v>
      </c>
      <c r="H1762" s="50" t="s">
        <v>2137</v>
      </c>
      <c r="I1762" s="51"/>
      <c r="J1762" s="52">
        <v>30</v>
      </c>
      <c r="K1762" s="52"/>
      <c r="L1762" s="53"/>
      <c r="M1762" s="54" t="str">
        <f t="shared" si="793"/>
        <v>-</v>
      </c>
      <c r="N1762" s="52">
        <f t="shared" si="804"/>
        <v>0</v>
      </c>
      <c r="O1762" s="55">
        <f t="shared" ca="1" si="813"/>
        <v>28</v>
      </c>
      <c r="P1762" s="55" t="str">
        <f t="shared" ca="1" si="814"/>
        <v>2019.7</v>
      </c>
      <c r="Q1762" s="56">
        <f t="shared" si="815"/>
        <v>0</v>
      </c>
      <c r="R1762" s="52" t="str">
        <f t="shared" si="816"/>
        <v/>
      </c>
      <c r="S1762" s="52"/>
      <c r="T1762" s="52" t="str">
        <f t="shared" si="799"/>
        <v>OV</v>
      </c>
      <c r="U1762" s="57" t="s">
        <v>178</v>
      </c>
      <c r="V1762" s="58">
        <f t="shared" ca="1" si="817"/>
        <v>0</v>
      </c>
      <c r="W1762" s="59"/>
      <c r="X1762" s="60"/>
      <c r="Y1762" s="61"/>
      <c r="Z1762" s="56">
        <f t="shared" ca="1" si="818"/>
        <v>0</v>
      </c>
      <c r="AA1762" s="56">
        <f t="shared" ca="1" si="818"/>
        <v>0</v>
      </c>
      <c r="AB1762" s="56">
        <f t="shared" ca="1" si="818"/>
        <v>0</v>
      </c>
      <c r="AC1762" s="56">
        <f t="shared" ca="1" si="818"/>
        <v>0</v>
      </c>
      <c r="AD1762" s="56">
        <f t="shared" ca="1" si="818"/>
        <v>0</v>
      </c>
      <c r="AE1762" s="56">
        <f t="shared" ca="1" si="818"/>
        <v>0</v>
      </c>
      <c r="AF1762" s="56">
        <f t="shared" ca="1" si="818"/>
        <v>0</v>
      </c>
      <c r="AG1762" s="56">
        <f t="shared" ca="1" si="818"/>
        <v>0</v>
      </c>
      <c r="AH1762" s="56">
        <f t="shared" ca="1" si="818"/>
        <v>0</v>
      </c>
      <c r="AI1762" s="56">
        <f t="shared" ca="1" si="818"/>
        <v>0</v>
      </c>
      <c r="AJ1762" s="56">
        <f t="shared" ca="1" si="819"/>
        <v>0</v>
      </c>
      <c r="AK1762" s="56">
        <f t="shared" ca="1" si="819"/>
        <v>0</v>
      </c>
      <c r="AL1762" s="56">
        <f t="shared" ca="1" si="819"/>
        <v>0</v>
      </c>
      <c r="AM1762" s="56">
        <f t="shared" ca="1" si="819"/>
        <v>0</v>
      </c>
      <c r="AN1762" s="56">
        <f t="shared" ca="1" si="819"/>
        <v>0</v>
      </c>
      <c r="AO1762" s="56">
        <f t="shared" ca="1" si="819"/>
        <v>0</v>
      </c>
      <c r="AP1762" s="56">
        <f t="shared" ca="1" si="819"/>
        <v>0</v>
      </c>
      <c r="AQ1762" s="56">
        <f t="shared" ca="1" si="819"/>
        <v>0</v>
      </c>
      <c r="AR1762" s="56">
        <f t="shared" ca="1" si="819"/>
        <v>0</v>
      </c>
      <c r="AS1762" s="56">
        <f t="shared" ca="1" si="819"/>
        <v>0</v>
      </c>
      <c r="AT1762" s="56">
        <f t="shared" ca="1" si="820"/>
        <v>0</v>
      </c>
      <c r="AU1762" s="56">
        <f t="shared" ca="1" si="820"/>
        <v>0</v>
      </c>
      <c r="AV1762" s="56">
        <f t="shared" ca="1" si="820"/>
        <v>0</v>
      </c>
      <c r="AW1762" s="56">
        <f t="shared" ca="1" si="820"/>
        <v>0</v>
      </c>
      <c r="AX1762" s="56">
        <f t="shared" ca="1" si="820"/>
        <v>0</v>
      </c>
      <c r="AY1762" s="56">
        <f t="shared" ca="1" si="820"/>
        <v>0</v>
      </c>
      <c r="AZ1762" s="56">
        <f t="shared" ca="1" si="820"/>
        <v>0</v>
      </c>
      <c r="BA1762" s="56">
        <f t="shared" ca="1" si="820"/>
        <v>0</v>
      </c>
      <c r="BB1762" s="56">
        <f t="shared" ca="1" si="820"/>
        <v>0</v>
      </c>
      <c r="BC1762" s="56">
        <f t="shared" ca="1" si="820"/>
        <v>0</v>
      </c>
      <c r="BD1762" s="56">
        <f t="shared" ca="1" si="820"/>
        <v>0</v>
      </c>
      <c r="BE1762" s="56">
        <f t="shared" ca="1" si="820"/>
        <v>0</v>
      </c>
      <c r="BF1762" s="56">
        <f t="shared" ca="1" si="820"/>
        <v>0</v>
      </c>
      <c r="BG1762" s="56">
        <f t="shared" ca="1" si="820"/>
        <v>0</v>
      </c>
      <c r="BH1762" s="1"/>
    </row>
    <row r="1763" spans="1:60" s="4" customFormat="1" ht="12" customHeight="1" x14ac:dyDescent="0.2">
      <c r="B1763" s="3" t="s">
        <v>2136</v>
      </c>
      <c r="C1763" s="3" t="s">
        <v>2136</v>
      </c>
      <c r="E1763" s="62"/>
      <c r="F1763" s="63" t="s">
        <v>1678</v>
      </c>
      <c r="G1763" s="50" t="s">
        <v>1678</v>
      </c>
      <c r="H1763" s="50" t="s">
        <v>2137</v>
      </c>
      <c r="I1763" s="51"/>
      <c r="J1763" s="52">
        <v>30</v>
      </c>
      <c r="K1763" s="52"/>
      <c r="L1763" s="53"/>
      <c r="M1763" s="54" t="str">
        <f t="shared" si="793"/>
        <v>-</v>
      </c>
      <c r="N1763" s="52">
        <f t="shared" si="804"/>
        <v>0</v>
      </c>
      <c r="O1763" s="55">
        <f t="shared" ca="1" si="813"/>
        <v>28</v>
      </c>
      <c r="P1763" s="55" t="str">
        <f t="shared" ca="1" si="814"/>
        <v>2019.7</v>
      </c>
      <c r="Q1763" s="56">
        <f t="shared" si="815"/>
        <v>0</v>
      </c>
      <c r="R1763" s="52" t="str">
        <f t="shared" si="816"/>
        <v/>
      </c>
      <c r="S1763" s="52"/>
      <c r="T1763" s="52" t="str">
        <f t="shared" si="799"/>
        <v>OV</v>
      </c>
      <c r="U1763" s="57" t="s">
        <v>178</v>
      </c>
      <c r="V1763" s="58">
        <f t="shared" ca="1" si="817"/>
        <v>0</v>
      </c>
      <c r="W1763" s="59"/>
      <c r="X1763" s="60"/>
      <c r="Y1763" s="61"/>
      <c r="Z1763" s="56">
        <f t="shared" ca="1" si="818"/>
        <v>0</v>
      </c>
      <c r="AA1763" s="56">
        <f t="shared" ca="1" si="818"/>
        <v>0</v>
      </c>
      <c r="AB1763" s="56">
        <f t="shared" ca="1" si="818"/>
        <v>0</v>
      </c>
      <c r="AC1763" s="56">
        <f t="shared" ca="1" si="818"/>
        <v>0</v>
      </c>
      <c r="AD1763" s="56">
        <f t="shared" ca="1" si="818"/>
        <v>0</v>
      </c>
      <c r="AE1763" s="56">
        <f t="shared" ca="1" si="818"/>
        <v>0</v>
      </c>
      <c r="AF1763" s="56">
        <f t="shared" ca="1" si="818"/>
        <v>0</v>
      </c>
      <c r="AG1763" s="56">
        <f t="shared" ca="1" si="818"/>
        <v>0</v>
      </c>
      <c r="AH1763" s="56">
        <f t="shared" ca="1" si="818"/>
        <v>0</v>
      </c>
      <c r="AI1763" s="56">
        <f t="shared" ca="1" si="818"/>
        <v>0</v>
      </c>
      <c r="AJ1763" s="56">
        <f t="shared" ca="1" si="819"/>
        <v>0</v>
      </c>
      <c r="AK1763" s="56">
        <f t="shared" ca="1" si="819"/>
        <v>0</v>
      </c>
      <c r="AL1763" s="56">
        <f t="shared" ca="1" si="819"/>
        <v>0</v>
      </c>
      <c r="AM1763" s="56">
        <f t="shared" ca="1" si="819"/>
        <v>0</v>
      </c>
      <c r="AN1763" s="56">
        <f t="shared" ca="1" si="819"/>
        <v>0</v>
      </c>
      <c r="AO1763" s="56">
        <f t="shared" ca="1" si="819"/>
        <v>0</v>
      </c>
      <c r="AP1763" s="56">
        <f t="shared" ca="1" si="819"/>
        <v>0</v>
      </c>
      <c r="AQ1763" s="56">
        <f t="shared" ca="1" si="819"/>
        <v>0</v>
      </c>
      <c r="AR1763" s="56">
        <f t="shared" ca="1" si="819"/>
        <v>0</v>
      </c>
      <c r="AS1763" s="56">
        <f t="shared" ca="1" si="819"/>
        <v>0</v>
      </c>
      <c r="AT1763" s="56">
        <f t="shared" ca="1" si="820"/>
        <v>0</v>
      </c>
      <c r="AU1763" s="56">
        <f t="shared" ca="1" si="820"/>
        <v>0</v>
      </c>
      <c r="AV1763" s="56">
        <f t="shared" ca="1" si="820"/>
        <v>0</v>
      </c>
      <c r="AW1763" s="56">
        <f t="shared" ca="1" si="820"/>
        <v>0</v>
      </c>
      <c r="AX1763" s="56">
        <f t="shared" ca="1" si="820"/>
        <v>0</v>
      </c>
      <c r="AY1763" s="56">
        <f t="shared" ca="1" si="820"/>
        <v>0</v>
      </c>
      <c r="AZ1763" s="56">
        <f t="shared" ca="1" si="820"/>
        <v>0</v>
      </c>
      <c r="BA1763" s="56">
        <f t="shared" ca="1" si="820"/>
        <v>0</v>
      </c>
      <c r="BB1763" s="56">
        <f t="shared" ca="1" si="820"/>
        <v>0</v>
      </c>
      <c r="BC1763" s="56">
        <f t="shared" ca="1" si="820"/>
        <v>0</v>
      </c>
      <c r="BD1763" s="56">
        <f t="shared" ca="1" si="820"/>
        <v>0</v>
      </c>
      <c r="BE1763" s="56">
        <f t="shared" ca="1" si="820"/>
        <v>0</v>
      </c>
      <c r="BF1763" s="56">
        <f t="shared" ca="1" si="820"/>
        <v>0</v>
      </c>
      <c r="BG1763" s="56">
        <f t="shared" ca="1" si="820"/>
        <v>0</v>
      </c>
      <c r="BH1763" s="1"/>
    </row>
    <row r="1764" spans="1:60" s="4" customFormat="1" ht="12" customHeight="1" x14ac:dyDescent="0.2">
      <c r="B1764" s="3" t="s">
        <v>2136</v>
      </c>
      <c r="C1764" s="3" t="s">
        <v>2136</v>
      </c>
      <c r="E1764" s="62"/>
      <c r="F1764" s="63" t="s">
        <v>1678</v>
      </c>
      <c r="G1764" s="50" t="s">
        <v>1678</v>
      </c>
      <c r="H1764" s="50" t="s">
        <v>2137</v>
      </c>
      <c r="I1764" s="51"/>
      <c r="J1764" s="52">
        <v>30</v>
      </c>
      <c r="K1764" s="52"/>
      <c r="L1764" s="53">
        <v>43609</v>
      </c>
      <c r="M1764" s="54">
        <f t="shared" si="793"/>
        <v>5</v>
      </c>
      <c r="N1764" s="52">
        <f t="shared" si="804"/>
        <v>21</v>
      </c>
      <c r="O1764" s="55">
        <f t="shared" ca="1" si="813"/>
        <v>28</v>
      </c>
      <c r="P1764" s="55" t="str">
        <f t="shared" ca="1" si="814"/>
        <v>2019.7</v>
      </c>
      <c r="Q1764" s="56">
        <f t="shared" si="815"/>
        <v>86100</v>
      </c>
      <c r="R1764" s="52">
        <f t="shared" ca="1" si="816"/>
        <v>47</v>
      </c>
      <c r="S1764" s="52"/>
      <c r="T1764" s="52" t="str">
        <f t="shared" ca="1" si="799"/>
        <v>OV</v>
      </c>
      <c r="U1764" s="57" t="s">
        <v>178</v>
      </c>
      <c r="V1764" s="58">
        <f t="shared" ca="1" si="817"/>
        <v>0</v>
      </c>
      <c r="W1764" s="59"/>
      <c r="X1764" s="60"/>
      <c r="Y1764" s="61">
        <v>86100</v>
      </c>
      <c r="Z1764" s="56">
        <f t="shared" ca="1" si="818"/>
        <v>0</v>
      </c>
      <c r="AA1764" s="56">
        <f t="shared" ca="1" si="818"/>
        <v>0</v>
      </c>
      <c r="AB1764" s="56">
        <f t="shared" ca="1" si="818"/>
        <v>0</v>
      </c>
      <c r="AC1764" s="56">
        <f t="shared" ca="1" si="818"/>
        <v>0</v>
      </c>
      <c r="AD1764" s="56">
        <f t="shared" ca="1" si="818"/>
        <v>0</v>
      </c>
      <c r="AE1764" s="56">
        <f t="shared" ca="1" si="818"/>
        <v>0</v>
      </c>
      <c r="AF1764" s="56">
        <f t="shared" ca="1" si="818"/>
        <v>0</v>
      </c>
      <c r="AG1764" s="56">
        <f t="shared" ca="1" si="818"/>
        <v>0</v>
      </c>
      <c r="AH1764" s="56">
        <f t="shared" ca="1" si="818"/>
        <v>0</v>
      </c>
      <c r="AI1764" s="56">
        <f t="shared" ca="1" si="818"/>
        <v>86100</v>
      </c>
      <c r="AJ1764" s="56">
        <f t="shared" ca="1" si="819"/>
        <v>0</v>
      </c>
      <c r="AK1764" s="56">
        <f t="shared" ca="1" si="819"/>
        <v>0</v>
      </c>
      <c r="AL1764" s="56">
        <f t="shared" ca="1" si="819"/>
        <v>0</v>
      </c>
      <c r="AM1764" s="56">
        <f t="shared" ca="1" si="819"/>
        <v>0</v>
      </c>
      <c r="AN1764" s="56">
        <f t="shared" ca="1" si="819"/>
        <v>0</v>
      </c>
      <c r="AO1764" s="56">
        <f t="shared" ca="1" si="819"/>
        <v>0</v>
      </c>
      <c r="AP1764" s="56">
        <f t="shared" ca="1" si="819"/>
        <v>0</v>
      </c>
      <c r="AQ1764" s="56">
        <f t="shared" ca="1" si="819"/>
        <v>0</v>
      </c>
      <c r="AR1764" s="56">
        <f t="shared" ca="1" si="819"/>
        <v>0</v>
      </c>
      <c r="AS1764" s="56">
        <f t="shared" ca="1" si="819"/>
        <v>0</v>
      </c>
      <c r="AT1764" s="56">
        <f t="shared" ca="1" si="820"/>
        <v>0</v>
      </c>
      <c r="AU1764" s="56">
        <f t="shared" ca="1" si="820"/>
        <v>0</v>
      </c>
      <c r="AV1764" s="56">
        <f t="shared" ca="1" si="820"/>
        <v>0</v>
      </c>
      <c r="AW1764" s="56">
        <f t="shared" ca="1" si="820"/>
        <v>0</v>
      </c>
      <c r="AX1764" s="56">
        <f t="shared" ca="1" si="820"/>
        <v>0</v>
      </c>
      <c r="AY1764" s="56">
        <f t="shared" ca="1" si="820"/>
        <v>0</v>
      </c>
      <c r="AZ1764" s="56">
        <f t="shared" ca="1" si="820"/>
        <v>0</v>
      </c>
      <c r="BA1764" s="56">
        <f t="shared" ca="1" si="820"/>
        <v>0</v>
      </c>
      <c r="BB1764" s="56">
        <f t="shared" ca="1" si="820"/>
        <v>0</v>
      </c>
      <c r="BC1764" s="56">
        <f t="shared" ca="1" si="820"/>
        <v>0</v>
      </c>
      <c r="BD1764" s="56">
        <f t="shared" ca="1" si="820"/>
        <v>0</v>
      </c>
      <c r="BE1764" s="56">
        <f t="shared" ca="1" si="820"/>
        <v>0</v>
      </c>
      <c r="BF1764" s="56">
        <f t="shared" ca="1" si="820"/>
        <v>0</v>
      </c>
      <c r="BG1764" s="56">
        <f t="shared" ca="1" si="820"/>
        <v>0</v>
      </c>
      <c r="BH1764" s="1"/>
    </row>
    <row r="1765" spans="1:60" s="4" customFormat="1" ht="12" customHeight="1" x14ac:dyDescent="0.2">
      <c r="B1765" s="3" t="s">
        <v>2136</v>
      </c>
      <c r="C1765" s="3" t="s">
        <v>2136</v>
      </c>
      <c r="E1765" s="62"/>
      <c r="F1765" s="63" t="s">
        <v>1678</v>
      </c>
      <c r="G1765" s="50" t="s">
        <v>1678</v>
      </c>
      <c r="H1765" s="50" t="s">
        <v>2137</v>
      </c>
      <c r="I1765" s="51"/>
      <c r="J1765" s="52">
        <v>30</v>
      </c>
      <c r="K1765" s="52"/>
      <c r="L1765" s="53">
        <v>43640</v>
      </c>
      <c r="M1765" s="54">
        <f t="shared" si="793"/>
        <v>1</v>
      </c>
      <c r="N1765" s="52">
        <f t="shared" si="804"/>
        <v>26</v>
      </c>
      <c r="O1765" s="55">
        <f t="shared" ca="1" si="813"/>
        <v>28</v>
      </c>
      <c r="P1765" s="55" t="str">
        <f t="shared" ca="1" si="814"/>
        <v>2019.7</v>
      </c>
      <c r="Q1765" s="56">
        <f t="shared" si="815"/>
        <v>86100</v>
      </c>
      <c r="R1765" s="52">
        <f t="shared" ca="1" si="816"/>
        <v>16</v>
      </c>
      <c r="S1765" s="52"/>
      <c r="T1765" s="52" t="str">
        <f t="shared" ca="1" si="799"/>
        <v>OV</v>
      </c>
      <c r="U1765" s="57" t="s">
        <v>178</v>
      </c>
      <c r="V1765" s="58">
        <f t="shared" ca="1" si="817"/>
        <v>0</v>
      </c>
      <c r="W1765" s="59"/>
      <c r="X1765" s="60"/>
      <c r="Y1765" s="61">
        <v>86100</v>
      </c>
      <c r="Z1765" s="56">
        <f t="shared" ca="1" si="818"/>
        <v>0</v>
      </c>
      <c r="AA1765" s="56">
        <f t="shared" ca="1" si="818"/>
        <v>0</v>
      </c>
      <c r="AB1765" s="56">
        <f t="shared" ca="1" si="818"/>
        <v>0</v>
      </c>
      <c r="AC1765" s="56">
        <f t="shared" ca="1" si="818"/>
        <v>0</v>
      </c>
      <c r="AD1765" s="56">
        <f t="shared" ca="1" si="818"/>
        <v>0</v>
      </c>
      <c r="AE1765" s="56">
        <f t="shared" ca="1" si="818"/>
        <v>0</v>
      </c>
      <c r="AF1765" s="56">
        <f t="shared" ca="1" si="818"/>
        <v>0</v>
      </c>
      <c r="AG1765" s="56">
        <f t="shared" ca="1" si="818"/>
        <v>0</v>
      </c>
      <c r="AH1765" s="56">
        <f t="shared" ca="1" si="818"/>
        <v>0</v>
      </c>
      <c r="AI1765" s="56">
        <f t="shared" ca="1" si="818"/>
        <v>86100</v>
      </c>
      <c r="AJ1765" s="56">
        <f t="shared" ca="1" si="819"/>
        <v>0</v>
      </c>
      <c r="AK1765" s="56">
        <f t="shared" ca="1" si="819"/>
        <v>0</v>
      </c>
      <c r="AL1765" s="56">
        <f t="shared" ca="1" si="819"/>
        <v>0</v>
      </c>
      <c r="AM1765" s="56">
        <f t="shared" ca="1" si="819"/>
        <v>0</v>
      </c>
      <c r="AN1765" s="56">
        <f t="shared" ca="1" si="819"/>
        <v>0</v>
      </c>
      <c r="AO1765" s="56">
        <f t="shared" ca="1" si="819"/>
        <v>0</v>
      </c>
      <c r="AP1765" s="56">
        <f t="shared" ca="1" si="819"/>
        <v>0</v>
      </c>
      <c r="AQ1765" s="56">
        <f t="shared" ca="1" si="819"/>
        <v>0</v>
      </c>
      <c r="AR1765" s="56">
        <f t="shared" ca="1" si="819"/>
        <v>0</v>
      </c>
      <c r="AS1765" s="56">
        <f t="shared" ca="1" si="819"/>
        <v>0</v>
      </c>
      <c r="AT1765" s="56">
        <f t="shared" ca="1" si="820"/>
        <v>0</v>
      </c>
      <c r="AU1765" s="56">
        <f t="shared" ca="1" si="820"/>
        <v>0</v>
      </c>
      <c r="AV1765" s="56">
        <f t="shared" ca="1" si="820"/>
        <v>0</v>
      </c>
      <c r="AW1765" s="56">
        <f t="shared" ca="1" si="820"/>
        <v>0</v>
      </c>
      <c r="AX1765" s="56">
        <f t="shared" ca="1" si="820"/>
        <v>0</v>
      </c>
      <c r="AY1765" s="56">
        <f t="shared" ca="1" si="820"/>
        <v>0</v>
      </c>
      <c r="AZ1765" s="56">
        <f t="shared" ca="1" si="820"/>
        <v>0</v>
      </c>
      <c r="BA1765" s="56">
        <f t="shared" ca="1" si="820"/>
        <v>0</v>
      </c>
      <c r="BB1765" s="56">
        <f t="shared" ca="1" si="820"/>
        <v>0</v>
      </c>
      <c r="BC1765" s="56">
        <f t="shared" ca="1" si="820"/>
        <v>0</v>
      </c>
      <c r="BD1765" s="56">
        <f t="shared" ca="1" si="820"/>
        <v>0</v>
      </c>
      <c r="BE1765" s="56">
        <f t="shared" ca="1" si="820"/>
        <v>0</v>
      </c>
      <c r="BF1765" s="56">
        <f t="shared" ca="1" si="820"/>
        <v>0</v>
      </c>
      <c r="BG1765" s="56">
        <f t="shared" ca="1" si="820"/>
        <v>0</v>
      </c>
      <c r="BH1765" s="1"/>
    </row>
    <row r="1766" spans="1:60" s="4" customFormat="1" ht="12" customHeight="1" x14ac:dyDescent="0.2">
      <c r="B1766" s="3" t="s">
        <v>2136</v>
      </c>
      <c r="C1766" s="3" t="s">
        <v>2136</v>
      </c>
      <c r="E1766" s="62"/>
      <c r="F1766" s="63" t="s">
        <v>1678</v>
      </c>
      <c r="G1766" s="50" t="s">
        <v>1678</v>
      </c>
      <c r="H1766" s="50" t="s">
        <v>2137</v>
      </c>
      <c r="I1766" s="51"/>
      <c r="J1766" s="52">
        <v>30</v>
      </c>
      <c r="K1766" s="52"/>
      <c r="L1766" s="53">
        <v>43670</v>
      </c>
      <c r="M1766" s="54">
        <f t="shared" si="793"/>
        <v>3</v>
      </c>
      <c r="N1766" s="52">
        <f t="shared" si="804"/>
        <v>30</v>
      </c>
      <c r="O1766" s="55">
        <f t="shared" ca="1" si="813"/>
        <v>30</v>
      </c>
      <c r="P1766" s="55" t="str">
        <f t="shared" ca="1" si="814"/>
        <v>2019.7</v>
      </c>
      <c r="Q1766" s="56">
        <f t="shared" si="815"/>
        <v>73800</v>
      </c>
      <c r="R1766" s="52">
        <f t="shared" ca="1" si="816"/>
        <v>-14</v>
      </c>
      <c r="S1766" s="52"/>
      <c r="T1766" s="52" t="str">
        <f t="shared" ca="1" si="799"/>
        <v/>
      </c>
      <c r="U1766" s="57" t="s">
        <v>178</v>
      </c>
      <c r="V1766" s="58">
        <f t="shared" ca="1" si="817"/>
        <v>0</v>
      </c>
      <c r="W1766" s="59"/>
      <c r="X1766" s="60"/>
      <c r="Y1766" s="61">
        <v>73800</v>
      </c>
      <c r="Z1766" s="56">
        <f t="shared" ca="1" si="818"/>
        <v>0</v>
      </c>
      <c r="AA1766" s="56">
        <f t="shared" ca="1" si="818"/>
        <v>0</v>
      </c>
      <c r="AB1766" s="56">
        <f t="shared" ca="1" si="818"/>
        <v>0</v>
      </c>
      <c r="AC1766" s="56">
        <f t="shared" ca="1" si="818"/>
        <v>0</v>
      </c>
      <c r="AD1766" s="56">
        <f t="shared" ca="1" si="818"/>
        <v>0</v>
      </c>
      <c r="AE1766" s="56">
        <f t="shared" ca="1" si="818"/>
        <v>0</v>
      </c>
      <c r="AF1766" s="56">
        <f t="shared" ca="1" si="818"/>
        <v>0</v>
      </c>
      <c r="AG1766" s="56">
        <f t="shared" ca="1" si="818"/>
        <v>0</v>
      </c>
      <c r="AH1766" s="56">
        <f t="shared" ca="1" si="818"/>
        <v>0</v>
      </c>
      <c r="AI1766" s="56">
        <f t="shared" ca="1" si="818"/>
        <v>0</v>
      </c>
      <c r="AJ1766" s="56">
        <f t="shared" ca="1" si="819"/>
        <v>0</v>
      </c>
      <c r="AK1766" s="56">
        <f t="shared" ca="1" si="819"/>
        <v>73800</v>
      </c>
      <c r="AL1766" s="56">
        <f t="shared" ca="1" si="819"/>
        <v>0</v>
      </c>
      <c r="AM1766" s="56">
        <f t="shared" ca="1" si="819"/>
        <v>0</v>
      </c>
      <c r="AN1766" s="56">
        <f t="shared" ca="1" si="819"/>
        <v>0</v>
      </c>
      <c r="AO1766" s="56">
        <f t="shared" ca="1" si="819"/>
        <v>0</v>
      </c>
      <c r="AP1766" s="56">
        <f t="shared" ca="1" si="819"/>
        <v>0</v>
      </c>
      <c r="AQ1766" s="56">
        <f t="shared" ca="1" si="819"/>
        <v>0</v>
      </c>
      <c r="AR1766" s="56">
        <f t="shared" ca="1" si="819"/>
        <v>0</v>
      </c>
      <c r="AS1766" s="56">
        <f t="shared" ca="1" si="819"/>
        <v>0</v>
      </c>
      <c r="AT1766" s="56">
        <f t="shared" ca="1" si="820"/>
        <v>0</v>
      </c>
      <c r="AU1766" s="56">
        <f t="shared" ca="1" si="820"/>
        <v>0</v>
      </c>
      <c r="AV1766" s="56">
        <f t="shared" ca="1" si="820"/>
        <v>0</v>
      </c>
      <c r="AW1766" s="56">
        <f t="shared" ca="1" si="820"/>
        <v>0</v>
      </c>
      <c r="AX1766" s="56">
        <f t="shared" ca="1" si="820"/>
        <v>0</v>
      </c>
      <c r="AY1766" s="56">
        <f t="shared" ca="1" si="820"/>
        <v>0</v>
      </c>
      <c r="AZ1766" s="56">
        <f t="shared" ca="1" si="820"/>
        <v>0</v>
      </c>
      <c r="BA1766" s="56">
        <f t="shared" ca="1" si="820"/>
        <v>0</v>
      </c>
      <c r="BB1766" s="56">
        <f t="shared" ca="1" si="820"/>
        <v>0</v>
      </c>
      <c r="BC1766" s="56">
        <f t="shared" ca="1" si="820"/>
        <v>0</v>
      </c>
      <c r="BD1766" s="56">
        <f t="shared" ca="1" si="820"/>
        <v>0</v>
      </c>
      <c r="BE1766" s="56">
        <f t="shared" ca="1" si="820"/>
        <v>0</v>
      </c>
      <c r="BF1766" s="56">
        <f t="shared" ca="1" si="820"/>
        <v>0</v>
      </c>
      <c r="BG1766" s="56">
        <f t="shared" ca="1" si="820"/>
        <v>0</v>
      </c>
      <c r="BH1766" s="1"/>
    </row>
    <row r="1767" spans="1:60" s="4" customFormat="1" ht="12" customHeight="1" x14ac:dyDescent="0.2">
      <c r="B1767" s="3" t="s">
        <v>2136</v>
      </c>
      <c r="C1767" s="3" t="s">
        <v>2136</v>
      </c>
      <c r="E1767" s="62"/>
      <c r="F1767" s="63" t="s">
        <v>1678</v>
      </c>
      <c r="G1767" s="50" t="s">
        <v>1678</v>
      </c>
      <c r="H1767" s="50" t="s">
        <v>2137</v>
      </c>
      <c r="I1767" s="51"/>
      <c r="J1767" s="52">
        <v>30</v>
      </c>
      <c r="K1767" s="52"/>
      <c r="L1767" s="53">
        <v>43703</v>
      </c>
      <c r="M1767" s="54">
        <f t="shared" si="793"/>
        <v>1</v>
      </c>
      <c r="N1767" s="52">
        <f t="shared" si="804"/>
        <v>35</v>
      </c>
      <c r="O1767" s="55">
        <f t="shared" ca="1" si="813"/>
        <v>35</v>
      </c>
      <c r="P1767" s="55" t="str">
        <f t="shared" ca="1" si="814"/>
        <v>2019.8</v>
      </c>
      <c r="Q1767" s="56">
        <f t="shared" si="815"/>
        <v>73800</v>
      </c>
      <c r="R1767" s="52">
        <f t="shared" ca="1" si="816"/>
        <v>-47</v>
      </c>
      <c r="S1767" s="52"/>
      <c r="T1767" s="52" t="str">
        <f t="shared" ca="1" si="799"/>
        <v/>
      </c>
      <c r="U1767" s="57" t="s">
        <v>178</v>
      </c>
      <c r="V1767" s="58">
        <f t="shared" ca="1" si="817"/>
        <v>0</v>
      </c>
      <c r="W1767" s="59"/>
      <c r="X1767" s="60"/>
      <c r="Y1767" s="61">
        <v>73800</v>
      </c>
      <c r="Z1767" s="56">
        <f t="shared" ca="1" si="818"/>
        <v>0</v>
      </c>
      <c r="AA1767" s="56">
        <f t="shared" ca="1" si="818"/>
        <v>0</v>
      </c>
      <c r="AB1767" s="56">
        <f t="shared" ca="1" si="818"/>
        <v>0</v>
      </c>
      <c r="AC1767" s="56">
        <f t="shared" ca="1" si="818"/>
        <v>0</v>
      </c>
      <c r="AD1767" s="56">
        <f t="shared" ca="1" si="818"/>
        <v>0</v>
      </c>
      <c r="AE1767" s="56">
        <f t="shared" ca="1" si="818"/>
        <v>0</v>
      </c>
      <c r="AF1767" s="56">
        <f t="shared" ca="1" si="818"/>
        <v>0</v>
      </c>
      <c r="AG1767" s="56">
        <f t="shared" ca="1" si="818"/>
        <v>0</v>
      </c>
      <c r="AH1767" s="56">
        <f t="shared" ca="1" si="818"/>
        <v>0</v>
      </c>
      <c r="AI1767" s="56">
        <f t="shared" ca="1" si="818"/>
        <v>0</v>
      </c>
      <c r="AJ1767" s="56">
        <f t="shared" ca="1" si="819"/>
        <v>0</v>
      </c>
      <c r="AK1767" s="56">
        <f t="shared" ca="1" si="819"/>
        <v>0</v>
      </c>
      <c r="AL1767" s="56">
        <f t="shared" ca="1" si="819"/>
        <v>0</v>
      </c>
      <c r="AM1767" s="56">
        <f t="shared" ca="1" si="819"/>
        <v>0</v>
      </c>
      <c r="AN1767" s="56">
        <f t="shared" ca="1" si="819"/>
        <v>0</v>
      </c>
      <c r="AO1767" s="56">
        <f t="shared" ca="1" si="819"/>
        <v>0</v>
      </c>
      <c r="AP1767" s="56">
        <f t="shared" ca="1" si="819"/>
        <v>73800</v>
      </c>
      <c r="AQ1767" s="56">
        <f t="shared" ca="1" si="819"/>
        <v>0</v>
      </c>
      <c r="AR1767" s="56">
        <f t="shared" ca="1" si="819"/>
        <v>0</v>
      </c>
      <c r="AS1767" s="56">
        <f t="shared" ca="1" si="819"/>
        <v>0</v>
      </c>
      <c r="AT1767" s="56">
        <f t="shared" ca="1" si="820"/>
        <v>0</v>
      </c>
      <c r="AU1767" s="56">
        <f t="shared" ca="1" si="820"/>
        <v>0</v>
      </c>
      <c r="AV1767" s="56">
        <f t="shared" ca="1" si="820"/>
        <v>0</v>
      </c>
      <c r="AW1767" s="56">
        <f t="shared" ca="1" si="820"/>
        <v>0</v>
      </c>
      <c r="AX1767" s="56">
        <f t="shared" ca="1" si="820"/>
        <v>0</v>
      </c>
      <c r="AY1767" s="56">
        <f t="shared" ca="1" si="820"/>
        <v>0</v>
      </c>
      <c r="AZ1767" s="56">
        <f t="shared" ca="1" si="820"/>
        <v>0</v>
      </c>
      <c r="BA1767" s="56">
        <f t="shared" ca="1" si="820"/>
        <v>0</v>
      </c>
      <c r="BB1767" s="56">
        <f t="shared" ca="1" si="820"/>
        <v>0</v>
      </c>
      <c r="BC1767" s="56">
        <f t="shared" ca="1" si="820"/>
        <v>0</v>
      </c>
      <c r="BD1767" s="56">
        <f t="shared" ca="1" si="820"/>
        <v>0</v>
      </c>
      <c r="BE1767" s="56">
        <f t="shared" ca="1" si="820"/>
        <v>0</v>
      </c>
      <c r="BF1767" s="56">
        <f t="shared" ca="1" si="820"/>
        <v>0</v>
      </c>
      <c r="BG1767" s="56">
        <f t="shared" ca="1" si="820"/>
        <v>0</v>
      </c>
      <c r="BH1767" s="1"/>
    </row>
    <row r="1768" spans="1:60" s="4" customFormat="1" ht="12" customHeight="1" x14ac:dyDescent="0.2">
      <c r="B1768" s="3" t="s">
        <v>2136</v>
      </c>
      <c r="C1768" s="3" t="s">
        <v>2136</v>
      </c>
      <c r="E1768" s="62"/>
      <c r="F1768" s="63" t="s">
        <v>1678</v>
      </c>
      <c r="G1768" s="50" t="s">
        <v>1678</v>
      </c>
      <c r="H1768" s="50" t="s">
        <v>2137</v>
      </c>
      <c r="I1768" s="51"/>
      <c r="J1768" s="52">
        <v>30</v>
      </c>
      <c r="K1768" s="52"/>
      <c r="L1768" s="53">
        <v>43732</v>
      </c>
      <c r="M1768" s="54">
        <f t="shared" si="793"/>
        <v>2</v>
      </c>
      <c r="N1768" s="52">
        <f t="shared" si="804"/>
        <v>39</v>
      </c>
      <c r="O1768" s="55">
        <f t="shared" ca="1" si="813"/>
        <v>39</v>
      </c>
      <c r="P1768" s="55" t="str">
        <f t="shared" ca="1" si="814"/>
        <v>2019.9</v>
      </c>
      <c r="Q1768" s="56">
        <f t="shared" si="815"/>
        <v>73800</v>
      </c>
      <c r="R1768" s="52">
        <f t="shared" ca="1" si="816"/>
        <v>-76</v>
      </c>
      <c r="S1768" s="52"/>
      <c r="T1768" s="52" t="str">
        <f t="shared" ca="1" si="799"/>
        <v/>
      </c>
      <c r="U1768" s="57" t="s">
        <v>178</v>
      </c>
      <c r="V1768" s="58">
        <f t="shared" ca="1" si="817"/>
        <v>0</v>
      </c>
      <c r="W1768" s="59"/>
      <c r="X1768" s="60"/>
      <c r="Y1768" s="61">
        <v>73800</v>
      </c>
      <c r="Z1768" s="56">
        <f t="shared" ca="1" si="818"/>
        <v>0</v>
      </c>
      <c r="AA1768" s="56">
        <f t="shared" ca="1" si="818"/>
        <v>0</v>
      </c>
      <c r="AB1768" s="56">
        <f t="shared" ca="1" si="818"/>
        <v>0</v>
      </c>
      <c r="AC1768" s="56">
        <f t="shared" ca="1" si="818"/>
        <v>0</v>
      </c>
      <c r="AD1768" s="56">
        <f t="shared" ca="1" si="818"/>
        <v>0</v>
      </c>
      <c r="AE1768" s="56">
        <f t="shared" ca="1" si="818"/>
        <v>0</v>
      </c>
      <c r="AF1768" s="56">
        <f t="shared" ca="1" si="818"/>
        <v>0</v>
      </c>
      <c r="AG1768" s="56">
        <f t="shared" ca="1" si="818"/>
        <v>0</v>
      </c>
      <c r="AH1768" s="56">
        <f t="shared" ca="1" si="818"/>
        <v>0</v>
      </c>
      <c r="AI1768" s="56">
        <f t="shared" ca="1" si="818"/>
        <v>0</v>
      </c>
      <c r="AJ1768" s="56">
        <f t="shared" ca="1" si="819"/>
        <v>0</v>
      </c>
      <c r="AK1768" s="56">
        <f t="shared" ca="1" si="819"/>
        <v>0</v>
      </c>
      <c r="AL1768" s="56">
        <f t="shared" ca="1" si="819"/>
        <v>0</v>
      </c>
      <c r="AM1768" s="56">
        <f t="shared" ca="1" si="819"/>
        <v>0</v>
      </c>
      <c r="AN1768" s="56">
        <f t="shared" ca="1" si="819"/>
        <v>0</v>
      </c>
      <c r="AO1768" s="56">
        <f t="shared" ca="1" si="819"/>
        <v>0</v>
      </c>
      <c r="AP1768" s="56">
        <f t="shared" ca="1" si="819"/>
        <v>0</v>
      </c>
      <c r="AQ1768" s="56">
        <f t="shared" ca="1" si="819"/>
        <v>0</v>
      </c>
      <c r="AR1768" s="56">
        <f t="shared" ca="1" si="819"/>
        <v>0</v>
      </c>
      <c r="AS1768" s="56">
        <f t="shared" ca="1" si="819"/>
        <v>0</v>
      </c>
      <c r="AT1768" s="56">
        <f t="shared" ca="1" si="820"/>
        <v>73800</v>
      </c>
      <c r="AU1768" s="56">
        <f t="shared" ca="1" si="820"/>
        <v>0</v>
      </c>
      <c r="AV1768" s="56">
        <f t="shared" ca="1" si="820"/>
        <v>0</v>
      </c>
      <c r="AW1768" s="56">
        <f t="shared" ca="1" si="820"/>
        <v>0</v>
      </c>
      <c r="AX1768" s="56">
        <f t="shared" ca="1" si="820"/>
        <v>0</v>
      </c>
      <c r="AY1768" s="56">
        <f t="shared" ca="1" si="820"/>
        <v>0</v>
      </c>
      <c r="AZ1768" s="56">
        <f t="shared" ca="1" si="820"/>
        <v>0</v>
      </c>
      <c r="BA1768" s="56">
        <f t="shared" ca="1" si="820"/>
        <v>0</v>
      </c>
      <c r="BB1768" s="56">
        <f t="shared" ca="1" si="820"/>
        <v>0</v>
      </c>
      <c r="BC1768" s="56">
        <f t="shared" ca="1" si="820"/>
        <v>0</v>
      </c>
      <c r="BD1768" s="56">
        <f t="shared" ca="1" si="820"/>
        <v>0</v>
      </c>
      <c r="BE1768" s="56">
        <f t="shared" ca="1" si="820"/>
        <v>0</v>
      </c>
      <c r="BF1768" s="56">
        <f t="shared" ca="1" si="820"/>
        <v>0</v>
      </c>
      <c r="BG1768" s="56">
        <f t="shared" ca="1" si="820"/>
        <v>0</v>
      </c>
      <c r="BH1768" s="1"/>
    </row>
    <row r="1769" spans="1:60" s="4" customFormat="1" ht="12" customHeight="1" x14ac:dyDescent="0.2">
      <c r="B1769" s="3" t="s">
        <v>2136</v>
      </c>
      <c r="C1769" s="3" t="s">
        <v>2136</v>
      </c>
      <c r="E1769" s="62"/>
      <c r="F1769" s="63" t="s">
        <v>1678</v>
      </c>
      <c r="G1769" s="50" t="s">
        <v>1678</v>
      </c>
      <c r="H1769" s="50" t="s">
        <v>2137</v>
      </c>
      <c r="I1769" s="51"/>
      <c r="J1769" s="52">
        <v>30</v>
      </c>
      <c r="K1769" s="52"/>
      <c r="L1769" s="53">
        <v>43762</v>
      </c>
      <c r="M1769" s="54">
        <f t="shared" si="793"/>
        <v>4</v>
      </c>
      <c r="N1769" s="52">
        <f t="shared" si="804"/>
        <v>43</v>
      </c>
      <c r="O1769" s="55">
        <f t="shared" ca="1" si="813"/>
        <v>43</v>
      </c>
      <c r="P1769" s="55" t="str">
        <f t="shared" ca="1" si="814"/>
        <v>2019.10</v>
      </c>
      <c r="Q1769" s="56">
        <f t="shared" si="815"/>
        <v>73800</v>
      </c>
      <c r="R1769" s="52">
        <f t="shared" ca="1" si="816"/>
        <v>-106</v>
      </c>
      <c r="S1769" s="52"/>
      <c r="T1769" s="52" t="str">
        <f t="shared" ca="1" si="799"/>
        <v/>
      </c>
      <c r="U1769" s="57" t="s">
        <v>178</v>
      </c>
      <c r="V1769" s="58">
        <f t="shared" ca="1" si="817"/>
        <v>0</v>
      </c>
      <c r="W1769" s="59"/>
      <c r="X1769" s="60"/>
      <c r="Y1769" s="61">
        <v>73800</v>
      </c>
      <c r="Z1769" s="56">
        <f t="shared" ca="1" si="818"/>
        <v>0</v>
      </c>
      <c r="AA1769" s="56">
        <f t="shared" ca="1" si="818"/>
        <v>0</v>
      </c>
      <c r="AB1769" s="56">
        <f t="shared" ca="1" si="818"/>
        <v>0</v>
      </c>
      <c r="AC1769" s="56">
        <f t="shared" ca="1" si="818"/>
        <v>0</v>
      </c>
      <c r="AD1769" s="56">
        <f t="shared" ca="1" si="818"/>
        <v>0</v>
      </c>
      <c r="AE1769" s="56">
        <f t="shared" ca="1" si="818"/>
        <v>0</v>
      </c>
      <c r="AF1769" s="56">
        <f t="shared" ca="1" si="818"/>
        <v>0</v>
      </c>
      <c r="AG1769" s="56">
        <f t="shared" ca="1" si="818"/>
        <v>0</v>
      </c>
      <c r="AH1769" s="56">
        <f t="shared" ca="1" si="818"/>
        <v>0</v>
      </c>
      <c r="AI1769" s="56">
        <f t="shared" ca="1" si="818"/>
        <v>0</v>
      </c>
      <c r="AJ1769" s="56">
        <f t="shared" ca="1" si="819"/>
        <v>0</v>
      </c>
      <c r="AK1769" s="56">
        <f t="shared" ca="1" si="819"/>
        <v>0</v>
      </c>
      <c r="AL1769" s="56">
        <f t="shared" ca="1" si="819"/>
        <v>0</v>
      </c>
      <c r="AM1769" s="56">
        <f t="shared" ca="1" si="819"/>
        <v>0</v>
      </c>
      <c r="AN1769" s="56">
        <f t="shared" ca="1" si="819"/>
        <v>0</v>
      </c>
      <c r="AO1769" s="56">
        <f t="shared" ca="1" si="819"/>
        <v>0</v>
      </c>
      <c r="AP1769" s="56">
        <f t="shared" ca="1" si="819"/>
        <v>0</v>
      </c>
      <c r="AQ1769" s="56">
        <f t="shared" ca="1" si="819"/>
        <v>0</v>
      </c>
      <c r="AR1769" s="56">
        <f t="shared" ca="1" si="819"/>
        <v>0</v>
      </c>
      <c r="AS1769" s="56">
        <f t="shared" ca="1" si="819"/>
        <v>0</v>
      </c>
      <c r="AT1769" s="56">
        <f t="shared" ca="1" si="820"/>
        <v>0</v>
      </c>
      <c r="AU1769" s="56">
        <f t="shared" ca="1" si="820"/>
        <v>0</v>
      </c>
      <c r="AV1769" s="56">
        <f t="shared" ca="1" si="820"/>
        <v>0</v>
      </c>
      <c r="AW1769" s="56">
        <f t="shared" ca="1" si="820"/>
        <v>0</v>
      </c>
      <c r="AX1769" s="56">
        <f t="shared" ca="1" si="820"/>
        <v>73800</v>
      </c>
      <c r="AY1769" s="56">
        <f t="shared" ca="1" si="820"/>
        <v>0</v>
      </c>
      <c r="AZ1769" s="56">
        <f t="shared" ca="1" si="820"/>
        <v>0</v>
      </c>
      <c r="BA1769" s="56">
        <f t="shared" ca="1" si="820"/>
        <v>0</v>
      </c>
      <c r="BB1769" s="56">
        <f t="shared" ca="1" si="820"/>
        <v>0</v>
      </c>
      <c r="BC1769" s="56">
        <f t="shared" ca="1" si="820"/>
        <v>0</v>
      </c>
      <c r="BD1769" s="56">
        <f t="shared" ca="1" si="820"/>
        <v>0</v>
      </c>
      <c r="BE1769" s="56">
        <f t="shared" ca="1" si="820"/>
        <v>0</v>
      </c>
      <c r="BF1769" s="56">
        <f t="shared" ca="1" si="820"/>
        <v>0</v>
      </c>
      <c r="BG1769" s="56">
        <f t="shared" ca="1" si="820"/>
        <v>0</v>
      </c>
      <c r="BH1769" s="1"/>
    </row>
    <row r="1770" spans="1:60" s="4" customFormat="1" ht="12" customHeight="1" x14ac:dyDescent="0.2">
      <c r="B1770" s="3" t="s">
        <v>2136</v>
      </c>
      <c r="C1770" s="3" t="s">
        <v>2136</v>
      </c>
      <c r="E1770" s="62"/>
      <c r="F1770" s="63" t="s">
        <v>1678</v>
      </c>
      <c r="G1770" s="50" t="s">
        <v>1678</v>
      </c>
      <c r="H1770" s="50" t="s">
        <v>2137</v>
      </c>
      <c r="I1770" s="51"/>
      <c r="J1770" s="52">
        <v>30</v>
      </c>
      <c r="K1770" s="52"/>
      <c r="L1770" s="53">
        <v>43791</v>
      </c>
      <c r="M1770" s="54">
        <f t="shared" si="793"/>
        <v>5</v>
      </c>
      <c r="N1770" s="52">
        <f t="shared" si="804"/>
        <v>47</v>
      </c>
      <c r="O1770" s="55">
        <f t="shared" ca="1" si="813"/>
        <v>47</v>
      </c>
      <c r="P1770" s="55" t="str">
        <f t="shared" ca="1" si="814"/>
        <v>2019.11</v>
      </c>
      <c r="Q1770" s="56">
        <f t="shared" si="815"/>
        <v>73800</v>
      </c>
      <c r="R1770" s="52">
        <f t="shared" ca="1" si="816"/>
        <v>-135</v>
      </c>
      <c r="S1770" s="52"/>
      <c r="T1770" s="52" t="str">
        <f t="shared" ca="1" si="799"/>
        <v/>
      </c>
      <c r="U1770" s="57" t="s">
        <v>178</v>
      </c>
      <c r="V1770" s="58">
        <f t="shared" ca="1" si="817"/>
        <v>0</v>
      </c>
      <c r="W1770" s="59"/>
      <c r="X1770" s="60"/>
      <c r="Y1770" s="61">
        <v>73800</v>
      </c>
      <c r="Z1770" s="56">
        <f t="shared" ca="1" si="818"/>
        <v>0</v>
      </c>
      <c r="AA1770" s="56">
        <f t="shared" ca="1" si="818"/>
        <v>0</v>
      </c>
      <c r="AB1770" s="56">
        <f t="shared" ca="1" si="818"/>
        <v>0</v>
      </c>
      <c r="AC1770" s="56">
        <f t="shared" ca="1" si="818"/>
        <v>0</v>
      </c>
      <c r="AD1770" s="56">
        <f t="shared" ca="1" si="818"/>
        <v>0</v>
      </c>
      <c r="AE1770" s="56">
        <f t="shared" ca="1" si="818"/>
        <v>0</v>
      </c>
      <c r="AF1770" s="56">
        <f t="shared" ca="1" si="818"/>
        <v>0</v>
      </c>
      <c r="AG1770" s="56">
        <f t="shared" ca="1" si="818"/>
        <v>0</v>
      </c>
      <c r="AH1770" s="56">
        <f t="shared" ca="1" si="818"/>
        <v>0</v>
      </c>
      <c r="AI1770" s="56">
        <f t="shared" ca="1" si="818"/>
        <v>0</v>
      </c>
      <c r="AJ1770" s="56">
        <f t="shared" ca="1" si="819"/>
        <v>0</v>
      </c>
      <c r="AK1770" s="56">
        <f t="shared" ca="1" si="819"/>
        <v>0</v>
      </c>
      <c r="AL1770" s="56">
        <f t="shared" ca="1" si="819"/>
        <v>0</v>
      </c>
      <c r="AM1770" s="56">
        <f t="shared" ca="1" si="819"/>
        <v>0</v>
      </c>
      <c r="AN1770" s="56">
        <f t="shared" ca="1" si="819"/>
        <v>0</v>
      </c>
      <c r="AO1770" s="56">
        <f t="shared" ca="1" si="819"/>
        <v>0</v>
      </c>
      <c r="AP1770" s="56">
        <f t="shared" ca="1" si="819"/>
        <v>0</v>
      </c>
      <c r="AQ1770" s="56">
        <f t="shared" ca="1" si="819"/>
        <v>0</v>
      </c>
      <c r="AR1770" s="56">
        <f t="shared" ca="1" si="819"/>
        <v>0</v>
      </c>
      <c r="AS1770" s="56">
        <f t="shared" ca="1" si="819"/>
        <v>0</v>
      </c>
      <c r="AT1770" s="56">
        <f t="shared" ca="1" si="820"/>
        <v>0</v>
      </c>
      <c r="AU1770" s="56">
        <f t="shared" ca="1" si="820"/>
        <v>0</v>
      </c>
      <c r="AV1770" s="56">
        <f t="shared" ca="1" si="820"/>
        <v>0</v>
      </c>
      <c r="AW1770" s="56">
        <f t="shared" ca="1" si="820"/>
        <v>0</v>
      </c>
      <c r="AX1770" s="56">
        <f t="shared" ca="1" si="820"/>
        <v>0</v>
      </c>
      <c r="AY1770" s="56">
        <f t="shared" ca="1" si="820"/>
        <v>0</v>
      </c>
      <c r="AZ1770" s="56">
        <f t="shared" ca="1" si="820"/>
        <v>0</v>
      </c>
      <c r="BA1770" s="56">
        <f t="shared" ca="1" si="820"/>
        <v>0</v>
      </c>
      <c r="BB1770" s="56">
        <f t="shared" ca="1" si="820"/>
        <v>73800</v>
      </c>
      <c r="BC1770" s="56">
        <f t="shared" ca="1" si="820"/>
        <v>0</v>
      </c>
      <c r="BD1770" s="56">
        <f t="shared" ca="1" si="820"/>
        <v>0</v>
      </c>
      <c r="BE1770" s="56">
        <f t="shared" ca="1" si="820"/>
        <v>0</v>
      </c>
      <c r="BF1770" s="56">
        <f t="shared" ca="1" si="820"/>
        <v>0</v>
      </c>
      <c r="BG1770" s="56">
        <f t="shared" ca="1" si="820"/>
        <v>0</v>
      </c>
      <c r="BH1770" s="1"/>
    </row>
    <row r="1771" spans="1:60" s="4" customFormat="1" ht="12" customHeight="1" x14ac:dyDescent="0.2">
      <c r="B1771" s="3" t="s">
        <v>2136</v>
      </c>
      <c r="C1771" s="3" t="s">
        <v>2136</v>
      </c>
      <c r="E1771" s="62"/>
      <c r="F1771" s="63" t="s">
        <v>1678</v>
      </c>
      <c r="G1771" s="50" t="s">
        <v>1678</v>
      </c>
      <c r="H1771" s="50" t="s">
        <v>2137</v>
      </c>
      <c r="I1771" s="51"/>
      <c r="J1771" s="52">
        <v>30</v>
      </c>
      <c r="K1771" s="52"/>
      <c r="L1771" s="53">
        <v>43823</v>
      </c>
      <c r="M1771" s="54">
        <f t="shared" si="793"/>
        <v>2</v>
      </c>
      <c r="N1771" s="52">
        <f t="shared" si="804"/>
        <v>52</v>
      </c>
      <c r="O1771" s="55">
        <f t="shared" ca="1" si="813"/>
        <v>52</v>
      </c>
      <c r="P1771" s="55" t="str">
        <f t="shared" ca="1" si="814"/>
        <v>2019.12</v>
      </c>
      <c r="Q1771" s="56">
        <f t="shared" si="815"/>
        <v>73800</v>
      </c>
      <c r="R1771" s="52">
        <f t="shared" ca="1" si="816"/>
        <v>-167</v>
      </c>
      <c r="S1771" s="52"/>
      <c r="T1771" s="52" t="str">
        <f t="shared" ca="1" si="799"/>
        <v/>
      </c>
      <c r="U1771" s="57" t="s">
        <v>178</v>
      </c>
      <c r="V1771" s="58">
        <f t="shared" ca="1" si="817"/>
        <v>0</v>
      </c>
      <c r="W1771" s="59"/>
      <c r="X1771" s="60"/>
      <c r="Y1771" s="61">
        <v>73800</v>
      </c>
      <c r="Z1771" s="56">
        <f t="shared" ca="1" si="818"/>
        <v>0</v>
      </c>
      <c r="AA1771" s="56">
        <f t="shared" ca="1" si="818"/>
        <v>0</v>
      </c>
      <c r="AB1771" s="56">
        <f t="shared" ca="1" si="818"/>
        <v>0</v>
      </c>
      <c r="AC1771" s="56">
        <f t="shared" ca="1" si="818"/>
        <v>0</v>
      </c>
      <c r="AD1771" s="56">
        <f t="shared" ca="1" si="818"/>
        <v>0</v>
      </c>
      <c r="AE1771" s="56">
        <f t="shared" ca="1" si="818"/>
        <v>0</v>
      </c>
      <c r="AF1771" s="56">
        <f t="shared" ca="1" si="818"/>
        <v>0</v>
      </c>
      <c r="AG1771" s="56">
        <f t="shared" ca="1" si="818"/>
        <v>0</v>
      </c>
      <c r="AH1771" s="56">
        <f t="shared" ca="1" si="818"/>
        <v>0</v>
      </c>
      <c r="AI1771" s="56">
        <f t="shared" ca="1" si="818"/>
        <v>0</v>
      </c>
      <c r="AJ1771" s="56">
        <f t="shared" ca="1" si="819"/>
        <v>0</v>
      </c>
      <c r="AK1771" s="56">
        <f t="shared" ca="1" si="819"/>
        <v>0</v>
      </c>
      <c r="AL1771" s="56">
        <f t="shared" ca="1" si="819"/>
        <v>0</v>
      </c>
      <c r="AM1771" s="56">
        <f t="shared" ca="1" si="819"/>
        <v>0</v>
      </c>
      <c r="AN1771" s="56">
        <f t="shared" ca="1" si="819"/>
        <v>0</v>
      </c>
      <c r="AO1771" s="56">
        <f t="shared" ca="1" si="819"/>
        <v>0</v>
      </c>
      <c r="AP1771" s="56">
        <f t="shared" ca="1" si="819"/>
        <v>0</v>
      </c>
      <c r="AQ1771" s="56">
        <f t="shared" ca="1" si="819"/>
        <v>0</v>
      </c>
      <c r="AR1771" s="56">
        <f t="shared" ca="1" si="819"/>
        <v>0</v>
      </c>
      <c r="AS1771" s="56">
        <f t="shared" ca="1" si="819"/>
        <v>0</v>
      </c>
      <c r="AT1771" s="56">
        <f t="shared" ca="1" si="820"/>
        <v>0</v>
      </c>
      <c r="AU1771" s="56">
        <f t="shared" ca="1" si="820"/>
        <v>0</v>
      </c>
      <c r="AV1771" s="56">
        <f t="shared" ca="1" si="820"/>
        <v>0</v>
      </c>
      <c r="AW1771" s="56">
        <f t="shared" ca="1" si="820"/>
        <v>0</v>
      </c>
      <c r="AX1771" s="56">
        <f t="shared" ca="1" si="820"/>
        <v>0</v>
      </c>
      <c r="AY1771" s="56">
        <f t="shared" ca="1" si="820"/>
        <v>0</v>
      </c>
      <c r="AZ1771" s="56">
        <f t="shared" ca="1" si="820"/>
        <v>0</v>
      </c>
      <c r="BA1771" s="56">
        <f t="shared" ca="1" si="820"/>
        <v>0</v>
      </c>
      <c r="BB1771" s="56">
        <f t="shared" ca="1" si="820"/>
        <v>0</v>
      </c>
      <c r="BC1771" s="56">
        <f t="shared" ca="1" si="820"/>
        <v>0</v>
      </c>
      <c r="BD1771" s="56">
        <f t="shared" ca="1" si="820"/>
        <v>0</v>
      </c>
      <c r="BE1771" s="56">
        <f t="shared" ca="1" si="820"/>
        <v>0</v>
      </c>
      <c r="BF1771" s="56">
        <f t="shared" ca="1" si="820"/>
        <v>0</v>
      </c>
      <c r="BG1771" s="56">
        <f t="shared" ca="1" si="820"/>
        <v>73800</v>
      </c>
      <c r="BH1771" s="1"/>
    </row>
    <row r="1772" spans="1:60" x14ac:dyDescent="0.2">
      <c r="E1772" s="62"/>
      <c r="M1772" s="54"/>
    </row>
    <row r="1773" spans="1:60" x14ac:dyDescent="0.2">
      <c r="A1773" s="4" t="s">
        <v>816</v>
      </c>
      <c r="B1773" s="4" t="s">
        <v>817</v>
      </c>
      <c r="C1773" s="4"/>
      <c r="D1773" s="4"/>
      <c r="E1773" s="62"/>
      <c r="F1773" s="79"/>
      <c r="G1773" s="79"/>
      <c r="H1773" s="79"/>
      <c r="I1773" s="51"/>
      <c r="J1773" s="52">
        <v>0</v>
      </c>
      <c r="K1773" s="52"/>
      <c r="L1773" s="53"/>
      <c r="M1773" s="54"/>
      <c r="N1773" s="52"/>
      <c r="O1773" s="52"/>
      <c r="P1773" s="52"/>
      <c r="Q1773" s="56"/>
      <c r="R1773" s="52"/>
      <c r="S1773" s="52"/>
      <c r="T1773" s="52"/>
      <c r="U1773" s="57"/>
      <c r="V1773" s="58"/>
      <c r="W1773" s="59"/>
      <c r="X1773" s="60"/>
      <c r="Y1773" s="61"/>
    </row>
    <row r="1774" spans="1:60" x14ac:dyDescent="0.2">
      <c r="A1774" s="4" t="s">
        <v>1290</v>
      </c>
      <c r="B1774" s="4" t="s">
        <v>1291</v>
      </c>
      <c r="C1774" s="4"/>
      <c r="D1774" s="4"/>
      <c r="E1774" s="62"/>
      <c r="F1774" s="79"/>
      <c r="G1774" s="79"/>
      <c r="H1774" s="79"/>
      <c r="I1774" s="51"/>
      <c r="J1774" s="52">
        <v>14</v>
      </c>
      <c r="K1774" s="52"/>
      <c r="L1774" s="53"/>
      <c r="M1774" s="54"/>
      <c r="N1774" s="52"/>
      <c r="O1774" s="52"/>
      <c r="P1774" s="52"/>
      <c r="Q1774" s="56"/>
      <c r="R1774" s="52"/>
      <c r="S1774" s="52"/>
      <c r="T1774" s="52"/>
      <c r="U1774" s="57"/>
      <c r="V1774" s="58"/>
      <c r="W1774" s="59"/>
      <c r="X1774" s="60"/>
      <c r="Y1774" s="61"/>
    </row>
    <row r="1775" spans="1:60" x14ac:dyDescent="0.2">
      <c r="A1775" s="4" t="s">
        <v>1292</v>
      </c>
      <c r="B1775" s="4" t="s">
        <v>1293</v>
      </c>
      <c r="C1775" s="4"/>
      <c r="D1775" s="4"/>
      <c r="E1775" s="62"/>
      <c r="F1775" s="79"/>
      <c r="G1775" s="79"/>
      <c r="H1775" s="79"/>
      <c r="I1775" s="51"/>
      <c r="J1775" s="52">
        <v>14</v>
      </c>
      <c r="K1775" s="52"/>
      <c r="L1775" s="53"/>
      <c r="M1775" s="54"/>
      <c r="N1775" s="52"/>
      <c r="O1775" s="52"/>
      <c r="P1775" s="52"/>
      <c r="Q1775" s="56"/>
      <c r="R1775" s="52"/>
      <c r="S1775" s="52"/>
      <c r="T1775" s="52"/>
      <c r="U1775" s="57"/>
      <c r="V1775" s="58"/>
      <c r="W1775" s="59"/>
      <c r="X1775" s="60"/>
      <c r="Y1775" s="61"/>
    </row>
    <row r="1776" spans="1:60" x14ac:dyDescent="0.2">
      <c r="A1776" s="4" t="s">
        <v>1313</v>
      </c>
      <c r="B1776" s="4" t="s">
        <v>1314</v>
      </c>
      <c r="C1776" s="4"/>
      <c r="D1776" s="4"/>
      <c r="E1776" s="62"/>
      <c r="F1776" s="79"/>
      <c r="G1776" s="79"/>
      <c r="H1776" s="79"/>
      <c r="I1776" s="51"/>
      <c r="J1776" s="52">
        <v>14</v>
      </c>
      <c r="K1776" s="52"/>
      <c r="L1776" s="53"/>
      <c r="M1776" s="54"/>
      <c r="N1776" s="52"/>
      <c r="O1776" s="52"/>
      <c r="P1776" s="52"/>
      <c r="Q1776" s="56"/>
      <c r="R1776" s="52"/>
      <c r="S1776" s="52"/>
      <c r="T1776" s="52"/>
      <c r="U1776" s="57"/>
      <c r="V1776" s="58"/>
      <c r="W1776" s="59"/>
      <c r="X1776" s="60"/>
      <c r="Y1776" s="61"/>
    </row>
    <row r="1777" spans="1:25" x14ac:dyDescent="0.2">
      <c r="A1777" s="4" t="s">
        <v>1325</v>
      </c>
      <c r="B1777" s="4" t="s">
        <v>1326</v>
      </c>
      <c r="C1777" s="4"/>
      <c r="D1777" s="4"/>
      <c r="E1777" s="62"/>
      <c r="F1777" s="79"/>
      <c r="G1777" s="79"/>
      <c r="H1777" s="79"/>
      <c r="I1777" s="51"/>
      <c r="J1777" s="52">
        <v>0</v>
      </c>
      <c r="K1777" s="52"/>
      <c r="L1777" s="53"/>
      <c r="M1777" s="54"/>
      <c r="N1777" s="52"/>
      <c r="O1777" s="52"/>
      <c r="P1777" s="52"/>
      <c r="Q1777" s="56"/>
      <c r="R1777" s="52"/>
      <c r="S1777" s="52"/>
      <c r="T1777" s="52"/>
      <c r="U1777" s="57"/>
      <c r="V1777" s="58"/>
      <c r="W1777" s="59"/>
      <c r="X1777" s="60"/>
      <c r="Y1777" s="61"/>
    </row>
    <row r="1778" spans="1:25" x14ac:dyDescent="0.2">
      <c r="A1778" s="4" t="s">
        <v>1413</v>
      </c>
      <c r="B1778" s="4" t="s">
        <v>1414</v>
      </c>
      <c r="C1778" s="4"/>
      <c r="D1778" s="4"/>
      <c r="E1778" s="62"/>
      <c r="F1778" s="79"/>
      <c r="G1778" s="79"/>
      <c r="H1778" s="79"/>
      <c r="I1778" s="51"/>
      <c r="J1778" s="52">
        <v>0</v>
      </c>
      <c r="K1778" s="52"/>
      <c r="L1778" s="53"/>
      <c r="M1778" s="54"/>
      <c r="N1778" s="52"/>
      <c r="O1778" s="52"/>
      <c r="P1778" s="52"/>
      <c r="Q1778" s="56"/>
      <c r="R1778" s="52"/>
      <c r="S1778" s="52"/>
      <c r="T1778" s="52"/>
      <c r="U1778" s="57"/>
      <c r="V1778" s="58"/>
      <c r="W1778" s="59"/>
      <c r="X1778" s="60"/>
      <c r="Y1778" s="61"/>
    </row>
    <row r="1779" spans="1:25" x14ac:dyDescent="0.2">
      <c r="A1779" s="4" t="s">
        <v>1537</v>
      </c>
      <c r="B1779" s="4" t="s">
        <v>1538</v>
      </c>
      <c r="C1779" s="4"/>
      <c r="D1779" s="4"/>
      <c r="E1779" s="62"/>
      <c r="F1779" s="79"/>
      <c r="G1779" s="79"/>
      <c r="H1779" s="79"/>
      <c r="I1779" s="51"/>
      <c r="J1779" s="52">
        <v>14</v>
      </c>
      <c r="K1779" s="52"/>
      <c r="L1779" s="53"/>
      <c r="M1779" s="54"/>
      <c r="N1779" s="52"/>
      <c r="O1779" s="52"/>
      <c r="P1779" s="52"/>
      <c r="Q1779" s="56"/>
      <c r="R1779" s="52"/>
      <c r="S1779" s="52"/>
      <c r="T1779" s="52"/>
      <c r="U1779" s="57"/>
      <c r="V1779" s="58"/>
      <c r="W1779" s="59"/>
      <c r="X1779" s="60"/>
      <c r="Y1779" s="61"/>
    </row>
    <row r="1780" spans="1:25" x14ac:dyDescent="0.2">
      <c r="A1780" s="4" t="s">
        <v>1546</v>
      </c>
      <c r="B1780" s="4" t="s">
        <v>1547</v>
      </c>
      <c r="C1780" s="4"/>
      <c r="D1780" s="4"/>
      <c r="E1780" s="62"/>
      <c r="F1780" s="79"/>
      <c r="G1780" s="79"/>
      <c r="H1780" s="79"/>
      <c r="I1780" s="51"/>
      <c r="J1780" s="52">
        <v>14</v>
      </c>
      <c r="K1780" s="52"/>
      <c r="L1780" s="53"/>
      <c r="M1780" s="54"/>
      <c r="N1780" s="52"/>
      <c r="O1780" s="52"/>
      <c r="P1780" s="52"/>
      <c r="Q1780" s="56"/>
      <c r="R1780" s="52"/>
      <c r="S1780" s="52"/>
      <c r="T1780" s="52"/>
      <c r="U1780" s="57"/>
      <c r="V1780" s="58"/>
      <c r="W1780" s="59"/>
      <c r="X1780" s="60"/>
      <c r="Y1780" s="61"/>
    </row>
    <row r="1781" spans="1:25" x14ac:dyDescent="0.2">
      <c r="A1781" s="4" t="s">
        <v>1566</v>
      </c>
      <c r="B1781" s="4" t="s">
        <v>1567</v>
      </c>
      <c r="C1781" s="4"/>
      <c r="D1781" s="4"/>
      <c r="E1781" s="62"/>
      <c r="F1781" s="79"/>
      <c r="G1781" s="79"/>
      <c r="H1781" s="79"/>
      <c r="I1781" s="51"/>
      <c r="J1781" s="52">
        <v>14</v>
      </c>
      <c r="K1781" s="52"/>
      <c r="L1781" s="53"/>
      <c r="M1781" s="54"/>
      <c r="N1781" s="52"/>
      <c r="O1781" s="52"/>
      <c r="P1781" s="52"/>
      <c r="Q1781" s="56"/>
      <c r="R1781" s="52"/>
      <c r="S1781" s="52"/>
      <c r="T1781" s="52"/>
      <c r="U1781" s="57"/>
      <c r="V1781" s="58"/>
      <c r="W1781" s="59"/>
      <c r="X1781" s="60"/>
      <c r="Y1781" s="61"/>
    </row>
    <row r="1782" spans="1:25" x14ac:dyDescent="0.2">
      <c r="A1782" s="4" t="s">
        <v>1571</v>
      </c>
      <c r="B1782" s="4" t="s">
        <v>1572</v>
      </c>
      <c r="C1782" s="4"/>
      <c r="D1782" s="4"/>
      <c r="E1782" s="62"/>
      <c r="F1782" s="79"/>
      <c r="G1782" s="79"/>
      <c r="H1782" s="79"/>
      <c r="I1782" s="51"/>
      <c r="J1782" s="52">
        <v>14</v>
      </c>
      <c r="K1782" s="52"/>
      <c r="L1782" s="53"/>
      <c r="M1782" s="54"/>
      <c r="N1782" s="52"/>
      <c r="O1782" s="52"/>
      <c r="P1782" s="52"/>
      <c r="Q1782" s="56"/>
      <c r="R1782" s="52"/>
      <c r="S1782" s="52"/>
      <c r="T1782" s="52"/>
      <c r="U1782" s="57"/>
      <c r="V1782" s="58"/>
      <c r="W1782" s="59"/>
      <c r="X1782" s="60"/>
      <c r="Y1782" s="61"/>
    </row>
    <row r="1783" spans="1:25" x14ac:dyDescent="0.2">
      <c r="A1783" s="4" t="s">
        <v>1578</v>
      </c>
      <c r="B1783" s="4" t="s">
        <v>1579</v>
      </c>
      <c r="C1783" s="4"/>
      <c r="D1783" s="4"/>
      <c r="E1783" s="62"/>
      <c r="F1783" s="79"/>
      <c r="G1783" s="79"/>
      <c r="H1783" s="79"/>
      <c r="I1783" s="51"/>
      <c r="J1783" s="52">
        <v>14</v>
      </c>
      <c r="K1783" s="52"/>
      <c r="L1783" s="53"/>
      <c r="M1783" s="54"/>
      <c r="N1783" s="52"/>
      <c r="O1783" s="52"/>
      <c r="P1783" s="52"/>
      <c r="Q1783" s="56"/>
      <c r="R1783" s="52"/>
      <c r="S1783" s="52"/>
      <c r="T1783" s="52"/>
      <c r="U1783" s="57"/>
      <c r="V1783" s="58"/>
      <c r="W1783" s="59"/>
      <c r="X1783" s="60"/>
      <c r="Y1783" s="61"/>
    </row>
    <row r="1784" spans="1:25" x14ac:dyDescent="0.2">
      <c r="A1784" s="1" t="s">
        <v>1582</v>
      </c>
      <c r="B1784" s="1" t="s">
        <v>375</v>
      </c>
      <c r="J1784" s="88">
        <v>14</v>
      </c>
      <c r="R1784" s="52"/>
      <c r="S1784" s="52"/>
      <c r="T1784" s="52"/>
      <c r="U1784" s="1"/>
      <c r="V1784" s="1"/>
      <c r="W1784" s="127"/>
      <c r="X1784" s="128"/>
    </row>
    <row r="1785" spans="1:25" x14ac:dyDescent="0.2">
      <c r="A1785" s="1" t="s">
        <v>1584</v>
      </c>
      <c r="B1785" s="1" t="s">
        <v>1585</v>
      </c>
      <c r="J1785" s="88">
        <v>14</v>
      </c>
      <c r="R1785" s="52"/>
      <c r="S1785" s="52"/>
      <c r="T1785" s="52"/>
      <c r="U1785" s="1"/>
      <c r="V1785" s="1"/>
      <c r="W1785" s="127"/>
      <c r="X1785" s="128"/>
    </row>
    <row r="1786" spans="1:25" x14ac:dyDescent="0.2">
      <c r="A1786" s="1" t="s">
        <v>1587</v>
      </c>
      <c r="B1786" s="1" t="s">
        <v>1588</v>
      </c>
      <c r="J1786" s="88">
        <v>14</v>
      </c>
      <c r="R1786" s="52"/>
      <c r="S1786" s="52"/>
      <c r="T1786" s="52"/>
      <c r="U1786" s="1"/>
      <c r="V1786" s="1"/>
      <c r="W1786" s="127"/>
      <c r="X1786" s="128"/>
    </row>
    <row r="1787" spans="1:25" x14ac:dyDescent="0.2">
      <c r="A1787" s="1" t="s">
        <v>1592</v>
      </c>
      <c r="B1787" s="1" t="s">
        <v>1593</v>
      </c>
      <c r="J1787" s="88">
        <v>7</v>
      </c>
      <c r="R1787" s="52"/>
      <c r="S1787" s="52"/>
      <c r="T1787" s="52"/>
      <c r="U1787" s="1"/>
      <c r="V1787" s="1"/>
      <c r="W1787" s="127"/>
      <c r="X1787" s="128"/>
    </row>
    <row r="1788" spans="1:25" x14ac:dyDescent="0.2">
      <c r="A1788" s="1" t="s">
        <v>1606</v>
      </c>
      <c r="B1788" s="1" t="s">
        <v>1607</v>
      </c>
      <c r="J1788" s="88">
        <v>0</v>
      </c>
      <c r="R1788" s="52"/>
      <c r="S1788" s="52"/>
      <c r="T1788" s="52"/>
      <c r="U1788" s="1"/>
      <c r="V1788" s="1"/>
      <c r="W1788" s="127"/>
      <c r="X1788" s="128"/>
    </row>
    <row r="1789" spans="1:25" x14ac:dyDescent="0.2">
      <c r="A1789" s="1" t="s">
        <v>1618</v>
      </c>
      <c r="B1789" s="1" t="s">
        <v>1619</v>
      </c>
      <c r="J1789" s="88">
        <v>30</v>
      </c>
      <c r="R1789" s="52"/>
      <c r="S1789" s="52"/>
      <c r="T1789" s="52"/>
      <c r="U1789" s="1"/>
      <c r="V1789" s="1"/>
      <c r="W1789" s="127"/>
      <c r="X1789" s="128"/>
    </row>
    <row r="1790" spans="1:25" x14ac:dyDescent="0.2">
      <c r="A1790" s="1" t="s">
        <v>1626</v>
      </c>
      <c r="B1790" s="1" t="s">
        <v>1627</v>
      </c>
      <c r="J1790" s="88">
        <v>14</v>
      </c>
      <c r="R1790" s="52"/>
      <c r="S1790" s="52"/>
      <c r="T1790" s="52"/>
      <c r="U1790" s="1"/>
      <c r="V1790" s="1"/>
      <c r="W1790" s="127"/>
      <c r="X1790" s="128"/>
    </row>
    <row r="1791" spans="1:25" x14ac:dyDescent="0.2">
      <c r="A1791" s="1" t="s">
        <v>1630</v>
      </c>
      <c r="B1791" s="1" t="s">
        <v>1631</v>
      </c>
      <c r="J1791" s="88">
        <v>0</v>
      </c>
      <c r="R1791" s="52"/>
      <c r="S1791" s="52"/>
      <c r="T1791" s="52"/>
      <c r="U1791" s="1"/>
      <c r="V1791" s="1"/>
      <c r="W1791" s="127"/>
      <c r="X1791" s="128"/>
    </row>
    <row r="1792" spans="1:25" x14ac:dyDescent="0.2">
      <c r="A1792" s="1" t="s">
        <v>1634</v>
      </c>
      <c r="B1792" s="1" t="s">
        <v>1635</v>
      </c>
      <c r="J1792" s="88">
        <v>0</v>
      </c>
      <c r="R1792" s="52"/>
      <c r="S1792" s="52"/>
      <c r="T1792" s="52"/>
      <c r="U1792" s="1"/>
      <c r="V1792" s="1"/>
      <c r="W1792" s="127"/>
      <c r="X1792" s="128"/>
    </row>
    <row r="1793" spans="1:60" x14ac:dyDescent="0.2">
      <c r="A1793" s="1" t="s">
        <v>1639</v>
      </c>
      <c r="B1793" s="1" t="s">
        <v>1640</v>
      </c>
      <c r="J1793" s="88">
        <v>14</v>
      </c>
      <c r="R1793" s="52"/>
      <c r="S1793" s="52"/>
      <c r="T1793" s="52"/>
      <c r="U1793" s="1"/>
      <c r="V1793" s="1"/>
      <c r="W1793" s="127"/>
      <c r="X1793" s="128"/>
    </row>
    <row r="1794" spans="1:60" x14ac:dyDescent="0.2">
      <c r="A1794" s="1" t="s">
        <v>1643</v>
      </c>
      <c r="B1794" s="1" t="s">
        <v>1644</v>
      </c>
      <c r="J1794" s="88">
        <v>14</v>
      </c>
      <c r="R1794" s="52"/>
      <c r="S1794" s="52"/>
      <c r="T1794" s="52"/>
      <c r="U1794" s="1"/>
      <c r="V1794" s="1"/>
      <c r="W1794" s="127"/>
      <c r="X1794" s="128"/>
    </row>
    <row r="1795" spans="1:60" x14ac:dyDescent="0.2">
      <c r="A1795" s="1" t="s">
        <v>1648</v>
      </c>
      <c r="B1795" s="1" t="s">
        <v>1649</v>
      </c>
      <c r="J1795" s="88">
        <v>14</v>
      </c>
      <c r="R1795" s="52"/>
      <c r="S1795" s="52"/>
      <c r="T1795" s="52"/>
      <c r="U1795" s="1"/>
      <c r="V1795" s="1"/>
      <c r="W1795" s="127"/>
      <c r="X1795" s="128"/>
    </row>
    <row r="1796" spans="1:60" x14ac:dyDescent="0.2">
      <c r="A1796" s="1" t="s">
        <v>1608</v>
      </c>
      <c r="B1796" s="1" t="s">
        <v>1609</v>
      </c>
      <c r="J1796" s="88">
        <v>14</v>
      </c>
      <c r="R1796" s="52"/>
      <c r="S1796" s="52"/>
      <c r="T1796" s="52"/>
      <c r="U1796" s="1"/>
      <c r="V1796" s="1"/>
      <c r="W1796" s="127"/>
      <c r="X1796" s="128"/>
    </row>
    <row r="1797" spans="1:60" x14ac:dyDescent="0.2">
      <c r="A1797" s="1" t="s">
        <v>611</v>
      </c>
      <c r="B1797" s="1" t="s">
        <v>612</v>
      </c>
      <c r="J1797" s="88">
        <v>14</v>
      </c>
      <c r="R1797" s="52"/>
      <c r="S1797" s="52"/>
      <c r="T1797" s="52"/>
      <c r="U1797" s="1"/>
      <c r="V1797" s="1"/>
      <c r="W1797" s="127"/>
      <c r="X1797" s="128"/>
    </row>
    <row r="1798" spans="1:60" x14ac:dyDescent="0.2">
      <c r="A1798" s="1" t="s">
        <v>3167</v>
      </c>
      <c r="B1798" s="1" t="s">
        <v>3317</v>
      </c>
      <c r="J1798" s="88">
        <v>14</v>
      </c>
      <c r="R1798" s="52"/>
      <c r="S1798" s="52"/>
      <c r="T1798" s="52"/>
      <c r="U1798" s="1"/>
      <c r="V1798" s="1"/>
      <c r="W1798" s="127"/>
      <c r="X1798" s="128"/>
    </row>
    <row r="1799" spans="1:60" x14ac:dyDescent="0.2">
      <c r="A1799" s="1" t="s">
        <v>3171</v>
      </c>
      <c r="B1799" s="1" t="s">
        <v>3172</v>
      </c>
      <c r="J1799" s="88">
        <v>14</v>
      </c>
      <c r="R1799" s="52"/>
      <c r="S1799" s="52"/>
      <c r="T1799" s="52"/>
      <c r="U1799" s="1"/>
      <c r="V1799" s="1"/>
      <c r="W1799" s="127"/>
      <c r="X1799" s="128"/>
    </row>
    <row r="1800" spans="1:60" x14ac:dyDescent="0.2">
      <c r="R1800" s="52"/>
      <c r="S1800" s="52"/>
      <c r="T1800" s="52"/>
      <c r="U1800" s="1"/>
      <c r="V1800" s="1"/>
      <c r="W1800" s="127"/>
      <c r="X1800" s="128"/>
    </row>
    <row r="1801" spans="1:60" x14ac:dyDescent="0.2">
      <c r="R1801" s="52"/>
      <c r="S1801" s="52"/>
      <c r="T1801" s="52"/>
      <c r="U1801" s="1"/>
      <c r="V1801" s="1"/>
      <c r="W1801" s="127"/>
      <c r="X1801" s="128"/>
    </row>
    <row r="1802" spans="1:60" x14ac:dyDescent="0.2">
      <c r="R1802" s="52"/>
      <c r="S1802" s="52"/>
      <c r="T1802" s="52"/>
      <c r="U1802" s="1"/>
      <c r="V1802" s="1"/>
      <c r="W1802" s="127"/>
      <c r="X1802" s="128"/>
    </row>
    <row r="1803" spans="1:60" x14ac:dyDescent="0.2">
      <c r="R1803" s="52"/>
      <c r="S1803" s="52"/>
      <c r="T1803" s="52"/>
      <c r="U1803" s="1"/>
      <c r="V1803" s="1"/>
      <c r="W1803" s="127"/>
      <c r="X1803" s="128"/>
    </row>
    <row r="1804" spans="1:60" ht="13.5" thickBot="1" x14ac:dyDescent="0.25">
      <c r="R1804" s="52"/>
      <c r="S1804" s="52"/>
      <c r="T1804" s="52"/>
      <c r="U1804" s="1"/>
      <c r="V1804" s="1"/>
      <c r="W1804" s="127"/>
      <c r="X1804" s="128"/>
    </row>
    <row r="1805" spans="1:60" s="140" customFormat="1" ht="14.25" thickTop="1" thickBot="1" x14ac:dyDescent="0.25">
      <c r="A1805" s="129"/>
      <c r="B1805" s="129" t="s">
        <v>2653</v>
      </c>
      <c r="C1805" s="129"/>
      <c r="D1805" s="129"/>
      <c r="E1805" s="130"/>
      <c r="F1805" s="131"/>
      <c r="G1805" s="131"/>
      <c r="H1805" s="131"/>
      <c r="I1805" s="132"/>
      <c r="J1805" s="133"/>
      <c r="K1805" s="133"/>
      <c r="L1805" s="134"/>
      <c r="M1805" s="133"/>
      <c r="N1805" s="133"/>
      <c r="O1805" s="133"/>
      <c r="P1805" s="133"/>
      <c r="Q1805" s="135"/>
      <c r="R1805" s="133"/>
      <c r="S1805" s="133"/>
      <c r="T1805" s="133"/>
      <c r="U1805" s="129"/>
      <c r="V1805" s="129"/>
      <c r="W1805" s="136"/>
      <c r="X1805" s="137"/>
      <c r="Y1805" s="138"/>
      <c r="Z1805" s="139">
        <f t="shared" ref="Z1805:BG1805" ca="1" si="821">SUMIF($U$2:$U$1804,"EUR",Z$2:Z$1804)</f>
        <v>0</v>
      </c>
      <c r="AA1805" s="139">
        <f t="shared" ca="1" si="821"/>
        <v>0</v>
      </c>
      <c r="AB1805" s="139">
        <f t="shared" ca="1" si="821"/>
        <v>0</v>
      </c>
      <c r="AC1805" s="139">
        <f t="shared" ca="1" si="821"/>
        <v>0</v>
      </c>
      <c r="AD1805" s="139">
        <f t="shared" ca="1" si="821"/>
        <v>0</v>
      </c>
      <c r="AE1805" s="139">
        <f t="shared" ca="1" si="821"/>
        <v>0</v>
      </c>
      <c r="AF1805" s="139">
        <f t="shared" ca="1" si="821"/>
        <v>0</v>
      </c>
      <c r="AG1805" s="139">
        <f t="shared" ca="1" si="821"/>
        <v>0</v>
      </c>
      <c r="AH1805" s="139">
        <f t="shared" ca="1" si="821"/>
        <v>0</v>
      </c>
      <c r="AI1805" s="139">
        <f t="shared" ca="1" si="821"/>
        <v>5746628.7278896216</v>
      </c>
      <c r="AJ1805" s="139">
        <f t="shared" ca="1" si="821"/>
        <v>412120.37190091639</v>
      </c>
      <c r="AK1805" s="139">
        <f t="shared" ca="1" si="821"/>
        <v>577221.78808206995</v>
      </c>
      <c r="AL1805" s="139">
        <f t="shared" ca="1" si="821"/>
        <v>261431.11309676213</v>
      </c>
      <c r="AM1805" s="139">
        <f t="shared" ca="1" si="821"/>
        <v>750858.87874283851</v>
      </c>
      <c r="AN1805" s="139">
        <f t="shared" ca="1" si="821"/>
        <v>613199.19736848492</v>
      </c>
      <c r="AO1805" s="139">
        <f t="shared" ca="1" si="821"/>
        <v>364407.87001245422</v>
      </c>
      <c r="AP1805" s="139">
        <f t="shared" ca="1" si="821"/>
        <v>685790.66196748184</v>
      </c>
      <c r="AQ1805" s="139">
        <f t="shared" ca="1" si="821"/>
        <v>731723.00829488784</v>
      </c>
      <c r="AR1805" s="139">
        <f t="shared" ca="1" si="821"/>
        <v>457006.78869690321</v>
      </c>
      <c r="AS1805" s="139">
        <f t="shared" ca="1" si="821"/>
        <v>472832.4124145438</v>
      </c>
      <c r="AT1805" s="139">
        <f t="shared" ca="1" si="821"/>
        <v>648236.43249546702</v>
      </c>
      <c r="AU1805" s="139">
        <f t="shared" ca="1" si="821"/>
        <v>697766.82687726873</v>
      </c>
      <c r="AV1805" s="139">
        <f t="shared" ca="1" si="821"/>
        <v>354433.19558819913</v>
      </c>
      <c r="AW1805" s="139">
        <f t="shared" ca="1" si="821"/>
        <v>421336.13201137813</v>
      </c>
      <c r="AX1805" s="139">
        <f t="shared" ca="1" si="821"/>
        <v>514593.26600426482</v>
      </c>
      <c r="AY1805" s="139">
        <f t="shared" ca="1" si="821"/>
        <v>303791.43300166639</v>
      </c>
      <c r="AZ1805" s="139">
        <f t="shared" ca="1" si="821"/>
        <v>763125.71637124021</v>
      </c>
      <c r="BA1805" s="139">
        <f t="shared" ca="1" si="821"/>
        <v>589483.51774372254</v>
      </c>
      <c r="BB1805" s="139">
        <f t="shared" ca="1" si="821"/>
        <v>600392.86071110028</v>
      </c>
      <c r="BC1805" s="139">
        <f t="shared" ca="1" si="821"/>
        <v>371502.3815109451</v>
      </c>
      <c r="BD1805" s="139">
        <f t="shared" ca="1" si="821"/>
        <v>736348.25111515052</v>
      </c>
      <c r="BE1805" s="139">
        <f t="shared" ca="1" si="821"/>
        <v>406819.7907117969</v>
      </c>
      <c r="BF1805" s="139">
        <f t="shared" ca="1" si="821"/>
        <v>453799.4478224261</v>
      </c>
      <c r="BG1805" s="139">
        <f t="shared" ca="1" si="821"/>
        <v>602469.34184775921</v>
      </c>
      <c r="BH1805" s="1"/>
    </row>
    <row r="1806" spans="1:60" s="151" customFormat="1" ht="14.25" thickTop="1" thickBot="1" x14ac:dyDescent="0.25">
      <c r="A1806" s="141"/>
      <c r="B1806" s="141" t="s">
        <v>2654</v>
      </c>
      <c r="C1806" s="141"/>
      <c r="D1806" s="141"/>
      <c r="E1806" s="142"/>
      <c r="F1806" s="143"/>
      <c r="G1806" s="143"/>
      <c r="H1806" s="143"/>
      <c r="I1806" s="144"/>
      <c r="J1806" s="145"/>
      <c r="K1806" s="145"/>
      <c r="L1806" s="146"/>
      <c r="M1806" s="145"/>
      <c r="N1806" s="145"/>
      <c r="O1806" s="145"/>
      <c r="P1806" s="145"/>
      <c r="Q1806" s="147"/>
      <c r="R1806" s="145"/>
      <c r="S1806" s="145"/>
      <c r="T1806" s="145"/>
      <c r="U1806" s="141"/>
      <c r="V1806" s="141"/>
      <c r="W1806" s="148"/>
      <c r="X1806" s="149"/>
      <c r="Y1806" s="150"/>
      <c r="Z1806" s="141">
        <f t="shared" ref="Z1806:BG1806" ca="1" si="822">SUMIF($U$2:$U$1804,"PLN",Z$2:Z$1804)</f>
        <v>0</v>
      </c>
      <c r="AA1806" s="141">
        <f t="shared" ca="1" si="822"/>
        <v>0</v>
      </c>
      <c r="AB1806" s="141">
        <f t="shared" ca="1" si="822"/>
        <v>0</v>
      </c>
      <c r="AC1806" s="141">
        <f t="shared" ca="1" si="822"/>
        <v>0</v>
      </c>
      <c r="AD1806" s="141">
        <f t="shared" ca="1" si="822"/>
        <v>0</v>
      </c>
      <c r="AE1806" s="141">
        <f t="shared" ca="1" si="822"/>
        <v>0</v>
      </c>
      <c r="AF1806" s="141">
        <f t="shared" ca="1" si="822"/>
        <v>0</v>
      </c>
      <c r="AG1806" s="141">
        <f t="shared" ca="1" si="822"/>
        <v>0</v>
      </c>
      <c r="AH1806" s="141">
        <f t="shared" ca="1" si="822"/>
        <v>0</v>
      </c>
      <c r="AI1806" s="141">
        <f t="shared" ca="1" si="822"/>
        <v>3784468.4740000032</v>
      </c>
      <c r="AJ1806" s="141">
        <f t="shared" ca="1" si="822"/>
        <v>0</v>
      </c>
      <c r="AK1806" s="141">
        <f t="shared" ca="1" si="822"/>
        <v>0</v>
      </c>
      <c r="AL1806" s="141">
        <f t="shared" ca="1" si="822"/>
        <v>0</v>
      </c>
      <c r="AM1806" s="141">
        <f t="shared" ca="1" si="822"/>
        <v>0</v>
      </c>
      <c r="AN1806" s="141">
        <f t="shared" ca="1" si="822"/>
        <v>0</v>
      </c>
      <c r="AO1806" s="141">
        <f t="shared" ca="1" si="822"/>
        <v>0</v>
      </c>
      <c r="AP1806" s="141">
        <f t="shared" ca="1" si="822"/>
        <v>0</v>
      </c>
      <c r="AQ1806" s="141">
        <f t="shared" ca="1" si="822"/>
        <v>0</v>
      </c>
      <c r="AR1806" s="141">
        <f t="shared" ca="1" si="822"/>
        <v>0</v>
      </c>
      <c r="AS1806" s="141">
        <f t="shared" ca="1" si="822"/>
        <v>0</v>
      </c>
      <c r="AT1806" s="141">
        <f t="shared" ca="1" si="822"/>
        <v>0</v>
      </c>
      <c r="AU1806" s="141">
        <f t="shared" ca="1" si="822"/>
        <v>0</v>
      </c>
      <c r="AV1806" s="141">
        <f t="shared" ca="1" si="822"/>
        <v>0</v>
      </c>
      <c r="AW1806" s="141">
        <f t="shared" ca="1" si="822"/>
        <v>0</v>
      </c>
      <c r="AX1806" s="141">
        <f t="shared" ca="1" si="822"/>
        <v>0</v>
      </c>
      <c r="AY1806" s="141">
        <f t="shared" ca="1" si="822"/>
        <v>0</v>
      </c>
      <c r="AZ1806" s="141">
        <f t="shared" ca="1" si="822"/>
        <v>0</v>
      </c>
      <c r="BA1806" s="141">
        <f t="shared" ca="1" si="822"/>
        <v>0</v>
      </c>
      <c r="BB1806" s="141">
        <f t="shared" ca="1" si="822"/>
        <v>0</v>
      </c>
      <c r="BC1806" s="141">
        <f t="shared" ca="1" si="822"/>
        <v>0</v>
      </c>
      <c r="BD1806" s="141">
        <f t="shared" ca="1" si="822"/>
        <v>0</v>
      </c>
      <c r="BE1806" s="141">
        <f t="shared" ca="1" si="822"/>
        <v>0</v>
      </c>
      <c r="BF1806" s="141">
        <f t="shared" ca="1" si="822"/>
        <v>0</v>
      </c>
      <c r="BG1806" s="141">
        <f t="shared" ca="1" si="822"/>
        <v>0</v>
      </c>
      <c r="BH1806" s="1"/>
    </row>
    <row r="1807" spans="1:60" s="152" customFormat="1" ht="13.5" thickTop="1" x14ac:dyDescent="0.2">
      <c r="E1807" s="153"/>
      <c r="F1807" s="154"/>
      <c r="G1807" s="154"/>
      <c r="H1807" s="154"/>
      <c r="I1807" s="87"/>
      <c r="J1807" s="88"/>
      <c r="K1807" s="88"/>
      <c r="L1807" s="89"/>
      <c r="M1807" s="120"/>
      <c r="N1807" s="120"/>
      <c r="O1807" s="88"/>
      <c r="P1807" s="88"/>
      <c r="Q1807" s="121"/>
      <c r="R1807" s="88"/>
      <c r="S1807" s="88"/>
      <c r="T1807" s="88"/>
      <c r="W1807" s="127"/>
      <c r="X1807" s="128"/>
      <c r="Y1807" s="126"/>
      <c r="BH1807" s="1"/>
    </row>
    <row r="1808" spans="1:60" s="152" customFormat="1" ht="13.5" thickBot="1" x14ac:dyDescent="0.25">
      <c r="B1808" s="152" t="s">
        <v>2655</v>
      </c>
      <c r="E1808" s="153"/>
      <c r="F1808" s="154"/>
      <c r="G1808" s="154"/>
      <c r="H1808" s="154"/>
      <c r="I1808" s="87"/>
      <c r="J1808" s="88"/>
      <c r="K1808" s="88"/>
      <c r="L1808" s="89"/>
      <c r="M1808" s="120"/>
      <c r="N1808" s="120"/>
      <c r="O1808" s="88"/>
      <c r="P1808" s="88"/>
      <c r="Q1808" s="121"/>
      <c r="R1808" s="88"/>
      <c r="S1808" s="88"/>
      <c r="T1808" s="88"/>
      <c r="W1808" s="127"/>
      <c r="X1808" s="128"/>
      <c r="Y1808" s="126"/>
      <c r="BH1808" s="1"/>
    </row>
    <row r="1809" spans="1:60" s="166" customFormat="1" ht="14.25" thickTop="1" thickBot="1" x14ac:dyDescent="0.25">
      <c r="A1809" s="155"/>
      <c r="B1809" s="155" t="s">
        <v>2656</v>
      </c>
      <c r="C1809" s="155"/>
      <c r="D1809" s="155"/>
      <c r="E1809" s="156"/>
      <c r="F1809" s="157"/>
      <c r="G1809" s="157"/>
      <c r="H1809" s="157"/>
      <c r="I1809" s="158"/>
      <c r="J1809" s="159"/>
      <c r="K1809" s="159"/>
      <c r="L1809" s="160"/>
      <c r="M1809" s="159"/>
      <c r="N1809" s="159"/>
      <c r="O1809" s="159"/>
      <c r="P1809" s="159"/>
      <c r="Q1809" s="161"/>
      <c r="R1809" s="159"/>
      <c r="S1809" s="159"/>
      <c r="T1809" s="159"/>
      <c r="U1809" s="155"/>
      <c r="V1809" s="155"/>
      <c r="W1809" s="162"/>
      <c r="X1809" s="163"/>
      <c r="Y1809" s="164"/>
      <c r="Z1809" s="165">
        <f>F1818</f>
        <v>956.44</v>
      </c>
      <c r="AA1809" s="165">
        <f t="shared" ref="AA1809:BG1810" ca="1" si="823">Z1813</f>
        <v>956.44</v>
      </c>
      <c r="AB1809" s="165">
        <f t="shared" ca="1" si="823"/>
        <v>956.44</v>
      </c>
      <c r="AC1809" s="165">
        <f t="shared" ca="1" si="823"/>
        <v>956.44</v>
      </c>
      <c r="AD1809" s="165">
        <f t="shared" ca="1" si="823"/>
        <v>956.44</v>
      </c>
      <c r="AE1809" s="165">
        <f t="shared" ca="1" si="823"/>
        <v>956.44</v>
      </c>
      <c r="AF1809" s="165">
        <f t="shared" ca="1" si="823"/>
        <v>956.44</v>
      </c>
      <c r="AG1809" s="165">
        <f t="shared" ca="1" si="823"/>
        <v>956.44</v>
      </c>
      <c r="AH1809" s="165">
        <f t="shared" ca="1" si="823"/>
        <v>956.44</v>
      </c>
      <c r="AI1809" s="165">
        <f t="shared" ca="1" si="823"/>
        <v>956.44</v>
      </c>
      <c r="AJ1809" s="165">
        <f t="shared" ca="1" si="823"/>
        <v>-5745672.2878896212</v>
      </c>
      <c r="AK1809" s="165">
        <f t="shared" ca="1" si="823"/>
        <v>-6157792.6597905373</v>
      </c>
      <c r="AL1809" s="165">
        <f t="shared" ca="1" si="823"/>
        <v>-6735014.447872607</v>
      </c>
      <c r="AM1809" s="165">
        <f t="shared" ca="1" si="823"/>
        <v>-6996445.5609693695</v>
      </c>
      <c r="AN1809" s="165">
        <f t="shared" ca="1" si="823"/>
        <v>-7747304.4397122078</v>
      </c>
      <c r="AO1809" s="165">
        <f t="shared" ca="1" si="823"/>
        <v>-8360503.6370806927</v>
      </c>
      <c r="AP1809" s="165">
        <f t="shared" ca="1" si="823"/>
        <v>-8724911.5070931464</v>
      </c>
      <c r="AQ1809" s="165">
        <f t="shared" ca="1" si="823"/>
        <v>-9410702.1690606289</v>
      </c>
      <c r="AR1809" s="165">
        <f t="shared" ca="1" si="823"/>
        <v>-10142425.177355517</v>
      </c>
      <c r="AS1809" s="165">
        <f t="shared" ca="1" si="823"/>
        <v>-10599431.96605242</v>
      </c>
      <c r="AT1809" s="165">
        <f t="shared" ca="1" si="823"/>
        <v>-11072264.378466964</v>
      </c>
      <c r="AU1809" s="165">
        <f t="shared" ca="1" si="823"/>
        <v>-11720500.810962431</v>
      </c>
      <c r="AV1809" s="165">
        <f t="shared" ca="1" si="823"/>
        <v>-12418267.637839699</v>
      </c>
      <c r="AW1809" s="165">
        <f t="shared" ca="1" si="823"/>
        <v>-12772700.833427899</v>
      </c>
      <c r="AX1809" s="165">
        <f t="shared" ca="1" si="823"/>
        <v>-13194036.965439277</v>
      </c>
      <c r="AY1809" s="165">
        <f t="shared" ca="1" si="823"/>
        <v>-13708630.231443541</v>
      </c>
      <c r="AZ1809" s="165">
        <f t="shared" ca="1" si="823"/>
        <v>-14012421.664445208</v>
      </c>
      <c r="BA1809" s="165">
        <f t="shared" ca="1" si="823"/>
        <v>-14775547.380816448</v>
      </c>
      <c r="BB1809" s="165">
        <f t="shared" ca="1" si="823"/>
        <v>-15365030.89856017</v>
      </c>
      <c r="BC1809" s="165">
        <f t="shared" ca="1" si="823"/>
        <v>-15965423.75927127</v>
      </c>
      <c r="BD1809" s="165">
        <f t="shared" ca="1" si="823"/>
        <v>-16336926.140782215</v>
      </c>
      <c r="BE1809" s="165">
        <f t="shared" ca="1" si="823"/>
        <v>-17073274.391897365</v>
      </c>
      <c r="BF1809" s="165">
        <f t="shared" ca="1" si="823"/>
        <v>-17480094.182609163</v>
      </c>
      <c r="BG1809" s="165">
        <f t="shared" ca="1" si="823"/>
        <v>-17933893.630431589</v>
      </c>
      <c r="BH1809" s="1"/>
    </row>
    <row r="1810" spans="1:60" s="174" customFormat="1" ht="14.25" thickTop="1" thickBot="1" x14ac:dyDescent="0.25">
      <c r="A1810" s="155"/>
      <c r="B1810" s="155" t="s">
        <v>2657</v>
      </c>
      <c r="C1810" s="167"/>
      <c r="D1810" s="167"/>
      <c r="E1810" s="168"/>
      <c r="F1810" s="169"/>
      <c r="G1810" s="169"/>
      <c r="H1810" s="169"/>
      <c r="I1810" s="158"/>
      <c r="J1810" s="170"/>
      <c r="K1810" s="170"/>
      <c r="L1810" s="160"/>
      <c r="M1810" s="159"/>
      <c r="N1810" s="159"/>
      <c r="O1810" s="170"/>
      <c r="P1810" s="170"/>
      <c r="Q1810" s="171"/>
      <c r="R1810" s="170"/>
      <c r="S1810" s="170"/>
      <c r="T1810" s="170"/>
      <c r="U1810" s="167"/>
      <c r="V1810" s="167"/>
      <c r="W1810" s="172"/>
      <c r="X1810" s="173"/>
      <c r="Y1810" s="164"/>
      <c r="Z1810" s="167">
        <f>F1819</f>
        <v>14000</v>
      </c>
      <c r="AA1810" s="167">
        <f t="shared" ca="1" si="823"/>
        <v>14000</v>
      </c>
      <c r="AB1810" s="167">
        <f t="shared" ca="1" si="823"/>
        <v>14000</v>
      </c>
      <c r="AC1810" s="167">
        <f t="shared" ca="1" si="823"/>
        <v>14000</v>
      </c>
      <c r="AD1810" s="167">
        <f t="shared" ca="1" si="823"/>
        <v>14000</v>
      </c>
      <c r="AE1810" s="167">
        <f t="shared" ca="1" si="823"/>
        <v>14000</v>
      </c>
      <c r="AF1810" s="167">
        <f t="shared" ca="1" si="823"/>
        <v>14000</v>
      </c>
      <c r="AG1810" s="167">
        <f t="shared" ca="1" si="823"/>
        <v>14000</v>
      </c>
      <c r="AH1810" s="167">
        <f t="shared" ca="1" si="823"/>
        <v>14000</v>
      </c>
      <c r="AI1810" s="167">
        <f t="shared" ca="1" si="823"/>
        <v>14000</v>
      </c>
      <c r="AJ1810" s="167">
        <f t="shared" ca="1" si="823"/>
        <v>-3770468.4740000032</v>
      </c>
      <c r="AK1810" s="167">
        <f t="shared" ca="1" si="823"/>
        <v>-3770468.4740000032</v>
      </c>
      <c r="AL1810" s="167">
        <f t="shared" ca="1" si="823"/>
        <v>-3770468.4740000032</v>
      </c>
      <c r="AM1810" s="167">
        <f t="shared" ca="1" si="823"/>
        <v>-3770468.4740000032</v>
      </c>
      <c r="AN1810" s="167">
        <f t="shared" ca="1" si="823"/>
        <v>-3770468.4740000032</v>
      </c>
      <c r="AO1810" s="167">
        <f t="shared" ca="1" si="823"/>
        <v>-3770468.4740000032</v>
      </c>
      <c r="AP1810" s="167">
        <f t="shared" ca="1" si="823"/>
        <v>-3770468.4740000032</v>
      </c>
      <c r="AQ1810" s="167">
        <f t="shared" ca="1" si="823"/>
        <v>-3770468.4740000032</v>
      </c>
      <c r="AR1810" s="167">
        <f t="shared" ca="1" si="823"/>
        <v>-3770468.4740000032</v>
      </c>
      <c r="AS1810" s="167">
        <f t="shared" ca="1" si="823"/>
        <v>-3770468.4740000032</v>
      </c>
      <c r="AT1810" s="167">
        <f t="shared" ca="1" si="823"/>
        <v>-3770468.4740000032</v>
      </c>
      <c r="AU1810" s="167">
        <f t="shared" ca="1" si="823"/>
        <v>-3770468.4740000032</v>
      </c>
      <c r="AV1810" s="167">
        <f t="shared" ca="1" si="823"/>
        <v>-3770468.4740000032</v>
      </c>
      <c r="AW1810" s="167">
        <f t="shared" ca="1" si="823"/>
        <v>-3770468.4740000032</v>
      </c>
      <c r="AX1810" s="167">
        <f t="shared" ca="1" si="823"/>
        <v>-3770468.4740000032</v>
      </c>
      <c r="AY1810" s="167">
        <f t="shared" ca="1" si="823"/>
        <v>-3770468.4740000032</v>
      </c>
      <c r="AZ1810" s="167">
        <f t="shared" ca="1" si="823"/>
        <v>-3770468.4740000032</v>
      </c>
      <c r="BA1810" s="167">
        <f t="shared" ca="1" si="823"/>
        <v>-3770468.4740000032</v>
      </c>
      <c r="BB1810" s="167">
        <f t="shared" ca="1" si="823"/>
        <v>-3770468.4740000032</v>
      </c>
      <c r="BC1810" s="167">
        <f t="shared" ca="1" si="823"/>
        <v>-3770468.4740000032</v>
      </c>
      <c r="BD1810" s="167">
        <f t="shared" ca="1" si="823"/>
        <v>-3770468.4740000032</v>
      </c>
      <c r="BE1810" s="167">
        <f t="shared" ca="1" si="823"/>
        <v>-3770468.4740000032</v>
      </c>
      <c r="BF1810" s="167">
        <f t="shared" ca="1" si="823"/>
        <v>-3770468.4740000032</v>
      </c>
      <c r="BG1810" s="167">
        <f t="shared" ca="1" si="823"/>
        <v>-3770468.4740000032</v>
      </c>
      <c r="BH1810" s="1"/>
    </row>
    <row r="1811" spans="1:60" s="152" customFormat="1" ht="13.5" thickTop="1" x14ac:dyDescent="0.2">
      <c r="E1811" s="153"/>
      <c r="F1811" s="154"/>
      <c r="G1811" s="154"/>
      <c r="H1811" s="154"/>
      <c r="I1811" s="87"/>
      <c r="J1811" s="88"/>
      <c r="K1811" s="88"/>
      <c r="L1811" s="89"/>
      <c r="M1811" s="120"/>
      <c r="N1811" s="120"/>
      <c r="O1811" s="88"/>
      <c r="P1811" s="88"/>
      <c r="Q1811" s="121"/>
      <c r="R1811" s="88"/>
      <c r="S1811" s="88"/>
      <c r="T1811" s="88"/>
      <c r="W1811" s="127"/>
      <c r="X1811" s="128"/>
      <c r="Y1811" s="126"/>
      <c r="BH1811" s="1"/>
    </row>
    <row r="1812" spans="1:60" s="152" customFormat="1" ht="13.5" thickBot="1" x14ac:dyDescent="0.25">
      <c r="B1812" s="152" t="s">
        <v>2658</v>
      </c>
      <c r="E1812" s="153"/>
      <c r="F1812" s="154"/>
      <c r="G1812" s="154"/>
      <c r="H1812" s="154"/>
      <c r="I1812" s="87"/>
      <c r="J1812" s="88"/>
      <c r="K1812" s="88"/>
      <c r="L1812" s="89"/>
      <c r="M1812" s="120"/>
      <c r="N1812" s="120"/>
      <c r="O1812" s="88"/>
      <c r="P1812" s="88"/>
      <c r="Q1812" s="121"/>
      <c r="R1812" s="88"/>
      <c r="S1812" s="88"/>
      <c r="T1812" s="88"/>
      <c r="W1812" s="127"/>
      <c r="X1812" s="128"/>
      <c r="Y1812" s="126"/>
      <c r="BH1812" s="1"/>
    </row>
    <row r="1813" spans="1:60" s="140" customFormat="1" ht="14.25" thickTop="1" thickBot="1" x14ac:dyDescent="0.25">
      <c r="A1813" s="129"/>
      <c r="B1813" s="129" t="s">
        <v>2656</v>
      </c>
      <c r="C1813" s="129"/>
      <c r="D1813" s="129"/>
      <c r="E1813" s="130"/>
      <c r="F1813" s="131"/>
      <c r="G1813" s="131"/>
      <c r="H1813" s="131"/>
      <c r="I1813" s="132"/>
      <c r="J1813" s="133"/>
      <c r="K1813" s="133"/>
      <c r="L1813" s="134"/>
      <c r="M1813" s="133"/>
      <c r="N1813" s="133"/>
      <c r="O1813" s="133"/>
      <c r="P1813" s="133"/>
      <c r="Q1813" s="135"/>
      <c r="R1813" s="133"/>
      <c r="S1813" s="133"/>
      <c r="T1813" s="133"/>
      <c r="U1813" s="129"/>
      <c r="V1813" s="129"/>
      <c r="W1813" s="136"/>
      <c r="X1813" s="137"/>
      <c r="Y1813" s="138"/>
      <c r="Z1813" s="139">
        <f t="shared" ref="Z1813:BG1814" ca="1" si="824">Z1809-Z1805</f>
        <v>956.44</v>
      </c>
      <c r="AA1813" s="139">
        <f t="shared" ca="1" si="824"/>
        <v>956.44</v>
      </c>
      <c r="AB1813" s="139">
        <f t="shared" ca="1" si="824"/>
        <v>956.44</v>
      </c>
      <c r="AC1813" s="139">
        <f t="shared" ca="1" si="824"/>
        <v>956.44</v>
      </c>
      <c r="AD1813" s="139">
        <f t="shared" ca="1" si="824"/>
        <v>956.44</v>
      </c>
      <c r="AE1813" s="139">
        <f t="shared" ca="1" si="824"/>
        <v>956.44</v>
      </c>
      <c r="AF1813" s="139">
        <f t="shared" ca="1" si="824"/>
        <v>956.44</v>
      </c>
      <c r="AG1813" s="139">
        <f t="shared" ca="1" si="824"/>
        <v>956.44</v>
      </c>
      <c r="AH1813" s="139">
        <f t="shared" ca="1" si="824"/>
        <v>956.44</v>
      </c>
      <c r="AI1813" s="139">
        <f t="shared" ca="1" si="824"/>
        <v>-5745672.2878896212</v>
      </c>
      <c r="AJ1813" s="139">
        <f t="shared" ca="1" si="824"/>
        <v>-6157792.6597905373</v>
      </c>
      <c r="AK1813" s="139">
        <f t="shared" ca="1" si="824"/>
        <v>-6735014.447872607</v>
      </c>
      <c r="AL1813" s="139">
        <f t="shared" ca="1" si="824"/>
        <v>-6996445.5609693695</v>
      </c>
      <c r="AM1813" s="139">
        <f t="shared" ca="1" si="824"/>
        <v>-7747304.4397122078</v>
      </c>
      <c r="AN1813" s="139">
        <f t="shared" ca="1" si="824"/>
        <v>-8360503.6370806927</v>
      </c>
      <c r="AO1813" s="139">
        <f t="shared" ca="1" si="824"/>
        <v>-8724911.5070931464</v>
      </c>
      <c r="AP1813" s="139">
        <f t="shared" ca="1" si="824"/>
        <v>-9410702.1690606289</v>
      </c>
      <c r="AQ1813" s="139">
        <f t="shared" ca="1" si="824"/>
        <v>-10142425.177355517</v>
      </c>
      <c r="AR1813" s="139">
        <f t="shared" ca="1" si="824"/>
        <v>-10599431.96605242</v>
      </c>
      <c r="AS1813" s="139">
        <f t="shared" ca="1" si="824"/>
        <v>-11072264.378466964</v>
      </c>
      <c r="AT1813" s="139">
        <f t="shared" ca="1" si="824"/>
        <v>-11720500.810962431</v>
      </c>
      <c r="AU1813" s="139">
        <f t="shared" ca="1" si="824"/>
        <v>-12418267.637839699</v>
      </c>
      <c r="AV1813" s="139">
        <f t="shared" ca="1" si="824"/>
        <v>-12772700.833427899</v>
      </c>
      <c r="AW1813" s="139">
        <f t="shared" ca="1" si="824"/>
        <v>-13194036.965439277</v>
      </c>
      <c r="AX1813" s="139">
        <f t="shared" ca="1" si="824"/>
        <v>-13708630.231443541</v>
      </c>
      <c r="AY1813" s="139">
        <f t="shared" ca="1" si="824"/>
        <v>-14012421.664445208</v>
      </c>
      <c r="AZ1813" s="139">
        <f t="shared" ca="1" si="824"/>
        <v>-14775547.380816448</v>
      </c>
      <c r="BA1813" s="139">
        <f t="shared" ca="1" si="824"/>
        <v>-15365030.89856017</v>
      </c>
      <c r="BB1813" s="139">
        <f t="shared" ca="1" si="824"/>
        <v>-15965423.75927127</v>
      </c>
      <c r="BC1813" s="139">
        <f t="shared" ca="1" si="824"/>
        <v>-16336926.140782215</v>
      </c>
      <c r="BD1813" s="139">
        <f t="shared" ca="1" si="824"/>
        <v>-17073274.391897365</v>
      </c>
      <c r="BE1813" s="139">
        <f t="shared" ca="1" si="824"/>
        <v>-17480094.182609163</v>
      </c>
      <c r="BF1813" s="139">
        <f t="shared" ca="1" si="824"/>
        <v>-17933893.630431589</v>
      </c>
      <c r="BG1813" s="139">
        <f t="shared" ca="1" si="824"/>
        <v>-18536362.972279347</v>
      </c>
      <c r="BH1813" s="1"/>
    </row>
    <row r="1814" spans="1:60" s="112" customFormat="1" ht="14.25" thickTop="1" thickBot="1" x14ac:dyDescent="0.25">
      <c r="A1814" s="129"/>
      <c r="B1814" s="129" t="s">
        <v>2657</v>
      </c>
      <c r="C1814" s="175"/>
      <c r="D1814" s="175"/>
      <c r="E1814" s="176"/>
      <c r="F1814" s="177"/>
      <c r="G1814" s="177"/>
      <c r="H1814" s="177"/>
      <c r="I1814" s="132"/>
      <c r="J1814" s="178"/>
      <c r="K1814" s="178"/>
      <c r="L1814" s="134"/>
      <c r="M1814" s="133"/>
      <c r="N1814" s="133"/>
      <c r="O1814" s="178"/>
      <c r="P1814" s="178"/>
      <c r="Q1814" s="179"/>
      <c r="R1814" s="178"/>
      <c r="S1814" s="178"/>
      <c r="T1814" s="178"/>
      <c r="U1814" s="175"/>
      <c r="V1814" s="175"/>
      <c r="W1814" s="180"/>
      <c r="X1814" s="181"/>
      <c r="Y1814" s="138"/>
      <c r="Z1814" s="175">
        <f t="shared" ca="1" si="824"/>
        <v>14000</v>
      </c>
      <c r="AA1814" s="175">
        <f t="shared" ca="1" si="824"/>
        <v>14000</v>
      </c>
      <c r="AB1814" s="175">
        <f t="shared" ca="1" si="824"/>
        <v>14000</v>
      </c>
      <c r="AC1814" s="175">
        <f t="shared" ca="1" si="824"/>
        <v>14000</v>
      </c>
      <c r="AD1814" s="175">
        <f t="shared" ca="1" si="824"/>
        <v>14000</v>
      </c>
      <c r="AE1814" s="175">
        <f t="shared" ca="1" si="824"/>
        <v>14000</v>
      </c>
      <c r="AF1814" s="175">
        <f t="shared" ca="1" si="824"/>
        <v>14000</v>
      </c>
      <c r="AG1814" s="175">
        <f t="shared" ca="1" si="824"/>
        <v>14000</v>
      </c>
      <c r="AH1814" s="175">
        <f t="shared" ca="1" si="824"/>
        <v>14000</v>
      </c>
      <c r="AI1814" s="175">
        <f t="shared" ca="1" si="824"/>
        <v>-3770468.4740000032</v>
      </c>
      <c r="AJ1814" s="175">
        <f t="shared" ca="1" si="824"/>
        <v>-3770468.4740000032</v>
      </c>
      <c r="AK1814" s="175">
        <f t="shared" ca="1" si="824"/>
        <v>-3770468.4740000032</v>
      </c>
      <c r="AL1814" s="175">
        <f t="shared" ca="1" si="824"/>
        <v>-3770468.4740000032</v>
      </c>
      <c r="AM1814" s="175">
        <f t="shared" ca="1" si="824"/>
        <v>-3770468.4740000032</v>
      </c>
      <c r="AN1814" s="175">
        <f t="shared" ca="1" si="824"/>
        <v>-3770468.4740000032</v>
      </c>
      <c r="AO1814" s="175">
        <f t="shared" ca="1" si="824"/>
        <v>-3770468.4740000032</v>
      </c>
      <c r="AP1814" s="175">
        <f t="shared" ca="1" si="824"/>
        <v>-3770468.4740000032</v>
      </c>
      <c r="AQ1814" s="175">
        <f t="shared" ca="1" si="824"/>
        <v>-3770468.4740000032</v>
      </c>
      <c r="AR1814" s="175">
        <f t="shared" ca="1" si="824"/>
        <v>-3770468.4740000032</v>
      </c>
      <c r="AS1814" s="175">
        <f t="shared" ca="1" si="824"/>
        <v>-3770468.4740000032</v>
      </c>
      <c r="AT1814" s="175">
        <f t="shared" ca="1" si="824"/>
        <v>-3770468.4740000032</v>
      </c>
      <c r="AU1814" s="175">
        <f t="shared" ca="1" si="824"/>
        <v>-3770468.4740000032</v>
      </c>
      <c r="AV1814" s="175">
        <f t="shared" ca="1" si="824"/>
        <v>-3770468.4740000032</v>
      </c>
      <c r="AW1814" s="175">
        <f t="shared" ca="1" si="824"/>
        <v>-3770468.4740000032</v>
      </c>
      <c r="AX1814" s="175">
        <f t="shared" ca="1" si="824"/>
        <v>-3770468.4740000032</v>
      </c>
      <c r="AY1814" s="175">
        <f t="shared" ca="1" si="824"/>
        <v>-3770468.4740000032</v>
      </c>
      <c r="AZ1814" s="175">
        <f t="shared" ca="1" si="824"/>
        <v>-3770468.4740000032</v>
      </c>
      <c r="BA1814" s="175">
        <f t="shared" ca="1" si="824"/>
        <v>-3770468.4740000032</v>
      </c>
      <c r="BB1814" s="175">
        <f t="shared" ca="1" si="824"/>
        <v>-3770468.4740000032</v>
      </c>
      <c r="BC1814" s="175">
        <f t="shared" ca="1" si="824"/>
        <v>-3770468.4740000032</v>
      </c>
      <c r="BD1814" s="175">
        <f t="shared" ca="1" si="824"/>
        <v>-3770468.4740000032</v>
      </c>
      <c r="BE1814" s="175">
        <f t="shared" ca="1" si="824"/>
        <v>-3770468.4740000032</v>
      </c>
      <c r="BF1814" s="175">
        <f t="shared" ca="1" si="824"/>
        <v>-3770468.4740000032</v>
      </c>
      <c r="BG1814" s="175">
        <f t="shared" ca="1" si="824"/>
        <v>-3770468.4740000032</v>
      </c>
      <c r="BH1814" s="1"/>
    </row>
    <row r="1815" spans="1:60" s="122" customFormat="1" ht="14.25" thickTop="1" thickBot="1" x14ac:dyDescent="0.25">
      <c r="A1815" s="119"/>
      <c r="B1815" s="119" t="s">
        <v>2659</v>
      </c>
      <c r="E1815" s="85"/>
      <c r="I1815" s="87"/>
      <c r="J1815" s="88"/>
      <c r="K1815" s="88"/>
      <c r="L1815" s="89"/>
      <c r="M1815" s="120"/>
      <c r="N1815" s="120"/>
      <c r="O1815" s="88"/>
      <c r="P1815" s="88"/>
      <c r="Q1815" s="182"/>
      <c r="R1815" s="88"/>
      <c r="S1815" s="88"/>
      <c r="T1815" s="88"/>
      <c r="W1815" s="183"/>
      <c r="X1815" s="128"/>
      <c r="Y1815" s="184"/>
      <c r="Z1815" s="185">
        <v>43594</v>
      </c>
      <c r="AA1815" s="185">
        <v>43601</v>
      </c>
      <c r="AB1815" s="185">
        <v>43608</v>
      </c>
      <c r="AC1815" s="185">
        <v>43615</v>
      </c>
      <c r="AD1815" s="185">
        <v>43622</v>
      </c>
      <c r="AE1815" s="185">
        <v>43629</v>
      </c>
      <c r="AF1815" s="185">
        <v>43636</v>
      </c>
      <c r="AG1815" s="185">
        <v>43643</v>
      </c>
      <c r="AH1815" s="185">
        <v>43650</v>
      </c>
      <c r="AI1815" s="185">
        <v>43657</v>
      </c>
      <c r="AJ1815" s="185">
        <v>43664</v>
      </c>
      <c r="AK1815" s="185">
        <v>43671</v>
      </c>
      <c r="AL1815" s="185">
        <v>43678</v>
      </c>
      <c r="AM1815" s="185">
        <v>43685</v>
      </c>
      <c r="AN1815" s="185">
        <v>43692</v>
      </c>
      <c r="AO1815" s="185">
        <v>43699</v>
      </c>
      <c r="AP1815" s="185">
        <v>43706</v>
      </c>
      <c r="AQ1815" s="185">
        <v>43713</v>
      </c>
      <c r="AR1815" s="185">
        <v>43720</v>
      </c>
      <c r="AS1815" s="185">
        <v>43727</v>
      </c>
      <c r="AT1815" s="185">
        <v>43734</v>
      </c>
      <c r="AU1815" s="185">
        <v>43741</v>
      </c>
      <c r="AV1815" s="185">
        <v>43748</v>
      </c>
      <c r="AW1815" s="185">
        <v>43755</v>
      </c>
      <c r="AX1815" s="185">
        <v>43762</v>
      </c>
      <c r="AY1815" s="185">
        <v>43769</v>
      </c>
      <c r="AZ1815" s="185">
        <v>43776</v>
      </c>
      <c r="BA1815" s="185">
        <v>43783</v>
      </c>
      <c r="BB1815" s="185">
        <v>43790</v>
      </c>
      <c r="BC1815" s="185">
        <v>43797</v>
      </c>
      <c r="BD1815" s="185">
        <v>43804</v>
      </c>
      <c r="BE1815" s="185">
        <v>43811</v>
      </c>
      <c r="BF1815" s="185">
        <v>43818</v>
      </c>
      <c r="BG1815" s="185">
        <v>43825</v>
      </c>
    </row>
    <row r="1816" spans="1:60" ht="13.5" thickTop="1" x14ac:dyDescent="0.2">
      <c r="B1816" s="1" t="s">
        <v>2660</v>
      </c>
    </row>
    <row r="1817" spans="1:60" s="151" customFormat="1" x14ac:dyDescent="0.2">
      <c r="B1817" s="151" t="s">
        <v>2661</v>
      </c>
      <c r="E1817" s="186"/>
      <c r="F1817" s="187"/>
      <c r="G1817" s="187"/>
      <c r="H1817" s="187"/>
      <c r="I1817" s="87"/>
      <c r="J1817" s="120"/>
      <c r="K1817" s="120"/>
      <c r="L1817" s="89"/>
      <c r="M1817" s="120"/>
      <c r="N1817" s="120"/>
      <c r="O1817" s="120"/>
      <c r="P1817" s="120"/>
      <c r="Q1817" s="188"/>
      <c r="R1817" s="120"/>
      <c r="S1817" s="120"/>
      <c r="T1817" s="120"/>
      <c r="U1817" s="189"/>
      <c r="V1817" s="190"/>
      <c r="W1817" s="191"/>
      <c r="X1817" s="192"/>
      <c r="Y1817" s="126"/>
      <c r="Z1817" s="140">
        <f t="shared" ref="Z1817:BG1817" ca="1" si="825">_xlfn.CEILING.MATH(Z1814/$A$1826+Z1813,5000)-10000</f>
        <v>-5000</v>
      </c>
      <c r="AA1817" s="140">
        <f t="shared" ca="1" si="825"/>
        <v>-5000</v>
      </c>
      <c r="AB1817" s="140">
        <f t="shared" ca="1" si="825"/>
        <v>-5000</v>
      </c>
      <c r="AC1817" s="140">
        <f t="shared" ca="1" si="825"/>
        <v>-5000</v>
      </c>
      <c r="AD1817" s="140">
        <f t="shared" ca="1" si="825"/>
        <v>-5000</v>
      </c>
      <c r="AE1817" s="140">
        <f t="shared" ca="1" si="825"/>
        <v>-5000</v>
      </c>
      <c r="AF1817" s="140">
        <f t="shared" ca="1" si="825"/>
        <v>-5000</v>
      </c>
      <c r="AG1817" s="140">
        <f t="shared" ca="1" si="825"/>
        <v>-5000</v>
      </c>
      <c r="AH1817" s="140">
        <f t="shared" ca="1" si="825"/>
        <v>-5000</v>
      </c>
      <c r="AI1817" s="140">
        <f t="shared" ca="1" si="825"/>
        <v>-6635000</v>
      </c>
      <c r="AJ1817" s="140">
        <f t="shared" ca="1" si="825"/>
        <v>-7045000</v>
      </c>
      <c r="AK1817" s="140">
        <f t="shared" ca="1" si="825"/>
        <v>-7620000</v>
      </c>
      <c r="AL1817" s="140">
        <f t="shared" ca="1" si="825"/>
        <v>-7885000</v>
      </c>
      <c r="AM1817" s="140">
        <f t="shared" ca="1" si="825"/>
        <v>-8635000</v>
      </c>
      <c r="AN1817" s="140">
        <f t="shared" ca="1" si="825"/>
        <v>-9250000</v>
      </c>
      <c r="AO1817" s="140">
        <f t="shared" ca="1" si="825"/>
        <v>-9610000</v>
      </c>
      <c r="AP1817" s="140">
        <f t="shared" ca="1" si="825"/>
        <v>-10300000</v>
      </c>
      <c r="AQ1817" s="140">
        <f t="shared" ca="1" si="825"/>
        <v>-11030000</v>
      </c>
      <c r="AR1817" s="140">
        <f t="shared" ca="1" si="825"/>
        <v>-11485000</v>
      </c>
      <c r="AS1817" s="140">
        <f t="shared" ca="1" si="825"/>
        <v>-11960000</v>
      </c>
      <c r="AT1817" s="140">
        <f t="shared" ca="1" si="825"/>
        <v>-12610000</v>
      </c>
      <c r="AU1817" s="140">
        <f t="shared" ca="1" si="825"/>
        <v>-13305000</v>
      </c>
      <c r="AV1817" s="140">
        <f t="shared" ca="1" si="825"/>
        <v>-13660000</v>
      </c>
      <c r="AW1817" s="140">
        <f t="shared" ca="1" si="825"/>
        <v>-14080000</v>
      </c>
      <c r="AX1817" s="140">
        <f t="shared" ca="1" si="825"/>
        <v>-14595000</v>
      </c>
      <c r="AY1817" s="140">
        <f t="shared" ca="1" si="825"/>
        <v>-14900000</v>
      </c>
      <c r="AZ1817" s="140">
        <f t="shared" ca="1" si="825"/>
        <v>-15665000</v>
      </c>
      <c r="BA1817" s="140">
        <f t="shared" ca="1" si="825"/>
        <v>-16250000</v>
      </c>
      <c r="BB1817" s="140">
        <f t="shared" ca="1" si="825"/>
        <v>-16855000</v>
      </c>
      <c r="BC1817" s="140">
        <f t="shared" ca="1" si="825"/>
        <v>-17225000</v>
      </c>
      <c r="BD1817" s="140">
        <f t="shared" ca="1" si="825"/>
        <v>-17960000</v>
      </c>
      <c r="BE1817" s="140">
        <f t="shared" ca="1" si="825"/>
        <v>-18370000</v>
      </c>
      <c r="BF1817" s="140">
        <f t="shared" ca="1" si="825"/>
        <v>-18820000</v>
      </c>
      <c r="BG1817" s="140">
        <f t="shared" ca="1" si="825"/>
        <v>-19425000</v>
      </c>
      <c r="BH1817" s="1"/>
    </row>
    <row r="1818" spans="1:60" s="152" customFormat="1" x14ac:dyDescent="0.2">
      <c r="B1818" s="152" t="s">
        <v>2662</v>
      </c>
      <c r="E1818" s="153"/>
      <c r="F1818" s="193">
        <v>956.44</v>
      </c>
      <c r="G1818" s="154"/>
      <c r="H1818" s="154"/>
      <c r="I1818" s="87"/>
      <c r="J1818" s="120"/>
      <c r="K1818" s="120"/>
      <c r="L1818" s="89"/>
      <c r="M1818" s="120"/>
      <c r="N1818" s="120"/>
      <c r="O1818" s="88"/>
      <c r="P1818" s="88"/>
      <c r="Q1818" s="121"/>
      <c r="R1818" s="88"/>
      <c r="S1818" s="88"/>
      <c r="T1818" s="88"/>
      <c r="U1818" s="182"/>
      <c r="V1818" s="194"/>
      <c r="W1818" s="124"/>
      <c r="X1818" s="125"/>
      <c r="Y1818" s="126"/>
      <c r="BH1818" s="1"/>
    </row>
    <row r="1819" spans="1:60" x14ac:dyDescent="0.2">
      <c r="A1819" s="152"/>
      <c r="B1819" s="152" t="s">
        <v>2663</v>
      </c>
      <c r="E1819" s="153"/>
      <c r="F1819" s="193">
        <v>14000</v>
      </c>
      <c r="G1819" s="182"/>
      <c r="H1819" s="182"/>
      <c r="J1819" s="120"/>
      <c r="K1819" s="120"/>
    </row>
    <row r="1820" spans="1:60" x14ac:dyDescent="0.2">
      <c r="A1820" s="152"/>
      <c r="B1820" s="152" t="s">
        <v>2664</v>
      </c>
      <c r="E1820" s="153"/>
      <c r="F1820" s="193">
        <f>F1818+F1819/A1826</f>
        <v>4223.6512018669782</v>
      </c>
      <c r="G1820" s="182"/>
      <c r="H1820" s="182"/>
      <c r="J1820" s="120"/>
      <c r="K1820" s="120"/>
    </row>
    <row r="1821" spans="1:60" x14ac:dyDescent="0.2">
      <c r="A1821" s="195"/>
      <c r="B1821" s="195" t="s">
        <v>2665</v>
      </c>
      <c r="E1821" s="196"/>
      <c r="F1821" s="197">
        <f ca="1">-Z1814/A1826</f>
        <v>-3267.2112018669777</v>
      </c>
      <c r="G1821" s="198"/>
      <c r="H1821" s="198"/>
      <c r="J1821" s="120"/>
      <c r="K1821" s="120"/>
    </row>
    <row r="1822" spans="1:60" x14ac:dyDescent="0.2">
      <c r="A1822" s="152"/>
      <c r="B1822" s="199" t="s">
        <v>2666</v>
      </c>
      <c r="E1822" s="153"/>
      <c r="F1822" s="200"/>
      <c r="G1822" s="154"/>
      <c r="H1822" s="154"/>
    </row>
    <row r="1823" spans="1:60" x14ac:dyDescent="0.2">
      <c r="A1823" s="152"/>
      <c r="B1823" s="152"/>
      <c r="E1823" s="153"/>
      <c r="F1823" s="154"/>
      <c r="G1823" s="154"/>
      <c r="H1823" s="154"/>
      <c r="O1823" s="201"/>
      <c r="P1823" s="201"/>
      <c r="Q1823" s="1"/>
      <c r="R1823" s="1"/>
      <c r="S1823" s="122"/>
      <c r="T1823" s="122"/>
      <c r="U1823" s="1"/>
      <c r="V1823" s="1"/>
      <c r="W1823" s="127"/>
      <c r="X1823" s="128"/>
      <c r="Y1823" s="11"/>
    </row>
    <row r="1824" spans="1:60" ht="13.5" thickBot="1" x14ac:dyDescent="0.25">
      <c r="E1824" s="153"/>
      <c r="F1824" s="154"/>
      <c r="G1824" s="154"/>
      <c r="H1824" s="154"/>
    </row>
    <row r="1825" spans="1:25" ht="14.25" thickTop="1" thickBot="1" x14ac:dyDescent="0.25">
      <c r="A1825" s="202">
        <f ca="1">TODAY()</f>
        <v>43656</v>
      </c>
      <c r="B1825" s="1" t="s">
        <v>2667</v>
      </c>
      <c r="E1825" s="153"/>
      <c r="F1825" s="154"/>
      <c r="G1825" s="154"/>
      <c r="H1825" s="154"/>
    </row>
    <row r="1826" spans="1:25" ht="14.25" thickTop="1" thickBot="1" x14ac:dyDescent="0.25">
      <c r="A1826" s="203">
        <v>4.2850000000000001</v>
      </c>
      <c r="B1826" s="1" t="s">
        <v>2668</v>
      </c>
    </row>
    <row r="1827" spans="1:25" ht="13.5" thickTop="1" x14ac:dyDescent="0.2"/>
    <row r="1830" spans="1:25" x14ac:dyDescent="0.2">
      <c r="B1830" s="1" t="s">
        <v>2669</v>
      </c>
    </row>
    <row r="1831" spans="1:25" hidden="1" x14ac:dyDescent="0.2">
      <c r="B1831" s="1" t="s">
        <v>1688</v>
      </c>
      <c r="C1831" s="1" t="s">
        <v>1688</v>
      </c>
      <c r="F1831" s="119" t="s">
        <v>1678</v>
      </c>
      <c r="G1831" s="119" t="s">
        <v>1678</v>
      </c>
      <c r="H1831" s="119" t="s">
        <v>1678</v>
      </c>
      <c r="L1831" s="89">
        <v>43466</v>
      </c>
      <c r="O1831" s="55">
        <f ca="1">WEEKNUM(IF((L1831)&lt;$A$1825,$A$1825,(L1831)))</f>
        <v>28</v>
      </c>
      <c r="P1831" s="55" t="str">
        <f ca="1">YEAR(IF((L1831)&lt;$A$1825,$A$1825,(L1831)))&amp;"."&amp;MONTH(IF((L1831)&lt;$A$1825,$A$1825,(L1831)))</f>
        <v>2019.7</v>
      </c>
    </row>
    <row r="1832" spans="1:25" hidden="1" x14ac:dyDescent="0.2">
      <c r="B1832" s="1" t="s">
        <v>1688</v>
      </c>
      <c r="C1832" s="1" t="s">
        <v>1688</v>
      </c>
      <c r="F1832" s="119" t="s">
        <v>1678</v>
      </c>
      <c r="G1832" s="119" t="s">
        <v>1678</v>
      </c>
      <c r="H1832" s="119" t="s">
        <v>1678</v>
      </c>
      <c r="L1832" s="89">
        <v>43467</v>
      </c>
      <c r="O1832" s="55">
        <f t="shared" ref="O1832:O1895" ca="1" si="826">WEEKNUM(IF((L1832)&lt;$A$1825,$A$1825,(L1832)))</f>
        <v>28</v>
      </c>
      <c r="P1832" s="55" t="str">
        <f t="shared" ref="P1832:P1895" ca="1" si="827">YEAR(IF((L1832)&lt;$A$1825,$A$1825,(L1832)))&amp;"."&amp;MONTH(IF((L1832)&lt;$A$1825,$A$1825,(L1832)))</f>
        <v>2019.7</v>
      </c>
      <c r="Q1832" s="1"/>
      <c r="R1832" s="1"/>
      <c r="S1832" s="1"/>
      <c r="T1832" s="1"/>
      <c r="U1832" s="1"/>
      <c r="V1832" s="1"/>
      <c r="W1832" s="1"/>
      <c r="X1832" s="1"/>
      <c r="Y1832" s="1"/>
    </row>
    <row r="1833" spans="1:25" hidden="1" x14ac:dyDescent="0.2">
      <c r="B1833" s="1" t="s">
        <v>1688</v>
      </c>
      <c r="C1833" s="1" t="s">
        <v>1688</v>
      </c>
      <c r="F1833" s="119" t="s">
        <v>1678</v>
      </c>
      <c r="G1833" s="119" t="s">
        <v>1678</v>
      </c>
      <c r="H1833" s="119" t="s">
        <v>1678</v>
      </c>
      <c r="L1833" s="89">
        <v>43468</v>
      </c>
      <c r="O1833" s="55">
        <f t="shared" ca="1" si="826"/>
        <v>28</v>
      </c>
      <c r="P1833" s="55" t="str">
        <f t="shared" ca="1" si="827"/>
        <v>2019.7</v>
      </c>
      <c r="Q1833" s="1"/>
      <c r="R1833" s="1"/>
      <c r="S1833" s="1"/>
      <c r="T1833" s="1"/>
      <c r="U1833" s="1"/>
      <c r="V1833" s="1"/>
      <c r="W1833" s="1"/>
      <c r="X1833" s="1"/>
      <c r="Y1833" s="1"/>
    </row>
    <row r="1834" spans="1:25" hidden="1" x14ac:dyDescent="0.2">
      <c r="B1834" s="1" t="s">
        <v>1688</v>
      </c>
      <c r="C1834" s="1" t="s">
        <v>1688</v>
      </c>
      <c r="F1834" s="119" t="s">
        <v>1678</v>
      </c>
      <c r="G1834" s="119" t="s">
        <v>1678</v>
      </c>
      <c r="H1834" s="119" t="s">
        <v>1678</v>
      </c>
      <c r="L1834" s="89">
        <v>43469</v>
      </c>
      <c r="O1834" s="55">
        <f t="shared" ca="1" si="826"/>
        <v>28</v>
      </c>
      <c r="P1834" s="55" t="str">
        <f t="shared" ca="1" si="827"/>
        <v>2019.7</v>
      </c>
      <c r="Q1834" s="1"/>
      <c r="R1834" s="1"/>
      <c r="S1834" s="1"/>
      <c r="T1834" s="1"/>
      <c r="U1834" s="1"/>
      <c r="V1834" s="1"/>
      <c r="W1834" s="1"/>
      <c r="X1834" s="1"/>
      <c r="Y1834" s="1"/>
    </row>
    <row r="1835" spans="1:25" hidden="1" x14ac:dyDescent="0.2">
      <c r="B1835" s="1" t="s">
        <v>1688</v>
      </c>
      <c r="C1835" s="1" t="s">
        <v>1688</v>
      </c>
      <c r="F1835" s="119" t="s">
        <v>1678</v>
      </c>
      <c r="G1835" s="119" t="s">
        <v>1678</v>
      </c>
      <c r="H1835" s="119" t="s">
        <v>1678</v>
      </c>
      <c r="L1835" s="89">
        <v>43470</v>
      </c>
      <c r="O1835" s="55">
        <f t="shared" ca="1" si="826"/>
        <v>28</v>
      </c>
      <c r="P1835" s="55" t="str">
        <f t="shared" ca="1" si="827"/>
        <v>2019.7</v>
      </c>
      <c r="Q1835" s="1"/>
      <c r="R1835" s="1"/>
      <c r="S1835" s="1"/>
      <c r="T1835" s="1"/>
      <c r="U1835" s="1"/>
      <c r="V1835" s="1"/>
      <c r="W1835" s="1"/>
      <c r="X1835" s="1"/>
      <c r="Y1835" s="1"/>
    </row>
    <row r="1836" spans="1:25" hidden="1" x14ac:dyDescent="0.2">
      <c r="B1836" s="1" t="s">
        <v>1688</v>
      </c>
      <c r="C1836" s="1" t="s">
        <v>1688</v>
      </c>
      <c r="F1836" s="119" t="s">
        <v>1678</v>
      </c>
      <c r="G1836" s="119" t="s">
        <v>1678</v>
      </c>
      <c r="H1836" s="119" t="s">
        <v>1678</v>
      </c>
      <c r="L1836" s="89">
        <v>43471</v>
      </c>
      <c r="O1836" s="55">
        <f t="shared" ca="1" si="826"/>
        <v>28</v>
      </c>
      <c r="P1836" s="55" t="str">
        <f t="shared" ca="1" si="827"/>
        <v>2019.7</v>
      </c>
      <c r="Q1836" s="1"/>
      <c r="R1836" s="1"/>
      <c r="S1836" s="1"/>
      <c r="T1836" s="1"/>
      <c r="U1836" s="1"/>
      <c r="V1836" s="1"/>
      <c r="W1836" s="1"/>
      <c r="X1836" s="1"/>
      <c r="Y1836" s="1"/>
    </row>
    <row r="1837" spans="1:25" hidden="1" x14ac:dyDescent="0.2">
      <c r="B1837" s="1" t="s">
        <v>1688</v>
      </c>
      <c r="C1837" s="1" t="s">
        <v>1688</v>
      </c>
      <c r="F1837" s="119" t="s">
        <v>1678</v>
      </c>
      <c r="G1837" s="119" t="s">
        <v>1678</v>
      </c>
      <c r="H1837" s="119" t="s">
        <v>1678</v>
      </c>
      <c r="L1837" s="89">
        <v>43472</v>
      </c>
      <c r="O1837" s="55">
        <f t="shared" ca="1" si="826"/>
        <v>28</v>
      </c>
      <c r="P1837" s="55" t="str">
        <f t="shared" ca="1" si="827"/>
        <v>2019.7</v>
      </c>
      <c r="Q1837" s="1"/>
      <c r="R1837" s="1"/>
      <c r="S1837" s="1"/>
      <c r="T1837" s="1"/>
      <c r="U1837" s="1"/>
      <c r="V1837" s="1"/>
      <c r="W1837" s="1"/>
      <c r="X1837" s="1"/>
      <c r="Y1837" s="1"/>
    </row>
    <row r="1838" spans="1:25" hidden="1" x14ac:dyDescent="0.2">
      <c r="B1838" s="1" t="s">
        <v>1688</v>
      </c>
      <c r="C1838" s="1" t="s">
        <v>1688</v>
      </c>
      <c r="F1838" s="119" t="s">
        <v>1678</v>
      </c>
      <c r="G1838" s="119" t="s">
        <v>1678</v>
      </c>
      <c r="H1838" s="119" t="s">
        <v>1678</v>
      </c>
      <c r="L1838" s="89">
        <v>43473</v>
      </c>
      <c r="O1838" s="55">
        <f t="shared" ca="1" si="826"/>
        <v>28</v>
      </c>
      <c r="P1838" s="55" t="str">
        <f t="shared" ca="1" si="827"/>
        <v>2019.7</v>
      </c>
      <c r="Q1838" s="1"/>
      <c r="R1838" s="1"/>
      <c r="S1838" s="1"/>
      <c r="T1838" s="1"/>
      <c r="U1838" s="1"/>
      <c r="V1838" s="1"/>
      <c r="W1838" s="1"/>
      <c r="X1838" s="1"/>
      <c r="Y1838" s="1"/>
    </row>
    <row r="1839" spans="1:25" hidden="1" x14ac:dyDescent="0.2">
      <c r="B1839" s="1" t="s">
        <v>1688</v>
      </c>
      <c r="C1839" s="1" t="s">
        <v>1688</v>
      </c>
      <c r="F1839" s="119" t="s">
        <v>1678</v>
      </c>
      <c r="G1839" s="119" t="s">
        <v>1678</v>
      </c>
      <c r="H1839" s="119" t="s">
        <v>1678</v>
      </c>
      <c r="L1839" s="89">
        <v>43474</v>
      </c>
      <c r="O1839" s="55">
        <f t="shared" ca="1" si="826"/>
        <v>28</v>
      </c>
      <c r="P1839" s="55" t="str">
        <f t="shared" ca="1" si="827"/>
        <v>2019.7</v>
      </c>
      <c r="Q1839" s="1"/>
      <c r="R1839" s="1"/>
      <c r="S1839" s="1"/>
      <c r="T1839" s="1"/>
      <c r="U1839" s="1"/>
      <c r="V1839" s="1"/>
      <c r="W1839" s="1"/>
      <c r="X1839" s="1"/>
      <c r="Y1839" s="1"/>
    </row>
    <row r="1840" spans="1:25" hidden="1" x14ac:dyDescent="0.2">
      <c r="B1840" s="1" t="s">
        <v>1688</v>
      </c>
      <c r="C1840" s="1" t="s">
        <v>1688</v>
      </c>
      <c r="F1840" s="119" t="s">
        <v>1678</v>
      </c>
      <c r="G1840" s="119" t="s">
        <v>1678</v>
      </c>
      <c r="H1840" s="119" t="s">
        <v>1678</v>
      </c>
      <c r="L1840" s="89">
        <v>43475</v>
      </c>
      <c r="O1840" s="55">
        <f t="shared" ca="1" si="826"/>
        <v>28</v>
      </c>
      <c r="P1840" s="55" t="str">
        <f t="shared" ca="1" si="827"/>
        <v>2019.7</v>
      </c>
      <c r="Q1840" s="1"/>
      <c r="R1840" s="1"/>
      <c r="S1840" s="1"/>
      <c r="T1840" s="1"/>
      <c r="U1840" s="1"/>
      <c r="V1840" s="1"/>
      <c r="W1840" s="1"/>
      <c r="X1840" s="1"/>
      <c r="Y1840" s="1"/>
    </row>
    <row r="1841" spans="2:25" hidden="1" x14ac:dyDescent="0.2">
      <c r="B1841" s="1" t="s">
        <v>1688</v>
      </c>
      <c r="C1841" s="1" t="s">
        <v>1688</v>
      </c>
      <c r="F1841" s="119" t="s">
        <v>1678</v>
      </c>
      <c r="G1841" s="119" t="s">
        <v>1678</v>
      </c>
      <c r="H1841" s="119" t="s">
        <v>1678</v>
      </c>
      <c r="L1841" s="89">
        <v>43476</v>
      </c>
      <c r="O1841" s="55">
        <f t="shared" ca="1" si="826"/>
        <v>28</v>
      </c>
      <c r="P1841" s="55" t="str">
        <f t="shared" ca="1" si="827"/>
        <v>2019.7</v>
      </c>
      <c r="Q1841" s="1"/>
      <c r="R1841" s="1"/>
      <c r="S1841" s="1"/>
      <c r="T1841" s="1"/>
      <c r="U1841" s="1"/>
      <c r="V1841" s="1"/>
      <c r="W1841" s="1"/>
      <c r="X1841" s="1"/>
      <c r="Y1841" s="1"/>
    </row>
    <row r="1842" spans="2:25" hidden="1" x14ac:dyDescent="0.2">
      <c r="B1842" s="1" t="s">
        <v>1688</v>
      </c>
      <c r="C1842" s="1" t="s">
        <v>1688</v>
      </c>
      <c r="F1842" s="119" t="s">
        <v>1678</v>
      </c>
      <c r="G1842" s="119" t="s">
        <v>1678</v>
      </c>
      <c r="H1842" s="119" t="s">
        <v>1678</v>
      </c>
      <c r="L1842" s="89">
        <v>43477</v>
      </c>
      <c r="O1842" s="55">
        <f t="shared" ca="1" si="826"/>
        <v>28</v>
      </c>
      <c r="P1842" s="55" t="str">
        <f t="shared" ca="1" si="827"/>
        <v>2019.7</v>
      </c>
      <c r="Q1842" s="1"/>
      <c r="R1842" s="1"/>
      <c r="S1842" s="1"/>
      <c r="T1842" s="1"/>
      <c r="U1842" s="1"/>
      <c r="V1842" s="1"/>
      <c r="W1842" s="1"/>
      <c r="X1842" s="1"/>
      <c r="Y1842" s="1"/>
    </row>
    <row r="1843" spans="2:25" hidden="1" x14ac:dyDescent="0.2">
      <c r="B1843" s="1" t="s">
        <v>1688</v>
      </c>
      <c r="C1843" s="1" t="s">
        <v>1688</v>
      </c>
      <c r="F1843" s="119" t="s">
        <v>1678</v>
      </c>
      <c r="G1843" s="119" t="s">
        <v>1678</v>
      </c>
      <c r="H1843" s="119" t="s">
        <v>1678</v>
      </c>
      <c r="L1843" s="89">
        <v>43478</v>
      </c>
      <c r="O1843" s="55">
        <f t="shared" ca="1" si="826"/>
        <v>28</v>
      </c>
      <c r="P1843" s="55" t="str">
        <f t="shared" ca="1" si="827"/>
        <v>2019.7</v>
      </c>
      <c r="Q1843" s="1"/>
      <c r="R1843" s="1"/>
      <c r="S1843" s="1"/>
      <c r="T1843" s="1"/>
      <c r="U1843" s="1"/>
      <c r="V1843" s="1"/>
      <c r="W1843" s="1"/>
      <c r="X1843" s="1"/>
      <c r="Y1843" s="1"/>
    </row>
    <row r="1844" spans="2:25" hidden="1" x14ac:dyDescent="0.2">
      <c r="B1844" s="1" t="s">
        <v>1688</v>
      </c>
      <c r="C1844" s="1" t="s">
        <v>1688</v>
      </c>
      <c r="F1844" s="119" t="s">
        <v>1678</v>
      </c>
      <c r="G1844" s="119" t="s">
        <v>1678</v>
      </c>
      <c r="H1844" s="119" t="s">
        <v>1678</v>
      </c>
      <c r="L1844" s="89">
        <v>43479</v>
      </c>
      <c r="O1844" s="55">
        <f t="shared" ca="1" si="826"/>
        <v>28</v>
      </c>
      <c r="P1844" s="55" t="str">
        <f t="shared" ca="1" si="827"/>
        <v>2019.7</v>
      </c>
      <c r="Q1844" s="1"/>
      <c r="R1844" s="1"/>
      <c r="S1844" s="1"/>
      <c r="T1844" s="1"/>
      <c r="U1844" s="1"/>
      <c r="V1844" s="1"/>
      <c r="W1844" s="1"/>
      <c r="X1844" s="1"/>
      <c r="Y1844" s="1"/>
    </row>
    <row r="1845" spans="2:25" hidden="1" x14ac:dyDescent="0.2">
      <c r="B1845" s="1" t="s">
        <v>1688</v>
      </c>
      <c r="C1845" s="1" t="s">
        <v>1688</v>
      </c>
      <c r="F1845" s="119" t="s">
        <v>1678</v>
      </c>
      <c r="G1845" s="119" t="s">
        <v>1678</v>
      </c>
      <c r="H1845" s="119" t="s">
        <v>1678</v>
      </c>
      <c r="L1845" s="89">
        <v>43480</v>
      </c>
      <c r="O1845" s="55">
        <f t="shared" ca="1" si="826"/>
        <v>28</v>
      </c>
      <c r="P1845" s="55" t="str">
        <f t="shared" ca="1" si="827"/>
        <v>2019.7</v>
      </c>
      <c r="Q1845" s="1"/>
      <c r="R1845" s="1"/>
      <c r="S1845" s="1"/>
      <c r="T1845" s="1"/>
      <c r="U1845" s="1"/>
      <c r="V1845" s="1"/>
      <c r="W1845" s="1"/>
      <c r="X1845" s="1"/>
      <c r="Y1845" s="1"/>
    </row>
    <row r="1846" spans="2:25" hidden="1" x14ac:dyDescent="0.2">
      <c r="B1846" s="1" t="s">
        <v>1688</v>
      </c>
      <c r="C1846" s="1" t="s">
        <v>1688</v>
      </c>
      <c r="F1846" s="119" t="s">
        <v>1678</v>
      </c>
      <c r="G1846" s="119" t="s">
        <v>1678</v>
      </c>
      <c r="H1846" s="119" t="s">
        <v>1678</v>
      </c>
      <c r="L1846" s="89">
        <v>43481</v>
      </c>
      <c r="O1846" s="55">
        <f t="shared" ca="1" si="826"/>
        <v>28</v>
      </c>
      <c r="P1846" s="55" t="str">
        <f t="shared" ca="1" si="827"/>
        <v>2019.7</v>
      </c>
      <c r="Q1846" s="1"/>
      <c r="R1846" s="1"/>
      <c r="S1846" s="1"/>
      <c r="T1846" s="1"/>
      <c r="U1846" s="1"/>
      <c r="V1846" s="1"/>
      <c r="W1846" s="1"/>
      <c r="X1846" s="1"/>
      <c r="Y1846" s="1"/>
    </row>
    <row r="1847" spans="2:25" hidden="1" x14ac:dyDescent="0.2">
      <c r="B1847" s="1" t="s">
        <v>1688</v>
      </c>
      <c r="C1847" s="1" t="s">
        <v>1688</v>
      </c>
      <c r="F1847" s="119" t="s">
        <v>1678</v>
      </c>
      <c r="G1847" s="119" t="s">
        <v>1678</v>
      </c>
      <c r="H1847" s="119" t="s">
        <v>1678</v>
      </c>
      <c r="L1847" s="89">
        <v>43482</v>
      </c>
      <c r="O1847" s="55">
        <f t="shared" ca="1" si="826"/>
        <v>28</v>
      </c>
      <c r="P1847" s="55" t="str">
        <f t="shared" ca="1" si="827"/>
        <v>2019.7</v>
      </c>
      <c r="Q1847" s="1"/>
      <c r="R1847" s="1"/>
      <c r="S1847" s="1"/>
      <c r="T1847" s="1"/>
      <c r="U1847" s="1"/>
      <c r="V1847" s="1"/>
      <c r="W1847" s="1"/>
      <c r="X1847" s="1"/>
      <c r="Y1847" s="1"/>
    </row>
    <row r="1848" spans="2:25" hidden="1" x14ac:dyDescent="0.2">
      <c r="B1848" s="1" t="s">
        <v>1688</v>
      </c>
      <c r="C1848" s="1" t="s">
        <v>1688</v>
      </c>
      <c r="F1848" s="119" t="s">
        <v>1678</v>
      </c>
      <c r="G1848" s="119" t="s">
        <v>1678</v>
      </c>
      <c r="H1848" s="119" t="s">
        <v>1678</v>
      </c>
      <c r="L1848" s="89">
        <v>43483</v>
      </c>
      <c r="O1848" s="55">
        <f t="shared" ca="1" si="826"/>
        <v>28</v>
      </c>
      <c r="P1848" s="55" t="str">
        <f t="shared" ca="1" si="827"/>
        <v>2019.7</v>
      </c>
      <c r="Q1848" s="1"/>
      <c r="R1848" s="1"/>
      <c r="S1848" s="1"/>
      <c r="T1848" s="1"/>
      <c r="U1848" s="1"/>
      <c r="V1848" s="1"/>
      <c r="W1848" s="1"/>
      <c r="X1848" s="1"/>
      <c r="Y1848" s="1"/>
    </row>
    <row r="1849" spans="2:25" hidden="1" x14ac:dyDescent="0.2">
      <c r="B1849" s="1" t="s">
        <v>1688</v>
      </c>
      <c r="C1849" s="1" t="s">
        <v>1688</v>
      </c>
      <c r="F1849" s="119" t="s">
        <v>1678</v>
      </c>
      <c r="G1849" s="119" t="s">
        <v>1678</v>
      </c>
      <c r="H1849" s="119" t="s">
        <v>1678</v>
      </c>
      <c r="L1849" s="89">
        <v>43484</v>
      </c>
      <c r="O1849" s="55">
        <f t="shared" ca="1" si="826"/>
        <v>28</v>
      </c>
      <c r="P1849" s="55" t="str">
        <f t="shared" ca="1" si="827"/>
        <v>2019.7</v>
      </c>
      <c r="Q1849" s="1"/>
      <c r="R1849" s="1"/>
      <c r="S1849" s="1"/>
      <c r="T1849" s="1"/>
      <c r="U1849" s="1"/>
      <c r="V1849" s="1"/>
      <c r="W1849" s="1"/>
      <c r="X1849" s="1"/>
      <c r="Y1849" s="1"/>
    </row>
    <row r="1850" spans="2:25" hidden="1" x14ac:dyDescent="0.2">
      <c r="B1850" s="1" t="s">
        <v>1688</v>
      </c>
      <c r="C1850" s="1" t="s">
        <v>1688</v>
      </c>
      <c r="F1850" s="119" t="s">
        <v>1678</v>
      </c>
      <c r="G1850" s="119" t="s">
        <v>1678</v>
      </c>
      <c r="H1850" s="119" t="s">
        <v>1678</v>
      </c>
      <c r="L1850" s="89">
        <v>43485</v>
      </c>
      <c r="O1850" s="55">
        <f t="shared" ca="1" si="826"/>
        <v>28</v>
      </c>
      <c r="P1850" s="55" t="str">
        <f t="shared" ca="1" si="827"/>
        <v>2019.7</v>
      </c>
      <c r="Q1850" s="1"/>
      <c r="R1850" s="1"/>
      <c r="S1850" s="1"/>
      <c r="T1850" s="1"/>
      <c r="U1850" s="1"/>
      <c r="V1850" s="1"/>
      <c r="W1850" s="1"/>
      <c r="X1850" s="1"/>
      <c r="Y1850" s="1"/>
    </row>
    <row r="1851" spans="2:25" hidden="1" x14ac:dyDescent="0.2">
      <c r="B1851" s="1" t="s">
        <v>1688</v>
      </c>
      <c r="C1851" s="1" t="s">
        <v>1688</v>
      </c>
      <c r="F1851" s="119" t="s">
        <v>1678</v>
      </c>
      <c r="G1851" s="119" t="s">
        <v>1678</v>
      </c>
      <c r="H1851" s="119" t="s">
        <v>1678</v>
      </c>
      <c r="L1851" s="89">
        <v>43486</v>
      </c>
      <c r="O1851" s="55">
        <f t="shared" ca="1" si="826"/>
        <v>28</v>
      </c>
      <c r="P1851" s="55" t="str">
        <f t="shared" ca="1" si="827"/>
        <v>2019.7</v>
      </c>
      <c r="Q1851" s="1"/>
      <c r="R1851" s="1"/>
      <c r="S1851" s="1"/>
      <c r="T1851" s="1"/>
      <c r="U1851" s="1"/>
      <c r="V1851" s="1"/>
      <c r="W1851" s="1"/>
      <c r="X1851" s="1"/>
      <c r="Y1851" s="1"/>
    </row>
    <row r="1852" spans="2:25" hidden="1" x14ac:dyDescent="0.2">
      <c r="B1852" s="1" t="s">
        <v>1688</v>
      </c>
      <c r="C1852" s="1" t="s">
        <v>1688</v>
      </c>
      <c r="F1852" s="119" t="s">
        <v>1678</v>
      </c>
      <c r="G1852" s="119" t="s">
        <v>1678</v>
      </c>
      <c r="H1852" s="119" t="s">
        <v>1678</v>
      </c>
      <c r="L1852" s="89">
        <v>43487</v>
      </c>
      <c r="O1852" s="55">
        <f t="shared" ca="1" si="826"/>
        <v>28</v>
      </c>
      <c r="P1852" s="55" t="str">
        <f t="shared" ca="1" si="827"/>
        <v>2019.7</v>
      </c>
      <c r="Q1852" s="1"/>
      <c r="R1852" s="1"/>
      <c r="S1852" s="1"/>
      <c r="T1852" s="1"/>
      <c r="U1852" s="1"/>
      <c r="V1852" s="1"/>
      <c r="W1852" s="1"/>
      <c r="X1852" s="1"/>
      <c r="Y1852" s="1"/>
    </row>
    <row r="1853" spans="2:25" hidden="1" x14ac:dyDescent="0.2">
      <c r="B1853" s="1" t="s">
        <v>1688</v>
      </c>
      <c r="C1853" s="1" t="s">
        <v>1688</v>
      </c>
      <c r="F1853" s="119" t="s">
        <v>1678</v>
      </c>
      <c r="G1853" s="119" t="s">
        <v>1678</v>
      </c>
      <c r="H1853" s="119" t="s">
        <v>1678</v>
      </c>
      <c r="L1853" s="89">
        <v>43488</v>
      </c>
      <c r="O1853" s="55">
        <f t="shared" ca="1" si="826"/>
        <v>28</v>
      </c>
      <c r="P1853" s="55" t="str">
        <f t="shared" ca="1" si="827"/>
        <v>2019.7</v>
      </c>
      <c r="Q1853" s="1"/>
      <c r="R1853" s="1"/>
      <c r="S1853" s="1"/>
      <c r="T1853" s="1"/>
      <c r="U1853" s="1"/>
      <c r="V1853" s="1"/>
      <c r="W1853" s="1"/>
      <c r="X1853" s="1"/>
      <c r="Y1853" s="1"/>
    </row>
    <row r="1854" spans="2:25" hidden="1" x14ac:dyDescent="0.2">
      <c r="B1854" s="1" t="s">
        <v>1688</v>
      </c>
      <c r="C1854" s="1" t="s">
        <v>1688</v>
      </c>
      <c r="F1854" s="119" t="s">
        <v>1678</v>
      </c>
      <c r="G1854" s="119" t="s">
        <v>1678</v>
      </c>
      <c r="H1854" s="119" t="s">
        <v>1678</v>
      </c>
      <c r="L1854" s="89">
        <v>43489</v>
      </c>
      <c r="O1854" s="55">
        <f t="shared" ca="1" si="826"/>
        <v>28</v>
      </c>
      <c r="P1854" s="55" t="str">
        <f t="shared" ca="1" si="827"/>
        <v>2019.7</v>
      </c>
      <c r="Q1854" s="1"/>
      <c r="R1854" s="1"/>
      <c r="S1854" s="1"/>
      <c r="T1854" s="1"/>
      <c r="U1854" s="1"/>
      <c r="V1854" s="1"/>
      <c r="W1854" s="1"/>
      <c r="X1854" s="1"/>
      <c r="Y1854" s="1"/>
    </row>
    <row r="1855" spans="2:25" hidden="1" x14ac:dyDescent="0.2">
      <c r="B1855" s="1" t="s">
        <v>1688</v>
      </c>
      <c r="C1855" s="1" t="s">
        <v>1688</v>
      </c>
      <c r="F1855" s="119" t="s">
        <v>1678</v>
      </c>
      <c r="G1855" s="119" t="s">
        <v>1678</v>
      </c>
      <c r="H1855" s="119" t="s">
        <v>1678</v>
      </c>
      <c r="L1855" s="89">
        <v>43490</v>
      </c>
      <c r="O1855" s="55">
        <f t="shared" ca="1" si="826"/>
        <v>28</v>
      </c>
      <c r="P1855" s="55" t="str">
        <f t="shared" ca="1" si="827"/>
        <v>2019.7</v>
      </c>
      <c r="Q1855" s="1"/>
      <c r="R1855" s="1"/>
      <c r="S1855" s="1"/>
      <c r="T1855" s="1"/>
      <c r="U1855" s="1"/>
      <c r="V1855" s="1"/>
      <c r="W1855" s="1"/>
      <c r="X1855" s="1"/>
      <c r="Y1855" s="1"/>
    </row>
    <row r="1856" spans="2:25" hidden="1" x14ac:dyDescent="0.2">
      <c r="B1856" s="1" t="s">
        <v>1688</v>
      </c>
      <c r="C1856" s="1" t="s">
        <v>1688</v>
      </c>
      <c r="F1856" s="119" t="s">
        <v>1678</v>
      </c>
      <c r="G1856" s="119" t="s">
        <v>1678</v>
      </c>
      <c r="H1856" s="119" t="s">
        <v>1678</v>
      </c>
      <c r="L1856" s="89">
        <v>43491</v>
      </c>
      <c r="O1856" s="55">
        <f t="shared" ca="1" si="826"/>
        <v>28</v>
      </c>
      <c r="P1856" s="55" t="str">
        <f t="shared" ca="1" si="827"/>
        <v>2019.7</v>
      </c>
      <c r="Q1856" s="1"/>
      <c r="R1856" s="1"/>
      <c r="S1856" s="1"/>
      <c r="T1856" s="1"/>
      <c r="U1856" s="1"/>
      <c r="V1856" s="1"/>
      <c r="W1856" s="1"/>
      <c r="X1856" s="1"/>
      <c r="Y1856" s="1"/>
    </row>
    <row r="1857" spans="2:25" hidden="1" x14ac:dyDescent="0.2">
      <c r="B1857" s="1" t="s">
        <v>1688</v>
      </c>
      <c r="C1857" s="1" t="s">
        <v>1688</v>
      </c>
      <c r="F1857" s="119" t="s">
        <v>1678</v>
      </c>
      <c r="G1857" s="119" t="s">
        <v>1678</v>
      </c>
      <c r="H1857" s="119" t="s">
        <v>1678</v>
      </c>
      <c r="L1857" s="89">
        <v>43492</v>
      </c>
      <c r="O1857" s="55">
        <f t="shared" ca="1" si="826"/>
        <v>28</v>
      </c>
      <c r="P1857" s="55" t="str">
        <f t="shared" ca="1" si="827"/>
        <v>2019.7</v>
      </c>
      <c r="Q1857" s="1"/>
      <c r="R1857" s="1"/>
      <c r="S1857" s="1"/>
      <c r="T1857" s="1"/>
      <c r="U1857" s="1"/>
      <c r="V1857" s="1"/>
      <c r="W1857" s="1"/>
      <c r="X1857" s="1"/>
      <c r="Y1857" s="1"/>
    </row>
    <row r="1858" spans="2:25" hidden="1" x14ac:dyDescent="0.2">
      <c r="B1858" s="1" t="s">
        <v>1688</v>
      </c>
      <c r="C1858" s="1" t="s">
        <v>1688</v>
      </c>
      <c r="F1858" s="119" t="s">
        <v>1678</v>
      </c>
      <c r="G1858" s="119" t="s">
        <v>1678</v>
      </c>
      <c r="H1858" s="119" t="s">
        <v>1678</v>
      </c>
      <c r="L1858" s="89">
        <v>43493</v>
      </c>
      <c r="O1858" s="55">
        <f t="shared" ca="1" si="826"/>
        <v>28</v>
      </c>
      <c r="P1858" s="55" t="str">
        <f t="shared" ca="1" si="827"/>
        <v>2019.7</v>
      </c>
      <c r="Q1858" s="1"/>
      <c r="R1858" s="1"/>
      <c r="S1858" s="1"/>
      <c r="T1858" s="1"/>
      <c r="U1858" s="1"/>
      <c r="V1858" s="1"/>
      <c r="W1858" s="1"/>
      <c r="X1858" s="1"/>
      <c r="Y1858" s="1"/>
    </row>
    <row r="1859" spans="2:25" hidden="1" x14ac:dyDescent="0.2">
      <c r="B1859" s="1" t="s">
        <v>1688</v>
      </c>
      <c r="C1859" s="1" t="s">
        <v>1688</v>
      </c>
      <c r="F1859" s="119" t="s">
        <v>1678</v>
      </c>
      <c r="G1859" s="119" t="s">
        <v>1678</v>
      </c>
      <c r="H1859" s="119" t="s">
        <v>1678</v>
      </c>
      <c r="L1859" s="89">
        <v>43494</v>
      </c>
      <c r="O1859" s="55">
        <f t="shared" ca="1" si="826"/>
        <v>28</v>
      </c>
      <c r="P1859" s="55" t="str">
        <f t="shared" ca="1" si="827"/>
        <v>2019.7</v>
      </c>
      <c r="Q1859" s="1"/>
      <c r="R1859" s="1"/>
      <c r="S1859" s="1"/>
      <c r="T1859" s="1"/>
      <c r="U1859" s="1"/>
      <c r="V1859" s="1"/>
      <c r="W1859" s="1"/>
      <c r="X1859" s="1"/>
      <c r="Y1859" s="1"/>
    </row>
    <row r="1860" spans="2:25" hidden="1" x14ac:dyDescent="0.2">
      <c r="B1860" s="1" t="s">
        <v>1688</v>
      </c>
      <c r="C1860" s="1" t="s">
        <v>1688</v>
      </c>
      <c r="F1860" s="119" t="s">
        <v>1678</v>
      </c>
      <c r="G1860" s="119" t="s">
        <v>1678</v>
      </c>
      <c r="H1860" s="119" t="s">
        <v>1678</v>
      </c>
      <c r="L1860" s="89">
        <v>43495</v>
      </c>
      <c r="O1860" s="55">
        <f t="shared" ca="1" si="826"/>
        <v>28</v>
      </c>
      <c r="P1860" s="55" t="str">
        <f t="shared" ca="1" si="827"/>
        <v>2019.7</v>
      </c>
      <c r="Q1860" s="1"/>
      <c r="R1860" s="1"/>
      <c r="S1860" s="1"/>
      <c r="T1860" s="1"/>
      <c r="U1860" s="1"/>
      <c r="V1860" s="1"/>
      <c r="W1860" s="1"/>
      <c r="X1860" s="1"/>
      <c r="Y1860" s="1"/>
    </row>
    <row r="1861" spans="2:25" hidden="1" x14ac:dyDescent="0.2">
      <c r="B1861" s="1" t="s">
        <v>1688</v>
      </c>
      <c r="C1861" s="1" t="s">
        <v>1688</v>
      </c>
      <c r="F1861" s="119" t="s">
        <v>1678</v>
      </c>
      <c r="G1861" s="119" t="s">
        <v>1678</v>
      </c>
      <c r="H1861" s="119" t="s">
        <v>1678</v>
      </c>
      <c r="L1861" s="89">
        <v>43496</v>
      </c>
      <c r="O1861" s="55">
        <f t="shared" ca="1" si="826"/>
        <v>28</v>
      </c>
      <c r="P1861" s="55" t="str">
        <f t="shared" ca="1" si="827"/>
        <v>2019.7</v>
      </c>
      <c r="Q1861" s="1"/>
      <c r="R1861" s="1"/>
      <c r="S1861" s="1"/>
      <c r="T1861" s="1"/>
      <c r="U1861" s="1"/>
      <c r="V1861" s="1"/>
      <c r="W1861" s="1"/>
      <c r="X1861" s="1"/>
      <c r="Y1861" s="1"/>
    </row>
    <row r="1862" spans="2:25" hidden="1" x14ac:dyDescent="0.2">
      <c r="B1862" s="1" t="s">
        <v>1688</v>
      </c>
      <c r="C1862" s="1" t="s">
        <v>1688</v>
      </c>
      <c r="F1862" s="119" t="s">
        <v>1678</v>
      </c>
      <c r="G1862" s="119" t="s">
        <v>1678</v>
      </c>
      <c r="H1862" s="119" t="s">
        <v>1678</v>
      </c>
      <c r="L1862" s="89">
        <v>43497</v>
      </c>
      <c r="O1862" s="55">
        <f t="shared" ca="1" si="826"/>
        <v>28</v>
      </c>
      <c r="P1862" s="55" t="str">
        <f t="shared" ca="1" si="827"/>
        <v>2019.7</v>
      </c>
      <c r="Q1862" s="1"/>
      <c r="R1862" s="1"/>
      <c r="S1862" s="1"/>
      <c r="T1862" s="1"/>
      <c r="U1862" s="1"/>
      <c r="V1862" s="1"/>
      <c r="W1862" s="1"/>
      <c r="X1862" s="1"/>
      <c r="Y1862" s="1"/>
    </row>
    <row r="1863" spans="2:25" hidden="1" x14ac:dyDescent="0.2">
      <c r="B1863" s="1" t="s">
        <v>1688</v>
      </c>
      <c r="C1863" s="1" t="s">
        <v>1688</v>
      </c>
      <c r="F1863" s="119" t="s">
        <v>1678</v>
      </c>
      <c r="G1863" s="119" t="s">
        <v>1678</v>
      </c>
      <c r="H1863" s="119" t="s">
        <v>1678</v>
      </c>
      <c r="L1863" s="89">
        <v>43498</v>
      </c>
      <c r="O1863" s="55">
        <f t="shared" ca="1" si="826"/>
        <v>28</v>
      </c>
      <c r="P1863" s="55" t="str">
        <f t="shared" ca="1" si="827"/>
        <v>2019.7</v>
      </c>
      <c r="Q1863" s="1"/>
      <c r="R1863" s="1"/>
      <c r="S1863" s="1"/>
      <c r="T1863" s="1"/>
      <c r="U1863" s="1"/>
      <c r="V1863" s="1"/>
      <c r="W1863" s="1"/>
      <c r="X1863" s="1"/>
      <c r="Y1863" s="1"/>
    </row>
    <row r="1864" spans="2:25" hidden="1" x14ac:dyDescent="0.2">
      <c r="B1864" s="1" t="s">
        <v>1688</v>
      </c>
      <c r="C1864" s="1" t="s">
        <v>1688</v>
      </c>
      <c r="F1864" s="119" t="s">
        <v>1678</v>
      </c>
      <c r="G1864" s="119" t="s">
        <v>1678</v>
      </c>
      <c r="H1864" s="119" t="s">
        <v>1678</v>
      </c>
      <c r="L1864" s="89">
        <v>43499</v>
      </c>
      <c r="O1864" s="55">
        <f t="shared" ca="1" si="826"/>
        <v>28</v>
      </c>
      <c r="P1864" s="55" t="str">
        <f t="shared" ca="1" si="827"/>
        <v>2019.7</v>
      </c>
      <c r="Q1864" s="1"/>
      <c r="R1864" s="1"/>
      <c r="S1864" s="1"/>
      <c r="T1864" s="1"/>
      <c r="U1864" s="1"/>
      <c r="V1864" s="1"/>
      <c r="W1864" s="1"/>
      <c r="X1864" s="1"/>
      <c r="Y1864" s="1"/>
    </row>
    <row r="1865" spans="2:25" hidden="1" x14ac:dyDescent="0.2">
      <c r="B1865" s="1" t="s">
        <v>1688</v>
      </c>
      <c r="C1865" s="1" t="s">
        <v>1688</v>
      </c>
      <c r="F1865" s="119" t="s">
        <v>1678</v>
      </c>
      <c r="G1865" s="119" t="s">
        <v>1678</v>
      </c>
      <c r="H1865" s="119" t="s">
        <v>1678</v>
      </c>
      <c r="L1865" s="89">
        <v>43500</v>
      </c>
      <c r="O1865" s="55">
        <f t="shared" ca="1" si="826"/>
        <v>28</v>
      </c>
      <c r="P1865" s="55" t="str">
        <f t="shared" ca="1" si="827"/>
        <v>2019.7</v>
      </c>
      <c r="Q1865" s="1"/>
      <c r="R1865" s="1"/>
      <c r="S1865" s="1"/>
      <c r="T1865" s="1"/>
      <c r="U1865" s="1"/>
      <c r="V1865" s="1"/>
      <c r="W1865" s="1"/>
      <c r="X1865" s="1"/>
      <c r="Y1865" s="1"/>
    </row>
    <row r="1866" spans="2:25" hidden="1" x14ac:dyDescent="0.2">
      <c r="B1866" s="1" t="s">
        <v>1688</v>
      </c>
      <c r="C1866" s="1" t="s">
        <v>1688</v>
      </c>
      <c r="F1866" s="119" t="s">
        <v>1678</v>
      </c>
      <c r="G1866" s="119" t="s">
        <v>1678</v>
      </c>
      <c r="H1866" s="119" t="s">
        <v>1678</v>
      </c>
      <c r="L1866" s="89">
        <v>43501</v>
      </c>
      <c r="O1866" s="55">
        <f t="shared" ca="1" si="826"/>
        <v>28</v>
      </c>
      <c r="P1866" s="55" t="str">
        <f t="shared" ca="1" si="827"/>
        <v>2019.7</v>
      </c>
      <c r="Q1866" s="1"/>
      <c r="R1866" s="1"/>
      <c r="S1866" s="1"/>
      <c r="T1866" s="1"/>
      <c r="U1866" s="1"/>
      <c r="V1866" s="1"/>
      <c r="W1866" s="1"/>
      <c r="X1866" s="1"/>
      <c r="Y1866" s="1"/>
    </row>
    <row r="1867" spans="2:25" hidden="1" x14ac:dyDescent="0.2">
      <c r="B1867" s="1" t="s">
        <v>1688</v>
      </c>
      <c r="C1867" s="1" t="s">
        <v>1688</v>
      </c>
      <c r="F1867" s="119" t="s">
        <v>1678</v>
      </c>
      <c r="G1867" s="119" t="s">
        <v>1678</v>
      </c>
      <c r="H1867" s="119" t="s">
        <v>1678</v>
      </c>
      <c r="L1867" s="89">
        <v>43502</v>
      </c>
      <c r="O1867" s="55">
        <f t="shared" ca="1" si="826"/>
        <v>28</v>
      </c>
      <c r="P1867" s="55" t="str">
        <f t="shared" ca="1" si="827"/>
        <v>2019.7</v>
      </c>
      <c r="Q1867" s="1"/>
      <c r="R1867" s="1"/>
      <c r="S1867" s="1"/>
      <c r="T1867" s="1"/>
      <c r="U1867" s="1"/>
      <c r="V1867" s="1"/>
      <c r="W1867" s="1"/>
      <c r="X1867" s="1"/>
      <c r="Y1867" s="1"/>
    </row>
    <row r="1868" spans="2:25" hidden="1" x14ac:dyDescent="0.2">
      <c r="B1868" s="1" t="s">
        <v>1688</v>
      </c>
      <c r="C1868" s="1" t="s">
        <v>1688</v>
      </c>
      <c r="F1868" s="119" t="s">
        <v>1678</v>
      </c>
      <c r="G1868" s="119" t="s">
        <v>1678</v>
      </c>
      <c r="H1868" s="119" t="s">
        <v>1678</v>
      </c>
      <c r="L1868" s="89">
        <v>43503</v>
      </c>
      <c r="O1868" s="55">
        <f t="shared" ca="1" si="826"/>
        <v>28</v>
      </c>
      <c r="P1868" s="55" t="str">
        <f t="shared" ca="1" si="827"/>
        <v>2019.7</v>
      </c>
      <c r="Q1868" s="1"/>
      <c r="R1868" s="1"/>
      <c r="S1868" s="1"/>
      <c r="T1868" s="1"/>
      <c r="U1868" s="1"/>
      <c r="V1868" s="1"/>
      <c r="W1868" s="1"/>
      <c r="X1868" s="1"/>
      <c r="Y1868" s="1"/>
    </row>
    <row r="1869" spans="2:25" hidden="1" x14ac:dyDescent="0.2">
      <c r="B1869" s="1" t="s">
        <v>1688</v>
      </c>
      <c r="C1869" s="1" t="s">
        <v>1688</v>
      </c>
      <c r="F1869" s="119" t="s">
        <v>1678</v>
      </c>
      <c r="G1869" s="119" t="s">
        <v>1678</v>
      </c>
      <c r="H1869" s="119" t="s">
        <v>1678</v>
      </c>
      <c r="L1869" s="89">
        <v>43504</v>
      </c>
      <c r="O1869" s="55">
        <f t="shared" ca="1" si="826"/>
        <v>28</v>
      </c>
      <c r="P1869" s="55" t="str">
        <f t="shared" ca="1" si="827"/>
        <v>2019.7</v>
      </c>
      <c r="Q1869" s="1"/>
      <c r="R1869" s="1"/>
      <c r="S1869" s="1"/>
      <c r="T1869" s="1"/>
      <c r="U1869" s="1"/>
      <c r="V1869" s="1"/>
      <c r="W1869" s="1"/>
      <c r="X1869" s="1"/>
      <c r="Y1869" s="1"/>
    </row>
    <row r="1870" spans="2:25" hidden="1" x14ac:dyDescent="0.2">
      <c r="B1870" s="1" t="s">
        <v>1688</v>
      </c>
      <c r="C1870" s="1" t="s">
        <v>1688</v>
      </c>
      <c r="F1870" s="119" t="s">
        <v>1678</v>
      </c>
      <c r="G1870" s="119" t="s">
        <v>1678</v>
      </c>
      <c r="H1870" s="119" t="s">
        <v>1678</v>
      </c>
      <c r="L1870" s="89">
        <v>43505</v>
      </c>
      <c r="O1870" s="55">
        <f t="shared" ca="1" si="826"/>
        <v>28</v>
      </c>
      <c r="P1870" s="55" t="str">
        <f t="shared" ca="1" si="827"/>
        <v>2019.7</v>
      </c>
      <c r="Q1870" s="1"/>
      <c r="R1870" s="1"/>
      <c r="S1870" s="1"/>
      <c r="T1870" s="1"/>
      <c r="U1870" s="1"/>
      <c r="V1870" s="1"/>
      <c r="W1870" s="1"/>
      <c r="X1870" s="1"/>
      <c r="Y1870" s="1"/>
    </row>
    <row r="1871" spans="2:25" hidden="1" x14ac:dyDescent="0.2">
      <c r="B1871" s="1" t="s">
        <v>1688</v>
      </c>
      <c r="C1871" s="1" t="s">
        <v>1688</v>
      </c>
      <c r="F1871" s="119" t="s">
        <v>1678</v>
      </c>
      <c r="G1871" s="119" t="s">
        <v>1678</v>
      </c>
      <c r="H1871" s="119" t="s">
        <v>1678</v>
      </c>
      <c r="L1871" s="89">
        <v>43506</v>
      </c>
      <c r="O1871" s="55">
        <f t="shared" ca="1" si="826"/>
        <v>28</v>
      </c>
      <c r="P1871" s="55" t="str">
        <f t="shared" ca="1" si="827"/>
        <v>2019.7</v>
      </c>
      <c r="Q1871" s="1"/>
      <c r="R1871" s="1"/>
      <c r="S1871" s="1"/>
      <c r="T1871" s="1"/>
      <c r="U1871" s="1"/>
      <c r="V1871" s="1"/>
      <c r="W1871" s="1"/>
      <c r="X1871" s="1"/>
      <c r="Y1871" s="1"/>
    </row>
    <row r="1872" spans="2:25" hidden="1" x14ac:dyDescent="0.2">
      <c r="B1872" s="1" t="s">
        <v>1688</v>
      </c>
      <c r="C1872" s="1" t="s">
        <v>1688</v>
      </c>
      <c r="F1872" s="119" t="s">
        <v>1678</v>
      </c>
      <c r="G1872" s="119" t="s">
        <v>1678</v>
      </c>
      <c r="H1872" s="119" t="s">
        <v>1678</v>
      </c>
      <c r="L1872" s="89">
        <v>43507</v>
      </c>
      <c r="O1872" s="55">
        <f t="shared" ca="1" si="826"/>
        <v>28</v>
      </c>
      <c r="P1872" s="55" t="str">
        <f t="shared" ca="1" si="827"/>
        <v>2019.7</v>
      </c>
      <c r="Q1872" s="1"/>
      <c r="R1872" s="1"/>
      <c r="S1872" s="1"/>
      <c r="T1872" s="1"/>
      <c r="U1872" s="1"/>
      <c r="V1872" s="1"/>
      <c r="W1872" s="1"/>
      <c r="X1872" s="1"/>
      <c r="Y1872" s="1"/>
    </row>
    <row r="1873" spans="2:25" hidden="1" x14ac:dyDescent="0.2">
      <c r="B1873" s="1" t="s">
        <v>1688</v>
      </c>
      <c r="C1873" s="1" t="s">
        <v>1688</v>
      </c>
      <c r="F1873" s="119" t="s">
        <v>1678</v>
      </c>
      <c r="G1873" s="119" t="s">
        <v>1678</v>
      </c>
      <c r="H1873" s="119" t="s">
        <v>1678</v>
      </c>
      <c r="L1873" s="89">
        <v>43508</v>
      </c>
      <c r="O1873" s="55">
        <f t="shared" ca="1" si="826"/>
        <v>28</v>
      </c>
      <c r="P1873" s="55" t="str">
        <f t="shared" ca="1" si="827"/>
        <v>2019.7</v>
      </c>
      <c r="Q1873" s="1"/>
      <c r="R1873" s="1"/>
      <c r="S1873" s="1"/>
      <c r="T1873" s="1"/>
      <c r="U1873" s="1"/>
      <c r="V1873" s="1"/>
      <c r="W1873" s="1"/>
      <c r="X1873" s="1"/>
      <c r="Y1873" s="1"/>
    </row>
    <row r="1874" spans="2:25" hidden="1" x14ac:dyDescent="0.2">
      <c r="B1874" s="1" t="s">
        <v>1688</v>
      </c>
      <c r="C1874" s="1" t="s">
        <v>1688</v>
      </c>
      <c r="F1874" s="119" t="s">
        <v>1678</v>
      </c>
      <c r="G1874" s="119" t="s">
        <v>1678</v>
      </c>
      <c r="H1874" s="119" t="s">
        <v>1678</v>
      </c>
      <c r="L1874" s="89">
        <v>43509</v>
      </c>
      <c r="O1874" s="55">
        <f t="shared" ca="1" si="826"/>
        <v>28</v>
      </c>
      <c r="P1874" s="55" t="str">
        <f t="shared" ca="1" si="827"/>
        <v>2019.7</v>
      </c>
      <c r="Q1874" s="1"/>
      <c r="R1874" s="1"/>
      <c r="S1874" s="1"/>
      <c r="T1874" s="1"/>
      <c r="U1874" s="1"/>
      <c r="V1874" s="1"/>
      <c r="W1874" s="1"/>
      <c r="X1874" s="1"/>
      <c r="Y1874" s="1"/>
    </row>
    <row r="1875" spans="2:25" hidden="1" x14ac:dyDescent="0.2">
      <c r="B1875" s="1" t="s">
        <v>1688</v>
      </c>
      <c r="C1875" s="1" t="s">
        <v>1688</v>
      </c>
      <c r="F1875" s="119" t="s">
        <v>1678</v>
      </c>
      <c r="G1875" s="119" t="s">
        <v>1678</v>
      </c>
      <c r="H1875" s="119" t="s">
        <v>1678</v>
      </c>
      <c r="L1875" s="89">
        <v>43510</v>
      </c>
      <c r="O1875" s="55">
        <f t="shared" ca="1" si="826"/>
        <v>28</v>
      </c>
      <c r="P1875" s="55" t="str">
        <f t="shared" ca="1" si="827"/>
        <v>2019.7</v>
      </c>
      <c r="Q1875" s="1"/>
      <c r="R1875" s="1"/>
      <c r="S1875" s="1"/>
      <c r="T1875" s="1"/>
      <c r="U1875" s="1"/>
      <c r="V1875" s="1"/>
      <c r="W1875" s="1"/>
      <c r="X1875" s="1"/>
      <c r="Y1875" s="1"/>
    </row>
    <row r="1876" spans="2:25" hidden="1" x14ac:dyDescent="0.2">
      <c r="B1876" s="1" t="s">
        <v>1688</v>
      </c>
      <c r="C1876" s="1" t="s">
        <v>1688</v>
      </c>
      <c r="F1876" s="119" t="s">
        <v>1678</v>
      </c>
      <c r="G1876" s="119" t="s">
        <v>1678</v>
      </c>
      <c r="H1876" s="119" t="s">
        <v>1678</v>
      </c>
      <c r="L1876" s="89">
        <v>43511</v>
      </c>
      <c r="O1876" s="55">
        <f t="shared" ca="1" si="826"/>
        <v>28</v>
      </c>
      <c r="P1876" s="55" t="str">
        <f t="shared" ca="1" si="827"/>
        <v>2019.7</v>
      </c>
      <c r="Q1876" s="1"/>
      <c r="R1876" s="1"/>
      <c r="S1876" s="1"/>
      <c r="T1876" s="1"/>
      <c r="U1876" s="1"/>
      <c r="V1876" s="1"/>
      <c r="W1876" s="1"/>
      <c r="X1876" s="1"/>
      <c r="Y1876" s="1"/>
    </row>
    <row r="1877" spans="2:25" hidden="1" x14ac:dyDescent="0.2">
      <c r="B1877" s="1" t="s">
        <v>1688</v>
      </c>
      <c r="C1877" s="1" t="s">
        <v>1688</v>
      </c>
      <c r="F1877" s="119" t="s">
        <v>1678</v>
      </c>
      <c r="G1877" s="119" t="s">
        <v>1678</v>
      </c>
      <c r="H1877" s="119" t="s">
        <v>1678</v>
      </c>
      <c r="L1877" s="89">
        <v>43512</v>
      </c>
      <c r="O1877" s="55">
        <f t="shared" ca="1" si="826"/>
        <v>28</v>
      </c>
      <c r="P1877" s="55" t="str">
        <f t="shared" ca="1" si="827"/>
        <v>2019.7</v>
      </c>
      <c r="Q1877" s="1"/>
      <c r="R1877" s="1"/>
      <c r="S1877" s="1"/>
      <c r="T1877" s="1"/>
      <c r="U1877" s="1"/>
      <c r="V1877" s="1"/>
      <c r="W1877" s="1"/>
      <c r="X1877" s="1"/>
      <c r="Y1877" s="1"/>
    </row>
    <row r="1878" spans="2:25" hidden="1" x14ac:dyDescent="0.2">
      <c r="B1878" s="1" t="s">
        <v>1688</v>
      </c>
      <c r="C1878" s="1" t="s">
        <v>1688</v>
      </c>
      <c r="F1878" s="119" t="s">
        <v>1678</v>
      </c>
      <c r="G1878" s="119" t="s">
        <v>1678</v>
      </c>
      <c r="H1878" s="119" t="s">
        <v>1678</v>
      </c>
      <c r="L1878" s="89">
        <v>43513</v>
      </c>
      <c r="O1878" s="55">
        <f t="shared" ca="1" si="826"/>
        <v>28</v>
      </c>
      <c r="P1878" s="55" t="str">
        <f t="shared" ca="1" si="827"/>
        <v>2019.7</v>
      </c>
      <c r="Q1878" s="1"/>
      <c r="R1878" s="1"/>
      <c r="S1878" s="1"/>
      <c r="T1878" s="1"/>
      <c r="U1878" s="1"/>
      <c r="V1878" s="1"/>
      <c r="W1878" s="1"/>
      <c r="X1878" s="1"/>
      <c r="Y1878" s="1"/>
    </row>
    <row r="1879" spans="2:25" hidden="1" x14ac:dyDescent="0.2">
      <c r="B1879" s="1" t="s">
        <v>1688</v>
      </c>
      <c r="C1879" s="1" t="s">
        <v>1688</v>
      </c>
      <c r="F1879" s="119" t="s">
        <v>1678</v>
      </c>
      <c r="G1879" s="119" t="s">
        <v>1678</v>
      </c>
      <c r="H1879" s="119" t="s">
        <v>1678</v>
      </c>
      <c r="L1879" s="89">
        <v>43514</v>
      </c>
      <c r="O1879" s="55">
        <f t="shared" ca="1" si="826"/>
        <v>28</v>
      </c>
      <c r="P1879" s="55" t="str">
        <f t="shared" ca="1" si="827"/>
        <v>2019.7</v>
      </c>
      <c r="Q1879" s="1"/>
      <c r="R1879" s="1"/>
      <c r="S1879" s="1"/>
      <c r="T1879" s="1"/>
      <c r="U1879" s="1"/>
      <c r="V1879" s="1"/>
      <c r="W1879" s="1"/>
      <c r="X1879" s="1"/>
      <c r="Y1879" s="1"/>
    </row>
    <row r="1880" spans="2:25" hidden="1" x14ac:dyDescent="0.2">
      <c r="B1880" s="1" t="s">
        <v>1688</v>
      </c>
      <c r="C1880" s="1" t="s">
        <v>1688</v>
      </c>
      <c r="F1880" s="119" t="s">
        <v>1678</v>
      </c>
      <c r="G1880" s="119" t="s">
        <v>1678</v>
      </c>
      <c r="H1880" s="119" t="s">
        <v>1678</v>
      </c>
      <c r="L1880" s="89">
        <v>43515</v>
      </c>
      <c r="O1880" s="55">
        <f t="shared" ca="1" si="826"/>
        <v>28</v>
      </c>
      <c r="P1880" s="55" t="str">
        <f t="shared" ca="1" si="827"/>
        <v>2019.7</v>
      </c>
      <c r="Q1880" s="1"/>
      <c r="R1880" s="1"/>
      <c r="S1880" s="1"/>
      <c r="T1880" s="1"/>
      <c r="U1880" s="1"/>
      <c r="V1880" s="1"/>
      <c r="W1880" s="1"/>
      <c r="X1880" s="1"/>
      <c r="Y1880" s="1"/>
    </row>
    <row r="1881" spans="2:25" hidden="1" x14ac:dyDescent="0.2">
      <c r="B1881" s="1" t="s">
        <v>1688</v>
      </c>
      <c r="C1881" s="1" t="s">
        <v>1688</v>
      </c>
      <c r="F1881" s="119" t="s">
        <v>1678</v>
      </c>
      <c r="G1881" s="119" t="s">
        <v>1678</v>
      </c>
      <c r="H1881" s="119" t="s">
        <v>1678</v>
      </c>
      <c r="L1881" s="89">
        <v>43516</v>
      </c>
      <c r="O1881" s="55">
        <f t="shared" ca="1" si="826"/>
        <v>28</v>
      </c>
      <c r="P1881" s="55" t="str">
        <f t="shared" ca="1" si="827"/>
        <v>2019.7</v>
      </c>
      <c r="Q1881" s="1"/>
      <c r="R1881" s="1"/>
      <c r="S1881" s="1"/>
      <c r="T1881" s="1"/>
      <c r="U1881" s="1"/>
      <c r="V1881" s="1"/>
      <c r="W1881" s="1"/>
      <c r="X1881" s="1"/>
      <c r="Y1881" s="1"/>
    </row>
    <row r="1882" spans="2:25" hidden="1" x14ac:dyDescent="0.2">
      <c r="B1882" s="1" t="s">
        <v>1688</v>
      </c>
      <c r="C1882" s="1" t="s">
        <v>1688</v>
      </c>
      <c r="F1882" s="119" t="s">
        <v>1678</v>
      </c>
      <c r="G1882" s="119" t="s">
        <v>1678</v>
      </c>
      <c r="H1882" s="119" t="s">
        <v>1678</v>
      </c>
      <c r="L1882" s="89">
        <v>43517</v>
      </c>
      <c r="O1882" s="55">
        <f t="shared" ca="1" si="826"/>
        <v>28</v>
      </c>
      <c r="P1882" s="55" t="str">
        <f t="shared" ca="1" si="827"/>
        <v>2019.7</v>
      </c>
      <c r="Q1882" s="1"/>
      <c r="R1882" s="1"/>
      <c r="S1882" s="1"/>
      <c r="T1882" s="1"/>
      <c r="U1882" s="1"/>
      <c r="V1882" s="1"/>
      <c r="W1882" s="1"/>
      <c r="X1882" s="1"/>
      <c r="Y1882" s="1"/>
    </row>
    <row r="1883" spans="2:25" hidden="1" x14ac:dyDescent="0.2">
      <c r="B1883" s="1" t="s">
        <v>1688</v>
      </c>
      <c r="C1883" s="1" t="s">
        <v>1688</v>
      </c>
      <c r="F1883" s="119" t="s">
        <v>1678</v>
      </c>
      <c r="G1883" s="119" t="s">
        <v>1678</v>
      </c>
      <c r="H1883" s="119" t="s">
        <v>1678</v>
      </c>
      <c r="L1883" s="89">
        <v>43518</v>
      </c>
      <c r="O1883" s="55">
        <f t="shared" ca="1" si="826"/>
        <v>28</v>
      </c>
      <c r="P1883" s="55" t="str">
        <f t="shared" ca="1" si="827"/>
        <v>2019.7</v>
      </c>
      <c r="Q1883" s="1"/>
      <c r="R1883" s="1"/>
      <c r="S1883" s="1"/>
      <c r="T1883" s="1"/>
      <c r="U1883" s="1"/>
      <c r="V1883" s="1"/>
      <c r="W1883" s="1"/>
      <c r="X1883" s="1"/>
      <c r="Y1883" s="1"/>
    </row>
    <row r="1884" spans="2:25" hidden="1" x14ac:dyDescent="0.2">
      <c r="B1884" s="1" t="s">
        <v>1688</v>
      </c>
      <c r="C1884" s="1" t="s">
        <v>1688</v>
      </c>
      <c r="F1884" s="119" t="s">
        <v>1678</v>
      </c>
      <c r="G1884" s="119" t="s">
        <v>1678</v>
      </c>
      <c r="H1884" s="119" t="s">
        <v>1678</v>
      </c>
      <c r="L1884" s="89">
        <v>43519</v>
      </c>
      <c r="O1884" s="55">
        <f t="shared" ca="1" si="826"/>
        <v>28</v>
      </c>
      <c r="P1884" s="55" t="str">
        <f t="shared" ca="1" si="827"/>
        <v>2019.7</v>
      </c>
      <c r="Q1884" s="1"/>
      <c r="R1884" s="1"/>
      <c r="S1884" s="1"/>
      <c r="T1884" s="1"/>
      <c r="U1884" s="1"/>
      <c r="V1884" s="1"/>
      <c r="W1884" s="1"/>
      <c r="X1884" s="1"/>
      <c r="Y1884" s="1"/>
    </row>
    <row r="1885" spans="2:25" hidden="1" x14ac:dyDescent="0.2">
      <c r="B1885" s="1" t="s">
        <v>1688</v>
      </c>
      <c r="C1885" s="1" t="s">
        <v>1688</v>
      </c>
      <c r="F1885" s="119" t="s">
        <v>1678</v>
      </c>
      <c r="G1885" s="119" t="s">
        <v>1678</v>
      </c>
      <c r="H1885" s="119" t="s">
        <v>1678</v>
      </c>
      <c r="L1885" s="89">
        <v>43520</v>
      </c>
      <c r="O1885" s="55">
        <f t="shared" ca="1" si="826"/>
        <v>28</v>
      </c>
      <c r="P1885" s="55" t="str">
        <f t="shared" ca="1" si="827"/>
        <v>2019.7</v>
      </c>
      <c r="Q1885" s="1"/>
      <c r="R1885" s="1"/>
      <c r="S1885" s="1"/>
      <c r="T1885" s="1"/>
      <c r="U1885" s="1"/>
      <c r="V1885" s="1"/>
      <c r="W1885" s="1"/>
      <c r="X1885" s="1"/>
      <c r="Y1885" s="1"/>
    </row>
    <row r="1886" spans="2:25" hidden="1" x14ac:dyDescent="0.2">
      <c r="B1886" s="1" t="s">
        <v>1688</v>
      </c>
      <c r="C1886" s="1" t="s">
        <v>1688</v>
      </c>
      <c r="F1886" s="119" t="s">
        <v>1678</v>
      </c>
      <c r="G1886" s="119" t="s">
        <v>1678</v>
      </c>
      <c r="H1886" s="119" t="s">
        <v>1678</v>
      </c>
      <c r="L1886" s="89">
        <v>43521</v>
      </c>
      <c r="O1886" s="55">
        <f t="shared" ca="1" si="826"/>
        <v>28</v>
      </c>
      <c r="P1886" s="55" t="str">
        <f t="shared" ca="1" si="827"/>
        <v>2019.7</v>
      </c>
      <c r="Q1886" s="1"/>
      <c r="R1886" s="1"/>
      <c r="S1886" s="1"/>
      <c r="T1886" s="1"/>
      <c r="U1886" s="1"/>
      <c r="V1886" s="1"/>
      <c r="W1886" s="1"/>
      <c r="X1886" s="1"/>
      <c r="Y1886" s="1"/>
    </row>
    <row r="1887" spans="2:25" hidden="1" x14ac:dyDescent="0.2">
      <c r="B1887" s="1" t="s">
        <v>1688</v>
      </c>
      <c r="C1887" s="1" t="s">
        <v>1688</v>
      </c>
      <c r="F1887" s="119" t="s">
        <v>1678</v>
      </c>
      <c r="G1887" s="119" t="s">
        <v>1678</v>
      </c>
      <c r="H1887" s="119" t="s">
        <v>1678</v>
      </c>
      <c r="L1887" s="89">
        <v>43522</v>
      </c>
      <c r="O1887" s="55">
        <f t="shared" ca="1" si="826"/>
        <v>28</v>
      </c>
      <c r="P1887" s="55" t="str">
        <f t="shared" ca="1" si="827"/>
        <v>2019.7</v>
      </c>
      <c r="Q1887" s="1"/>
      <c r="R1887" s="1"/>
      <c r="S1887" s="1"/>
      <c r="T1887" s="1"/>
      <c r="U1887" s="1"/>
      <c r="V1887" s="1"/>
      <c r="W1887" s="1"/>
      <c r="X1887" s="1"/>
      <c r="Y1887" s="1"/>
    </row>
    <row r="1888" spans="2:25" hidden="1" x14ac:dyDescent="0.2">
      <c r="B1888" s="1" t="s">
        <v>1688</v>
      </c>
      <c r="C1888" s="1" t="s">
        <v>1688</v>
      </c>
      <c r="F1888" s="119" t="s">
        <v>1678</v>
      </c>
      <c r="G1888" s="119" t="s">
        <v>1678</v>
      </c>
      <c r="H1888" s="119" t="s">
        <v>1678</v>
      </c>
      <c r="L1888" s="89">
        <v>43523</v>
      </c>
      <c r="O1888" s="55">
        <f t="shared" ca="1" si="826"/>
        <v>28</v>
      </c>
      <c r="P1888" s="55" t="str">
        <f t="shared" ca="1" si="827"/>
        <v>2019.7</v>
      </c>
      <c r="Q1888" s="1"/>
      <c r="R1888" s="1"/>
      <c r="S1888" s="1"/>
      <c r="T1888" s="1"/>
      <c r="U1888" s="1"/>
      <c r="V1888" s="1"/>
      <c r="W1888" s="1"/>
      <c r="X1888" s="1"/>
      <c r="Y1888" s="1"/>
    </row>
    <row r="1889" spans="2:25" hidden="1" x14ac:dyDescent="0.2">
      <c r="B1889" s="1" t="s">
        <v>1688</v>
      </c>
      <c r="C1889" s="1" t="s">
        <v>1688</v>
      </c>
      <c r="F1889" s="119" t="s">
        <v>1678</v>
      </c>
      <c r="G1889" s="119" t="s">
        <v>1678</v>
      </c>
      <c r="H1889" s="119" t="s">
        <v>1678</v>
      </c>
      <c r="L1889" s="89">
        <v>43524</v>
      </c>
      <c r="O1889" s="55">
        <f t="shared" ca="1" si="826"/>
        <v>28</v>
      </c>
      <c r="P1889" s="55" t="str">
        <f t="shared" ca="1" si="827"/>
        <v>2019.7</v>
      </c>
      <c r="Q1889" s="1"/>
      <c r="R1889" s="1"/>
      <c r="S1889" s="1"/>
      <c r="T1889" s="1"/>
      <c r="U1889" s="1"/>
      <c r="V1889" s="1"/>
      <c r="W1889" s="1"/>
      <c r="X1889" s="1"/>
      <c r="Y1889" s="1"/>
    </row>
    <row r="1890" spans="2:25" hidden="1" x14ac:dyDescent="0.2">
      <c r="B1890" s="1" t="s">
        <v>1688</v>
      </c>
      <c r="C1890" s="1" t="s">
        <v>1688</v>
      </c>
      <c r="F1890" s="119" t="s">
        <v>1678</v>
      </c>
      <c r="G1890" s="119" t="s">
        <v>1678</v>
      </c>
      <c r="H1890" s="119" t="s">
        <v>1678</v>
      </c>
      <c r="L1890" s="89">
        <v>43525</v>
      </c>
      <c r="O1890" s="55">
        <f t="shared" ca="1" si="826"/>
        <v>28</v>
      </c>
      <c r="P1890" s="55" t="str">
        <f t="shared" ca="1" si="827"/>
        <v>2019.7</v>
      </c>
      <c r="Q1890" s="1"/>
      <c r="R1890" s="1"/>
      <c r="S1890" s="1"/>
      <c r="T1890" s="1"/>
      <c r="U1890" s="1"/>
      <c r="V1890" s="1"/>
      <c r="W1890" s="1"/>
      <c r="X1890" s="1"/>
      <c r="Y1890" s="1"/>
    </row>
    <row r="1891" spans="2:25" hidden="1" x14ac:dyDescent="0.2">
      <c r="B1891" s="1" t="s">
        <v>1688</v>
      </c>
      <c r="C1891" s="1" t="s">
        <v>1688</v>
      </c>
      <c r="F1891" s="119" t="s">
        <v>1678</v>
      </c>
      <c r="G1891" s="119" t="s">
        <v>1678</v>
      </c>
      <c r="H1891" s="119" t="s">
        <v>1678</v>
      </c>
      <c r="L1891" s="89">
        <v>43526</v>
      </c>
      <c r="O1891" s="55">
        <f t="shared" ca="1" si="826"/>
        <v>28</v>
      </c>
      <c r="P1891" s="55" t="str">
        <f t="shared" ca="1" si="827"/>
        <v>2019.7</v>
      </c>
      <c r="Q1891" s="1"/>
      <c r="R1891" s="1"/>
      <c r="S1891" s="1"/>
      <c r="T1891" s="1"/>
      <c r="U1891" s="1"/>
      <c r="V1891" s="1"/>
      <c r="W1891" s="1"/>
      <c r="X1891" s="1"/>
      <c r="Y1891" s="1"/>
    </row>
    <row r="1892" spans="2:25" hidden="1" x14ac:dyDescent="0.2">
      <c r="B1892" s="1" t="s">
        <v>1688</v>
      </c>
      <c r="C1892" s="1" t="s">
        <v>1688</v>
      </c>
      <c r="F1892" s="119" t="s">
        <v>1678</v>
      </c>
      <c r="G1892" s="119" t="s">
        <v>1678</v>
      </c>
      <c r="H1892" s="119" t="s">
        <v>1678</v>
      </c>
      <c r="L1892" s="89">
        <v>43527</v>
      </c>
      <c r="O1892" s="55">
        <f t="shared" ca="1" si="826"/>
        <v>28</v>
      </c>
      <c r="P1892" s="55" t="str">
        <f t="shared" ca="1" si="827"/>
        <v>2019.7</v>
      </c>
      <c r="Q1892" s="1"/>
      <c r="R1892" s="1"/>
      <c r="S1892" s="1"/>
      <c r="T1892" s="1"/>
      <c r="U1892" s="1"/>
      <c r="V1892" s="1"/>
      <c r="W1892" s="1"/>
      <c r="X1892" s="1"/>
      <c r="Y1892" s="1"/>
    </row>
    <row r="1893" spans="2:25" hidden="1" x14ac:dyDescent="0.2">
      <c r="B1893" s="1" t="s">
        <v>1688</v>
      </c>
      <c r="C1893" s="1" t="s">
        <v>1688</v>
      </c>
      <c r="F1893" s="119" t="s">
        <v>1678</v>
      </c>
      <c r="G1893" s="119" t="s">
        <v>1678</v>
      </c>
      <c r="H1893" s="119" t="s">
        <v>1678</v>
      </c>
      <c r="L1893" s="89">
        <v>43528</v>
      </c>
      <c r="O1893" s="55">
        <f t="shared" ca="1" si="826"/>
        <v>28</v>
      </c>
      <c r="P1893" s="55" t="str">
        <f t="shared" ca="1" si="827"/>
        <v>2019.7</v>
      </c>
      <c r="Q1893" s="1"/>
      <c r="R1893" s="1"/>
      <c r="S1893" s="1"/>
      <c r="T1893" s="1"/>
      <c r="U1893" s="1"/>
      <c r="V1893" s="1"/>
      <c r="W1893" s="1"/>
      <c r="X1893" s="1"/>
      <c r="Y1893" s="1"/>
    </row>
    <row r="1894" spans="2:25" hidden="1" x14ac:dyDescent="0.2">
      <c r="B1894" s="1" t="s">
        <v>1688</v>
      </c>
      <c r="C1894" s="1" t="s">
        <v>1688</v>
      </c>
      <c r="F1894" s="119" t="s">
        <v>1678</v>
      </c>
      <c r="G1894" s="119" t="s">
        <v>1678</v>
      </c>
      <c r="H1894" s="119" t="s">
        <v>1678</v>
      </c>
      <c r="L1894" s="89">
        <v>43529</v>
      </c>
      <c r="O1894" s="55">
        <f t="shared" ca="1" si="826"/>
        <v>28</v>
      </c>
      <c r="P1894" s="55" t="str">
        <f t="shared" ca="1" si="827"/>
        <v>2019.7</v>
      </c>
      <c r="Q1894" s="1"/>
      <c r="R1894" s="1"/>
      <c r="S1894" s="1"/>
      <c r="T1894" s="1"/>
      <c r="U1894" s="1"/>
      <c r="V1894" s="1"/>
      <c r="W1894" s="1"/>
      <c r="X1894" s="1"/>
      <c r="Y1894" s="1"/>
    </row>
    <row r="1895" spans="2:25" hidden="1" x14ac:dyDescent="0.2">
      <c r="B1895" s="1" t="s">
        <v>1688</v>
      </c>
      <c r="C1895" s="1" t="s">
        <v>1688</v>
      </c>
      <c r="F1895" s="119" t="s">
        <v>1678</v>
      </c>
      <c r="G1895" s="119" t="s">
        <v>1678</v>
      </c>
      <c r="H1895" s="119" t="s">
        <v>1678</v>
      </c>
      <c r="L1895" s="89">
        <v>43530</v>
      </c>
      <c r="O1895" s="55">
        <f t="shared" ca="1" si="826"/>
        <v>28</v>
      </c>
      <c r="P1895" s="55" t="str">
        <f t="shared" ca="1" si="827"/>
        <v>2019.7</v>
      </c>
      <c r="Q1895" s="1"/>
      <c r="R1895" s="1"/>
      <c r="S1895" s="1"/>
      <c r="T1895" s="1"/>
      <c r="U1895" s="1"/>
      <c r="V1895" s="1"/>
      <c r="W1895" s="1"/>
      <c r="X1895" s="1"/>
      <c r="Y1895" s="1"/>
    </row>
    <row r="1896" spans="2:25" hidden="1" x14ac:dyDescent="0.2">
      <c r="B1896" s="1" t="s">
        <v>1688</v>
      </c>
      <c r="C1896" s="1" t="s">
        <v>1688</v>
      </c>
      <c r="F1896" s="119" t="s">
        <v>1678</v>
      </c>
      <c r="G1896" s="119" t="s">
        <v>1678</v>
      </c>
      <c r="H1896" s="119" t="s">
        <v>1678</v>
      </c>
      <c r="L1896" s="89">
        <v>43531</v>
      </c>
      <c r="O1896" s="55">
        <f t="shared" ref="O1896:O1959" ca="1" si="828">WEEKNUM(IF((L1896)&lt;$A$1825,$A$1825,(L1896)))</f>
        <v>28</v>
      </c>
      <c r="P1896" s="55" t="str">
        <f t="shared" ref="P1896:P1959" ca="1" si="829">YEAR(IF((L1896)&lt;$A$1825,$A$1825,(L1896)))&amp;"."&amp;MONTH(IF((L1896)&lt;$A$1825,$A$1825,(L1896)))</f>
        <v>2019.7</v>
      </c>
      <c r="Q1896" s="1"/>
      <c r="R1896" s="1"/>
      <c r="S1896" s="1"/>
      <c r="T1896" s="1"/>
      <c r="U1896" s="1"/>
      <c r="V1896" s="1"/>
      <c r="W1896" s="1"/>
      <c r="X1896" s="1"/>
      <c r="Y1896" s="1"/>
    </row>
    <row r="1897" spans="2:25" hidden="1" x14ac:dyDescent="0.2">
      <c r="B1897" s="1" t="s">
        <v>1688</v>
      </c>
      <c r="C1897" s="1" t="s">
        <v>1688</v>
      </c>
      <c r="F1897" s="119" t="s">
        <v>1678</v>
      </c>
      <c r="G1897" s="119" t="s">
        <v>1678</v>
      </c>
      <c r="H1897" s="119" t="s">
        <v>1678</v>
      </c>
      <c r="L1897" s="89">
        <v>43532</v>
      </c>
      <c r="O1897" s="55">
        <f t="shared" ca="1" si="828"/>
        <v>28</v>
      </c>
      <c r="P1897" s="55" t="str">
        <f t="shared" ca="1" si="829"/>
        <v>2019.7</v>
      </c>
      <c r="Q1897" s="1"/>
      <c r="R1897" s="1"/>
      <c r="S1897" s="1"/>
      <c r="T1897" s="1"/>
      <c r="U1897" s="1"/>
      <c r="V1897" s="1"/>
      <c r="W1897" s="1"/>
      <c r="X1897" s="1"/>
      <c r="Y1897" s="1"/>
    </row>
    <row r="1898" spans="2:25" hidden="1" x14ac:dyDescent="0.2">
      <c r="B1898" s="1" t="s">
        <v>1688</v>
      </c>
      <c r="C1898" s="1" t="s">
        <v>1688</v>
      </c>
      <c r="F1898" s="119" t="s">
        <v>1678</v>
      </c>
      <c r="G1898" s="119" t="s">
        <v>1678</v>
      </c>
      <c r="H1898" s="119" t="s">
        <v>1678</v>
      </c>
      <c r="L1898" s="89">
        <v>43533</v>
      </c>
      <c r="O1898" s="55">
        <f t="shared" ca="1" si="828"/>
        <v>28</v>
      </c>
      <c r="P1898" s="55" t="str">
        <f t="shared" ca="1" si="829"/>
        <v>2019.7</v>
      </c>
      <c r="Q1898" s="1"/>
      <c r="R1898" s="1"/>
      <c r="S1898" s="1"/>
      <c r="T1898" s="1"/>
      <c r="U1898" s="1"/>
      <c r="V1898" s="1"/>
      <c r="W1898" s="1"/>
      <c r="X1898" s="1"/>
      <c r="Y1898" s="1"/>
    </row>
    <row r="1899" spans="2:25" hidden="1" x14ac:dyDescent="0.2">
      <c r="B1899" s="1" t="s">
        <v>1688</v>
      </c>
      <c r="C1899" s="1" t="s">
        <v>1688</v>
      </c>
      <c r="F1899" s="119" t="s">
        <v>1678</v>
      </c>
      <c r="G1899" s="119" t="s">
        <v>1678</v>
      </c>
      <c r="H1899" s="119" t="s">
        <v>1678</v>
      </c>
      <c r="L1899" s="89">
        <v>43534</v>
      </c>
      <c r="O1899" s="55">
        <f t="shared" ca="1" si="828"/>
        <v>28</v>
      </c>
      <c r="P1899" s="55" t="str">
        <f t="shared" ca="1" si="829"/>
        <v>2019.7</v>
      </c>
      <c r="Q1899" s="1"/>
      <c r="R1899" s="1"/>
      <c r="S1899" s="1"/>
      <c r="T1899" s="1"/>
      <c r="U1899" s="1"/>
      <c r="V1899" s="1"/>
      <c r="W1899" s="1"/>
      <c r="X1899" s="1"/>
      <c r="Y1899" s="1"/>
    </row>
    <row r="1900" spans="2:25" hidden="1" x14ac:dyDescent="0.2">
      <c r="B1900" s="1" t="s">
        <v>1688</v>
      </c>
      <c r="C1900" s="1" t="s">
        <v>1688</v>
      </c>
      <c r="F1900" s="119" t="s">
        <v>1678</v>
      </c>
      <c r="G1900" s="119" t="s">
        <v>1678</v>
      </c>
      <c r="H1900" s="119" t="s">
        <v>1678</v>
      </c>
      <c r="L1900" s="89">
        <v>43535</v>
      </c>
      <c r="O1900" s="55">
        <f t="shared" ca="1" si="828"/>
        <v>28</v>
      </c>
      <c r="P1900" s="55" t="str">
        <f t="shared" ca="1" si="829"/>
        <v>2019.7</v>
      </c>
      <c r="Q1900" s="1"/>
      <c r="R1900" s="1"/>
      <c r="S1900" s="1"/>
      <c r="T1900" s="1"/>
      <c r="U1900" s="1"/>
      <c r="V1900" s="1"/>
      <c r="W1900" s="1"/>
      <c r="X1900" s="1"/>
      <c r="Y1900" s="1"/>
    </row>
    <row r="1901" spans="2:25" hidden="1" x14ac:dyDescent="0.2">
      <c r="B1901" s="1" t="s">
        <v>1688</v>
      </c>
      <c r="C1901" s="1" t="s">
        <v>1688</v>
      </c>
      <c r="F1901" s="119" t="s">
        <v>1678</v>
      </c>
      <c r="G1901" s="119" t="s">
        <v>1678</v>
      </c>
      <c r="H1901" s="119" t="s">
        <v>1678</v>
      </c>
      <c r="L1901" s="89">
        <v>43536</v>
      </c>
      <c r="O1901" s="55">
        <f t="shared" ca="1" si="828"/>
        <v>28</v>
      </c>
      <c r="P1901" s="55" t="str">
        <f t="shared" ca="1" si="829"/>
        <v>2019.7</v>
      </c>
      <c r="Q1901" s="1"/>
      <c r="R1901" s="1"/>
      <c r="S1901" s="1"/>
      <c r="T1901" s="1"/>
      <c r="U1901" s="1"/>
      <c r="V1901" s="1"/>
      <c r="W1901" s="1"/>
      <c r="X1901" s="1"/>
      <c r="Y1901" s="1"/>
    </row>
    <row r="1902" spans="2:25" hidden="1" x14ac:dyDescent="0.2">
      <c r="B1902" s="1" t="s">
        <v>1688</v>
      </c>
      <c r="C1902" s="1" t="s">
        <v>1688</v>
      </c>
      <c r="F1902" s="119" t="s">
        <v>1678</v>
      </c>
      <c r="G1902" s="119" t="s">
        <v>1678</v>
      </c>
      <c r="H1902" s="119" t="s">
        <v>1678</v>
      </c>
      <c r="L1902" s="89">
        <v>43537</v>
      </c>
      <c r="O1902" s="55">
        <f t="shared" ca="1" si="828"/>
        <v>28</v>
      </c>
      <c r="P1902" s="55" t="str">
        <f t="shared" ca="1" si="829"/>
        <v>2019.7</v>
      </c>
      <c r="Q1902" s="1"/>
      <c r="R1902" s="1"/>
      <c r="S1902" s="1"/>
      <c r="T1902" s="1"/>
      <c r="U1902" s="1"/>
      <c r="V1902" s="1"/>
      <c r="W1902" s="1"/>
      <c r="X1902" s="1"/>
      <c r="Y1902" s="1"/>
    </row>
    <row r="1903" spans="2:25" hidden="1" x14ac:dyDescent="0.2">
      <c r="B1903" s="1" t="s">
        <v>1688</v>
      </c>
      <c r="C1903" s="1" t="s">
        <v>1688</v>
      </c>
      <c r="F1903" s="119" t="s">
        <v>1678</v>
      </c>
      <c r="G1903" s="119" t="s">
        <v>1678</v>
      </c>
      <c r="H1903" s="119" t="s">
        <v>1678</v>
      </c>
      <c r="L1903" s="89">
        <v>43538</v>
      </c>
      <c r="O1903" s="55">
        <f t="shared" ca="1" si="828"/>
        <v>28</v>
      </c>
      <c r="P1903" s="55" t="str">
        <f t="shared" ca="1" si="829"/>
        <v>2019.7</v>
      </c>
      <c r="Q1903" s="1"/>
      <c r="R1903" s="1"/>
      <c r="S1903" s="1"/>
      <c r="T1903" s="1"/>
      <c r="U1903" s="1"/>
      <c r="V1903" s="1"/>
      <c r="W1903" s="1"/>
      <c r="X1903" s="1"/>
      <c r="Y1903" s="1"/>
    </row>
    <row r="1904" spans="2:25" hidden="1" x14ac:dyDescent="0.2">
      <c r="B1904" s="1" t="s">
        <v>1688</v>
      </c>
      <c r="C1904" s="1" t="s">
        <v>1688</v>
      </c>
      <c r="F1904" s="119" t="s">
        <v>1678</v>
      </c>
      <c r="G1904" s="119" t="s">
        <v>1678</v>
      </c>
      <c r="H1904" s="119" t="s">
        <v>1678</v>
      </c>
      <c r="L1904" s="89">
        <v>43539</v>
      </c>
      <c r="O1904" s="55">
        <f t="shared" ca="1" si="828"/>
        <v>28</v>
      </c>
      <c r="P1904" s="55" t="str">
        <f t="shared" ca="1" si="829"/>
        <v>2019.7</v>
      </c>
      <c r="Q1904" s="1"/>
      <c r="R1904" s="1"/>
      <c r="S1904" s="1"/>
      <c r="T1904" s="1"/>
      <c r="U1904" s="1"/>
      <c r="V1904" s="1"/>
      <c r="W1904" s="1"/>
      <c r="X1904" s="1"/>
      <c r="Y1904" s="1"/>
    </row>
    <row r="1905" spans="2:25" hidden="1" x14ac:dyDescent="0.2">
      <c r="B1905" s="1" t="s">
        <v>1688</v>
      </c>
      <c r="C1905" s="1" t="s">
        <v>1688</v>
      </c>
      <c r="F1905" s="119" t="s">
        <v>1678</v>
      </c>
      <c r="G1905" s="119" t="s">
        <v>1678</v>
      </c>
      <c r="H1905" s="119" t="s">
        <v>1678</v>
      </c>
      <c r="L1905" s="89">
        <v>43540</v>
      </c>
      <c r="O1905" s="55">
        <f t="shared" ca="1" si="828"/>
        <v>28</v>
      </c>
      <c r="P1905" s="55" t="str">
        <f t="shared" ca="1" si="829"/>
        <v>2019.7</v>
      </c>
      <c r="Q1905" s="1"/>
      <c r="R1905" s="1"/>
      <c r="S1905" s="1"/>
      <c r="T1905" s="1"/>
      <c r="U1905" s="1"/>
      <c r="V1905" s="1"/>
      <c r="W1905" s="1"/>
      <c r="X1905" s="1"/>
      <c r="Y1905" s="1"/>
    </row>
    <row r="1906" spans="2:25" hidden="1" x14ac:dyDescent="0.2">
      <c r="B1906" s="1" t="s">
        <v>1688</v>
      </c>
      <c r="C1906" s="1" t="s">
        <v>1688</v>
      </c>
      <c r="F1906" s="119" t="s">
        <v>1678</v>
      </c>
      <c r="G1906" s="119" t="s">
        <v>1678</v>
      </c>
      <c r="H1906" s="119" t="s">
        <v>1678</v>
      </c>
      <c r="L1906" s="89">
        <v>43541</v>
      </c>
      <c r="O1906" s="55">
        <f t="shared" ca="1" si="828"/>
        <v>28</v>
      </c>
      <c r="P1906" s="55" t="str">
        <f t="shared" ca="1" si="829"/>
        <v>2019.7</v>
      </c>
      <c r="Q1906" s="1"/>
      <c r="R1906" s="1"/>
      <c r="S1906" s="1"/>
      <c r="T1906" s="1"/>
      <c r="U1906" s="1"/>
      <c r="V1906" s="1"/>
      <c r="W1906" s="1"/>
      <c r="X1906" s="1"/>
      <c r="Y1906" s="1"/>
    </row>
    <row r="1907" spans="2:25" hidden="1" x14ac:dyDescent="0.2">
      <c r="B1907" s="1" t="s">
        <v>1688</v>
      </c>
      <c r="C1907" s="1" t="s">
        <v>1688</v>
      </c>
      <c r="F1907" s="119" t="s">
        <v>1678</v>
      </c>
      <c r="G1907" s="119" t="s">
        <v>1678</v>
      </c>
      <c r="H1907" s="119" t="s">
        <v>1678</v>
      </c>
      <c r="L1907" s="89">
        <v>43542</v>
      </c>
      <c r="O1907" s="55">
        <f t="shared" ca="1" si="828"/>
        <v>28</v>
      </c>
      <c r="P1907" s="55" t="str">
        <f t="shared" ca="1" si="829"/>
        <v>2019.7</v>
      </c>
      <c r="Q1907" s="1"/>
      <c r="R1907" s="1"/>
      <c r="S1907" s="1"/>
      <c r="T1907" s="1"/>
      <c r="U1907" s="1"/>
      <c r="V1907" s="1"/>
      <c r="W1907" s="1"/>
      <c r="X1907" s="1"/>
      <c r="Y1907" s="1"/>
    </row>
    <row r="1908" spans="2:25" hidden="1" x14ac:dyDescent="0.2">
      <c r="B1908" s="1" t="s">
        <v>1688</v>
      </c>
      <c r="C1908" s="1" t="s">
        <v>1688</v>
      </c>
      <c r="F1908" s="119" t="s">
        <v>1678</v>
      </c>
      <c r="G1908" s="119" t="s">
        <v>1678</v>
      </c>
      <c r="H1908" s="119" t="s">
        <v>1678</v>
      </c>
      <c r="L1908" s="89">
        <v>43543</v>
      </c>
      <c r="O1908" s="55">
        <f t="shared" ca="1" si="828"/>
        <v>28</v>
      </c>
      <c r="P1908" s="55" t="str">
        <f t="shared" ca="1" si="829"/>
        <v>2019.7</v>
      </c>
      <c r="Q1908" s="1"/>
      <c r="R1908" s="1"/>
      <c r="S1908" s="1"/>
      <c r="T1908" s="1"/>
      <c r="U1908" s="1"/>
      <c r="V1908" s="1"/>
      <c r="W1908" s="1"/>
      <c r="X1908" s="1"/>
      <c r="Y1908" s="1"/>
    </row>
    <row r="1909" spans="2:25" hidden="1" x14ac:dyDescent="0.2">
      <c r="B1909" s="1" t="s">
        <v>1688</v>
      </c>
      <c r="C1909" s="1" t="s">
        <v>1688</v>
      </c>
      <c r="F1909" s="119" t="s">
        <v>1678</v>
      </c>
      <c r="G1909" s="119" t="s">
        <v>1678</v>
      </c>
      <c r="H1909" s="119" t="s">
        <v>1678</v>
      </c>
      <c r="L1909" s="89">
        <v>43544</v>
      </c>
      <c r="O1909" s="55">
        <f t="shared" ca="1" si="828"/>
        <v>28</v>
      </c>
      <c r="P1909" s="55" t="str">
        <f t="shared" ca="1" si="829"/>
        <v>2019.7</v>
      </c>
      <c r="Q1909" s="1"/>
      <c r="R1909" s="1"/>
      <c r="S1909" s="1"/>
      <c r="T1909" s="1"/>
      <c r="U1909" s="1"/>
      <c r="V1909" s="1"/>
      <c r="W1909" s="1"/>
      <c r="X1909" s="1"/>
      <c r="Y1909" s="1"/>
    </row>
    <row r="1910" spans="2:25" hidden="1" x14ac:dyDescent="0.2">
      <c r="B1910" s="1" t="s">
        <v>1688</v>
      </c>
      <c r="C1910" s="1" t="s">
        <v>1688</v>
      </c>
      <c r="F1910" s="119" t="s">
        <v>1678</v>
      </c>
      <c r="G1910" s="119" t="s">
        <v>1678</v>
      </c>
      <c r="H1910" s="119" t="s">
        <v>1678</v>
      </c>
      <c r="L1910" s="89">
        <v>43545</v>
      </c>
      <c r="O1910" s="55">
        <f t="shared" ca="1" si="828"/>
        <v>28</v>
      </c>
      <c r="P1910" s="55" t="str">
        <f t="shared" ca="1" si="829"/>
        <v>2019.7</v>
      </c>
      <c r="Q1910" s="1"/>
      <c r="R1910" s="1"/>
      <c r="S1910" s="1"/>
      <c r="T1910" s="1"/>
      <c r="U1910" s="1"/>
      <c r="V1910" s="1"/>
      <c r="W1910" s="1"/>
      <c r="X1910" s="1"/>
      <c r="Y1910" s="1"/>
    </row>
    <row r="1911" spans="2:25" hidden="1" x14ac:dyDescent="0.2">
      <c r="B1911" s="1" t="s">
        <v>1688</v>
      </c>
      <c r="C1911" s="1" t="s">
        <v>1688</v>
      </c>
      <c r="F1911" s="119" t="s">
        <v>1678</v>
      </c>
      <c r="G1911" s="119" t="s">
        <v>1678</v>
      </c>
      <c r="H1911" s="119" t="s">
        <v>1678</v>
      </c>
      <c r="L1911" s="89">
        <v>43546</v>
      </c>
      <c r="O1911" s="55">
        <f t="shared" ca="1" si="828"/>
        <v>28</v>
      </c>
      <c r="P1911" s="55" t="str">
        <f t="shared" ca="1" si="829"/>
        <v>2019.7</v>
      </c>
      <c r="Q1911" s="1"/>
      <c r="R1911" s="1"/>
      <c r="S1911" s="1"/>
      <c r="T1911" s="1"/>
      <c r="U1911" s="1"/>
      <c r="V1911" s="1"/>
      <c r="W1911" s="1"/>
      <c r="X1911" s="1"/>
      <c r="Y1911" s="1"/>
    </row>
    <row r="1912" spans="2:25" hidden="1" x14ac:dyDescent="0.2">
      <c r="B1912" s="1" t="s">
        <v>1688</v>
      </c>
      <c r="C1912" s="1" t="s">
        <v>1688</v>
      </c>
      <c r="F1912" s="119" t="s">
        <v>1678</v>
      </c>
      <c r="G1912" s="119" t="s">
        <v>1678</v>
      </c>
      <c r="H1912" s="119" t="s">
        <v>1678</v>
      </c>
      <c r="L1912" s="89">
        <v>43547</v>
      </c>
      <c r="O1912" s="55">
        <f t="shared" ca="1" si="828"/>
        <v>28</v>
      </c>
      <c r="P1912" s="55" t="str">
        <f t="shared" ca="1" si="829"/>
        <v>2019.7</v>
      </c>
      <c r="Q1912" s="1"/>
      <c r="R1912" s="1"/>
      <c r="S1912" s="1"/>
      <c r="T1912" s="1"/>
      <c r="U1912" s="1"/>
      <c r="V1912" s="1"/>
      <c r="W1912" s="1"/>
      <c r="X1912" s="1"/>
      <c r="Y1912" s="1"/>
    </row>
    <row r="1913" spans="2:25" hidden="1" x14ac:dyDescent="0.2">
      <c r="B1913" s="1" t="s">
        <v>1688</v>
      </c>
      <c r="C1913" s="1" t="s">
        <v>1688</v>
      </c>
      <c r="F1913" s="119" t="s">
        <v>1678</v>
      </c>
      <c r="G1913" s="119" t="s">
        <v>1678</v>
      </c>
      <c r="H1913" s="119" t="s">
        <v>1678</v>
      </c>
      <c r="L1913" s="89">
        <v>43548</v>
      </c>
      <c r="O1913" s="55">
        <f t="shared" ca="1" si="828"/>
        <v>28</v>
      </c>
      <c r="P1913" s="55" t="str">
        <f t="shared" ca="1" si="829"/>
        <v>2019.7</v>
      </c>
      <c r="Q1913" s="1"/>
      <c r="R1913" s="1"/>
      <c r="S1913" s="1"/>
      <c r="T1913" s="1"/>
      <c r="U1913" s="1"/>
      <c r="V1913" s="1"/>
      <c r="W1913" s="1"/>
      <c r="X1913" s="1"/>
      <c r="Y1913" s="1"/>
    </row>
    <row r="1914" spans="2:25" hidden="1" x14ac:dyDescent="0.2">
      <c r="B1914" s="1" t="s">
        <v>1688</v>
      </c>
      <c r="C1914" s="1" t="s">
        <v>1688</v>
      </c>
      <c r="F1914" s="119" t="s">
        <v>1678</v>
      </c>
      <c r="G1914" s="119" t="s">
        <v>1678</v>
      </c>
      <c r="H1914" s="119" t="s">
        <v>1678</v>
      </c>
      <c r="L1914" s="89">
        <v>43549</v>
      </c>
      <c r="O1914" s="55">
        <f t="shared" ca="1" si="828"/>
        <v>28</v>
      </c>
      <c r="P1914" s="55" t="str">
        <f t="shared" ca="1" si="829"/>
        <v>2019.7</v>
      </c>
      <c r="Q1914" s="1"/>
      <c r="R1914" s="1"/>
      <c r="S1914" s="1"/>
      <c r="T1914" s="1"/>
      <c r="U1914" s="1"/>
      <c r="V1914" s="1"/>
      <c r="W1914" s="1"/>
      <c r="X1914" s="1"/>
      <c r="Y1914" s="1"/>
    </row>
    <row r="1915" spans="2:25" hidden="1" x14ac:dyDescent="0.2">
      <c r="B1915" s="1" t="s">
        <v>1688</v>
      </c>
      <c r="C1915" s="1" t="s">
        <v>1688</v>
      </c>
      <c r="F1915" s="119" t="s">
        <v>1678</v>
      </c>
      <c r="G1915" s="119" t="s">
        <v>1678</v>
      </c>
      <c r="H1915" s="119" t="s">
        <v>1678</v>
      </c>
      <c r="L1915" s="89">
        <v>43550</v>
      </c>
      <c r="O1915" s="55">
        <f t="shared" ca="1" si="828"/>
        <v>28</v>
      </c>
      <c r="P1915" s="55" t="str">
        <f t="shared" ca="1" si="829"/>
        <v>2019.7</v>
      </c>
      <c r="Q1915" s="1"/>
      <c r="R1915" s="1"/>
      <c r="S1915" s="1"/>
      <c r="T1915" s="1"/>
      <c r="U1915" s="1"/>
      <c r="V1915" s="1"/>
      <c r="W1915" s="1"/>
      <c r="X1915" s="1"/>
      <c r="Y1915" s="1"/>
    </row>
    <row r="1916" spans="2:25" hidden="1" x14ac:dyDescent="0.2">
      <c r="B1916" s="1" t="s">
        <v>1688</v>
      </c>
      <c r="C1916" s="1" t="s">
        <v>1688</v>
      </c>
      <c r="F1916" s="119" t="s">
        <v>1678</v>
      </c>
      <c r="G1916" s="119" t="s">
        <v>1678</v>
      </c>
      <c r="H1916" s="119" t="s">
        <v>1678</v>
      </c>
      <c r="L1916" s="89">
        <v>43551</v>
      </c>
      <c r="O1916" s="55">
        <f t="shared" ca="1" si="828"/>
        <v>28</v>
      </c>
      <c r="P1916" s="55" t="str">
        <f t="shared" ca="1" si="829"/>
        <v>2019.7</v>
      </c>
      <c r="Q1916" s="1"/>
      <c r="R1916" s="1"/>
      <c r="S1916" s="1"/>
      <c r="T1916" s="1"/>
      <c r="U1916" s="1"/>
      <c r="V1916" s="1"/>
      <c r="W1916" s="1"/>
      <c r="X1916" s="1"/>
      <c r="Y1916" s="1"/>
    </row>
    <row r="1917" spans="2:25" hidden="1" x14ac:dyDescent="0.2">
      <c r="B1917" s="1" t="s">
        <v>1688</v>
      </c>
      <c r="C1917" s="1" t="s">
        <v>1688</v>
      </c>
      <c r="F1917" s="119" t="s">
        <v>1678</v>
      </c>
      <c r="G1917" s="119" t="s">
        <v>1678</v>
      </c>
      <c r="H1917" s="119" t="s">
        <v>1678</v>
      </c>
      <c r="L1917" s="89">
        <v>43552</v>
      </c>
      <c r="O1917" s="55">
        <f t="shared" ca="1" si="828"/>
        <v>28</v>
      </c>
      <c r="P1917" s="55" t="str">
        <f t="shared" ca="1" si="829"/>
        <v>2019.7</v>
      </c>
      <c r="Q1917" s="1"/>
      <c r="R1917" s="1"/>
      <c r="S1917" s="1"/>
      <c r="T1917" s="1"/>
      <c r="U1917" s="1"/>
      <c r="V1917" s="1"/>
      <c r="W1917" s="1"/>
      <c r="X1917" s="1"/>
      <c r="Y1917" s="1"/>
    </row>
    <row r="1918" spans="2:25" hidden="1" x14ac:dyDescent="0.2">
      <c r="B1918" s="1" t="s">
        <v>1688</v>
      </c>
      <c r="C1918" s="1" t="s">
        <v>1688</v>
      </c>
      <c r="F1918" s="119" t="s">
        <v>1678</v>
      </c>
      <c r="G1918" s="119" t="s">
        <v>1678</v>
      </c>
      <c r="H1918" s="119" t="s">
        <v>1678</v>
      </c>
      <c r="L1918" s="89">
        <v>43553</v>
      </c>
      <c r="O1918" s="55">
        <f t="shared" ca="1" si="828"/>
        <v>28</v>
      </c>
      <c r="P1918" s="55" t="str">
        <f t="shared" ca="1" si="829"/>
        <v>2019.7</v>
      </c>
      <c r="Q1918" s="1"/>
      <c r="R1918" s="1"/>
      <c r="S1918" s="1"/>
      <c r="T1918" s="1"/>
      <c r="U1918" s="1"/>
      <c r="V1918" s="1"/>
      <c r="W1918" s="1"/>
      <c r="X1918" s="1"/>
      <c r="Y1918" s="1"/>
    </row>
    <row r="1919" spans="2:25" hidden="1" x14ac:dyDescent="0.2">
      <c r="B1919" s="1" t="s">
        <v>1688</v>
      </c>
      <c r="C1919" s="1" t="s">
        <v>1688</v>
      </c>
      <c r="F1919" s="119" t="s">
        <v>1678</v>
      </c>
      <c r="G1919" s="119" t="s">
        <v>1678</v>
      </c>
      <c r="H1919" s="119" t="s">
        <v>1678</v>
      </c>
      <c r="L1919" s="89">
        <v>43554</v>
      </c>
      <c r="O1919" s="55">
        <f t="shared" ca="1" si="828"/>
        <v>28</v>
      </c>
      <c r="P1919" s="55" t="str">
        <f t="shared" ca="1" si="829"/>
        <v>2019.7</v>
      </c>
      <c r="Q1919" s="1"/>
      <c r="R1919" s="1"/>
      <c r="S1919" s="1"/>
      <c r="T1919" s="1"/>
      <c r="U1919" s="1"/>
      <c r="V1919" s="1"/>
      <c r="W1919" s="1"/>
      <c r="X1919" s="1"/>
      <c r="Y1919" s="1"/>
    </row>
    <row r="1920" spans="2:25" hidden="1" x14ac:dyDescent="0.2">
      <c r="B1920" s="1" t="s">
        <v>1688</v>
      </c>
      <c r="C1920" s="1" t="s">
        <v>1688</v>
      </c>
      <c r="F1920" s="119" t="s">
        <v>1678</v>
      </c>
      <c r="G1920" s="119" t="s">
        <v>1678</v>
      </c>
      <c r="H1920" s="119" t="s">
        <v>1678</v>
      </c>
      <c r="L1920" s="89">
        <v>43555</v>
      </c>
      <c r="O1920" s="55">
        <f t="shared" ca="1" si="828"/>
        <v>28</v>
      </c>
      <c r="P1920" s="55" t="str">
        <f t="shared" ca="1" si="829"/>
        <v>2019.7</v>
      </c>
      <c r="Q1920" s="1"/>
      <c r="R1920" s="1"/>
      <c r="S1920" s="1"/>
      <c r="T1920" s="1"/>
      <c r="U1920" s="1"/>
      <c r="V1920" s="1"/>
      <c r="W1920" s="1"/>
      <c r="X1920" s="1"/>
      <c r="Y1920" s="1"/>
    </row>
    <row r="1921" spans="2:25" hidden="1" x14ac:dyDescent="0.2">
      <c r="B1921" s="1" t="s">
        <v>1688</v>
      </c>
      <c r="C1921" s="1" t="s">
        <v>1688</v>
      </c>
      <c r="F1921" s="119" t="s">
        <v>1678</v>
      </c>
      <c r="G1921" s="119" t="s">
        <v>1678</v>
      </c>
      <c r="H1921" s="119" t="s">
        <v>1678</v>
      </c>
      <c r="L1921" s="89">
        <v>43556</v>
      </c>
      <c r="O1921" s="55">
        <f t="shared" ca="1" si="828"/>
        <v>28</v>
      </c>
      <c r="P1921" s="55" t="str">
        <f t="shared" ca="1" si="829"/>
        <v>2019.7</v>
      </c>
      <c r="Q1921" s="1"/>
      <c r="R1921" s="1"/>
      <c r="S1921" s="1"/>
      <c r="T1921" s="1"/>
      <c r="U1921" s="1"/>
      <c r="V1921" s="1"/>
      <c r="W1921" s="1"/>
      <c r="X1921" s="1"/>
      <c r="Y1921" s="1"/>
    </row>
    <row r="1922" spans="2:25" hidden="1" x14ac:dyDescent="0.2">
      <c r="B1922" s="1" t="s">
        <v>1688</v>
      </c>
      <c r="C1922" s="1" t="s">
        <v>1688</v>
      </c>
      <c r="F1922" s="119" t="s">
        <v>1678</v>
      </c>
      <c r="G1922" s="119" t="s">
        <v>1678</v>
      </c>
      <c r="H1922" s="119" t="s">
        <v>1678</v>
      </c>
      <c r="L1922" s="89">
        <v>43557</v>
      </c>
      <c r="O1922" s="55">
        <f t="shared" ca="1" si="828"/>
        <v>28</v>
      </c>
      <c r="P1922" s="55" t="str">
        <f t="shared" ca="1" si="829"/>
        <v>2019.7</v>
      </c>
      <c r="Q1922" s="1"/>
      <c r="R1922" s="1"/>
      <c r="S1922" s="1"/>
      <c r="T1922" s="1"/>
      <c r="U1922" s="1"/>
      <c r="V1922" s="1"/>
      <c r="W1922" s="1"/>
      <c r="X1922" s="1"/>
      <c r="Y1922" s="1"/>
    </row>
    <row r="1923" spans="2:25" hidden="1" x14ac:dyDescent="0.2">
      <c r="B1923" s="1" t="s">
        <v>1688</v>
      </c>
      <c r="C1923" s="1" t="s">
        <v>1688</v>
      </c>
      <c r="F1923" s="119" t="s">
        <v>1678</v>
      </c>
      <c r="G1923" s="119" t="s">
        <v>1678</v>
      </c>
      <c r="H1923" s="119" t="s">
        <v>1678</v>
      </c>
      <c r="L1923" s="89">
        <v>43558</v>
      </c>
      <c r="O1923" s="55">
        <f t="shared" ca="1" si="828"/>
        <v>28</v>
      </c>
      <c r="P1923" s="55" t="str">
        <f t="shared" ca="1" si="829"/>
        <v>2019.7</v>
      </c>
      <c r="Q1923" s="1"/>
      <c r="R1923" s="1"/>
      <c r="S1923" s="1"/>
      <c r="T1923" s="1"/>
      <c r="U1923" s="1"/>
      <c r="V1923" s="1"/>
      <c r="W1923" s="1"/>
      <c r="X1923" s="1"/>
      <c r="Y1923" s="1"/>
    </row>
    <row r="1924" spans="2:25" hidden="1" x14ac:dyDescent="0.2">
      <c r="B1924" s="1" t="s">
        <v>1688</v>
      </c>
      <c r="C1924" s="1" t="s">
        <v>1688</v>
      </c>
      <c r="F1924" s="119" t="s">
        <v>1678</v>
      </c>
      <c r="G1924" s="119" t="s">
        <v>1678</v>
      </c>
      <c r="H1924" s="119" t="s">
        <v>1678</v>
      </c>
      <c r="L1924" s="89">
        <v>43559</v>
      </c>
      <c r="O1924" s="55">
        <f t="shared" ca="1" si="828"/>
        <v>28</v>
      </c>
      <c r="P1924" s="55" t="str">
        <f t="shared" ca="1" si="829"/>
        <v>2019.7</v>
      </c>
      <c r="Q1924" s="1"/>
      <c r="R1924" s="1"/>
      <c r="S1924" s="1"/>
      <c r="T1924" s="1"/>
      <c r="U1924" s="1"/>
      <c r="V1924" s="1"/>
      <c r="W1924" s="1"/>
      <c r="X1924" s="1"/>
      <c r="Y1924" s="1"/>
    </row>
    <row r="1925" spans="2:25" hidden="1" x14ac:dyDescent="0.2">
      <c r="B1925" s="1" t="s">
        <v>1688</v>
      </c>
      <c r="C1925" s="1" t="s">
        <v>1688</v>
      </c>
      <c r="F1925" s="119" t="s">
        <v>1678</v>
      </c>
      <c r="G1925" s="119" t="s">
        <v>1678</v>
      </c>
      <c r="H1925" s="119" t="s">
        <v>1678</v>
      </c>
      <c r="L1925" s="89">
        <v>43560</v>
      </c>
      <c r="O1925" s="55">
        <f t="shared" ca="1" si="828"/>
        <v>28</v>
      </c>
      <c r="P1925" s="55" t="str">
        <f t="shared" ca="1" si="829"/>
        <v>2019.7</v>
      </c>
      <c r="Q1925" s="1"/>
      <c r="R1925" s="1"/>
      <c r="S1925" s="1"/>
      <c r="T1925" s="1"/>
      <c r="U1925" s="1"/>
      <c r="V1925" s="1"/>
      <c r="W1925" s="1"/>
      <c r="X1925" s="1"/>
      <c r="Y1925" s="1"/>
    </row>
    <row r="1926" spans="2:25" hidden="1" x14ac:dyDescent="0.2">
      <c r="B1926" s="1" t="s">
        <v>1688</v>
      </c>
      <c r="C1926" s="1" t="s">
        <v>1688</v>
      </c>
      <c r="F1926" s="119" t="s">
        <v>1678</v>
      </c>
      <c r="G1926" s="119" t="s">
        <v>1678</v>
      </c>
      <c r="H1926" s="119" t="s">
        <v>1678</v>
      </c>
      <c r="L1926" s="89">
        <v>43561</v>
      </c>
      <c r="O1926" s="55">
        <f t="shared" ca="1" si="828"/>
        <v>28</v>
      </c>
      <c r="P1926" s="55" t="str">
        <f t="shared" ca="1" si="829"/>
        <v>2019.7</v>
      </c>
      <c r="Q1926" s="1"/>
      <c r="R1926" s="1"/>
      <c r="S1926" s="1"/>
      <c r="T1926" s="1"/>
      <c r="U1926" s="1"/>
      <c r="V1926" s="1"/>
      <c r="W1926" s="1"/>
      <c r="X1926" s="1"/>
      <c r="Y1926" s="1"/>
    </row>
    <row r="1927" spans="2:25" hidden="1" x14ac:dyDescent="0.2">
      <c r="B1927" s="1" t="s">
        <v>1688</v>
      </c>
      <c r="C1927" s="1" t="s">
        <v>1688</v>
      </c>
      <c r="F1927" s="119" t="s">
        <v>1678</v>
      </c>
      <c r="G1927" s="119" t="s">
        <v>1678</v>
      </c>
      <c r="H1927" s="119" t="s">
        <v>1678</v>
      </c>
      <c r="L1927" s="89">
        <v>43562</v>
      </c>
      <c r="O1927" s="55">
        <f t="shared" ca="1" si="828"/>
        <v>28</v>
      </c>
      <c r="P1927" s="55" t="str">
        <f t="shared" ca="1" si="829"/>
        <v>2019.7</v>
      </c>
      <c r="Q1927" s="1"/>
      <c r="R1927" s="1"/>
      <c r="S1927" s="1"/>
      <c r="T1927" s="1"/>
      <c r="U1927" s="1"/>
      <c r="V1927" s="1"/>
      <c r="W1927" s="1"/>
      <c r="X1927" s="1"/>
      <c r="Y1927" s="1"/>
    </row>
    <row r="1928" spans="2:25" hidden="1" x14ac:dyDescent="0.2">
      <c r="B1928" s="1" t="s">
        <v>1688</v>
      </c>
      <c r="C1928" s="1" t="s">
        <v>1688</v>
      </c>
      <c r="F1928" s="119" t="s">
        <v>1678</v>
      </c>
      <c r="G1928" s="119" t="s">
        <v>1678</v>
      </c>
      <c r="H1928" s="119" t="s">
        <v>1678</v>
      </c>
      <c r="L1928" s="89">
        <v>43563</v>
      </c>
      <c r="O1928" s="55">
        <f t="shared" ca="1" si="828"/>
        <v>28</v>
      </c>
      <c r="P1928" s="55" t="str">
        <f t="shared" ca="1" si="829"/>
        <v>2019.7</v>
      </c>
      <c r="Q1928" s="1"/>
      <c r="R1928" s="1"/>
      <c r="S1928" s="1"/>
      <c r="T1928" s="1"/>
      <c r="U1928" s="1"/>
      <c r="V1928" s="1"/>
      <c r="W1928" s="1"/>
      <c r="X1928" s="1"/>
      <c r="Y1928" s="1"/>
    </row>
    <row r="1929" spans="2:25" hidden="1" x14ac:dyDescent="0.2">
      <c r="B1929" s="1" t="s">
        <v>1688</v>
      </c>
      <c r="C1929" s="1" t="s">
        <v>1688</v>
      </c>
      <c r="F1929" s="119" t="s">
        <v>1678</v>
      </c>
      <c r="G1929" s="119" t="s">
        <v>1678</v>
      </c>
      <c r="H1929" s="119" t="s">
        <v>1678</v>
      </c>
      <c r="L1929" s="89">
        <v>43564</v>
      </c>
      <c r="O1929" s="55">
        <f t="shared" ca="1" si="828"/>
        <v>28</v>
      </c>
      <c r="P1929" s="55" t="str">
        <f t="shared" ca="1" si="829"/>
        <v>2019.7</v>
      </c>
      <c r="Q1929" s="1"/>
      <c r="R1929" s="1"/>
      <c r="S1929" s="1"/>
      <c r="T1929" s="1"/>
      <c r="U1929" s="1"/>
      <c r="V1929" s="1"/>
      <c r="W1929" s="1"/>
      <c r="X1929" s="1"/>
      <c r="Y1929" s="1"/>
    </row>
    <row r="1930" spans="2:25" hidden="1" x14ac:dyDescent="0.2">
      <c r="B1930" s="1" t="s">
        <v>1688</v>
      </c>
      <c r="C1930" s="1" t="s">
        <v>1688</v>
      </c>
      <c r="F1930" s="119" t="s">
        <v>1678</v>
      </c>
      <c r="G1930" s="119" t="s">
        <v>1678</v>
      </c>
      <c r="H1930" s="119" t="s">
        <v>1678</v>
      </c>
      <c r="L1930" s="89">
        <v>43565</v>
      </c>
      <c r="O1930" s="55">
        <f t="shared" ca="1" si="828"/>
        <v>28</v>
      </c>
      <c r="P1930" s="55" t="str">
        <f t="shared" ca="1" si="829"/>
        <v>2019.7</v>
      </c>
      <c r="Q1930" s="1"/>
      <c r="R1930" s="1"/>
      <c r="S1930" s="1"/>
      <c r="T1930" s="1"/>
      <c r="U1930" s="1"/>
      <c r="V1930" s="1"/>
      <c r="W1930" s="1"/>
      <c r="X1930" s="1"/>
      <c r="Y1930" s="1"/>
    </row>
    <row r="1931" spans="2:25" hidden="1" x14ac:dyDescent="0.2">
      <c r="B1931" s="1" t="s">
        <v>1688</v>
      </c>
      <c r="C1931" s="1" t="s">
        <v>1688</v>
      </c>
      <c r="F1931" s="119" t="s">
        <v>1678</v>
      </c>
      <c r="G1931" s="119" t="s">
        <v>1678</v>
      </c>
      <c r="H1931" s="119" t="s">
        <v>1678</v>
      </c>
      <c r="L1931" s="89">
        <v>43566</v>
      </c>
      <c r="O1931" s="55">
        <f t="shared" ca="1" si="828"/>
        <v>28</v>
      </c>
      <c r="P1931" s="55" t="str">
        <f t="shared" ca="1" si="829"/>
        <v>2019.7</v>
      </c>
      <c r="Q1931" s="1"/>
      <c r="R1931" s="1"/>
      <c r="S1931" s="1"/>
      <c r="T1931" s="1"/>
      <c r="U1931" s="1"/>
      <c r="V1931" s="1"/>
      <c r="W1931" s="1"/>
      <c r="X1931" s="1"/>
      <c r="Y1931" s="1"/>
    </row>
    <row r="1932" spans="2:25" hidden="1" x14ac:dyDescent="0.2">
      <c r="B1932" s="1" t="s">
        <v>1688</v>
      </c>
      <c r="C1932" s="1" t="s">
        <v>1688</v>
      </c>
      <c r="F1932" s="119" t="s">
        <v>1678</v>
      </c>
      <c r="G1932" s="119" t="s">
        <v>1678</v>
      </c>
      <c r="H1932" s="119" t="s">
        <v>1678</v>
      </c>
      <c r="L1932" s="89">
        <v>43567</v>
      </c>
      <c r="O1932" s="55">
        <f t="shared" ca="1" si="828"/>
        <v>28</v>
      </c>
      <c r="P1932" s="55" t="str">
        <f t="shared" ca="1" si="829"/>
        <v>2019.7</v>
      </c>
      <c r="Q1932" s="1"/>
      <c r="R1932" s="1"/>
      <c r="S1932" s="1"/>
      <c r="T1932" s="1"/>
      <c r="U1932" s="1"/>
      <c r="V1932" s="1"/>
      <c r="W1932" s="1"/>
      <c r="X1932" s="1"/>
      <c r="Y1932" s="1"/>
    </row>
    <row r="1933" spans="2:25" hidden="1" x14ac:dyDescent="0.2">
      <c r="B1933" s="1" t="s">
        <v>1688</v>
      </c>
      <c r="C1933" s="1" t="s">
        <v>1688</v>
      </c>
      <c r="F1933" s="119" t="s">
        <v>1678</v>
      </c>
      <c r="G1933" s="119" t="s">
        <v>1678</v>
      </c>
      <c r="H1933" s="119" t="s">
        <v>1678</v>
      </c>
      <c r="L1933" s="89">
        <v>43568</v>
      </c>
      <c r="O1933" s="55">
        <f t="shared" ca="1" si="828"/>
        <v>28</v>
      </c>
      <c r="P1933" s="55" t="str">
        <f t="shared" ca="1" si="829"/>
        <v>2019.7</v>
      </c>
      <c r="Q1933" s="1"/>
      <c r="R1933" s="1"/>
      <c r="S1933" s="1"/>
      <c r="T1933" s="1"/>
      <c r="U1933" s="1"/>
      <c r="V1933" s="1"/>
      <c r="W1933" s="1"/>
      <c r="X1933" s="1"/>
      <c r="Y1933" s="1"/>
    </row>
    <row r="1934" spans="2:25" hidden="1" x14ac:dyDescent="0.2">
      <c r="B1934" s="1" t="s">
        <v>1688</v>
      </c>
      <c r="C1934" s="1" t="s">
        <v>1688</v>
      </c>
      <c r="F1934" s="119" t="s">
        <v>1678</v>
      </c>
      <c r="G1934" s="119" t="s">
        <v>1678</v>
      </c>
      <c r="H1934" s="119" t="s">
        <v>1678</v>
      </c>
      <c r="L1934" s="89">
        <v>43569</v>
      </c>
      <c r="O1934" s="55">
        <f t="shared" ca="1" si="828"/>
        <v>28</v>
      </c>
      <c r="P1934" s="55" t="str">
        <f t="shared" ca="1" si="829"/>
        <v>2019.7</v>
      </c>
      <c r="Q1934" s="1"/>
      <c r="R1934" s="1"/>
      <c r="S1934" s="1"/>
      <c r="T1934" s="1"/>
      <c r="U1934" s="1"/>
      <c r="V1934" s="1"/>
      <c r="W1934" s="1"/>
      <c r="X1934" s="1"/>
      <c r="Y1934" s="1"/>
    </row>
    <row r="1935" spans="2:25" hidden="1" x14ac:dyDescent="0.2">
      <c r="B1935" s="1" t="s">
        <v>1688</v>
      </c>
      <c r="C1935" s="1" t="s">
        <v>1688</v>
      </c>
      <c r="F1935" s="119" t="s">
        <v>1678</v>
      </c>
      <c r="G1935" s="119" t="s">
        <v>1678</v>
      </c>
      <c r="H1935" s="119" t="s">
        <v>1678</v>
      </c>
      <c r="L1935" s="89">
        <v>43570</v>
      </c>
      <c r="O1935" s="55">
        <f t="shared" ca="1" si="828"/>
        <v>28</v>
      </c>
      <c r="P1935" s="55" t="str">
        <f t="shared" ca="1" si="829"/>
        <v>2019.7</v>
      </c>
      <c r="Q1935" s="1"/>
      <c r="R1935" s="1"/>
      <c r="S1935" s="1"/>
      <c r="T1935" s="1"/>
      <c r="U1935" s="1"/>
      <c r="V1935" s="1"/>
      <c r="W1935" s="1"/>
      <c r="X1935" s="1"/>
      <c r="Y1935" s="1"/>
    </row>
    <row r="1936" spans="2:25" hidden="1" x14ac:dyDescent="0.2">
      <c r="B1936" s="1" t="s">
        <v>1688</v>
      </c>
      <c r="C1936" s="1" t="s">
        <v>1688</v>
      </c>
      <c r="F1936" s="119" t="s">
        <v>1678</v>
      </c>
      <c r="G1936" s="119" t="s">
        <v>1678</v>
      </c>
      <c r="H1936" s="119" t="s">
        <v>1678</v>
      </c>
      <c r="L1936" s="89">
        <v>43571</v>
      </c>
      <c r="O1936" s="55">
        <f t="shared" ca="1" si="828"/>
        <v>28</v>
      </c>
      <c r="P1936" s="55" t="str">
        <f t="shared" ca="1" si="829"/>
        <v>2019.7</v>
      </c>
      <c r="Q1936" s="1"/>
      <c r="R1936" s="1"/>
      <c r="S1936" s="1"/>
      <c r="T1936" s="1"/>
      <c r="U1936" s="1"/>
      <c r="V1936" s="1"/>
      <c r="W1936" s="1"/>
      <c r="X1936" s="1"/>
      <c r="Y1936" s="1"/>
    </row>
    <row r="1937" spans="2:25" hidden="1" x14ac:dyDescent="0.2">
      <c r="B1937" s="1" t="s">
        <v>1688</v>
      </c>
      <c r="C1937" s="1" t="s">
        <v>1688</v>
      </c>
      <c r="F1937" s="119" t="s">
        <v>1678</v>
      </c>
      <c r="G1937" s="119" t="s">
        <v>1678</v>
      </c>
      <c r="H1937" s="119" t="s">
        <v>1678</v>
      </c>
      <c r="L1937" s="89">
        <v>43572</v>
      </c>
      <c r="O1937" s="55">
        <f t="shared" ca="1" si="828"/>
        <v>28</v>
      </c>
      <c r="P1937" s="55" t="str">
        <f t="shared" ca="1" si="829"/>
        <v>2019.7</v>
      </c>
      <c r="Q1937" s="1"/>
      <c r="R1937" s="1"/>
      <c r="S1937" s="1"/>
      <c r="T1937" s="1"/>
      <c r="U1937" s="1"/>
      <c r="V1937" s="1"/>
      <c r="W1937" s="1"/>
      <c r="X1937" s="1"/>
      <c r="Y1937" s="1"/>
    </row>
    <row r="1938" spans="2:25" hidden="1" x14ac:dyDescent="0.2">
      <c r="B1938" s="1" t="s">
        <v>1688</v>
      </c>
      <c r="C1938" s="1" t="s">
        <v>1688</v>
      </c>
      <c r="F1938" s="119" t="s">
        <v>1678</v>
      </c>
      <c r="G1938" s="119" t="s">
        <v>1678</v>
      </c>
      <c r="H1938" s="119" t="s">
        <v>1678</v>
      </c>
      <c r="L1938" s="89">
        <v>43573</v>
      </c>
      <c r="O1938" s="55">
        <f t="shared" ca="1" si="828"/>
        <v>28</v>
      </c>
      <c r="P1938" s="55" t="str">
        <f t="shared" ca="1" si="829"/>
        <v>2019.7</v>
      </c>
      <c r="Q1938" s="1"/>
      <c r="R1938" s="1"/>
      <c r="S1938" s="1"/>
      <c r="T1938" s="1"/>
      <c r="U1938" s="1"/>
      <c r="V1938" s="1"/>
      <c r="W1938" s="1"/>
      <c r="X1938" s="1"/>
      <c r="Y1938" s="1"/>
    </row>
    <row r="1939" spans="2:25" hidden="1" x14ac:dyDescent="0.2">
      <c r="B1939" s="1" t="s">
        <v>1688</v>
      </c>
      <c r="C1939" s="1" t="s">
        <v>1688</v>
      </c>
      <c r="F1939" s="119" t="s">
        <v>1678</v>
      </c>
      <c r="G1939" s="119" t="s">
        <v>1678</v>
      </c>
      <c r="H1939" s="119" t="s">
        <v>1678</v>
      </c>
      <c r="L1939" s="89">
        <v>43574</v>
      </c>
      <c r="O1939" s="55">
        <f t="shared" ca="1" si="828"/>
        <v>28</v>
      </c>
      <c r="P1939" s="55" t="str">
        <f t="shared" ca="1" si="829"/>
        <v>2019.7</v>
      </c>
      <c r="Q1939" s="1"/>
      <c r="R1939" s="1"/>
      <c r="S1939" s="1"/>
      <c r="T1939" s="1"/>
      <c r="U1939" s="1"/>
      <c r="V1939" s="1"/>
      <c r="W1939" s="1"/>
      <c r="X1939" s="1"/>
      <c r="Y1939" s="1"/>
    </row>
    <row r="1940" spans="2:25" hidden="1" x14ac:dyDescent="0.2">
      <c r="B1940" s="1" t="s">
        <v>1688</v>
      </c>
      <c r="C1940" s="1" t="s">
        <v>1688</v>
      </c>
      <c r="F1940" s="119" t="s">
        <v>1678</v>
      </c>
      <c r="G1940" s="119" t="s">
        <v>1678</v>
      </c>
      <c r="H1940" s="119" t="s">
        <v>1678</v>
      </c>
      <c r="L1940" s="89">
        <v>43575</v>
      </c>
      <c r="O1940" s="55">
        <f t="shared" ca="1" si="828"/>
        <v>28</v>
      </c>
      <c r="P1940" s="55" t="str">
        <f t="shared" ca="1" si="829"/>
        <v>2019.7</v>
      </c>
      <c r="Q1940" s="1"/>
      <c r="R1940" s="1"/>
      <c r="S1940" s="1"/>
      <c r="T1940" s="1"/>
      <c r="U1940" s="1"/>
      <c r="V1940" s="1"/>
      <c r="W1940" s="1"/>
      <c r="X1940" s="1"/>
      <c r="Y1940" s="1"/>
    </row>
    <row r="1941" spans="2:25" hidden="1" x14ac:dyDescent="0.2">
      <c r="B1941" s="1" t="s">
        <v>1688</v>
      </c>
      <c r="C1941" s="1" t="s">
        <v>1688</v>
      </c>
      <c r="F1941" s="119" t="s">
        <v>1678</v>
      </c>
      <c r="G1941" s="119" t="s">
        <v>1678</v>
      </c>
      <c r="H1941" s="119" t="s">
        <v>1678</v>
      </c>
      <c r="L1941" s="89">
        <v>43576</v>
      </c>
      <c r="O1941" s="55">
        <f t="shared" ca="1" si="828"/>
        <v>28</v>
      </c>
      <c r="P1941" s="55" t="str">
        <f t="shared" ca="1" si="829"/>
        <v>2019.7</v>
      </c>
      <c r="Q1941" s="1"/>
      <c r="R1941" s="1"/>
      <c r="S1941" s="1"/>
      <c r="T1941" s="1"/>
      <c r="U1941" s="1"/>
      <c r="V1941" s="1"/>
      <c r="W1941" s="1"/>
      <c r="X1941" s="1"/>
      <c r="Y1941" s="1"/>
    </row>
    <row r="1942" spans="2:25" hidden="1" x14ac:dyDescent="0.2">
      <c r="B1942" s="1" t="s">
        <v>1688</v>
      </c>
      <c r="C1942" s="1" t="s">
        <v>1688</v>
      </c>
      <c r="F1942" s="119" t="s">
        <v>1678</v>
      </c>
      <c r="G1942" s="119" t="s">
        <v>1678</v>
      </c>
      <c r="H1942" s="119" t="s">
        <v>1678</v>
      </c>
      <c r="L1942" s="89">
        <v>43577</v>
      </c>
      <c r="O1942" s="55">
        <f t="shared" ca="1" si="828"/>
        <v>28</v>
      </c>
      <c r="P1942" s="55" t="str">
        <f t="shared" ca="1" si="829"/>
        <v>2019.7</v>
      </c>
      <c r="Q1942" s="1"/>
      <c r="R1942" s="1"/>
      <c r="S1942" s="1"/>
      <c r="T1942" s="1"/>
      <c r="U1942" s="1"/>
      <c r="V1942" s="1"/>
      <c r="W1942" s="1"/>
      <c r="X1942" s="1"/>
      <c r="Y1942" s="1"/>
    </row>
    <row r="1943" spans="2:25" hidden="1" x14ac:dyDescent="0.2">
      <c r="B1943" s="1" t="s">
        <v>1688</v>
      </c>
      <c r="C1943" s="1" t="s">
        <v>1688</v>
      </c>
      <c r="F1943" s="119" t="s">
        <v>1678</v>
      </c>
      <c r="G1943" s="119" t="s">
        <v>1678</v>
      </c>
      <c r="H1943" s="119" t="s">
        <v>1678</v>
      </c>
      <c r="L1943" s="89">
        <v>43578</v>
      </c>
      <c r="O1943" s="55">
        <f t="shared" ca="1" si="828"/>
        <v>28</v>
      </c>
      <c r="P1943" s="55" t="str">
        <f t="shared" ca="1" si="829"/>
        <v>2019.7</v>
      </c>
      <c r="Q1943" s="1"/>
      <c r="R1943" s="1"/>
      <c r="S1943" s="1"/>
      <c r="T1943" s="1"/>
      <c r="U1943" s="1"/>
      <c r="V1943" s="1"/>
      <c r="W1943" s="1"/>
      <c r="X1943" s="1"/>
      <c r="Y1943" s="1"/>
    </row>
    <row r="1944" spans="2:25" hidden="1" x14ac:dyDescent="0.2">
      <c r="B1944" s="1" t="s">
        <v>1688</v>
      </c>
      <c r="C1944" s="1" t="s">
        <v>1688</v>
      </c>
      <c r="F1944" s="119" t="s">
        <v>1678</v>
      </c>
      <c r="G1944" s="119" t="s">
        <v>1678</v>
      </c>
      <c r="H1944" s="119" t="s">
        <v>1678</v>
      </c>
      <c r="L1944" s="89">
        <v>43579</v>
      </c>
      <c r="O1944" s="55">
        <f t="shared" ca="1" si="828"/>
        <v>28</v>
      </c>
      <c r="P1944" s="55" t="str">
        <f t="shared" ca="1" si="829"/>
        <v>2019.7</v>
      </c>
      <c r="Q1944" s="1"/>
      <c r="R1944" s="1"/>
      <c r="S1944" s="1"/>
      <c r="T1944" s="1"/>
      <c r="U1944" s="1"/>
      <c r="V1944" s="1"/>
      <c r="W1944" s="1"/>
      <c r="X1944" s="1"/>
      <c r="Y1944" s="1"/>
    </row>
    <row r="1945" spans="2:25" hidden="1" x14ac:dyDescent="0.2">
      <c r="B1945" s="1" t="s">
        <v>1688</v>
      </c>
      <c r="C1945" s="1" t="s">
        <v>1688</v>
      </c>
      <c r="F1945" s="119" t="s">
        <v>1678</v>
      </c>
      <c r="G1945" s="119" t="s">
        <v>1678</v>
      </c>
      <c r="H1945" s="119" t="s">
        <v>1678</v>
      </c>
      <c r="L1945" s="89">
        <v>43580</v>
      </c>
      <c r="O1945" s="55">
        <f t="shared" ca="1" si="828"/>
        <v>28</v>
      </c>
      <c r="P1945" s="55" t="str">
        <f t="shared" ca="1" si="829"/>
        <v>2019.7</v>
      </c>
      <c r="Q1945" s="1"/>
      <c r="R1945" s="1"/>
      <c r="S1945" s="1"/>
      <c r="T1945" s="1"/>
      <c r="U1945" s="1"/>
      <c r="V1945" s="1"/>
      <c r="W1945" s="1"/>
      <c r="X1945" s="1"/>
      <c r="Y1945" s="1"/>
    </row>
    <row r="1946" spans="2:25" hidden="1" x14ac:dyDescent="0.2">
      <c r="B1946" s="1" t="s">
        <v>1688</v>
      </c>
      <c r="C1946" s="1" t="s">
        <v>1688</v>
      </c>
      <c r="F1946" s="119" t="s">
        <v>1678</v>
      </c>
      <c r="G1946" s="119" t="s">
        <v>1678</v>
      </c>
      <c r="H1946" s="119" t="s">
        <v>1678</v>
      </c>
      <c r="L1946" s="89">
        <v>43581</v>
      </c>
      <c r="O1946" s="55">
        <f t="shared" ca="1" si="828"/>
        <v>28</v>
      </c>
      <c r="P1946" s="55" t="str">
        <f t="shared" ca="1" si="829"/>
        <v>2019.7</v>
      </c>
      <c r="Q1946" s="1"/>
      <c r="R1946" s="1"/>
      <c r="S1946" s="1"/>
      <c r="T1946" s="1"/>
      <c r="U1946" s="1"/>
      <c r="V1946" s="1"/>
      <c r="W1946" s="1"/>
      <c r="X1946" s="1"/>
      <c r="Y1946" s="1"/>
    </row>
    <row r="1947" spans="2:25" hidden="1" x14ac:dyDescent="0.2">
      <c r="B1947" s="1" t="s">
        <v>1688</v>
      </c>
      <c r="C1947" s="1" t="s">
        <v>1688</v>
      </c>
      <c r="F1947" s="119" t="s">
        <v>1678</v>
      </c>
      <c r="G1947" s="119" t="s">
        <v>1678</v>
      </c>
      <c r="H1947" s="119" t="s">
        <v>1678</v>
      </c>
      <c r="L1947" s="89">
        <v>43582</v>
      </c>
      <c r="O1947" s="55">
        <f t="shared" ca="1" si="828"/>
        <v>28</v>
      </c>
      <c r="P1947" s="55" t="str">
        <f t="shared" ca="1" si="829"/>
        <v>2019.7</v>
      </c>
      <c r="Q1947" s="1"/>
      <c r="R1947" s="1"/>
      <c r="S1947" s="1"/>
      <c r="T1947" s="1"/>
      <c r="U1947" s="1"/>
      <c r="V1947" s="1"/>
      <c r="W1947" s="1"/>
      <c r="X1947" s="1"/>
      <c r="Y1947" s="1"/>
    </row>
    <row r="1948" spans="2:25" hidden="1" x14ac:dyDescent="0.2">
      <c r="B1948" s="1" t="s">
        <v>1688</v>
      </c>
      <c r="C1948" s="1" t="s">
        <v>1688</v>
      </c>
      <c r="F1948" s="119" t="s">
        <v>1678</v>
      </c>
      <c r="G1948" s="119" t="s">
        <v>1678</v>
      </c>
      <c r="H1948" s="119" t="s">
        <v>1678</v>
      </c>
      <c r="L1948" s="89">
        <v>43583</v>
      </c>
      <c r="O1948" s="55">
        <f t="shared" ca="1" si="828"/>
        <v>28</v>
      </c>
      <c r="P1948" s="55" t="str">
        <f t="shared" ca="1" si="829"/>
        <v>2019.7</v>
      </c>
      <c r="Q1948" s="1"/>
      <c r="R1948" s="1"/>
      <c r="S1948" s="1"/>
      <c r="T1948" s="1"/>
      <c r="U1948" s="1"/>
      <c r="V1948" s="1"/>
      <c r="W1948" s="1"/>
      <c r="X1948" s="1"/>
      <c r="Y1948" s="1"/>
    </row>
    <row r="1949" spans="2:25" hidden="1" x14ac:dyDescent="0.2">
      <c r="B1949" s="1" t="s">
        <v>1688</v>
      </c>
      <c r="C1949" s="1" t="s">
        <v>1688</v>
      </c>
      <c r="F1949" s="119" t="s">
        <v>1678</v>
      </c>
      <c r="G1949" s="119" t="s">
        <v>1678</v>
      </c>
      <c r="H1949" s="119" t="s">
        <v>1678</v>
      </c>
      <c r="L1949" s="89">
        <v>43584</v>
      </c>
      <c r="O1949" s="55">
        <f t="shared" ca="1" si="828"/>
        <v>28</v>
      </c>
      <c r="P1949" s="55" t="str">
        <f t="shared" ca="1" si="829"/>
        <v>2019.7</v>
      </c>
      <c r="Q1949" s="1"/>
      <c r="R1949" s="1"/>
      <c r="S1949" s="1"/>
      <c r="T1949" s="1"/>
      <c r="U1949" s="1"/>
      <c r="V1949" s="1"/>
      <c r="W1949" s="1"/>
      <c r="X1949" s="1"/>
      <c r="Y1949" s="1"/>
    </row>
    <row r="1950" spans="2:25" hidden="1" x14ac:dyDescent="0.2">
      <c r="B1950" s="1" t="s">
        <v>1688</v>
      </c>
      <c r="C1950" s="1" t="s">
        <v>1688</v>
      </c>
      <c r="F1950" s="119" t="s">
        <v>1678</v>
      </c>
      <c r="G1950" s="119" t="s">
        <v>1678</v>
      </c>
      <c r="H1950" s="119" t="s">
        <v>1678</v>
      </c>
      <c r="L1950" s="89">
        <v>43585</v>
      </c>
      <c r="O1950" s="55">
        <f t="shared" ca="1" si="828"/>
        <v>28</v>
      </c>
      <c r="P1950" s="55" t="str">
        <f t="shared" ca="1" si="829"/>
        <v>2019.7</v>
      </c>
      <c r="Q1950" s="1"/>
      <c r="R1950" s="1"/>
      <c r="S1950" s="1"/>
      <c r="T1950" s="1"/>
      <c r="U1950" s="1"/>
      <c r="V1950" s="1"/>
      <c r="W1950" s="1"/>
      <c r="X1950" s="1"/>
      <c r="Y1950" s="1"/>
    </row>
    <row r="1951" spans="2:25" hidden="1" x14ac:dyDescent="0.2">
      <c r="B1951" s="1" t="s">
        <v>1688</v>
      </c>
      <c r="C1951" s="1" t="s">
        <v>1688</v>
      </c>
      <c r="F1951" s="119" t="s">
        <v>1678</v>
      </c>
      <c r="G1951" s="119" t="s">
        <v>1678</v>
      </c>
      <c r="H1951" s="119" t="s">
        <v>1678</v>
      </c>
      <c r="L1951" s="89">
        <v>43586</v>
      </c>
      <c r="O1951" s="55">
        <f t="shared" ca="1" si="828"/>
        <v>28</v>
      </c>
      <c r="P1951" s="55" t="str">
        <f t="shared" ca="1" si="829"/>
        <v>2019.7</v>
      </c>
      <c r="Q1951" s="1"/>
      <c r="R1951" s="1"/>
      <c r="S1951" s="1"/>
      <c r="T1951" s="1"/>
      <c r="U1951" s="1"/>
      <c r="V1951" s="1"/>
      <c r="W1951" s="1"/>
      <c r="X1951" s="1"/>
      <c r="Y1951" s="1"/>
    </row>
    <row r="1952" spans="2:25" hidden="1" x14ac:dyDescent="0.2">
      <c r="B1952" s="1" t="s">
        <v>1688</v>
      </c>
      <c r="C1952" s="1" t="s">
        <v>1688</v>
      </c>
      <c r="F1952" s="119" t="s">
        <v>1678</v>
      </c>
      <c r="G1952" s="119" t="s">
        <v>1678</v>
      </c>
      <c r="H1952" s="119" t="s">
        <v>1678</v>
      </c>
      <c r="L1952" s="89">
        <v>43587</v>
      </c>
      <c r="O1952" s="55">
        <f t="shared" ca="1" si="828"/>
        <v>28</v>
      </c>
      <c r="P1952" s="55" t="str">
        <f t="shared" ca="1" si="829"/>
        <v>2019.7</v>
      </c>
      <c r="Q1952" s="1"/>
      <c r="R1952" s="1"/>
      <c r="S1952" s="1"/>
      <c r="T1952" s="1"/>
      <c r="U1952" s="1"/>
      <c r="V1952" s="1"/>
      <c r="W1952" s="1"/>
      <c r="X1952" s="1"/>
      <c r="Y1952" s="1"/>
    </row>
    <row r="1953" spans="2:25" hidden="1" x14ac:dyDescent="0.2">
      <c r="B1953" s="1" t="s">
        <v>1688</v>
      </c>
      <c r="C1953" s="1" t="s">
        <v>1688</v>
      </c>
      <c r="F1953" s="119" t="s">
        <v>1678</v>
      </c>
      <c r="G1953" s="119" t="s">
        <v>1678</v>
      </c>
      <c r="H1953" s="119" t="s">
        <v>1678</v>
      </c>
      <c r="L1953" s="89">
        <v>43588</v>
      </c>
      <c r="O1953" s="55">
        <f t="shared" ca="1" si="828"/>
        <v>28</v>
      </c>
      <c r="P1953" s="55" t="str">
        <f t="shared" ca="1" si="829"/>
        <v>2019.7</v>
      </c>
      <c r="Q1953" s="1"/>
      <c r="R1953" s="1"/>
      <c r="S1953" s="1"/>
      <c r="T1953" s="1"/>
      <c r="U1953" s="1"/>
      <c r="V1953" s="1"/>
      <c r="W1953" s="1"/>
      <c r="X1953" s="1"/>
      <c r="Y1953" s="1"/>
    </row>
    <row r="1954" spans="2:25" hidden="1" x14ac:dyDescent="0.2">
      <c r="B1954" s="1" t="s">
        <v>1688</v>
      </c>
      <c r="C1954" s="1" t="s">
        <v>1688</v>
      </c>
      <c r="F1954" s="119" t="s">
        <v>1678</v>
      </c>
      <c r="G1954" s="119" t="s">
        <v>1678</v>
      </c>
      <c r="H1954" s="119" t="s">
        <v>1678</v>
      </c>
      <c r="L1954" s="89">
        <v>43589</v>
      </c>
      <c r="O1954" s="55">
        <f t="shared" ca="1" si="828"/>
        <v>28</v>
      </c>
      <c r="P1954" s="55" t="str">
        <f t="shared" ca="1" si="829"/>
        <v>2019.7</v>
      </c>
      <c r="Q1954" s="1"/>
      <c r="R1954" s="1"/>
      <c r="S1954" s="1"/>
      <c r="T1954" s="1"/>
      <c r="U1954" s="1"/>
      <c r="V1954" s="1"/>
      <c r="W1954" s="1"/>
      <c r="X1954" s="1"/>
      <c r="Y1954" s="1"/>
    </row>
    <row r="1955" spans="2:25" hidden="1" x14ac:dyDescent="0.2">
      <c r="B1955" s="1" t="s">
        <v>1688</v>
      </c>
      <c r="C1955" s="1" t="s">
        <v>1688</v>
      </c>
      <c r="F1955" s="119" t="s">
        <v>1678</v>
      </c>
      <c r="G1955" s="119" t="s">
        <v>1678</v>
      </c>
      <c r="H1955" s="119" t="s">
        <v>1678</v>
      </c>
      <c r="L1955" s="89">
        <v>43590</v>
      </c>
      <c r="O1955" s="55">
        <f t="shared" ca="1" si="828"/>
        <v>28</v>
      </c>
      <c r="P1955" s="55" t="str">
        <f t="shared" ca="1" si="829"/>
        <v>2019.7</v>
      </c>
      <c r="Q1955" s="1"/>
      <c r="R1955" s="1"/>
      <c r="S1955" s="1"/>
      <c r="T1955" s="1"/>
      <c r="U1955" s="1"/>
      <c r="V1955" s="1"/>
      <c r="W1955" s="1"/>
      <c r="X1955" s="1"/>
      <c r="Y1955" s="1"/>
    </row>
    <row r="1956" spans="2:25" hidden="1" x14ac:dyDescent="0.2">
      <c r="B1956" s="1" t="s">
        <v>1688</v>
      </c>
      <c r="C1956" s="1" t="s">
        <v>1688</v>
      </c>
      <c r="F1956" s="119" t="s">
        <v>1678</v>
      </c>
      <c r="G1956" s="119" t="s">
        <v>1678</v>
      </c>
      <c r="H1956" s="119" t="s">
        <v>1678</v>
      </c>
      <c r="L1956" s="89">
        <v>43591</v>
      </c>
      <c r="O1956" s="55">
        <f t="shared" ca="1" si="828"/>
        <v>28</v>
      </c>
      <c r="P1956" s="55" t="str">
        <f t="shared" ca="1" si="829"/>
        <v>2019.7</v>
      </c>
      <c r="Q1956" s="1"/>
      <c r="R1956" s="1"/>
      <c r="S1956" s="1"/>
      <c r="T1956" s="1"/>
      <c r="U1956" s="1"/>
      <c r="V1956" s="1"/>
      <c r="W1956" s="1"/>
      <c r="X1956" s="1"/>
      <c r="Y1956" s="1"/>
    </row>
    <row r="1957" spans="2:25" hidden="1" x14ac:dyDescent="0.2">
      <c r="B1957" s="1" t="s">
        <v>1688</v>
      </c>
      <c r="C1957" s="1" t="s">
        <v>1688</v>
      </c>
      <c r="F1957" s="119" t="s">
        <v>1678</v>
      </c>
      <c r="G1957" s="119" t="s">
        <v>1678</v>
      </c>
      <c r="H1957" s="119" t="s">
        <v>1678</v>
      </c>
      <c r="L1957" s="89">
        <v>43592</v>
      </c>
      <c r="O1957" s="55">
        <f t="shared" ca="1" si="828"/>
        <v>28</v>
      </c>
      <c r="P1957" s="55" t="str">
        <f t="shared" ca="1" si="829"/>
        <v>2019.7</v>
      </c>
      <c r="Q1957" s="1"/>
      <c r="R1957" s="1"/>
      <c r="S1957" s="1"/>
      <c r="T1957" s="1"/>
      <c r="U1957" s="1"/>
      <c r="V1957" s="1"/>
      <c r="W1957" s="1"/>
      <c r="X1957" s="1"/>
      <c r="Y1957" s="1"/>
    </row>
    <row r="1958" spans="2:25" hidden="1" x14ac:dyDescent="0.2">
      <c r="B1958" s="1" t="s">
        <v>1688</v>
      </c>
      <c r="C1958" s="1" t="s">
        <v>1688</v>
      </c>
      <c r="F1958" s="119" t="s">
        <v>1678</v>
      </c>
      <c r="G1958" s="119" t="s">
        <v>1678</v>
      </c>
      <c r="H1958" s="119" t="s">
        <v>1678</v>
      </c>
      <c r="L1958" s="89">
        <v>43593</v>
      </c>
      <c r="O1958" s="55">
        <f t="shared" ca="1" si="828"/>
        <v>28</v>
      </c>
      <c r="P1958" s="55" t="str">
        <f t="shared" ca="1" si="829"/>
        <v>2019.7</v>
      </c>
      <c r="Q1958" s="1"/>
      <c r="R1958" s="1"/>
      <c r="S1958" s="1"/>
      <c r="T1958" s="1"/>
      <c r="U1958" s="1"/>
      <c r="V1958" s="1"/>
      <c r="W1958" s="1"/>
      <c r="X1958" s="1"/>
      <c r="Y1958" s="1"/>
    </row>
    <row r="1959" spans="2:25" hidden="1" x14ac:dyDescent="0.2">
      <c r="B1959" s="1" t="s">
        <v>1688</v>
      </c>
      <c r="C1959" s="1" t="s">
        <v>1688</v>
      </c>
      <c r="F1959" s="119" t="s">
        <v>1678</v>
      </c>
      <c r="G1959" s="119" t="s">
        <v>1678</v>
      </c>
      <c r="H1959" s="119" t="s">
        <v>1678</v>
      </c>
      <c r="L1959" s="89">
        <v>43594</v>
      </c>
      <c r="O1959" s="55">
        <f t="shared" ca="1" si="828"/>
        <v>28</v>
      </c>
      <c r="P1959" s="55" t="str">
        <f t="shared" ca="1" si="829"/>
        <v>2019.7</v>
      </c>
      <c r="Q1959" s="1"/>
      <c r="R1959" s="1"/>
      <c r="S1959" s="1"/>
      <c r="T1959" s="1"/>
      <c r="U1959" s="1"/>
      <c r="V1959" s="1"/>
      <c r="W1959" s="1"/>
      <c r="X1959" s="1"/>
      <c r="Y1959" s="1"/>
    </row>
    <row r="1960" spans="2:25" hidden="1" x14ac:dyDescent="0.2">
      <c r="B1960" s="1" t="s">
        <v>1688</v>
      </c>
      <c r="C1960" s="1" t="s">
        <v>1688</v>
      </c>
      <c r="F1960" s="119" t="s">
        <v>1678</v>
      </c>
      <c r="G1960" s="119" t="s">
        <v>1678</v>
      </c>
      <c r="H1960" s="119" t="s">
        <v>1678</v>
      </c>
      <c r="L1960" s="89">
        <v>43595</v>
      </c>
      <c r="O1960" s="55">
        <f t="shared" ref="O1960:O2023" ca="1" si="830">WEEKNUM(IF((L1960)&lt;$A$1825,$A$1825,(L1960)))</f>
        <v>28</v>
      </c>
      <c r="P1960" s="55" t="str">
        <f t="shared" ref="P1960:P2023" ca="1" si="831">YEAR(IF((L1960)&lt;$A$1825,$A$1825,(L1960)))&amp;"."&amp;MONTH(IF((L1960)&lt;$A$1825,$A$1825,(L1960)))</f>
        <v>2019.7</v>
      </c>
      <c r="Q1960" s="1"/>
      <c r="R1960" s="1"/>
      <c r="S1960" s="1"/>
      <c r="T1960" s="1"/>
      <c r="U1960" s="1"/>
      <c r="V1960" s="1"/>
      <c r="W1960" s="1"/>
      <c r="X1960" s="1"/>
      <c r="Y1960" s="1"/>
    </row>
    <row r="1961" spans="2:25" hidden="1" x14ac:dyDescent="0.2">
      <c r="B1961" s="1" t="s">
        <v>1688</v>
      </c>
      <c r="C1961" s="1" t="s">
        <v>1688</v>
      </c>
      <c r="F1961" s="119" t="s">
        <v>1678</v>
      </c>
      <c r="G1961" s="119" t="s">
        <v>1678</v>
      </c>
      <c r="H1961" s="119" t="s">
        <v>1678</v>
      </c>
      <c r="L1961" s="89">
        <v>43596</v>
      </c>
      <c r="O1961" s="55">
        <f t="shared" ca="1" si="830"/>
        <v>28</v>
      </c>
      <c r="P1961" s="55" t="str">
        <f t="shared" ca="1" si="831"/>
        <v>2019.7</v>
      </c>
      <c r="Q1961" s="1"/>
      <c r="R1961" s="1"/>
      <c r="S1961" s="1"/>
      <c r="T1961" s="1"/>
      <c r="U1961" s="1"/>
      <c r="V1961" s="1"/>
      <c r="W1961" s="1"/>
      <c r="X1961" s="1"/>
      <c r="Y1961" s="1"/>
    </row>
    <row r="1962" spans="2:25" hidden="1" x14ac:dyDescent="0.2">
      <c r="B1962" s="1" t="s">
        <v>1688</v>
      </c>
      <c r="C1962" s="1" t="s">
        <v>1688</v>
      </c>
      <c r="F1962" s="119" t="s">
        <v>1678</v>
      </c>
      <c r="G1962" s="119" t="s">
        <v>1678</v>
      </c>
      <c r="H1962" s="119" t="s">
        <v>1678</v>
      </c>
      <c r="L1962" s="89">
        <v>43597</v>
      </c>
      <c r="O1962" s="55">
        <f t="shared" ca="1" si="830"/>
        <v>28</v>
      </c>
      <c r="P1962" s="55" t="str">
        <f t="shared" ca="1" si="831"/>
        <v>2019.7</v>
      </c>
      <c r="Q1962" s="1"/>
      <c r="R1962" s="1"/>
      <c r="S1962" s="1"/>
      <c r="T1962" s="1"/>
      <c r="U1962" s="1"/>
      <c r="V1962" s="1"/>
      <c r="W1962" s="1"/>
      <c r="X1962" s="1"/>
      <c r="Y1962" s="1"/>
    </row>
    <row r="1963" spans="2:25" hidden="1" x14ac:dyDescent="0.2">
      <c r="B1963" s="1" t="s">
        <v>1688</v>
      </c>
      <c r="C1963" s="1" t="s">
        <v>1688</v>
      </c>
      <c r="F1963" s="119" t="s">
        <v>1678</v>
      </c>
      <c r="G1963" s="119" t="s">
        <v>1678</v>
      </c>
      <c r="H1963" s="119" t="s">
        <v>1678</v>
      </c>
      <c r="L1963" s="89">
        <v>43598</v>
      </c>
      <c r="O1963" s="55">
        <f t="shared" ca="1" si="830"/>
        <v>28</v>
      </c>
      <c r="P1963" s="55" t="str">
        <f t="shared" ca="1" si="831"/>
        <v>2019.7</v>
      </c>
      <c r="Q1963" s="1"/>
      <c r="R1963" s="1"/>
      <c r="S1963" s="1"/>
      <c r="T1963" s="1"/>
      <c r="U1963" s="1"/>
      <c r="V1963" s="1"/>
      <c r="W1963" s="1"/>
      <c r="X1963" s="1"/>
      <c r="Y1963" s="1"/>
    </row>
    <row r="1964" spans="2:25" hidden="1" x14ac:dyDescent="0.2">
      <c r="B1964" s="1" t="s">
        <v>1688</v>
      </c>
      <c r="C1964" s="1" t="s">
        <v>1688</v>
      </c>
      <c r="F1964" s="119" t="s">
        <v>1678</v>
      </c>
      <c r="G1964" s="119" t="s">
        <v>1678</v>
      </c>
      <c r="H1964" s="119" t="s">
        <v>1678</v>
      </c>
      <c r="L1964" s="89">
        <v>43599</v>
      </c>
      <c r="O1964" s="55">
        <f t="shared" ca="1" si="830"/>
        <v>28</v>
      </c>
      <c r="P1964" s="55" t="str">
        <f t="shared" ca="1" si="831"/>
        <v>2019.7</v>
      </c>
      <c r="Q1964" s="1"/>
      <c r="R1964" s="1"/>
      <c r="S1964" s="1"/>
      <c r="T1964" s="1"/>
      <c r="U1964" s="1"/>
      <c r="V1964" s="1"/>
      <c r="W1964" s="1"/>
      <c r="X1964" s="1"/>
      <c r="Y1964" s="1"/>
    </row>
    <row r="1965" spans="2:25" hidden="1" x14ac:dyDescent="0.2">
      <c r="B1965" s="1" t="s">
        <v>1688</v>
      </c>
      <c r="C1965" s="1" t="s">
        <v>1688</v>
      </c>
      <c r="F1965" s="119" t="s">
        <v>1678</v>
      </c>
      <c r="G1965" s="119" t="s">
        <v>1678</v>
      </c>
      <c r="H1965" s="119" t="s">
        <v>1678</v>
      </c>
      <c r="L1965" s="89">
        <v>43600</v>
      </c>
      <c r="O1965" s="55">
        <f t="shared" ca="1" si="830"/>
        <v>28</v>
      </c>
      <c r="P1965" s="55" t="str">
        <f t="shared" ca="1" si="831"/>
        <v>2019.7</v>
      </c>
      <c r="Q1965" s="1"/>
      <c r="R1965" s="1"/>
      <c r="S1965" s="1"/>
      <c r="T1965" s="1"/>
      <c r="U1965" s="1"/>
      <c r="V1965" s="1"/>
      <c r="W1965" s="1"/>
      <c r="X1965" s="1"/>
      <c r="Y1965" s="1"/>
    </row>
    <row r="1966" spans="2:25" hidden="1" x14ac:dyDescent="0.2">
      <c r="B1966" s="1" t="s">
        <v>1688</v>
      </c>
      <c r="C1966" s="1" t="s">
        <v>1688</v>
      </c>
      <c r="F1966" s="119" t="s">
        <v>1678</v>
      </c>
      <c r="G1966" s="119" t="s">
        <v>1678</v>
      </c>
      <c r="H1966" s="119" t="s">
        <v>1678</v>
      </c>
      <c r="L1966" s="89">
        <v>43601</v>
      </c>
      <c r="O1966" s="55">
        <f t="shared" ca="1" si="830"/>
        <v>28</v>
      </c>
      <c r="P1966" s="55" t="str">
        <f t="shared" ca="1" si="831"/>
        <v>2019.7</v>
      </c>
      <c r="Q1966" s="1"/>
      <c r="R1966" s="1"/>
      <c r="S1966" s="1"/>
      <c r="T1966" s="1"/>
      <c r="U1966" s="1"/>
      <c r="V1966" s="1"/>
      <c r="W1966" s="1"/>
      <c r="X1966" s="1"/>
      <c r="Y1966" s="1"/>
    </row>
    <row r="1967" spans="2:25" hidden="1" x14ac:dyDescent="0.2">
      <c r="B1967" s="1" t="s">
        <v>1688</v>
      </c>
      <c r="C1967" s="1" t="s">
        <v>1688</v>
      </c>
      <c r="F1967" s="119" t="s">
        <v>1678</v>
      </c>
      <c r="G1967" s="119" t="s">
        <v>1678</v>
      </c>
      <c r="H1967" s="119" t="s">
        <v>1678</v>
      </c>
      <c r="L1967" s="89">
        <v>43602</v>
      </c>
      <c r="O1967" s="55">
        <f t="shared" ca="1" si="830"/>
        <v>28</v>
      </c>
      <c r="P1967" s="55" t="str">
        <f t="shared" ca="1" si="831"/>
        <v>2019.7</v>
      </c>
      <c r="Q1967" s="1"/>
      <c r="R1967" s="1"/>
      <c r="S1967" s="1"/>
      <c r="T1967" s="1"/>
      <c r="U1967" s="1"/>
      <c r="V1967" s="1"/>
      <c r="W1967" s="1"/>
      <c r="X1967" s="1"/>
      <c r="Y1967" s="1"/>
    </row>
    <row r="1968" spans="2:25" hidden="1" x14ac:dyDescent="0.2">
      <c r="B1968" s="1" t="s">
        <v>1688</v>
      </c>
      <c r="C1968" s="1" t="s">
        <v>1688</v>
      </c>
      <c r="F1968" s="119" t="s">
        <v>1678</v>
      </c>
      <c r="G1968" s="119" t="s">
        <v>1678</v>
      </c>
      <c r="H1968" s="119" t="s">
        <v>1678</v>
      </c>
      <c r="L1968" s="89">
        <v>43603</v>
      </c>
      <c r="O1968" s="55">
        <f t="shared" ca="1" si="830"/>
        <v>28</v>
      </c>
      <c r="P1968" s="55" t="str">
        <f t="shared" ca="1" si="831"/>
        <v>2019.7</v>
      </c>
      <c r="Q1968" s="1"/>
      <c r="R1968" s="1"/>
      <c r="S1968" s="1"/>
      <c r="T1968" s="1"/>
      <c r="U1968" s="1"/>
      <c r="V1968" s="1"/>
      <c r="W1968" s="1"/>
      <c r="X1968" s="1"/>
      <c r="Y1968" s="1"/>
    </row>
    <row r="1969" spans="2:25" hidden="1" x14ac:dyDescent="0.2">
      <c r="B1969" s="1" t="s">
        <v>1688</v>
      </c>
      <c r="C1969" s="1" t="s">
        <v>1688</v>
      </c>
      <c r="F1969" s="119" t="s">
        <v>1678</v>
      </c>
      <c r="G1969" s="119" t="s">
        <v>1678</v>
      </c>
      <c r="H1969" s="119" t="s">
        <v>1678</v>
      </c>
      <c r="L1969" s="89">
        <v>43604</v>
      </c>
      <c r="O1969" s="55">
        <f t="shared" ca="1" si="830"/>
        <v>28</v>
      </c>
      <c r="P1969" s="55" t="str">
        <f t="shared" ca="1" si="831"/>
        <v>2019.7</v>
      </c>
      <c r="Q1969" s="1"/>
      <c r="R1969" s="1"/>
      <c r="S1969" s="1"/>
      <c r="T1969" s="1"/>
      <c r="U1969" s="1"/>
      <c r="V1969" s="1"/>
      <c r="W1969" s="1"/>
      <c r="X1969" s="1"/>
      <c r="Y1969" s="1"/>
    </row>
    <row r="1970" spans="2:25" hidden="1" x14ac:dyDescent="0.2">
      <c r="B1970" s="1" t="s">
        <v>1688</v>
      </c>
      <c r="C1970" s="1" t="s">
        <v>1688</v>
      </c>
      <c r="F1970" s="119" t="s">
        <v>1678</v>
      </c>
      <c r="G1970" s="119" t="s">
        <v>1678</v>
      </c>
      <c r="H1970" s="119" t="s">
        <v>1678</v>
      </c>
      <c r="L1970" s="89">
        <v>43605</v>
      </c>
      <c r="O1970" s="55">
        <f t="shared" ca="1" si="830"/>
        <v>28</v>
      </c>
      <c r="P1970" s="55" t="str">
        <f t="shared" ca="1" si="831"/>
        <v>2019.7</v>
      </c>
      <c r="Q1970" s="1"/>
      <c r="R1970" s="1"/>
      <c r="S1970" s="1"/>
      <c r="T1970" s="1"/>
      <c r="U1970" s="1"/>
      <c r="V1970" s="1"/>
      <c r="W1970" s="1"/>
      <c r="X1970" s="1"/>
      <c r="Y1970" s="1"/>
    </row>
    <row r="1971" spans="2:25" hidden="1" x14ac:dyDescent="0.2">
      <c r="B1971" s="1" t="s">
        <v>1688</v>
      </c>
      <c r="C1971" s="1" t="s">
        <v>1688</v>
      </c>
      <c r="F1971" s="119" t="s">
        <v>1678</v>
      </c>
      <c r="G1971" s="119" t="s">
        <v>1678</v>
      </c>
      <c r="H1971" s="119" t="s">
        <v>1678</v>
      </c>
      <c r="L1971" s="89">
        <v>43606</v>
      </c>
      <c r="O1971" s="55">
        <f t="shared" ca="1" si="830"/>
        <v>28</v>
      </c>
      <c r="P1971" s="55" t="str">
        <f t="shared" ca="1" si="831"/>
        <v>2019.7</v>
      </c>
      <c r="Q1971" s="1"/>
      <c r="R1971" s="1"/>
      <c r="S1971" s="1"/>
      <c r="T1971" s="1"/>
      <c r="U1971" s="1"/>
      <c r="V1971" s="1"/>
      <c r="W1971" s="1"/>
      <c r="X1971" s="1"/>
      <c r="Y1971" s="1"/>
    </row>
    <row r="1972" spans="2:25" hidden="1" x14ac:dyDescent="0.2">
      <c r="B1972" s="1" t="s">
        <v>1688</v>
      </c>
      <c r="C1972" s="1" t="s">
        <v>1688</v>
      </c>
      <c r="F1972" s="119" t="s">
        <v>1678</v>
      </c>
      <c r="G1972" s="119" t="s">
        <v>1678</v>
      </c>
      <c r="H1972" s="119" t="s">
        <v>1678</v>
      </c>
      <c r="L1972" s="89">
        <v>43607</v>
      </c>
      <c r="O1972" s="55">
        <f t="shared" ca="1" si="830"/>
        <v>28</v>
      </c>
      <c r="P1972" s="55" t="str">
        <f t="shared" ca="1" si="831"/>
        <v>2019.7</v>
      </c>
      <c r="Q1972" s="1"/>
      <c r="R1972" s="1"/>
      <c r="S1972" s="1"/>
      <c r="T1972" s="1"/>
      <c r="U1972" s="1"/>
      <c r="V1972" s="1"/>
      <c r="W1972" s="1"/>
      <c r="X1972" s="1"/>
      <c r="Y1972" s="1"/>
    </row>
    <row r="1973" spans="2:25" hidden="1" x14ac:dyDescent="0.2">
      <c r="B1973" s="1" t="s">
        <v>1688</v>
      </c>
      <c r="C1973" s="1" t="s">
        <v>1688</v>
      </c>
      <c r="F1973" s="119" t="s">
        <v>1678</v>
      </c>
      <c r="G1973" s="119" t="s">
        <v>1678</v>
      </c>
      <c r="H1973" s="119" t="s">
        <v>1678</v>
      </c>
      <c r="L1973" s="89">
        <v>43608</v>
      </c>
      <c r="O1973" s="55">
        <f t="shared" ca="1" si="830"/>
        <v>28</v>
      </c>
      <c r="P1973" s="55" t="str">
        <f t="shared" ca="1" si="831"/>
        <v>2019.7</v>
      </c>
      <c r="Q1973" s="1"/>
      <c r="R1973" s="1"/>
      <c r="S1973" s="1"/>
      <c r="T1973" s="1"/>
      <c r="U1973" s="1"/>
      <c r="V1973" s="1"/>
      <c r="W1973" s="1"/>
      <c r="X1973" s="1"/>
      <c r="Y1973" s="1"/>
    </row>
    <row r="1974" spans="2:25" hidden="1" x14ac:dyDescent="0.2">
      <c r="B1974" s="1" t="s">
        <v>1688</v>
      </c>
      <c r="C1974" s="1" t="s">
        <v>1688</v>
      </c>
      <c r="F1974" s="119" t="s">
        <v>1678</v>
      </c>
      <c r="G1974" s="119" t="s">
        <v>1678</v>
      </c>
      <c r="H1974" s="119" t="s">
        <v>1678</v>
      </c>
      <c r="L1974" s="89">
        <v>43609</v>
      </c>
      <c r="O1974" s="55">
        <f t="shared" ca="1" si="830"/>
        <v>28</v>
      </c>
      <c r="P1974" s="55" t="str">
        <f t="shared" ca="1" si="831"/>
        <v>2019.7</v>
      </c>
      <c r="Q1974" s="1"/>
      <c r="R1974" s="1"/>
      <c r="S1974" s="1"/>
      <c r="T1974" s="1"/>
      <c r="U1974" s="1"/>
      <c r="V1974" s="1"/>
      <c r="W1974" s="1"/>
      <c r="X1974" s="1"/>
      <c r="Y1974" s="1"/>
    </row>
    <row r="1975" spans="2:25" hidden="1" x14ac:dyDescent="0.2">
      <c r="B1975" s="1" t="s">
        <v>1688</v>
      </c>
      <c r="C1975" s="1" t="s">
        <v>1688</v>
      </c>
      <c r="F1975" s="119" t="s">
        <v>1678</v>
      </c>
      <c r="G1975" s="119" t="s">
        <v>1678</v>
      </c>
      <c r="H1975" s="119" t="s">
        <v>1678</v>
      </c>
      <c r="L1975" s="89">
        <v>43610</v>
      </c>
      <c r="O1975" s="55">
        <f t="shared" ca="1" si="830"/>
        <v>28</v>
      </c>
      <c r="P1975" s="55" t="str">
        <f t="shared" ca="1" si="831"/>
        <v>2019.7</v>
      </c>
      <c r="Q1975" s="1"/>
      <c r="R1975" s="1"/>
      <c r="S1975" s="1"/>
      <c r="T1975" s="1"/>
      <c r="U1975" s="1"/>
      <c r="V1975" s="1"/>
      <c r="W1975" s="1"/>
      <c r="X1975" s="1"/>
      <c r="Y1975" s="1"/>
    </row>
    <row r="1976" spans="2:25" hidden="1" x14ac:dyDescent="0.2">
      <c r="B1976" s="1" t="s">
        <v>1688</v>
      </c>
      <c r="C1976" s="1" t="s">
        <v>1688</v>
      </c>
      <c r="F1976" s="119" t="s">
        <v>1678</v>
      </c>
      <c r="G1976" s="119" t="s">
        <v>1678</v>
      </c>
      <c r="H1976" s="119" t="s">
        <v>1678</v>
      </c>
      <c r="L1976" s="89">
        <v>43611</v>
      </c>
      <c r="O1976" s="55">
        <f t="shared" ca="1" si="830"/>
        <v>28</v>
      </c>
      <c r="P1976" s="55" t="str">
        <f t="shared" ca="1" si="831"/>
        <v>2019.7</v>
      </c>
      <c r="Q1976" s="1"/>
      <c r="R1976" s="1"/>
      <c r="S1976" s="1"/>
      <c r="T1976" s="1"/>
      <c r="U1976" s="1"/>
      <c r="V1976" s="1"/>
      <c r="W1976" s="1"/>
      <c r="X1976" s="1"/>
      <c r="Y1976" s="1"/>
    </row>
    <row r="1977" spans="2:25" hidden="1" x14ac:dyDescent="0.2">
      <c r="B1977" s="1" t="s">
        <v>1688</v>
      </c>
      <c r="C1977" s="1" t="s">
        <v>1688</v>
      </c>
      <c r="F1977" s="119" t="s">
        <v>1678</v>
      </c>
      <c r="G1977" s="119" t="s">
        <v>1678</v>
      </c>
      <c r="H1977" s="119" t="s">
        <v>1678</v>
      </c>
      <c r="L1977" s="89">
        <v>43612</v>
      </c>
      <c r="O1977" s="55">
        <f t="shared" ca="1" si="830"/>
        <v>28</v>
      </c>
      <c r="P1977" s="55" t="str">
        <f t="shared" ca="1" si="831"/>
        <v>2019.7</v>
      </c>
      <c r="Q1977" s="1"/>
      <c r="R1977" s="1"/>
      <c r="S1977" s="1"/>
      <c r="T1977" s="1"/>
      <c r="U1977" s="1"/>
      <c r="V1977" s="1"/>
      <c r="W1977" s="1"/>
      <c r="X1977" s="1"/>
      <c r="Y1977" s="1"/>
    </row>
    <row r="1978" spans="2:25" hidden="1" x14ac:dyDescent="0.2">
      <c r="B1978" s="1" t="s">
        <v>1688</v>
      </c>
      <c r="C1978" s="1" t="s">
        <v>1688</v>
      </c>
      <c r="F1978" s="119" t="s">
        <v>1678</v>
      </c>
      <c r="G1978" s="119" t="s">
        <v>1678</v>
      </c>
      <c r="H1978" s="119" t="s">
        <v>1678</v>
      </c>
      <c r="L1978" s="89">
        <v>43613</v>
      </c>
      <c r="O1978" s="55">
        <f t="shared" ca="1" si="830"/>
        <v>28</v>
      </c>
      <c r="P1978" s="55" t="str">
        <f t="shared" ca="1" si="831"/>
        <v>2019.7</v>
      </c>
      <c r="Q1978" s="1"/>
      <c r="R1978" s="1"/>
      <c r="S1978" s="1"/>
      <c r="T1978" s="1"/>
      <c r="U1978" s="1"/>
      <c r="V1978" s="1"/>
      <c r="W1978" s="1"/>
      <c r="X1978" s="1"/>
      <c r="Y1978" s="1"/>
    </row>
    <row r="1979" spans="2:25" hidden="1" x14ac:dyDescent="0.2">
      <c r="B1979" s="1" t="s">
        <v>1688</v>
      </c>
      <c r="C1979" s="1" t="s">
        <v>1688</v>
      </c>
      <c r="F1979" s="119" t="s">
        <v>1678</v>
      </c>
      <c r="G1979" s="119" t="s">
        <v>1678</v>
      </c>
      <c r="H1979" s="119" t="s">
        <v>1678</v>
      </c>
      <c r="L1979" s="89">
        <v>43614</v>
      </c>
      <c r="O1979" s="55">
        <f t="shared" ca="1" si="830"/>
        <v>28</v>
      </c>
      <c r="P1979" s="55" t="str">
        <f t="shared" ca="1" si="831"/>
        <v>2019.7</v>
      </c>
      <c r="Q1979" s="1"/>
      <c r="R1979" s="1"/>
      <c r="S1979" s="1"/>
      <c r="T1979" s="1"/>
      <c r="U1979" s="1"/>
      <c r="V1979" s="1"/>
      <c r="W1979" s="1"/>
      <c r="X1979" s="1"/>
      <c r="Y1979" s="1"/>
    </row>
    <row r="1980" spans="2:25" hidden="1" x14ac:dyDescent="0.2">
      <c r="B1980" s="1" t="s">
        <v>1688</v>
      </c>
      <c r="C1980" s="1" t="s">
        <v>1688</v>
      </c>
      <c r="F1980" s="119" t="s">
        <v>1678</v>
      </c>
      <c r="G1980" s="119" t="s">
        <v>1678</v>
      </c>
      <c r="H1980" s="119" t="s">
        <v>1678</v>
      </c>
      <c r="L1980" s="89">
        <v>43615</v>
      </c>
      <c r="O1980" s="55">
        <f t="shared" ca="1" si="830"/>
        <v>28</v>
      </c>
      <c r="P1980" s="55" t="str">
        <f t="shared" ca="1" si="831"/>
        <v>2019.7</v>
      </c>
      <c r="Q1980" s="1"/>
      <c r="R1980" s="1"/>
      <c r="S1980" s="1"/>
      <c r="T1980" s="1"/>
      <c r="U1980" s="1"/>
      <c r="V1980" s="1"/>
      <c r="W1980" s="1"/>
      <c r="X1980" s="1"/>
      <c r="Y1980" s="1"/>
    </row>
    <row r="1981" spans="2:25" hidden="1" x14ac:dyDescent="0.2">
      <c r="B1981" s="1" t="s">
        <v>1688</v>
      </c>
      <c r="C1981" s="1" t="s">
        <v>1688</v>
      </c>
      <c r="F1981" s="119" t="s">
        <v>1678</v>
      </c>
      <c r="G1981" s="119" t="s">
        <v>1678</v>
      </c>
      <c r="H1981" s="119" t="s">
        <v>1678</v>
      </c>
      <c r="L1981" s="89">
        <v>43616</v>
      </c>
      <c r="O1981" s="55">
        <f t="shared" ca="1" si="830"/>
        <v>28</v>
      </c>
      <c r="P1981" s="55" t="str">
        <f t="shared" ca="1" si="831"/>
        <v>2019.7</v>
      </c>
      <c r="Q1981" s="1"/>
      <c r="R1981" s="1"/>
      <c r="S1981" s="1"/>
      <c r="T1981" s="1"/>
      <c r="U1981" s="1"/>
      <c r="V1981" s="1"/>
      <c r="W1981" s="1"/>
      <c r="X1981" s="1"/>
      <c r="Y1981" s="1"/>
    </row>
    <row r="1982" spans="2:25" hidden="1" x14ac:dyDescent="0.2">
      <c r="B1982" s="1" t="s">
        <v>1688</v>
      </c>
      <c r="C1982" s="1" t="s">
        <v>1688</v>
      </c>
      <c r="F1982" s="119" t="s">
        <v>1678</v>
      </c>
      <c r="G1982" s="119" t="s">
        <v>1678</v>
      </c>
      <c r="H1982" s="119" t="s">
        <v>1678</v>
      </c>
      <c r="L1982" s="89">
        <v>43617</v>
      </c>
      <c r="O1982" s="55">
        <f t="shared" ca="1" si="830"/>
        <v>28</v>
      </c>
      <c r="P1982" s="55" t="str">
        <f t="shared" ca="1" si="831"/>
        <v>2019.7</v>
      </c>
      <c r="Q1982" s="1"/>
      <c r="R1982" s="1"/>
      <c r="S1982" s="1"/>
      <c r="T1982" s="1"/>
      <c r="U1982" s="1"/>
      <c r="V1982" s="1"/>
      <c r="W1982" s="1"/>
      <c r="X1982" s="1"/>
      <c r="Y1982" s="1"/>
    </row>
    <row r="1983" spans="2:25" hidden="1" x14ac:dyDescent="0.2">
      <c r="B1983" s="1" t="s">
        <v>1688</v>
      </c>
      <c r="C1983" s="1" t="s">
        <v>1688</v>
      </c>
      <c r="F1983" s="119" t="s">
        <v>1678</v>
      </c>
      <c r="G1983" s="119" t="s">
        <v>1678</v>
      </c>
      <c r="H1983" s="119" t="s">
        <v>1678</v>
      </c>
      <c r="L1983" s="89">
        <v>43618</v>
      </c>
      <c r="O1983" s="55">
        <f t="shared" ca="1" si="830"/>
        <v>28</v>
      </c>
      <c r="P1983" s="55" t="str">
        <f t="shared" ca="1" si="831"/>
        <v>2019.7</v>
      </c>
      <c r="Q1983" s="1"/>
      <c r="R1983" s="1"/>
      <c r="S1983" s="1"/>
      <c r="T1983" s="1"/>
      <c r="U1983" s="1"/>
      <c r="V1983" s="1"/>
      <c r="W1983" s="1"/>
      <c r="X1983" s="1"/>
      <c r="Y1983" s="1"/>
    </row>
    <row r="1984" spans="2:25" hidden="1" x14ac:dyDescent="0.2">
      <c r="B1984" s="1" t="s">
        <v>1688</v>
      </c>
      <c r="C1984" s="1" t="s">
        <v>1688</v>
      </c>
      <c r="F1984" s="119" t="s">
        <v>1678</v>
      </c>
      <c r="G1984" s="119" t="s">
        <v>1678</v>
      </c>
      <c r="H1984" s="119" t="s">
        <v>1678</v>
      </c>
      <c r="L1984" s="89">
        <v>43619</v>
      </c>
      <c r="O1984" s="55">
        <f t="shared" ca="1" si="830"/>
        <v>28</v>
      </c>
      <c r="P1984" s="55" t="str">
        <f t="shared" ca="1" si="831"/>
        <v>2019.7</v>
      </c>
      <c r="Q1984" s="1"/>
      <c r="R1984" s="1"/>
      <c r="S1984" s="1"/>
      <c r="T1984" s="1"/>
      <c r="U1984" s="1"/>
      <c r="V1984" s="1"/>
      <c r="W1984" s="1"/>
      <c r="X1984" s="1"/>
      <c r="Y1984" s="1"/>
    </row>
    <row r="1985" spans="2:25" hidden="1" x14ac:dyDescent="0.2">
      <c r="B1985" s="1" t="s">
        <v>1688</v>
      </c>
      <c r="C1985" s="1" t="s">
        <v>1688</v>
      </c>
      <c r="F1985" s="119" t="s">
        <v>1678</v>
      </c>
      <c r="G1985" s="119" t="s">
        <v>1678</v>
      </c>
      <c r="H1985" s="119" t="s">
        <v>1678</v>
      </c>
      <c r="L1985" s="89">
        <v>43620</v>
      </c>
      <c r="O1985" s="55">
        <f t="shared" ca="1" si="830"/>
        <v>28</v>
      </c>
      <c r="P1985" s="55" t="str">
        <f t="shared" ca="1" si="831"/>
        <v>2019.7</v>
      </c>
      <c r="Q1985" s="1"/>
      <c r="R1985" s="1"/>
      <c r="S1985" s="1"/>
      <c r="T1985" s="1"/>
      <c r="U1985" s="1"/>
      <c r="V1985" s="1"/>
      <c r="W1985" s="1"/>
      <c r="X1985" s="1"/>
      <c r="Y1985" s="1"/>
    </row>
    <row r="1986" spans="2:25" hidden="1" x14ac:dyDescent="0.2">
      <c r="B1986" s="1" t="s">
        <v>1688</v>
      </c>
      <c r="C1986" s="1" t="s">
        <v>1688</v>
      </c>
      <c r="F1986" s="119" t="s">
        <v>1678</v>
      </c>
      <c r="G1986" s="119" t="s">
        <v>1678</v>
      </c>
      <c r="H1986" s="119" t="s">
        <v>1678</v>
      </c>
      <c r="L1986" s="89">
        <v>43621</v>
      </c>
      <c r="O1986" s="55">
        <f t="shared" ca="1" si="830"/>
        <v>28</v>
      </c>
      <c r="P1986" s="55" t="str">
        <f t="shared" ca="1" si="831"/>
        <v>2019.7</v>
      </c>
      <c r="Q1986" s="1"/>
      <c r="R1986" s="1"/>
      <c r="S1986" s="1"/>
      <c r="T1986" s="1"/>
      <c r="U1986" s="1"/>
      <c r="V1986" s="1"/>
      <c r="W1986" s="1"/>
      <c r="X1986" s="1"/>
      <c r="Y1986" s="1"/>
    </row>
    <row r="1987" spans="2:25" hidden="1" x14ac:dyDescent="0.2">
      <c r="B1987" s="1" t="s">
        <v>1688</v>
      </c>
      <c r="C1987" s="1" t="s">
        <v>1688</v>
      </c>
      <c r="F1987" s="119" t="s">
        <v>1678</v>
      </c>
      <c r="G1987" s="119" t="s">
        <v>1678</v>
      </c>
      <c r="H1987" s="119" t="s">
        <v>1678</v>
      </c>
      <c r="L1987" s="89">
        <v>43622</v>
      </c>
      <c r="O1987" s="55">
        <f t="shared" ca="1" si="830"/>
        <v>28</v>
      </c>
      <c r="P1987" s="55" t="str">
        <f t="shared" ca="1" si="831"/>
        <v>2019.7</v>
      </c>
      <c r="Q1987" s="1"/>
      <c r="R1987" s="1"/>
      <c r="S1987" s="1"/>
      <c r="T1987" s="1"/>
      <c r="U1987" s="1"/>
      <c r="V1987" s="1"/>
      <c r="W1987" s="1"/>
      <c r="X1987" s="1"/>
      <c r="Y1987" s="1"/>
    </row>
    <row r="1988" spans="2:25" hidden="1" x14ac:dyDescent="0.2">
      <c r="B1988" s="1" t="s">
        <v>1688</v>
      </c>
      <c r="C1988" s="1" t="s">
        <v>1688</v>
      </c>
      <c r="F1988" s="119" t="s">
        <v>1678</v>
      </c>
      <c r="G1988" s="119" t="s">
        <v>1678</v>
      </c>
      <c r="H1988" s="119" t="s">
        <v>1678</v>
      </c>
      <c r="L1988" s="89">
        <v>43623</v>
      </c>
      <c r="O1988" s="55">
        <f t="shared" ca="1" si="830"/>
        <v>28</v>
      </c>
      <c r="P1988" s="55" t="str">
        <f t="shared" ca="1" si="831"/>
        <v>2019.7</v>
      </c>
      <c r="Q1988" s="1"/>
      <c r="R1988" s="1"/>
      <c r="S1988" s="1"/>
      <c r="T1988" s="1"/>
      <c r="U1988" s="1"/>
      <c r="V1988" s="1"/>
      <c r="W1988" s="1"/>
      <c r="X1988" s="1"/>
      <c r="Y1988" s="1"/>
    </row>
    <row r="1989" spans="2:25" hidden="1" x14ac:dyDescent="0.2">
      <c r="B1989" s="1" t="s">
        <v>1688</v>
      </c>
      <c r="C1989" s="1" t="s">
        <v>1688</v>
      </c>
      <c r="F1989" s="119" t="s">
        <v>1678</v>
      </c>
      <c r="G1989" s="119" t="s">
        <v>1678</v>
      </c>
      <c r="H1989" s="119" t="s">
        <v>1678</v>
      </c>
      <c r="L1989" s="89">
        <v>43624</v>
      </c>
      <c r="O1989" s="55">
        <f t="shared" ca="1" si="830"/>
        <v>28</v>
      </c>
      <c r="P1989" s="55" t="str">
        <f t="shared" ca="1" si="831"/>
        <v>2019.7</v>
      </c>
      <c r="Q1989" s="1"/>
      <c r="R1989" s="1"/>
      <c r="S1989" s="1"/>
      <c r="T1989" s="1"/>
      <c r="U1989" s="1"/>
      <c r="V1989" s="1"/>
      <c r="W1989" s="1"/>
      <c r="X1989" s="1"/>
      <c r="Y1989" s="1"/>
    </row>
    <row r="1990" spans="2:25" hidden="1" x14ac:dyDescent="0.2">
      <c r="B1990" s="1" t="s">
        <v>1688</v>
      </c>
      <c r="C1990" s="1" t="s">
        <v>1688</v>
      </c>
      <c r="F1990" s="119" t="s">
        <v>1678</v>
      </c>
      <c r="G1990" s="119" t="s">
        <v>1678</v>
      </c>
      <c r="H1990" s="119" t="s">
        <v>1678</v>
      </c>
      <c r="L1990" s="89">
        <v>43625</v>
      </c>
      <c r="O1990" s="55">
        <f t="shared" ca="1" si="830"/>
        <v>28</v>
      </c>
      <c r="P1990" s="55" t="str">
        <f t="shared" ca="1" si="831"/>
        <v>2019.7</v>
      </c>
      <c r="Q1990" s="1"/>
      <c r="R1990" s="1"/>
      <c r="S1990" s="1"/>
      <c r="T1990" s="1"/>
      <c r="U1990" s="1"/>
      <c r="V1990" s="1"/>
      <c r="W1990" s="1"/>
      <c r="X1990" s="1"/>
      <c r="Y1990" s="1"/>
    </row>
    <row r="1991" spans="2:25" hidden="1" x14ac:dyDescent="0.2">
      <c r="B1991" s="1" t="s">
        <v>1688</v>
      </c>
      <c r="C1991" s="1" t="s">
        <v>1688</v>
      </c>
      <c r="F1991" s="119" t="s">
        <v>1678</v>
      </c>
      <c r="G1991" s="119" t="s">
        <v>1678</v>
      </c>
      <c r="H1991" s="119" t="s">
        <v>1678</v>
      </c>
      <c r="L1991" s="89">
        <v>43626</v>
      </c>
      <c r="O1991" s="55">
        <f t="shared" ca="1" si="830"/>
        <v>28</v>
      </c>
      <c r="P1991" s="55" t="str">
        <f t="shared" ca="1" si="831"/>
        <v>2019.7</v>
      </c>
      <c r="Q1991" s="1"/>
      <c r="R1991" s="1"/>
      <c r="S1991" s="1"/>
      <c r="T1991" s="1"/>
      <c r="U1991" s="1"/>
      <c r="V1991" s="1"/>
      <c r="W1991" s="1"/>
      <c r="X1991" s="1"/>
      <c r="Y1991" s="1"/>
    </row>
    <row r="1992" spans="2:25" hidden="1" x14ac:dyDescent="0.2">
      <c r="B1992" s="1" t="s">
        <v>1688</v>
      </c>
      <c r="C1992" s="1" t="s">
        <v>1688</v>
      </c>
      <c r="F1992" s="119" t="s">
        <v>1678</v>
      </c>
      <c r="G1992" s="119" t="s">
        <v>1678</v>
      </c>
      <c r="H1992" s="119" t="s">
        <v>1678</v>
      </c>
      <c r="L1992" s="89">
        <v>43627</v>
      </c>
      <c r="O1992" s="55">
        <f t="shared" ca="1" si="830"/>
        <v>28</v>
      </c>
      <c r="P1992" s="55" t="str">
        <f t="shared" ca="1" si="831"/>
        <v>2019.7</v>
      </c>
      <c r="Q1992" s="1"/>
      <c r="R1992" s="1"/>
      <c r="S1992" s="1"/>
      <c r="T1992" s="1"/>
      <c r="U1992" s="1"/>
      <c r="V1992" s="1"/>
      <c r="W1992" s="1"/>
      <c r="X1992" s="1"/>
      <c r="Y1992" s="1"/>
    </row>
    <row r="1993" spans="2:25" hidden="1" x14ac:dyDescent="0.2">
      <c r="B1993" s="1" t="s">
        <v>1688</v>
      </c>
      <c r="C1993" s="1" t="s">
        <v>1688</v>
      </c>
      <c r="F1993" s="119" t="s">
        <v>1678</v>
      </c>
      <c r="G1993" s="119" t="s">
        <v>1678</v>
      </c>
      <c r="H1993" s="119" t="s">
        <v>1678</v>
      </c>
      <c r="L1993" s="89">
        <v>43628</v>
      </c>
      <c r="O1993" s="55">
        <f t="shared" ca="1" si="830"/>
        <v>28</v>
      </c>
      <c r="P1993" s="55" t="str">
        <f t="shared" ca="1" si="831"/>
        <v>2019.7</v>
      </c>
      <c r="Q1993" s="1"/>
      <c r="R1993" s="1"/>
      <c r="S1993" s="1"/>
      <c r="T1993" s="1"/>
      <c r="U1993" s="1"/>
      <c r="V1993" s="1"/>
      <c r="W1993" s="1"/>
      <c r="X1993" s="1"/>
      <c r="Y1993" s="1"/>
    </row>
    <row r="1994" spans="2:25" hidden="1" x14ac:dyDescent="0.2">
      <c r="B1994" s="1" t="s">
        <v>1688</v>
      </c>
      <c r="C1994" s="1" t="s">
        <v>1688</v>
      </c>
      <c r="F1994" s="119" t="s">
        <v>1678</v>
      </c>
      <c r="G1994" s="119" t="s">
        <v>1678</v>
      </c>
      <c r="H1994" s="119" t="s">
        <v>1678</v>
      </c>
      <c r="L1994" s="89">
        <v>43629</v>
      </c>
      <c r="O1994" s="55">
        <f t="shared" ca="1" si="830"/>
        <v>28</v>
      </c>
      <c r="P1994" s="55" t="str">
        <f t="shared" ca="1" si="831"/>
        <v>2019.7</v>
      </c>
      <c r="Q1994" s="1"/>
      <c r="R1994" s="1"/>
      <c r="S1994" s="1"/>
      <c r="T1994" s="1"/>
      <c r="U1994" s="1"/>
      <c r="V1994" s="1"/>
      <c r="W1994" s="1"/>
      <c r="X1994" s="1"/>
      <c r="Y1994" s="1"/>
    </row>
    <row r="1995" spans="2:25" hidden="1" x14ac:dyDescent="0.2">
      <c r="B1995" s="1" t="s">
        <v>1688</v>
      </c>
      <c r="C1995" s="1" t="s">
        <v>1688</v>
      </c>
      <c r="F1995" s="119" t="s">
        <v>1678</v>
      </c>
      <c r="G1995" s="119" t="s">
        <v>1678</v>
      </c>
      <c r="H1995" s="119" t="s">
        <v>1678</v>
      </c>
      <c r="L1995" s="89">
        <v>43630</v>
      </c>
      <c r="O1995" s="55">
        <f t="shared" ca="1" si="830"/>
        <v>28</v>
      </c>
      <c r="P1995" s="55" t="str">
        <f t="shared" ca="1" si="831"/>
        <v>2019.7</v>
      </c>
      <c r="Q1995" s="1"/>
      <c r="R1995" s="1"/>
      <c r="S1995" s="1"/>
      <c r="T1995" s="1"/>
      <c r="U1995" s="1"/>
      <c r="V1995" s="1"/>
      <c r="W1995" s="1"/>
      <c r="X1995" s="1"/>
      <c r="Y1995" s="1"/>
    </row>
    <row r="1996" spans="2:25" hidden="1" x14ac:dyDescent="0.2">
      <c r="B1996" s="1" t="s">
        <v>1688</v>
      </c>
      <c r="C1996" s="1" t="s">
        <v>1688</v>
      </c>
      <c r="F1996" s="119" t="s">
        <v>1678</v>
      </c>
      <c r="G1996" s="119" t="s">
        <v>1678</v>
      </c>
      <c r="H1996" s="119" t="s">
        <v>1678</v>
      </c>
      <c r="L1996" s="89">
        <v>43631</v>
      </c>
      <c r="O1996" s="55">
        <f t="shared" ca="1" si="830"/>
        <v>28</v>
      </c>
      <c r="P1996" s="55" t="str">
        <f t="shared" ca="1" si="831"/>
        <v>2019.7</v>
      </c>
      <c r="Q1996" s="1"/>
      <c r="R1996" s="1"/>
      <c r="S1996" s="1"/>
      <c r="T1996" s="1"/>
      <c r="U1996" s="1"/>
      <c r="V1996" s="1"/>
      <c r="W1996" s="1"/>
      <c r="X1996" s="1"/>
      <c r="Y1996" s="1"/>
    </row>
    <row r="1997" spans="2:25" hidden="1" x14ac:dyDescent="0.2">
      <c r="B1997" s="1" t="s">
        <v>1688</v>
      </c>
      <c r="C1997" s="1" t="s">
        <v>1688</v>
      </c>
      <c r="F1997" s="119" t="s">
        <v>1678</v>
      </c>
      <c r="G1997" s="119" t="s">
        <v>1678</v>
      </c>
      <c r="H1997" s="119" t="s">
        <v>1678</v>
      </c>
      <c r="L1997" s="89">
        <v>43632</v>
      </c>
      <c r="O1997" s="55">
        <f t="shared" ca="1" si="830"/>
        <v>28</v>
      </c>
      <c r="P1997" s="55" t="str">
        <f t="shared" ca="1" si="831"/>
        <v>2019.7</v>
      </c>
      <c r="Q1997" s="1"/>
      <c r="R1997" s="1"/>
      <c r="S1997" s="1"/>
      <c r="T1997" s="1"/>
      <c r="U1997" s="1"/>
      <c r="V1997" s="1"/>
      <c r="W1997" s="1"/>
      <c r="X1997" s="1"/>
      <c r="Y1997" s="1"/>
    </row>
    <row r="1998" spans="2:25" hidden="1" x14ac:dyDescent="0.2">
      <c r="B1998" s="1" t="s">
        <v>1688</v>
      </c>
      <c r="C1998" s="1" t="s">
        <v>1688</v>
      </c>
      <c r="F1998" s="119" t="s">
        <v>1678</v>
      </c>
      <c r="G1998" s="119" t="s">
        <v>1678</v>
      </c>
      <c r="H1998" s="119" t="s">
        <v>1678</v>
      </c>
      <c r="L1998" s="89">
        <v>43633</v>
      </c>
      <c r="O1998" s="55">
        <f t="shared" ca="1" si="830"/>
        <v>28</v>
      </c>
      <c r="P1998" s="55" t="str">
        <f t="shared" ca="1" si="831"/>
        <v>2019.7</v>
      </c>
      <c r="Q1998" s="1"/>
      <c r="R1998" s="1"/>
      <c r="S1998" s="1"/>
      <c r="T1998" s="1"/>
      <c r="U1998" s="1"/>
      <c r="V1998" s="1"/>
      <c r="W1998" s="1"/>
      <c r="X1998" s="1"/>
      <c r="Y1998" s="1"/>
    </row>
    <row r="1999" spans="2:25" hidden="1" x14ac:dyDescent="0.2">
      <c r="B1999" s="1" t="s">
        <v>1688</v>
      </c>
      <c r="C1999" s="1" t="s">
        <v>1688</v>
      </c>
      <c r="F1999" s="119" t="s">
        <v>1678</v>
      </c>
      <c r="G1999" s="119" t="s">
        <v>1678</v>
      </c>
      <c r="H1999" s="119" t="s">
        <v>1678</v>
      </c>
      <c r="L1999" s="89">
        <v>43634</v>
      </c>
      <c r="O1999" s="55">
        <f t="shared" ca="1" si="830"/>
        <v>28</v>
      </c>
      <c r="P1999" s="55" t="str">
        <f t="shared" ca="1" si="831"/>
        <v>2019.7</v>
      </c>
      <c r="Q1999" s="1"/>
      <c r="R1999" s="1"/>
      <c r="S1999" s="1"/>
      <c r="T1999" s="1"/>
      <c r="U1999" s="1"/>
      <c r="V1999" s="1"/>
      <c r="W1999" s="1"/>
      <c r="X1999" s="1"/>
      <c r="Y1999" s="1"/>
    </row>
    <row r="2000" spans="2:25" hidden="1" x14ac:dyDescent="0.2">
      <c r="B2000" s="1" t="s">
        <v>1688</v>
      </c>
      <c r="C2000" s="1" t="s">
        <v>1688</v>
      </c>
      <c r="F2000" s="119" t="s">
        <v>1678</v>
      </c>
      <c r="G2000" s="119" t="s">
        <v>1678</v>
      </c>
      <c r="H2000" s="119" t="s">
        <v>1678</v>
      </c>
      <c r="L2000" s="89">
        <v>43635</v>
      </c>
      <c r="O2000" s="55">
        <f t="shared" ca="1" si="830"/>
        <v>28</v>
      </c>
      <c r="P2000" s="55" t="str">
        <f t="shared" ca="1" si="831"/>
        <v>2019.7</v>
      </c>
      <c r="Q2000" s="1"/>
      <c r="R2000" s="1"/>
      <c r="S2000" s="1"/>
      <c r="T2000" s="1"/>
      <c r="U2000" s="1"/>
      <c r="V2000" s="1"/>
      <c r="W2000" s="1"/>
      <c r="X2000" s="1"/>
      <c r="Y2000" s="1"/>
    </row>
    <row r="2001" spans="2:25" hidden="1" x14ac:dyDescent="0.2">
      <c r="B2001" s="1" t="s">
        <v>1688</v>
      </c>
      <c r="C2001" s="1" t="s">
        <v>1688</v>
      </c>
      <c r="F2001" s="119" t="s">
        <v>1678</v>
      </c>
      <c r="G2001" s="119" t="s">
        <v>1678</v>
      </c>
      <c r="H2001" s="119" t="s">
        <v>1678</v>
      </c>
      <c r="L2001" s="89">
        <v>43636</v>
      </c>
      <c r="O2001" s="55">
        <f t="shared" ca="1" si="830"/>
        <v>28</v>
      </c>
      <c r="P2001" s="55" t="str">
        <f t="shared" ca="1" si="831"/>
        <v>2019.7</v>
      </c>
      <c r="Q2001" s="1"/>
      <c r="R2001" s="1"/>
      <c r="S2001" s="1"/>
      <c r="T2001" s="1"/>
      <c r="U2001" s="1"/>
      <c r="V2001" s="1"/>
      <c r="W2001" s="1"/>
      <c r="X2001" s="1"/>
      <c r="Y2001" s="1"/>
    </row>
    <row r="2002" spans="2:25" hidden="1" x14ac:dyDescent="0.2">
      <c r="B2002" s="1" t="s">
        <v>1688</v>
      </c>
      <c r="C2002" s="1" t="s">
        <v>1688</v>
      </c>
      <c r="F2002" s="119" t="s">
        <v>1678</v>
      </c>
      <c r="G2002" s="119" t="s">
        <v>1678</v>
      </c>
      <c r="H2002" s="119" t="s">
        <v>1678</v>
      </c>
      <c r="L2002" s="89">
        <v>43637</v>
      </c>
      <c r="O2002" s="55">
        <f t="shared" ca="1" si="830"/>
        <v>28</v>
      </c>
      <c r="P2002" s="55" t="str">
        <f t="shared" ca="1" si="831"/>
        <v>2019.7</v>
      </c>
      <c r="Q2002" s="1"/>
      <c r="R2002" s="1"/>
      <c r="S2002" s="1"/>
      <c r="T2002" s="1"/>
      <c r="U2002" s="1"/>
      <c r="V2002" s="1"/>
      <c r="W2002" s="1"/>
      <c r="X2002" s="1"/>
      <c r="Y2002" s="1"/>
    </row>
    <row r="2003" spans="2:25" hidden="1" x14ac:dyDescent="0.2">
      <c r="B2003" s="1" t="s">
        <v>1688</v>
      </c>
      <c r="C2003" s="1" t="s">
        <v>1688</v>
      </c>
      <c r="F2003" s="119" t="s">
        <v>1678</v>
      </c>
      <c r="G2003" s="119" t="s">
        <v>1678</v>
      </c>
      <c r="H2003" s="119" t="s">
        <v>1678</v>
      </c>
      <c r="L2003" s="89">
        <v>43638</v>
      </c>
      <c r="O2003" s="55">
        <f t="shared" ca="1" si="830"/>
        <v>28</v>
      </c>
      <c r="P2003" s="55" t="str">
        <f t="shared" ca="1" si="831"/>
        <v>2019.7</v>
      </c>
      <c r="Q2003" s="1"/>
      <c r="R2003" s="1"/>
      <c r="S2003" s="1"/>
      <c r="T2003" s="1"/>
      <c r="U2003" s="1"/>
      <c r="V2003" s="1"/>
      <c r="W2003" s="1"/>
      <c r="X2003" s="1"/>
      <c r="Y2003" s="1"/>
    </row>
    <row r="2004" spans="2:25" hidden="1" x14ac:dyDescent="0.2">
      <c r="B2004" s="1" t="s">
        <v>1688</v>
      </c>
      <c r="C2004" s="1" t="s">
        <v>1688</v>
      </c>
      <c r="F2004" s="119" t="s">
        <v>1678</v>
      </c>
      <c r="G2004" s="119" t="s">
        <v>1678</v>
      </c>
      <c r="H2004" s="119" t="s">
        <v>1678</v>
      </c>
      <c r="L2004" s="89">
        <v>43639</v>
      </c>
      <c r="O2004" s="55">
        <f t="shared" ca="1" si="830"/>
        <v>28</v>
      </c>
      <c r="P2004" s="55" t="str">
        <f t="shared" ca="1" si="831"/>
        <v>2019.7</v>
      </c>
      <c r="Q2004" s="1"/>
      <c r="R2004" s="1"/>
      <c r="S2004" s="1"/>
      <c r="T2004" s="1"/>
      <c r="U2004" s="1"/>
      <c r="V2004" s="1"/>
      <c r="W2004" s="1"/>
      <c r="X2004" s="1"/>
      <c r="Y2004" s="1"/>
    </row>
    <row r="2005" spans="2:25" hidden="1" x14ac:dyDescent="0.2">
      <c r="B2005" s="1" t="s">
        <v>1688</v>
      </c>
      <c r="C2005" s="1" t="s">
        <v>1688</v>
      </c>
      <c r="F2005" s="119" t="s">
        <v>1678</v>
      </c>
      <c r="G2005" s="119" t="s">
        <v>1678</v>
      </c>
      <c r="H2005" s="119" t="s">
        <v>1678</v>
      </c>
      <c r="L2005" s="89">
        <v>43640</v>
      </c>
      <c r="O2005" s="55">
        <f t="shared" ca="1" si="830"/>
        <v>28</v>
      </c>
      <c r="P2005" s="55" t="str">
        <f t="shared" ca="1" si="831"/>
        <v>2019.7</v>
      </c>
      <c r="Q2005" s="1"/>
      <c r="R2005" s="1"/>
      <c r="S2005" s="1"/>
      <c r="T2005" s="1"/>
      <c r="U2005" s="1"/>
      <c r="V2005" s="1"/>
      <c r="W2005" s="1"/>
      <c r="X2005" s="1"/>
      <c r="Y2005" s="1"/>
    </row>
    <row r="2006" spans="2:25" hidden="1" x14ac:dyDescent="0.2">
      <c r="B2006" s="1" t="s">
        <v>1688</v>
      </c>
      <c r="C2006" s="1" t="s">
        <v>1688</v>
      </c>
      <c r="F2006" s="119" t="s">
        <v>1678</v>
      </c>
      <c r="G2006" s="119" t="s">
        <v>1678</v>
      </c>
      <c r="H2006" s="119" t="s">
        <v>1678</v>
      </c>
      <c r="L2006" s="89">
        <v>43641</v>
      </c>
      <c r="O2006" s="55">
        <f t="shared" ca="1" si="830"/>
        <v>28</v>
      </c>
      <c r="P2006" s="55" t="str">
        <f t="shared" ca="1" si="831"/>
        <v>2019.7</v>
      </c>
      <c r="Q2006" s="1"/>
      <c r="R2006" s="1"/>
      <c r="S2006" s="1"/>
      <c r="T2006" s="1"/>
      <c r="U2006" s="1"/>
      <c r="V2006" s="1"/>
      <c r="W2006" s="1"/>
      <c r="X2006" s="1"/>
      <c r="Y2006" s="1"/>
    </row>
    <row r="2007" spans="2:25" hidden="1" x14ac:dyDescent="0.2">
      <c r="B2007" s="1" t="s">
        <v>1688</v>
      </c>
      <c r="C2007" s="1" t="s">
        <v>1688</v>
      </c>
      <c r="F2007" s="119" t="s">
        <v>1678</v>
      </c>
      <c r="G2007" s="119" t="s">
        <v>1678</v>
      </c>
      <c r="H2007" s="119" t="s">
        <v>1678</v>
      </c>
      <c r="L2007" s="89">
        <v>43642</v>
      </c>
      <c r="O2007" s="55">
        <f t="shared" ca="1" si="830"/>
        <v>28</v>
      </c>
      <c r="P2007" s="55" t="str">
        <f t="shared" ca="1" si="831"/>
        <v>2019.7</v>
      </c>
      <c r="Q2007" s="1"/>
      <c r="R2007" s="1"/>
      <c r="S2007" s="1"/>
      <c r="T2007" s="1"/>
      <c r="U2007" s="1"/>
      <c r="V2007" s="1"/>
      <c r="W2007" s="1"/>
      <c r="X2007" s="1"/>
      <c r="Y2007" s="1"/>
    </row>
    <row r="2008" spans="2:25" hidden="1" x14ac:dyDescent="0.2">
      <c r="B2008" s="1" t="s">
        <v>1688</v>
      </c>
      <c r="C2008" s="1" t="s">
        <v>1688</v>
      </c>
      <c r="F2008" s="119" t="s">
        <v>1678</v>
      </c>
      <c r="G2008" s="119" t="s">
        <v>1678</v>
      </c>
      <c r="H2008" s="119" t="s">
        <v>1678</v>
      </c>
      <c r="L2008" s="89">
        <v>43643</v>
      </c>
      <c r="O2008" s="55">
        <f t="shared" ca="1" si="830"/>
        <v>28</v>
      </c>
      <c r="P2008" s="55" t="str">
        <f t="shared" ca="1" si="831"/>
        <v>2019.7</v>
      </c>
      <c r="Q2008" s="1"/>
      <c r="R2008" s="1"/>
      <c r="S2008" s="1"/>
      <c r="T2008" s="1"/>
      <c r="U2008" s="1"/>
      <c r="V2008" s="1"/>
      <c r="W2008" s="1"/>
      <c r="X2008" s="1"/>
      <c r="Y2008" s="1"/>
    </row>
    <row r="2009" spans="2:25" hidden="1" x14ac:dyDescent="0.2">
      <c r="B2009" s="1" t="s">
        <v>1688</v>
      </c>
      <c r="C2009" s="1" t="s">
        <v>1688</v>
      </c>
      <c r="F2009" s="119" t="s">
        <v>1678</v>
      </c>
      <c r="G2009" s="119" t="s">
        <v>1678</v>
      </c>
      <c r="H2009" s="119" t="s">
        <v>1678</v>
      </c>
      <c r="L2009" s="89">
        <v>43644</v>
      </c>
      <c r="O2009" s="55">
        <f t="shared" ca="1" si="830"/>
        <v>28</v>
      </c>
      <c r="P2009" s="55" t="str">
        <f t="shared" ca="1" si="831"/>
        <v>2019.7</v>
      </c>
      <c r="Q2009" s="1"/>
      <c r="R2009" s="1"/>
      <c r="S2009" s="1"/>
      <c r="T2009" s="1"/>
      <c r="U2009" s="1"/>
      <c r="V2009" s="1"/>
      <c r="W2009" s="1"/>
      <c r="X2009" s="1"/>
      <c r="Y2009" s="1"/>
    </row>
    <row r="2010" spans="2:25" hidden="1" x14ac:dyDescent="0.2">
      <c r="B2010" s="1" t="s">
        <v>1688</v>
      </c>
      <c r="C2010" s="1" t="s">
        <v>1688</v>
      </c>
      <c r="F2010" s="119" t="s">
        <v>1678</v>
      </c>
      <c r="G2010" s="119" t="s">
        <v>1678</v>
      </c>
      <c r="H2010" s="119" t="s">
        <v>1678</v>
      </c>
      <c r="L2010" s="89">
        <v>43645</v>
      </c>
      <c r="O2010" s="55">
        <f t="shared" ca="1" si="830"/>
        <v>28</v>
      </c>
      <c r="P2010" s="55" t="str">
        <f t="shared" ca="1" si="831"/>
        <v>2019.7</v>
      </c>
      <c r="Q2010" s="1"/>
      <c r="R2010" s="1"/>
      <c r="S2010" s="1"/>
      <c r="T2010" s="1"/>
      <c r="U2010" s="1"/>
      <c r="V2010" s="1"/>
      <c r="W2010" s="1"/>
      <c r="X2010" s="1"/>
      <c r="Y2010" s="1"/>
    </row>
    <row r="2011" spans="2:25" hidden="1" x14ac:dyDescent="0.2">
      <c r="B2011" s="1" t="s">
        <v>1688</v>
      </c>
      <c r="C2011" s="1" t="s">
        <v>1688</v>
      </c>
      <c r="F2011" s="119" t="s">
        <v>1678</v>
      </c>
      <c r="G2011" s="119" t="s">
        <v>1678</v>
      </c>
      <c r="H2011" s="119" t="s">
        <v>1678</v>
      </c>
      <c r="L2011" s="89">
        <v>43646</v>
      </c>
      <c r="O2011" s="55">
        <f t="shared" ca="1" si="830"/>
        <v>28</v>
      </c>
      <c r="P2011" s="55" t="str">
        <f t="shared" ca="1" si="831"/>
        <v>2019.7</v>
      </c>
      <c r="Q2011" s="1"/>
      <c r="R2011" s="1"/>
      <c r="S2011" s="1"/>
      <c r="T2011" s="1"/>
      <c r="U2011" s="1"/>
      <c r="V2011" s="1"/>
      <c r="W2011" s="1"/>
      <c r="X2011" s="1"/>
      <c r="Y2011" s="1"/>
    </row>
    <row r="2012" spans="2:25" hidden="1" x14ac:dyDescent="0.2">
      <c r="B2012" s="1" t="s">
        <v>1688</v>
      </c>
      <c r="C2012" s="1" t="s">
        <v>1688</v>
      </c>
      <c r="F2012" s="119" t="s">
        <v>1678</v>
      </c>
      <c r="G2012" s="119" t="s">
        <v>1678</v>
      </c>
      <c r="H2012" s="119" t="s">
        <v>1678</v>
      </c>
      <c r="L2012" s="89">
        <v>43647</v>
      </c>
      <c r="O2012" s="55">
        <f t="shared" ca="1" si="830"/>
        <v>28</v>
      </c>
      <c r="P2012" s="55" t="str">
        <f t="shared" ca="1" si="831"/>
        <v>2019.7</v>
      </c>
      <c r="Q2012" s="1"/>
      <c r="R2012" s="1"/>
      <c r="S2012" s="1"/>
      <c r="T2012" s="1"/>
      <c r="U2012" s="1"/>
      <c r="V2012" s="1"/>
      <c r="W2012" s="1"/>
      <c r="X2012" s="1"/>
      <c r="Y2012" s="1"/>
    </row>
    <row r="2013" spans="2:25" hidden="1" x14ac:dyDescent="0.2">
      <c r="B2013" s="1" t="s">
        <v>1688</v>
      </c>
      <c r="C2013" s="1" t="s">
        <v>1688</v>
      </c>
      <c r="F2013" s="119" t="s">
        <v>1678</v>
      </c>
      <c r="G2013" s="119" t="s">
        <v>1678</v>
      </c>
      <c r="H2013" s="119" t="s">
        <v>1678</v>
      </c>
      <c r="L2013" s="89">
        <v>43648</v>
      </c>
      <c r="O2013" s="55">
        <f t="shared" ca="1" si="830"/>
        <v>28</v>
      </c>
      <c r="P2013" s="55" t="str">
        <f t="shared" ca="1" si="831"/>
        <v>2019.7</v>
      </c>
      <c r="Q2013" s="1"/>
      <c r="R2013" s="1"/>
      <c r="S2013" s="1"/>
      <c r="T2013" s="1"/>
      <c r="U2013" s="1"/>
      <c r="V2013" s="1"/>
      <c r="W2013" s="1"/>
      <c r="X2013" s="1"/>
      <c r="Y2013" s="1"/>
    </row>
    <row r="2014" spans="2:25" hidden="1" x14ac:dyDescent="0.2">
      <c r="B2014" s="1" t="s">
        <v>1688</v>
      </c>
      <c r="C2014" s="1" t="s">
        <v>1688</v>
      </c>
      <c r="F2014" s="119" t="s">
        <v>1678</v>
      </c>
      <c r="G2014" s="119" t="s">
        <v>1678</v>
      </c>
      <c r="H2014" s="119" t="s">
        <v>1678</v>
      </c>
      <c r="L2014" s="89">
        <v>43649</v>
      </c>
      <c r="O2014" s="55">
        <f t="shared" ca="1" si="830"/>
        <v>28</v>
      </c>
      <c r="P2014" s="55" t="str">
        <f t="shared" ca="1" si="831"/>
        <v>2019.7</v>
      </c>
      <c r="Q2014" s="1"/>
      <c r="R2014" s="1"/>
      <c r="S2014" s="1"/>
      <c r="T2014" s="1"/>
      <c r="U2014" s="1"/>
      <c r="V2014" s="1"/>
      <c r="W2014" s="1"/>
      <c r="X2014" s="1"/>
      <c r="Y2014" s="1"/>
    </row>
    <row r="2015" spans="2:25" hidden="1" x14ac:dyDescent="0.2">
      <c r="B2015" s="1" t="s">
        <v>1688</v>
      </c>
      <c r="C2015" s="1" t="s">
        <v>1688</v>
      </c>
      <c r="F2015" s="119" t="s">
        <v>1678</v>
      </c>
      <c r="G2015" s="119" t="s">
        <v>1678</v>
      </c>
      <c r="H2015" s="119" t="s">
        <v>1678</v>
      </c>
      <c r="L2015" s="89">
        <v>43650</v>
      </c>
      <c r="O2015" s="55">
        <f t="shared" ca="1" si="830"/>
        <v>28</v>
      </c>
      <c r="P2015" s="55" t="str">
        <f t="shared" ca="1" si="831"/>
        <v>2019.7</v>
      </c>
      <c r="Q2015" s="1"/>
      <c r="R2015" s="1"/>
      <c r="S2015" s="1"/>
      <c r="T2015" s="1"/>
      <c r="U2015" s="1"/>
      <c r="V2015" s="1"/>
      <c r="W2015" s="1"/>
      <c r="X2015" s="1"/>
      <c r="Y2015" s="1"/>
    </row>
    <row r="2016" spans="2:25" hidden="1" x14ac:dyDescent="0.2">
      <c r="B2016" s="1" t="s">
        <v>1688</v>
      </c>
      <c r="C2016" s="1" t="s">
        <v>1688</v>
      </c>
      <c r="F2016" s="119" t="s">
        <v>1678</v>
      </c>
      <c r="G2016" s="119" t="s">
        <v>1678</v>
      </c>
      <c r="H2016" s="119" t="s">
        <v>1678</v>
      </c>
      <c r="L2016" s="89">
        <v>43651</v>
      </c>
      <c r="O2016" s="55">
        <f t="shared" ca="1" si="830"/>
        <v>28</v>
      </c>
      <c r="P2016" s="55" t="str">
        <f t="shared" ca="1" si="831"/>
        <v>2019.7</v>
      </c>
      <c r="Q2016" s="1"/>
      <c r="R2016" s="1"/>
      <c r="S2016" s="1"/>
      <c r="T2016" s="1"/>
      <c r="U2016" s="1"/>
      <c r="V2016" s="1"/>
      <c r="W2016" s="1"/>
      <c r="X2016" s="1"/>
      <c r="Y2016" s="1"/>
    </row>
    <row r="2017" spans="2:25" hidden="1" x14ac:dyDescent="0.2">
      <c r="B2017" s="1" t="s">
        <v>1688</v>
      </c>
      <c r="C2017" s="1" t="s">
        <v>1688</v>
      </c>
      <c r="F2017" s="119" t="s">
        <v>1678</v>
      </c>
      <c r="G2017" s="119" t="s">
        <v>1678</v>
      </c>
      <c r="H2017" s="119" t="s">
        <v>1678</v>
      </c>
      <c r="L2017" s="89">
        <v>43652</v>
      </c>
      <c r="O2017" s="55">
        <f t="shared" ca="1" si="830"/>
        <v>28</v>
      </c>
      <c r="P2017" s="55" t="str">
        <f t="shared" ca="1" si="831"/>
        <v>2019.7</v>
      </c>
      <c r="Q2017" s="1"/>
      <c r="R2017" s="1"/>
      <c r="S2017" s="1"/>
      <c r="T2017" s="1"/>
      <c r="U2017" s="1"/>
      <c r="V2017" s="1"/>
      <c r="W2017" s="1"/>
      <c r="X2017" s="1"/>
      <c r="Y2017" s="1"/>
    </row>
    <row r="2018" spans="2:25" hidden="1" x14ac:dyDescent="0.2">
      <c r="B2018" s="1" t="s">
        <v>1688</v>
      </c>
      <c r="C2018" s="1" t="s">
        <v>1688</v>
      </c>
      <c r="F2018" s="119" t="s">
        <v>1678</v>
      </c>
      <c r="G2018" s="119" t="s">
        <v>1678</v>
      </c>
      <c r="H2018" s="119" t="s">
        <v>1678</v>
      </c>
      <c r="L2018" s="89">
        <v>43653</v>
      </c>
      <c r="O2018" s="55">
        <f t="shared" ca="1" si="830"/>
        <v>28</v>
      </c>
      <c r="P2018" s="55" t="str">
        <f t="shared" ca="1" si="831"/>
        <v>2019.7</v>
      </c>
      <c r="Q2018" s="1"/>
      <c r="R2018" s="1"/>
      <c r="S2018" s="1"/>
      <c r="T2018" s="1"/>
      <c r="U2018" s="1"/>
      <c r="V2018" s="1"/>
      <c r="W2018" s="1"/>
      <c r="X2018" s="1"/>
      <c r="Y2018" s="1"/>
    </row>
    <row r="2019" spans="2:25" hidden="1" x14ac:dyDescent="0.2">
      <c r="B2019" s="1" t="s">
        <v>1688</v>
      </c>
      <c r="C2019" s="1" t="s">
        <v>1688</v>
      </c>
      <c r="F2019" s="119" t="s">
        <v>1678</v>
      </c>
      <c r="G2019" s="119" t="s">
        <v>1678</v>
      </c>
      <c r="H2019" s="119" t="s">
        <v>1678</v>
      </c>
      <c r="L2019" s="89">
        <v>43654</v>
      </c>
      <c r="O2019" s="55">
        <f t="shared" ca="1" si="830"/>
        <v>28</v>
      </c>
      <c r="P2019" s="55" t="str">
        <f t="shared" ca="1" si="831"/>
        <v>2019.7</v>
      </c>
      <c r="Q2019" s="1"/>
      <c r="R2019" s="1"/>
      <c r="S2019" s="1"/>
      <c r="T2019" s="1"/>
      <c r="U2019" s="1"/>
      <c r="V2019" s="1"/>
      <c r="W2019" s="1"/>
      <c r="X2019" s="1"/>
      <c r="Y2019" s="1"/>
    </row>
    <row r="2020" spans="2:25" hidden="1" x14ac:dyDescent="0.2">
      <c r="B2020" s="1" t="s">
        <v>1688</v>
      </c>
      <c r="C2020" s="1" t="s">
        <v>1688</v>
      </c>
      <c r="F2020" s="119" t="s">
        <v>1678</v>
      </c>
      <c r="G2020" s="119" t="s">
        <v>1678</v>
      </c>
      <c r="H2020" s="119" t="s">
        <v>1678</v>
      </c>
      <c r="L2020" s="89">
        <v>43655</v>
      </c>
      <c r="O2020" s="55">
        <f t="shared" ca="1" si="830"/>
        <v>28</v>
      </c>
      <c r="P2020" s="55" t="str">
        <f t="shared" ca="1" si="831"/>
        <v>2019.7</v>
      </c>
      <c r="Q2020" s="1"/>
      <c r="R2020" s="1"/>
      <c r="S2020" s="1"/>
      <c r="T2020" s="1"/>
      <c r="U2020" s="1"/>
      <c r="V2020" s="1"/>
      <c r="W2020" s="1"/>
      <c r="X2020" s="1"/>
      <c r="Y2020" s="1"/>
    </row>
    <row r="2021" spans="2:25" hidden="1" x14ac:dyDescent="0.2">
      <c r="B2021" s="1" t="s">
        <v>1688</v>
      </c>
      <c r="C2021" s="1" t="s">
        <v>1688</v>
      </c>
      <c r="F2021" s="119" t="s">
        <v>1678</v>
      </c>
      <c r="G2021" s="119" t="s">
        <v>1678</v>
      </c>
      <c r="H2021" s="119" t="s">
        <v>1678</v>
      </c>
      <c r="L2021" s="89">
        <v>43656</v>
      </c>
      <c r="O2021" s="55">
        <f t="shared" ca="1" si="830"/>
        <v>28</v>
      </c>
      <c r="P2021" s="55" t="str">
        <f t="shared" ca="1" si="831"/>
        <v>2019.7</v>
      </c>
      <c r="Q2021" s="1"/>
      <c r="R2021" s="1"/>
      <c r="S2021" s="1"/>
      <c r="T2021" s="1"/>
      <c r="U2021" s="1"/>
      <c r="V2021" s="1"/>
      <c r="W2021" s="1"/>
      <c r="X2021" s="1"/>
      <c r="Y2021" s="1"/>
    </row>
    <row r="2022" spans="2:25" hidden="1" x14ac:dyDescent="0.2">
      <c r="B2022" s="1" t="s">
        <v>1688</v>
      </c>
      <c r="C2022" s="1" t="s">
        <v>1688</v>
      </c>
      <c r="F2022" s="119" t="s">
        <v>1678</v>
      </c>
      <c r="G2022" s="119" t="s">
        <v>1678</v>
      </c>
      <c r="H2022" s="119" t="s">
        <v>1678</v>
      </c>
      <c r="L2022" s="89">
        <v>43657</v>
      </c>
      <c r="O2022" s="55">
        <f t="shared" ca="1" si="830"/>
        <v>28</v>
      </c>
      <c r="P2022" s="55" t="str">
        <f t="shared" ca="1" si="831"/>
        <v>2019.7</v>
      </c>
      <c r="Q2022" s="1"/>
      <c r="R2022" s="1"/>
      <c r="S2022" s="1"/>
      <c r="T2022" s="1"/>
      <c r="U2022" s="1"/>
      <c r="V2022" s="1"/>
      <c r="W2022" s="1"/>
      <c r="X2022" s="1"/>
      <c r="Y2022" s="1"/>
    </row>
    <row r="2023" spans="2:25" hidden="1" x14ac:dyDescent="0.2">
      <c r="B2023" s="1" t="s">
        <v>1688</v>
      </c>
      <c r="C2023" s="1" t="s">
        <v>1688</v>
      </c>
      <c r="F2023" s="119" t="s">
        <v>1678</v>
      </c>
      <c r="G2023" s="119" t="s">
        <v>1678</v>
      </c>
      <c r="H2023" s="119" t="s">
        <v>1678</v>
      </c>
      <c r="L2023" s="89">
        <v>43658</v>
      </c>
      <c r="O2023" s="55">
        <f t="shared" ca="1" si="830"/>
        <v>28</v>
      </c>
      <c r="P2023" s="55" t="str">
        <f t="shared" ca="1" si="831"/>
        <v>2019.7</v>
      </c>
      <c r="Q2023" s="1"/>
      <c r="R2023" s="1"/>
      <c r="S2023" s="1"/>
      <c r="T2023" s="1"/>
      <c r="U2023" s="1"/>
      <c r="V2023" s="1"/>
      <c r="W2023" s="1"/>
      <c r="X2023" s="1"/>
      <c r="Y2023" s="1"/>
    </row>
    <row r="2024" spans="2:25" hidden="1" x14ac:dyDescent="0.2">
      <c r="B2024" s="1" t="s">
        <v>1688</v>
      </c>
      <c r="C2024" s="1" t="s">
        <v>1688</v>
      </c>
      <c r="F2024" s="119" t="s">
        <v>1678</v>
      </c>
      <c r="G2024" s="119" t="s">
        <v>1678</v>
      </c>
      <c r="H2024" s="119" t="s">
        <v>1678</v>
      </c>
      <c r="L2024" s="89">
        <v>43659</v>
      </c>
      <c r="O2024" s="55">
        <f t="shared" ref="O2024:O2087" ca="1" si="832">WEEKNUM(IF((L2024)&lt;$A$1825,$A$1825,(L2024)))</f>
        <v>28</v>
      </c>
      <c r="P2024" s="55" t="str">
        <f t="shared" ref="P2024:P2087" ca="1" si="833">YEAR(IF((L2024)&lt;$A$1825,$A$1825,(L2024)))&amp;"."&amp;MONTH(IF((L2024)&lt;$A$1825,$A$1825,(L2024)))</f>
        <v>2019.7</v>
      </c>
      <c r="Q2024" s="1"/>
      <c r="R2024" s="1"/>
      <c r="S2024" s="1"/>
      <c r="T2024" s="1"/>
      <c r="U2024" s="1"/>
      <c r="V2024" s="1"/>
      <c r="W2024" s="1"/>
      <c r="X2024" s="1"/>
      <c r="Y2024" s="1"/>
    </row>
    <row r="2025" spans="2:25" hidden="1" x14ac:dyDescent="0.2">
      <c r="B2025" s="1" t="s">
        <v>1688</v>
      </c>
      <c r="C2025" s="1" t="s">
        <v>1688</v>
      </c>
      <c r="F2025" s="119" t="s">
        <v>1678</v>
      </c>
      <c r="G2025" s="119" t="s">
        <v>1678</v>
      </c>
      <c r="H2025" s="119" t="s">
        <v>1678</v>
      </c>
      <c r="L2025" s="89">
        <v>43660</v>
      </c>
      <c r="O2025" s="55">
        <f t="shared" ca="1" si="832"/>
        <v>29</v>
      </c>
      <c r="P2025" s="55" t="str">
        <f t="shared" ca="1" si="833"/>
        <v>2019.7</v>
      </c>
      <c r="Q2025" s="1"/>
      <c r="R2025" s="1"/>
      <c r="S2025" s="1"/>
      <c r="T2025" s="1"/>
      <c r="U2025" s="1"/>
      <c r="V2025" s="1"/>
      <c r="W2025" s="1"/>
      <c r="X2025" s="1"/>
      <c r="Y2025" s="1"/>
    </row>
    <row r="2026" spans="2:25" hidden="1" x14ac:dyDescent="0.2">
      <c r="B2026" s="1" t="s">
        <v>1688</v>
      </c>
      <c r="C2026" s="1" t="s">
        <v>1688</v>
      </c>
      <c r="F2026" s="119" t="s">
        <v>1678</v>
      </c>
      <c r="G2026" s="119" t="s">
        <v>1678</v>
      </c>
      <c r="H2026" s="119" t="s">
        <v>1678</v>
      </c>
      <c r="L2026" s="89">
        <v>43661</v>
      </c>
      <c r="O2026" s="55">
        <f t="shared" ca="1" si="832"/>
        <v>29</v>
      </c>
      <c r="P2026" s="55" t="str">
        <f t="shared" ca="1" si="833"/>
        <v>2019.7</v>
      </c>
      <c r="Q2026" s="1"/>
      <c r="R2026" s="1"/>
      <c r="S2026" s="1"/>
      <c r="T2026" s="1"/>
      <c r="U2026" s="1"/>
      <c r="V2026" s="1"/>
      <c r="W2026" s="1"/>
      <c r="X2026" s="1"/>
      <c r="Y2026" s="1"/>
    </row>
    <row r="2027" spans="2:25" hidden="1" x14ac:dyDescent="0.2">
      <c r="B2027" s="1" t="s">
        <v>1688</v>
      </c>
      <c r="C2027" s="1" t="s">
        <v>1688</v>
      </c>
      <c r="F2027" s="119" t="s">
        <v>1678</v>
      </c>
      <c r="G2027" s="119" t="s">
        <v>1678</v>
      </c>
      <c r="H2027" s="119" t="s">
        <v>1678</v>
      </c>
      <c r="L2027" s="89">
        <v>43662</v>
      </c>
      <c r="O2027" s="55">
        <f t="shared" ca="1" si="832"/>
        <v>29</v>
      </c>
      <c r="P2027" s="55" t="str">
        <f t="shared" ca="1" si="833"/>
        <v>2019.7</v>
      </c>
      <c r="Q2027" s="1"/>
      <c r="R2027" s="1"/>
      <c r="S2027" s="1"/>
      <c r="T2027" s="1"/>
      <c r="U2027" s="1"/>
      <c r="V2027" s="1"/>
      <c r="W2027" s="1"/>
      <c r="X2027" s="1"/>
      <c r="Y2027" s="1"/>
    </row>
    <row r="2028" spans="2:25" hidden="1" x14ac:dyDescent="0.2">
      <c r="B2028" s="1" t="s">
        <v>1688</v>
      </c>
      <c r="C2028" s="1" t="s">
        <v>1688</v>
      </c>
      <c r="F2028" s="119" t="s">
        <v>1678</v>
      </c>
      <c r="G2028" s="119" t="s">
        <v>1678</v>
      </c>
      <c r="H2028" s="119" t="s">
        <v>1678</v>
      </c>
      <c r="L2028" s="89">
        <v>43663</v>
      </c>
      <c r="O2028" s="55">
        <f t="shared" ca="1" si="832"/>
        <v>29</v>
      </c>
      <c r="P2028" s="55" t="str">
        <f t="shared" ca="1" si="833"/>
        <v>2019.7</v>
      </c>
      <c r="Q2028" s="1"/>
      <c r="R2028" s="1"/>
      <c r="S2028" s="1"/>
      <c r="T2028" s="1"/>
      <c r="U2028" s="1"/>
      <c r="V2028" s="1"/>
      <c r="W2028" s="1"/>
      <c r="X2028" s="1"/>
      <c r="Y2028" s="1"/>
    </row>
    <row r="2029" spans="2:25" hidden="1" x14ac:dyDescent="0.2">
      <c r="B2029" s="1" t="s">
        <v>1688</v>
      </c>
      <c r="C2029" s="1" t="s">
        <v>1688</v>
      </c>
      <c r="F2029" s="119" t="s">
        <v>1678</v>
      </c>
      <c r="G2029" s="119" t="s">
        <v>1678</v>
      </c>
      <c r="H2029" s="119" t="s">
        <v>1678</v>
      </c>
      <c r="L2029" s="89">
        <v>43664</v>
      </c>
      <c r="O2029" s="55">
        <f t="shared" ca="1" si="832"/>
        <v>29</v>
      </c>
      <c r="P2029" s="55" t="str">
        <f t="shared" ca="1" si="833"/>
        <v>2019.7</v>
      </c>
      <c r="Q2029" s="1"/>
      <c r="R2029" s="1"/>
      <c r="S2029" s="1"/>
      <c r="T2029" s="1"/>
      <c r="U2029" s="1"/>
      <c r="V2029" s="1"/>
      <c r="W2029" s="1"/>
      <c r="X2029" s="1"/>
      <c r="Y2029" s="1"/>
    </row>
    <row r="2030" spans="2:25" hidden="1" x14ac:dyDescent="0.2">
      <c r="B2030" s="1" t="s">
        <v>1688</v>
      </c>
      <c r="C2030" s="1" t="s">
        <v>1688</v>
      </c>
      <c r="F2030" s="119" t="s">
        <v>1678</v>
      </c>
      <c r="G2030" s="119" t="s">
        <v>1678</v>
      </c>
      <c r="H2030" s="119" t="s">
        <v>1678</v>
      </c>
      <c r="L2030" s="89">
        <v>43665</v>
      </c>
      <c r="O2030" s="55">
        <f t="shared" ca="1" si="832"/>
        <v>29</v>
      </c>
      <c r="P2030" s="55" t="str">
        <f t="shared" ca="1" si="833"/>
        <v>2019.7</v>
      </c>
      <c r="Q2030" s="1"/>
      <c r="R2030" s="1"/>
      <c r="S2030" s="1"/>
      <c r="T2030" s="1"/>
      <c r="U2030" s="1"/>
      <c r="V2030" s="1"/>
      <c r="W2030" s="1"/>
      <c r="X2030" s="1"/>
      <c r="Y2030" s="1"/>
    </row>
    <row r="2031" spans="2:25" hidden="1" x14ac:dyDescent="0.2">
      <c r="B2031" s="1" t="s">
        <v>1688</v>
      </c>
      <c r="C2031" s="1" t="s">
        <v>1688</v>
      </c>
      <c r="F2031" s="119" t="s">
        <v>1678</v>
      </c>
      <c r="G2031" s="119" t="s">
        <v>1678</v>
      </c>
      <c r="H2031" s="119" t="s">
        <v>1678</v>
      </c>
      <c r="L2031" s="89">
        <v>43666</v>
      </c>
      <c r="O2031" s="55">
        <f t="shared" ca="1" si="832"/>
        <v>29</v>
      </c>
      <c r="P2031" s="55" t="str">
        <f t="shared" ca="1" si="833"/>
        <v>2019.7</v>
      </c>
      <c r="Q2031" s="1"/>
      <c r="R2031" s="1"/>
      <c r="S2031" s="1"/>
      <c r="T2031" s="1"/>
      <c r="U2031" s="1"/>
      <c r="V2031" s="1"/>
      <c r="W2031" s="1"/>
      <c r="X2031" s="1"/>
      <c r="Y2031" s="1"/>
    </row>
    <row r="2032" spans="2:25" hidden="1" x14ac:dyDescent="0.2">
      <c r="B2032" s="1" t="s">
        <v>1688</v>
      </c>
      <c r="C2032" s="1" t="s">
        <v>1688</v>
      </c>
      <c r="F2032" s="119" t="s">
        <v>1678</v>
      </c>
      <c r="G2032" s="119" t="s">
        <v>1678</v>
      </c>
      <c r="H2032" s="119" t="s">
        <v>1678</v>
      </c>
      <c r="L2032" s="89">
        <v>43667</v>
      </c>
      <c r="O2032" s="55">
        <f t="shared" ca="1" si="832"/>
        <v>30</v>
      </c>
      <c r="P2032" s="55" t="str">
        <f t="shared" ca="1" si="833"/>
        <v>2019.7</v>
      </c>
      <c r="Q2032" s="1"/>
      <c r="R2032" s="1"/>
      <c r="S2032" s="1"/>
      <c r="T2032" s="1"/>
      <c r="U2032" s="1"/>
      <c r="V2032" s="1"/>
      <c r="W2032" s="1"/>
      <c r="X2032" s="1"/>
      <c r="Y2032" s="1"/>
    </row>
    <row r="2033" spans="2:25" hidden="1" x14ac:dyDescent="0.2">
      <c r="B2033" s="1" t="s">
        <v>1688</v>
      </c>
      <c r="C2033" s="1" t="s">
        <v>1688</v>
      </c>
      <c r="F2033" s="119" t="s">
        <v>1678</v>
      </c>
      <c r="G2033" s="119" t="s">
        <v>1678</v>
      </c>
      <c r="H2033" s="119" t="s">
        <v>1678</v>
      </c>
      <c r="L2033" s="89">
        <v>43668</v>
      </c>
      <c r="O2033" s="55">
        <f t="shared" ca="1" si="832"/>
        <v>30</v>
      </c>
      <c r="P2033" s="55" t="str">
        <f t="shared" ca="1" si="833"/>
        <v>2019.7</v>
      </c>
      <c r="Q2033" s="1"/>
      <c r="R2033" s="1"/>
      <c r="S2033" s="1"/>
      <c r="T2033" s="1"/>
      <c r="U2033" s="1"/>
      <c r="V2033" s="1"/>
      <c r="W2033" s="1"/>
      <c r="X2033" s="1"/>
      <c r="Y2033" s="1"/>
    </row>
    <row r="2034" spans="2:25" hidden="1" x14ac:dyDescent="0.2">
      <c r="B2034" s="1" t="s">
        <v>1688</v>
      </c>
      <c r="C2034" s="1" t="s">
        <v>1688</v>
      </c>
      <c r="F2034" s="119" t="s">
        <v>1678</v>
      </c>
      <c r="G2034" s="119" t="s">
        <v>1678</v>
      </c>
      <c r="H2034" s="119" t="s">
        <v>1678</v>
      </c>
      <c r="L2034" s="89">
        <v>43669</v>
      </c>
      <c r="O2034" s="55">
        <f t="shared" ca="1" si="832"/>
        <v>30</v>
      </c>
      <c r="P2034" s="55" t="str">
        <f t="shared" ca="1" si="833"/>
        <v>2019.7</v>
      </c>
      <c r="Q2034" s="1"/>
      <c r="R2034" s="1"/>
      <c r="S2034" s="1"/>
      <c r="T2034" s="1"/>
      <c r="U2034" s="1"/>
      <c r="V2034" s="1"/>
      <c r="W2034" s="1"/>
      <c r="X2034" s="1"/>
      <c r="Y2034" s="1"/>
    </row>
    <row r="2035" spans="2:25" hidden="1" x14ac:dyDescent="0.2">
      <c r="B2035" s="1" t="s">
        <v>1688</v>
      </c>
      <c r="C2035" s="1" t="s">
        <v>1688</v>
      </c>
      <c r="F2035" s="119" t="s">
        <v>1678</v>
      </c>
      <c r="G2035" s="119" t="s">
        <v>1678</v>
      </c>
      <c r="H2035" s="119" t="s">
        <v>1678</v>
      </c>
      <c r="L2035" s="89">
        <v>43670</v>
      </c>
      <c r="O2035" s="55">
        <f t="shared" ca="1" si="832"/>
        <v>30</v>
      </c>
      <c r="P2035" s="55" t="str">
        <f t="shared" ca="1" si="833"/>
        <v>2019.7</v>
      </c>
      <c r="Q2035" s="1"/>
      <c r="R2035" s="1"/>
      <c r="S2035" s="1"/>
      <c r="T2035" s="1"/>
      <c r="U2035" s="1"/>
      <c r="V2035" s="1"/>
      <c r="W2035" s="1"/>
      <c r="X2035" s="1"/>
      <c r="Y2035" s="1"/>
    </row>
    <row r="2036" spans="2:25" hidden="1" x14ac:dyDescent="0.2">
      <c r="B2036" s="1" t="s">
        <v>1688</v>
      </c>
      <c r="C2036" s="1" t="s">
        <v>1688</v>
      </c>
      <c r="F2036" s="119" t="s">
        <v>1678</v>
      </c>
      <c r="G2036" s="119" t="s">
        <v>1678</v>
      </c>
      <c r="H2036" s="119" t="s">
        <v>1678</v>
      </c>
      <c r="L2036" s="89">
        <v>43671</v>
      </c>
      <c r="O2036" s="55">
        <f t="shared" ca="1" si="832"/>
        <v>30</v>
      </c>
      <c r="P2036" s="55" t="str">
        <f t="shared" ca="1" si="833"/>
        <v>2019.7</v>
      </c>
      <c r="Q2036" s="1"/>
      <c r="R2036" s="1"/>
      <c r="S2036" s="1"/>
      <c r="T2036" s="1"/>
      <c r="U2036" s="1"/>
      <c r="V2036" s="1"/>
      <c r="W2036" s="1"/>
      <c r="X2036" s="1"/>
      <c r="Y2036" s="1"/>
    </row>
    <row r="2037" spans="2:25" hidden="1" x14ac:dyDescent="0.2">
      <c r="B2037" s="1" t="s">
        <v>1688</v>
      </c>
      <c r="C2037" s="1" t="s">
        <v>1688</v>
      </c>
      <c r="F2037" s="119" t="s">
        <v>1678</v>
      </c>
      <c r="G2037" s="119" t="s">
        <v>1678</v>
      </c>
      <c r="H2037" s="119" t="s">
        <v>1678</v>
      </c>
      <c r="L2037" s="89">
        <v>43672</v>
      </c>
      <c r="O2037" s="55">
        <f t="shared" ca="1" si="832"/>
        <v>30</v>
      </c>
      <c r="P2037" s="55" t="str">
        <f t="shared" ca="1" si="833"/>
        <v>2019.7</v>
      </c>
      <c r="Q2037" s="1"/>
      <c r="R2037" s="1"/>
      <c r="S2037" s="1"/>
      <c r="T2037" s="1"/>
      <c r="U2037" s="1"/>
      <c r="V2037" s="1"/>
      <c r="W2037" s="1"/>
      <c r="X2037" s="1"/>
      <c r="Y2037" s="1"/>
    </row>
    <row r="2038" spans="2:25" hidden="1" x14ac:dyDescent="0.2">
      <c r="B2038" s="1" t="s">
        <v>1688</v>
      </c>
      <c r="C2038" s="1" t="s">
        <v>1688</v>
      </c>
      <c r="F2038" s="119" t="s">
        <v>1678</v>
      </c>
      <c r="G2038" s="119" t="s">
        <v>1678</v>
      </c>
      <c r="H2038" s="119" t="s">
        <v>1678</v>
      </c>
      <c r="L2038" s="89">
        <v>43673</v>
      </c>
      <c r="O2038" s="55">
        <f t="shared" ca="1" si="832"/>
        <v>30</v>
      </c>
      <c r="P2038" s="55" t="str">
        <f t="shared" ca="1" si="833"/>
        <v>2019.7</v>
      </c>
      <c r="Q2038" s="1"/>
      <c r="R2038" s="1"/>
      <c r="S2038" s="1"/>
      <c r="T2038" s="1"/>
      <c r="U2038" s="1"/>
      <c r="V2038" s="1"/>
      <c r="W2038" s="1"/>
      <c r="X2038" s="1"/>
      <c r="Y2038" s="1"/>
    </row>
    <row r="2039" spans="2:25" hidden="1" x14ac:dyDescent="0.2">
      <c r="B2039" s="1" t="s">
        <v>1688</v>
      </c>
      <c r="C2039" s="1" t="s">
        <v>1688</v>
      </c>
      <c r="F2039" s="119" t="s">
        <v>1678</v>
      </c>
      <c r="G2039" s="119" t="s">
        <v>1678</v>
      </c>
      <c r="H2039" s="119" t="s">
        <v>1678</v>
      </c>
      <c r="L2039" s="89">
        <v>43674</v>
      </c>
      <c r="O2039" s="55">
        <f t="shared" ca="1" si="832"/>
        <v>31</v>
      </c>
      <c r="P2039" s="55" t="str">
        <f t="shared" ca="1" si="833"/>
        <v>2019.7</v>
      </c>
      <c r="Q2039" s="1"/>
      <c r="R2039" s="1"/>
      <c r="S2039" s="1"/>
      <c r="T2039" s="1"/>
      <c r="U2039" s="1"/>
      <c r="V2039" s="1"/>
      <c r="W2039" s="1"/>
      <c r="X2039" s="1"/>
      <c r="Y2039" s="1"/>
    </row>
    <row r="2040" spans="2:25" hidden="1" x14ac:dyDescent="0.2">
      <c r="B2040" s="1" t="s">
        <v>1688</v>
      </c>
      <c r="C2040" s="1" t="s">
        <v>1688</v>
      </c>
      <c r="F2040" s="119" t="s">
        <v>1678</v>
      </c>
      <c r="G2040" s="119" t="s">
        <v>1678</v>
      </c>
      <c r="H2040" s="119" t="s">
        <v>1678</v>
      </c>
      <c r="L2040" s="89">
        <v>43675</v>
      </c>
      <c r="O2040" s="55">
        <f t="shared" ca="1" si="832"/>
        <v>31</v>
      </c>
      <c r="P2040" s="55" t="str">
        <f t="shared" ca="1" si="833"/>
        <v>2019.7</v>
      </c>
      <c r="Q2040" s="1"/>
      <c r="R2040" s="1"/>
      <c r="S2040" s="1"/>
      <c r="T2040" s="1"/>
      <c r="U2040" s="1"/>
      <c r="V2040" s="1"/>
      <c r="W2040" s="1"/>
      <c r="X2040" s="1"/>
      <c r="Y2040" s="1"/>
    </row>
    <row r="2041" spans="2:25" hidden="1" x14ac:dyDescent="0.2">
      <c r="B2041" s="1" t="s">
        <v>1688</v>
      </c>
      <c r="C2041" s="1" t="s">
        <v>1688</v>
      </c>
      <c r="F2041" s="119" t="s">
        <v>1678</v>
      </c>
      <c r="G2041" s="119" t="s">
        <v>1678</v>
      </c>
      <c r="H2041" s="119" t="s">
        <v>1678</v>
      </c>
      <c r="L2041" s="89">
        <v>43676</v>
      </c>
      <c r="O2041" s="55">
        <f t="shared" ca="1" si="832"/>
        <v>31</v>
      </c>
      <c r="P2041" s="55" t="str">
        <f t="shared" ca="1" si="833"/>
        <v>2019.7</v>
      </c>
      <c r="Q2041" s="1"/>
      <c r="R2041" s="1"/>
      <c r="S2041" s="1"/>
      <c r="T2041" s="1"/>
      <c r="U2041" s="1"/>
      <c r="V2041" s="1"/>
      <c r="W2041" s="1"/>
      <c r="X2041" s="1"/>
      <c r="Y2041" s="1"/>
    </row>
    <row r="2042" spans="2:25" hidden="1" x14ac:dyDescent="0.2">
      <c r="B2042" s="1" t="s">
        <v>1688</v>
      </c>
      <c r="C2042" s="1" t="s">
        <v>1688</v>
      </c>
      <c r="F2042" s="119" t="s">
        <v>1678</v>
      </c>
      <c r="G2042" s="119" t="s">
        <v>1678</v>
      </c>
      <c r="H2042" s="119" t="s">
        <v>1678</v>
      </c>
      <c r="L2042" s="89">
        <v>43677</v>
      </c>
      <c r="O2042" s="55">
        <f t="shared" ca="1" si="832"/>
        <v>31</v>
      </c>
      <c r="P2042" s="55" t="str">
        <f t="shared" ca="1" si="833"/>
        <v>2019.7</v>
      </c>
      <c r="Q2042" s="1"/>
      <c r="R2042" s="1"/>
      <c r="S2042" s="1"/>
      <c r="T2042" s="1"/>
      <c r="U2042" s="1"/>
      <c r="V2042" s="1"/>
      <c r="W2042" s="1"/>
      <c r="X2042" s="1"/>
      <c r="Y2042" s="1"/>
    </row>
    <row r="2043" spans="2:25" hidden="1" x14ac:dyDescent="0.2">
      <c r="B2043" s="1" t="s">
        <v>1688</v>
      </c>
      <c r="C2043" s="1" t="s">
        <v>1688</v>
      </c>
      <c r="F2043" s="119" t="s">
        <v>1678</v>
      </c>
      <c r="G2043" s="119" t="s">
        <v>1678</v>
      </c>
      <c r="H2043" s="119" t="s">
        <v>1678</v>
      </c>
      <c r="L2043" s="89">
        <v>43678</v>
      </c>
      <c r="O2043" s="55">
        <f t="shared" ca="1" si="832"/>
        <v>31</v>
      </c>
      <c r="P2043" s="55" t="str">
        <f t="shared" ca="1" si="833"/>
        <v>2019.8</v>
      </c>
      <c r="Q2043" s="1"/>
      <c r="R2043" s="1"/>
      <c r="S2043" s="1"/>
      <c r="T2043" s="1"/>
      <c r="U2043" s="1"/>
      <c r="V2043" s="1"/>
      <c r="W2043" s="1"/>
      <c r="X2043" s="1"/>
      <c r="Y2043" s="1"/>
    </row>
    <row r="2044" spans="2:25" hidden="1" x14ac:dyDescent="0.2">
      <c r="B2044" s="1" t="s">
        <v>1688</v>
      </c>
      <c r="C2044" s="1" t="s">
        <v>1688</v>
      </c>
      <c r="F2044" s="119" t="s">
        <v>1678</v>
      </c>
      <c r="G2044" s="119" t="s">
        <v>1678</v>
      </c>
      <c r="H2044" s="119" t="s">
        <v>1678</v>
      </c>
      <c r="L2044" s="89">
        <v>43679</v>
      </c>
      <c r="O2044" s="55">
        <f t="shared" ca="1" si="832"/>
        <v>31</v>
      </c>
      <c r="P2044" s="55" t="str">
        <f t="shared" ca="1" si="833"/>
        <v>2019.8</v>
      </c>
      <c r="Q2044" s="1"/>
      <c r="R2044" s="1"/>
      <c r="S2044" s="1"/>
      <c r="T2044" s="1"/>
      <c r="U2044" s="1"/>
      <c r="V2044" s="1"/>
      <c r="W2044" s="1"/>
      <c r="X2044" s="1"/>
      <c r="Y2044" s="1"/>
    </row>
    <row r="2045" spans="2:25" hidden="1" x14ac:dyDescent="0.2">
      <c r="B2045" s="1" t="s">
        <v>1688</v>
      </c>
      <c r="C2045" s="1" t="s">
        <v>1688</v>
      </c>
      <c r="F2045" s="119" t="s">
        <v>1678</v>
      </c>
      <c r="G2045" s="119" t="s">
        <v>1678</v>
      </c>
      <c r="H2045" s="119" t="s">
        <v>1678</v>
      </c>
      <c r="L2045" s="89">
        <v>43680</v>
      </c>
      <c r="O2045" s="55">
        <f t="shared" ca="1" si="832"/>
        <v>31</v>
      </c>
      <c r="P2045" s="55" t="str">
        <f t="shared" ca="1" si="833"/>
        <v>2019.8</v>
      </c>
      <c r="Q2045" s="1"/>
      <c r="R2045" s="1"/>
      <c r="S2045" s="1"/>
      <c r="T2045" s="1"/>
      <c r="U2045" s="1"/>
      <c r="V2045" s="1"/>
      <c r="W2045" s="1"/>
      <c r="X2045" s="1"/>
      <c r="Y2045" s="1"/>
    </row>
    <row r="2046" spans="2:25" hidden="1" x14ac:dyDescent="0.2">
      <c r="B2046" s="1" t="s">
        <v>1688</v>
      </c>
      <c r="C2046" s="1" t="s">
        <v>1688</v>
      </c>
      <c r="F2046" s="119" t="s">
        <v>1678</v>
      </c>
      <c r="G2046" s="119" t="s">
        <v>1678</v>
      </c>
      <c r="H2046" s="119" t="s">
        <v>1678</v>
      </c>
      <c r="L2046" s="89">
        <v>43681</v>
      </c>
      <c r="O2046" s="55">
        <f t="shared" ca="1" si="832"/>
        <v>32</v>
      </c>
      <c r="P2046" s="55" t="str">
        <f t="shared" ca="1" si="833"/>
        <v>2019.8</v>
      </c>
      <c r="Q2046" s="1"/>
      <c r="R2046" s="1"/>
      <c r="S2046" s="1"/>
      <c r="T2046" s="1"/>
      <c r="U2046" s="1"/>
      <c r="V2046" s="1"/>
      <c r="W2046" s="1"/>
      <c r="X2046" s="1"/>
      <c r="Y2046" s="1"/>
    </row>
    <row r="2047" spans="2:25" hidden="1" x14ac:dyDescent="0.2">
      <c r="B2047" s="1" t="s">
        <v>1688</v>
      </c>
      <c r="C2047" s="1" t="s">
        <v>1688</v>
      </c>
      <c r="F2047" s="119" t="s">
        <v>1678</v>
      </c>
      <c r="G2047" s="119" t="s">
        <v>1678</v>
      </c>
      <c r="H2047" s="119" t="s">
        <v>1678</v>
      </c>
      <c r="L2047" s="89">
        <v>43682</v>
      </c>
      <c r="O2047" s="55">
        <f t="shared" ca="1" si="832"/>
        <v>32</v>
      </c>
      <c r="P2047" s="55" t="str">
        <f t="shared" ca="1" si="833"/>
        <v>2019.8</v>
      </c>
      <c r="Q2047" s="1"/>
      <c r="R2047" s="1"/>
      <c r="S2047" s="1"/>
      <c r="T2047" s="1"/>
      <c r="U2047" s="1"/>
      <c r="V2047" s="1"/>
      <c r="W2047" s="1"/>
      <c r="X2047" s="1"/>
      <c r="Y2047" s="1"/>
    </row>
    <row r="2048" spans="2:25" hidden="1" x14ac:dyDescent="0.2">
      <c r="B2048" s="1" t="s">
        <v>1688</v>
      </c>
      <c r="C2048" s="1" t="s">
        <v>1688</v>
      </c>
      <c r="F2048" s="119" t="s">
        <v>1678</v>
      </c>
      <c r="G2048" s="119" t="s">
        <v>1678</v>
      </c>
      <c r="H2048" s="119" t="s">
        <v>1678</v>
      </c>
      <c r="L2048" s="89">
        <v>43683</v>
      </c>
      <c r="O2048" s="55">
        <f t="shared" ca="1" si="832"/>
        <v>32</v>
      </c>
      <c r="P2048" s="55" t="str">
        <f t="shared" ca="1" si="833"/>
        <v>2019.8</v>
      </c>
      <c r="Q2048" s="1"/>
      <c r="R2048" s="1"/>
      <c r="S2048" s="1"/>
      <c r="T2048" s="1"/>
      <c r="U2048" s="1"/>
      <c r="V2048" s="1"/>
      <c r="W2048" s="1"/>
      <c r="X2048" s="1"/>
      <c r="Y2048" s="1"/>
    </row>
    <row r="2049" spans="2:25" hidden="1" x14ac:dyDescent="0.2">
      <c r="B2049" s="1" t="s">
        <v>1688</v>
      </c>
      <c r="C2049" s="1" t="s">
        <v>1688</v>
      </c>
      <c r="F2049" s="119" t="s">
        <v>1678</v>
      </c>
      <c r="G2049" s="119" t="s">
        <v>1678</v>
      </c>
      <c r="H2049" s="119" t="s">
        <v>1678</v>
      </c>
      <c r="L2049" s="89">
        <v>43684</v>
      </c>
      <c r="O2049" s="55">
        <f t="shared" ca="1" si="832"/>
        <v>32</v>
      </c>
      <c r="P2049" s="55" t="str">
        <f t="shared" ca="1" si="833"/>
        <v>2019.8</v>
      </c>
      <c r="Q2049" s="1"/>
      <c r="R2049" s="1"/>
      <c r="S2049" s="1"/>
      <c r="T2049" s="1"/>
      <c r="U2049" s="1"/>
      <c r="V2049" s="1"/>
      <c r="W2049" s="1"/>
      <c r="X2049" s="1"/>
      <c r="Y2049" s="1"/>
    </row>
    <row r="2050" spans="2:25" hidden="1" x14ac:dyDescent="0.2">
      <c r="B2050" s="1" t="s">
        <v>1688</v>
      </c>
      <c r="C2050" s="1" t="s">
        <v>1688</v>
      </c>
      <c r="F2050" s="119" t="s">
        <v>1678</v>
      </c>
      <c r="G2050" s="119" t="s">
        <v>1678</v>
      </c>
      <c r="H2050" s="119" t="s">
        <v>1678</v>
      </c>
      <c r="L2050" s="89">
        <v>43685</v>
      </c>
      <c r="O2050" s="55">
        <f t="shared" ca="1" si="832"/>
        <v>32</v>
      </c>
      <c r="P2050" s="55" t="str">
        <f t="shared" ca="1" si="833"/>
        <v>2019.8</v>
      </c>
      <c r="Q2050" s="1"/>
      <c r="R2050" s="1"/>
      <c r="S2050" s="1"/>
      <c r="T2050" s="1"/>
      <c r="U2050" s="1"/>
      <c r="V2050" s="1"/>
      <c r="W2050" s="1"/>
      <c r="X2050" s="1"/>
      <c r="Y2050" s="1"/>
    </row>
    <row r="2051" spans="2:25" hidden="1" x14ac:dyDescent="0.2">
      <c r="B2051" s="1" t="s">
        <v>1688</v>
      </c>
      <c r="C2051" s="1" t="s">
        <v>1688</v>
      </c>
      <c r="F2051" s="119" t="s">
        <v>1678</v>
      </c>
      <c r="G2051" s="119" t="s">
        <v>1678</v>
      </c>
      <c r="H2051" s="119" t="s">
        <v>1678</v>
      </c>
      <c r="L2051" s="89">
        <v>43686</v>
      </c>
      <c r="O2051" s="55">
        <f t="shared" ca="1" si="832"/>
        <v>32</v>
      </c>
      <c r="P2051" s="55" t="str">
        <f t="shared" ca="1" si="833"/>
        <v>2019.8</v>
      </c>
      <c r="Q2051" s="1"/>
      <c r="R2051" s="1"/>
      <c r="S2051" s="1"/>
      <c r="T2051" s="1"/>
      <c r="U2051" s="1"/>
      <c r="V2051" s="1"/>
      <c r="W2051" s="1"/>
      <c r="X2051" s="1"/>
      <c r="Y2051" s="1"/>
    </row>
    <row r="2052" spans="2:25" hidden="1" x14ac:dyDescent="0.2">
      <c r="B2052" s="1" t="s">
        <v>1688</v>
      </c>
      <c r="C2052" s="1" t="s">
        <v>1688</v>
      </c>
      <c r="F2052" s="119" t="s">
        <v>1678</v>
      </c>
      <c r="G2052" s="119" t="s">
        <v>1678</v>
      </c>
      <c r="H2052" s="119" t="s">
        <v>1678</v>
      </c>
      <c r="L2052" s="89">
        <v>43687</v>
      </c>
      <c r="O2052" s="55">
        <f t="shared" ca="1" si="832"/>
        <v>32</v>
      </c>
      <c r="P2052" s="55" t="str">
        <f t="shared" ca="1" si="833"/>
        <v>2019.8</v>
      </c>
      <c r="Q2052" s="1"/>
      <c r="R2052" s="1"/>
      <c r="S2052" s="1"/>
      <c r="T2052" s="1"/>
      <c r="U2052" s="1"/>
      <c r="V2052" s="1"/>
      <c r="W2052" s="1"/>
      <c r="X2052" s="1"/>
      <c r="Y2052" s="1"/>
    </row>
    <row r="2053" spans="2:25" hidden="1" x14ac:dyDescent="0.2">
      <c r="B2053" s="1" t="s">
        <v>1688</v>
      </c>
      <c r="C2053" s="1" t="s">
        <v>1688</v>
      </c>
      <c r="F2053" s="119" t="s">
        <v>1678</v>
      </c>
      <c r="G2053" s="119" t="s">
        <v>1678</v>
      </c>
      <c r="H2053" s="119" t="s">
        <v>1678</v>
      </c>
      <c r="L2053" s="89">
        <v>43688</v>
      </c>
      <c r="O2053" s="55">
        <f t="shared" ca="1" si="832"/>
        <v>33</v>
      </c>
      <c r="P2053" s="55" t="str">
        <f t="shared" ca="1" si="833"/>
        <v>2019.8</v>
      </c>
      <c r="Q2053" s="1"/>
      <c r="R2053" s="1"/>
      <c r="S2053" s="1"/>
      <c r="T2053" s="1"/>
      <c r="U2053" s="1"/>
      <c r="V2053" s="1"/>
      <c r="W2053" s="1"/>
      <c r="X2053" s="1"/>
      <c r="Y2053" s="1"/>
    </row>
    <row r="2054" spans="2:25" hidden="1" x14ac:dyDescent="0.2">
      <c r="B2054" s="1" t="s">
        <v>1688</v>
      </c>
      <c r="C2054" s="1" t="s">
        <v>1688</v>
      </c>
      <c r="F2054" s="119" t="s">
        <v>1678</v>
      </c>
      <c r="G2054" s="119" t="s">
        <v>1678</v>
      </c>
      <c r="H2054" s="119" t="s">
        <v>1678</v>
      </c>
      <c r="L2054" s="89">
        <v>43689</v>
      </c>
      <c r="O2054" s="55">
        <f t="shared" ca="1" si="832"/>
        <v>33</v>
      </c>
      <c r="P2054" s="55" t="str">
        <f t="shared" ca="1" si="833"/>
        <v>2019.8</v>
      </c>
      <c r="Q2054" s="1"/>
      <c r="R2054" s="1"/>
      <c r="S2054" s="1"/>
      <c r="T2054" s="1"/>
      <c r="U2054" s="1"/>
      <c r="V2054" s="1"/>
      <c r="W2054" s="1"/>
      <c r="X2054" s="1"/>
      <c r="Y2054" s="1"/>
    </row>
    <row r="2055" spans="2:25" hidden="1" x14ac:dyDescent="0.2">
      <c r="B2055" s="1" t="s">
        <v>1688</v>
      </c>
      <c r="C2055" s="1" t="s">
        <v>1688</v>
      </c>
      <c r="F2055" s="119" t="s">
        <v>1678</v>
      </c>
      <c r="G2055" s="119" t="s">
        <v>1678</v>
      </c>
      <c r="H2055" s="119" t="s">
        <v>1678</v>
      </c>
      <c r="L2055" s="89">
        <v>43690</v>
      </c>
      <c r="O2055" s="55">
        <f t="shared" ca="1" si="832"/>
        <v>33</v>
      </c>
      <c r="P2055" s="55" t="str">
        <f t="shared" ca="1" si="833"/>
        <v>2019.8</v>
      </c>
      <c r="Q2055" s="1"/>
      <c r="R2055" s="1"/>
      <c r="S2055" s="1"/>
      <c r="T2055" s="1"/>
      <c r="U2055" s="1"/>
      <c r="V2055" s="1"/>
      <c r="W2055" s="1"/>
      <c r="X2055" s="1"/>
      <c r="Y2055" s="1"/>
    </row>
    <row r="2056" spans="2:25" hidden="1" x14ac:dyDescent="0.2">
      <c r="B2056" s="1" t="s">
        <v>1688</v>
      </c>
      <c r="C2056" s="1" t="s">
        <v>1688</v>
      </c>
      <c r="F2056" s="119" t="s">
        <v>1678</v>
      </c>
      <c r="G2056" s="119" t="s">
        <v>1678</v>
      </c>
      <c r="H2056" s="119" t="s">
        <v>1678</v>
      </c>
      <c r="L2056" s="89">
        <v>43691</v>
      </c>
      <c r="O2056" s="55">
        <f t="shared" ca="1" si="832"/>
        <v>33</v>
      </c>
      <c r="P2056" s="55" t="str">
        <f t="shared" ca="1" si="833"/>
        <v>2019.8</v>
      </c>
      <c r="Q2056" s="1"/>
      <c r="R2056" s="1"/>
      <c r="S2056" s="1"/>
      <c r="T2056" s="1"/>
      <c r="U2056" s="1"/>
      <c r="V2056" s="1"/>
      <c r="W2056" s="1"/>
      <c r="X2056" s="1"/>
      <c r="Y2056" s="1"/>
    </row>
    <row r="2057" spans="2:25" hidden="1" x14ac:dyDescent="0.2">
      <c r="B2057" s="1" t="s">
        <v>1688</v>
      </c>
      <c r="C2057" s="1" t="s">
        <v>1688</v>
      </c>
      <c r="F2057" s="119" t="s">
        <v>1678</v>
      </c>
      <c r="G2057" s="119" t="s">
        <v>1678</v>
      </c>
      <c r="H2057" s="119" t="s">
        <v>1678</v>
      </c>
      <c r="L2057" s="89">
        <v>43692</v>
      </c>
      <c r="O2057" s="55">
        <f t="shared" ca="1" si="832"/>
        <v>33</v>
      </c>
      <c r="P2057" s="55" t="str">
        <f t="shared" ca="1" si="833"/>
        <v>2019.8</v>
      </c>
      <c r="Q2057" s="1"/>
      <c r="R2057" s="1"/>
      <c r="S2057" s="1"/>
      <c r="T2057" s="1"/>
      <c r="U2057" s="1"/>
      <c r="V2057" s="1"/>
      <c r="W2057" s="1"/>
      <c r="X2057" s="1"/>
      <c r="Y2057" s="1"/>
    </row>
    <row r="2058" spans="2:25" hidden="1" x14ac:dyDescent="0.2">
      <c r="B2058" s="1" t="s">
        <v>1688</v>
      </c>
      <c r="C2058" s="1" t="s">
        <v>1688</v>
      </c>
      <c r="F2058" s="119" t="s">
        <v>1678</v>
      </c>
      <c r="G2058" s="119" t="s">
        <v>1678</v>
      </c>
      <c r="H2058" s="119" t="s">
        <v>1678</v>
      </c>
      <c r="L2058" s="89">
        <v>43693</v>
      </c>
      <c r="O2058" s="55">
        <f t="shared" ca="1" si="832"/>
        <v>33</v>
      </c>
      <c r="P2058" s="55" t="str">
        <f t="shared" ca="1" si="833"/>
        <v>2019.8</v>
      </c>
      <c r="Q2058" s="1"/>
      <c r="R2058" s="1"/>
      <c r="S2058" s="1"/>
      <c r="T2058" s="1"/>
      <c r="U2058" s="1"/>
      <c r="V2058" s="1"/>
      <c r="W2058" s="1"/>
      <c r="X2058" s="1"/>
      <c r="Y2058" s="1"/>
    </row>
    <row r="2059" spans="2:25" hidden="1" x14ac:dyDescent="0.2">
      <c r="B2059" s="1" t="s">
        <v>1688</v>
      </c>
      <c r="C2059" s="1" t="s">
        <v>1688</v>
      </c>
      <c r="F2059" s="119" t="s">
        <v>1678</v>
      </c>
      <c r="G2059" s="119" t="s">
        <v>1678</v>
      </c>
      <c r="H2059" s="119" t="s">
        <v>1678</v>
      </c>
      <c r="L2059" s="89">
        <v>43694</v>
      </c>
      <c r="O2059" s="55">
        <f t="shared" ca="1" si="832"/>
        <v>33</v>
      </c>
      <c r="P2059" s="55" t="str">
        <f t="shared" ca="1" si="833"/>
        <v>2019.8</v>
      </c>
      <c r="Q2059" s="1"/>
      <c r="R2059" s="1"/>
      <c r="S2059" s="1"/>
      <c r="T2059" s="1"/>
      <c r="U2059" s="1"/>
      <c r="V2059" s="1"/>
      <c r="W2059" s="1"/>
      <c r="X2059" s="1"/>
      <c r="Y2059" s="1"/>
    </row>
    <row r="2060" spans="2:25" hidden="1" x14ac:dyDescent="0.2">
      <c r="B2060" s="1" t="s">
        <v>1688</v>
      </c>
      <c r="C2060" s="1" t="s">
        <v>1688</v>
      </c>
      <c r="F2060" s="119" t="s">
        <v>1678</v>
      </c>
      <c r="G2060" s="119" t="s">
        <v>1678</v>
      </c>
      <c r="H2060" s="119" t="s">
        <v>1678</v>
      </c>
      <c r="L2060" s="89">
        <v>43695</v>
      </c>
      <c r="O2060" s="55">
        <f t="shared" ca="1" si="832"/>
        <v>34</v>
      </c>
      <c r="P2060" s="55" t="str">
        <f t="shared" ca="1" si="833"/>
        <v>2019.8</v>
      </c>
      <c r="Q2060" s="1"/>
      <c r="R2060" s="1"/>
      <c r="S2060" s="1"/>
      <c r="T2060" s="1"/>
      <c r="U2060" s="1"/>
      <c r="V2060" s="1"/>
      <c r="W2060" s="1"/>
      <c r="X2060" s="1"/>
      <c r="Y2060" s="1"/>
    </row>
    <row r="2061" spans="2:25" hidden="1" x14ac:dyDescent="0.2">
      <c r="B2061" s="1" t="s">
        <v>1688</v>
      </c>
      <c r="C2061" s="1" t="s">
        <v>1688</v>
      </c>
      <c r="F2061" s="119" t="s">
        <v>1678</v>
      </c>
      <c r="G2061" s="119" t="s">
        <v>1678</v>
      </c>
      <c r="H2061" s="119" t="s">
        <v>1678</v>
      </c>
      <c r="L2061" s="89">
        <v>43696</v>
      </c>
      <c r="O2061" s="55">
        <f t="shared" ca="1" si="832"/>
        <v>34</v>
      </c>
      <c r="P2061" s="55" t="str">
        <f t="shared" ca="1" si="833"/>
        <v>2019.8</v>
      </c>
      <c r="Q2061" s="1"/>
      <c r="R2061" s="1"/>
      <c r="S2061" s="1"/>
      <c r="T2061" s="1"/>
      <c r="U2061" s="1"/>
      <c r="V2061" s="1"/>
      <c r="W2061" s="1"/>
      <c r="X2061" s="1"/>
      <c r="Y2061" s="1"/>
    </row>
    <row r="2062" spans="2:25" hidden="1" x14ac:dyDescent="0.2">
      <c r="B2062" s="1" t="s">
        <v>1688</v>
      </c>
      <c r="C2062" s="1" t="s">
        <v>1688</v>
      </c>
      <c r="F2062" s="119" t="s">
        <v>1678</v>
      </c>
      <c r="G2062" s="119" t="s">
        <v>1678</v>
      </c>
      <c r="H2062" s="119" t="s">
        <v>1678</v>
      </c>
      <c r="L2062" s="89">
        <v>43697</v>
      </c>
      <c r="O2062" s="55">
        <f t="shared" ca="1" si="832"/>
        <v>34</v>
      </c>
      <c r="P2062" s="55" t="str">
        <f t="shared" ca="1" si="833"/>
        <v>2019.8</v>
      </c>
      <c r="Q2062" s="1"/>
      <c r="R2062" s="1"/>
      <c r="S2062" s="1"/>
      <c r="T2062" s="1"/>
      <c r="U2062" s="1"/>
      <c r="V2062" s="1"/>
      <c r="W2062" s="1"/>
      <c r="X2062" s="1"/>
      <c r="Y2062" s="1"/>
    </row>
    <row r="2063" spans="2:25" hidden="1" x14ac:dyDescent="0.2">
      <c r="B2063" s="1" t="s">
        <v>1688</v>
      </c>
      <c r="C2063" s="1" t="s">
        <v>1688</v>
      </c>
      <c r="F2063" s="119" t="s">
        <v>1678</v>
      </c>
      <c r="G2063" s="119" t="s">
        <v>1678</v>
      </c>
      <c r="H2063" s="119" t="s">
        <v>1678</v>
      </c>
      <c r="L2063" s="89">
        <v>43698</v>
      </c>
      <c r="O2063" s="55">
        <f t="shared" ca="1" si="832"/>
        <v>34</v>
      </c>
      <c r="P2063" s="55" t="str">
        <f t="shared" ca="1" si="833"/>
        <v>2019.8</v>
      </c>
      <c r="Q2063" s="1"/>
      <c r="R2063" s="1"/>
      <c r="S2063" s="1"/>
      <c r="T2063" s="1"/>
      <c r="U2063" s="1"/>
      <c r="V2063" s="1"/>
      <c r="W2063" s="1"/>
      <c r="X2063" s="1"/>
      <c r="Y2063" s="1"/>
    </row>
    <row r="2064" spans="2:25" hidden="1" x14ac:dyDescent="0.2">
      <c r="B2064" s="1" t="s">
        <v>1688</v>
      </c>
      <c r="C2064" s="1" t="s">
        <v>1688</v>
      </c>
      <c r="F2064" s="119" t="s">
        <v>1678</v>
      </c>
      <c r="G2064" s="119" t="s">
        <v>1678</v>
      </c>
      <c r="H2064" s="119" t="s">
        <v>1678</v>
      </c>
      <c r="L2064" s="89">
        <v>43699</v>
      </c>
      <c r="O2064" s="55">
        <f t="shared" ca="1" si="832"/>
        <v>34</v>
      </c>
      <c r="P2064" s="55" t="str">
        <f t="shared" ca="1" si="833"/>
        <v>2019.8</v>
      </c>
      <c r="Q2064" s="1"/>
      <c r="R2064" s="1"/>
      <c r="S2064" s="1"/>
      <c r="T2064" s="1"/>
      <c r="U2064" s="1"/>
      <c r="V2064" s="1"/>
      <c r="W2064" s="1"/>
      <c r="X2064" s="1"/>
      <c r="Y2064" s="1"/>
    </row>
    <row r="2065" spans="2:25" hidden="1" x14ac:dyDescent="0.2">
      <c r="B2065" s="1" t="s">
        <v>1688</v>
      </c>
      <c r="C2065" s="1" t="s">
        <v>1688</v>
      </c>
      <c r="F2065" s="119" t="s">
        <v>1678</v>
      </c>
      <c r="G2065" s="119" t="s">
        <v>1678</v>
      </c>
      <c r="H2065" s="119" t="s">
        <v>1678</v>
      </c>
      <c r="L2065" s="89">
        <v>43700</v>
      </c>
      <c r="O2065" s="55">
        <f t="shared" ca="1" si="832"/>
        <v>34</v>
      </c>
      <c r="P2065" s="55" t="str">
        <f t="shared" ca="1" si="833"/>
        <v>2019.8</v>
      </c>
      <c r="Q2065" s="1"/>
      <c r="R2065" s="1"/>
      <c r="S2065" s="1"/>
      <c r="T2065" s="1"/>
      <c r="U2065" s="1"/>
      <c r="V2065" s="1"/>
      <c r="W2065" s="1"/>
      <c r="X2065" s="1"/>
      <c r="Y2065" s="1"/>
    </row>
    <row r="2066" spans="2:25" hidden="1" x14ac:dyDescent="0.2">
      <c r="B2066" s="1" t="s">
        <v>1688</v>
      </c>
      <c r="C2066" s="1" t="s">
        <v>1688</v>
      </c>
      <c r="F2066" s="119" t="s">
        <v>1678</v>
      </c>
      <c r="G2066" s="119" t="s">
        <v>1678</v>
      </c>
      <c r="H2066" s="119" t="s">
        <v>1678</v>
      </c>
      <c r="L2066" s="89">
        <v>43701</v>
      </c>
      <c r="O2066" s="55">
        <f t="shared" ca="1" si="832"/>
        <v>34</v>
      </c>
      <c r="P2066" s="55" t="str">
        <f t="shared" ca="1" si="833"/>
        <v>2019.8</v>
      </c>
      <c r="Q2066" s="1"/>
      <c r="R2066" s="1"/>
      <c r="S2066" s="1"/>
      <c r="T2066" s="1"/>
      <c r="U2066" s="1"/>
      <c r="V2066" s="1"/>
      <c r="W2066" s="1"/>
      <c r="X2066" s="1"/>
      <c r="Y2066" s="1"/>
    </row>
    <row r="2067" spans="2:25" hidden="1" x14ac:dyDescent="0.2">
      <c r="B2067" s="1" t="s">
        <v>1688</v>
      </c>
      <c r="C2067" s="1" t="s">
        <v>1688</v>
      </c>
      <c r="F2067" s="119" t="s">
        <v>1678</v>
      </c>
      <c r="G2067" s="119" t="s">
        <v>1678</v>
      </c>
      <c r="H2067" s="119" t="s">
        <v>1678</v>
      </c>
      <c r="L2067" s="89">
        <v>43702</v>
      </c>
      <c r="O2067" s="55">
        <f t="shared" ca="1" si="832"/>
        <v>35</v>
      </c>
      <c r="P2067" s="55" t="str">
        <f t="shared" ca="1" si="833"/>
        <v>2019.8</v>
      </c>
      <c r="Q2067" s="1"/>
      <c r="R2067" s="1"/>
      <c r="S2067" s="1"/>
      <c r="T2067" s="1"/>
      <c r="U2067" s="1"/>
      <c r="V2067" s="1"/>
      <c r="W2067" s="1"/>
      <c r="X2067" s="1"/>
      <c r="Y2067" s="1"/>
    </row>
    <row r="2068" spans="2:25" hidden="1" x14ac:dyDescent="0.2">
      <c r="B2068" s="1" t="s">
        <v>1688</v>
      </c>
      <c r="C2068" s="1" t="s">
        <v>1688</v>
      </c>
      <c r="F2068" s="119" t="s">
        <v>1678</v>
      </c>
      <c r="G2068" s="119" t="s">
        <v>1678</v>
      </c>
      <c r="H2068" s="119" t="s">
        <v>1678</v>
      </c>
      <c r="L2068" s="89">
        <v>43703</v>
      </c>
      <c r="O2068" s="55">
        <f t="shared" ca="1" si="832"/>
        <v>35</v>
      </c>
      <c r="P2068" s="55" t="str">
        <f t="shared" ca="1" si="833"/>
        <v>2019.8</v>
      </c>
      <c r="Q2068" s="1"/>
      <c r="R2068" s="1"/>
      <c r="S2068" s="1"/>
      <c r="T2068" s="1"/>
      <c r="U2068" s="1"/>
      <c r="V2068" s="1"/>
      <c r="W2068" s="1"/>
      <c r="X2068" s="1"/>
      <c r="Y2068" s="1"/>
    </row>
    <row r="2069" spans="2:25" hidden="1" x14ac:dyDescent="0.2">
      <c r="B2069" s="1" t="s">
        <v>1688</v>
      </c>
      <c r="C2069" s="1" t="s">
        <v>1688</v>
      </c>
      <c r="F2069" s="119" t="s">
        <v>1678</v>
      </c>
      <c r="G2069" s="119" t="s">
        <v>1678</v>
      </c>
      <c r="H2069" s="119" t="s">
        <v>1678</v>
      </c>
      <c r="L2069" s="89">
        <v>43704</v>
      </c>
      <c r="O2069" s="55">
        <f t="shared" ca="1" si="832"/>
        <v>35</v>
      </c>
      <c r="P2069" s="55" t="str">
        <f t="shared" ca="1" si="833"/>
        <v>2019.8</v>
      </c>
      <c r="Q2069" s="1"/>
      <c r="R2069" s="1"/>
      <c r="S2069" s="1"/>
      <c r="T2069" s="1"/>
      <c r="U2069" s="1"/>
      <c r="V2069" s="1"/>
      <c r="W2069" s="1"/>
      <c r="X2069" s="1"/>
      <c r="Y2069" s="1"/>
    </row>
    <row r="2070" spans="2:25" hidden="1" x14ac:dyDescent="0.2">
      <c r="B2070" s="1" t="s">
        <v>1688</v>
      </c>
      <c r="C2070" s="1" t="s">
        <v>1688</v>
      </c>
      <c r="F2070" s="119" t="s">
        <v>1678</v>
      </c>
      <c r="G2070" s="119" t="s">
        <v>1678</v>
      </c>
      <c r="H2070" s="119" t="s">
        <v>1678</v>
      </c>
      <c r="L2070" s="89">
        <v>43705</v>
      </c>
      <c r="O2070" s="55">
        <f t="shared" ca="1" si="832"/>
        <v>35</v>
      </c>
      <c r="P2070" s="55" t="str">
        <f t="shared" ca="1" si="833"/>
        <v>2019.8</v>
      </c>
      <c r="Q2070" s="1"/>
      <c r="R2070" s="1"/>
      <c r="S2070" s="1"/>
      <c r="T2070" s="1"/>
      <c r="U2070" s="1"/>
      <c r="V2070" s="1"/>
      <c r="W2070" s="1"/>
      <c r="X2070" s="1"/>
      <c r="Y2070" s="1"/>
    </row>
    <row r="2071" spans="2:25" hidden="1" x14ac:dyDescent="0.2">
      <c r="B2071" s="1" t="s">
        <v>1688</v>
      </c>
      <c r="C2071" s="1" t="s">
        <v>1688</v>
      </c>
      <c r="F2071" s="119" t="s">
        <v>1678</v>
      </c>
      <c r="G2071" s="119" t="s">
        <v>1678</v>
      </c>
      <c r="H2071" s="119" t="s">
        <v>1678</v>
      </c>
      <c r="L2071" s="89">
        <v>43706</v>
      </c>
      <c r="O2071" s="55">
        <f t="shared" ca="1" si="832"/>
        <v>35</v>
      </c>
      <c r="P2071" s="55" t="str">
        <f t="shared" ca="1" si="833"/>
        <v>2019.8</v>
      </c>
      <c r="Q2071" s="1"/>
      <c r="R2071" s="1"/>
      <c r="S2071" s="1"/>
      <c r="T2071" s="1"/>
      <c r="U2071" s="1"/>
      <c r="V2071" s="1"/>
      <c r="W2071" s="1"/>
      <c r="X2071" s="1"/>
      <c r="Y2071" s="1"/>
    </row>
    <row r="2072" spans="2:25" hidden="1" x14ac:dyDescent="0.2">
      <c r="B2072" s="1" t="s">
        <v>1688</v>
      </c>
      <c r="C2072" s="1" t="s">
        <v>1688</v>
      </c>
      <c r="F2072" s="119" t="s">
        <v>1678</v>
      </c>
      <c r="G2072" s="119" t="s">
        <v>1678</v>
      </c>
      <c r="H2072" s="119" t="s">
        <v>1678</v>
      </c>
      <c r="L2072" s="89">
        <v>43707</v>
      </c>
      <c r="O2072" s="55">
        <f t="shared" ca="1" si="832"/>
        <v>35</v>
      </c>
      <c r="P2072" s="55" t="str">
        <f t="shared" ca="1" si="833"/>
        <v>2019.8</v>
      </c>
      <c r="Q2072" s="1"/>
      <c r="R2072" s="1"/>
      <c r="S2072" s="1"/>
      <c r="T2072" s="1"/>
      <c r="U2072" s="1"/>
      <c r="V2072" s="1"/>
      <c r="W2072" s="1"/>
      <c r="X2072" s="1"/>
      <c r="Y2072" s="1"/>
    </row>
    <row r="2073" spans="2:25" hidden="1" x14ac:dyDescent="0.2">
      <c r="B2073" s="1" t="s">
        <v>1688</v>
      </c>
      <c r="C2073" s="1" t="s">
        <v>1688</v>
      </c>
      <c r="F2073" s="119" t="s">
        <v>1678</v>
      </c>
      <c r="G2073" s="119" t="s">
        <v>1678</v>
      </c>
      <c r="H2073" s="119" t="s">
        <v>1678</v>
      </c>
      <c r="L2073" s="89">
        <v>43708</v>
      </c>
      <c r="O2073" s="55">
        <f t="shared" ca="1" si="832"/>
        <v>35</v>
      </c>
      <c r="P2073" s="55" t="str">
        <f t="shared" ca="1" si="833"/>
        <v>2019.8</v>
      </c>
      <c r="Q2073" s="1"/>
      <c r="R2073" s="1"/>
      <c r="S2073" s="1"/>
      <c r="T2073" s="1"/>
      <c r="U2073" s="1"/>
      <c r="V2073" s="1"/>
      <c r="W2073" s="1"/>
      <c r="X2073" s="1"/>
      <c r="Y2073" s="1"/>
    </row>
    <row r="2074" spans="2:25" hidden="1" x14ac:dyDescent="0.2">
      <c r="B2074" s="1" t="s">
        <v>1688</v>
      </c>
      <c r="C2074" s="1" t="s">
        <v>1688</v>
      </c>
      <c r="F2074" s="119" t="s">
        <v>1678</v>
      </c>
      <c r="G2074" s="119" t="s">
        <v>1678</v>
      </c>
      <c r="H2074" s="119" t="s">
        <v>1678</v>
      </c>
      <c r="L2074" s="89">
        <v>43709</v>
      </c>
      <c r="O2074" s="55">
        <f t="shared" ca="1" si="832"/>
        <v>36</v>
      </c>
      <c r="P2074" s="55" t="str">
        <f t="shared" ca="1" si="833"/>
        <v>2019.9</v>
      </c>
      <c r="Q2074" s="1"/>
      <c r="R2074" s="1"/>
      <c r="S2074" s="1"/>
      <c r="T2074" s="1"/>
      <c r="U2074" s="1"/>
      <c r="V2074" s="1"/>
      <c r="W2074" s="1"/>
      <c r="X2074" s="1"/>
      <c r="Y2074" s="1"/>
    </row>
    <row r="2075" spans="2:25" hidden="1" x14ac:dyDescent="0.2">
      <c r="B2075" s="1" t="s">
        <v>1688</v>
      </c>
      <c r="C2075" s="1" t="s">
        <v>1688</v>
      </c>
      <c r="F2075" s="119" t="s">
        <v>1678</v>
      </c>
      <c r="G2075" s="119" t="s">
        <v>1678</v>
      </c>
      <c r="H2075" s="119" t="s">
        <v>1678</v>
      </c>
      <c r="L2075" s="89">
        <v>43710</v>
      </c>
      <c r="O2075" s="55">
        <f t="shared" ca="1" si="832"/>
        <v>36</v>
      </c>
      <c r="P2075" s="55" t="str">
        <f t="shared" ca="1" si="833"/>
        <v>2019.9</v>
      </c>
      <c r="Q2075" s="1"/>
      <c r="R2075" s="1"/>
      <c r="S2075" s="1"/>
      <c r="T2075" s="1"/>
      <c r="U2075" s="1"/>
      <c r="V2075" s="1"/>
      <c r="W2075" s="1"/>
      <c r="X2075" s="1"/>
      <c r="Y2075" s="1"/>
    </row>
    <row r="2076" spans="2:25" hidden="1" x14ac:dyDescent="0.2">
      <c r="B2076" s="1" t="s">
        <v>1688</v>
      </c>
      <c r="C2076" s="1" t="s">
        <v>1688</v>
      </c>
      <c r="F2076" s="119" t="s">
        <v>1678</v>
      </c>
      <c r="G2076" s="119" t="s">
        <v>1678</v>
      </c>
      <c r="H2076" s="119" t="s">
        <v>1678</v>
      </c>
      <c r="L2076" s="89">
        <v>43711</v>
      </c>
      <c r="O2076" s="55">
        <f t="shared" ca="1" si="832"/>
        <v>36</v>
      </c>
      <c r="P2076" s="55" t="str">
        <f t="shared" ca="1" si="833"/>
        <v>2019.9</v>
      </c>
      <c r="Q2076" s="1"/>
      <c r="R2076" s="1"/>
      <c r="S2076" s="1"/>
      <c r="T2076" s="1"/>
      <c r="U2076" s="1"/>
      <c r="V2076" s="1"/>
      <c r="W2076" s="1"/>
      <c r="X2076" s="1"/>
      <c r="Y2076" s="1"/>
    </row>
    <row r="2077" spans="2:25" hidden="1" x14ac:dyDescent="0.2">
      <c r="B2077" s="1" t="s">
        <v>1688</v>
      </c>
      <c r="C2077" s="1" t="s">
        <v>1688</v>
      </c>
      <c r="F2077" s="119" t="s">
        <v>1678</v>
      </c>
      <c r="G2077" s="119" t="s">
        <v>1678</v>
      </c>
      <c r="H2077" s="119" t="s">
        <v>1678</v>
      </c>
      <c r="L2077" s="89">
        <v>43712</v>
      </c>
      <c r="O2077" s="55">
        <f t="shared" ca="1" si="832"/>
        <v>36</v>
      </c>
      <c r="P2077" s="55" t="str">
        <f t="shared" ca="1" si="833"/>
        <v>2019.9</v>
      </c>
      <c r="Q2077" s="1"/>
      <c r="R2077" s="1"/>
      <c r="S2077" s="1"/>
      <c r="T2077" s="1"/>
      <c r="U2077" s="1"/>
      <c r="V2077" s="1"/>
      <c r="W2077" s="1"/>
      <c r="X2077" s="1"/>
      <c r="Y2077" s="1"/>
    </row>
    <row r="2078" spans="2:25" hidden="1" x14ac:dyDescent="0.2">
      <c r="B2078" s="1" t="s">
        <v>1688</v>
      </c>
      <c r="C2078" s="1" t="s">
        <v>1688</v>
      </c>
      <c r="F2078" s="119" t="s">
        <v>1678</v>
      </c>
      <c r="G2078" s="119" t="s">
        <v>1678</v>
      </c>
      <c r="H2078" s="119" t="s">
        <v>1678</v>
      </c>
      <c r="L2078" s="89">
        <v>43713</v>
      </c>
      <c r="O2078" s="55">
        <f t="shared" ca="1" si="832"/>
        <v>36</v>
      </c>
      <c r="P2078" s="55" t="str">
        <f t="shared" ca="1" si="833"/>
        <v>2019.9</v>
      </c>
      <c r="Q2078" s="1"/>
      <c r="R2078" s="1"/>
      <c r="S2078" s="1"/>
      <c r="T2078" s="1"/>
      <c r="U2078" s="1"/>
      <c r="V2078" s="1"/>
      <c r="W2078" s="1"/>
      <c r="X2078" s="1"/>
      <c r="Y2078" s="1"/>
    </row>
    <row r="2079" spans="2:25" hidden="1" x14ac:dyDescent="0.2">
      <c r="B2079" s="1" t="s">
        <v>1688</v>
      </c>
      <c r="C2079" s="1" t="s">
        <v>1688</v>
      </c>
      <c r="F2079" s="119" t="s">
        <v>1678</v>
      </c>
      <c r="G2079" s="119" t="s">
        <v>1678</v>
      </c>
      <c r="H2079" s="119" t="s">
        <v>1678</v>
      </c>
      <c r="L2079" s="89">
        <v>43714</v>
      </c>
      <c r="O2079" s="55">
        <f t="shared" ca="1" si="832"/>
        <v>36</v>
      </c>
      <c r="P2079" s="55" t="str">
        <f t="shared" ca="1" si="833"/>
        <v>2019.9</v>
      </c>
      <c r="Q2079" s="1"/>
      <c r="R2079" s="1"/>
      <c r="S2079" s="1"/>
      <c r="T2079" s="1"/>
      <c r="U2079" s="1"/>
      <c r="V2079" s="1"/>
      <c r="W2079" s="1"/>
      <c r="X2079" s="1"/>
      <c r="Y2079" s="1"/>
    </row>
    <row r="2080" spans="2:25" hidden="1" x14ac:dyDescent="0.2">
      <c r="B2080" s="1" t="s">
        <v>1688</v>
      </c>
      <c r="C2080" s="1" t="s">
        <v>1688</v>
      </c>
      <c r="F2080" s="119" t="s">
        <v>1678</v>
      </c>
      <c r="G2080" s="119" t="s">
        <v>1678</v>
      </c>
      <c r="H2080" s="119" t="s">
        <v>1678</v>
      </c>
      <c r="L2080" s="89">
        <v>43715</v>
      </c>
      <c r="O2080" s="55">
        <f t="shared" ca="1" si="832"/>
        <v>36</v>
      </c>
      <c r="P2080" s="55" t="str">
        <f t="shared" ca="1" si="833"/>
        <v>2019.9</v>
      </c>
      <c r="Q2080" s="1"/>
      <c r="R2080" s="1"/>
      <c r="S2080" s="1"/>
      <c r="T2080" s="1"/>
      <c r="U2080" s="1"/>
      <c r="V2080" s="1"/>
      <c r="W2080" s="1"/>
      <c r="X2080" s="1"/>
      <c r="Y2080" s="1"/>
    </row>
    <row r="2081" spans="2:25" hidden="1" x14ac:dyDescent="0.2">
      <c r="B2081" s="1" t="s">
        <v>1688</v>
      </c>
      <c r="C2081" s="1" t="s">
        <v>1688</v>
      </c>
      <c r="F2081" s="119" t="s">
        <v>1678</v>
      </c>
      <c r="G2081" s="119" t="s">
        <v>1678</v>
      </c>
      <c r="H2081" s="119" t="s">
        <v>1678</v>
      </c>
      <c r="L2081" s="89">
        <v>43716</v>
      </c>
      <c r="O2081" s="55">
        <f t="shared" ca="1" si="832"/>
        <v>37</v>
      </c>
      <c r="P2081" s="55" t="str">
        <f t="shared" ca="1" si="833"/>
        <v>2019.9</v>
      </c>
      <c r="Q2081" s="1"/>
      <c r="R2081" s="1"/>
      <c r="S2081" s="1"/>
      <c r="T2081" s="1"/>
      <c r="U2081" s="1"/>
      <c r="V2081" s="1"/>
      <c r="W2081" s="1"/>
      <c r="X2081" s="1"/>
      <c r="Y2081" s="1"/>
    </row>
    <row r="2082" spans="2:25" hidden="1" x14ac:dyDescent="0.2">
      <c r="B2082" s="1" t="s">
        <v>1688</v>
      </c>
      <c r="C2082" s="1" t="s">
        <v>1688</v>
      </c>
      <c r="F2082" s="119" t="s">
        <v>1678</v>
      </c>
      <c r="G2082" s="119" t="s">
        <v>1678</v>
      </c>
      <c r="H2082" s="119" t="s">
        <v>1678</v>
      </c>
      <c r="L2082" s="89">
        <v>43717</v>
      </c>
      <c r="O2082" s="55">
        <f t="shared" ca="1" si="832"/>
        <v>37</v>
      </c>
      <c r="P2082" s="55" t="str">
        <f t="shared" ca="1" si="833"/>
        <v>2019.9</v>
      </c>
      <c r="Q2082" s="1"/>
      <c r="R2082" s="1"/>
      <c r="S2082" s="1"/>
      <c r="T2082" s="1"/>
      <c r="U2082" s="1"/>
      <c r="V2082" s="1"/>
      <c r="W2082" s="1"/>
      <c r="X2082" s="1"/>
      <c r="Y2082" s="1"/>
    </row>
    <row r="2083" spans="2:25" hidden="1" x14ac:dyDescent="0.2">
      <c r="B2083" s="1" t="s">
        <v>1688</v>
      </c>
      <c r="C2083" s="1" t="s">
        <v>1688</v>
      </c>
      <c r="F2083" s="119" t="s">
        <v>1678</v>
      </c>
      <c r="G2083" s="119" t="s">
        <v>1678</v>
      </c>
      <c r="H2083" s="119" t="s">
        <v>1678</v>
      </c>
      <c r="L2083" s="89">
        <v>43718</v>
      </c>
      <c r="O2083" s="55">
        <f t="shared" ca="1" si="832"/>
        <v>37</v>
      </c>
      <c r="P2083" s="55" t="str">
        <f t="shared" ca="1" si="833"/>
        <v>2019.9</v>
      </c>
      <c r="Q2083" s="1"/>
      <c r="R2083" s="1"/>
      <c r="S2083" s="1"/>
      <c r="T2083" s="1"/>
      <c r="U2083" s="1"/>
      <c r="V2083" s="1"/>
      <c r="W2083" s="1"/>
      <c r="X2083" s="1"/>
      <c r="Y2083" s="1"/>
    </row>
    <row r="2084" spans="2:25" hidden="1" x14ac:dyDescent="0.2">
      <c r="B2084" s="1" t="s">
        <v>1688</v>
      </c>
      <c r="C2084" s="1" t="s">
        <v>1688</v>
      </c>
      <c r="F2084" s="119" t="s">
        <v>1678</v>
      </c>
      <c r="G2084" s="119" t="s">
        <v>1678</v>
      </c>
      <c r="H2084" s="119" t="s">
        <v>1678</v>
      </c>
      <c r="L2084" s="89">
        <v>43719</v>
      </c>
      <c r="O2084" s="55">
        <f t="shared" ca="1" si="832"/>
        <v>37</v>
      </c>
      <c r="P2084" s="55" t="str">
        <f t="shared" ca="1" si="833"/>
        <v>2019.9</v>
      </c>
      <c r="Q2084" s="1"/>
      <c r="R2084" s="1"/>
      <c r="S2084" s="1"/>
      <c r="T2084" s="1"/>
      <c r="U2084" s="1"/>
      <c r="V2084" s="1"/>
      <c r="W2084" s="1"/>
      <c r="X2084" s="1"/>
      <c r="Y2084" s="1"/>
    </row>
    <row r="2085" spans="2:25" hidden="1" x14ac:dyDescent="0.2">
      <c r="B2085" s="1" t="s">
        <v>1688</v>
      </c>
      <c r="C2085" s="1" t="s">
        <v>1688</v>
      </c>
      <c r="F2085" s="119" t="s">
        <v>1678</v>
      </c>
      <c r="G2085" s="119" t="s">
        <v>1678</v>
      </c>
      <c r="H2085" s="119" t="s">
        <v>1678</v>
      </c>
      <c r="L2085" s="89">
        <v>43720</v>
      </c>
      <c r="O2085" s="55">
        <f t="shared" ca="1" si="832"/>
        <v>37</v>
      </c>
      <c r="P2085" s="55" t="str">
        <f t="shared" ca="1" si="833"/>
        <v>2019.9</v>
      </c>
      <c r="Q2085" s="1"/>
      <c r="R2085" s="1"/>
      <c r="S2085" s="1"/>
      <c r="T2085" s="1"/>
      <c r="U2085" s="1"/>
      <c r="V2085" s="1"/>
      <c r="W2085" s="1"/>
      <c r="X2085" s="1"/>
      <c r="Y2085" s="1"/>
    </row>
    <row r="2086" spans="2:25" hidden="1" x14ac:dyDescent="0.2">
      <c r="B2086" s="1" t="s">
        <v>1688</v>
      </c>
      <c r="C2086" s="1" t="s">
        <v>1688</v>
      </c>
      <c r="F2086" s="119" t="s">
        <v>1678</v>
      </c>
      <c r="G2086" s="119" t="s">
        <v>1678</v>
      </c>
      <c r="H2086" s="119" t="s">
        <v>1678</v>
      </c>
      <c r="L2086" s="89">
        <v>43721</v>
      </c>
      <c r="O2086" s="55">
        <f t="shared" ca="1" si="832"/>
        <v>37</v>
      </c>
      <c r="P2086" s="55" t="str">
        <f t="shared" ca="1" si="833"/>
        <v>2019.9</v>
      </c>
      <c r="Q2086" s="1"/>
      <c r="R2086" s="1"/>
      <c r="S2086" s="1"/>
      <c r="T2086" s="1"/>
      <c r="U2086" s="1"/>
      <c r="V2086" s="1"/>
      <c r="W2086" s="1"/>
      <c r="X2086" s="1"/>
      <c r="Y2086" s="1"/>
    </row>
    <row r="2087" spans="2:25" hidden="1" x14ac:dyDescent="0.2">
      <c r="B2087" s="1" t="s">
        <v>1688</v>
      </c>
      <c r="C2087" s="1" t="s">
        <v>1688</v>
      </c>
      <c r="F2087" s="119" t="s">
        <v>1678</v>
      </c>
      <c r="G2087" s="119" t="s">
        <v>1678</v>
      </c>
      <c r="H2087" s="119" t="s">
        <v>1678</v>
      </c>
      <c r="L2087" s="89">
        <v>43722</v>
      </c>
      <c r="O2087" s="55">
        <f t="shared" ca="1" si="832"/>
        <v>37</v>
      </c>
      <c r="P2087" s="55" t="str">
        <f t="shared" ca="1" si="833"/>
        <v>2019.9</v>
      </c>
      <c r="Q2087" s="1"/>
      <c r="R2087" s="1"/>
      <c r="S2087" s="1"/>
      <c r="T2087" s="1"/>
      <c r="U2087" s="1"/>
      <c r="V2087" s="1"/>
      <c r="W2087" s="1"/>
      <c r="X2087" s="1"/>
      <c r="Y2087" s="1"/>
    </row>
    <row r="2088" spans="2:25" hidden="1" x14ac:dyDescent="0.2">
      <c r="B2088" s="1" t="s">
        <v>1688</v>
      </c>
      <c r="C2088" s="1" t="s">
        <v>1688</v>
      </c>
      <c r="F2088" s="119" t="s">
        <v>1678</v>
      </c>
      <c r="G2088" s="119" t="s">
        <v>1678</v>
      </c>
      <c r="H2088" s="119" t="s">
        <v>1678</v>
      </c>
      <c r="L2088" s="89">
        <v>43723</v>
      </c>
      <c r="O2088" s="55">
        <f t="shared" ref="O2088:O2151" ca="1" si="834">WEEKNUM(IF((L2088)&lt;$A$1825,$A$1825,(L2088)))</f>
        <v>38</v>
      </c>
      <c r="P2088" s="55" t="str">
        <f t="shared" ref="P2088:P2151" ca="1" si="835">YEAR(IF((L2088)&lt;$A$1825,$A$1825,(L2088)))&amp;"."&amp;MONTH(IF((L2088)&lt;$A$1825,$A$1825,(L2088)))</f>
        <v>2019.9</v>
      </c>
      <c r="Q2088" s="1"/>
      <c r="R2088" s="1"/>
      <c r="S2088" s="1"/>
      <c r="T2088" s="1"/>
      <c r="U2088" s="1"/>
      <c r="V2088" s="1"/>
      <c r="W2088" s="1"/>
      <c r="X2088" s="1"/>
      <c r="Y2088" s="1"/>
    </row>
    <row r="2089" spans="2:25" hidden="1" x14ac:dyDescent="0.2">
      <c r="B2089" s="1" t="s">
        <v>1688</v>
      </c>
      <c r="C2089" s="1" t="s">
        <v>1688</v>
      </c>
      <c r="F2089" s="119" t="s">
        <v>1678</v>
      </c>
      <c r="G2089" s="119" t="s">
        <v>1678</v>
      </c>
      <c r="H2089" s="119" t="s">
        <v>1678</v>
      </c>
      <c r="L2089" s="89">
        <v>43724</v>
      </c>
      <c r="O2089" s="55">
        <f t="shared" ca="1" si="834"/>
        <v>38</v>
      </c>
      <c r="P2089" s="55" t="str">
        <f t="shared" ca="1" si="835"/>
        <v>2019.9</v>
      </c>
      <c r="Q2089" s="1"/>
      <c r="R2089" s="1"/>
      <c r="S2089" s="1"/>
      <c r="T2089" s="1"/>
      <c r="U2089" s="1"/>
      <c r="V2089" s="1"/>
      <c r="W2089" s="1"/>
      <c r="X2089" s="1"/>
      <c r="Y2089" s="1"/>
    </row>
    <row r="2090" spans="2:25" hidden="1" x14ac:dyDescent="0.2">
      <c r="B2090" s="1" t="s">
        <v>1688</v>
      </c>
      <c r="C2090" s="1" t="s">
        <v>1688</v>
      </c>
      <c r="F2090" s="119" t="s">
        <v>1678</v>
      </c>
      <c r="G2090" s="119" t="s">
        <v>1678</v>
      </c>
      <c r="H2090" s="119" t="s">
        <v>1678</v>
      </c>
      <c r="L2090" s="89">
        <v>43725</v>
      </c>
      <c r="O2090" s="55">
        <f t="shared" ca="1" si="834"/>
        <v>38</v>
      </c>
      <c r="P2090" s="55" t="str">
        <f t="shared" ca="1" si="835"/>
        <v>2019.9</v>
      </c>
      <c r="Q2090" s="1"/>
      <c r="R2090" s="1"/>
      <c r="S2090" s="1"/>
      <c r="T2090" s="1"/>
      <c r="U2090" s="1"/>
      <c r="V2090" s="1"/>
      <c r="W2090" s="1"/>
      <c r="X2090" s="1"/>
      <c r="Y2090" s="1"/>
    </row>
    <row r="2091" spans="2:25" hidden="1" x14ac:dyDescent="0.2">
      <c r="B2091" s="1" t="s">
        <v>1688</v>
      </c>
      <c r="C2091" s="1" t="s">
        <v>1688</v>
      </c>
      <c r="F2091" s="119" t="s">
        <v>1678</v>
      </c>
      <c r="G2091" s="119" t="s">
        <v>1678</v>
      </c>
      <c r="H2091" s="119" t="s">
        <v>1678</v>
      </c>
      <c r="L2091" s="89">
        <v>43726</v>
      </c>
      <c r="O2091" s="55">
        <f t="shared" ca="1" si="834"/>
        <v>38</v>
      </c>
      <c r="P2091" s="55" t="str">
        <f t="shared" ca="1" si="835"/>
        <v>2019.9</v>
      </c>
      <c r="Q2091" s="1"/>
      <c r="R2091" s="1"/>
      <c r="S2091" s="1"/>
      <c r="T2091" s="1"/>
      <c r="U2091" s="1"/>
      <c r="V2091" s="1"/>
      <c r="W2091" s="1"/>
      <c r="X2091" s="1"/>
      <c r="Y2091" s="1"/>
    </row>
    <row r="2092" spans="2:25" hidden="1" x14ac:dyDescent="0.2">
      <c r="B2092" s="1" t="s">
        <v>1688</v>
      </c>
      <c r="C2092" s="1" t="s">
        <v>1688</v>
      </c>
      <c r="F2092" s="119" t="s">
        <v>1678</v>
      </c>
      <c r="G2092" s="119" t="s">
        <v>1678</v>
      </c>
      <c r="H2092" s="119" t="s">
        <v>1678</v>
      </c>
      <c r="L2092" s="89">
        <v>43727</v>
      </c>
      <c r="O2092" s="55">
        <f t="shared" ca="1" si="834"/>
        <v>38</v>
      </c>
      <c r="P2092" s="55" t="str">
        <f t="shared" ca="1" si="835"/>
        <v>2019.9</v>
      </c>
      <c r="Q2092" s="1"/>
      <c r="R2092" s="1"/>
      <c r="S2092" s="1"/>
      <c r="T2092" s="1"/>
      <c r="U2092" s="1"/>
      <c r="V2092" s="1"/>
      <c r="W2092" s="1"/>
      <c r="X2092" s="1"/>
      <c r="Y2092" s="1"/>
    </row>
    <row r="2093" spans="2:25" hidden="1" x14ac:dyDescent="0.2">
      <c r="B2093" s="1" t="s">
        <v>1688</v>
      </c>
      <c r="C2093" s="1" t="s">
        <v>1688</v>
      </c>
      <c r="F2093" s="119" t="s">
        <v>1678</v>
      </c>
      <c r="G2093" s="119" t="s">
        <v>1678</v>
      </c>
      <c r="H2093" s="119" t="s">
        <v>1678</v>
      </c>
      <c r="L2093" s="89">
        <v>43728</v>
      </c>
      <c r="O2093" s="55">
        <f t="shared" ca="1" si="834"/>
        <v>38</v>
      </c>
      <c r="P2093" s="55" t="str">
        <f t="shared" ca="1" si="835"/>
        <v>2019.9</v>
      </c>
      <c r="Q2093" s="1"/>
      <c r="R2093" s="1"/>
      <c r="S2093" s="1"/>
      <c r="T2093" s="1"/>
      <c r="U2093" s="1"/>
      <c r="V2093" s="1"/>
      <c r="W2093" s="1"/>
      <c r="X2093" s="1"/>
      <c r="Y2093" s="1"/>
    </row>
    <row r="2094" spans="2:25" hidden="1" x14ac:dyDescent="0.2">
      <c r="B2094" s="1" t="s">
        <v>1688</v>
      </c>
      <c r="C2094" s="1" t="s">
        <v>1688</v>
      </c>
      <c r="F2094" s="119" t="s">
        <v>1678</v>
      </c>
      <c r="G2094" s="119" t="s">
        <v>1678</v>
      </c>
      <c r="H2094" s="119" t="s">
        <v>1678</v>
      </c>
      <c r="L2094" s="89">
        <v>43729</v>
      </c>
      <c r="O2094" s="55">
        <f t="shared" ca="1" si="834"/>
        <v>38</v>
      </c>
      <c r="P2094" s="55" t="str">
        <f t="shared" ca="1" si="835"/>
        <v>2019.9</v>
      </c>
      <c r="Q2094" s="1"/>
      <c r="R2094" s="1"/>
      <c r="S2094" s="1"/>
      <c r="T2094" s="1"/>
      <c r="U2094" s="1"/>
      <c r="V2094" s="1"/>
      <c r="W2094" s="1"/>
      <c r="X2094" s="1"/>
      <c r="Y2094" s="1"/>
    </row>
    <row r="2095" spans="2:25" hidden="1" x14ac:dyDescent="0.2">
      <c r="B2095" s="1" t="s">
        <v>1688</v>
      </c>
      <c r="C2095" s="1" t="s">
        <v>1688</v>
      </c>
      <c r="F2095" s="119" t="s">
        <v>1678</v>
      </c>
      <c r="G2095" s="119" t="s">
        <v>1678</v>
      </c>
      <c r="H2095" s="119" t="s">
        <v>1678</v>
      </c>
      <c r="L2095" s="89">
        <v>43730</v>
      </c>
      <c r="O2095" s="55">
        <f t="shared" ca="1" si="834"/>
        <v>39</v>
      </c>
      <c r="P2095" s="55" t="str">
        <f t="shared" ca="1" si="835"/>
        <v>2019.9</v>
      </c>
      <c r="Q2095" s="1"/>
      <c r="R2095" s="1"/>
      <c r="S2095" s="1"/>
      <c r="T2095" s="1"/>
      <c r="U2095" s="1"/>
      <c r="V2095" s="1"/>
      <c r="W2095" s="1"/>
      <c r="X2095" s="1"/>
      <c r="Y2095" s="1"/>
    </row>
    <row r="2096" spans="2:25" hidden="1" x14ac:dyDescent="0.2">
      <c r="B2096" s="1" t="s">
        <v>1688</v>
      </c>
      <c r="C2096" s="1" t="s">
        <v>1688</v>
      </c>
      <c r="F2096" s="119" t="s">
        <v>1678</v>
      </c>
      <c r="G2096" s="119" t="s">
        <v>1678</v>
      </c>
      <c r="H2096" s="119" t="s">
        <v>1678</v>
      </c>
      <c r="L2096" s="89">
        <v>43731</v>
      </c>
      <c r="O2096" s="55">
        <f t="shared" ca="1" si="834"/>
        <v>39</v>
      </c>
      <c r="P2096" s="55" t="str">
        <f t="shared" ca="1" si="835"/>
        <v>2019.9</v>
      </c>
      <c r="Q2096" s="1"/>
      <c r="R2096" s="1"/>
      <c r="S2096" s="1"/>
      <c r="T2096" s="1"/>
      <c r="U2096" s="1"/>
      <c r="V2096" s="1"/>
      <c r="W2096" s="1"/>
      <c r="X2096" s="1"/>
      <c r="Y2096" s="1"/>
    </row>
    <row r="2097" spans="2:25" hidden="1" x14ac:dyDescent="0.2">
      <c r="B2097" s="1" t="s">
        <v>1688</v>
      </c>
      <c r="C2097" s="1" t="s">
        <v>1688</v>
      </c>
      <c r="F2097" s="119" t="s">
        <v>1678</v>
      </c>
      <c r="G2097" s="119" t="s">
        <v>1678</v>
      </c>
      <c r="H2097" s="119" t="s">
        <v>1678</v>
      </c>
      <c r="L2097" s="89">
        <v>43732</v>
      </c>
      <c r="O2097" s="55">
        <f t="shared" ca="1" si="834"/>
        <v>39</v>
      </c>
      <c r="P2097" s="55" t="str">
        <f t="shared" ca="1" si="835"/>
        <v>2019.9</v>
      </c>
      <c r="Q2097" s="1"/>
      <c r="R2097" s="1"/>
      <c r="S2097" s="1"/>
      <c r="T2097" s="1"/>
      <c r="U2097" s="1"/>
      <c r="V2097" s="1"/>
      <c r="W2097" s="1"/>
      <c r="X2097" s="1"/>
      <c r="Y2097" s="1"/>
    </row>
    <row r="2098" spans="2:25" hidden="1" x14ac:dyDescent="0.2">
      <c r="B2098" s="1" t="s">
        <v>1688</v>
      </c>
      <c r="C2098" s="1" t="s">
        <v>1688</v>
      </c>
      <c r="F2098" s="119" t="s">
        <v>1678</v>
      </c>
      <c r="G2098" s="119" t="s">
        <v>1678</v>
      </c>
      <c r="H2098" s="119" t="s">
        <v>1678</v>
      </c>
      <c r="L2098" s="89">
        <v>43733</v>
      </c>
      <c r="O2098" s="55">
        <f t="shared" ca="1" si="834"/>
        <v>39</v>
      </c>
      <c r="P2098" s="55" t="str">
        <f t="shared" ca="1" si="835"/>
        <v>2019.9</v>
      </c>
      <c r="Q2098" s="1"/>
      <c r="R2098" s="1"/>
      <c r="S2098" s="1"/>
      <c r="T2098" s="1"/>
      <c r="U2098" s="1"/>
      <c r="V2098" s="1"/>
      <c r="W2098" s="1"/>
      <c r="X2098" s="1"/>
      <c r="Y2098" s="1"/>
    </row>
    <row r="2099" spans="2:25" hidden="1" x14ac:dyDescent="0.2">
      <c r="B2099" s="1" t="s">
        <v>1688</v>
      </c>
      <c r="C2099" s="1" t="s">
        <v>1688</v>
      </c>
      <c r="F2099" s="119" t="s">
        <v>1678</v>
      </c>
      <c r="G2099" s="119" t="s">
        <v>1678</v>
      </c>
      <c r="H2099" s="119" t="s">
        <v>1678</v>
      </c>
      <c r="L2099" s="89">
        <v>43734</v>
      </c>
      <c r="O2099" s="55">
        <f t="shared" ca="1" si="834"/>
        <v>39</v>
      </c>
      <c r="P2099" s="55" t="str">
        <f t="shared" ca="1" si="835"/>
        <v>2019.9</v>
      </c>
      <c r="Q2099" s="1"/>
      <c r="R2099" s="1"/>
      <c r="S2099" s="1"/>
      <c r="T2099" s="1"/>
      <c r="U2099" s="1"/>
      <c r="V2099" s="1"/>
      <c r="W2099" s="1"/>
      <c r="X2099" s="1"/>
      <c r="Y2099" s="1"/>
    </row>
    <row r="2100" spans="2:25" hidden="1" x14ac:dyDescent="0.2">
      <c r="B2100" s="1" t="s">
        <v>1688</v>
      </c>
      <c r="C2100" s="1" t="s">
        <v>1688</v>
      </c>
      <c r="F2100" s="119" t="s">
        <v>1678</v>
      </c>
      <c r="G2100" s="119" t="s">
        <v>1678</v>
      </c>
      <c r="H2100" s="119" t="s">
        <v>1678</v>
      </c>
      <c r="L2100" s="89">
        <v>43735</v>
      </c>
      <c r="O2100" s="55">
        <f t="shared" ca="1" si="834"/>
        <v>39</v>
      </c>
      <c r="P2100" s="55" t="str">
        <f t="shared" ca="1" si="835"/>
        <v>2019.9</v>
      </c>
      <c r="Q2100" s="1"/>
      <c r="R2100" s="1"/>
      <c r="S2100" s="1"/>
      <c r="T2100" s="1"/>
      <c r="U2100" s="1"/>
      <c r="V2100" s="1"/>
      <c r="W2100" s="1"/>
      <c r="X2100" s="1"/>
      <c r="Y2100" s="1"/>
    </row>
    <row r="2101" spans="2:25" hidden="1" x14ac:dyDescent="0.2">
      <c r="B2101" s="1" t="s">
        <v>1688</v>
      </c>
      <c r="C2101" s="1" t="s">
        <v>1688</v>
      </c>
      <c r="F2101" s="119" t="s">
        <v>1678</v>
      </c>
      <c r="G2101" s="119" t="s">
        <v>1678</v>
      </c>
      <c r="H2101" s="119" t="s">
        <v>1678</v>
      </c>
      <c r="L2101" s="89">
        <v>43736</v>
      </c>
      <c r="O2101" s="55">
        <f t="shared" ca="1" si="834"/>
        <v>39</v>
      </c>
      <c r="P2101" s="55" t="str">
        <f t="shared" ca="1" si="835"/>
        <v>2019.9</v>
      </c>
      <c r="Q2101" s="1"/>
      <c r="R2101" s="1"/>
      <c r="S2101" s="1"/>
      <c r="T2101" s="1"/>
      <c r="U2101" s="1"/>
      <c r="V2101" s="1"/>
      <c r="W2101" s="1"/>
      <c r="X2101" s="1"/>
      <c r="Y2101" s="1"/>
    </row>
    <row r="2102" spans="2:25" hidden="1" x14ac:dyDescent="0.2">
      <c r="B2102" s="1" t="s">
        <v>1688</v>
      </c>
      <c r="C2102" s="1" t="s">
        <v>1688</v>
      </c>
      <c r="F2102" s="119" t="s">
        <v>1678</v>
      </c>
      <c r="G2102" s="119" t="s">
        <v>1678</v>
      </c>
      <c r="H2102" s="119" t="s">
        <v>1678</v>
      </c>
      <c r="L2102" s="89">
        <v>43737</v>
      </c>
      <c r="O2102" s="55">
        <f t="shared" ca="1" si="834"/>
        <v>40</v>
      </c>
      <c r="P2102" s="55" t="str">
        <f t="shared" ca="1" si="835"/>
        <v>2019.9</v>
      </c>
      <c r="Q2102" s="1"/>
      <c r="R2102" s="1"/>
      <c r="S2102" s="1"/>
      <c r="T2102" s="1"/>
      <c r="U2102" s="1"/>
      <c r="V2102" s="1"/>
      <c r="W2102" s="1"/>
      <c r="X2102" s="1"/>
      <c r="Y2102" s="1"/>
    </row>
    <row r="2103" spans="2:25" hidden="1" x14ac:dyDescent="0.2">
      <c r="B2103" s="1" t="s">
        <v>1688</v>
      </c>
      <c r="C2103" s="1" t="s">
        <v>1688</v>
      </c>
      <c r="F2103" s="119" t="s">
        <v>1678</v>
      </c>
      <c r="G2103" s="119" t="s">
        <v>1678</v>
      </c>
      <c r="H2103" s="119" t="s">
        <v>1678</v>
      </c>
      <c r="L2103" s="89">
        <v>43738</v>
      </c>
      <c r="O2103" s="55">
        <f t="shared" ca="1" si="834"/>
        <v>40</v>
      </c>
      <c r="P2103" s="55" t="str">
        <f t="shared" ca="1" si="835"/>
        <v>2019.9</v>
      </c>
      <c r="Q2103" s="1"/>
      <c r="R2103" s="1"/>
      <c r="S2103" s="1"/>
      <c r="T2103" s="1"/>
      <c r="U2103" s="1"/>
      <c r="V2103" s="1"/>
      <c r="W2103" s="1"/>
      <c r="X2103" s="1"/>
      <c r="Y2103" s="1"/>
    </row>
    <row r="2104" spans="2:25" hidden="1" x14ac:dyDescent="0.2">
      <c r="B2104" s="1" t="s">
        <v>1688</v>
      </c>
      <c r="C2104" s="1" t="s">
        <v>1688</v>
      </c>
      <c r="F2104" s="119" t="s">
        <v>1678</v>
      </c>
      <c r="G2104" s="119" t="s">
        <v>1678</v>
      </c>
      <c r="H2104" s="119" t="s">
        <v>1678</v>
      </c>
      <c r="L2104" s="89">
        <v>43739</v>
      </c>
      <c r="O2104" s="55">
        <f t="shared" ca="1" si="834"/>
        <v>40</v>
      </c>
      <c r="P2104" s="55" t="str">
        <f t="shared" ca="1" si="835"/>
        <v>2019.10</v>
      </c>
      <c r="Q2104" s="1"/>
      <c r="R2104" s="1"/>
      <c r="S2104" s="1"/>
      <c r="T2104" s="1"/>
      <c r="U2104" s="1"/>
      <c r="V2104" s="1"/>
      <c r="W2104" s="1"/>
      <c r="X2104" s="1"/>
      <c r="Y2104" s="1"/>
    </row>
    <row r="2105" spans="2:25" hidden="1" x14ac:dyDescent="0.2">
      <c r="B2105" s="1" t="s">
        <v>1688</v>
      </c>
      <c r="C2105" s="1" t="s">
        <v>1688</v>
      </c>
      <c r="F2105" s="119" t="s">
        <v>1678</v>
      </c>
      <c r="G2105" s="119" t="s">
        <v>1678</v>
      </c>
      <c r="H2105" s="119" t="s">
        <v>1678</v>
      </c>
      <c r="L2105" s="89">
        <v>43740</v>
      </c>
      <c r="O2105" s="55">
        <f t="shared" ca="1" si="834"/>
        <v>40</v>
      </c>
      <c r="P2105" s="55" t="str">
        <f t="shared" ca="1" si="835"/>
        <v>2019.10</v>
      </c>
      <c r="Q2105" s="1"/>
      <c r="R2105" s="1"/>
      <c r="S2105" s="1"/>
      <c r="T2105" s="1"/>
      <c r="U2105" s="1"/>
      <c r="V2105" s="1"/>
      <c r="W2105" s="1"/>
      <c r="X2105" s="1"/>
      <c r="Y2105" s="1"/>
    </row>
    <row r="2106" spans="2:25" hidden="1" x14ac:dyDescent="0.2">
      <c r="B2106" s="1" t="s">
        <v>1688</v>
      </c>
      <c r="C2106" s="1" t="s">
        <v>1688</v>
      </c>
      <c r="F2106" s="119" t="s">
        <v>1678</v>
      </c>
      <c r="G2106" s="119" t="s">
        <v>1678</v>
      </c>
      <c r="H2106" s="119" t="s">
        <v>1678</v>
      </c>
      <c r="L2106" s="89">
        <v>43741</v>
      </c>
      <c r="O2106" s="55">
        <f t="shared" ca="1" si="834"/>
        <v>40</v>
      </c>
      <c r="P2106" s="55" t="str">
        <f t="shared" ca="1" si="835"/>
        <v>2019.10</v>
      </c>
      <c r="Q2106" s="1"/>
      <c r="R2106" s="1"/>
      <c r="S2106" s="1"/>
      <c r="T2106" s="1"/>
      <c r="U2106" s="1"/>
      <c r="V2106" s="1"/>
      <c r="W2106" s="1"/>
      <c r="X2106" s="1"/>
      <c r="Y2106" s="1"/>
    </row>
    <row r="2107" spans="2:25" hidden="1" x14ac:dyDescent="0.2">
      <c r="B2107" s="1" t="s">
        <v>1688</v>
      </c>
      <c r="C2107" s="1" t="s">
        <v>1688</v>
      </c>
      <c r="F2107" s="119" t="s">
        <v>1678</v>
      </c>
      <c r="G2107" s="119" t="s">
        <v>1678</v>
      </c>
      <c r="H2107" s="119" t="s">
        <v>1678</v>
      </c>
      <c r="L2107" s="89">
        <v>43742</v>
      </c>
      <c r="O2107" s="55">
        <f t="shared" ca="1" si="834"/>
        <v>40</v>
      </c>
      <c r="P2107" s="55" t="str">
        <f t="shared" ca="1" si="835"/>
        <v>2019.10</v>
      </c>
      <c r="Q2107" s="1"/>
      <c r="R2107" s="1"/>
      <c r="S2107" s="1"/>
      <c r="T2107" s="1"/>
      <c r="U2107" s="1"/>
      <c r="V2107" s="1"/>
      <c r="W2107" s="1"/>
      <c r="X2107" s="1"/>
      <c r="Y2107" s="1"/>
    </row>
    <row r="2108" spans="2:25" hidden="1" x14ac:dyDescent="0.2">
      <c r="B2108" s="1" t="s">
        <v>1688</v>
      </c>
      <c r="C2108" s="1" t="s">
        <v>1688</v>
      </c>
      <c r="F2108" s="119" t="s">
        <v>1678</v>
      </c>
      <c r="G2108" s="119" t="s">
        <v>1678</v>
      </c>
      <c r="H2108" s="119" t="s">
        <v>1678</v>
      </c>
      <c r="L2108" s="89">
        <v>43743</v>
      </c>
      <c r="O2108" s="55">
        <f t="shared" ca="1" si="834"/>
        <v>40</v>
      </c>
      <c r="P2108" s="55" t="str">
        <f t="shared" ca="1" si="835"/>
        <v>2019.10</v>
      </c>
      <c r="Q2108" s="1"/>
      <c r="R2108" s="1"/>
      <c r="S2108" s="1"/>
      <c r="T2108" s="1"/>
      <c r="U2108" s="1"/>
      <c r="V2108" s="1"/>
      <c r="W2108" s="1"/>
      <c r="X2108" s="1"/>
      <c r="Y2108" s="1"/>
    </row>
    <row r="2109" spans="2:25" hidden="1" x14ac:dyDescent="0.2">
      <c r="B2109" s="1" t="s">
        <v>1688</v>
      </c>
      <c r="C2109" s="1" t="s">
        <v>1688</v>
      </c>
      <c r="F2109" s="119" t="s">
        <v>1678</v>
      </c>
      <c r="G2109" s="119" t="s">
        <v>1678</v>
      </c>
      <c r="H2109" s="119" t="s">
        <v>1678</v>
      </c>
      <c r="L2109" s="89">
        <v>43744</v>
      </c>
      <c r="O2109" s="55">
        <f t="shared" ca="1" si="834"/>
        <v>41</v>
      </c>
      <c r="P2109" s="55" t="str">
        <f t="shared" ca="1" si="835"/>
        <v>2019.10</v>
      </c>
      <c r="Q2109" s="1"/>
      <c r="R2109" s="1"/>
      <c r="S2109" s="1"/>
      <c r="T2109" s="1"/>
      <c r="U2109" s="1"/>
      <c r="V2109" s="1"/>
      <c r="W2109" s="1"/>
      <c r="X2109" s="1"/>
      <c r="Y2109" s="1"/>
    </row>
    <row r="2110" spans="2:25" hidden="1" x14ac:dyDescent="0.2">
      <c r="B2110" s="1" t="s">
        <v>1688</v>
      </c>
      <c r="C2110" s="1" t="s">
        <v>1688</v>
      </c>
      <c r="F2110" s="119" t="s">
        <v>1678</v>
      </c>
      <c r="G2110" s="119" t="s">
        <v>1678</v>
      </c>
      <c r="H2110" s="119" t="s">
        <v>1678</v>
      </c>
      <c r="L2110" s="89">
        <v>43745</v>
      </c>
      <c r="O2110" s="55">
        <f t="shared" ca="1" si="834"/>
        <v>41</v>
      </c>
      <c r="P2110" s="55" t="str">
        <f t="shared" ca="1" si="835"/>
        <v>2019.10</v>
      </c>
      <c r="Q2110" s="1"/>
      <c r="R2110" s="1"/>
      <c r="S2110" s="1"/>
      <c r="T2110" s="1"/>
      <c r="U2110" s="1"/>
      <c r="V2110" s="1"/>
      <c r="W2110" s="1"/>
      <c r="X2110" s="1"/>
      <c r="Y2110" s="1"/>
    </row>
    <row r="2111" spans="2:25" hidden="1" x14ac:dyDescent="0.2">
      <c r="B2111" s="1" t="s">
        <v>1688</v>
      </c>
      <c r="C2111" s="1" t="s">
        <v>1688</v>
      </c>
      <c r="F2111" s="119" t="s">
        <v>1678</v>
      </c>
      <c r="G2111" s="119" t="s">
        <v>1678</v>
      </c>
      <c r="H2111" s="119" t="s">
        <v>1678</v>
      </c>
      <c r="L2111" s="89">
        <v>43746</v>
      </c>
      <c r="O2111" s="55">
        <f t="shared" ca="1" si="834"/>
        <v>41</v>
      </c>
      <c r="P2111" s="55" t="str">
        <f t="shared" ca="1" si="835"/>
        <v>2019.10</v>
      </c>
      <c r="Q2111" s="1"/>
      <c r="R2111" s="1"/>
      <c r="S2111" s="1"/>
      <c r="T2111" s="1"/>
      <c r="U2111" s="1"/>
      <c r="V2111" s="1"/>
      <c r="W2111" s="1"/>
      <c r="X2111" s="1"/>
      <c r="Y2111" s="1"/>
    </row>
    <row r="2112" spans="2:25" hidden="1" x14ac:dyDescent="0.2">
      <c r="B2112" s="1" t="s">
        <v>1688</v>
      </c>
      <c r="C2112" s="1" t="s">
        <v>1688</v>
      </c>
      <c r="F2112" s="119" t="s">
        <v>1678</v>
      </c>
      <c r="G2112" s="119" t="s">
        <v>1678</v>
      </c>
      <c r="H2112" s="119" t="s">
        <v>1678</v>
      </c>
      <c r="L2112" s="89">
        <v>43747</v>
      </c>
      <c r="O2112" s="55">
        <f t="shared" ca="1" si="834"/>
        <v>41</v>
      </c>
      <c r="P2112" s="55" t="str">
        <f t="shared" ca="1" si="835"/>
        <v>2019.10</v>
      </c>
      <c r="Q2112" s="1"/>
      <c r="R2112" s="1"/>
      <c r="S2112" s="1"/>
      <c r="T2112" s="1"/>
      <c r="U2112" s="1"/>
      <c r="V2112" s="1"/>
      <c r="W2112" s="1"/>
      <c r="X2112" s="1"/>
      <c r="Y2112" s="1"/>
    </row>
    <row r="2113" spans="2:25" hidden="1" x14ac:dyDescent="0.2">
      <c r="B2113" s="1" t="s">
        <v>1688</v>
      </c>
      <c r="C2113" s="1" t="s">
        <v>1688</v>
      </c>
      <c r="F2113" s="119" t="s">
        <v>1678</v>
      </c>
      <c r="G2113" s="119" t="s">
        <v>1678</v>
      </c>
      <c r="H2113" s="119" t="s">
        <v>1678</v>
      </c>
      <c r="L2113" s="89">
        <v>43748</v>
      </c>
      <c r="O2113" s="55">
        <f t="shared" ca="1" si="834"/>
        <v>41</v>
      </c>
      <c r="P2113" s="55" t="str">
        <f t="shared" ca="1" si="835"/>
        <v>2019.10</v>
      </c>
      <c r="Q2113" s="1"/>
      <c r="R2113" s="1"/>
      <c r="S2113" s="1"/>
      <c r="T2113" s="1"/>
      <c r="U2113" s="1"/>
      <c r="V2113" s="1"/>
      <c r="W2113" s="1"/>
      <c r="X2113" s="1"/>
      <c r="Y2113" s="1"/>
    </row>
    <row r="2114" spans="2:25" hidden="1" x14ac:dyDescent="0.2">
      <c r="B2114" s="1" t="s">
        <v>1688</v>
      </c>
      <c r="C2114" s="1" t="s">
        <v>1688</v>
      </c>
      <c r="F2114" s="119" t="s">
        <v>1678</v>
      </c>
      <c r="G2114" s="119" t="s">
        <v>1678</v>
      </c>
      <c r="H2114" s="119" t="s">
        <v>1678</v>
      </c>
      <c r="L2114" s="89">
        <v>43749</v>
      </c>
      <c r="O2114" s="55">
        <f t="shared" ca="1" si="834"/>
        <v>41</v>
      </c>
      <c r="P2114" s="55" t="str">
        <f t="shared" ca="1" si="835"/>
        <v>2019.10</v>
      </c>
      <c r="Q2114" s="1"/>
      <c r="R2114" s="1"/>
      <c r="S2114" s="1"/>
      <c r="T2114" s="1"/>
      <c r="U2114" s="1"/>
      <c r="V2114" s="1"/>
      <c r="W2114" s="1"/>
      <c r="X2114" s="1"/>
      <c r="Y2114" s="1"/>
    </row>
    <row r="2115" spans="2:25" hidden="1" x14ac:dyDescent="0.2">
      <c r="B2115" s="1" t="s">
        <v>1688</v>
      </c>
      <c r="C2115" s="1" t="s">
        <v>1688</v>
      </c>
      <c r="F2115" s="119" t="s">
        <v>1678</v>
      </c>
      <c r="G2115" s="119" t="s">
        <v>1678</v>
      </c>
      <c r="H2115" s="119" t="s">
        <v>1678</v>
      </c>
      <c r="L2115" s="89">
        <v>43750</v>
      </c>
      <c r="O2115" s="55">
        <f t="shared" ca="1" si="834"/>
        <v>41</v>
      </c>
      <c r="P2115" s="55" t="str">
        <f t="shared" ca="1" si="835"/>
        <v>2019.10</v>
      </c>
      <c r="Q2115" s="1"/>
      <c r="R2115" s="1"/>
      <c r="S2115" s="1"/>
      <c r="T2115" s="1"/>
      <c r="U2115" s="1"/>
      <c r="V2115" s="1"/>
      <c r="W2115" s="1"/>
      <c r="X2115" s="1"/>
      <c r="Y2115" s="1"/>
    </row>
    <row r="2116" spans="2:25" hidden="1" x14ac:dyDescent="0.2">
      <c r="B2116" s="1" t="s">
        <v>1688</v>
      </c>
      <c r="C2116" s="1" t="s">
        <v>1688</v>
      </c>
      <c r="F2116" s="119" t="s">
        <v>1678</v>
      </c>
      <c r="G2116" s="119" t="s">
        <v>1678</v>
      </c>
      <c r="H2116" s="119" t="s">
        <v>1678</v>
      </c>
      <c r="L2116" s="89">
        <v>43751</v>
      </c>
      <c r="O2116" s="55">
        <f t="shared" ca="1" si="834"/>
        <v>42</v>
      </c>
      <c r="P2116" s="55" t="str">
        <f t="shared" ca="1" si="835"/>
        <v>2019.10</v>
      </c>
      <c r="Q2116" s="1"/>
      <c r="R2116" s="1"/>
      <c r="S2116" s="1"/>
      <c r="T2116" s="1"/>
      <c r="U2116" s="1"/>
      <c r="V2116" s="1"/>
      <c r="W2116" s="1"/>
      <c r="X2116" s="1"/>
      <c r="Y2116" s="1"/>
    </row>
    <row r="2117" spans="2:25" hidden="1" x14ac:dyDescent="0.2">
      <c r="B2117" s="1" t="s">
        <v>1688</v>
      </c>
      <c r="C2117" s="1" t="s">
        <v>1688</v>
      </c>
      <c r="F2117" s="119" t="s">
        <v>1678</v>
      </c>
      <c r="G2117" s="119" t="s">
        <v>1678</v>
      </c>
      <c r="H2117" s="119" t="s">
        <v>1678</v>
      </c>
      <c r="L2117" s="89">
        <v>43752</v>
      </c>
      <c r="O2117" s="55">
        <f t="shared" ca="1" si="834"/>
        <v>42</v>
      </c>
      <c r="P2117" s="55" t="str">
        <f t="shared" ca="1" si="835"/>
        <v>2019.10</v>
      </c>
      <c r="Q2117" s="1"/>
      <c r="R2117" s="1"/>
      <c r="S2117" s="1"/>
      <c r="T2117" s="1"/>
      <c r="U2117" s="1"/>
      <c r="V2117" s="1"/>
      <c r="W2117" s="1"/>
      <c r="X2117" s="1"/>
      <c r="Y2117" s="1"/>
    </row>
    <row r="2118" spans="2:25" hidden="1" x14ac:dyDescent="0.2">
      <c r="B2118" s="1" t="s">
        <v>1688</v>
      </c>
      <c r="C2118" s="1" t="s">
        <v>1688</v>
      </c>
      <c r="F2118" s="119" t="s">
        <v>1678</v>
      </c>
      <c r="G2118" s="119" t="s">
        <v>1678</v>
      </c>
      <c r="H2118" s="119" t="s">
        <v>1678</v>
      </c>
      <c r="L2118" s="89">
        <v>43753</v>
      </c>
      <c r="O2118" s="55">
        <f t="shared" ca="1" si="834"/>
        <v>42</v>
      </c>
      <c r="P2118" s="55" t="str">
        <f t="shared" ca="1" si="835"/>
        <v>2019.10</v>
      </c>
      <c r="Q2118" s="1"/>
      <c r="R2118" s="1"/>
      <c r="S2118" s="1"/>
      <c r="T2118" s="1"/>
      <c r="U2118" s="1"/>
      <c r="V2118" s="1"/>
      <c r="W2118" s="1"/>
      <c r="X2118" s="1"/>
      <c r="Y2118" s="1"/>
    </row>
    <row r="2119" spans="2:25" hidden="1" x14ac:dyDescent="0.2">
      <c r="B2119" s="1" t="s">
        <v>1688</v>
      </c>
      <c r="C2119" s="1" t="s">
        <v>1688</v>
      </c>
      <c r="F2119" s="119" t="s">
        <v>1678</v>
      </c>
      <c r="G2119" s="119" t="s">
        <v>1678</v>
      </c>
      <c r="H2119" s="119" t="s">
        <v>1678</v>
      </c>
      <c r="L2119" s="89">
        <v>43754</v>
      </c>
      <c r="O2119" s="55">
        <f t="shared" ca="1" si="834"/>
        <v>42</v>
      </c>
      <c r="P2119" s="55" t="str">
        <f t="shared" ca="1" si="835"/>
        <v>2019.10</v>
      </c>
      <c r="Q2119" s="1"/>
      <c r="R2119" s="1"/>
      <c r="S2119" s="1"/>
      <c r="T2119" s="1"/>
      <c r="U2119" s="1"/>
      <c r="V2119" s="1"/>
      <c r="W2119" s="1"/>
      <c r="X2119" s="1"/>
      <c r="Y2119" s="1"/>
    </row>
    <row r="2120" spans="2:25" hidden="1" x14ac:dyDescent="0.2">
      <c r="B2120" s="1" t="s">
        <v>1688</v>
      </c>
      <c r="C2120" s="1" t="s">
        <v>1688</v>
      </c>
      <c r="F2120" s="119" t="s">
        <v>1678</v>
      </c>
      <c r="G2120" s="119" t="s">
        <v>1678</v>
      </c>
      <c r="H2120" s="119" t="s">
        <v>1678</v>
      </c>
      <c r="L2120" s="89">
        <v>43755</v>
      </c>
      <c r="O2120" s="55">
        <f t="shared" ca="1" si="834"/>
        <v>42</v>
      </c>
      <c r="P2120" s="55" t="str">
        <f t="shared" ca="1" si="835"/>
        <v>2019.10</v>
      </c>
      <c r="Q2120" s="1"/>
      <c r="R2120" s="1"/>
      <c r="S2120" s="1"/>
      <c r="T2120" s="1"/>
      <c r="U2120" s="1"/>
      <c r="V2120" s="1"/>
      <c r="W2120" s="1"/>
      <c r="X2120" s="1"/>
      <c r="Y2120" s="1"/>
    </row>
    <row r="2121" spans="2:25" hidden="1" x14ac:dyDescent="0.2">
      <c r="B2121" s="1" t="s">
        <v>1688</v>
      </c>
      <c r="C2121" s="1" t="s">
        <v>1688</v>
      </c>
      <c r="F2121" s="119" t="s">
        <v>1678</v>
      </c>
      <c r="G2121" s="119" t="s">
        <v>1678</v>
      </c>
      <c r="H2121" s="119" t="s">
        <v>1678</v>
      </c>
      <c r="L2121" s="89">
        <v>43756</v>
      </c>
      <c r="O2121" s="55">
        <f t="shared" ca="1" si="834"/>
        <v>42</v>
      </c>
      <c r="P2121" s="55" t="str">
        <f t="shared" ca="1" si="835"/>
        <v>2019.10</v>
      </c>
      <c r="Q2121" s="1"/>
      <c r="R2121" s="1"/>
      <c r="S2121" s="1"/>
      <c r="T2121" s="1"/>
      <c r="U2121" s="1"/>
      <c r="V2121" s="1"/>
      <c r="W2121" s="1"/>
      <c r="X2121" s="1"/>
      <c r="Y2121" s="1"/>
    </row>
    <row r="2122" spans="2:25" hidden="1" x14ac:dyDescent="0.2">
      <c r="B2122" s="1" t="s">
        <v>1688</v>
      </c>
      <c r="C2122" s="1" t="s">
        <v>1688</v>
      </c>
      <c r="F2122" s="119" t="s">
        <v>1678</v>
      </c>
      <c r="G2122" s="119" t="s">
        <v>1678</v>
      </c>
      <c r="H2122" s="119" t="s">
        <v>1678</v>
      </c>
      <c r="L2122" s="89">
        <v>43757</v>
      </c>
      <c r="O2122" s="55">
        <f t="shared" ca="1" si="834"/>
        <v>42</v>
      </c>
      <c r="P2122" s="55" t="str">
        <f t="shared" ca="1" si="835"/>
        <v>2019.10</v>
      </c>
      <c r="Q2122" s="1"/>
      <c r="R2122" s="1"/>
      <c r="S2122" s="1"/>
      <c r="T2122" s="1"/>
      <c r="U2122" s="1"/>
      <c r="V2122" s="1"/>
      <c r="W2122" s="1"/>
      <c r="X2122" s="1"/>
      <c r="Y2122" s="1"/>
    </row>
    <row r="2123" spans="2:25" hidden="1" x14ac:dyDescent="0.2">
      <c r="B2123" s="1" t="s">
        <v>1688</v>
      </c>
      <c r="C2123" s="1" t="s">
        <v>1688</v>
      </c>
      <c r="F2123" s="119" t="s">
        <v>1678</v>
      </c>
      <c r="G2123" s="119" t="s">
        <v>1678</v>
      </c>
      <c r="H2123" s="119" t="s">
        <v>1678</v>
      </c>
      <c r="L2123" s="89">
        <v>43758</v>
      </c>
      <c r="O2123" s="55">
        <f t="shared" ca="1" si="834"/>
        <v>43</v>
      </c>
      <c r="P2123" s="55" t="str">
        <f t="shared" ca="1" si="835"/>
        <v>2019.10</v>
      </c>
      <c r="Q2123" s="1"/>
      <c r="R2123" s="1"/>
      <c r="S2123" s="1"/>
      <c r="T2123" s="1"/>
      <c r="U2123" s="1"/>
      <c r="V2123" s="1"/>
      <c r="W2123" s="1"/>
      <c r="X2123" s="1"/>
      <c r="Y2123" s="1"/>
    </row>
    <row r="2124" spans="2:25" hidden="1" x14ac:dyDescent="0.2">
      <c r="B2124" s="1" t="s">
        <v>1688</v>
      </c>
      <c r="C2124" s="1" t="s">
        <v>1688</v>
      </c>
      <c r="F2124" s="119" t="s">
        <v>1678</v>
      </c>
      <c r="G2124" s="119" t="s">
        <v>1678</v>
      </c>
      <c r="H2124" s="119" t="s">
        <v>1678</v>
      </c>
      <c r="L2124" s="89">
        <v>43759</v>
      </c>
      <c r="O2124" s="55">
        <f t="shared" ca="1" si="834"/>
        <v>43</v>
      </c>
      <c r="P2124" s="55" t="str">
        <f t="shared" ca="1" si="835"/>
        <v>2019.10</v>
      </c>
      <c r="Q2124" s="1"/>
      <c r="R2124" s="1"/>
      <c r="S2124" s="1"/>
      <c r="T2124" s="1"/>
      <c r="U2124" s="1"/>
      <c r="V2124" s="1"/>
      <c r="W2124" s="1"/>
      <c r="X2124" s="1"/>
      <c r="Y2124" s="1"/>
    </row>
    <row r="2125" spans="2:25" hidden="1" x14ac:dyDescent="0.2">
      <c r="B2125" s="1" t="s">
        <v>1688</v>
      </c>
      <c r="C2125" s="1" t="s">
        <v>1688</v>
      </c>
      <c r="F2125" s="119" t="s">
        <v>1678</v>
      </c>
      <c r="G2125" s="119" t="s">
        <v>1678</v>
      </c>
      <c r="H2125" s="119" t="s">
        <v>1678</v>
      </c>
      <c r="L2125" s="89">
        <v>43760</v>
      </c>
      <c r="O2125" s="55">
        <f t="shared" ca="1" si="834"/>
        <v>43</v>
      </c>
      <c r="P2125" s="55" t="str">
        <f t="shared" ca="1" si="835"/>
        <v>2019.10</v>
      </c>
      <c r="Q2125" s="1"/>
      <c r="R2125" s="1"/>
      <c r="S2125" s="1"/>
      <c r="T2125" s="1"/>
      <c r="U2125" s="1"/>
      <c r="V2125" s="1"/>
      <c r="W2125" s="1"/>
      <c r="X2125" s="1"/>
      <c r="Y2125" s="1"/>
    </row>
    <row r="2126" spans="2:25" hidden="1" x14ac:dyDescent="0.2">
      <c r="B2126" s="1" t="s">
        <v>1688</v>
      </c>
      <c r="C2126" s="1" t="s">
        <v>1688</v>
      </c>
      <c r="F2126" s="119" t="s">
        <v>1678</v>
      </c>
      <c r="G2126" s="119" t="s">
        <v>1678</v>
      </c>
      <c r="H2126" s="119" t="s">
        <v>1678</v>
      </c>
      <c r="L2126" s="89">
        <v>43761</v>
      </c>
      <c r="O2126" s="55">
        <f t="shared" ca="1" si="834"/>
        <v>43</v>
      </c>
      <c r="P2126" s="55" t="str">
        <f t="shared" ca="1" si="835"/>
        <v>2019.10</v>
      </c>
      <c r="Q2126" s="1"/>
      <c r="R2126" s="1"/>
      <c r="S2126" s="1"/>
      <c r="T2126" s="1"/>
      <c r="U2126" s="1"/>
      <c r="V2126" s="1"/>
      <c r="W2126" s="1"/>
      <c r="X2126" s="1"/>
      <c r="Y2126" s="1"/>
    </row>
    <row r="2127" spans="2:25" hidden="1" x14ac:dyDescent="0.2">
      <c r="B2127" s="1" t="s">
        <v>1688</v>
      </c>
      <c r="C2127" s="1" t="s">
        <v>1688</v>
      </c>
      <c r="F2127" s="119" t="s">
        <v>1678</v>
      </c>
      <c r="G2127" s="119" t="s">
        <v>1678</v>
      </c>
      <c r="H2127" s="119" t="s">
        <v>1678</v>
      </c>
      <c r="L2127" s="89">
        <v>43762</v>
      </c>
      <c r="O2127" s="55">
        <f t="shared" ca="1" si="834"/>
        <v>43</v>
      </c>
      <c r="P2127" s="55" t="str">
        <f t="shared" ca="1" si="835"/>
        <v>2019.10</v>
      </c>
      <c r="Q2127" s="1"/>
      <c r="R2127" s="1"/>
      <c r="S2127" s="1"/>
      <c r="T2127" s="1"/>
      <c r="U2127" s="1"/>
      <c r="V2127" s="1"/>
      <c r="W2127" s="1"/>
      <c r="X2127" s="1"/>
      <c r="Y2127" s="1"/>
    </row>
    <row r="2128" spans="2:25" hidden="1" x14ac:dyDescent="0.2">
      <c r="B2128" s="1" t="s">
        <v>1688</v>
      </c>
      <c r="C2128" s="1" t="s">
        <v>1688</v>
      </c>
      <c r="F2128" s="119" t="s">
        <v>1678</v>
      </c>
      <c r="G2128" s="119" t="s">
        <v>1678</v>
      </c>
      <c r="H2128" s="119" t="s">
        <v>1678</v>
      </c>
      <c r="L2128" s="89">
        <v>43763</v>
      </c>
      <c r="O2128" s="55">
        <f t="shared" ca="1" si="834"/>
        <v>43</v>
      </c>
      <c r="P2128" s="55" t="str">
        <f t="shared" ca="1" si="835"/>
        <v>2019.10</v>
      </c>
      <c r="Q2128" s="1"/>
      <c r="R2128" s="1"/>
      <c r="S2128" s="1"/>
      <c r="T2128" s="1"/>
      <c r="U2128" s="1"/>
      <c r="V2128" s="1"/>
      <c r="W2128" s="1"/>
      <c r="X2128" s="1"/>
      <c r="Y2128" s="1"/>
    </row>
    <row r="2129" spans="2:25" hidden="1" x14ac:dyDescent="0.2">
      <c r="B2129" s="1" t="s">
        <v>1688</v>
      </c>
      <c r="C2129" s="1" t="s">
        <v>1688</v>
      </c>
      <c r="F2129" s="119" t="s">
        <v>1678</v>
      </c>
      <c r="G2129" s="119" t="s">
        <v>1678</v>
      </c>
      <c r="H2129" s="119" t="s">
        <v>1678</v>
      </c>
      <c r="L2129" s="89">
        <v>43764</v>
      </c>
      <c r="O2129" s="55">
        <f t="shared" ca="1" si="834"/>
        <v>43</v>
      </c>
      <c r="P2129" s="55" t="str">
        <f t="shared" ca="1" si="835"/>
        <v>2019.10</v>
      </c>
      <c r="Q2129" s="1"/>
      <c r="R2129" s="1"/>
      <c r="S2129" s="1"/>
      <c r="T2129" s="1"/>
      <c r="U2129" s="1"/>
      <c r="V2129" s="1"/>
      <c r="W2129" s="1"/>
      <c r="X2129" s="1"/>
      <c r="Y2129" s="1"/>
    </row>
    <row r="2130" spans="2:25" hidden="1" x14ac:dyDescent="0.2">
      <c r="B2130" s="1" t="s">
        <v>1688</v>
      </c>
      <c r="C2130" s="1" t="s">
        <v>1688</v>
      </c>
      <c r="F2130" s="119" t="s">
        <v>1678</v>
      </c>
      <c r="G2130" s="119" t="s">
        <v>1678</v>
      </c>
      <c r="H2130" s="119" t="s">
        <v>1678</v>
      </c>
      <c r="L2130" s="89">
        <v>43765</v>
      </c>
      <c r="O2130" s="55">
        <f t="shared" ca="1" si="834"/>
        <v>44</v>
      </c>
      <c r="P2130" s="55" t="str">
        <f t="shared" ca="1" si="835"/>
        <v>2019.10</v>
      </c>
      <c r="Q2130" s="1"/>
      <c r="R2130" s="1"/>
      <c r="S2130" s="1"/>
      <c r="T2130" s="1"/>
      <c r="U2130" s="1"/>
      <c r="V2130" s="1"/>
      <c r="W2130" s="1"/>
      <c r="X2130" s="1"/>
      <c r="Y2130" s="1"/>
    </row>
    <row r="2131" spans="2:25" hidden="1" x14ac:dyDescent="0.2">
      <c r="B2131" s="1" t="s">
        <v>1688</v>
      </c>
      <c r="C2131" s="1" t="s">
        <v>1688</v>
      </c>
      <c r="F2131" s="119" t="s">
        <v>1678</v>
      </c>
      <c r="G2131" s="119" t="s">
        <v>1678</v>
      </c>
      <c r="H2131" s="119" t="s">
        <v>1678</v>
      </c>
      <c r="L2131" s="89">
        <v>43766</v>
      </c>
      <c r="O2131" s="55">
        <f t="shared" ca="1" si="834"/>
        <v>44</v>
      </c>
      <c r="P2131" s="55" t="str">
        <f t="shared" ca="1" si="835"/>
        <v>2019.10</v>
      </c>
      <c r="Q2131" s="1"/>
      <c r="R2131" s="1"/>
      <c r="S2131" s="1"/>
      <c r="T2131" s="1"/>
      <c r="U2131" s="1"/>
      <c r="V2131" s="1"/>
      <c r="W2131" s="1"/>
      <c r="X2131" s="1"/>
      <c r="Y2131" s="1"/>
    </row>
    <row r="2132" spans="2:25" hidden="1" x14ac:dyDescent="0.2">
      <c r="B2132" s="1" t="s">
        <v>1688</v>
      </c>
      <c r="C2132" s="1" t="s">
        <v>1688</v>
      </c>
      <c r="F2132" s="119" t="s">
        <v>1678</v>
      </c>
      <c r="G2132" s="119" t="s">
        <v>1678</v>
      </c>
      <c r="H2132" s="119" t="s">
        <v>1678</v>
      </c>
      <c r="L2132" s="89">
        <v>43767</v>
      </c>
      <c r="O2132" s="55">
        <f t="shared" ca="1" si="834"/>
        <v>44</v>
      </c>
      <c r="P2132" s="55" t="str">
        <f t="shared" ca="1" si="835"/>
        <v>2019.10</v>
      </c>
      <c r="Q2132" s="1"/>
      <c r="R2132" s="1"/>
      <c r="S2132" s="1"/>
      <c r="T2132" s="1"/>
      <c r="U2132" s="1"/>
      <c r="V2132" s="1"/>
      <c r="W2132" s="1"/>
      <c r="X2132" s="1"/>
      <c r="Y2132" s="1"/>
    </row>
    <row r="2133" spans="2:25" hidden="1" x14ac:dyDescent="0.2">
      <c r="B2133" s="1" t="s">
        <v>1688</v>
      </c>
      <c r="C2133" s="1" t="s">
        <v>1688</v>
      </c>
      <c r="F2133" s="119" t="s">
        <v>1678</v>
      </c>
      <c r="G2133" s="119" t="s">
        <v>1678</v>
      </c>
      <c r="H2133" s="119" t="s">
        <v>1678</v>
      </c>
      <c r="L2133" s="89">
        <v>43768</v>
      </c>
      <c r="O2133" s="55">
        <f t="shared" ca="1" si="834"/>
        <v>44</v>
      </c>
      <c r="P2133" s="55" t="str">
        <f t="shared" ca="1" si="835"/>
        <v>2019.10</v>
      </c>
      <c r="Q2133" s="1"/>
      <c r="R2133" s="1"/>
      <c r="S2133" s="1"/>
      <c r="T2133" s="1"/>
      <c r="U2133" s="1"/>
      <c r="V2133" s="1"/>
      <c r="W2133" s="1"/>
      <c r="X2133" s="1"/>
      <c r="Y2133" s="1"/>
    </row>
    <row r="2134" spans="2:25" hidden="1" x14ac:dyDescent="0.2">
      <c r="B2134" s="1" t="s">
        <v>1688</v>
      </c>
      <c r="C2134" s="1" t="s">
        <v>1688</v>
      </c>
      <c r="F2134" s="119" t="s">
        <v>1678</v>
      </c>
      <c r="G2134" s="119" t="s">
        <v>1678</v>
      </c>
      <c r="H2134" s="119" t="s">
        <v>1678</v>
      </c>
      <c r="L2134" s="89">
        <v>43769</v>
      </c>
      <c r="O2134" s="55">
        <f t="shared" ca="1" si="834"/>
        <v>44</v>
      </c>
      <c r="P2134" s="55" t="str">
        <f t="shared" ca="1" si="835"/>
        <v>2019.10</v>
      </c>
      <c r="Q2134" s="1"/>
      <c r="R2134" s="1"/>
      <c r="S2134" s="1"/>
      <c r="T2134" s="1"/>
      <c r="U2134" s="1"/>
      <c r="V2134" s="1"/>
      <c r="W2134" s="1"/>
      <c r="X2134" s="1"/>
      <c r="Y2134" s="1"/>
    </row>
    <row r="2135" spans="2:25" hidden="1" x14ac:dyDescent="0.2">
      <c r="B2135" s="1" t="s">
        <v>1688</v>
      </c>
      <c r="C2135" s="1" t="s">
        <v>1688</v>
      </c>
      <c r="F2135" s="119" t="s">
        <v>1678</v>
      </c>
      <c r="G2135" s="119" t="s">
        <v>1678</v>
      </c>
      <c r="H2135" s="119" t="s">
        <v>1678</v>
      </c>
      <c r="L2135" s="89">
        <v>43770</v>
      </c>
      <c r="O2135" s="55">
        <f t="shared" ca="1" si="834"/>
        <v>44</v>
      </c>
      <c r="P2135" s="55" t="str">
        <f t="shared" ca="1" si="835"/>
        <v>2019.11</v>
      </c>
      <c r="Q2135" s="1"/>
      <c r="R2135" s="1"/>
      <c r="S2135" s="1"/>
      <c r="T2135" s="1"/>
      <c r="U2135" s="1"/>
      <c r="V2135" s="1"/>
      <c r="W2135" s="1"/>
      <c r="X2135" s="1"/>
      <c r="Y2135" s="1"/>
    </row>
    <row r="2136" spans="2:25" hidden="1" x14ac:dyDescent="0.2">
      <c r="B2136" s="1" t="s">
        <v>1688</v>
      </c>
      <c r="C2136" s="1" t="s">
        <v>1688</v>
      </c>
      <c r="F2136" s="119" t="s">
        <v>1678</v>
      </c>
      <c r="G2136" s="119" t="s">
        <v>1678</v>
      </c>
      <c r="H2136" s="119" t="s">
        <v>1678</v>
      </c>
      <c r="L2136" s="89">
        <v>43771</v>
      </c>
      <c r="O2136" s="55">
        <f t="shared" ca="1" si="834"/>
        <v>44</v>
      </c>
      <c r="P2136" s="55" t="str">
        <f t="shared" ca="1" si="835"/>
        <v>2019.11</v>
      </c>
      <c r="Q2136" s="1"/>
      <c r="R2136" s="1"/>
      <c r="S2136" s="1"/>
      <c r="T2136" s="1"/>
      <c r="U2136" s="1"/>
      <c r="V2136" s="1"/>
      <c r="W2136" s="1"/>
      <c r="X2136" s="1"/>
      <c r="Y2136" s="1"/>
    </row>
    <row r="2137" spans="2:25" hidden="1" x14ac:dyDescent="0.2">
      <c r="B2137" s="1" t="s">
        <v>1688</v>
      </c>
      <c r="C2137" s="1" t="s">
        <v>1688</v>
      </c>
      <c r="F2137" s="119" t="s">
        <v>1678</v>
      </c>
      <c r="G2137" s="119" t="s">
        <v>1678</v>
      </c>
      <c r="H2137" s="119" t="s">
        <v>1678</v>
      </c>
      <c r="L2137" s="89">
        <v>43772</v>
      </c>
      <c r="O2137" s="55">
        <f t="shared" ca="1" si="834"/>
        <v>45</v>
      </c>
      <c r="P2137" s="55" t="str">
        <f t="shared" ca="1" si="835"/>
        <v>2019.11</v>
      </c>
      <c r="Q2137" s="1"/>
      <c r="R2137" s="1"/>
      <c r="S2137" s="1"/>
      <c r="T2137" s="1"/>
      <c r="U2137" s="1"/>
      <c r="V2137" s="1"/>
      <c r="W2137" s="1"/>
      <c r="X2137" s="1"/>
      <c r="Y2137" s="1"/>
    </row>
    <row r="2138" spans="2:25" hidden="1" x14ac:dyDescent="0.2">
      <c r="B2138" s="1" t="s">
        <v>1688</v>
      </c>
      <c r="C2138" s="1" t="s">
        <v>1688</v>
      </c>
      <c r="F2138" s="119" t="s">
        <v>1678</v>
      </c>
      <c r="G2138" s="119" t="s">
        <v>1678</v>
      </c>
      <c r="H2138" s="119" t="s">
        <v>1678</v>
      </c>
      <c r="L2138" s="89">
        <v>43773</v>
      </c>
      <c r="O2138" s="55">
        <f t="shared" ca="1" si="834"/>
        <v>45</v>
      </c>
      <c r="P2138" s="55" t="str">
        <f t="shared" ca="1" si="835"/>
        <v>2019.11</v>
      </c>
      <c r="Q2138" s="1"/>
      <c r="R2138" s="1"/>
      <c r="S2138" s="1"/>
      <c r="T2138" s="1"/>
      <c r="U2138" s="1"/>
      <c r="V2138" s="1"/>
      <c r="W2138" s="1"/>
      <c r="X2138" s="1"/>
      <c r="Y2138" s="1"/>
    </row>
    <row r="2139" spans="2:25" hidden="1" x14ac:dyDescent="0.2">
      <c r="B2139" s="1" t="s">
        <v>1688</v>
      </c>
      <c r="C2139" s="1" t="s">
        <v>1688</v>
      </c>
      <c r="F2139" s="119" t="s">
        <v>1678</v>
      </c>
      <c r="G2139" s="119" t="s">
        <v>1678</v>
      </c>
      <c r="H2139" s="119" t="s">
        <v>1678</v>
      </c>
      <c r="L2139" s="89">
        <v>43774</v>
      </c>
      <c r="O2139" s="55">
        <f t="shared" ca="1" si="834"/>
        <v>45</v>
      </c>
      <c r="P2139" s="55" t="str">
        <f t="shared" ca="1" si="835"/>
        <v>2019.11</v>
      </c>
      <c r="Q2139" s="1"/>
      <c r="R2139" s="1"/>
      <c r="S2139" s="1"/>
      <c r="T2139" s="1"/>
      <c r="U2139" s="1"/>
      <c r="V2139" s="1"/>
      <c r="W2139" s="1"/>
      <c r="X2139" s="1"/>
      <c r="Y2139" s="1"/>
    </row>
    <row r="2140" spans="2:25" hidden="1" x14ac:dyDescent="0.2">
      <c r="B2140" s="1" t="s">
        <v>1688</v>
      </c>
      <c r="C2140" s="1" t="s">
        <v>1688</v>
      </c>
      <c r="F2140" s="119" t="s">
        <v>1678</v>
      </c>
      <c r="G2140" s="119" t="s">
        <v>1678</v>
      </c>
      <c r="H2140" s="119" t="s">
        <v>1678</v>
      </c>
      <c r="L2140" s="89">
        <v>43775</v>
      </c>
      <c r="O2140" s="55">
        <f t="shared" ca="1" si="834"/>
        <v>45</v>
      </c>
      <c r="P2140" s="55" t="str">
        <f t="shared" ca="1" si="835"/>
        <v>2019.11</v>
      </c>
      <c r="Q2140" s="1"/>
      <c r="R2140" s="1"/>
      <c r="S2140" s="1"/>
      <c r="T2140" s="1"/>
      <c r="U2140" s="1"/>
      <c r="V2140" s="1"/>
      <c r="W2140" s="1"/>
      <c r="X2140" s="1"/>
      <c r="Y2140" s="1"/>
    </row>
    <row r="2141" spans="2:25" hidden="1" x14ac:dyDescent="0.2">
      <c r="B2141" s="1" t="s">
        <v>1688</v>
      </c>
      <c r="C2141" s="1" t="s">
        <v>1688</v>
      </c>
      <c r="F2141" s="119" t="s">
        <v>1678</v>
      </c>
      <c r="G2141" s="119" t="s">
        <v>1678</v>
      </c>
      <c r="H2141" s="119" t="s">
        <v>1678</v>
      </c>
      <c r="L2141" s="89">
        <v>43776</v>
      </c>
      <c r="O2141" s="55">
        <f t="shared" ca="1" si="834"/>
        <v>45</v>
      </c>
      <c r="P2141" s="55" t="str">
        <f t="shared" ca="1" si="835"/>
        <v>2019.11</v>
      </c>
      <c r="Q2141" s="1"/>
      <c r="R2141" s="1"/>
      <c r="S2141" s="1"/>
      <c r="T2141" s="1"/>
      <c r="U2141" s="1"/>
      <c r="V2141" s="1"/>
      <c r="W2141" s="1"/>
      <c r="X2141" s="1"/>
      <c r="Y2141" s="1"/>
    </row>
    <row r="2142" spans="2:25" hidden="1" x14ac:dyDescent="0.2">
      <c r="B2142" s="1" t="s">
        <v>1688</v>
      </c>
      <c r="C2142" s="1" t="s">
        <v>1688</v>
      </c>
      <c r="F2142" s="119" t="s">
        <v>1678</v>
      </c>
      <c r="G2142" s="119" t="s">
        <v>1678</v>
      </c>
      <c r="H2142" s="119" t="s">
        <v>1678</v>
      </c>
      <c r="L2142" s="89">
        <v>43777</v>
      </c>
      <c r="O2142" s="55">
        <f t="shared" ca="1" si="834"/>
        <v>45</v>
      </c>
      <c r="P2142" s="55" t="str">
        <f t="shared" ca="1" si="835"/>
        <v>2019.11</v>
      </c>
      <c r="Q2142" s="1"/>
      <c r="R2142" s="1"/>
      <c r="S2142" s="1"/>
      <c r="T2142" s="1"/>
      <c r="U2142" s="1"/>
      <c r="V2142" s="1"/>
      <c r="W2142" s="1"/>
      <c r="X2142" s="1"/>
      <c r="Y2142" s="1"/>
    </row>
    <row r="2143" spans="2:25" hidden="1" x14ac:dyDescent="0.2">
      <c r="B2143" s="1" t="s">
        <v>1688</v>
      </c>
      <c r="C2143" s="1" t="s">
        <v>1688</v>
      </c>
      <c r="F2143" s="119" t="s">
        <v>1678</v>
      </c>
      <c r="G2143" s="119" t="s">
        <v>1678</v>
      </c>
      <c r="H2143" s="119" t="s">
        <v>1678</v>
      </c>
      <c r="L2143" s="89">
        <v>43778</v>
      </c>
      <c r="O2143" s="55">
        <f t="shared" ca="1" si="834"/>
        <v>45</v>
      </c>
      <c r="P2143" s="55" t="str">
        <f t="shared" ca="1" si="835"/>
        <v>2019.11</v>
      </c>
      <c r="Q2143" s="1"/>
      <c r="R2143" s="1"/>
      <c r="S2143" s="1"/>
      <c r="T2143" s="1"/>
      <c r="U2143" s="1"/>
      <c r="V2143" s="1"/>
      <c r="W2143" s="1"/>
      <c r="X2143" s="1"/>
      <c r="Y2143" s="1"/>
    </row>
    <row r="2144" spans="2:25" hidden="1" x14ac:dyDescent="0.2">
      <c r="B2144" s="1" t="s">
        <v>1688</v>
      </c>
      <c r="C2144" s="1" t="s">
        <v>1688</v>
      </c>
      <c r="F2144" s="119" t="s">
        <v>1678</v>
      </c>
      <c r="G2144" s="119" t="s">
        <v>1678</v>
      </c>
      <c r="H2144" s="119" t="s">
        <v>1678</v>
      </c>
      <c r="L2144" s="89">
        <v>43779</v>
      </c>
      <c r="O2144" s="55">
        <f t="shared" ca="1" si="834"/>
        <v>46</v>
      </c>
      <c r="P2144" s="55" t="str">
        <f t="shared" ca="1" si="835"/>
        <v>2019.11</v>
      </c>
      <c r="Q2144" s="1"/>
      <c r="R2144" s="1"/>
      <c r="S2144" s="1"/>
      <c r="T2144" s="1"/>
      <c r="U2144" s="1"/>
      <c r="V2144" s="1"/>
      <c r="W2144" s="1"/>
      <c r="X2144" s="1"/>
      <c r="Y2144" s="1"/>
    </row>
    <row r="2145" spans="2:25" hidden="1" x14ac:dyDescent="0.2">
      <c r="B2145" s="1" t="s">
        <v>1688</v>
      </c>
      <c r="C2145" s="1" t="s">
        <v>1688</v>
      </c>
      <c r="F2145" s="119" t="s">
        <v>1678</v>
      </c>
      <c r="G2145" s="119" t="s">
        <v>1678</v>
      </c>
      <c r="H2145" s="119" t="s">
        <v>1678</v>
      </c>
      <c r="L2145" s="89">
        <v>43780</v>
      </c>
      <c r="O2145" s="55">
        <f t="shared" ca="1" si="834"/>
        <v>46</v>
      </c>
      <c r="P2145" s="55" t="str">
        <f t="shared" ca="1" si="835"/>
        <v>2019.11</v>
      </c>
      <c r="Q2145" s="1"/>
      <c r="R2145" s="1"/>
      <c r="S2145" s="1"/>
      <c r="T2145" s="1"/>
      <c r="U2145" s="1"/>
      <c r="V2145" s="1"/>
      <c r="W2145" s="1"/>
      <c r="X2145" s="1"/>
      <c r="Y2145" s="1"/>
    </row>
    <row r="2146" spans="2:25" hidden="1" x14ac:dyDescent="0.2">
      <c r="B2146" s="1" t="s">
        <v>1688</v>
      </c>
      <c r="C2146" s="1" t="s">
        <v>1688</v>
      </c>
      <c r="F2146" s="119" t="s">
        <v>1678</v>
      </c>
      <c r="G2146" s="119" t="s">
        <v>1678</v>
      </c>
      <c r="H2146" s="119" t="s">
        <v>1678</v>
      </c>
      <c r="L2146" s="89">
        <v>43781</v>
      </c>
      <c r="O2146" s="55">
        <f t="shared" ca="1" si="834"/>
        <v>46</v>
      </c>
      <c r="P2146" s="55" t="str">
        <f t="shared" ca="1" si="835"/>
        <v>2019.11</v>
      </c>
      <c r="Q2146" s="1"/>
      <c r="R2146" s="1"/>
      <c r="S2146" s="1"/>
      <c r="T2146" s="1"/>
      <c r="U2146" s="1"/>
      <c r="V2146" s="1"/>
      <c r="W2146" s="1"/>
      <c r="X2146" s="1"/>
      <c r="Y2146" s="1"/>
    </row>
    <row r="2147" spans="2:25" hidden="1" x14ac:dyDescent="0.2">
      <c r="B2147" s="1" t="s">
        <v>1688</v>
      </c>
      <c r="C2147" s="1" t="s">
        <v>1688</v>
      </c>
      <c r="F2147" s="119" t="s">
        <v>1678</v>
      </c>
      <c r="G2147" s="119" t="s">
        <v>1678</v>
      </c>
      <c r="H2147" s="119" t="s">
        <v>1678</v>
      </c>
      <c r="L2147" s="89">
        <v>43782</v>
      </c>
      <c r="O2147" s="55">
        <f t="shared" ca="1" si="834"/>
        <v>46</v>
      </c>
      <c r="P2147" s="55" t="str">
        <f t="shared" ca="1" si="835"/>
        <v>2019.11</v>
      </c>
      <c r="Q2147" s="1"/>
      <c r="R2147" s="1"/>
      <c r="S2147" s="1"/>
      <c r="T2147" s="1"/>
      <c r="U2147" s="1"/>
      <c r="V2147" s="1"/>
      <c r="W2147" s="1"/>
      <c r="X2147" s="1"/>
      <c r="Y2147" s="1"/>
    </row>
    <row r="2148" spans="2:25" hidden="1" x14ac:dyDescent="0.2">
      <c r="B2148" s="1" t="s">
        <v>1688</v>
      </c>
      <c r="C2148" s="1" t="s">
        <v>1688</v>
      </c>
      <c r="F2148" s="119" t="s">
        <v>1678</v>
      </c>
      <c r="G2148" s="119" t="s">
        <v>1678</v>
      </c>
      <c r="H2148" s="119" t="s">
        <v>1678</v>
      </c>
      <c r="L2148" s="89">
        <v>43783</v>
      </c>
      <c r="O2148" s="55">
        <f t="shared" ca="1" si="834"/>
        <v>46</v>
      </c>
      <c r="P2148" s="55" t="str">
        <f t="shared" ca="1" si="835"/>
        <v>2019.11</v>
      </c>
      <c r="Q2148" s="1"/>
      <c r="R2148" s="1"/>
      <c r="S2148" s="1"/>
      <c r="T2148" s="1"/>
      <c r="U2148" s="1"/>
      <c r="V2148" s="1"/>
      <c r="W2148" s="1"/>
      <c r="X2148" s="1"/>
      <c r="Y2148" s="1"/>
    </row>
    <row r="2149" spans="2:25" hidden="1" x14ac:dyDescent="0.2">
      <c r="B2149" s="1" t="s">
        <v>1688</v>
      </c>
      <c r="C2149" s="1" t="s">
        <v>1688</v>
      </c>
      <c r="F2149" s="119" t="s">
        <v>1678</v>
      </c>
      <c r="G2149" s="119" t="s">
        <v>1678</v>
      </c>
      <c r="H2149" s="119" t="s">
        <v>1678</v>
      </c>
      <c r="L2149" s="89">
        <v>43784</v>
      </c>
      <c r="O2149" s="55">
        <f t="shared" ca="1" si="834"/>
        <v>46</v>
      </c>
      <c r="P2149" s="55" t="str">
        <f t="shared" ca="1" si="835"/>
        <v>2019.11</v>
      </c>
      <c r="Q2149" s="1"/>
      <c r="R2149" s="1"/>
      <c r="S2149" s="1"/>
      <c r="T2149" s="1"/>
      <c r="U2149" s="1"/>
      <c r="V2149" s="1"/>
      <c r="W2149" s="1"/>
      <c r="X2149" s="1"/>
      <c r="Y2149" s="1"/>
    </row>
    <row r="2150" spans="2:25" hidden="1" x14ac:dyDescent="0.2">
      <c r="B2150" s="1" t="s">
        <v>1688</v>
      </c>
      <c r="C2150" s="1" t="s">
        <v>1688</v>
      </c>
      <c r="F2150" s="119" t="s">
        <v>1678</v>
      </c>
      <c r="G2150" s="119" t="s">
        <v>1678</v>
      </c>
      <c r="H2150" s="119" t="s">
        <v>1678</v>
      </c>
      <c r="L2150" s="89">
        <v>43785</v>
      </c>
      <c r="O2150" s="55">
        <f t="shared" ca="1" si="834"/>
        <v>46</v>
      </c>
      <c r="P2150" s="55" t="str">
        <f t="shared" ca="1" si="835"/>
        <v>2019.11</v>
      </c>
      <c r="Q2150" s="1"/>
      <c r="R2150" s="1"/>
      <c r="S2150" s="1"/>
      <c r="T2150" s="1"/>
      <c r="U2150" s="1"/>
      <c r="V2150" s="1"/>
      <c r="W2150" s="1"/>
      <c r="X2150" s="1"/>
      <c r="Y2150" s="1"/>
    </row>
    <row r="2151" spans="2:25" hidden="1" x14ac:dyDescent="0.2">
      <c r="B2151" s="1" t="s">
        <v>1688</v>
      </c>
      <c r="C2151" s="1" t="s">
        <v>1688</v>
      </c>
      <c r="F2151" s="119" t="s">
        <v>1678</v>
      </c>
      <c r="G2151" s="119" t="s">
        <v>1678</v>
      </c>
      <c r="H2151" s="119" t="s">
        <v>1678</v>
      </c>
      <c r="L2151" s="89">
        <v>43786</v>
      </c>
      <c r="O2151" s="55">
        <f t="shared" ca="1" si="834"/>
        <v>47</v>
      </c>
      <c r="P2151" s="55" t="str">
        <f t="shared" ca="1" si="835"/>
        <v>2019.11</v>
      </c>
      <c r="Q2151" s="1"/>
      <c r="R2151" s="1"/>
      <c r="S2151" s="1"/>
      <c r="T2151" s="1"/>
      <c r="U2151" s="1"/>
      <c r="V2151" s="1"/>
      <c r="W2151" s="1"/>
      <c r="X2151" s="1"/>
      <c r="Y2151" s="1"/>
    </row>
    <row r="2152" spans="2:25" hidden="1" x14ac:dyDescent="0.2">
      <c r="B2152" s="1" t="s">
        <v>1688</v>
      </c>
      <c r="C2152" s="1" t="s">
        <v>1688</v>
      </c>
      <c r="F2152" s="119" t="s">
        <v>1678</v>
      </c>
      <c r="G2152" s="119" t="s">
        <v>1678</v>
      </c>
      <c r="H2152" s="119" t="s">
        <v>1678</v>
      </c>
      <c r="L2152" s="89">
        <v>43787</v>
      </c>
      <c r="O2152" s="55">
        <f t="shared" ref="O2152:O2195" ca="1" si="836">WEEKNUM(IF((L2152)&lt;$A$1825,$A$1825,(L2152)))</f>
        <v>47</v>
      </c>
      <c r="P2152" s="55" t="str">
        <f t="shared" ref="P2152:P2195" ca="1" si="837">YEAR(IF((L2152)&lt;$A$1825,$A$1825,(L2152)))&amp;"."&amp;MONTH(IF((L2152)&lt;$A$1825,$A$1825,(L2152)))</f>
        <v>2019.11</v>
      </c>
      <c r="Q2152" s="1"/>
      <c r="R2152" s="1"/>
      <c r="S2152" s="1"/>
      <c r="T2152" s="1"/>
      <c r="U2152" s="1"/>
      <c r="V2152" s="1"/>
      <c r="W2152" s="1"/>
      <c r="X2152" s="1"/>
      <c r="Y2152" s="1"/>
    </row>
    <row r="2153" spans="2:25" hidden="1" x14ac:dyDescent="0.2">
      <c r="B2153" s="1" t="s">
        <v>1688</v>
      </c>
      <c r="C2153" s="1" t="s">
        <v>1688</v>
      </c>
      <c r="F2153" s="119" t="s">
        <v>1678</v>
      </c>
      <c r="G2153" s="119" t="s">
        <v>1678</v>
      </c>
      <c r="H2153" s="119" t="s">
        <v>1678</v>
      </c>
      <c r="L2153" s="89">
        <v>43788</v>
      </c>
      <c r="O2153" s="55">
        <f t="shared" ca="1" si="836"/>
        <v>47</v>
      </c>
      <c r="P2153" s="55" t="str">
        <f t="shared" ca="1" si="837"/>
        <v>2019.11</v>
      </c>
      <c r="Q2153" s="1"/>
      <c r="R2153" s="1"/>
      <c r="S2153" s="1"/>
      <c r="T2153" s="1"/>
      <c r="U2153" s="1"/>
      <c r="V2153" s="1"/>
      <c r="W2153" s="1"/>
      <c r="X2153" s="1"/>
      <c r="Y2153" s="1"/>
    </row>
    <row r="2154" spans="2:25" hidden="1" x14ac:dyDescent="0.2">
      <c r="B2154" s="1" t="s">
        <v>1688</v>
      </c>
      <c r="C2154" s="1" t="s">
        <v>1688</v>
      </c>
      <c r="F2154" s="119" t="s">
        <v>1678</v>
      </c>
      <c r="G2154" s="119" t="s">
        <v>1678</v>
      </c>
      <c r="H2154" s="119" t="s">
        <v>1678</v>
      </c>
      <c r="L2154" s="89">
        <v>43789</v>
      </c>
      <c r="O2154" s="55">
        <f t="shared" ca="1" si="836"/>
        <v>47</v>
      </c>
      <c r="P2154" s="55" t="str">
        <f t="shared" ca="1" si="837"/>
        <v>2019.11</v>
      </c>
      <c r="Q2154" s="1"/>
      <c r="R2154" s="1"/>
      <c r="S2154" s="1"/>
      <c r="T2154" s="1"/>
      <c r="U2154" s="1"/>
      <c r="V2154" s="1"/>
      <c r="W2154" s="1"/>
      <c r="X2154" s="1"/>
      <c r="Y2154" s="1"/>
    </row>
    <row r="2155" spans="2:25" hidden="1" x14ac:dyDescent="0.2">
      <c r="B2155" s="1" t="s">
        <v>1688</v>
      </c>
      <c r="C2155" s="1" t="s">
        <v>1688</v>
      </c>
      <c r="F2155" s="119" t="s">
        <v>1678</v>
      </c>
      <c r="G2155" s="119" t="s">
        <v>1678</v>
      </c>
      <c r="H2155" s="119" t="s">
        <v>1678</v>
      </c>
      <c r="L2155" s="89">
        <v>43790</v>
      </c>
      <c r="O2155" s="55">
        <f t="shared" ca="1" si="836"/>
        <v>47</v>
      </c>
      <c r="P2155" s="55" t="str">
        <f t="shared" ca="1" si="837"/>
        <v>2019.11</v>
      </c>
      <c r="Q2155" s="1"/>
      <c r="R2155" s="1"/>
      <c r="S2155" s="1"/>
      <c r="T2155" s="1"/>
      <c r="U2155" s="1"/>
      <c r="V2155" s="1"/>
      <c r="W2155" s="1"/>
      <c r="X2155" s="1"/>
      <c r="Y2155" s="1"/>
    </row>
    <row r="2156" spans="2:25" hidden="1" x14ac:dyDescent="0.2">
      <c r="B2156" s="1" t="s">
        <v>1688</v>
      </c>
      <c r="C2156" s="1" t="s">
        <v>1688</v>
      </c>
      <c r="F2156" s="119" t="s">
        <v>1678</v>
      </c>
      <c r="G2156" s="119" t="s">
        <v>1678</v>
      </c>
      <c r="H2156" s="119" t="s">
        <v>1678</v>
      </c>
      <c r="L2156" s="89">
        <v>43791</v>
      </c>
      <c r="O2156" s="55">
        <f t="shared" ca="1" si="836"/>
        <v>47</v>
      </c>
      <c r="P2156" s="55" t="str">
        <f t="shared" ca="1" si="837"/>
        <v>2019.11</v>
      </c>
      <c r="Q2156" s="1"/>
      <c r="R2156" s="1"/>
      <c r="S2156" s="1"/>
      <c r="T2156" s="1"/>
      <c r="U2156" s="1"/>
      <c r="V2156" s="1"/>
      <c r="W2156" s="1"/>
      <c r="X2156" s="1"/>
      <c r="Y2156" s="1"/>
    </row>
    <row r="2157" spans="2:25" hidden="1" x14ac:dyDescent="0.2">
      <c r="B2157" s="1" t="s">
        <v>1688</v>
      </c>
      <c r="C2157" s="1" t="s">
        <v>1688</v>
      </c>
      <c r="F2157" s="119" t="s">
        <v>1678</v>
      </c>
      <c r="G2157" s="119" t="s">
        <v>1678</v>
      </c>
      <c r="H2157" s="119" t="s">
        <v>1678</v>
      </c>
      <c r="L2157" s="89">
        <v>43792</v>
      </c>
      <c r="O2157" s="55">
        <f t="shared" ca="1" si="836"/>
        <v>47</v>
      </c>
      <c r="P2157" s="55" t="str">
        <f t="shared" ca="1" si="837"/>
        <v>2019.11</v>
      </c>
      <c r="Q2157" s="1"/>
      <c r="R2157" s="1"/>
      <c r="S2157" s="1"/>
      <c r="T2157" s="1"/>
      <c r="U2157" s="1"/>
      <c r="V2157" s="1"/>
      <c r="W2157" s="1"/>
      <c r="X2157" s="1"/>
      <c r="Y2157" s="1"/>
    </row>
    <row r="2158" spans="2:25" hidden="1" x14ac:dyDescent="0.2">
      <c r="B2158" s="1" t="s">
        <v>1688</v>
      </c>
      <c r="C2158" s="1" t="s">
        <v>1688</v>
      </c>
      <c r="F2158" s="119" t="s">
        <v>1678</v>
      </c>
      <c r="G2158" s="119" t="s">
        <v>1678</v>
      </c>
      <c r="H2158" s="119" t="s">
        <v>1678</v>
      </c>
      <c r="L2158" s="89">
        <v>43793</v>
      </c>
      <c r="O2158" s="55">
        <f t="shared" ca="1" si="836"/>
        <v>48</v>
      </c>
      <c r="P2158" s="55" t="str">
        <f t="shared" ca="1" si="837"/>
        <v>2019.11</v>
      </c>
      <c r="Q2158" s="1"/>
      <c r="R2158" s="1"/>
      <c r="S2158" s="1"/>
      <c r="T2158" s="1"/>
      <c r="U2158" s="1"/>
      <c r="V2158" s="1"/>
      <c r="W2158" s="1"/>
      <c r="X2158" s="1"/>
      <c r="Y2158" s="1"/>
    </row>
    <row r="2159" spans="2:25" hidden="1" x14ac:dyDescent="0.2">
      <c r="B2159" s="1" t="s">
        <v>1688</v>
      </c>
      <c r="C2159" s="1" t="s">
        <v>1688</v>
      </c>
      <c r="F2159" s="119" t="s">
        <v>1678</v>
      </c>
      <c r="G2159" s="119" t="s">
        <v>1678</v>
      </c>
      <c r="H2159" s="119" t="s">
        <v>1678</v>
      </c>
      <c r="L2159" s="89">
        <v>43794</v>
      </c>
      <c r="O2159" s="55">
        <f t="shared" ca="1" si="836"/>
        <v>48</v>
      </c>
      <c r="P2159" s="55" t="str">
        <f t="shared" ca="1" si="837"/>
        <v>2019.11</v>
      </c>
      <c r="Q2159" s="1"/>
      <c r="R2159" s="1"/>
      <c r="S2159" s="1"/>
      <c r="T2159" s="1"/>
      <c r="U2159" s="1"/>
      <c r="V2159" s="1"/>
      <c r="W2159" s="1"/>
      <c r="X2159" s="1"/>
      <c r="Y2159" s="1"/>
    </row>
    <row r="2160" spans="2:25" hidden="1" x14ac:dyDescent="0.2">
      <c r="B2160" s="1" t="s">
        <v>1688</v>
      </c>
      <c r="C2160" s="1" t="s">
        <v>1688</v>
      </c>
      <c r="F2160" s="119" t="s">
        <v>1678</v>
      </c>
      <c r="G2160" s="119" t="s">
        <v>1678</v>
      </c>
      <c r="H2160" s="119" t="s">
        <v>1678</v>
      </c>
      <c r="L2160" s="89">
        <v>43795</v>
      </c>
      <c r="O2160" s="55">
        <f t="shared" ca="1" si="836"/>
        <v>48</v>
      </c>
      <c r="P2160" s="55" t="str">
        <f t="shared" ca="1" si="837"/>
        <v>2019.11</v>
      </c>
      <c r="Q2160" s="1"/>
      <c r="R2160" s="1"/>
      <c r="S2160" s="1"/>
      <c r="T2160" s="1"/>
      <c r="U2160" s="1"/>
      <c r="V2160" s="1"/>
      <c r="W2160" s="1"/>
      <c r="X2160" s="1"/>
      <c r="Y2160" s="1"/>
    </row>
    <row r="2161" spans="2:25" hidden="1" x14ac:dyDescent="0.2">
      <c r="B2161" s="1" t="s">
        <v>1688</v>
      </c>
      <c r="C2161" s="1" t="s">
        <v>1688</v>
      </c>
      <c r="F2161" s="119" t="s">
        <v>1678</v>
      </c>
      <c r="G2161" s="119" t="s">
        <v>1678</v>
      </c>
      <c r="H2161" s="119" t="s">
        <v>1678</v>
      </c>
      <c r="L2161" s="89">
        <v>43796</v>
      </c>
      <c r="O2161" s="55">
        <f t="shared" ca="1" si="836"/>
        <v>48</v>
      </c>
      <c r="P2161" s="55" t="str">
        <f t="shared" ca="1" si="837"/>
        <v>2019.11</v>
      </c>
      <c r="Q2161" s="1"/>
      <c r="R2161" s="1"/>
      <c r="S2161" s="1"/>
      <c r="T2161" s="1"/>
      <c r="U2161" s="1"/>
      <c r="V2161" s="1"/>
      <c r="W2161" s="1"/>
      <c r="X2161" s="1"/>
      <c r="Y2161" s="1"/>
    </row>
    <row r="2162" spans="2:25" hidden="1" x14ac:dyDescent="0.2">
      <c r="B2162" s="1" t="s">
        <v>1688</v>
      </c>
      <c r="C2162" s="1" t="s">
        <v>1688</v>
      </c>
      <c r="F2162" s="119" t="s">
        <v>1678</v>
      </c>
      <c r="G2162" s="119" t="s">
        <v>1678</v>
      </c>
      <c r="H2162" s="119" t="s">
        <v>1678</v>
      </c>
      <c r="L2162" s="89">
        <v>43797</v>
      </c>
      <c r="O2162" s="55">
        <f t="shared" ca="1" si="836"/>
        <v>48</v>
      </c>
      <c r="P2162" s="55" t="str">
        <f t="shared" ca="1" si="837"/>
        <v>2019.11</v>
      </c>
      <c r="Q2162" s="1"/>
      <c r="R2162" s="1"/>
      <c r="S2162" s="1"/>
      <c r="T2162" s="1"/>
      <c r="U2162" s="1"/>
      <c r="V2162" s="1"/>
      <c r="W2162" s="1"/>
      <c r="X2162" s="1"/>
      <c r="Y2162" s="1"/>
    </row>
    <row r="2163" spans="2:25" hidden="1" x14ac:dyDescent="0.2">
      <c r="B2163" s="1" t="s">
        <v>1688</v>
      </c>
      <c r="C2163" s="1" t="s">
        <v>1688</v>
      </c>
      <c r="F2163" s="119" t="s">
        <v>1678</v>
      </c>
      <c r="G2163" s="119" t="s">
        <v>1678</v>
      </c>
      <c r="H2163" s="119" t="s">
        <v>1678</v>
      </c>
      <c r="L2163" s="89">
        <v>43798</v>
      </c>
      <c r="O2163" s="55">
        <f t="shared" ca="1" si="836"/>
        <v>48</v>
      </c>
      <c r="P2163" s="55" t="str">
        <f t="shared" ca="1" si="837"/>
        <v>2019.11</v>
      </c>
      <c r="Q2163" s="1"/>
      <c r="R2163" s="1"/>
      <c r="S2163" s="1"/>
      <c r="T2163" s="1"/>
      <c r="U2163" s="1"/>
      <c r="V2163" s="1"/>
      <c r="W2163" s="1"/>
      <c r="X2163" s="1"/>
      <c r="Y2163" s="1"/>
    </row>
    <row r="2164" spans="2:25" hidden="1" x14ac:dyDescent="0.2">
      <c r="B2164" s="1" t="s">
        <v>1688</v>
      </c>
      <c r="C2164" s="1" t="s">
        <v>1688</v>
      </c>
      <c r="F2164" s="119" t="s">
        <v>1678</v>
      </c>
      <c r="G2164" s="119" t="s">
        <v>1678</v>
      </c>
      <c r="H2164" s="119" t="s">
        <v>1678</v>
      </c>
      <c r="L2164" s="89">
        <v>43799</v>
      </c>
      <c r="O2164" s="55">
        <f t="shared" ca="1" si="836"/>
        <v>48</v>
      </c>
      <c r="P2164" s="55" t="str">
        <f t="shared" ca="1" si="837"/>
        <v>2019.11</v>
      </c>
      <c r="Q2164" s="1"/>
      <c r="R2164" s="1"/>
      <c r="S2164" s="1"/>
      <c r="T2164" s="1"/>
      <c r="U2164" s="1"/>
      <c r="V2164" s="1"/>
      <c r="W2164" s="1"/>
      <c r="X2164" s="1"/>
      <c r="Y2164" s="1"/>
    </row>
    <row r="2165" spans="2:25" hidden="1" x14ac:dyDescent="0.2">
      <c r="B2165" s="1" t="s">
        <v>1688</v>
      </c>
      <c r="C2165" s="1" t="s">
        <v>1688</v>
      </c>
      <c r="F2165" s="119" t="s">
        <v>1678</v>
      </c>
      <c r="G2165" s="119" t="s">
        <v>1678</v>
      </c>
      <c r="H2165" s="119" t="s">
        <v>1678</v>
      </c>
      <c r="L2165" s="89">
        <v>43800</v>
      </c>
      <c r="O2165" s="55">
        <f t="shared" ca="1" si="836"/>
        <v>49</v>
      </c>
      <c r="P2165" s="55" t="str">
        <f t="shared" ca="1" si="837"/>
        <v>2019.12</v>
      </c>
      <c r="Q2165" s="1"/>
      <c r="R2165" s="1"/>
      <c r="S2165" s="1"/>
      <c r="T2165" s="1"/>
      <c r="U2165" s="1"/>
      <c r="V2165" s="1"/>
      <c r="W2165" s="1"/>
      <c r="X2165" s="1"/>
      <c r="Y2165" s="1"/>
    </row>
    <row r="2166" spans="2:25" hidden="1" x14ac:dyDescent="0.2">
      <c r="B2166" s="1" t="s">
        <v>1688</v>
      </c>
      <c r="C2166" s="1" t="s">
        <v>1688</v>
      </c>
      <c r="F2166" s="119" t="s">
        <v>1678</v>
      </c>
      <c r="G2166" s="119" t="s">
        <v>1678</v>
      </c>
      <c r="H2166" s="119" t="s">
        <v>1678</v>
      </c>
      <c r="L2166" s="89">
        <v>43801</v>
      </c>
      <c r="O2166" s="55">
        <f t="shared" ca="1" si="836"/>
        <v>49</v>
      </c>
      <c r="P2166" s="55" t="str">
        <f t="shared" ca="1" si="837"/>
        <v>2019.12</v>
      </c>
      <c r="Q2166" s="1"/>
      <c r="R2166" s="1"/>
      <c r="S2166" s="1"/>
      <c r="T2166" s="1"/>
      <c r="U2166" s="1"/>
      <c r="V2166" s="1"/>
      <c r="W2166" s="1"/>
      <c r="X2166" s="1"/>
      <c r="Y2166" s="1"/>
    </row>
    <row r="2167" spans="2:25" hidden="1" x14ac:dyDescent="0.2">
      <c r="B2167" s="1" t="s">
        <v>1688</v>
      </c>
      <c r="C2167" s="1" t="s">
        <v>1688</v>
      </c>
      <c r="F2167" s="119" t="s">
        <v>1678</v>
      </c>
      <c r="G2167" s="119" t="s">
        <v>1678</v>
      </c>
      <c r="H2167" s="119" t="s">
        <v>1678</v>
      </c>
      <c r="L2167" s="89">
        <v>43802</v>
      </c>
      <c r="O2167" s="55">
        <f t="shared" ca="1" si="836"/>
        <v>49</v>
      </c>
      <c r="P2167" s="55" t="str">
        <f t="shared" ca="1" si="837"/>
        <v>2019.12</v>
      </c>
      <c r="Q2167" s="1"/>
      <c r="R2167" s="1"/>
      <c r="S2167" s="1"/>
      <c r="T2167" s="1"/>
      <c r="U2167" s="1"/>
      <c r="V2167" s="1"/>
      <c r="W2167" s="1"/>
      <c r="X2167" s="1"/>
      <c r="Y2167" s="1"/>
    </row>
    <row r="2168" spans="2:25" hidden="1" x14ac:dyDescent="0.2">
      <c r="B2168" s="1" t="s">
        <v>1688</v>
      </c>
      <c r="C2168" s="1" t="s">
        <v>1688</v>
      </c>
      <c r="F2168" s="119" t="s">
        <v>1678</v>
      </c>
      <c r="G2168" s="119" t="s">
        <v>1678</v>
      </c>
      <c r="H2168" s="119" t="s">
        <v>1678</v>
      </c>
      <c r="L2168" s="89">
        <v>43803</v>
      </c>
      <c r="O2168" s="55">
        <f t="shared" ca="1" si="836"/>
        <v>49</v>
      </c>
      <c r="P2168" s="55" t="str">
        <f t="shared" ca="1" si="837"/>
        <v>2019.12</v>
      </c>
      <c r="Q2168" s="1"/>
      <c r="R2168" s="1"/>
      <c r="S2168" s="1"/>
      <c r="T2168" s="1"/>
      <c r="U2168" s="1"/>
      <c r="V2168" s="1"/>
      <c r="W2168" s="1"/>
      <c r="X2168" s="1"/>
      <c r="Y2168" s="1"/>
    </row>
    <row r="2169" spans="2:25" hidden="1" x14ac:dyDescent="0.2">
      <c r="B2169" s="1" t="s">
        <v>1688</v>
      </c>
      <c r="C2169" s="1" t="s">
        <v>1688</v>
      </c>
      <c r="F2169" s="119" t="s">
        <v>1678</v>
      </c>
      <c r="G2169" s="119" t="s">
        <v>1678</v>
      </c>
      <c r="H2169" s="119" t="s">
        <v>1678</v>
      </c>
      <c r="L2169" s="89">
        <v>43804</v>
      </c>
      <c r="O2169" s="55">
        <f t="shared" ca="1" si="836"/>
        <v>49</v>
      </c>
      <c r="P2169" s="55" t="str">
        <f t="shared" ca="1" si="837"/>
        <v>2019.12</v>
      </c>
      <c r="Q2169" s="1"/>
      <c r="R2169" s="1"/>
      <c r="S2169" s="1"/>
      <c r="T2169" s="1"/>
      <c r="U2169" s="1"/>
      <c r="V2169" s="1"/>
      <c r="W2169" s="1"/>
      <c r="X2169" s="1"/>
      <c r="Y2169" s="1"/>
    </row>
    <row r="2170" spans="2:25" hidden="1" x14ac:dyDescent="0.2">
      <c r="B2170" s="1" t="s">
        <v>1688</v>
      </c>
      <c r="C2170" s="1" t="s">
        <v>1688</v>
      </c>
      <c r="F2170" s="119" t="s">
        <v>1678</v>
      </c>
      <c r="G2170" s="119" t="s">
        <v>1678</v>
      </c>
      <c r="H2170" s="119" t="s">
        <v>1678</v>
      </c>
      <c r="L2170" s="89">
        <v>43805</v>
      </c>
      <c r="O2170" s="55">
        <f t="shared" ca="1" si="836"/>
        <v>49</v>
      </c>
      <c r="P2170" s="55" t="str">
        <f t="shared" ca="1" si="837"/>
        <v>2019.12</v>
      </c>
      <c r="Q2170" s="1"/>
      <c r="R2170" s="1"/>
      <c r="S2170" s="1"/>
      <c r="T2170" s="1"/>
      <c r="U2170" s="1"/>
      <c r="V2170" s="1"/>
      <c r="W2170" s="1"/>
      <c r="X2170" s="1"/>
      <c r="Y2170" s="1"/>
    </row>
    <row r="2171" spans="2:25" hidden="1" x14ac:dyDescent="0.2">
      <c r="B2171" s="1" t="s">
        <v>1688</v>
      </c>
      <c r="C2171" s="1" t="s">
        <v>1688</v>
      </c>
      <c r="F2171" s="119" t="s">
        <v>1678</v>
      </c>
      <c r="G2171" s="119" t="s">
        <v>1678</v>
      </c>
      <c r="H2171" s="119" t="s">
        <v>1678</v>
      </c>
      <c r="L2171" s="89">
        <v>43806</v>
      </c>
      <c r="O2171" s="55">
        <f t="shared" ca="1" si="836"/>
        <v>49</v>
      </c>
      <c r="P2171" s="55" t="str">
        <f t="shared" ca="1" si="837"/>
        <v>2019.12</v>
      </c>
      <c r="Q2171" s="1"/>
      <c r="R2171" s="1"/>
      <c r="S2171" s="1"/>
      <c r="T2171" s="1"/>
      <c r="U2171" s="1"/>
      <c r="V2171" s="1"/>
      <c r="W2171" s="1"/>
      <c r="X2171" s="1"/>
      <c r="Y2171" s="1"/>
    </row>
    <row r="2172" spans="2:25" hidden="1" x14ac:dyDescent="0.2">
      <c r="B2172" s="1" t="s">
        <v>1688</v>
      </c>
      <c r="C2172" s="1" t="s">
        <v>1688</v>
      </c>
      <c r="F2172" s="119" t="s">
        <v>1678</v>
      </c>
      <c r="G2172" s="119" t="s">
        <v>1678</v>
      </c>
      <c r="H2172" s="119" t="s">
        <v>1678</v>
      </c>
      <c r="L2172" s="89">
        <v>43807</v>
      </c>
      <c r="O2172" s="55">
        <f t="shared" ca="1" si="836"/>
        <v>50</v>
      </c>
      <c r="P2172" s="55" t="str">
        <f t="shared" ca="1" si="837"/>
        <v>2019.12</v>
      </c>
      <c r="Q2172" s="1"/>
      <c r="R2172" s="1"/>
      <c r="S2172" s="1"/>
      <c r="T2172" s="1"/>
      <c r="U2172" s="1"/>
      <c r="V2172" s="1"/>
      <c r="W2172" s="1"/>
      <c r="X2172" s="1"/>
      <c r="Y2172" s="1"/>
    </row>
    <row r="2173" spans="2:25" hidden="1" x14ac:dyDescent="0.2">
      <c r="B2173" s="1" t="s">
        <v>1688</v>
      </c>
      <c r="C2173" s="1" t="s">
        <v>1688</v>
      </c>
      <c r="F2173" s="119" t="s">
        <v>1678</v>
      </c>
      <c r="G2173" s="119" t="s">
        <v>1678</v>
      </c>
      <c r="H2173" s="119" t="s">
        <v>1678</v>
      </c>
      <c r="L2173" s="89">
        <v>43808</v>
      </c>
      <c r="O2173" s="55">
        <f t="shared" ca="1" si="836"/>
        <v>50</v>
      </c>
      <c r="P2173" s="55" t="str">
        <f t="shared" ca="1" si="837"/>
        <v>2019.12</v>
      </c>
      <c r="Q2173" s="1"/>
      <c r="R2173" s="1"/>
      <c r="S2173" s="1"/>
      <c r="T2173" s="1"/>
      <c r="U2173" s="1"/>
      <c r="V2173" s="1"/>
      <c r="W2173" s="1"/>
      <c r="X2173" s="1"/>
      <c r="Y2173" s="1"/>
    </row>
    <row r="2174" spans="2:25" hidden="1" x14ac:dyDescent="0.2">
      <c r="B2174" s="1" t="s">
        <v>1688</v>
      </c>
      <c r="C2174" s="1" t="s">
        <v>1688</v>
      </c>
      <c r="F2174" s="119" t="s">
        <v>1678</v>
      </c>
      <c r="G2174" s="119" t="s">
        <v>1678</v>
      </c>
      <c r="H2174" s="119" t="s">
        <v>1678</v>
      </c>
      <c r="L2174" s="89">
        <v>43809</v>
      </c>
      <c r="O2174" s="55">
        <f t="shared" ca="1" si="836"/>
        <v>50</v>
      </c>
      <c r="P2174" s="55" t="str">
        <f t="shared" ca="1" si="837"/>
        <v>2019.12</v>
      </c>
      <c r="Q2174" s="1"/>
      <c r="R2174" s="1"/>
      <c r="S2174" s="1"/>
      <c r="T2174" s="1"/>
      <c r="U2174" s="1"/>
      <c r="V2174" s="1"/>
      <c r="W2174" s="1"/>
      <c r="X2174" s="1"/>
      <c r="Y2174" s="1"/>
    </row>
    <row r="2175" spans="2:25" hidden="1" x14ac:dyDescent="0.2">
      <c r="B2175" s="1" t="s">
        <v>1688</v>
      </c>
      <c r="C2175" s="1" t="s">
        <v>1688</v>
      </c>
      <c r="F2175" s="119" t="s">
        <v>1678</v>
      </c>
      <c r="G2175" s="119" t="s">
        <v>1678</v>
      </c>
      <c r="H2175" s="119" t="s">
        <v>1678</v>
      </c>
      <c r="L2175" s="89">
        <v>43810</v>
      </c>
      <c r="O2175" s="55">
        <f t="shared" ca="1" si="836"/>
        <v>50</v>
      </c>
      <c r="P2175" s="55" t="str">
        <f t="shared" ca="1" si="837"/>
        <v>2019.12</v>
      </c>
      <c r="Q2175" s="1"/>
      <c r="R2175" s="1"/>
      <c r="S2175" s="1"/>
      <c r="T2175" s="1"/>
      <c r="U2175" s="1"/>
      <c r="V2175" s="1"/>
      <c r="W2175" s="1"/>
      <c r="X2175" s="1"/>
      <c r="Y2175" s="1"/>
    </row>
    <row r="2176" spans="2:25" hidden="1" x14ac:dyDescent="0.2">
      <c r="B2176" s="1" t="s">
        <v>1688</v>
      </c>
      <c r="C2176" s="1" t="s">
        <v>1688</v>
      </c>
      <c r="F2176" s="119" t="s">
        <v>1678</v>
      </c>
      <c r="G2176" s="119" t="s">
        <v>1678</v>
      </c>
      <c r="H2176" s="119" t="s">
        <v>1678</v>
      </c>
      <c r="L2176" s="89">
        <v>43811</v>
      </c>
      <c r="O2176" s="55">
        <f t="shared" ca="1" si="836"/>
        <v>50</v>
      </c>
      <c r="P2176" s="55" t="str">
        <f t="shared" ca="1" si="837"/>
        <v>2019.12</v>
      </c>
      <c r="Q2176" s="1"/>
      <c r="R2176" s="1"/>
      <c r="S2176" s="1"/>
      <c r="T2176" s="1"/>
      <c r="U2176" s="1"/>
      <c r="V2176" s="1"/>
      <c r="W2176" s="1"/>
      <c r="X2176" s="1"/>
      <c r="Y2176" s="1"/>
    </row>
    <row r="2177" spans="2:25" hidden="1" x14ac:dyDescent="0.2">
      <c r="B2177" s="1" t="s">
        <v>1688</v>
      </c>
      <c r="C2177" s="1" t="s">
        <v>1688</v>
      </c>
      <c r="F2177" s="119" t="s">
        <v>1678</v>
      </c>
      <c r="G2177" s="119" t="s">
        <v>1678</v>
      </c>
      <c r="H2177" s="119" t="s">
        <v>1678</v>
      </c>
      <c r="L2177" s="89">
        <v>43812</v>
      </c>
      <c r="O2177" s="55">
        <f t="shared" ca="1" si="836"/>
        <v>50</v>
      </c>
      <c r="P2177" s="55" t="str">
        <f t="shared" ca="1" si="837"/>
        <v>2019.12</v>
      </c>
      <c r="Q2177" s="1"/>
      <c r="R2177" s="1"/>
      <c r="S2177" s="1"/>
      <c r="T2177" s="1"/>
      <c r="U2177" s="1"/>
      <c r="V2177" s="1"/>
      <c r="W2177" s="1"/>
      <c r="X2177" s="1"/>
      <c r="Y2177" s="1"/>
    </row>
    <row r="2178" spans="2:25" hidden="1" x14ac:dyDescent="0.2">
      <c r="B2178" s="1" t="s">
        <v>1688</v>
      </c>
      <c r="C2178" s="1" t="s">
        <v>1688</v>
      </c>
      <c r="F2178" s="119" t="s">
        <v>1678</v>
      </c>
      <c r="G2178" s="119" t="s">
        <v>1678</v>
      </c>
      <c r="H2178" s="119" t="s">
        <v>1678</v>
      </c>
      <c r="L2178" s="89">
        <v>43813</v>
      </c>
      <c r="O2178" s="55">
        <f t="shared" ca="1" si="836"/>
        <v>50</v>
      </c>
      <c r="P2178" s="55" t="str">
        <f t="shared" ca="1" si="837"/>
        <v>2019.12</v>
      </c>
      <c r="Q2178" s="1"/>
      <c r="R2178" s="1"/>
      <c r="S2178" s="1"/>
      <c r="T2178" s="1"/>
      <c r="U2178" s="1"/>
      <c r="V2178" s="1"/>
      <c r="W2178" s="1"/>
      <c r="X2178" s="1"/>
      <c r="Y2178" s="1"/>
    </row>
    <row r="2179" spans="2:25" hidden="1" x14ac:dyDescent="0.2">
      <c r="B2179" s="1" t="s">
        <v>1688</v>
      </c>
      <c r="C2179" s="1" t="s">
        <v>1688</v>
      </c>
      <c r="F2179" s="119" t="s">
        <v>1678</v>
      </c>
      <c r="G2179" s="119" t="s">
        <v>1678</v>
      </c>
      <c r="H2179" s="119" t="s">
        <v>1678</v>
      </c>
      <c r="L2179" s="89">
        <v>43814</v>
      </c>
      <c r="O2179" s="55">
        <f t="shared" ca="1" si="836"/>
        <v>51</v>
      </c>
      <c r="P2179" s="55" t="str">
        <f t="shared" ca="1" si="837"/>
        <v>2019.12</v>
      </c>
      <c r="Q2179" s="1"/>
      <c r="R2179" s="1"/>
      <c r="S2179" s="1"/>
      <c r="T2179" s="1"/>
      <c r="U2179" s="1"/>
      <c r="V2179" s="1"/>
      <c r="W2179" s="1"/>
      <c r="X2179" s="1"/>
      <c r="Y2179" s="1"/>
    </row>
    <row r="2180" spans="2:25" hidden="1" x14ac:dyDescent="0.2">
      <c r="B2180" s="1" t="s">
        <v>1688</v>
      </c>
      <c r="C2180" s="1" t="s">
        <v>1688</v>
      </c>
      <c r="F2180" s="119" t="s">
        <v>1678</v>
      </c>
      <c r="G2180" s="119" t="s">
        <v>1678</v>
      </c>
      <c r="H2180" s="119" t="s">
        <v>1678</v>
      </c>
      <c r="L2180" s="89">
        <v>43815</v>
      </c>
      <c r="O2180" s="55">
        <f t="shared" ca="1" si="836"/>
        <v>51</v>
      </c>
      <c r="P2180" s="55" t="str">
        <f t="shared" ca="1" si="837"/>
        <v>2019.12</v>
      </c>
      <c r="Q2180" s="1"/>
      <c r="R2180" s="1"/>
      <c r="S2180" s="1"/>
      <c r="T2180" s="1"/>
      <c r="U2180" s="1"/>
      <c r="V2180" s="1"/>
      <c r="W2180" s="1"/>
      <c r="X2180" s="1"/>
      <c r="Y2180" s="1"/>
    </row>
    <row r="2181" spans="2:25" hidden="1" x14ac:dyDescent="0.2">
      <c r="B2181" s="1" t="s">
        <v>1688</v>
      </c>
      <c r="C2181" s="1" t="s">
        <v>1688</v>
      </c>
      <c r="F2181" s="119" t="s">
        <v>1678</v>
      </c>
      <c r="G2181" s="119" t="s">
        <v>1678</v>
      </c>
      <c r="H2181" s="119" t="s">
        <v>1678</v>
      </c>
      <c r="L2181" s="89">
        <v>43816</v>
      </c>
      <c r="O2181" s="55">
        <f t="shared" ca="1" si="836"/>
        <v>51</v>
      </c>
      <c r="P2181" s="55" t="str">
        <f t="shared" ca="1" si="837"/>
        <v>2019.12</v>
      </c>
      <c r="Q2181" s="1"/>
      <c r="R2181" s="1"/>
      <c r="S2181" s="1"/>
      <c r="T2181" s="1"/>
      <c r="U2181" s="1"/>
      <c r="V2181" s="1"/>
      <c r="W2181" s="1"/>
      <c r="X2181" s="1"/>
      <c r="Y2181" s="1"/>
    </row>
    <row r="2182" spans="2:25" hidden="1" x14ac:dyDescent="0.2">
      <c r="B2182" s="1" t="s">
        <v>1688</v>
      </c>
      <c r="C2182" s="1" t="s">
        <v>1688</v>
      </c>
      <c r="F2182" s="119" t="s">
        <v>1678</v>
      </c>
      <c r="G2182" s="119" t="s">
        <v>1678</v>
      </c>
      <c r="H2182" s="119" t="s">
        <v>1678</v>
      </c>
      <c r="L2182" s="89">
        <v>43817</v>
      </c>
      <c r="O2182" s="55">
        <f t="shared" ca="1" si="836"/>
        <v>51</v>
      </c>
      <c r="P2182" s="55" t="str">
        <f t="shared" ca="1" si="837"/>
        <v>2019.12</v>
      </c>
      <c r="Q2182" s="1"/>
      <c r="R2182" s="1"/>
      <c r="S2182" s="1"/>
      <c r="T2182" s="1"/>
      <c r="U2182" s="1"/>
      <c r="V2182" s="1"/>
      <c r="W2182" s="1"/>
      <c r="X2182" s="1"/>
      <c r="Y2182" s="1"/>
    </row>
    <row r="2183" spans="2:25" hidden="1" x14ac:dyDescent="0.2">
      <c r="B2183" s="1" t="s">
        <v>1688</v>
      </c>
      <c r="C2183" s="1" t="s">
        <v>1688</v>
      </c>
      <c r="F2183" s="119" t="s">
        <v>1678</v>
      </c>
      <c r="G2183" s="119" t="s">
        <v>1678</v>
      </c>
      <c r="H2183" s="119" t="s">
        <v>1678</v>
      </c>
      <c r="L2183" s="89">
        <v>43818</v>
      </c>
      <c r="O2183" s="55">
        <f t="shared" ca="1" si="836"/>
        <v>51</v>
      </c>
      <c r="P2183" s="55" t="str">
        <f t="shared" ca="1" si="837"/>
        <v>2019.12</v>
      </c>
      <c r="Q2183" s="1"/>
      <c r="R2183" s="1"/>
      <c r="S2183" s="1"/>
      <c r="T2183" s="1"/>
      <c r="U2183" s="1"/>
      <c r="V2183" s="1"/>
      <c r="W2183" s="1"/>
      <c r="X2183" s="1"/>
      <c r="Y2183" s="1"/>
    </row>
    <row r="2184" spans="2:25" hidden="1" x14ac:dyDescent="0.2">
      <c r="B2184" s="1" t="s">
        <v>1688</v>
      </c>
      <c r="C2184" s="1" t="s">
        <v>1688</v>
      </c>
      <c r="F2184" s="119" t="s">
        <v>1678</v>
      </c>
      <c r="G2184" s="119" t="s">
        <v>1678</v>
      </c>
      <c r="H2184" s="119" t="s">
        <v>1678</v>
      </c>
      <c r="L2184" s="89">
        <v>43819</v>
      </c>
      <c r="O2184" s="55">
        <f t="shared" ca="1" si="836"/>
        <v>51</v>
      </c>
      <c r="P2184" s="55" t="str">
        <f t="shared" ca="1" si="837"/>
        <v>2019.12</v>
      </c>
      <c r="Q2184" s="1"/>
      <c r="R2184" s="1"/>
      <c r="S2184" s="1"/>
      <c r="T2184" s="1"/>
      <c r="U2184" s="1"/>
      <c r="V2184" s="1"/>
      <c r="W2184" s="1"/>
      <c r="X2184" s="1"/>
      <c r="Y2184" s="1"/>
    </row>
    <row r="2185" spans="2:25" hidden="1" x14ac:dyDescent="0.2">
      <c r="B2185" s="1" t="s">
        <v>1688</v>
      </c>
      <c r="C2185" s="1" t="s">
        <v>1688</v>
      </c>
      <c r="F2185" s="119" t="s">
        <v>1678</v>
      </c>
      <c r="G2185" s="119" t="s">
        <v>1678</v>
      </c>
      <c r="H2185" s="119" t="s">
        <v>1678</v>
      </c>
      <c r="L2185" s="89">
        <v>43820</v>
      </c>
      <c r="O2185" s="55">
        <f t="shared" ca="1" si="836"/>
        <v>51</v>
      </c>
      <c r="P2185" s="55" t="str">
        <f t="shared" ca="1" si="837"/>
        <v>2019.12</v>
      </c>
      <c r="Q2185" s="1"/>
      <c r="R2185" s="1"/>
      <c r="S2185" s="1"/>
      <c r="T2185" s="1"/>
      <c r="U2185" s="1"/>
      <c r="V2185" s="1"/>
      <c r="W2185" s="1"/>
      <c r="X2185" s="1"/>
      <c r="Y2185" s="1"/>
    </row>
    <row r="2186" spans="2:25" hidden="1" x14ac:dyDescent="0.2">
      <c r="B2186" s="1" t="s">
        <v>1688</v>
      </c>
      <c r="C2186" s="1" t="s">
        <v>1688</v>
      </c>
      <c r="F2186" s="119" t="s">
        <v>1678</v>
      </c>
      <c r="G2186" s="119" t="s">
        <v>1678</v>
      </c>
      <c r="H2186" s="119" t="s">
        <v>1678</v>
      </c>
      <c r="L2186" s="89">
        <v>43821</v>
      </c>
      <c r="O2186" s="55">
        <f t="shared" ca="1" si="836"/>
        <v>52</v>
      </c>
      <c r="P2186" s="55" t="str">
        <f t="shared" ca="1" si="837"/>
        <v>2019.12</v>
      </c>
      <c r="Q2186" s="1"/>
      <c r="R2186" s="1"/>
      <c r="S2186" s="1"/>
      <c r="T2186" s="1"/>
      <c r="U2186" s="1"/>
      <c r="V2186" s="1"/>
      <c r="W2186" s="1"/>
      <c r="X2186" s="1"/>
      <c r="Y2186" s="1"/>
    </row>
    <row r="2187" spans="2:25" hidden="1" x14ac:dyDescent="0.2">
      <c r="B2187" s="1" t="s">
        <v>1688</v>
      </c>
      <c r="C2187" s="1" t="s">
        <v>1688</v>
      </c>
      <c r="F2187" s="119" t="s">
        <v>1678</v>
      </c>
      <c r="G2187" s="119" t="s">
        <v>1678</v>
      </c>
      <c r="H2187" s="119" t="s">
        <v>1678</v>
      </c>
      <c r="L2187" s="89">
        <v>43822</v>
      </c>
      <c r="O2187" s="55">
        <f t="shared" ca="1" si="836"/>
        <v>52</v>
      </c>
      <c r="P2187" s="55" t="str">
        <f t="shared" ca="1" si="837"/>
        <v>2019.12</v>
      </c>
      <c r="Q2187" s="1"/>
      <c r="R2187" s="1"/>
      <c r="S2187" s="1"/>
      <c r="T2187" s="1"/>
      <c r="U2187" s="1"/>
      <c r="V2187" s="1"/>
      <c r="W2187" s="1"/>
      <c r="X2187" s="1"/>
      <c r="Y2187" s="1"/>
    </row>
    <row r="2188" spans="2:25" hidden="1" x14ac:dyDescent="0.2">
      <c r="B2188" s="1" t="s">
        <v>1688</v>
      </c>
      <c r="C2188" s="1" t="s">
        <v>1688</v>
      </c>
      <c r="F2188" s="119" t="s">
        <v>1678</v>
      </c>
      <c r="G2188" s="119" t="s">
        <v>1678</v>
      </c>
      <c r="H2188" s="119" t="s">
        <v>1678</v>
      </c>
      <c r="L2188" s="89">
        <v>43823</v>
      </c>
      <c r="O2188" s="55">
        <f t="shared" ca="1" si="836"/>
        <v>52</v>
      </c>
      <c r="P2188" s="55" t="str">
        <f t="shared" ca="1" si="837"/>
        <v>2019.12</v>
      </c>
      <c r="Q2188" s="1"/>
      <c r="R2188" s="1"/>
      <c r="S2188" s="1"/>
      <c r="T2188" s="1"/>
      <c r="U2188" s="1"/>
      <c r="V2188" s="1"/>
      <c r="W2188" s="1"/>
      <c r="X2188" s="1"/>
      <c r="Y2188" s="1"/>
    </row>
    <row r="2189" spans="2:25" hidden="1" x14ac:dyDescent="0.2">
      <c r="B2189" s="1" t="s">
        <v>1688</v>
      </c>
      <c r="C2189" s="1" t="s">
        <v>1688</v>
      </c>
      <c r="F2189" s="119" t="s">
        <v>1678</v>
      </c>
      <c r="G2189" s="119" t="s">
        <v>1678</v>
      </c>
      <c r="H2189" s="119" t="s">
        <v>1678</v>
      </c>
      <c r="L2189" s="89">
        <v>43824</v>
      </c>
      <c r="O2189" s="55">
        <f t="shared" ca="1" si="836"/>
        <v>52</v>
      </c>
      <c r="P2189" s="55" t="str">
        <f t="shared" ca="1" si="837"/>
        <v>2019.12</v>
      </c>
      <c r="Q2189" s="1"/>
      <c r="R2189" s="1"/>
      <c r="S2189" s="1"/>
      <c r="T2189" s="1"/>
      <c r="U2189" s="1"/>
      <c r="V2189" s="1"/>
      <c r="W2189" s="1"/>
      <c r="X2189" s="1"/>
      <c r="Y2189" s="1"/>
    </row>
    <row r="2190" spans="2:25" hidden="1" x14ac:dyDescent="0.2">
      <c r="B2190" s="1" t="s">
        <v>1688</v>
      </c>
      <c r="C2190" s="1" t="s">
        <v>1688</v>
      </c>
      <c r="F2190" s="119" t="s">
        <v>1678</v>
      </c>
      <c r="G2190" s="119" t="s">
        <v>1678</v>
      </c>
      <c r="H2190" s="119" t="s">
        <v>1678</v>
      </c>
      <c r="L2190" s="89">
        <v>43825</v>
      </c>
      <c r="O2190" s="55">
        <f t="shared" ca="1" si="836"/>
        <v>52</v>
      </c>
      <c r="P2190" s="55" t="str">
        <f t="shared" ca="1" si="837"/>
        <v>2019.12</v>
      </c>
      <c r="Q2190" s="1"/>
      <c r="R2190" s="1"/>
      <c r="S2190" s="1"/>
      <c r="T2190" s="1"/>
      <c r="U2190" s="1"/>
      <c r="V2190" s="1"/>
      <c r="W2190" s="1"/>
      <c r="X2190" s="1"/>
      <c r="Y2190" s="1"/>
    </row>
    <row r="2191" spans="2:25" hidden="1" x14ac:dyDescent="0.2">
      <c r="B2191" s="1" t="s">
        <v>1688</v>
      </c>
      <c r="C2191" s="1" t="s">
        <v>1688</v>
      </c>
      <c r="F2191" s="119" t="s">
        <v>1678</v>
      </c>
      <c r="G2191" s="119" t="s">
        <v>1678</v>
      </c>
      <c r="H2191" s="119" t="s">
        <v>1678</v>
      </c>
      <c r="L2191" s="89">
        <v>43826</v>
      </c>
      <c r="O2191" s="55">
        <f t="shared" ca="1" si="836"/>
        <v>52</v>
      </c>
      <c r="P2191" s="55" t="str">
        <f t="shared" ca="1" si="837"/>
        <v>2019.12</v>
      </c>
      <c r="Q2191" s="1"/>
      <c r="R2191" s="1"/>
      <c r="S2191" s="1"/>
      <c r="T2191" s="1"/>
      <c r="U2191" s="1"/>
      <c r="V2191" s="1"/>
      <c r="W2191" s="1"/>
      <c r="X2191" s="1"/>
      <c r="Y2191" s="1"/>
    </row>
    <row r="2192" spans="2:25" hidden="1" x14ac:dyDescent="0.2">
      <c r="B2192" s="1" t="s">
        <v>1688</v>
      </c>
      <c r="C2192" s="1" t="s">
        <v>1688</v>
      </c>
      <c r="F2192" s="119" t="s">
        <v>1678</v>
      </c>
      <c r="G2192" s="119" t="s">
        <v>1678</v>
      </c>
      <c r="H2192" s="119" t="s">
        <v>1678</v>
      </c>
      <c r="L2192" s="89">
        <v>43827</v>
      </c>
      <c r="O2192" s="55">
        <f t="shared" ca="1" si="836"/>
        <v>52</v>
      </c>
      <c r="P2192" s="55" t="str">
        <f t="shared" ca="1" si="837"/>
        <v>2019.12</v>
      </c>
      <c r="Q2192" s="1"/>
      <c r="R2192" s="1"/>
      <c r="S2192" s="1"/>
      <c r="T2192" s="1"/>
      <c r="U2192" s="1"/>
      <c r="V2192" s="1"/>
      <c r="W2192" s="1"/>
      <c r="X2192" s="1"/>
      <c r="Y2192" s="1"/>
    </row>
    <row r="2193" spans="2:25" hidden="1" x14ac:dyDescent="0.2">
      <c r="B2193" s="1" t="s">
        <v>1688</v>
      </c>
      <c r="C2193" s="1" t="s">
        <v>1688</v>
      </c>
      <c r="F2193" s="119" t="s">
        <v>1678</v>
      </c>
      <c r="G2193" s="119" t="s">
        <v>1678</v>
      </c>
      <c r="H2193" s="119" t="s">
        <v>1678</v>
      </c>
      <c r="L2193" s="89">
        <v>43828</v>
      </c>
      <c r="O2193" s="55">
        <f t="shared" ca="1" si="836"/>
        <v>53</v>
      </c>
      <c r="P2193" s="55" t="str">
        <f t="shared" ca="1" si="837"/>
        <v>2019.12</v>
      </c>
      <c r="Q2193" s="1"/>
      <c r="R2193" s="1"/>
      <c r="S2193" s="1"/>
      <c r="T2193" s="1"/>
      <c r="U2193" s="1"/>
      <c r="V2193" s="1"/>
      <c r="W2193" s="1"/>
      <c r="X2193" s="1"/>
      <c r="Y2193" s="1"/>
    </row>
    <row r="2194" spans="2:25" hidden="1" x14ac:dyDescent="0.2">
      <c r="B2194" s="1" t="s">
        <v>1688</v>
      </c>
      <c r="C2194" s="1" t="s">
        <v>1688</v>
      </c>
      <c r="F2194" s="119" t="s">
        <v>1678</v>
      </c>
      <c r="G2194" s="119" t="s">
        <v>1678</v>
      </c>
      <c r="H2194" s="119" t="s">
        <v>1678</v>
      </c>
      <c r="L2194" s="89">
        <v>43829</v>
      </c>
      <c r="O2194" s="55">
        <f t="shared" ca="1" si="836"/>
        <v>53</v>
      </c>
      <c r="P2194" s="55" t="str">
        <f t="shared" ca="1" si="837"/>
        <v>2019.12</v>
      </c>
      <c r="Q2194" s="1"/>
      <c r="R2194" s="1"/>
      <c r="S2194" s="1"/>
      <c r="T2194" s="1"/>
      <c r="U2194" s="1"/>
      <c r="V2194" s="1"/>
      <c r="W2194" s="1"/>
      <c r="X2194" s="1"/>
      <c r="Y2194" s="1"/>
    </row>
    <row r="2195" spans="2:25" hidden="1" x14ac:dyDescent="0.2">
      <c r="B2195" s="1" t="s">
        <v>1688</v>
      </c>
      <c r="C2195" s="1" t="s">
        <v>1688</v>
      </c>
      <c r="F2195" s="119" t="s">
        <v>1678</v>
      </c>
      <c r="G2195" s="119" t="s">
        <v>1678</v>
      </c>
      <c r="H2195" s="119" t="s">
        <v>1678</v>
      </c>
      <c r="L2195" s="89">
        <v>43830</v>
      </c>
      <c r="O2195" s="55">
        <f t="shared" ca="1" si="836"/>
        <v>53</v>
      </c>
      <c r="P2195" s="55" t="str">
        <f t="shared" ca="1" si="837"/>
        <v>2019.12</v>
      </c>
      <c r="Q2195" s="1"/>
      <c r="R2195" s="1"/>
      <c r="S2195" s="1"/>
      <c r="T2195" s="1"/>
      <c r="U2195" s="1"/>
      <c r="V2195" s="1"/>
      <c r="W2195" s="1"/>
      <c r="X2195" s="1"/>
      <c r="Y2195" s="1"/>
    </row>
  </sheetData>
  <conditionalFormatting sqref="U1 U1773:U1048576 U7:U30 U918:U919 U233:U294 U790:U892 U950:U952 U297:U298 U368:U420 U426:U432 U319:U338 U176:U179 U117 U729:U731 U954:U973 U181:U190 U605:U616 U674:U677 U192 U1099 U1120:U1121 U461:U484 U1126:U1170 U1104:U1118 U747:U749 U695:U697 U654:U672 U566:U573 U505:U531 U699:U718 U975:U1007 U422:U424 U544:U563 U1101:U1102 U896:U916 U679:U693 U575:U576 U491:U503 U720:U726 U119:U147 U340:U366 U1733:U1771 U578:U603 U149:U170 U300:U317 U194:U227 U32:U41 U930:U948 U540:U542 U1012:U1076 U921:U927 U442:U459 U44:U74 U533:U538 U434:U440 U733:U738 U1123:U1124 U751:U784 U1081:U1094 U79:U115 U618:U652">
    <cfRule type="cellIs" dxfId="3463" priority="3455" operator="equal">
      <formula>"EUR"</formula>
    </cfRule>
  </conditionalFormatting>
  <conditionalFormatting sqref="S672 S692 R404 R89 R691:R692 R440 R79 R259 R430 R12 R1044 R1773:T1804 R933 R28 R434 R735 R651 R710 R416 R32 R890:R892 R182 R216 R156 R503 R195 R113:R114 S859 R106 R190 R354 R394 R251 R808 R1118 R702:R703 R576 R605:R606 R315 R103 R924 R1111 R1049 R875:S875 R877:R878 R823:R824 R859:R860 R662 R446 R209:R210 R947:R948 R310 R324:S324 R234 R669:R672 R729:R730 R274:R275 R185 R56 R123:R124 R580 R319 R871 R300 R1026:R1029 R60 R1089 R957 R1105 R835 R455 R64 R658 R747 R572 R790:R791 R510:R511 R720:R721 R67:R68 R167:S168 R491 R496 R493:R494 R158:S158 R708 R368 R422 R793 R531 R817 R1033:S1033 R952:S952 R280:R282 R126:R128 R586 R1131 R373:R384 R131:R133 R724 R436 R1121 R991 R1091:R1093 R713 R459 R464 R305 R286:R290 R277:R278 R516:R529 R1036:S1042 R797:R806 R615:R616 R760 R764 R751 R955 R14 R963:R966 R358:R361 R588 R819 R826 R419 R590:R600 R950 R674:R675 R896 R1123 R768:R770 R776 R772 R774 R618">
    <cfRule type="cellIs" dxfId="3462" priority="3456" operator="greaterThan">
      <formula>0.1</formula>
    </cfRule>
  </conditionalFormatting>
  <conditionalFormatting sqref="T404 T89 T691:T692 S440:T440 T79 T259 T430 T12 T933 T28 S103:T103 T434 T735 T651 T710 T416 T32 T182 T216 T503 T195 S510:T510 T113:T114 T106 T190 T354 T394 T251 T808 T1118 T890:T892 T702:T703 S576:T576 T605:T606 S605 T315 T924 T1049 T875 T823:T824 T859:T860 T662 T290 T446 T209:T210 T947:T948 T310 T324 T531 T234 T669:T672 T729:T730 S274:T275 T185 T56 T123:T124 T580 T319 T511 T871 T300 T1026:T1029 T60 T1089 T957 T1105 T835 S455:T455 T64 S658:T658 T747 S751:T751 S572:T572 T790:T791 T720:T721 T67:T68 T167:T168 T491 T496 S493:T494 T516:T517 T586 T156 S708:T708 T368 T422 S793:T793 T877:T878 T817 T1033 T1044 T952 S280:T282 T126:T128 S1131:T1131 S373:T384 T588 S131:T133 T724 T436 T1121 T991 T1091:T1093 T713 S459:T459 S464:T464 S305:T305 S286:T289 S277:T278 S518:T529 T1036:T1042 S797:T806 S615:T616 T760 T764 T955 T14 T963:T966 T358:T361 T819 T826 T419 T158 S590:T600 T950 T674:T675 T896 T1123 S768:T770 S776:T776 S772:T772 S774:T774 S618:T618">
    <cfRule type="cellIs" dxfId="3461" priority="3454" operator="greaterThan">
      <formula>0</formula>
    </cfRule>
  </conditionalFormatting>
  <conditionalFormatting sqref="S1118">
    <cfRule type="cellIs" dxfId="3460" priority="3453" operator="greaterThan">
      <formula>0</formula>
    </cfRule>
  </conditionalFormatting>
  <conditionalFormatting sqref="S955">
    <cfRule type="cellIs" dxfId="3459" priority="3452" operator="greaterThan">
      <formula>0</formula>
    </cfRule>
  </conditionalFormatting>
  <conditionalFormatting sqref="S67">
    <cfRule type="cellIs" dxfId="3458" priority="3451" operator="greaterThan">
      <formula>0</formula>
    </cfRule>
  </conditionalFormatting>
  <conditionalFormatting sqref="S720">
    <cfRule type="cellIs" dxfId="3457" priority="3450" operator="greaterThan">
      <formula>0</formula>
    </cfRule>
  </conditionalFormatting>
  <conditionalFormatting sqref="S721">
    <cfRule type="cellIs" dxfId="3456" priority="3449" operator="greaterThan">
      <formula>0</formula>
    </cfRule>
  </conditionalFormatting>
  <conditionalFormatting sqref="S124">
    <cfRule type="cellIs" dxfId="3455" priority="3448" operator="greaterThan">
      <formula>0</formula>
    </cfRule>
  </conditionalFormatting>
  <conditionalFormatting sqref="S1123">
    <cfRule type="cellIs" dxfId="3454" priority="3447" operator="greaterThan">
      <formula>0</formula>
    </cfRule>
  </conditionalFormatting>
  <conditionalFormatting sqref="S419">
    <cfRule type="cellIs" dxfId="3453" priority="3446" operator="greaterThan">
      <formula>0</formula>
    </cfRule>
  </conditionalFormatting>
  <conditionalFormatting sqref="S422">
    <cfRule type="cellIs" dxfId="3452" priority="3444" operator="greaterThan">
      <formula>0</formula>
    </cfRule>
  </conditionalFormatting>
  <conditionalFormatting sqref="S404">
    <cfRule type="cellIs" dxfId="3451" priority="3445" operator="greaterThan">
      <formula>0</formula>
    </cfRule>
  </conditionalFormatting>
  <conditionalFormatting sqref="S503">
    <cfRule type="cellIs" dxfId="3450" priority="3443" operator="greaterThan">
      <formula>0</formula>
    </cfRule>
  </conditionalFormatting>
  <conditionalFormatting sqref="S817">
    <cfRule type="cellIs" dxfId="3449" priority="3442" operator="greaterThan">
      <formula>0</formula>
    </cfRule>
  </conditionalFormatting>
  <conditionalFormatting sqref="S823">
    <cfRule type="cellIs" dxfId="3448" priority="3441" operator="greaterThan">
      <formula>0</formula>
    </cfRule>
  </conditionalFormatting>
  <conditionalFormatting sqref="S12">
    <cfRule type="cellIs" dxfId="3447" priority="3440" operator="greaterThan">
      <formula>0</formula>
    </cfRule>
  </conditionalFormatting>
  <conditionalFormatting sqref="S434">
    <cfRule type="cellIs" dxfId="3446" priority="3439" operator="greaterThan">
      <formula>0</formula>
    </cfRule>
  </conditionalFormatting>
  <conditionalFormatting sqref="S28">
    <cfRule type="cellIs" dxfId="3445" priority="3438" operator="greaterThan">
      <formula>0</formula>
    </cfRule>
  </conditionalFormatting>
  <conditionalFormatting sqref="S60">
    <cfRule type="cellIs" dxfId="3444" priority="3437" operator="greaterThan">
      <formula>0</formula>
    </cfRule>
  </conditionalFormatting>
  <conditionalFormatting sqref="S586">
    <cfRule type="cellIs" dxfId="3443" priority="3436" operator="greaterThan">
      <formula>0</formula>
    </cfRule>
  </conditionalFormatting>
  <conditionalFormatting sqref="S511">
    <cfRule type="cellIs" dxfId="3442" priority="3435" operator="greaterThan">
      <formula>0</formula>
    </cfRule>
  </conditionalFormatting>
  <conditionalFormatting sqref="S68">
    <cfRule type="cellIs" dxfId="3441" priority="3434" operator="greaterThan">
      <formula>0</formula>
    </cfRule>
  </conditionalFormatting>
  <conditionalFormatting sqref="S957">
    <cfRule type="cellIs" dxfId="3440" priority="3433" operator="greaterThan">
      <formula>0</formula>
    </cfRule>
  </conditionalFormatting>
  <conditionalFormatting sqref="S531">
    <cfRule type="cellIs" dxfId="3439" priority="3432" operator="greaterThan">
      <formula>0</formula>
    </cfRule>
  </conditionalFormatting>
  <conditionalFormatting sqref="S209">
    <cfRule type="cellIs" dxfId="3438" priority="3431" operator="greaterThan">
      <formula>0</formula>
    </cfRule>
  </conditionalFormatting>
  <conditionalFormatting sqref="S883 S903">
    <cfRule type="cellIs" dxfId="3437" priority="3430" operator="greaterThan">
      <formula>0</formula>
    </cfRule>
  </conditionalFormatting>
  <conditionalFormatting sqref="S361">
    <cfRule type="cellIs" dxfId="3436" priority="3428" operator="greaterThan">
      <formula>0.1</formula>
    </cfRule>
  </conditionalFormatting>
  <conditionalFormatting sqref="S1092">
    <cfRule type="cellIs" dxfId="3435" priority="3429" operator="greaterThan">
      <formula>0</formula>
    </cfRule>
  </conditionalFormatting>
  <conditionalFormatting sqref="R881:R883 R903:R904 R967 R1055:R1057 R699 R686 R1059">
    <cfRule type="cellIs" dxfId="3434" priority="3427" operator="greaterThan">
      <formula>0.1</formula>
    </cfRule>
  </conditionalFormatting>
  <conditionalFormatting sqref="T881:T883 T903:T904 T967 T1055:T1057 T699 T686 T1059">
    <cfRule type="cellIs" dxfId="3433" priority="3426" operator="greaterThan">
      <formula>0</formula>
    </cfRule>
  </conditionalFormatting>
  <conditionalFormatting sqref="S190">
    <cfRule type="cellIs" dxfId="3432" priority="3425" operator="greaterThan">
      <formula>0</formula>
    </cfRule>
  </conditionalFormatting>
  <conditionalFormatting sqref="S126">
    <cfRule type="cellIs" dxfId="3431" priority="3424" operator="greaterThan">
      <formula>0</formula>
    </cfRule>
  </conditionalFormatting>
  <conditionalFormatting sqref="S686">
    <cfRule type="cellIs" dxfId="3430" priority="3423" operator="greaterThan">
      <formula>0.1</formula>
    </cfRule>
  </conditionalFormatting>
  <conditionalFormatting sqref="S671">
    <cfRule type="cellIs" dxfId="3429" priority="3422" operator="greaterThan">
      <formula>0.1</formula>
    </cfRule>
  </conditionalFormatting>
  <conditionalFormatting sqref="S114">
    <cfRule type="cellIs" dxfId="3428" priority="3421" operator="greaterThan">
      <formula>0</formula>
    </cfRule>
  </conditionalFormatting>
  <conditionalFormatting sqref="S156">
    <cfRule type="cellIs" dxfId="3427" priority="3420" operator="greaterThan">
      <formula>0</formula>
    </cfRule>
  </conditionalFormatting>
  <conditionalFormatting sqref="S924">
    <cfRule type="cellIs" dxfId="3426" priority="3419" operator="greaterThan">
      <formula>0.1</formula>
    </cfRule>
  </conditionalFormatting>
  <conditionalFormatting sqref="S747">
    <cfRule type="cellIs" dxfId="3425" priority="3418" operator="greaterThan">
      <formula>0</formula>
    </cfRule>
  </conditionalFormatting>
  <conditionalFormatting sqref="S669">
    <cfRule type="cellIs" dxfId="3424" priority="3417" operator="greaterThan">
      <formula>0.1</formula>
    </cfRule>
  </conditionalFormatting>
  <conditionalFormatting sqref="S699">
    <cfRule type="cellIs" dxfId="3423" priority="3416" operator="greaterThan">
      <formula>0</formula>
    </cfRule>
  </conditionalFormatting>
  <conditionalFormatting sqref="S1056">
    <cfRule type="cellIs" dxfId="3422" priority="3415" operator="greaterThan">
      <formula>0.1</formula>
    </cfRule>
  </conditionalFormatting>
  <conditionalFormatting sqref="S310">
    <cfRule type="cellIs" dxfId="3421" priority="3414" operator="greaterThan">
      <formula>0.1</formula>
    </cfRule>
  </conditionalFormatting>
  <conditionalFormatting sqref="S182">
    <cfRule type="cellIs" dxfId="3420" priority="3413" operator="greaterThan">
      <formula>0</formula>
    </cfRule>
  </conditionalFormatting>
  <conditionalFormatting sqref="S1091">
    <cfRule type="cellIs" dxfId="3419" priority="3411" operator="greaterThan">
      <formula>0</formula>
    </cfRule>
  </conditionalFormatting>
  <conditionalFormatting sqref="S216">
    <cfRule type="cellIs" dxfId="3418" priority="3412" operator="greaterThan">
      <formula>0</formula>
    </cfRule>
  </conditionalFormatting>
  <conditionalFormatting sqref="S79">
    <cfRule type="cellIs" dxfId="3417" priority="3410" operator="greaterThan">
      <formula>0</formula>
    </cfRule>
  </conditionalFormatting>
  <conditionalFormatting sqref="S1121">
    <cfRule type="cellIs" dxfId="3416" priority="3409" operator="greaterThan">
      <formula>0</formula>
    </cfRule>
  </conditionalFormatting>
  <conditionalFormatting sqref="S967">
    <cfRule type="cellIs" dxfId="3415" priority="3408" operator="greaterThan">
      <formula>0.1</formula>
    </cfRule>
  </conditionalFormatting>
  <conditionalFormatting sqref="S1055">
    <cfRule type="cellIs" dxfId="3414" priority="3407" operator="greaterThan">
      <formula>0.1</formula>
    </cfRule>
  </conditionalFormatting>
  <conditionalFormatting sqref="S580">
    <cfRule type="cellIs" dxfId="3413" priority="3406" operator="greaterThan">
      <formula>0</formula>
    </cfRule>
  </conditionalFormatting>
  <conditionalFormatting sqref="S670">
    <cfRule type="cellIs" dxfId="3412" priority="3405" operator="greaterThan">
      <formula>0.1</formula>
    </cfRule>
  </conditionalFormatting>
  <conditionalFormatting sqref="S713">
    <cfRule type="cellIs" dxfId="3411" priority="3404" operator="greaterThan">
      <formula>0</formula>
    </cfRule>
  </conditionalFormatting>
  <conditionalFormatting sqref="S1105">
    <cfRule type="cellIs" dxfId="3410" priority="3403" operator="greaterThan">
      <formula>0</formula>
    </cfRule>
  </conditionalFormatting>
  <conditionalFormatting sqref="S662">
    <cfRule type="cellIs" dxfId="3409" priority="3402" operator="greaterThan">
      <formula>0.1</formula>
    </cfRule>
  </conditionalFormatting>
  <conditionalFormatting sqref="S89">
    <cfRule type="cellIs" dxfId="3408" priority="3401" operator="greaterThan">
      <formula>0</formula>
    </cfRule>
  </conditionalFormatting>
  <conditionalFormatting sqref="S675">
    <cfRule type="cellIs" dxfId="3407" priority="3400" operator="greaterThan">
      <formula>0.1</formula>
    </cfRule>
  </conditionalFormatting>
  <conditionalFormatting sqref="S710">
    <cfRule type="cellIs" dxfId="3406" priority="3399" operator="greaterThan">
      <formula>0</formula>
    </cfRule>
  </conditionalFormatting>
  <conditionalFormatting sqref="S1059">
    <cfRule type="cellIs" dxfId="3405" priority="3398" operator="greaterThan">
      <formula>0.1</formula>
    </cfRule>
  </conditionalFormatting>
  <conditionalFormatting sqref="S691">
    <cfRule type="cellIs" dxfId="3404" priority="3397" operator="greaterThan">
      <formula>0</formula>
    </cfRule>
  </conditionalFormatting>
  <conditionalFormatting sqref="S354">
    <cfRule type="cellIs" dxfId="3403" priority="3396" operator="greaterThan">
      <formula>0</formula>
    </cfRule>
  </conditionalFormatting>
  <conditionalFormatting sqref="S14">
    <cfRule type="cellIs" dxfId="3402" priority="3395" operator="greaterThan">
      <formula>0</formula>
    </cfRule>
  </conditionalFormatting>
  <conditionalFormatting sqref="S446">
    <cfRule type="cellIs" dxfId="3401" priority="3394" operator="greaterThan">
      <formula>0</formula>
    </cfRule>
  </conditionalFormatting>
  <conditionalFormatting sqref="S588">
    <cfRule type="cellIs" dxfId="3400" priority="3393" operator="greaterThan">
      <formula>0</formula>
    </cfRule>
  </conditionalFormatting>
  <conditionalFormatting sqref="S735">
    <cfRule type="cellIs" dxfId="3399" priority="3392" operator="greaterThan">
      <formula>0</formula>
    </cfRule>
  </conditionalFormatting>
  <conditionalFormatting sqref="S871">
    <cfRule type="cellIs" dxfId="3398" priority="3391" operator="greaterThan">
      <formula>0</formula>
    </cfRule>
  </conditionalFormatting>
  <conditionalFormatting sqref="S234">
    <cfRule type="cellIs" dxfId="3397" priority="3390" operator="greaterThan">
      <formula>0</formula>
    </cfRule>
  </conditionalFormatting>
  <conditionalFormatting sqref="S358">
    <cfRule type="cellIs" dxfId="3396" priority="3389" operator="greaterThan">
      <formula>0.1</formula>
    </cfRule>
  </conditionalFormatting>
  <conditionalFormatting sqref="S56">
    <cfRule type="cellIs" dxfId="3395" priority="3388" operator="greaterThan">
      <formula>0</formula>
    </cfRule>
  </conditionalFormatting>
  <conditionalFormatting sqref="S32">
    <cfRule type="cellIs" dxfId="3394" priority="3387" operator="greaterThan">
      <formula>0</formula>
    </cfRule>
  </conditionalFormatting>
  <conditionalFormatting sqref="S315">
    <cfRule type="cellIs" dxfId="3393" priority="3386" operator="greaterThan">
      <formula>0.1</formula>
    </cfRule>
  </conditionalFormatting>
  <conditionalFormatting sqref="S651">
    <cfRule type="cellIs" dxfId="3392" priority="3385" operator="greaterThan">
      <formula>0</formula>
    </cfRule>
  </conditionalFormatting>
  <conditionalFormatting sqref="S729">
    <cfRule type="cellIs" dxfId="3391" priority="3384" operator="greaterThan">
      <formula>0</formula>
    </cfRule>
  </conditionalFormatting>
  <conditionalFormatting sqref="S127">
    <cfRule type="cellIs" dxfId="3390" priority="3383" operator="greaterThan">
      <formula>0</formula>
    </cfRule>
  </conditionalFormatting>
  <conditionalFormatting sqref="S436">
    <cfRule type="cellIs" dxfId="3389" priority="3382" operator="greaterThan">
      <formula>0</formula>
    </cfRule>
  </conditionalFormatting>
  <conditionalFormatting sqref="S878">
    <cfRule type="cellIs" dxfId="3388" priority="3381" operator="greaterThan">
      <formula>0</formula>
    </cfRule>
  </conditionalFormatting>
  <conditionalFormatting sqref="S360">
    <cfRule type="cellIs" dxfId="3387" priority="3380" operator="greaterThan">
      <formula>0.1</formula>
    </cfRule>
  </conditionalFormatting>
  <conditionalFormatting sqref="S430">
    <cfRule type="cellIs" dxfId="3386" priority="3379" operator="greaterThan">
      <formula>0</formula>
    </cfRule>
  </conditionalFormatting>
  <conditionalFormatting sqref="S106">
    <cfRule type="cellIs" dxfId="3385" priority="3378" operator="greaterThan">
      <formula>0</formula>
    </cfRule>
  </conditionalFormatting>
  <conditionalFormatting sqref="S1089">
    <cfRule type="cellIs" dxfId="3384" priority="3377" operator="greaterThan">
      <formula>0.1</formula>
    </cfRule>
  </conditionalFormatting>
  <conditionalFormatting sqref="S890">
    <cfRule type="cellIs" dxfId="3383" priority="3376" operator="greaterThan">
      <formula>0</formula>
    </cfRule>
  </conditionalFormatting>
  <conditionalFormatting sqref="S891">
    <cfRule type="cellIs" dxfId="3382" priority="3375" operator="greaterThan">
      <formula>0</formula>
    </cfRule>
  </conditionalFormatting>
  <conditionalFormatting sqref="S359">
    <cfRule type="cellIs" dxfId="3381" priority="3374" operator="greaterThan">
      <formula>0.1</formula>
    </cfRule>
  </conditionalFormatting>
  <conditionalFormatting sqref="S185">
    <cfRule type="cellIs" dxfId="3380" priority="3373" operator="greaterThan">
      <formula>0</formula>
    </cfRule>
  </conditionalFormatting>
  <conditionalFormatting sqref="S128">
    <cfRule type="cellIs" dxfId="3379" priority="3372" operator="greaterThan">
      <formula>0</formula>
    </cfRule>
  </conditionalFormatting>
  <conditionalFormatting sqref="S516">
    <cfRule type="cellIs" dxfId="3378" priority="3371" operator="greaterThan">
      <formula>0</formula>
    </cfRule>
  </conditionalFormatting>
  <conditionalFormatting sqref="S877">
    <cfRule type="cellIs" dxfId="3377" priority="3370" operator="greaterThan">
      <formula>0.1</formula>
    </cfRule>
  </conditionalFormatting>
  <conditionalFormatting sqref="S1044">
    <cfRule type="cellIs" dxfId="3376" priority="3369" operator="greaterThan">
      <formula>0.1</formula>
    </cfRule>
  </conditionalFormatting>
  <conditionalFormatting sqref="S123">
    <cfRule type="cellIs" dxfId="3375" priority="3368" operator="greaterThan">
      <formula>0</formula>
    </cfRule>
  </conditionalFormatting>
  <conditionalFormatting sqref="S290">
    <cfRule type="cellIs" dxfId="3374" priority="3367" operator="greaterThan">
      <formula>0</formula>
    </cfRule>
  </conditionalFormatting>
  <conditionalFormatting sqref="S904">
    <cfRule type="cellIs" dxfId="3373" priority="3366" operator="greaterThan">
      <formula>0</formula>
    </cfRule>
  </conditionalFormatting>
  <conditionalFormatting sqref="S394">
    <cfRule type="cellIs" dxfId="3372" priority="3365" operator="greaterThan">
      <formula>0</formula>
    </cfRule>
  </conditionalFormatting>
  <conditionalFormatting sqref="S606">
    <cfRule type="cellIs" dxfId="3371" priority="3364" operator="greaterThan">
      <formula>0</formula>
    </cfRule>
  </conditionalFormatting>
  <conditionalFormatting sqref="S416">
    <cfRule type="cellIs" dxfId="3370" priority="3363" operator="greaterThan">
      <formula>0</formula>
    </cfRule>
  </conditionalFormatting>
  <conditionalFormatting sqref="S702">
    <cfRule type="cellIs" dxfId="3369" priority="3362" operator="greaterThan">
      <formula>0</formula>
    </cfRule>
  </conditionalFormatting>
  <conditionalFormatting sqref="S259">
    <cfRule type="cellIs" dxfId="3368" priority="3361" operator="greaterThan">
      <formula>0</formula>
    </cfRule>
  </conditionalFormatting>
  <conditionalFormatting sqref="S730">
    <cfRule type="cellIs" dxfId="3367" priority="3360" operator="greaterThan">
      <formula>0</formula>
    </cfRule>
  </conditionalFormatting>
  <conditionalFormatting sqref="S1057">
    <cfRule type="cellIs" dxfId="3366" priority="3359" operator="greaterThan">
      <formula>0.1</formula>
    </cfRule>
  </conditionalFormatting>
  <conditionalFormatting sqref="S674">
    <cfRule type="cellIs" dxfId="3365" priority="3358" operator="greaterThan">
      <formula>0.1</formula>
    </cfRule>
  </conditionalFormatting>
  <conditionalFormatting sqref="S1049">
    <cfRule type="cellIs" dxfId="3364" priority="3357" operator="greaterThan">
      <formula>0.1</formula>
    </cfRule>
  </conditionalFormatting>
  <conditionalFormatting sqref="S950">
    <cfRule type="cellIs" dxfId="3363" priority="3356" operator="greaterThan">
      <formula>0</formula>
    </cfRule>
  </conditionalFormatting>
  <conditionalFormatting sqref="S113">
    <cfRule type="cellIs" dxfId="3362" priority="3355" operator="greaterThan">
      <formula>0</formula>
    </cfRule>
  </conditionalFormatting>
  <conditionalFormatting sqref="S1111">
    <cfRule type="cellIs" dxfId="3361" priority="3354" operator="greaterThan">
      <formula>0</formula>
    </cfRule>
  </conditionalFormatting>
  <conditionalFormatting sqref="S496">
    <cfRule type="cellIs" dxfId="3360" priority="3353" operator="greaterThan">
      <formula>0</formula>
    </cfRule>
  </conditionalFormatting>
  <conditionalFormatting sqref="S491">
    <cfRule type="cellIs" dxfId="3359" priority="3352" operator="greaterThan">
      <formula>0</formula>
    </cfRule>
  </conditionalFormatting>
  <conditionalFormatting sqref="S195">
    <cfRule type="cellIs" dxfId="3358" priority="3351" operator="greaterThan">
      <formula>0</formula>
    </cfRule>
  </conditionalFormatting>
  <conditionalFormatting sqref="S210">
    <cfRule type="cellIs" dxfId="3357" priority="3350" operator="greaterThan">
      <formula>0</formula>
    </cfRule>
  </conditionalFormatting>
  <conditionalFormatting sqref="S703">
    <cfRule type="cellIs" dxfId="3356" priority="3349" operator="greaterThan">
      <formula>0</formula>
    </cfRule>
  </conditionalFormatting>
  <conditionalFormatting sqref="S760">
    <cfRule type="cellIs" dxfId="3355" priority="3348" operator="greaterThan">
      <formula>0.1</formula>
    </cfRule>
  </conditionalFormatting>
  <conditionalFormatting sqref="S764">
    <cfRule type="cellIs" dxfId="3354" priority="3347" operator="greaterThan">
      <formula>0.1</formula>
    </cfRule>
  </conditionalFormatting>
  <conditionalFormatting sqref="S933">
    <cfRule type="cellIs" dxfId="3353" priority="3346" operator="greaterThan">
      <formula>0.1</formula>
    </cfRule>
  </conditionalFormatting>
  <conditionalFormatting sqref="S1026">
    <cfRule type="cellIs" dxfId="3352" priority="3345" operator="greaterThan">
      <formula>0.1</formula>
    </cfRule>
  </conditionalFormatting>
  <conditionalFormatting sqref="S1027">
    <cfRule type="cellIs" dxfId="3351" priority="3344" operator="greaterThan">
      <formula>0.1</formula>
    </cfRule>
  </conditionalFormatting>
  <conditionalFormatting sqref="S1028">
    <cfRule type="cellIs" dxfId="3350" priority="3343" operator="greaterThan">
      <formula>0.1</formula>
    </cfRule>
  </conditionalFormatting>
  <conditionalFormatting sqref="S1029">
    <cfRule type="cellIs" dxfId="3349" priority="3342" operator="greaterThan">
      <formula>0.1</formula>
    </cfRule>
  </conditionalFormatting>
  <conditionalFormatting sqref="S64">
    <cfRule type="cellIs" dxfId="3348" priority="3341" operator="greaterThan">
      <formula>0</formula>
    </cfRule>
  </conditionalFormatting>
  <conditionalFormatting sqref="S251">
    <cfRule type="cellIs" dxfId="3347" priority="3340" operator="greaterThan">
      <formula>0</formula>
    </cfRule>
  </conditionalFormatting>
  <conditionalFormatting sqref="S300">
    <cfRule type="cellIs" dxfId="3346" priority="3339" operator="greaterThan">
      <formula>0</formula>
    </cfRule>
  </conditionalFormatting>
  <conditionalFormatting sqref="S517">
    <cfRule type="cellIs" dxfId="3345" priority="3338" operator="greaterThan">
      <formula>0</formula>
    </cfRule>
  </conditionalFormatting>
  <conditionalFormatting sqref="S724">
    <cfRule type="cellIs" dxfId="3344" priority="3337" operator="greaterThan">
      <formula>0</formula>
    </cfRule>
  </conditionalFormatting>
  <conditionalFormatting sqref="S808">
    <cfRule type="cellIs" dxfId="3343" priority="3336" operator="greaterThan">
      <formula>0</formula>
    </cfRule>
  </conditionalFormatting>
  <conditionalFormatting sqref="S319">
    <cfRule type="cellIs" dxfId="3342" priority="3335" operator="greaterThan">
      <formula>0.1</formula>
    </cfRule>
  </conditionalFormatting>
  <conditionalFormatting sqref="S1093">
    <cfRule type="cellIs" dxfId="3341" priority="3334" operator="greaterThan">
      <formula>0</formula>
    </cfRule>
  </conditionalFormatting>
  <conditionalFormatting sqref="S368">
    <cfRule type="cellIs" dxfId="3340" priority="3333" operator="greaterThan">
      <formula>0</formula>
    </cfRule>
  </conditionalFormatting>
  <conditionalFormatting sqref="S819">
    <cfRule type="cellIs" dxfId="3339" priority="3332" operator="greaterThan">
      <formula>0.1</formula>
    </cfRule>
  </conditionalFormatting>
  <conditionalFormatting sqref="S824">
    <cfRule type="cellIs" dxfId="3338" priority="3331" operator="greaterThan">
      <formula>0</formula>
    </cfRule>
  </conditionalFormatting>
  <conditionalFormatting sqref="S835">
    <cfRule type="cellIs" dxfId="3337" priority="3330" operator="greaterThan">
      <formula>0.1</formula>
    </cfRule>
  </conditionalFormatting>
  <conditionalFormatting sqref="S405">
    <cfRule type="cellIs" dxfId="3336" priority="3323" operator="greaterThan">
      <formula>0</formula>
    </cfRule>
  </conditionalFormatting>
  <conditionalFormatting sqref="S860">
    <cfRule type="cellIs" dxfId="3335" priority="3329" operator="greaterThan">
      <formula>0.1</formula>
    </cfRule>
  </conditionalFormatting>
  <conditionalFormatting sqref="R181">
    <cfRule type="cellIs" dxfId="3334" priority="3328" operator="greaterThan">
      <formula>0.1</formula>
    </cfRule>
  </conditionalFormatting>
  <conditionalFormatting sqref="T181">
    <cfRule type="cellIs" dxfId="3333" priority="3327" operator="greaterThan">
      <formula>0</formula>
    </cfRule>
  </conditionalFormatting>
  <conditionalFormatting sqref="S181">
    <cfRule type="cellIs" dxfId="3332" priority="3326" operator="greaterThan">
      <formula>0</formula>
    </cfRule>
  </conditionalFormatting>
  <conditionalFormatting sqref="R405">
    <cfRule type="cellIs" dxfId="3331" priority="3325" operator="greaterThan">
      <formula>0.1</formula>
    </cfRule>
  </conditionalFormatting>
  <conditionalFormatting sqref="T405">
    <cfRule type="cellIs" dxfId="3330" priority="3324" operator="greaterThan">
      <formula>0</formula>
    </cfRule>
  </conditionalFormatting>
  <conditionalFormatting sqref="S879">
    <cfRule type="cellIs" dxfId="3329" priority="3322" operator="greaterThan">
      <formula>0</formula>
    </cfRule>
  </conditionalFormatting>
  <conditionalFormatting sqref="R879">
    <cfRule type="cellIs" dxfId="3328" priority="3321" operator="greaterThan">
      <formula>0.1</formula>
    </cfRule>
  </conditionalFormatting>
  <conditionalFormatting sqref="T879">
    <cfRule type="cellIs" dxfId="3327" priority="3320" operator="greaterThan">
      <formula>0</formula>
    </cfRule>
  </conditionalFormatting>
  <conditionalFormatting sqref="R898">
    <cfRule type="cellIs" dxfId="3326" priority="3319" operator="greaterThan">
      <formula>0.1</formula>
    </cfRule>
  </conditionalFormatting>
  <conditionalFormatting sqref="T898">
    <cfRule type="cellIs" dxfId="3325" priority="3318" operator="greaterThan">
      <formula>0</formula>
    </cfRule>
  </conditionalFormatting>
  <conditionalFormatting sqref="S1053">
    <cfRule type="cellIs" dxfId="3324" priority="3315" operator="greaterThan">
      <formula>0.1</formula>
    </cfRule>
  </conditionalFormatting>
  <conditionalFormatting sqref="R1053">
    <cfRule type="cellIs" dxfId="3323" priority="3317" operator="greaterThan">
      <formula>0.1</formula>
    </cfRule>
  </conditionalFormatting>
  <conditionalFormatting sqref="T1053">
    <cfRule type="cellIs" dxfId="3322" priority="3316" operator="greaterThan">
      <formula>0</formula>
    </cfRule>
  </conditionalFormatting>
  <conditionalFormatting sqref="R693">
    <cfRule type="cellIs" dxfId="3321" priority="3313" operator="greaterThan">
      <formula>0.1</formula>
    </cfRule>
  </conditionalFormatting>
  <conditionalFormatting sqref="S693">
    <cfRule type="cellIs" dxfId="3320" priority="3314" operator="greaterThan">
      <formula>0.1</formula>
    </cfRule>
  </conditionalFormatting>
  <conditionalFormatting sqref="T693">
    <cfRule type="cellIs" dxfId="3319" priority="3312" operator="greaterThan">
      <formula>0</formula>
    </cfRule>
  </conditionalFormatting>
  <conditionalFormatting sqref="S1075">
    <cfRule type="cellIs" dxfId="3318" priority="3311" operator="greaterThan">
      <formula>0.1</formula>
    </cfRule>
  </conditionalFormatting>
  <conditionalFormatting sqref="R1075">
    <cfRule type="cellIs" dxfId="3317" priority="3310" operator="greaterThan">
      <formula>0.1</formula>
    </cfRule>
  </conditionalFormatting>
  <conditionalFormatting sqref="T1075">
    <cfRule type="cellIs" dxfId="3316" priority="3309" operator="greaterThan">
      <formula>0</formula>
    </cfRule>
  </conditionalFormatting>
  <conditionalFormatting sqref="R439">
    <cfRule type="cellIs" dxfId="3315" priority="3308" operator="greaterThan">
      <formula>0.1</formula>
    </cfRule>
  </conditionalFormatting>
  <conditionalFormatting sqref="T439">
    <cfRule type="cellIs" dxfId="3314" priority="3307" operator="greaterThan">
      <formula>0</formula>
    </cfRule>
  </conditionalFormatting>
  <conditionalFormatting sqref="S439">
    <cfRule type="cellIs" dxfId="3313" priority="3306" operator="greaterThan">
      <formula>0</formula>
    </cfRule>
  </conditionalFormatting>
  <conditionalFormatting sqref="R970">
    <cfRule type="cellIs" dxfId="3312" priority="3305" operator="greaterThan">
      <formula>0.1</formula>
    </cfRule>
  </conditionalFormatting>
  <conditionalFormatting sqref="T970">
    <cfRule type="cellIs" dxfId="3311" priority="3304" operator="greaterThan">
      <formula>0</formula>
    </cfRule>
  </conditionalFormatting>
  <conditionalFormatting sqref="S970">
    <cfRule type="cellIs" dxfId="3310" priority="3303" operator="greaterThan">
      <formula>0.1</formula>
    </cfRule>
  </conditionalFormatting>
  <conditionalFormatting sqref="R424">
    <cfRule type="cellIs" dxfId="3309" priority="3302" operator="greaterThan">
      <formula>0.1</formula>
    </cfRule>
  </conditionalFormatting>
  <conditionalFormatting sqref="T424">
    <cfRule type="cellIs" dxfId="3308" priority="3301" operator="greaterThan">
      <formula>0</formula>
    </cfRule>
  </conditionalFormatting>
  <conditionalFormatting sqref="S424">
    <cfRule type="cellIs" dxfId="3307" priority="3300" operator="greaterThan">
      <formula>0</formula>
    </cfRule>
  </conditionalFormatting>
  <conditionalFormatting sqref="R1114">
    <cfRule type="cellIs" dxfId="3306" priority="3299" operator="greaterThan">
      <formula>0.1</formula>
    </cfRule>
  </conditionalFormatting>
  <conditionalFormatting sqref="S1114">
    <cfRule type="cellIs" dxfId="3305" priority="3298" operator="greaterThan">
      <formula>0</formula>
    </cfRule>
  </conditionalFormatting>
  <conditionalFormatting sqref="T357">
    <cfRule type="cellIs" dxfId="3304" priority="3296" operator="greaterThan">
      <formula>0</formula>
    </cfRule>
  </conditionalFormatting>
  <conditionalFormatting sqref="R357">
    <cfRule type="cellIs" dxfId="3303" priority="3297" operator="greaterThan">
      <formula>0.1</formula>
    </cfRule>
  </conditionalFormatting>
  <conditionalFormatting sqref="S357">
    <cfRule type="cellIs" dxfId="3302" priority="3295" operator="greaterThan">
      <formula>0</formula>
    </cfRule>
  </conditionalFormatting>
  <conditionalFormatting sqref="R685">
    <cfRule type="cellIs" dxfId="3301" priority="3294" operator="greaterThan">
      <formula>0.1</formula>
    </cfRule>
  </conditionalFormatting>
  <conditionalFormatting sqref="T685">
    <cfRule type="cellIs" dxfId="3300" priority="3293" operator="greaterThan">
      <formula>0</formula>
    </cfRule>
  </conditionalFormatting>
  <conditionalFormatting sqref="S685">
    <cfRule type="cellIs" dxfId="3299" priority="3292" operator="greaterThan">
      <formula>0.1</formula>
    </cfRule>
  </conditionalFormatting>
  <conditionalFormatting sqref="R927">
    <cfRule type="cellIs" dxfId="3298" priority="3291" operator="greaterThan">
      <formula>0.1</formula>
    </cfRule>
  </conditionalFormatting>
  <conditionalFormatting sqref="T927">
    <cfRule type="cellIs" dxfId="3297" priority="3290" operator="greaterThan">
      <formula>0</formula>
    </cfRule>
  </conditionalFormatting>
  <conditionalFormatting sqref="S927">
    <cfRule type="cellIs" dxfId="3296" priority="3289" operator="greaterThan">
      <formula>0.1</formula>
    </cfRule>
  </conditionalFormatting>
  <conditionalFormatting sqref="R886">
    <cfRule type="cellIs" dxfId="3295" priority="3288" operator="greaterThan">
      <formula>0.1</formula>
    </cfRule>
  </conditionalFormatting>
  <conditionalFormatting sqref="T886">
    <cfRule type="cellIs" dxfId="3294" priority="3287" operator="greaterThan">
      <formula>0</formula>
    </cfRule>
  </conditionalFormatting>
  <conditionalFormatting sqref="S886">
    <cfRule type="cellIs" dxfId="3293" priority="3286" operator="greaterThan">
      <formula>0</formula>
    </cfRule>
  </conditionalFormatting>
  <conditionalFormatting sqref="R90">
    <cfRule type="cellIs" dxfId="3292" priority="3285" operator="greaterThan">
      <formula>0.1</formula>
    </cfRule>
  </conditionalFormatting>
  <conditionalFormatting sqref="T90">
    <cfRule type="cellIs" dxfId="3291" priority="3284" operator="greaterThan">
      <formula>0</formula>
    </cfRule>
  </conditionalFormatting>
  <conditionalFormatting sqref="S90">
    <cfRule type="cellIs" dxfId="3290" priority="3283" operator="greaterThan">
      <formula>0</formula>
    </cfRule>
  </conditionalFormatting>
  <conditionalFormatting sqref="R6">
    <cfRule type="cellIs" dxfId="3289" priority="3282" operator="greaterThan">
      <formula>0.1</formula>
    </cfRule>
  </conditionalFormatting>
  <conditionalFormatting sqref="T6">
    <cfRule type="cellIs" dxfId="3288" priority="3281" operator="greaterThan">
      <formula>0</formula>
    </cfRule>
  </conditionalFormatting>
  <conditionalFormatting sqref="S6">
    <cfRule type="cellIs" dxfId="3287" priority="3280" operator="greaterThan">
      <formula>0</formula>
    </cfRule>
  </conditionalFormatting>
  <conditionalFormatting sqref="R972">
    <cfRule type="cellIs" dxfId="3286" priority="3279" operator="greaterThan">
      <formula>0.1</formula>
    </cfRule>
  </conditionalFormatting>
  <conditionalFormatting sqref="T972">
    <cfRule type="cellIs" dxfId="3285" priority="3278" operator="greaterThan">
      <formula>0</formula>
    </cfRule>
  </conditionalFormatting>
  <conditionalFormatting sqref="S972">
    <cfRule type="cellIs" dxfId="3284" priority="3277" operator="greaterThan">
      <formula>0.1</formula>
    </cfRule>
  </conditionalFormatting>
  <conditionalFormatting sqref="R443">
    <cfRule type="cellIs" dxfId="3283" priority="3276" operator="greaterThan">
      <formula>0.1</formula>
    </cfRule>
  </conditionalFormatting>
  <conditionalFormatting sqref="S443:T443">
    <cfRule type="cellIs" dxfId="3282" priority="3275" operator="greaterThan">
      <formula>0</formula>
    </cfRule>
  </conditionalFormatting>
  <conditionalFormatting sqref="R753">
    <cfRule type="cellIs" dxfId="3281" priority="3274" operator="greaterThan">
      <formula>0.1</formula>
    </cfRule>
  </conditionalFormatting>
  <conditionalFormatting sqref="T753">
    <cfRule type="cellIs" dxfId="3280" priority="3273" operator="greaterThan">
      <formula>0</formula>
    </cfRule>
  </conditionalFormatting>
  <conditionalFormatting sqref="S753">
    <cfRule type="cellIs" dxfId="3279" priority="3272" operator="greaterThan">
      <formula>0</formula>
    </cfRule>
  </conditionalFormatting>
  <conditionalFormatting sqref="R538">
    <cfRule type="cellIs" dxfId="3278" priority="3271" operator="greaterThan">
      <formula>0.1</formula>
    </cfRule>
  </conditionalFormatting>
  <conditionalFormatting sqref="T538">
    <cfRule type="cellIs" dxfId="3277" priority="3270" operator="greaterThan">
      <formula>0</formula>
    </cfRule>
  </conditionalFormatting>
  <conditionalFormatting sqref="S538">
    <cfRule type="cellIs" dxfId="3276" priority="3269" operator="greaterThan">
      <formula>0</formula>
    </cfRule>
  </conditionalFormatting>
  <conditionalFormatting sqref="R27">
    <cfRule type="cellIs" dxfId="3275" priority="3268" operator="greaterThan">
      <formula>0.1</formula>
    </cfRule>
  </conditionalFormatting>
  <conditionalFormatting sqref="T27">
    <cfRule type="cellIs" dxfId="3274" priority="3267" operator="greaterThan">
      <formula>0</formula>
    </cfRule>
  </conditionalFormatting>
  <conditionalFormatting sqref="S27">
    <cfRule type="cellIs" dxfId="3273" priority="3266" operator="greaterThan">
      <formula>0</formula>
    </cfRule>
  </conditionalFormatting>
  <conditionalFormatting sqref="R946">
    <cfRule type="cellIs" dxfId="3272" priority="3265" operator="greaterThan">
      <formula>0.1</formula>
    </cfRule>
  </conditionalFormatting>
  <conditionalFormatting sqref="T946">
    <cfRule type="cellIs" dxfId="3271" priority="3264" operator="greaterThan">
      <formula>0</formula>
    </cfRule>
  </conditionalFormatting>
  <conditionalFormatting sqref="S946">
    <cfRule type="cellIs" dxfId="3270" priority="3263" operator="greaterThan">
      <formula>0.1</formula>
    </cfRule>
  </conditionalFormatting>
  <conditionalFormatting sqref="R907">
    <cfRule type="cellIs" dxfId="3269" priority="3262" operator="greaterThan">
      <formula>0.1</formula>
    </cfRule>
  </conditionalFormatting>
  <conditionalFormatting sqref="T907">
    <cfRule type="cellIs" dxfId="3268" priority="3261" operator="greaterThan">
      <formula>0</formula>
    </cfRule>
  </conditionalFormatting>
  <conditionalFormatting sqref="S907">
    <cfRule type="cellIs" dxfId="3267" priority="3260" operator="greaterThan">
      <formula>0</formula>
    </cfRule>
  </conditionalFormatting>
  <conditionalFormatting sqref="S1076">
    <cfRule type="cellIs" dxfId="3266" priority="3259" operator="greaterThan">
      <formula>0.1</formula>
    </cfRule>
  </conditionalFormatting>
  <conditionalFormatting sqref="R1076">
    <cfRule type="cellIs" dxfId="3265" priority="3258" operator="greaterThan">
      <formula>0.1</formula>
    </cfRule>
  </conditionalFormatting>
  <conditionalFormatting sqref="T1076">
    <cfRule type="cellIs" dxfId="3264" priority="3257" operator="greaterThan">
      <formula>0</formula>
    </cfRule>
  </conditionalFormatting>
  <conditionalFormatting sqref="S1081">
    <cfRule type="cellIs" dxfId="3263" priority="3256" operator="greaterThan">
      <formula>0.1</formula>
    </cfRule>
  </conditionalFormatting>
  <conditionalFormatting sqref="R1081">
    <cfRule type="cellIs" dxfId="3262" priority="3255" operator="greaterThan">
      <formula>0.1</formula>
    </cfRule>
  </conditionalFormatting>
  <conditionalFormatting sqref="T1081">
    <cfRule type="cellIs" dxfId="3261" priority="3254" operator="greaterThan">
      <formula>0</formula>
    </cfRule>
  </conditionalFormatting>
  <conditionalFormatting sqref="S1070">
    <cfRule type="cellIs" dxfId="3260" priority="3253" operator="greaterThan">
      <formula>0.1</formula>
    </cfRule>
  </conditionalFormatting>
  <conditionalFormatting sqref="R1070">
    <cfRule type="cellIs" dxfId="3259" priority="3252" operator="greaterThan">
      <formula>0.1</formula>
    </cfRule>
  </conditionalFormatting>
  <conditionalFormatting sqref="T1070">
    <cfRule type="cellIs" dxfId="3258" priority="3251" operator="greaterThan">
      <formula>0</formula>
    </cfRule>
  </conditionalFormatting>
  <conditionalFormatting sqref="R619">
    <cfRule type="cellIs" dxfId="3257" priority="3250" operator="greaterThan">
      <formula>0.1</formula>
    </cfRule>
  </conditionalFormatting>
  <conditionalFormatting sqref="T619">
    <cfRule type="cellIs" dxfId="3256" priority="3249" operator="greaterThan">
      <formula>0</formula>
    </cfRule>
  </conditionalFormatting>
  <conditionalFormatting sqref="S619">
    <cfRule type="cellIs" dxfId="3255" priority="3248" operator="greaterThan">
      <formula>0</formula>
    </cfRule>
  </conditionalFormatting>
  <conditionalFormatting sqref="R101">
    <cfRule type="cellIs" dxfId="3254" priority="3247" operator="greaterThan">
      <formula>0.1</formula>
    </cfRule>
  </conditionalFormatting>
  <conditionalFormatting sqref="T101">
    <cfRule type="cellIs" dxfId="3253" priority="3246" operator="greaterThan">
      <formula>0</formula>
    </cfRule>
  </conditionalFormatting>
  <conditionalFormatting sqref="S101">
    <cfRule type="cellIs" dxfId="3252" priority="3245" operator="greaterThan">
      <formula>0</formula>
    </cfRule>
  </conditionalFormatting>
  <conditionalFormatting sqref="R709">
    <cfRule type="cellIs" dxfId="3251" priority="3244" operator="greaterThan">
      <formula>0.1</formula>
    </cfRule>
  </conditionalFormatting>
  <conditionalFormatting sqref="S709:T709">
    <cfRule type="cellIs" dxfId="3250" priority="3243" operator="greaterThan">
      <formula>0</formula>
    </cfRule>
  </conditionalFormatting>
  <conditionalFormatting sqref="R438">
    <cfRule type="cellIs" dxfId="3249" priority="3242" operator="greaterThan">
      <formula>0.1</formula>
    </cfRule>
  </conditionalFormatting>
  <conditionalFormatting sqref="T438">
    <cfRule type="cellIs" dxfId="3248" priority="3241" operator="greaterThan">
      <formula>0</formula>
    </cfRule>
  </conditionalFormatting>
  <conditionalFormatting sqref="S438">
    <cfRule type="cellIs" dxfId="3247" priority="3240" operator="greaterThan">
      <formula>0</formula>
    </cfRule>
  </conditionalFormatting>
  <conditionalFormatting sqref="R506">
    <cfRule type="cellIs" dxfId="3246" priority="3239" operator="greaterThan">
      <formula>0.1</formula>
    </cfRule>
  </conditionalFormatting>
  <conditionalFormatting sqref="T506">
    <cfRule type="cellIs" dxfId="3245" priority="3238" operator="greaterThan">
      <formula>0</formula>
    </cfRule>
  </conditionalFormatting>
  <conditionalFormatting sqref="S506">
    <cfRule type="cellIs" dxfId="3244" priority="3237" operator="greaterThan">
      <formula>0</formula>
    </cfRule>
  </conditionalFormatting>
  <conditionalFormatting sqref="R505">
    <cfRule type="cellIs" dxfId="3243" priority="3236" operator="greaterThan">
      <formula>0.1</formula>
    </cfRule>
  </conditionalFormatting>
  <conditionalFormatting sqref="T505">
    <cfRule type="cellIs" dxfId="3242" priority="3235" operator="greaterThan">
      <formula>0</formula>
    </cfRule>
  </conditionalFormatting>
  <conditionalFormatting sqref="S505">
    <cfRule type="cellIs" dxfId="3241" priority="3234" operator="greaterThan">
      <formula>0</formula>
    </cfRule>
  </conditionalFormatting>
  <conditionalFormatting sqref="R432">
    <cfRule type="cellIs" dxfId="3240" priority="3233" operator="greaterThan">
      <formula>0.1</formula>
    </cfRule>
  </conditionalFormatting>
  <conditionalFormatting sqref="T432">
    <cfRule type="cellIs" dxfId="3239" priority="3232" operator="greaterThan">
      <formula>0</formula>
    </cfRule>
  </conditionalFormatting>
  <conditionalFormatting sqref="S432">
    <cfRule type="cellIs" dxfId="3238" priority="3231" operator="greaterThan">
      <formula>0</formula>
    </cfRule>
  </conditionalFormatting>
  <conditionalFormatting sqref="R83">
    <cfRule type="cellIs" dxfId="3237" priority="3230" operator="greaterThan">
      <formula>0.1</formula>
    </cfRule>
  </conditionalFormatting>
  <conditionalFormatting sqref="T83">
    <cfRule type="cellIs" dxfId="3236" priority="3229" operator="greaterThan">
      <formula>0</formula>
    </cfRule>
  </conditionalFormatting>
  <conditionalFormatting sqref="S83">
    <cfRule type="cellIs" dxfId="3235" priority="3228" operator="greaterThan">
      <formula>0</formula>
    </cfRule>
  </conditionalFormatting>
  <conditionalFormatting sqref="R731">
    <cfRule type="cellIs" dxfId="3234" priority="3227" operator="greaterThan">
      <formula>0.1</formula>
    </cfRule>
  </conditionalFormatting>
  <conditionalFormatting sqref="T731">
    <cfRule type="cellIs" dxfId="3233" priority="3226" operator="greaterThan">
      <formula>0</formula>
    </cfRule>
  </conditionalFormatting>
  <conditionalFormatting sqref="S731">
    <cfRule type="cellIs" dxfId="3232" priority="3225" operator="greaterThan">
      <formula>0</formula>
    </cfRule>
  </conditionalFormatting>
  <conditionalFormatting sqref="S695">
    <cfRule type="cellIs" dxfId="3231" priority="3224" operator="greaterThan">
      <formula>0.1</formula>
    </cfRule>
  </conditionalFormatting>
  <conditionalFormatting sqref="R695">
    <cfRule type="cellIs" dxfId="3230" priority="3223" operator="greaterThan">
      <formula>0.1</formula>
    </cfRule>
  </conditionalFormatting>
  <conditionalFormatting sqref="T695">
    <cfRule type="cellIs" dxfId="3229" priority="3222" operator="greaterThan">
      <formula>0</formula>
    </cfRule>
  </conditionalFormatting>
  <conditionalFormatting sqref="R129">
    <cfRule type="cellIs" dxfId="3228" priority="3221" operator="greaterThan">
      <formula>0.1</formula>
    </cfRule>
  </conditionalFormatting>
  <conditionalFormatting sqref="T129">
    <cfRule type="cellIs" dxfId="3227" priority="3220" operator="greaterThan">
      <formula>0</formula>
    </cfRule>
  </conditionalFormatting>
  <conditionalFormatting sqref="S129">
    <cfRule type="cellIs" dxfId="3226" priority="3219" operator="greaterThan">
      <formula>0</formula>
    </cfRule>
  </conditionalFormatting>
  <conditionalFormatting sqref="R612">
    <cfRule type="cellIs" dxfId="3225" priority="3218" operator="greaterThan">
      <formula>0.1</formula>
    </cfRule>
  </conditionalFormatting>
  <conditionalFormatting sqref="T612">
    <cfRule type="cellIs" dxfId="3224" priority="3217" operator="greaterThan">
      <formula>0</formula>
    </cfRule>
  </conditionalFormatting>
  <conditionalFormatting sqref="S612">
    <cfRule type="cellIs" dxfId="3223" priority="3216" operator="greaterThan">
      <formula>0</formula>
    </cfRule>
  </conditionalFormatting>
  <conditionalFormatting sqref="R613">
    <cfRule type="cellIs" dxfId="3222" priority="3215" operator="greaterThan">
      <formula>0.1</formula>
    </cfRule>
  </conditionalFormatting>
  <conditionalFormatting sqref="T613">
    <cfRule type="cellIs" dxfId="3221" priority="3214" operator="greaterThan">
      <formula>0</formula>
    </cfRule>
  </conditionalFormatting>
  <conditionalFormatting sqref="S613">
    <cfRule type="cellIs" dxfId="3220" priority="3213" operator="greaterThan">
      <formula>0</formula>
    </cfRule>
  </conditionalFormatting>
  <conditionalFormatting sqref="R630">
    <cfRule type="cellIs" dxfId="3219" priority="3212" operator="greaterThan">
      <formula>0.1</formula>
    </cfRule>
  </conditionalFormatting>
  <conditionalFormatting sqref="T630">
    <cfRule type="cellIs" dxfId="3218" priority="3211" operator="greaterThan">
      <formula>0</formula>
    </cfRule>
  </conditionalFormatting>
  <conditionalFormatting sqref="S630">
    <cfRule type="cellIs" dxfId="3217" priority="3210" operator="greaterThan">
      <formula>0</formula>
    </cfRule>
  </conditionalFormatting>
  <conditionalFormatting sqref="R631">
    <cfRule type="cellIs" dxfId="3216" priority="3209" operator="greaterThan">
      <formula>0.1</formula>
    </cfRule>
  </conditionalFormatting>
  <conditionalFormatting sqref="T631">
    <cfRule type="cellIs" dxfId="3215" priority="3208" operator="greaterThan">
      <formula>0</formula>
    </cfRule>
  </conditionalFormatting>
  <conditionalFormatting sqref="S631">
    <cfRule type="cellIs" dxfId="3214" priority="3207" operator="greaterThan">
      <formula>0</formula>
    </cfRule>
  </conditionalFormatting>
  <conditionalFormatting sqref="R632">
    <cfRule type="cellIs" dxfId="3213" priority="3206" operator="greaterThan">
      <formula>0.1</formula>
    </cfRule>
  </conditionalFormatting>
  <conditionalFormatting sqref="T632">
    <cfRule type="cellIs" dxfId="3212" priority="3205" operator="greaterThan">
      <formula>0</formula>
    </cfRule>
  </conditionalFormatting>
  <conditionalFormatting sqref="S632">
    <cfRule type="cellIs" dxfId="3211" priority="3204" operator="greaterThan">
      <formula>0</formula>
    </cfRule>
  </conditionalFormatting>
  <conditionalFormatting sqref="R235">
    <cfRule type="cellIs" dxfId="3210" priority="3203" operator="greaterThan">
      <formula>0.1</formula>
    </cfRule>
  </conditionalFormatting>
  <conditionalFormatting sqref="T235">
    <cfRule type="cellIs" dxfId="3209" priority="3202" operator="greaterThan">
      <formula>0</formula>
    </cfRule>
  </conditionalFormatting>
  <conditionalFormatting sqref="S235">
    <cfRule type="cellIs" dxfId="3208" priority="3201" operator="greaterThan">
      <formula>0</formula>
    </cfRule>
  </conditionalFormatting>
  <conditionalFormatting sqref="R654">
    <cfRule type="cellIs" dxfId="3207" priority="3200" operator="greaterThan">
      <formula>0.1</formula>
    </cfRule>
  </conditionalFormatting>
  <conditionalFormatting sqref="T654">
    <cfRule type="cellIs" dxfId="3206" priority="3199" operator="greaterThan">
      <formula>0</formula>
    </cfRule>
  </conditionalFormatting>
  <conditionalFormatting sqref="S654">
    <cfRule type="cellIs" dxfId="3205" priority="3198" operator="greaterThan">
      <formula>0</formula>
    </cfRule>
  </conditionalFormatting>
  <conditionalFormatting sqref="S814">
    <cfRule type="cellIs" dxfId="3204" priority="3197" operator="greaterThan">
      <formula>0</formula>
    </cfRule>
  </conditionalFormatting>
  <conditionalFormatting sqref="R814">
    <cfRule type="cellIs" dxfId="3203" priority="3196" operator="greaterThan">
      <formula>0.1</formula>
    </cfRule>
  </conditionalFormatting>
  <conditionalFormatting sqref="T814">
    <cfRule type="cellIs" dxfId="3202" priority="3195" operator="greaterThan">
      <formula>0</formula>
    </cfRule>
  </conditionalFormatting>
  <conditionalFormatting sqref="R629">
    <cfRule type="cellIs" dxfId="3201" priority="3194" operator="greaterThan">
      <formula>0.1</formula>
    </cfRule>
  </conditionalFormatting>
  <conditionalFormatting sqref="T629">
    <cfRule type="cellIs" dxfId="3200" priority="3193" operator="greaterThan">
      <formula>0</formula>
    </cfRule>
  </conditionalFormatting>
  <conditionalFormatting sqref="R533">
    <cfRule type="cellIs" dxfId="3199" priority="3191" operator="greaterThan">
      <formula>0.1</formula>
    </cfRule>
  </conditionalFormatting>
  <conditionalFormatting sqref="S629">
    <cfRule type="cellIs" dxfId="3198" priority="3192" operator="greaterThan">
      <formula>0</formula>
    </cfRule>
  </conditionalFormatting>
  <conditionalFormatting sqref="T533">
    <cfRule type="cellIs" dxfId="3197" priority="3190" operator="greaterThan">
      <formula>0</formula>
    </cfRule>
  </conditionalFormatting>
  <conditionalFormatting sqref="S533">
    <cfRule type="cellIs" dxfId="3196" priority="3189" operator="greaterThan">
      <formula>0</formula>
    </cfRule>
  </conditionalFormatting>
  <conditionalFormatting sqref="R211">
    <cfRule type="cellIs" dxfId="3195" priority="3188" operator="greaterThan">
      <formula>0.1</formula>
    </cfRule>
  </conditionalFormatting>
  <conditionalFormatting sqref="T211">
    <cfRule type="cellIs" dxfId="3194" priority="3187" operator="greaterThan">
      <formula>0</formula>
    </cfRule>
  </conditionalFormatting>
  <conditionalFormatting sqref="S211">
    <cfRule type="cellIs" dxfId="3193" priority="3186" operator="greaterThan">
      <formula>0</formula>
    </cfRule>
  </conditionalFormatting>
  <conditionalFormatting sqref="R150">
    <cfRule type="cellIs" dxfId="3192" priority="3185" operator="greaterThan">
      <formula>0.1</formula>
    </cfRule>
  </conditionalFormatting>
  <conditionalFormatting sqref="T150">
    <cfRule type="cellIs" dxfId="3191" priority="3184" operator="greaterThan">
      <formula>0</formula>
    </cfRule>
  </conditionalFormatting>
  <conditionalFormatting sqref="S150">
    <cfRule type="cellIs" dxfId="3190" priority="3183" operator="greaterThan">
      <formula>0</formula>
    </cfRule>
  </conditionalFormatting>
  <conditionalFormatting sqref="R501">
    <cfRule type="cellIs" dxfId="3189" priority="3182" operator="greaterThan">
      <formula>0.1</formula>
    </cfRule>
  </conditionalFormatting>
  <conditionalFormatting sqref="T501">
    <cfRule type="cellIs" dxfId="3188" priority="3181" operator="greaterThan">
      <formula>0</formula>
    </cfRule>
  </conditionalFormatting>
  <conditionalFormatting sqref="S501">
    <cfRule type="cellIs" dxfId="3187" priority="3180" operator="greaterThan">
      <formula>0</formula>
    </cfRule>
  </conditionalFormatting>
  <conditionalFormatting sqref="R956">
    <cfRule type="cellIs" dxfId="3186" priority="3179" operator="greaterThan">
      <formula>0.1</formula>
    </cfRule>
  </conditionalFormatting>
  <conditionalFormatting sqref="T956">
    <cfRule type="cellIs" dxfId="3185" priority="3178" operator="greaterThan">
      <formula>0</formula>
    </cfRule>
  </conditionalFormatting>
  <conditionalFormatting sqref="S956">
    <cfRule type="cellIs" dxfId="3184" priority="3177" operator="greaterThan">
      <formula>0</formula>
    </cfRule>
  </conditionalFormatting>
  <conditionalFormatting sqref="R355">
    <cfRule type="cellIs" dxfId="3183" priority="3176" operator="greaterThan">
      <formula>0.1</formula>
    </cfRule>
  </conditionalFormatting>
  <conditionalFormatting sqref="T355">
    <cfRule type="cellIs" dxfId="3182" priority="3175" operator="greaterThan">
      <formula>0</formula>
    </cfRule>
  </conditionalFormatting>
  <conditionalFormatting sqref="S355">
    <cfRule type="cellIs" dxfId="3181" priority="3174" operator="greaterThan">
      <formula>0</formula>
    </cfRule>
  </conditionalFormatting>
  <conditionalFormatting sqref="R134">
    <cfRule type="cellIs" dxfId="3180" priority="3173" operator="greaterThan">
      <formula>0.1</formula>
    </cfRule>
  </conditionalFormatting>
  <conditionalFormatting sqref="T134">
    <cfRule type="cellIs" dxfId="3179" priority="3172" operator="greaterThan">
      <formula>0</formula>
    </cfRule>
  </conditionalFormatting>
  <conditionalFormatting sqref="S134">
    <cfRule type="cellIs" dxfId="3178" priority="3171" operator="greaterThan">
      <formula>0</formula>
    </cfRule>
  </conditionalFormatting>
  <conditionalFormatting sqref="R575">
    <cfRule type="cellIs" dxfId="3177" priority="3170" operator="greaterThan">
      <formula>0.1</formula>
    </cfRule>
  </conditionalFormatting>
  <conditionalFormatting sqref="S575:T575">
    <cfRule type="cellIs" dxfId="3176" priority="3169" operator="greaterThan">
      <formula>0</formula>
    </cfRule>
  </conditionalFormatting>
  <conditionalFormatting sqref="R407">
    <cfRule type="cellIs" dxfId="3175" priority="3168" operator="greaterThan">
      <formula>0.1</formula>
    </cfRule>
  </conditionalFormatting>
  <conditionalFormatting sqref="T407">
    <cfRule type="cellIs" dxfId="3174" priority="3167" operator="greaterThan">
      <formula>0</formula>
    </cfRule>
  </conditionalFormatting>
  <conditionalFormatting sqref="S407">
    <cfRule type="cellIs" dxfId="3173" priority="3166" operator="greaterThan">
      <formula>0</formula>
    </cfRule>
  </conditionalFormatting>
  <conditionalFormatting sqref="R183">
    <cfRule type="cellIs" dxfId="3172" priority="3165" operator="greaterThan">
      <formula>0.1</formula>
    </cfRule>
  </conditionalFormatting>
  <conditionalFormatting sqref="T183">
    <cfRule type="cellIs" dxfId="3171" priority="3164" operator="greaterThan">
      <formula>0</formula>
    </cfRule>
  </conditionalFormatting>
  <conditionalFormatting sqref="S183">
    <cfRule type="cellIs" dxfId="3170" priority="3163" operator="greaterThan">
      <formula>0</formula>
    </cfRule>
  </conditionalFormatting>
  <conditionalFormatting sqref="R937">
    <cfRule type="cellIs" dxfId="3169" priority="3162" operator="greaterThan">
      <formula>0.1</formula>
    </cfRule>
  </conditionalFormatting>
  <conditionalFormatting sqref="T937">
    <cfRule type="cellIs" dxfId="3168" priority="3161" operator="greaterThan">
      <formula>0</formula>
    </cfRule>
  </conditionalFormatting>
  <conditionalFormatting sqref="S937">
    <cfRule type="cellIs" dxfId="3167" priority="3160" operator="greaterThan">
      <formula>0.1</formula>
    </cfRule>
  </conditionalFormatting>
  <conditionalFormatting sqref="R938">
    <cfRule type="cellIs" dxfId="3166" priority="3159" operator="greaterThan">
      <formula>0.1</formula>
    </cfRule>
  </conditionalFormatting>
  <conditionalFormatting sqref="T938">
    <cfRule type="cellIs" dxfId="3165" priority="3158" operator="greaterThan">
      <formula>0</formula>
    </cfRule>
  </conditionalFormatting>
  <conditionalFormatting sqref="S938">
    <cfRule type="cellIs" dxfId="3164" priority="3157" operator="greaterThan">
      <formula>0.1</formula>
    </cfRule>
  </conditionalFormatting>
  <conditionalFormatting sqref="R194">
    <cfRule type="cellIs" dxfId="3163" priority="3156" operator="greaterThan">
      <formula>0.1</formula>
    </cfRule>
  </conditionalFormatting>
  <conditionalFormatting sqref="T194">
    <cfRule type="cellIs" dxfId="3162" priority="3155" operator="greaterThan">
      <formula>0</formula>
    </cfRule>
  </conditionalFormatting>
  <conditionalFormatting sqref="S194">
    <cfRule type="cellIs" dxfId="3161" priority="3154" operator="greaterThan">
      <formula>0</formula>
    </cfRule>
  </conditionalFormatting>
  <conditionalFormatting sqref="R939">
    <cfRule type="cellIs" dxfId="3160" priority="3153" operator="greaterThan">
      <formula>0.1</formula>
    </cfRule>
  </conditionalFormatting>
  <conditionalFormatting sqref="T939">
    <cfRule type="cellIs" dxfId="3159" priority="3152" operator="greaterThan">
      <formula>0</formula>
    </cfRule>
  </conditionalFormatting>
  <conditionalFormatting sqref="S939">
    <cfRule type="cellIs" dxfId="3158" priority="3151" operator="greaterThan">
      <formula>0.1</formula>
    </cfRule>
  </conditionalFormatting>
  <conditionalFormatting sqref="R453">
    <cfRule type="cellIs" dxfId="3157" priority="3150" operator="greaterThan">
      <formula>0.1</formula>
    </cfRule>
  </conditionalFormatting>
  <conditionalFormatting sqref="T453">
    <cfRule type="cellIs" dxfId="3156" priority="3149" operator="greaterThan">
      <formula>0</formula>
    </cfRule>
  </conditionalFormatting>
  <conditionalFormatting sqref="S453">
    <cfRule type="cellIs" dxfId="3155" priority="3148" operator="greaterThan">
      <formula>0</formula>
    </cfRule>
  </conditionalFormatting>
  <conditionalFormatting sqref="R679">
    <cfRule type="cellIs" dxfId="3154" priority="3147" operator="greaterThan">
      <formula>0.1</formula>
    </cfRule>
  </conditionalFormatting>
  <conditionalFormatting sqref="T679">
    <cfRule type="cellIs" dxfId="3153" priority="3146" operator="greaterThan">
      <formula>0</formula>
    </cfRule>
  </conditionalFormatting>
  <conditionalFormatting sqref="S679">
    <cfRule type="cellIs" dxfId="3152" priority="3145" operator="greaterThan">
      <formula>0.1</formula>
    </cfRule>
  </conditionalFormatting>
  <conditionalFormatting sqref="R492">
    <cfRule type="cellIs" dxfId="3151" priority="3144" operator="greaterThan">
      <formula>0.1</formula>
    </cfRule>
  </conditionalFormatting>
  <conditionalFormatting sqref="T492">
    <cfRule type="cellIs" dxfId="3150" priority="3143" operator="greaterThan">
      <formula>0</formula>
    </cfRule>
  </conditionalFormatting>
  <conditionalFormatting sqref="S492">
    <cfRule type="cellIs" dxfId="3149" priority="3142" operator="greaterThan">
      <formula>0</formula>
    </cfRule>
  </conditionalFormatting>
  <conditionalFormatting sqref="S264">
    <cfRule type="cellIs" dxfId="3148" priority="3139" operator="greaterThan">
      <formula>0</formula>
    </cfRule>
  </conditionalFormatting>
  <conditionalFormatting sqref="S608:T608">
    <cfRule type="cellIs" dxfId="3147" priority="3137" operator="greaterThan">
      <formula>0</formula>
    </cfRule>
  </conditionalFormatting>
  <conditionalFormatting sqref="R264">
    <cfRule type="cellIs" dxfId="3146" priority="3141" operator="greaterThan">
      <formula>0.1</formula>
    </cfRule>
  </conditionalFormatting>
  <conditionalFormatting sqref="T264">
    <cfRule type="cellIs" dxfId="3145" priority="3140" operator="greaterThan">
      <formula>0</formula>
    </cfRule>
  </conditionalFormatting>
  <conditionalFormatting sqref="S105">
    <cfRule type="cellIs" dxfId="3144" priority="3131" operator="greaterThan">
      <formula>0</formula>
    </cfRule>
  </conditionalFormatting>
  <conditionalFormatting sqref="R608">
    <cfRule type="cellIs" dxfId="3143" priority="3138" operator="greaterThan">
      <formula>0.1</formula>
    </cfRule>
  </conditionalFormatting>
  <conditionalFormatting sqref="R677">
    <cfRule type="cellIs" dxfId="3142" priority="3136" operator="greaterThan">
      <formula>0.1</formula>
    </cfRule>
  </conditionalFormatting>
  <conditionalFormatting sqref="T677">
    <cfRule type="cellIs" dxfId="3141" priority="3135" operator="greaterThan">
      <formula>0</formula>
    </cfRule>
  </conditionalFormatting>
  <conditionalFormatting sqref="S677">
    <cfRule type="cellIs" dxfId="3140" priority="3134" operator="greaterThan">
      <formula>0.1</formula>
    </cfRule>
  </conditionalFormatting>
  <conditionalFormatting sqref="R105">
    <cfRule type="cellIs" dxfId="3139" priority="3133" operator="greaterThan">
      <formula>0.1</formula>
    </cfRule>
  </conditionalFormatting>
  <conditionalFormatting sqref="T105">
    <cfRule type="cellIs" dxfId="3138" priority="3132" operator="greaterThan">
      <formula>0</formula>
    </cfRule>
  </conditionalFormatting>
  <conditionalFormatting sqref="T1051">
    <cfRule type="cellIs" dxfId="3137" priority="3114" operator="greaterThan">
      <formula>0</formula>
    </cfRule>
  </conditionalFormatting>
  <conditionalFormatting sqref="T1058">
    <cfRule type="cellIs" dxfId="3136" priority="3129" operator="greaterThan">
      <formula>0</formula>
    </cfRule>
  </conditionalFormatting>
  <conditionalFormatting sqref="R1058">
    <cfRule type="cellIs" dxfId="3135" priority="3130" operator="greaterThan">
      <formula>0.1</formula>
    </cfRule>
  </conditionalFormatting>
  <conditionalFormatting sqref="S1058">
    <cfRule type="cellIs" dxfId="3134" priority="3128" operator="greaterThan">
      <formula>0.1</formula>
    </cfRule>
  </conditionalFormatting>
  <conditionalFormatting sqref="R187">
    <cfRule type="cellIs" dxfId="3133" priority="3127" operator="greaterThan">
      <formula>0.1</formula>
    </cfRule>
  </conditionalFormatting>
  <conditionalFormatting sqref="T187">
    <cfRule type="cellIs" dxfId="3132" priority="3126" operator="greaterThan">
      <formula>0</formula>
    </cfRule>
  </conditionalFormatting>
  <conditionalFormatting sqref="S187">
    <cfRule type="cellIs" dxfId="3131" priority="3125" operator="greaterThan">
      <formula>0</formula>
    </cfRule>
  </conditionalFormatting>
  <conditionalFormatting sqref="R92">
    <cfRule type="cellIs" dxfId="3130" priority="3124" operator="greaterThan">
      <formula>0.1</formula>
    </cfRule>
  </conditionalFormatting>
  <conditionalFormatting sqref="T92">
    <cfRule type="cellIs" dxfId="3129" priority="3123" operator="greaterThan">
      <formula>0</formula>
    </cfRule>
  </conditionalFormatting>
  <conditionalFormatting sqref="S92">
    <cfRule type="cellIs" dxfId="3128" priority="3122" operator="greaterThan">
      <formula>0</formula>
    </cfRule>
  </conditionalFormatting>
  <conditionalFormatting sqref="R108">
    <cfRule type="cellIs" dxfId="3127" priority="3121" operator="greaterThan">
      <formula>0.1</formula>
    </cfRule>
  </conditionalFormatting>
  <conditionalFormatting sqref="T108">
    <cfRule type="cellIs" dxfId="3126" priority="3120" operator="greaterThan">
      <formula>0</formula>
    </cfRule>
  </conditionalFormatting>
  <conditionalFormatting sqref="S108">
    <cfRule type="cellIs" dxfId="3125" priority="3119" operator="greaterThan">
      <formula>0</formula>
    </cfRule>
  </conditionalFormatting>
  <conditionalFormatting sqref="R141">
    <cfRule type="cellIs" dxfId="3124" priority="3118" operator="greaterThan">
      <formula>0.1</formula>
    </cfRule>
  </conditionalFormatting>
  <conditionalFormatting sqref="T141">
    <cfRule type="cellIs" dxfId="3123" priority="3117" operator="greaterThan">
      <formula>0</formula>
    </cfRule>
  </conditionalFormatting>
  <conditionalFormatting sqref="S141">
    <cfRule type="cellIs" dxfId="3122" priority="3116" operator="greaterThan">
      <formula>0</formula>
    </cfRule>
  </conditionalFormatting>
  <conditionalFormatting sqref="R1051">
    <cfRule type="cellIs" dxfId="3121" priority="3115" operator="greaterThan">
      <formula>0.1</formula>
    </cfRule>
  </conditionalFormatting>
  <conditionalFormatting sqref="S1051">
    <cfRule type="cellIs" dxfId="3120" priority="3113" operator="greaterThan">
      <formula>0.1</formula>
    </cfRule>
  </conditionalFormatting>
  <conditionalFormatting sqref="T1052">
    <cfRule type="cellIs" dxfId="3119" priority="3111" operator="greaterThan">
      <formula>0</formula>
    </cfRule>
  </conditionalFormatting>
  <conditionalFormatting sqref="R1052">
    <cfRule type="cellIs" dxfId="3118" priority="3112" operator="greaterThan">
      <formula>0.1</formula>
    </cfRule>
  </conditionalFormatting>
  <conditionalFormatting sqref="S1052">
    <cfRule type="cellIs" dxfId="3117" priority="3110" operator="greaterThan">
      <formula>0.1</formula>
    </cfRule>
  </conditionalFormatting>
  <conditionalFormatting sqref="R652">
    <cfRule type="cellIs" dxfId="3116" priority="3109" operator="greaterThan">
      <formula>0.1</formula>
    </cfRule>
  </conditionalFormatting>
  <conditionalFormatting sqref="T652">
    <cfRule type="cellIs" dxfId="3115" priority="3108" operator="greaterThan">
      <formula>0</formula>
    </cfRule>
  </conditionalFormatting>
  <conditionalFormatting sqref="S652">
    <cfRule type="cellIs" dxfId="3114" priority="3107" operator="greaterThan">
      <formula>0</formula>
    </cfRule>
  </conditionalFormatting>
  <conditionalFormatting sqref="T29">
    <cfRule type="cellIs" dxfId="3113" priority="3105" operator="greaterThan">
      <formula>0</formula>
    </cfRule>
  </conditionalFormatting>
  <conditionalFormatting sqref="R29">
    <cfRule type="cellIs" dxfId="3112" priority="3106" operator="greaterThan">
      <formula>0.1</formula>
    </cfRule>
  </conditionalFormatting>
  <conditionalFormatting sqref="S29">
    <cfRule type="cellIs" dxfId="3111" priority="3104" operator="greaterThan">
      <formula>0</formula>
    </cfRule>
  </conditionalFormatting>
  <conditionalFormatting sqref="S1071">
    <cfRule type="cellIs" dxfId="3110" priority="3103" operator="greaterThan">
      <formula>0.1</formula>
    </cfRule>
  </conditionalFormatting>
  <conditionalFormatting sqref="R1071">
    <cfRule type="cellIs" dxfId="3109" priority="3102" operator="greaterThan">
      <formula>0.1</formula>
    </cfRule>
  </conditionalFormatting>
  <conditionalFormatting sqref="T1071">
    <cfRule type="cellIs" dxfId="3108" priority="3101" operator="greaterThan">
      <formula>0</formula>
    </cfRule>
  </conditionalFormatting>
  <conditionalFormatting sqref="R130">
    <cfRule type="cellIs" dxfId="3107" priority="3100" operator="greaterThan">
      <formula>0.1</formula>
    </cfRule>
  </conditionalFormatting>
  <conditionalFormatting sqref="T130">
    <cfRule type="cellIs" dxfId="3106" priority="3099" operator="greaterThan">
      <formula>0</formula>
    </cfRule>
  </conditionalFormatting>
  <conditionalFormatting sqref="S130">
    <cfRule type="cellIs" dxfId="3105" priority="3098" operator="greaterThan">
      <formula>0</formula>
    </cfRule>
  </conditionalFormatting>
  <conditionalFormatting sqref="R634">
    <cfRule type="cellIs" dxfId="3104" priority="3081" operator="greaterThan">
      <formula>0.1</formula>
    </cfRule>
  </conditionalFormatting>
  <conditionalFormatting sqref="T387">
    <cfRule type="cellIs" dxfId="3103" priority="3089" operator="greaterThan">
      <formula>0</formula>
    </cfRule>
  </conditionalFormatting>
  <conditionalFormatting sqref="R270">
    <cfRule type="cellIs" dxfId="3102" priority="3097" operator="greaterThan">
      <formula>0.1</formula>
    </cfRule>
  </conditionalFormatting>
  <conditionalFormatting sqref="S270:T270">
    <cfRule type="cellIs" dxfId="3101" priority="3096" operator="greaterThan">
      <formula>0</formula>
    </cfRule>
  </conditionalFormatting>
  <conditionalFormatting sqref="R271">
    <cfRule type="cellIs" dxfId="3100" priority="3095" operator="greaterThan">
      <formula>0.1</formula>
    </cfRule>
  </conditionalFormatting>
  <conditionalFormatting sqref="S271:T271">
    <cfRule type="cellIs" dxfId="3099" priority="3094" operator="greaterThan">
      <formula>0</formula>
    </cfRule>
  </conditionalFormatting>
  <conditionalFormatting sqref="R386">
    <cfRule type="cellIs" dxfId="3098" priority="3093" operator="greaterThan">
      <formula>0.1</formula>
    </cfRule>
  </conditionalFormatting>
  <conditionalFormatting sqref="T386">
    <cfRule type="cellIs" dxfId="3097" priority="3092" operator="greaterThan">
      <formula>0</formula>
    </cfRule>
  </conditionalFormatting>
  <conditionalFormatting sqref="R387">
    <cfRule type="cellIs" dxfId="3096" priority="3090" operator="greaterThan">
      <formula>0.1</formula>
    </cfRule>
  </conditionalFormatting>
  <conditionalFormatting sqref="S386">
    <cfRule type="cellIs" dxfId="3095" priority="3091" operator="greaterThan">
      <formula>0</formula>
    </cfRule>
  </conditionalFormatting>
  <conditionalFormatting sqref="S387">
    <cfRule type="cellIs" dxfId="3094" priority="3088" operator="greaterThan">
      <formula>0</formula>
    </cfRule>
  </conditionalFormatting>
  <conditionalFormatting sqref="R389">
    <cfRule type="cellIs" dxfId="3093" priority="3087" operator="greaterThan">
      <formula>0.1</formula>
    </cfRule>
  </conditionalFormatting>
  <conditionalFormatting sqref="T389">
    <cfRule type="cellIs" dxfId="3092" priority="3086" operator="greaterThan">
      <formula>0</formula>
    </cfRule>
  </conditionalFormatting>
  <conditionalFormatting sqref="S389">
    <cfRule type="cellIs" dxfId="3091" priority="3085" operator="greaterThan">
      <formula>0</formula>
    </cfRule>
  </conditionalFormatting>
  <conditionalFormatting sqref="T614">
    <cfRule type="cellIs" dxfId="3090" priority="3083" operator="greaterThan">
      <formula>0</formula>
    </cfRule>
  </conditionalFormatting>
  <conditionalFormatting sqref="R614">
    <cfRule type="cellIs" dxfId="3089" priority="3084" operator="greaterThan">
      <formula>0.1</formula>
    </cfRule>
  </conditionalFormatting>
  <conditionalFormatting sqref="S614">
    <cfRule type="cellIs" dxfId="3088" priority="3082" operator="greaterThan">
      <formula>0</formula>
    </cfRule>
  </conditionalFormatting>
  <conditionalFormatting sqref="R794">
    <cfRule type="cellIs" dxfId="3087" priority="3078" operator="greaterThan">
      <formula>0.1</formula>
    </cfRule>
  </conditionalFormatting>
  <conditionalFormatting sqref="T634">
    <cfRule type="cellIs" dxfId="3086" priority="3080" operator="greaterThan">
      <formula>0</formula>
    </cfRule>
  </conditionalFormatting>
  <conditionalFormatting sqref="S634">
    <cfRule type="cellIs" dxfId="3085" priority="3079" operator="greaterThan">
      <formula>0</formula>
    </cfRule>
  </conditionalFormatting>
  <conditionalFormatting sqref="R795">
    <cfRule type="cellIs" dxfId="3084" priority="3075" operator="greaterThan">
      <formula>0.1</formula>
    </cfRule>
  </conditionalFormatting>
  <conditionalFormatting sqref="T794">
    <cfRule type="cellIs" dxfId="3083" priority="3077" operator="greaterThan">
      <formula>0</formula>
    </cfRule>
  </conditionalFormatting>
  <conditionalFormatting sqref="S794">
    <cfRule type="cellIs" dxfId="3082" priority="3076" operator="greaterThan">
      <formula>0</formula>
    </cfRule>
  </conditionalFormatting>
  <conditionalFormatting sqref="T795">
    <cfRule type="cellIs" dxfId="3081" priority="3074" operator="greaterThan">
      <formula>0</formula>
    </cfRule>
  </conditionalFormatting>
  <conditionalFormatting sqref="S795">
    <cfRule type="cellIs" dxfId="3080" priority="3073" operator="greaterThan">
      <formula>0</formula>
    </cfRule>
  </conditionalFormatting>
  <conditionalFormatting sqref="R796">
    <cfRule type="cellIs" dxfId="3079" priority="3072" operator="greaterThan">
      <formula>0.1</formula>
    </cfRule>
  </conditionalFormatting>
  <conditionalFormatting sqref="T796">
    <cfRule type="cellIs" dxfId="3078" priority="3071" operator="greaterThan">
      <formula>0</formula>
    </cfRule>
  </conditionalFormatting>
  <conditionalFormatting sqref="S796">
    <cfRule type="cellIs" dxfId="3077" priority="3070" operator="greaterThan">
      <formula>0</formula>
    </cfRule>
  </conditionalFormatting>
  <conditionalFormatting sqref="R1030">
    <cfRule type="cellIs" dxfId="3076" priority="3069" operator="greaterThan">
      <formula>0.1</formula>
    </cfRule>
  </conditionalFormatting>
  <conditionalFormatting sqref="T1030">
    <cfRule type="cellIs" dxfId="3075" priority="3068" operator="greaterThan">
      <formula>0</formula>
    </cfRule>
  </conditionalFormatting>
  <conditionalFormatting sqref="S1030">
    <cfRule type="cellIs" dxfId="3074" priority="3067" operator="greaterThan">
      <formula>0.1</formula>
    </cfRule>
  </conditionalFormatting>
  <conditionalFormatting sqref="R1032">
    <cfRule type="cellIs" dxfId="3073" priority="3066" operator="greaterThan">
      <formula>0.1</formula>
    </cfRule>
  </conditionalFormatting>
  <conditionalFormatting sqref="T1032">
    <cfRule type="cellIs" dxfId="3072" priority="3065" operator="greaterThan">
      <formula>0</formula>
    </cfRule>
  </conditionalFormatting>
  <conditionalFormatting sqref="S1032">
    <cfRule type="cellIs" dxfId="3071" priority="3064" operator="greaterThan">
      <formula>0.1</formula>
    </cfRule>
  </conditionalFormatting>
  <conditionalFormatting sqref="R1034">
    <cfRule type="cellIs" dxfId="3070" priority="3063" operator="greaterThan">
      <formula>0.1</formula>
    </cfRule>
  </conditionalFormatting>
  <conditionalFormatting sqref="T1034">
    <cfRule type="cellIs" dxfId="3069" priority="3062" operator="greaterThan">
      <formula>0</formula>
    </cfRule>
  </conditionalFormatting>
  <conditionalFormatting sqref="S1034">
    <cfRule type="cellIs" dxfId="3068" priority="3061" operator="greaterThan">
      <formula>0.1</formula>
    </cfRule>
  </conditionalFormatting>
  <conditionalFormatting sqref="R1035">
    <cfRule type="cellIs" dxfId="3067" priority="3060" operator="greaterThan">
      <formula>0.1</formula>
    </cfRule>
  </conditionalFormatting>
  <conditionalFormatting sqref="T1035">
    <cfRule type="cellIs" dxfId="3066" priority="3059" operator="greaterThan">
      <formula>0</formula>
    </cfRule>
  </conditionalFormatting>
  <conditionalFormatting sqref="S1035">
    <cfRule type="cellIs" dxfId="3065" priority="3058" operator="greaterThan">
      <formula>0.1</formula>
    </cfRule>
  </conditionalFormatting>
  <conditionalFormatting sqref="R941">
    <cfRule type="cellIs" dxfId="3064" priority="3057" operator="greaterThan">
      <formula>0.1</formula>
    </cfRule>
  </conditionalFormatting>
  <conditionalFormatting sqref="T941">
    <cfRule type="cellIs" dxfId="3063" priority="3056" operator="greaterThan">
      <formula>0</formula>
    </cfRule>
  </conditionalFormatting>
  <conditionalFormatting sqref="S941">
    <cfRule type="cellIs" dxfId="3062" priority="3055" operator="greaterThan">
      <formula>0.1</formula>
    </cfRule>
  </conditionalFormatting>
  <conditionalFormatting sqref="R102">
    <cfRule type="cellIs" dxfId="3061" priority="3054" operator="greaterThan">
      <formula>0.1</formula>
    </cfRule>
  </conditionalFormatting>
  <conditionalFormatting sqref="T102">
    <cfRule type="cellIs" dxfId="3060" priority="3053" operator="greaterThan">
      <formula>0</formula>
    </cfRule>
  </conditionalFormatting>
  <conditionalFormatting sqref="S102">
    <cfRule type="cellIs" dxfId="3059" priority="3052" operator="greaterThan">
      <formula>0</formula>
    </cfRule>
  </conditionalFormatting>
  <conditionalFormatting sqref="R507">
    <cfRule type="cellIs" dxfId="3058" priority="3051" operator="greaterThan">
      <formula>0.1</formula>
    </cfRule>
  </conditionalFormatting>
  <conditionalFormatting sqref="T507">
    <cfRule type="cellIs" dxfId="3057" priority="3050" operator="greaterThan">
      <formula>0</formula>
    </cfRule>
  </conditionalFormatting>
  <conditionalFormatting sqref="S507">
    <cfRule type="cellIs" dxfId="3056" priority="3049" operator="greaterThan">
      <formula>0</formula>
    </cfRule>
  </conditionalFormatting>
  <conditionalFormatting sqref="R202">
    <cfRule type="cellIs" dxfId="3055" priority="3048" operator="greaterThan">
      <formula>0.1</formula>
    </cfRule>
  </conditionalFormatting>
  <conditionalFormatting sqref="T202">
    <cfRule type="cellIs" dxfId="3054" priority="3047" operator="greaterThan">
      <formula>0</formula>
    </cfRule>
  </conditionalFormatting>
  <conditionalFormatting sqref="S202">
    <cfRule type="cellIs" dxfId="3053" priority="3046" operator="greaterThan">
      <formula>0</formula>
    </cfRule>
  </conditionalFormatting>
  <conditionalFormatting sqref="S408">
    <cfRule type="cellIs" dxfId="3052" priority="3043" operator="greaterThan">
      <formula>0</formula>
    </cfRule>
  </conditionalFormatting>
  <conditionalFormatting sqref="R408">
    <cfRule type="cellIs" dxfId="3051" priority="3045" operator="greaterThan">
      <formula>0.1</formula>
    </cfRule>
  </conditionalFormatting>
  <conditionalFormatting sqref="T408">
    <cfRule type="cellIs" dxfId="3050" priority="3044" operator="greaterThan">
      <formula>0</formula>
    </cfRule>
  </conditionalFormatting>
  <conditionalFormatting sqref="R1132:R1133">
    <cfRule type="cellIs" dxfId="3049" priority="3042" operator="greaterThan">
      <formula>0.1</formula>
    </cfRule>
  </conditionalFormatting>
  <conditionalFormatting sqref="S1132:T1133">
    <cfRule type="cellIs" dxfId="3048" priority="3041" operator="greaterThan">
      <formula>0</formula>
    </cfRule>
  </conditionalFormatting>
  <conditionalFormatting sqref="R363">
    <cfRule type="cellIs" dxfId="3047" priority="3040" operator="greaterThan">
      <formula>0.1</formula>
    </cfRule>
  </conditionalFormatting>
  <conditionalFormatting sqref="T363">
    <cfRule type="cellIs" dxfId="3046" priority="3039" operator="greaterThan">
      <formula>0</formula>
    </cfRule>
  </conditionalFormatting>
  <conditionalFormatting sqref="S363">
    <cfRule type="cellIs" dxfId="3045" priority="3038" operator="greaterThan">
      <formula>0</formula>
    </cfRule>
  </conditionalFormatting>
  <conditionalFormatting sqref="R178">
    <cfRule type="cellIs" dxfId="3044" priority="3037" operator="greaterThan">
      <formula>0.1</formula>
    </cfRule>
  </conditionalFormatting>
  <conditionalFormatting sqref="T178">
    <cfRule type="cellIs" dxfId="3043" priority="3036" operator="greaterThan">
      <formula>0</formula>
    </cfRule>
  </conditionalFormatting>
  <conditionalFormatting sqref="S178">
    <cfRule type="cellIs" dxfId="3042" priority="3035" operator="greaterThan">
      <formula>0</formula>
    </cfRule>
  </conditionalFormatting>
  <conditionalFormatting sqref="R579">
    <cfRule type="cellIs" dxfId="3041" priority="3034" operator="greaterThan">
      <formula>0.1</formula>
    </cfRule>
  </conditionalFormatting>
  <conditionalFormatting sqref="S579:T579">
    <cfRule type="cellIs" dxfId="3040" priority="3033" operator="greaterThan">
      <formula>0</formula>
    </cfRule>
  </conditionalFormatting>
  <conditionalFormatting sqref="R603">
    <cfRule type="cellIs" dxfId="3039" priority="3032" operator="greaterThan">
      <formula>0.1</formula>
    </cfRule>
  </conditionalFormatting>
  <conditionalFormatting sqref="S603:T603">
    <cfRule type="cellIs" dxfId="3038" priority="3031" operator="greaterThan">
      <formula>0</formula>
    </cfRule>
  </conditionalFormatting>
  <conditionalFormatting sqref="R1012">
    <cfRule type="cellIs" dxfId="3037" priority="3030" operator="greaterThan">
      <formula>0.1</formula>
    </cfRule>
  </conditionalFormatting>
  <conditionalFormatting sqref="T1012">
    <cfRule type="cellIs" dxfId="3036" priority="3029" operator="greaterThan">
      <formula>0</formula>
    </cfRule>
  </conditionalFormatting>
  <conditionalFormatting sqref="R1013">
    <cfRule type="cellIs" dxfId="3035" priority="3028" operator="greaterThan">
      <formula>0.1</formula>
    </cfRule>
  </conditionalFormatting>
  <conditionalFormatting sqref="T1013">
    <cfRule type="cellIs" dxfId="3034" priority="3027" operator="greaterThan">
      <formula>0</formula>
    </cfRule>
  </conditionalFormatting>
  <conditionalFormatting sqref="R1014">
    <cfRule type="cellIs" dxfId="3033" priority="3026" operator="greaterThan">
      <formula>0.1</formula>
    </cfRule>
  </conditionalFormatting>
  <conditionalFormatting sqref="T1014">
    <cfRule type="cellIs" dxfId="3032" priority="3025" operator="greaterThan">
      <formula>0</formula>
    </cfRule>
  </conditionalFormatting>
  <conditionalFormatting sqref="R1018">
    <cfRule type="cellIs" dxfId="3031" priority="3024" operator="greaterThan">
      <formula>0.1</formula>
    </cfRule>
  </conditionalFormatting>
  <conditionalFormatting sqref="T1018">
    <cfRule type="cellIs" dxfId="3030" priority="3023" operator="greaterThan">
      <formula>0</formula>
    </cfRule>
  </conditionalFormatting>
  <conditionalFormatting sqref="R1019">
    <cfRule type="cellIs" dxfId="3029" priority="3022" operator="greaterThan">
      <formula>0.1</formula>
    </cfRule>
  </conditionalFormatting>
  <conditionalFormatting sqref="T1019">
    <cfRule type="cellIs" dxfId="3028" priority="3021" operator="greaterThan">
      <formula>0</formula>
    </cfRule>
  </conditionalFormatting>
  <conditionalFormatting sqref="R312">
    <cfRule type="cellIs" dxfId="3027" priority="3020" operator="greaterThan">
      <formula>0.1</formula>
    </cfRule>
  </conditionalFormatting>
  <conditionalFormatting sqref="T312">
    <cfRule type="cellIs" dxfId="3026" priority="3019" operator="greaterThan">
      <formula>0</formula>
    </cfRule>
  </conditionalFormatting>
  <conditionalFormatting sqref="S312">
    <cfRule type="cellIs" dxfId="3025" priority="3018" operator="greaterThan">
      <formula>0.1</formula>
    </cfRule>
  </conditionalFormatting>
  <conditionalFormatting sqref="R736">
    <cfRule type="cellIs" dxfId="3024" priority="3017" operator="greaterThan">
      <formula>0.1</formula>
    </cfRule>
  </conditionalFormatting>
  <conditionalFormatting sqref="T736">
    <cfRule type="cellIs" dxfId="3023" priority="3016" operator="greaterThan">
      <formula>0</formula>
    </cfRule>
  </conditionalFormatting>
  <conditionalFormatting sqref="S736">
    <cfRule type="cellIs" dxfId="3022" priority="3015" operator="greaterThan">
      <formula>0</formula>
    </cfRule>
  </conditionalFormatting>
  <conditionalFormatting sqref="R461">
    <cfRule type="cellIs" dxfId="3021" priority="3014" operator="greaterThan">
      <formula>0.1</formula>
    </cfRule>
  </conditionalFormatting>
  <conditionalFormatting sqref="T461">
    <cfRule type="cellIs" dxfId="3020" priority="3013" operator="greaterThan">
      <formula>0</formula>
    </cfRule>
  </conditionalFormatting>
  <conditionalFormatting sqref="S461">
    <cfRule type="cellIs" dxfId="3019" priority="3012" operator="greaterThan">
      <formula>0</formula>
    </cfRule>
  </conditionalFormatting>
  <conditionalFormatting sqref="S1068">
    <cfRule type="cellIs" dxfId="3018" priority="3011" operator="greaterThan">
      <formula>0.1</formula>
    </cfRule>
  </conditionalFormatting>
  <conditionalFormatting sqref="R1068">
    <cfRule type="cellIs" dxfId="3017" priority="3010" operator="greaterThan">
      <formula>0.1</formula>
    </cfRule>
  </conditionalFormatting>
  <conditionalFormatting sqref="T1068">
    <cfRule type="cellIs" dxfId="3016" priority="3009" operator="greaterThan">
      <formula>0</formula>
    </cfRule>
  </conditionalFormatting>
  <conditionalFormatting sqref="S1069">
    <cfRule type="cellIs" dxfId="3015" priority="3008" operator="greaterThan">
      <formula>0.1</formula>
    </cfRule>
  </conditionalFormatting>
  <conditionalFormatting sqref="R1069">
    <cfRule type="cellIs" dxfId="3014" priority="3007" operator="greaterThan">
      <formula>0.1</formula>
    </cfRule>
  </conditionalFormatting>
  <conditionalFormatting sqref="T1069">
    <cfRule type="cellIs" dxfId="3013" priority="3006" operator="greaterThan">
      <formula>0</formula>
    </cfRule>
  </conditionalFormatting>
  <conditionalFormatting sqref="R411">
    <cfRule type="cellIs" dxfId="3012" priority="3005" operator="greaterThan">
      <formula>0.1</formula>
    </cfRule>
  </conditionalFormatting>
  <conditionalFormatting sqref="T411">
    <cfRule type="cellIs" dxfId="3011" priority="3004" operator="greaterThan">
      <formula>0</formula>
    </cfRule>
  </conditionalFormatting>
  <conditionalFormatting sqref="S411">
    <cfRule type="cellIs" dxfId="3010" priority="3003" operator="greaterThan">
      <formula>0</formula>
    </cfRule>
  </conditionalFormatting>
  <conditionalFormatting sqref="S328">
    <cfRule type="cellIs" dxfId="3009" priority="3000" operator="greaterThan">
      <formula>0.1</formula>
    </cfRule>
  </conditionalFormatting>
  <conditionalFormatting sqref="R328">
    <cfRule type="cellIs" dxfId="3008" priority="3002" operator="greaterThan">
      <formula>0.1</formula>
    </cfRule>
  </conditionalFormatting>
  <conditionalFormatting sqref="T328">
    <cfRule type="cellIs" dxfId="3007" priority="3001" operator="greaterThan">
      <formula>0</formula>
    </cfRule>
  </conditionalFormatting>
  <conditionalFormatting sqref="R104">
    <cfRule type="cellIs" dxfId="3006" priority="2999" operator="greaterThan">
      <formula>0.1</formula>
    </cfRule>
  </conditionalFormatting>
  <conditionalFormatting sqref="S104:T104">
    <cfRule type="cellIs" dxfId="3005" priority="2998" operator="greaterThan">
      <formula>0</formula>
    </cfRule>
  </conditionalFormatting>
  <conditionalFormatting sqref="R448">
    <cfRule type="cellIs" dxfId="3004" priority="2997" operator="greaterThan">
      <formula>0.1</formula>
    </cfRule>
  </conditionalFormatting>
  <conditionalFormatting sqref="T448">
    <cfRule type="cellIs" dxfId="3003" priority="2996" operator="greaterThan">
      <formula>0</formula>
    </cfRule>
  </conditionalFormatting>
  <conditionalFormatting sqref="S448">
    <cfRule type="cellIs" dxfId="3002" priority="2995" operator="greaterThan">
      <formula>0</formula>
    </cfRule>
  </conditionalFormatting>
  <conditionalFormatting sqref="R919">
    <cfRule type="cellIs" dxfId="3001" priority="2994" operator="greaterThan">
      <formula>0.1</formula>
    </cfRule>
  </conditionalFormatting>
  <conditionalFormatting sqref="T919">
    <cfRule type="cellIs" dxfId="3000" priority="2993" operator="greaterThan">
      <formula>0</formula>
    </cfRule>
  </conditionalFormatting>
  <conditionalFormatting sqref="S919">
    <cfRule type="cellIs" dxfId="2999" priority="2992" operator="greaterThan">
      <formula>0.1</formula>
    </cfRule>
  </conditionalFormatting>
  <conditionalFormatting sqref="S771">
    <cfRule type="cellIs" dxfId="2998" priority="2989" operator="greaterThan">
      <formula>0</formula>
    </cfRule>
  </conditionalFormatting>
  <conditionalFormatting sqref="R771">
    <cfRule type="cellIs" dxfId="2997" priority="2991" operator="greaterThan">
      <formula>0.1</formula>
    </cfRule>
  </conditionalFormatting>
  <conditionalFormatting sqref="T771">
    <cfRule type="cellIs" dxfId="2996" priority="2990" operator="greaterThan">
      <formula>0</formula>
    </cfRule>
  </conditionalFormatting>
  <conditionalFormatting sqref="R69">
    <cfRule type="cellIs" dxfId="2995" priority="2988" operator="greaterThan">
      <formula>0.1</formula>
    </cfRule>
  </conditionalFormatting>
  <conditionalFormatting sqref="T69">
    <cfRule type="cellIs" dxfId="2994" priority="2987" operator="greaterThan">
      <formula>0</formula>
    </cfRule>
  </conditionalFormatting>
  <conditionalFormatting sqref="S69">
    <cfRule type="cellIs" dxfId="2993" priority="2986" operator="greaterThan">
      <formula>0</formula>
    </cfRule>
  </conditionalFormatting>
  <conditionalFormatting sqref="S1072">
    <cfRule type="cellIs" dxfId="2992" priority="2985" operator="greaterThan">
      <formula>0.1</formula>
    </cfRule>
  </conditionalFormatting>
  <conditionalFormatting sqref="R1072">
    <cfRule type="cellIs" dxfId="2991" priority="2984" operator="greaterThan">
      <formula>0.1</formula>
    </cfRule>
  </conditionalFormatting>
  <conditionalFormatting sqref="T1072">
    <cfRule type="cellIs" dxfId="2990" priority="2983" operator="greaterThan">
      <formula>0</formula>
    </cfRule>
  </conditionalFormatting>
  <conditionalFormatting sqref="S1073">
    <cfRule type="cellIs" dxfId="2989" priority="2982" operator="greaterThan">
      <formula>0.1</formula>
    </cfRule>
  </conditionalFormatting>
  <conditionalFormatting sqref="R1073">
    <cfRule type="cellIs" dxfId="2988" priority="2981" operator="greaterThan">
      <formula>0.1</formula>
    </cfRule>
  </conditionalFormatting>
  <conditionalFormatting sqref="T1073">
    <cfRule type="cellIs" dxfId="2987" priority="2980" operator="greaterThan">
      <formula>0</formula>
    </cfRule>
  </conditionalFormatting>
  <conditionalFormatting sqref="R333">
    <cfRule type="cellIs" dxfId="2986" priority="2979" operator="greaterThan">
      <formula>0.1</formula>
    </cfRule>
  </conditionalFormatting>
  <conditionalFormatting sqref="T333">
    <cfRule type="cellIs" dxfId="2985" priority="2978" operator="greaterThan">
      <formula>0</formula>
    </cfRule>
  </conditionalFormatting>
  <conditionalFormatting sqref="S333">
    <cfRule type="cellIs" dxfId="2984" priority="2977" operator="greaterThan">
      <formula>0</formula>
    </cfRule>
  </conditionalFormatting>
  <conditionalFormatting sqref="R356">
    <cfRule type="cellIs" dxfId="2983" priority="2976" operator="greaterThan">
      <formula>0.1</formula>
    </cfRule>
  </conditionalFormatting>
  <conditionalFormatting sqref="T356">
    <cfRule type="cellIs" dxfId="2982" priority="2975" operator="greaterThan">
      <formula>0</formula>
    </cfRule>
  </conditionalFormatting>
  <conditionalFormatting sqref="S356">
    <cfRule type="cellIs" dxfId="2981" priority="2974" operator="greaterThan">
      <formula>0</formula>
    </cfRule>
  </conditionalFormatting>
  <conditionalFormatting sqref="R344">
    <cfRule type="cellIs" dxfId="2980" priority="2973" operator="greaterThan">
      <formula>0.1</formula>
    </cfRule>
  </conditionalFormatting>
  <conditionalFormatting sqref="T344">
    <cfRule type="cellIs" dxfId="2979" priority="2972" operator="greaterThan">
      <formula>0</formula>
    </cfRule>
  </conditionalFormatting>
  <conditionalFormatting sqref="S344">
    <cfRule type="cellIs" dxfId="2978" priority="2971" operator="greaterThan">
      <formula>0</formula>
    </cfRule>
  </conditionalFormatting>
  <conditionalFormatting sqref="T164">
    <cfRule type="cellIs" dxfId="2977" priority="2969" operator="greaterThan">
      <formula>0</formula>
    </cfRule>
  </conditionalFormatting>
  <conditionalFormatting sqref="R164">
    <cfRule type="cellIs" dxfId="2976" priority="2970" operator="greaterThan">
      <formula>0.1</formula>
    </cfRule>
  </conditionalFormatting>
  <conditionalFormatting sqref="S164">
    <cfRule type="cellIs" dxfId="2975" priority="2968" operator="greaterThan">
      <formula>0.1</formula>
    </cfRule>
  </conditionalFormatting>
  <conditionalFormatting sqref="R81">
    <cfRule type="cellIs" dxfId="2974" priority="2967" operator="greaterThan">
      <formula>0.1</formula>
    </cfRule>
  </conditionalFormatting>
  <conditionalFormatting sqref="T81">
    <cfRule type="cellIs" dxfId="2973" priority="2966" operator="greaterThan">
      <formula>0</formula>
    </cfRule>
  </conditionalFormatting>
  <conditionalFormatting sqref="S81">
    <cfRule type="cellIs" dxfId="2972" priority="2965" operator="greaterThan">
      <formula>0</formula>
    </cfRule>
  </conditionalFormatting>
  <conditionalFormatting sqref="R115">
    <cfRule type="cellIs" dxfId="2971" priority="2964" operator="greaterThan">
      <formula>0.1</formula>
    </cfRule>
  </conditionalFormatting>
  <conditionalFormatting sqref="T115">
    <cfRule type="cellIs" dxfId="2970" priority="2963" operator="greaterThan">
      <formula>0</formula>
    </cfRule>
  </conditionalFormatting>
  <conditionalFormatting sqref="S115">
    <cfRule type="cellIs" dxfId="2969" priority="2962" operator="greaterThan">
      <formula>0</formula>
    </cfRule>
  </conditionalFormatting>
  <conditionalFormatting sqref="R117">
    <cfRule type="cellIs" dxfId="2968" priority="2961" operator="greaterThan">
      <formula>0.1</formula>
    </cfRule>
  </conditionalFormatting>
  <conditionalFormatting sqref="T117">
    <cfRule type="cellIs" dxfId="2967" priority="2960" operator="greaterThan">
      <formula>0</formula>
    </cfRule>
  </conditionalFormatting>
  <conditionalFormatting sqref="S117">
    <cfRule type="cellIs" dxfId="2966" priority="2959" operator="greaterThan">
      <formula>0</formula>
    </cfRule>
  </conditionalFormatting>
  <conditionalFormatting sqref="T165">
    <cfRule type="cellIs" dxfId="2965" priority="2957" operator="greaterThan">
      <formula>0</formula>
    </cfRule>
  </conditionalFormatting>
  <conditionalFormatting sqref="R165">
    <cfRule type="cellIs" dxfId="2964" priority="2958" operator="greaterThan">
      <formula>0.1</formula>
    </cfRule>
  </conditionalFormatting>
  <conditionalFormatting sqref="S165">
    <cfRule type="cellIs" dxfId="2963" priority="2956" operator="greaterThan">
      <formula>0.1</formula>
    </cfRule>
  </conditionalFormatting>
  <conditionalFormatting sqref="T166">
    <cfRule type="cellIs" dxfId="2962" priority="2954" operator="greaterThan">
      <formula>0</formula>
    </cfRule>
  </conditionalFormatting>
  <conditionalFormatting sqref="R166">
    <cfRule type="cellIs" dxfId="2961" priority="2955" operator="greaterThan">
      <formula>0.1</formula>
    </cfRule>
  </conditionalFormatting>
  <conditionalFormatting sqref="S166">
    <cfRule type="cellIs" dxfId="2960" priority="2953" operator="greaterThan">
      <formula>0.1</formula>
    </cfRule>
  </conditionalFormatting>
  <conditionalFormatting sqref="R635">
    <cfRule type="cellIs" dxfId="2959" priority="2952" operator="greaterThan">
      <formula>0.1</formula>
    </cfRule>
  </conditionalFormatting>
  <conditionalFormatting sqref="T635">
    <cfRule type="cellIs" dxfId="2958" priority="2951" operator="greaterThan">
      <formula>0</formula>
    </cfRule>
  </conditionalFormatting>
  <conditionalFormatting sqref="S635">
    <cfRule type="cellIs" dxfId="2957" priority="2950" operator="greaterThan">
      <formula>0</formula>
    </cfRule>
  </conditionalFormatting>
  <conditionalFormatting sqref="R1134">
    <cfRule type="cellIs" dxfId="2956" priority="2949" operator="greaterThan">
      <formula>0.1</formula>
    </cfRule>
  </conditionalFormatting>
  <conditionalFormatting sqref="S1134:T1134">
    <cfRule type="cellIs" dxfId="2955" priority="2948" operator="greaterThan">
      <formula>0</formula>
    </cfRule>
  </conditionalFormatting>
  <conditionalFormatting sqref="R1107">
    <cfRule type="cellIs" dxfId="2954" priority="2947" operator="greaterThan">
      <formula>0.1</formula>
    </cfRule>
  </conditionalFormatting>
  <conditionalFormatting sqref="T1107">
    <cfRule type="cellIs" dxfId="2953" priority="2946" operator="greaterThan">
      <formula>0</formula>
    </cfRule>
  </conditionalFormatting>
  <conditionalFormatting sqref="S1107">
    <cfRule type="cellIs" dxfId="2952" priority="2945" operator="greaterThan">
      <formula>0</formula>
    </cfRule>
  </conditionalFormatting>
  <conditionalFormatting sqref="R1108">
    <cfRule type="cellIs" dxfId="2951" priority="2944" operator="greaterThan">
      <formula>0.1</formula>
    </cfRule>
  </conditionalFormatting>
  <conditionalFormatting sqref="T1108">
    <cfRule type="cellIs" dxfId="2950" priority="2943" operator="greaterThan">
      <formula>0</formula>
    </cfRule>
  </conditionalFormatting>
  <conditionalFormatting sqref="S1108">
    <cfRule type="cellIs" dxfId="2949" priority="2942" operator="greaterThan">
      <formula>0</formula>
    </cfRule>
  </conditionalFormatting>
  <conditionalFormatting sqref="R1109">
    <cfRule type="cellIs" dxfId="2948" priority="2941" operator="greaterThan">
      <formula>0.1</formula>
    </cfRule>
  </conditionalFormatting>
  <conditionalFormatting sqref="T1109">
    <cfRule type="cellIs" dxfId="2947" priority="2940" operator="greaterThan">
      <formula>0</formula>
    </cfRule>
  </conditionalFormatting>
  <conditionalFormatting sqref="S1109">
    <cfRule type="cellIs" dxfId="2946" priority="2939" operator="greaterThan">
      <formula>0</formula>
    </cfRule>
  </conditionalFormatting>
  <conditionalFormatting sqref="R1110">
    <cfRule type="cellIs" dxfId="2945" priority="2938" operator="greaterThan">
      <formula>0.1</formula>
    </cfRule>
  </conditionalFormatting>
  <conditionalFormatting sqref="T1110:T1114">
    <cfRule type="cellIs" dxfId="2944" priority="2937" operator="greaterThan">
      <formula>0</formula>
    </cfRule>
  </conditionalFormatting>
  <conditionalFormatting sqref="S1110">
    <cfRule type="cellIs" dxfId="2943" priority="2936" operator="greaterThan">
      <formula>0</formula>
    </cfRule>
  </conditionalFormatting>
  <conditionalFormatting sqref="R1045:R1048">
    <cfRule type="cellIs" dxfId="2942" priority="2935" operator="greaterThan">
      <formula>0.1</formula>
    </cfRule>
  </conditionalFormatting>
  <conditionalFormatting sqref="T1045:T1048">
    <cfRule type="cellIs" dxfId="2941" priority="2934" operator="greaterThan">
      <formula>0</formula>
    </cfRule>
  </conditionalFormatting>
  <conditionalFormatting sqref="S1045:S1048">
    <cfRule type="cellIs" dxfId="2940" priority="2933" operator="greaterThan">
      <formula>0.1</formula>
    </cfRule>
  </conditionalFormatting>
  <conditionalFormatting sqref="R1001:R1005">
    <cfRule type="cellIs" dxfId="2939" priority="2932" operator="greaterThan">
      <formula>0.1</formula>
    </cfRule>
  </conditionalFormatting>
  <conditionalFormatting sqref="T1001:T1005">
    <cfRule type="cellIs" dxfId="2938" priority="2931" operator="greaterThan">
      <formula>0</formula>
    </cfRule>
  </conditionalFormatting>
  <conditionalFormatting sqref="R992">
    <cfRule type="cellIs" dxfId="2937" priority="2930" operator="greaterThan">
      <formula>0.1</formula>
    </cfRule>
  </conditionalFormatting>
  <conditionalFormatting sqref="T992">
    <cfRule type="cellIs" dxfId="2936" priority="2929" operator="greaterThan">
      <formula>0</formula>
    </cfRule>
  </conditionalFormatting>
  <conditionalFormatting sqref="S963:S966">
    <cfRule type="cellIs" dxfId="2935" priority="2928" operator="greaterThan">
      <formula>0.1</formula>
    </cfRule>
  </conditionalFormatting>
  <conditionalFormatting sqref="R935 R931">
    <cfRule type="cellIs" dxfId="2934" priority="2927" operator="greaterThan">
      <formula>0.1</formula>
    </cfRule>
  </conditionalFormatting>
  <conditionalFormatting sqref="T935 T931">
    <cfRule type="cellIs" dxfId="2933" priority="2926" operator="greaterThan">
      <formula>0</formula>
    </cfRule>
  </conditionalFormatting>
  <conditionalFormatting sqref="S935 S931">
    <cfRule type="cellIs" dxfId="2932" priority="2925" operator="greaterThan">
      <formula>0.1</formula>
    </cfRule>
  </conditionalFormatting>
  <conditionalFormatting sqref="R908">
    <cfRule type="cellIs" dxfId="2931" priority="2924" operator="greaterThan">
      <formula>0.1</formula>
    </cfRule>
  </conditionalFormatting>
  <conditionalFormatting sqref="S911">
    <cfRule type="cellIs" dxfId="2930" priority="2920" operator="greaterThan">
      <formula>0.1</formula>
    </cfRule>
  </conditionalFormatting>
  <conditionalFormatting sqref="T908">
    <cfRule type="cellIs" dxfId="2929" priority="2923" operator="greaterThan">
      <formula>0</formula>
    </cfRule>
  </conditionalFormatting>
  <conditionalFormatting sqref="R909:R911">
    <cfRule type="cellIs" dxfId="2928" priority="2922" operator="greaterThan">
      <formula>0.1</formula>
    </cfRule>
  </conditionalFormatting>
  <conditionalFormatting sqref="T909:T911">
    <cfRule type="cellIs" dxfId="2927" priority="2921" operator="greaterThan">
      <formula>0</formula>
    </cfRule>
  </conditionalFormatting>
  <conditionalFormatting sqref="R912:R914">
    <cfRule type="cellIs" dxfId="2926" priority="2919" operator="greaterThan">
      <formula>0.1</formula>
    </cfRule>
  </conditionalFormatting>
  <conditionalFormatting sqref="T912:T914">
    <cfRule type="cellIs" dxfId="2925" priority="2918" operator="greaterThan">
      <formula>0</formula>
    </cfRule>
  </conditionalFormatting>
  <conditionalFormatting sqref="S914">
    <cfRule type="cellIs" dxfId="2924" priority="2917" operator="greaterThan">
      <formula>0.1</formula>
    </cfRule>
  </conditionalFormatting>
  <conditionalFormatting sqref="R820:R822">
    <cfRule type="cellIs" dxfId="2923" priority="2916" operator="greaterThan">
      <formula>0.1</formula>
    </cfRule>
  </conditionalFormatting>
  <conditionalFormatting sqref="T820:T822">
    <cfRule type="cellIs" dxfId="2922" priority="2915" operator="greaterThan">
      <formula>0</formula>
    </cfRule>
  </conditionalFormatting>
  <conditionalFormatting sqref="S820:S822">
    <cfRule type="cellIs" dxfId="2921" priority="2914" operator="greaterThan">
      <formula>0.1</formula>
    </cfRule>
  </conditionalFormatting>
  <conditionalFormatting sqref="R825">
    <cfRule type="cellIs" dxfId="2920" priority="2913" operator="greaterThan">
      <formula>0.1</formula>
    </cfRule>
  </conditionalFormatting>
  <conditionalFormatting sqref="T825">
    <cfRule type="cellIs" dxfId="2919" priority="2912" operator="greaterThan">
      <formula>0</formula>
    </cfRule>
  </conditionalFormatting>
  <conditionalFormatting sqref="S825">
    <cfRule type="cellIs" dxfId="2918" priority="2911" operator="greaterThan">
      <formula>0</formula>
    </cfRule>
  </conditionalFormatting>
  <conditionalFormatting sqref="R836:R837">
    <cfRule type="cellIs" dxfId="2917" priority="2910" operator="greaterThan">
      <formula>0.1</formula>
    </cfRule>
  </conditionalFormatting>
  <conditionalFormatting sqref="T836:T837">
    <cfRule type="cellIs" dxfId="2916" priority="2909" operator="greaterThan">
      <formula>0</formula>
    </cfRule>
  </conditionalFormatting>
  <conditionalFormatting sqref="S836:S837">
    <cfRule type="cellIs" dxfId="2915" priority="2908" operator="greaterThan">
      <formula>0.1</formula>
    </cfRule>
  </conditionalFormatting>
  <conditionalFormatting sqref="R847:R849">
    <cfRule type="cellIs" dxfId="2914" priority="2907" operator="greaterThan">
      <formula>0.1</formula>
    </cfRule>
  </conditionalFormatting>
  <conditionalFormatting sqref="T847:T849">
    <cfRule type="cellIs" dxfId="2913" priority="2906" operator="greaterThan">
      <formula>0</formula>
    </cfRule>
  </conditionalFormatting>
  <conditionalFormatting sqref="S847:S849">
    <cfRule type="cellIs" dxfId="2912" priority="2905" operator="greaterThan">
      <formula>0</formula>
    </cfRule>
  </conditionalFormatting>
  <conditionalFormatting sqref="R861:R863">
    <cfRule type="cellIs" dxfId="2911" priority="2904" operator="greaterThan">
      <formula>0.1</formula>
    </cfRule>
  </conditionalFormatting>
  <conditionalFormatting sqref="T861:T863">
    <cfRule type="cellIs" dxfId="2910" priority="2903" operator="greaterThan">
      <formula>0</formula>
    </cfRule>
  </conditionalFormatting>
  <conditionalFormatting sqref="S861:S863">
    <cfRule type="cellIs" dxfId="2909" priority="2902" operator="greaterThan">
      <formula>0.1</formula>
    </cfRule>
  </conditionalFormatting>
  <conditionalFormatting sqref="R621:R622 R625:R626">
    <cfRule type="cellIs" dxfId="2908" priority="2901" operator="greaterThan">
      <formula>0.1</formula>
    </cfRule>
  </conditionalFormatting>
  <conditionalFormatting sqref="T621:T622 T625:T626">
    <cfRule type="cellIs" dxfId="2907" priority="2900" operator="greaterThan">
      <formula>0</formula>
    </cfRule>
  </conditionalFormatting>
  <conditionalFormatting sqref="S621:S622 S625:S626">
    <cfRule type="cellIs" dxfId="2906" priority="2899" operator="greaterThan">
      <formula>0.1</formula>
    </cfRule>
  </conditionalFormatting>
  <conditionalFormatting sqref="R659:R661">
    <cfRule type="cellIs" dxfId="2905" priority="2898" operator="greaterThan">
      <formula>0.1</formula>
    </cfRule>
  </conditionalFormatting>
  <conditionalFormatting sqref="T659:T661">
    <cfRule type="cellIs" dxfId="2904" priority="2897" operator="greaterThan">
      <formula>0</formula>
    </cfRule>
  </conditionalFormatting>
  <conditionalFormatting sqref="S659:S661">
    <cfRule type="cellIs" dxfId="2903" priority="2896" operator="greaterThan">
      <formula>0</formula>
    </cfRule>
  </conditionalFormatting>
  <conditionalFormatting sqref="R390">
    <cfRule type="cellIs" dxfId="2902" priority="2895" operator="greaterThan">
      <formula>0.1</formula>
    </cfRule>
  </conditionalFormatting>
  <conditionalFormatting sqref="T390">
    <cfRule type="cellIs" dxfId="2901" priority="2894" operator="greaterThan">
      <formula>0</formula>
    </cfRule>
  </conditionalFormatting>
  <conditionalFormatting sqref="S390">
    <cfRule type="cellIs" dxfId="2900" priority="2893" operator="greaterThan">
      <formula>0</formula>
    </cfRule>
  </conditionalFormatting>
  <conditionalFormatting sqref="R391">
    <cfRule type="cellIs" dxfId="2899" priority="2892" operator="greaterThan">
      <formula>0.1</formula>
    </cfRule>
  </conditionalFormatting>
  <conditionalFormatting sqref="T391">
    <cfRule type="cellIs" dxfId="2898" priority="2891" operator="greaterThan">
      <formula>0</formula>
    </cfRule>
  </conditionalFormatting>
  <conditionalFormatting sqref="S391">
    <cfRule type="cellIs" dxfId="2897" priority="2890" operator="greaterThan">
      <formula>0</formula>
    </cfRule>
  </conditionalFormatting>
  <conditionalFormatting sqref="R392">
    <cfRule type="cellIs" dxfId="2896" priority="2889" operator="greaterThan">
      <formula>0.1</formula>
    </cfRule>
  </conditionalFormatting>
  <conditionalFormatting sqref="T392">
    <cfRule type="cellIs" dxfId="2895" priority="2888" operator="greaterThan">
      <formula>0</formula>
    </cfRule>
  </conditionalFormatting>
  <conditionalFormatting sqref="S392">
    <cfRule type="cellIs" dxfId="2894" priority="2887" operator="greaterThan">
      <formula>0</formula>
    </cfRule>
  </conditionalFormatting>
  <conditionalFormatting sqref="R393">
    <cfRule type="cellIs" dxfId="2893" priority="2886" operator="greaterThan">
      <formula>0.1</formula>
    </cfRule>
  </conditionalFormatting>
  <conditionalFormatting sqref="T393">
    <cfRule type="cellIs" dxfId="2892" priority="2885" operator="greaterThan">
      <formula>0</formula>
    </cfRule>
  </conditionalFormatting>
  <conditionalFormatting sqref="S393">
    <cfRule type="cellIs" dxfId="2891" priority="2884" operator="greaterThan">
      <formula>0</formula>
    </cfRule>
  </conditionalFormatting>
  <conditionalFormatting sqref="R252:R254 R256">
    <cfRule type="cellIs" dxfId="2890" priority="2883" operator="greaterThan">
      <formula>0.1</formula>
    </cfRule>
  </conditionalFormatting>
  <conditionalFormatting sqref="T252:T254 T256">
    <cfRule type="cellIs" dxfId="2889" priority="2882" operator="greaterThan">
      <formula>0</formula>
    </cfRule>
  </conditionalFormatting>
  <conditionalFormatting sqref="S252:S254 S256">
    <cfRule type="cellIs" dxfId="2888" priority="2881" operator="greaterThan">
      <formula>0</formula>
    </cfRule>
  </conditionalFormatting>
  <conditionalFormatting sqref="R213:R215">
    <cfRule type="cellIs" dxfId="2887" priority="2880" operator="greaterThan">
      <formula>0.1</formula>
    </cfRule>
  </conditionalFormatting>
  <conditionalFormatting sqref="T213:T215">
    <cfRule type="cellIs" dxfId="2886" priority="2879" operator="greaterThan">
      <formula>0</formula>
    </cfRule>
  </conditionalFormatting>
  <conditionalFormatting sqref="S213:S215">
    <cfRule type="cellIs" dxfId="2885" priority="2878" operator="greaterThan">
      <formula>0</formula>
    </cfRule>
  </conditionalFormatting>
  <conditionalFormatting sqref="R196:R199">
    <cfRule type="cellIs" dxfId="2884" priority="2877" operator="greaterThan">
      <formula>0.1</formula>
    </cfRule>
  </conditionalFormatting>
  <conditionalFormatting sqref="T196:T199">
    <cfRule type="cellIs" dxfId="2883" priority="2876" operator="greaterThan">
      <formula>0</formula>
    </cfRule>
  </conditionalFormatting>
  <conditionalFormatting sqref="S196:S199">
    <cfRule type="cellIs" dxfId="2882" priority="2875" operator="greaterThan">
      <formula>0</formula>
    </cfRule>
  </conditionalFormatting>
  <conditionalFormatting sqref="R137:R140">
    <cfRule type="cellIs" dxfId="2881" priority="2874" operator="greaterThan">
      <formula>0.1</formula>
    </cfRule>
  </conditionalFormatting>
  <conditionalFormatting sqref="T137:T140">
    <cfRule type="cellIs" dxfId="2880" priority="2873" operator="greaterThan">
      <formula>0</formula>
    </cfRule>
  </conditionalFormatting>
  <conditionalFormatting sqref="S137:S140">
    <cfRule type="cellIs" dxfId="2879" priority="2872" operator="greaterThan">
      <formula>0</formula>
    </cfRule>
  </conditionalFormatting>
  <conditionalFormatting sqref="R121:R122">
    <cfRule type="cellIs" dxfId="2878" priority="2871" operator="greaterThan">
      <formula>0.1</formula>
    </cfRule>
  </conditionalFormatting>
  <conditionalFormatting sqref="T121:T122">
    <cfRule type="cellIs" dxfId="2877" priority="2870" operator="greaterThan">
      <formula>0</formula>
    </cfRule>
  </conditionalFormatting>
  <conditionalFormatting sqref="S121:S122">
    <cfRule type="cellIs" dxfId="2876" priority="2869" operator="greaterThan">
      <formula>0</formula>
    </cfRule>
  </conditionalFormatting>
  <conditionalFormatting sqref="R369">
    <cfRule type="cellIs" dxfId="2875" priority="2868" operator="greaterThan">
      <formula>0.1</formula>
    </cfRule>
  </conditionalFormatting>
  <conditionalFormatting sqref="T369">
    <cfRule type="cellIs" dxfId="2874" priority="2867" operator="greaterThan">
      <formula>0</formula>
    </cfRule>
  </conditionalFormatting>
  <conditionalFormatting sqref="S369">
    <cfRule type="cellIs" dxfId="2873" priority="2866" operator="greaterThan">
      <formula>0</formula>
    </cfRule>
  </conditionalFormatting>
  <conditionalFormatting sqref="R370:R371">
    <cfRule type="cellIs" dxfId="2872" priority="2865" operator="greaterThan">
      <formula>0.1</formula>
    </cfRule>
  </conditionalFormatting>
  <conditionalFormatting sqref="T370:T371">
    <cfRule type="cellIs" dxfId="2871" priority="2864" operator="greaterThan">
      <formula>0</formula>
    </cfRule>
  </conditionalFormatting>
  <conditionalFormatting sqref="S370:S371">
    <cfRule type="cellIs" dxfId="2870" priority="2863" operator="greaterThan">
      <formula>0</formula>
    </cfRule>
  </conditionalFormatting>
  <conditionalFormatting sqref="R85">
    <cfRule type="cellIs" dxfId="2869" priority="2862" operator="greaterThan">
      <formula>0.1</formula>
    </cfRule>
  </conditionalFormatting>
  <conditionalFormatting sqref="T85">
    <cfRule type="cellIs" dxfId="2868" priority="2861" operator="greaterThan">
      <formula>0</formula>
    </cfRule>
  </conditionalFormatting>
  <conditionalFormatting sqref="S85">
    <cfRule type="cellIs" dxfId="2867" priority="2860" operator="greaterThan">
      <formula>0</formula>
    </cfRule>
  </conditionalFormatting>
  <conditionalFormatting sqref="R636">
    <cfRule type="cellIs" dxfId="2866" priority="2859" operator="greaterThan">
      <formula>0.1</formula>
    </cfRule>
  </conditionalFormatting>
  <conditionalFormatting sqref="T636">
    <cfRule type="cellIs" dxfId="2865" priority="2858" operator="greaterThan">
      <formula>0</formula>
    </cfRule>
  </conditionalFormatting>
  <conditionalFormatting sqref="S636">
    <cfRule type="cellIs" dxfId="2864" priority="2857" operator="greaterThan">
      <formula>0</formula>
    </cfRule>
  </conditionalFormatting>
  <conditionalFormatting sqref="T541">
    <cfRule type="cellIs" dxfId="2863" priority="2855" operator="greaterThan">
      <formula>0</formula>
    </cfRule>
  </conditionalFormatting>
  <conditionalFormatting sqref="R541">
    <cfRule type="cellIs" dxfId="2862" priority="2856" operator="greaterThan">
      <formula>0.1</formula>
    </cfRule>
  </conditionalFormatting>
  <conditionalFormatting sqref="S541">
    <cfRule type="cellIs" dxfId="2861" priority="2854" operator="greaterThan">
      <formula>0</formula>
    </cfRule>
  </conditionalFormatting>
  <conditionalFormatting sqref="R372">
    <cfRule type="cellIs" dxfId="2860" priority="2853" operator="greaterThan">
      <formula>0.1</formula>
    </cfRule>
  </conditionalFormatting>
  <conditionalFormatting sqref="T372">
    <cfRule type="cellIs" dxfId="2859" priority="2852" operator="greaterThan">
      <formula>0</formula>
    </cfRule>
  </conditionalFormatting>
  <conditionalFormatting sqref="S372">
    <cfRule type="cellIs" dxfId="2858" priority="2851" operator="greaterThan">
      <formula>0</formula>
    </cfRule>
  </conditionalFormatting>
  <conditionalFormatting sqref="R872">
    <cfRule type="cellIs" dxfId="2857" priority="2850" operator="greaterThan">
      <formula>0.1</formula>
    </cfRule>
  </conditionalFormatting>
  <conditionalFormatting sqref="T872">
    <cfRule type="cellIs" dxfId="2856" priority="2849" operator="greaterThan">
      <formula>0</formula>
    </cfRule>
  </conditionalFormatting>
  <conditionalFormatting sqref="S872">
    <cfRule type="cellIs" dxfId="2855" priority="2848" operator="greaterThan">
      <formula>0</formula>
    </cfRule>
  </conditionalFormatting>
  <conditionalFormatting sqref="R873">
    <cfRule type="cellIs" dxfId="2854" priority="2847" operator="greaterThan">
      <formula>0.1</formula>
    </cfRule>
  </conditionalFormatting>
  <conditionalFormatting sqref="T873">
    <cfRule type="cellIs" dxfId="2853" priority="2846" operator="greaterThan">
      <formula>0</formula>
    </cfRule>
  </conditionalFormatting>
  <conditionalFormatting sqref="S873">
    <cfRule type="cellIs" dxfId="2852" priority="2845" operator="greaterThan">
      <formula>0</formula>
    </cfRule>
  </conditionalFormatting>
  <conditionalFormatting sqref="R874">
    <cfRule type="cellIs" dxfId="2851" priority="2844" operator="greaterThan">
      <formula>0.1</formula>
    </cfRule>
  </conditionalFormatting>
  <conditionalFormatting sqref="T874">
    <cfRule type="cellIs" dxfId="2850" priority="2843" operator="greaterThan">
      <formula>0</formula>
    </cfRule>
  </conditionalFormatting>
  <conditionalFormatting sqref="S874">
    <cfRule type="cellIs" dxfId="2849" priority="2842" operator="greaterThan">
      <formula>0</formula>
    </cfRule>
  </conditionalFormatting>
  <conditionalFormatting sqref="R283 R285">
    <cfRule type="cellIs" dxfId="2848" priority="2841" operator="greaterThan">
      <formula>0.1</formula>
    </cfRule>
  </conditionalFormatting>
  <conditionalFormatting sqref="S283:T283 S285:T285">
    <cfRule type="cellIs" dxfId="2847" priority="2840" operator="greaterThan">
      <formula>0</formula>
    </cfRule>
  </conditionalFormatting>
  <conditionalFormatting sqref="R301:R303">
    <cfRule type="cellIs" dxfId="2846" priority="2839" operator="greaterThan">
      <formula>0.1</formula>
    </cfRule>
  </conditionalFormatting>
  <conditionalFormatting sqref="T301:T303">
    <cfRule type="cellIs" dxfId="2845" priority="2838" operator="greaterThan">
      <formula>0</formula>
    </cfRule>
  </conditionalFormatting>
  <conditionalFormatting sqref="S301:S303">
    <cfRule type="cellIs" dxfId="2844" priority="2837" operator="greaterThan">
      <formula>0</formula>
    </cfRule>
  </conditionalFormatting>
  <conditionalFormatting sqref="R306">
    <cfRule type="cellIs" dxfId="2843" priority="2836" operator="greaterThan">
      <formula>0.1</formula>
    </cfRule>
  </conditionalFormatting>
  <conditionalFormatting sqref="T306">
    <cfRule type="cellIs" dxfId="2842" priority="2835" operator="greaterThan">
      <formula>0</formula>
    </cfRule>
  </conditionalFormatting>
  <conditionalFormatting sqref="S306">
    <cfRule type="cellIs" dxfId="2841" priority="2834" operator="greaterThan">
      <formula>0</formula>
    </cfRule>
  </conditionalFormatting>
  <conditionalFormatting sqref="R308">
    <cfRule type="cellIs" dxfId="2840" priority="2833" operator="greaterThan">
      <formula>0.1</formula>
    </cfRule>
  </conditionalFormatting>
  <conditionalFormatting sqref="T308">
    <cfRule type="cellIs" dxfId="2839" priority="2832" operator="greaterThan">
      <formula>0</formula>
    </cfRule>
  </conditionalFormatting>
  <conditionalFormatting sqref="S308">
    <cfRule type="cellIs" dxfId="2838" priority="2831" operator="greaterThan">
      <formula>0</formula>
    </cfRule>
  </conditionalFormatting>
  <conditionalFormatting sqref="R309">
    <cfRule type="cellIs" dxfId="2837" priority="2830" operator="greaterThan">
      <formula>0.1</formula>
    </cfRule>
  </conditionalFormatting>
  <conditionalFormatting sqref="T309">
    <cfRule type="cellIs" dxfId="2836" priority="2829" operator="greaterThan">
      <formula>0</formula>
    </cfRule>
  </conditionalFormatting>
  <conditionalFormatting sqref="S309">
    <cfRule type="cellIs" dxfId="2835" priority="2828" operator="greaterThan">
      <formula>0</formula>
    </cfRule>
  </conditionalFormatting>
  <conditionalFormatting sqref="R320:R323">
    <cfRule type="cellIs" dxfId="2834" priority="2827" operator="greaterThan">
      <formula>0.1</formula>
    </cfRule>
  </conditionalFormatting>
  <conditionalFormatting sqref="T320:T323">
    <cfRule type="cellIs" dxfId="2833" priority="2826" operator="greaterThan">
      <formula>0</formula>
    </cfRule>
  </conditionalFormatting>
  <conditionalFormatting sqref="S320:S323">
    <cfRule type="cellIs" dxfId="2832" priority="2825" operator="greaterThan">
      <formula>0.1</formula>
    </cfRule>
  </conditionalFormatting>
  <conditionalFormatting sqref="R345:R346 R349:R352">
    <cfRule type="cellIs" dxfId="2831" priority="2824" operator="greaterThan">
      <formula>0.1</formula>
    </cfRule>
  </conditionalFormatting>
  <conditionalFormatting sqref="T345:T346 T349:T352">
    <cfRule type="cellIs" dxfId="2830" priority="2823" operator="greaterThan">
      <formula>0</formula>
    </cfRule>
  </conditionalFormatting>
  <conditionalFormatting sqref="S345:S346 S349:S352">
    <cfRule type="cellIs" dxfId="2829" priority="2822" operator="greaterThan">
      <formula>0</formula>
    </cfRule>
  </conditionalFormatting>
  <conditionalFormatting sqref="R385">
    <cfRule type="cellIs" dxfId="2828" priority="2821" operator="greaterThan">
      <formula>0.1</formula>
    </cfRule>
  </conditionalFormatting>
  <conditionalFormatting sqref="T385">
    <cfRule type="cellIs" dxfId="2827" priority="2820" operator="greaterThan">
      <formula>0</formula>
    </cfRule>
  </conditionalFormatting>
  <conditionalFormatting sqref="S385">
    <cfRule type="cellIs" dxfId="2826" priority="2819" operator="greaterThan">
      <formula>0</formula>
    </cfRule>
  </conditionalFormatting>
  <conditionalFormatting sqref="R495">
    <cfRule type="cellIs" dxfId="2825" priority="2818" operator="greaterThan">
      <formula>0.1</formula>
    </cfRule>
  </conditionalFormatting>
  <conditionalFormatting sqref="T495">
    <cfRule type="cellIs" dxfId="2824" priority="2817" operator="greaterThan">
      <formula>0</formula>
    </cfRule>
  </conditionalFormatting>
  <conditionalFormatting sqref="S495">
    <cfRule type="cellIs" dxfId="2823" priority="2816" operator="greaterThan">
      <formula>0</formula>
    </cfRule>
  </conditionalFormatting>
  <conditionalFormatting sqref="R534:R537">
    <cfRule type="cellIs" dxfId="2822" priority="2815" operator="greaterThan">
      <formula>0.1</formula>
    </cfRule>
  </conditionalFormatting>
  <conditionalFormatting sqref="T534:T537">
    <cfRule type="cellIs" dxfId="2821" priority="2814" operator="greaterThan">
      <formula>0</formula>
    </cfRule>
  </conditionalFormatting>
  <conditionalFormatting sqref="S534:S537">
    <cfRule type="cellIs" dxfId="2820" priority="2813" operator="greaterThan">
      <formula>0</formula>
    </cfRule>
  </conditionalFormatting>
  <conditionalFormatting sqref="R644">
    <cfRule type="cellIs" dxfId="2819" priority="2812" operator="greaterThan">
      <formula>0.1</formula>
    </cfRule>
  </conditionalFormatting>
  <conditionalFormatting sqref="T644">
    <cfRule type="cellIs" dxfId="2818" priority="2811" operator="greaterThan">
      <formula>0</formula>
    </cfRule>
  </conditionalFormatting>
  <conditionalFormatting sqref="S644">
    <cfRule type="cellIs" dxfId="2817" priority="2810" operator="greaterThan">
      <formula>0</formula>
    </cfRule>
  </conditionalFormatting>
  <conditionalFormatting sqref="R648 R650 R639 R641 R643">
    <cfRule type="cellIs" dxfId="2816" priority="2809" operator="greaterThan">
      <formula>0.1</formula>
    </cfRule>
  </conditionalFormatting>
  <conditionalFormatting sqref="T648 T650 T639 T641 T643">
    <cfRule type="cellIs" dxfId="2815" priority="2808" operator="greaterThan">
      <formula>0</formula>
    </cfRule>
  </conditionalFormatting>
  <conditionalFormatting sqref="S648 S650 S639 S641 S643">
    <cfRule type="cellIs" dxfId="2814" priority="2807" operator="greaterThan">
      <formula>0</formula>
    </cfRule>
  </conditionalFormatting>
  <conditionalFormatting sqref="R993 R996:R997 R1000 R988">
    <cfRule type="cellIs" dxfId="2813" priority="2806" operator="greaterThan">
      <formula>0.1</formula>
    </cfRule>
  </conditionalFormatting>
  <conditionalFormatting sqref="T993 T996:T997 T1000 T988">
    <cfRule type="cellIs" dxfId="2812" priority="2805" operator="greaterThan">
      <formula>0</formula>
    </cfRule>
  </conditionalFormatting>
  <conditionalFormatting sqref="R291:R294">
    <cfRule type="cellIs" dxfId="2811" priority="2804" operator="greaterThan">
      <formula>0.1</formula>
    </cfRule>
  </conditionalFormatting>
  <conditionalFormatting sqref="T291:T294">
    <cfRule type="cellIs" dxfId="2810" priority="2803" operator="greaterThan">
      <formula>0</formula>
    </cfRule>
  </conditionalFormatting>
  <conditionalFormatting sqref="S291:S294">
    <cfRule type="cellIs" dxfId="2809" priority="2802" operator="greaterThan">
      <formula>0</formula>
    </cfRule>
  </conditionalFormatting>
  <conditionalFormatting sqref="S239">
    <cfRule type="cellIs" dxfId="2808" priority="2799" operator="greaterThan">
      <formula>0</formula>
    </cfRule>
  </conditionalFormatting>
  <conditionalFormatting sqref="R239">
    <cfRule type="cellIs" dxfId="2807" priority="2801" operator="greaterThan">
      <formula>0.1</formula>
    </cfRule>
  </conditionalFormatting>
  <conditionalFormatting sqref="T239">
    <cfRule type="cellIs" dxfId="2806" priority="2800" operator="greaterThan">
      <formula>0</formula>
    </cfRule>
  </conditionalFormatting>
  <conditionalFormatting sqref="R217">
    <cfRule type="cellIs" dxfId="2805" priority="2798" operator="greaterThan">
      <formula>0.1</formula>
    </cfRule>
  </conditionalFormatting>
  <conditionalFormatting sqref="T217">
    <cfRule type="cellIs" dxfId="2804" priority="2797" operator="greaterThan">
      <formula>0</formula>
    </cfRule>
  </conditionalFormatting>
  <conditionalFormatting sqref="S217">
    <cfRule type="cellIs" dxfId="2803" priority="2796" operator="greaterThan">
      <formula>0</formula>
    </cfRule>
  </conditionalFormatting>
  <conditionalFormatting sqref="R218">
    <cfRule type="cellIs" dxfId="2802" priority="2795" operator="greaterThan">
      <formula>0.1</formula>
    </cfRule>
  </conditionalFormatting>
  <conditionalFormatting sqref="T218">
    <cfRule type="cellIs" dxfId="2801" priority="2794" operator="greaterThan">
      <formula>0</formula>
    </cfRule>
  </conditionalFormatting>
  <conditionalFormatting sqref="S218">
    <cfRule type="cellIs" dxfId="2800" priority="2793" operator="greaterThan">
      <formula>0</formula>
    </cfRule>
  </conditionalFormatting>
  <conditionalFormatting sqref="R219">
    <cfRule type="cellIs" dxfId="2799" priority="2792" operator="greaterThan">
      <formula>0.1</formula>
    </cfRule>
  </conditionalFormatting>
  <conditionalFormatting sqref="T219">
    <cfRule type="cellIs" dxfId="2798" priority="2791" operator="greaterThan">
      <formula>0</formula>
    </cfRule>
  </conditionalFormatting>
  <conditionalFormatting sqref="S219">
    <cfRule type="cellIs" dxfId="2797" priority="2790" operator="greaterThan">
      <formula>0</formula>
    </cfRule>
  </conditionalFormatting>
  <conditionalFormatting sqref="R220">
    <cfRule type="cellIs" dxfId="2796" priority="2789" operator="greaterThan">
      <formula>0.1</formula>
    </cfRule>
  </conditionalFormatting>
  <conditionalFormatting sqref="T220">
    <cfRule type="cellIs" dxfId="2795" priority="2788" operator="greaterThan">
      <formula>0</formula>
    </cfRule>
  </conditionalFormatting>
  <conditionalFormatting sqref="S220">
    <cfRule type="cellIs" dxfId="2794" priority="2787" operator="greaterThan">
      <formula>0</formula>
    </cfRule>
  </conditionalFormatting>
  <conditionalFormatting sqref="R212">
    <cfRule type="cellIs" dxfId="2793" priority="2786" operator="greaterThan">
      <formula>0.1</formula>
    </cfRule>
  </conditionalFormatting>
  <conditionalFormatting sqref="T212">
    <cfRule type="cellIs" dxfId="2792" priority="2785" operator="greaterThan">
      <formula>0</formula>
    </cfRule>
  </conditionalFormatting>
  <conditionalFormatting sqref="S212">
    <cfRule type="cellIs" dxfId="2791" priority="2784" operator="greaterThan">
      <formula>0</formula>
    </cfRule>
  </conditionalFormatting>
  <conditionalFormatting sqref="R646">
    <cfRule type="cellIs" dxfId="2790" priority="2783" operator="greaterThan">
      <formula>0.1</formula>
    </cfRule>
  </conditionalFormatting>
  <conditionalFormatting sqref="T646">
    <cfRule type="cellIs" dxfId="2789" priority="2782" operator="greaterThan">
      <formula>0</formula>
    </cfRule>
  </conditionalFormatting>
  <conditionalFormatting sqref="S646">
    <cfRule type="cellIs" dxfId="2788" priority="2781" operator="greaterThan">
      <formula>0</formula>
    </cfRule>
  </conditionalFormatting>
  <conditionalFormatting sqref="R647">
    <cfRule type="cellIs" dxfId="2787" priority="2780" operator="greaterThan">
      <formula>0.1</formula>
    </cfRule>
  </conditionalFormatting>
  <conditionalFormatting sqref="T647">
    <cfRule type="cellIs" dxfId="2786" priority="2779" operator="greaterThan">
      <formula>0</formula>
    </cfRule>
  </conditionalFormatting>
  <conditionalFormatting sqref="S647">
    <cfRule type="cellIs" dxfId="2785" priority="2778" operator="greaterThan">
      <formula>0</formula>
    </cfRule>
  </conditionalFormatting>
  <conditionalFormatting sqref="R649">
    <cfRule type="cellIs" dxfId="2784" priority="2777" operator="greaterThan">
      <formula>0.1</formula>
    </cfRule>
  </conditionalFormatting>
  <conditionalFormatting sqref="T649">
    <cfRule type="cellIs" dxfId="2783" priority="2776" operator="greaterThan">
      <formula>0</formula>
    </cfRule>
  </conditionalFormatting>
  <conditionalFormatting sqref="S649">
    <cfRule type="cellIs" dxfId="2782" priority="2775" operator="greaterThan">
      <formula>0</formula>
    </cfRule>
  </conditionalFormatting>
  <conditionalFormatting sqref="R637">
    <cfRule type="cellIs" dxfId="2781" priority="2774" operator="greaterThan">
      <formula>0.1</formula>
    </cfRule>
  </conditionalFormatting>
  <conditionalFormatting sqref="T637">
    <cfRule type="cellIs" dxfId="2780" priority="2773" operator="greaterThan">
      <formula>0</formula>
    </cfRule>
  </conditionalFormatting>
  <conditionalFormatting sqref="S637">
    <cfRule type="cellIs" dxfId="2779" priority="2772" operator="greaterThan">
      <formula>0</formula>
    </cfRule>
  </conditionalFormatting>
  <conditionalFormatting sqref="R640">
    <cfRule type="cellIs" dxfId="2778" priority="2771" operator="greaterThan">
      <formula>0.1</formula>
    </cfRule>
  </conditionalFormatting>
  <conditionalFormatting sqref="T640">
    <cfRule type="cellIs" dxfId="2777" priority="2770" operator="greaterThan">
      <formula>0</formula>
    </cfRule>
  </conditionalFormatting>
  <conditionalFormatting sqref="S640">
    <cfRule type="cellIs" dxfId="2776" priority="2769" operator="greaterThan">
      <formula>0</formula>
    </cfRule>
  </conditionalFormatting>
  <conditionalFormatting sqref="R642">
    <cfRule type="cellIs" dxfId="2775" priority="2768" operator="greaterThan">
      <formula>0.1</formula>
    </cfRule>
  </conditionalFormatting>
  <conditionalFormatting sqref="T642">
    <cfRule type="cellIs" dxfId="2774" priority="2767" operator="greaterThan">
      <formula>0</formula>
    </cfRule>
  </conditionalFormatting>
  <conditionalFormatting sqref="S642">
    <cfRule type="cellIs" dxfId="2773" priority="2766" operator="greaterThan">
      <formula>0</formula>
    </cfRule>
  </conditionalFormatting>
  <conditionalFormatting sqref="R645">
    <cfRule type="cellIs" dxfId="2772" priority="2765" operator="greaterThan">
      <formula>0.1</formula>
    </cfRule>
  </conditionalFormatting>
  <conditionalFormatting sqref="T645">
    <cfRule type="cellIs" dxfId="2771" priority="2764" operator="greaterThan">
      <formula>0</formula>
    </cfRule>
  </conditionalFormatting>
  <conditionalFormatting sqref="S645">
    <cfRule type="cellIs" dxfId="2770" priority="2763" operator="greaterThan">
      <formula>0</formula>
    </cfRule>
  </conditionalFormatting>
  <conditionalFormatting sqref="S667">
    <cfRule type="cellIs" dxfId="2769" priority="2754" operator="greaterThan">
      <formula>0.1</formula>
    </cfRule>
  </conditionalFormatting>
  <conditionalFormatting sqref="T668">
    <cfRule type="cellIs" dxfId="2768" priority="2752" operator="greaterThan">
      <formula>0</formula>
    </cfRule>
  </conditionalFormatting>
  <conditionalFormatting sqref="R664">
    <cfRule type="cellIs" dxfId="2767" priority="2762" operator="greaterThan">
      <formula>0.1</formula>
    </cfRule>
  </conditionalFormatting>
  <conditionalFormatting sqref="T664">
    <cfRule type="cellIs" dxfId="2766" priority="2761" operator="greaterThan">
      <formula>0</formula>
    </cfRule>
  </conditionalFormatting>
  <conditionalFormatting sqref="S664">
    <cfRule type="cellIs" dxfId="2765" priority="2760" operator="greaterThan">
      <formula>0.1</formula>
    </cfRule>
  </conditionalFormatting>
  <conditionalFormatting sqref="R665">
    <cfRule type="cellIs" dxfId="2764" priority="2759" operator="greaterThan">
      <formula>0.1</formula>
    </cfRule>
  </conditionalFormatting>
  <conditionalFormatting sqref="T665">
    <cfRule type="cellIs" dxfId="2763" priority="2758" operator="greaterThan">
      <formula>0</formula>
    </cfRule>
  </conditionalFormatting>
  <conditionalFormatting sqref="S665">
    <cfRule type="cellIs" dxfId="2762" priority="2757" operator="greaterThan">
      <formula>0.1</formula>
    </cfRule>
  </conditionalFormatting>
  <conditionalFormatting sqref="R667">
    <cfRule type="cellIs" dxfId="2761" priority="2756" operator="greaterThan">
      <formula>0.1</formula>
    </cfRule>
  </conditionalFormatting>
  <conditionalFormatting sqref="T667">
    <cfRule type="cellIs" dxfId="2760" priority="2755" operator="greaterThan">
      <formula>0</formula>
    </cfRule>
  </conditionalFormatting>
  <conditionalFormatting sqref="S668">
    <cfRule type="cellIs" dxfId="2759" priority="2751" operator="greaterThan">
      <formula>0.1</formula>
    </cfRule>
  </conditionalFormatting>
  <conditionalFormatting sqref="R668">
    <cfRule type="cellIs" dxfId="2758" priority="2753" operator="greaterThan">
      <formula>0.1</formula>
    </cfRule>
  </conditionalFormatting>
  <conditionalFormatting sqref="T725">
    <cfRule type="cellIs" dxfId="2757" priority="2749" operator="greaterThan">
      <formula>0</formula>
    </cfRule>
  </conditionalFormatting>
  <conditionalFormatting sqref="R725">
    <cfRule type="cellIs" dxfId="2756" priority="2750" operator="greaterThan">
      <formula>0.1</formula>
    </cfRule>
  </conditionalFormatting>
  <conditionalFormatting sqref="T135">
    <cfRule type="cellIs" dxfId="2755" priority="2746" operator="greaterThan">
      <formula>0</formula>
    </cfRule>
  </conditionalFormatting>
  <conditionalFormatting sqref="S725">
    <cfRule type="cellIs" dxfId="2754" priority="2748" operator="greaterThan">
      <formula>0</formula>
    </cfRule>
  </conditionalFormatting>
  <conditionalFormatting sqref="R135">
    <cfRule type="cellIs" dxfId="2753" priority="2747" operator="greaterThan">
      <formula>0.1</formula>
    </cfRule>
  </conditionalFormatting>
  <conditionalFormatting sqref="S135">
    <cfRule type="cellIs" dxfId="2752" priority="2745" operator="greaterThan">
      <formula>0</formula>
    </cfRule>
  </conditionalFormatting>
  <conditionalFormatting sqref="R136">
    <cfRule type="cellIs" dxfId="2751" priority="2744" operator="greaterThan">
      <formula>0.1</formula>
    </cfRule>
  </conditionalFormatting>
  <conditionalFormatting sqref="T136">
    <cfRule type="cellIs" dxfId="2750" priority="2743" operator="greaterThan">
      <formula>0</formula>
    </cfRule>
  </conditionalFormatting>
  <conditionalFormatting sqref="S136">
    <cfRule type="cellIs" dxfId="2749" priority="2742" operator="greaterThan">
      <formula>0</formula>
    </cfRule>
  </conditionalFormatting>
  <conditionalFormatting sqref="R589">
    <cfRule type="cellIs" dxfId="2748" priority="2741" operator="greaterThan">
      <formula>0.1</formula>
    </cfRule>
  </conditionalFormatting>
  <conditionalFormatting sqref="S589:T589">
    <cfRule type="cellIs" dxfId="2747" priority="2740" operator="greaterThan">
      <formula>0</formula>
    </cfRule>
  </conditionalFormatting>
  <conditionalFormatting sqref="R715">
    <cfRule type="cellIs" dxfId="2746" priority="2739" operator="greaterThan">
      <formula>0.1</formula>
    </cfRule>
  </conditionalFormatting>
  <conditionalFormatting sqref="T715">
    <cfRule type="cellIs" dxfId="2745" priority="2738" operator="greaterThan">
      <formula>0</formula>
    </cfRule>
  </conditionalFormatting>
  <conditionalFormatting sqref="S715">
    <cfRule type="cellIs" dxfId="2744" priority="2737" operator="greaterThan">
      <formula>0</formula>
    </cfRule>
  </conditionalFormatting>
  <conditionalFormatting sqref="R412">
    <cfRule type="cellIs" dxfId="2743" priority="2736" operator="greaterThan">
      <formula>0.1</formula>
    </cfRule>
  </conditionalFormatting>
  <conditionalFormatting sqref="T412">
    <cfRule type="cellIs" dxfId="2742" priority="2735" operator="greaterThan">
      <formula>0</formula>
    </cfRule>
  </conditionalFormatting>
  <conditionalFormatting sqref="S412">
    <cfRule type="cellIs" dxfId="2741" priority="2734" operator="greaterThan">
      <formula>0</formula>
    </cfRule>
  </conditionalFormatting>
  <conditionalFormatting sqref="S153">
    <cfRule type="cellIs" dxfId="2740" priority="2731" operator="greaterThan">
      <formula>0</formula>
    </cfRule>
  </conditionalFormatting>
  <conditionalFormatting sqref="R153">
    <cfRule type="cellIs" dxfId="2739" priority="2733" operator="greaterThan">
      <formula>0.1</formula>
    </cfRule>
  </conditionalFormatting>
  <conditionalFormatting sqref="T153">
    <cfRule type="cellIs" dxfId="2738" priority="2732" operator="greaterThan">
      <formula>0</formula>
    </cfRule>
  </conditionalFormatting>
  <conditionalFormatting sqref="S154">
    <cfRule type="cellIs" dxfId="2737" priority="2728" operator="greaterThan">
      <formula>0</formula>
    </cfRule>
  </conditionalFormatting>
  <conditionalFormatting sqref="R154">
    <cfRule type="cellIs" dxfId="2736" priority="2730" operator="greaterThan">
      <formula>0.1</formula>
    </cfRule>
  </conditionalFormatting>
  <conditionalFormatting sqref="T154">
    <cfRule type="cellIs" dxfId="2735" priority="2729" operator="greaterThan">
      <formula>0</formula>
    </cfRule>
  </conditionalFormatting>
  <conditionalFormatting sqref="S395">
    <cfRule type="cellIs" dxfId="2734" priority="2719" operator="greaterThan">
      <formula>0</formula>
    </cfRule>
  </conditionalFormatting>
  <conditionalFormatting sqref="R155">
    <cfRule type="cellIs" dxfId="2733" priority="2727" operator="greaterThan">
      <formula>0.1</formula>
    </cfRule>
  </conditionalFormatting>
  <conditionalFormatting sqref="T155">
    <cfRule type="cellIs" dxfId="2732" priority="2726" operator="greaterThan">
      <formula>0</formula>
    </cfRule>
  </conditionalFormatting>
  <conditionalFormatting sqref="S155">
    <cfRule type="cellIs" dxfId="2731" priority="2725" operator="greaterThan">
      <formula>0</formula>
    </cfRule>
  </conditionalFormatting>
  <conditionalFormatting sqref="R334">
    <cfRule type="cellIs" dxfId="2730" priority="2724" operator="greaterThan">
      <formula>0.1</formula>
    </cfRule>
  </conditionalFormatting>
  <conditionalFormatting sqref="T334">
    <cfRule type="cellIs" dxfId="2729" priority="2723" operator="greaterThan">
      <formula>0</formula>
    </cfRule>
  </conditionalFormatting>
  <conditionalFormatting sqref="S334">
    <cfRule type="cellIs" dxfId="2728" priority="2722" operator="greaterThan">
      <formula>0</formula>
    </cfRule>
  </conditionalFormatting>
  <conditionalFormatting sqref="R395">
    <cfRule type="cellIs" dxfId="2727" priority="2721" operator="greaterThan">
      <formula>0.1</formula>
    </cfRule>
  </conditionalFormatting>
  <conditionalFormatting sqref="T395">
    <cfRule type="cellIs" dxfId="2726" priority="2720" operator="greaterThan">
      <formula>0</formula>
    </cfRule>
  </conditionalFormatting>
  <conditionalFormatting sqref="R44">
    <cfRule type="cellIs" dxfId="2725" priority="2718" operator="greaterThan">
      <formula>0.1</formula>
    </cfRule>
  </conditionalFormatting>
  <conditionalFormatting sqref="T44">
    <cfRule type="cellIs" dxfId="2724" priority="2717" operator="greaterThan">
      <formula>0</formula>
    </cfRule>
  </conditionalFormatting>
  <conditionalFormatting sqref="S44">
    <cfRule type="cellIs" dxfId="2723" priority="2716" operator="greaterThan">
      <formula>0</formula>
    </cfRule>
  </conditionalFormatting>
  <conditionalFormatting sqref="R633">
    <cfRule type="cellIs" dxfId="2722" priority="2715" operator="greaterThan">
      <formula>0.1</formula>
    </cfRule>
  </conditionalFormatting>
  <conditionalFormatting sqref="T633">
    <cfRule type="cellIs" dxfId="2721" priority="2714" operator="greaterThan">
      <formula>0</formula>
    </cfRule>
  </conditionalFormatting>
  <conditionalFormatting sqref="S633">
    <cfRule type="cellIs" dxfId="2720" priority="2713" operator="greaterThan">
      <formula>0</formula>
    </cfRule>
  </conditionalFormatting>
  <conditionalFormatting sqref="R1050">
    <cfRule type="cellIs" dxfId="2719" priority="2712" operator="greaterThan">
      <formula>0.1</formula>
    </cfRule>
  </conditionalFormatting>
  <conditionalFormatting sqref="T1050">
    <cfRule type="cellIs" dxfId="2718" priority="2711" operator="greaterThan">
      <formula>0</formula>
    </cfRule>
  </conditionalFormatting>
  <conditionalFormatting sqref="S1050">
    <cfRule type="cellIs" dxfId="2717" priority="2710" operator="greaterThan">
      <formula>0.1</formula>
    </cfRule>
  </conditionalFormatting>
  <conditionalFormatting sqref="R142">
    <cfRule type="cellIs" dxfId="2716" priority="2706" operator="greaterThan">
      <formula>0.1</formula>
    </cfRule>
  </conditionalFormatting>
  <conditionalFormatting sqref="T142">
    <cfRule type="cellIs" dxfId="2715" priority="2705" operator="greaterThan">
      <formula>0</formula>
    </cfRule>
  </conditionalFormatting>
  <conditionalFormatting sqref="R544">
    <cfRule type="cellIs" dxfId="2714" priority="2709" operator="greaterThan">
      <formula>0.1</formula>
    </cfRule>
  </conditionalFormatting>
  <conditionalFormatting sqref="S544">
    <cfRule type="cellIs" dxfId="2713" priority="2707" operator="greaterThan">
      <formula>0</formula>
    </cfRule>
  </conditionalFormatting>
  <conditionalFormatting sqref="T544">
    <cfRule type="cellIs" dxfId="2712" priority="2708" operator="greaterThan">
      <formula>0</formula>
    </cfRule>
  </conditionalFormatting>
  <conditionalFormatting sqref="S142">
    <cfRule type="cellIs" dxfId="2711" priority="2704" operator="greaterThan">
      <formula>0</formula>
    </cfRule>
  </conditionalFormatting>
  <conditionalFormatting sqref="R1031">
    <cfRule type="cellIs" dxfId="2710" priority="2703" operator="greaterThan">
      <formula>0.1</formula>
    </cfRule>
  </conditionalFormatting>
  <conditionalFormatting sqref="T1031">
    <cfRule type="cellIs" dxfId="2709" priority="2702" operator="greaterThan">
      <formula>0</formula>
    </cfRule>
  </conditionalFormatting>
  <conditionalFormatting sqref="S1031">
    <cfRule type="cellIs" dxfId="2708" priority="2701" operator="greaterThan">
      <formula>0.1</formula>
    </cfRule>
  </conditionalFormatting>
  <conditionalFormatting sqref="R311">
    <cfRule type="cellIs" dxfId="2707" priority="2700" operator="greaterThan">
      <formula>0.1</formula>
    </cfRule>
  </conditionalFormatting>
  <conditionalFormatting sqref="T311">
    <cfRule type="cellIs" dxfId="2706" priority="2699" operator="greaterThan">
      <formula>0</formula>
    </cfRule>
  </conditionalFormatting>
  <conditionalFormatting sqref="S311">
    <cfRule type="cellIs" dxfId="2705" priority="2698" operator="greaterThan">
      <formula>0.1</formula>
    </cfRule>
  </conditionalFormatting>
  <conditionalFormatting sqref="R934">
    <cfRule type="cellIs" dxfId="2704" priority="2697" operator="greaterThan">
      <formula>0.1</formula>
    </cfRule>
  </conditionalFormatting>
  <conditionalFormatting sqref="T934">
    <cfRule type="cellIs" dxfId="2703" priority="2696" operator="greaterThan">
      <formula>0</formula>
    </cfRule>
  </conditionalFormatting>
  <conditionalFormatting sqref="S934">
    <cfRule type="cellIs" dxfId="2702" priority="2695" operator="greaterThan">
      <formula>0.1</formula>
    </cfRule>
  </conditionalFormatting>
  <conditionalFormatting sqref="R73">
    <cfRule type="cellIs" dxfId="2701" priority="2694" operator="greaterThan">
      <formula>0.1</formula>
    </cfRule>
  </conditionalFormatting>
  <conditionalFormatting sqref="T73">
    <cfRule type="cellIs" dxfId="2700" priority="2693" operator="greaterThan">
      <formula>0</formula>
    </cfRule>
  </conditionalFormatting>
  <conditionalFormatting sqref="S73">
    <cfRule type="cellIs" dxfId="2699" priority="2692" operator="greaterThan">
      <formula>0</formula>
    </cfRule>
  </conditionalFormatting>
  <conditionalFormatting sqref="S240">
    <cfRule type="cellIs" dxfId="2698" priority="2689" operator="greaterThan">
      <formula>0</formula>
    </cfRule>
  </conditionalFormatting>
  <conditionalFormatting sqref="R240">
    <cfRule type="cellIs" dxfId="2697" priority="2691" operator="greaterThan">
      <formula>0.1</formula>
    </cfRule>
  </conditionalFormatting>
  <conditionalFormatting sqref="T240">
    <cfRule type="cellIs" dxfId="2696" priority="2690" operator="greaterThan">
      <formula>0</formula>
    </cfRule>
  </conditionalFormatting>
  <conditionalFormatting sqref="R717">
    <cfRule type="cellIs" dxfId="2695" priority="2688" operator="greaterThan">
      <formula>0.1</formula>
    </cfRule>
  </conditionalFormatting>
  <conditionalFormatting sqref="T717">
    <cfRule type="cellIs" dxfId="2694" priority="2687" operator="greaterThan">
      <formula>0</formula>
    </cfRule>
  </conditionalFormatting>
  <conditionalFormatting sqref="S717">
    <cfRule type="cellIs" dxfId="2693" priority="2686" operator="greaterThan">
      <formula>0</formula>
    </cfRule>
  </conditionalFormatting>
  <conditionalFormatting sqref="S609:T609">
    <cfRule type="cellIs" dxfId="2692" priority="2684" operator="greaterThan">
      <formula>0</formula>
    </cfRule>
  </conditionalFormatting>
  <conditionalFormatting sqref="R609">
    <cfRule type="cellIs" dxfId="2691" priority="2685" operator="greaterThan">
      <formula>0.1</formula>
    </cfRule>
  </conditionalFormatting>
  <conditionalFormatting sqref="R59">
    <cfRule type="cellIs" dxfId="2690" priority="2683" operator="greaterThan">
      <formula>0.1</formula>
    </cfRule>
  </conditionalFormatting>
  <conditionalFormatting sqref="T59">
    <cfRule type="cellIs" dxfId="2689" priority="2682" operator="greaterThan">
      <formula>0</formula>
    </cfRule>
  </conditionalFormatting>
  <conditionalFormatting sqref="S59">
    <cfRule type="cellIs" dxfId="2688" priority="2681" operator="greaterThan">
      <formula>0</formula>
    </cfRule>
  </conditionalFormatting>
  <conditionalFormatting sqref="R676">
    <cfRule type="cellIs" dxfId="2687" priority="2680" operator="greaterThan">
      <formula>0.1</formula>
    </cfRule>
  </conditionalFormatting>
  <conditionalFormatting sqref="T676">
    <cfRule type="cellIs" dxfId="2686" priority="2679" operator="greaterThan">
      <formula>0</formula>
    </cfRule>
  </conditionalFormatting>
  <conditionalFormatting sqref="S676">
    <cfRule type="cellIs" dxfId="2685" priority="2678" operator="greaterThan">
      <formula>0.1</formula>
    </cfRule>
  </conditionalFormatting>
  <conditionalFormatting sqref="R61">
    <cfRule type="cellIs" dxfId="2684" priority="2677" operator="greaterThan">
      <formula>0.1</formula>
    </cfRule>
  </conditionalFormatting>
  <conditionalFormatting sqref="T61">
    <cfRule type="cellIs" dxfId="2683" priority="2676" operator="greaterThan">
      <formula>0</formula>
    </cfRule>
  </conditionalFormatting>
  <conditionalFormatting sqref="S61">
    <cfRule type="cellIs" dxfId="2682" priority="2675" operator="greaterThan">
      <formula>0</formula>
    </cfRule>
  </conditionalFormatting>
  <conditionalFormatting sqref="R546">
    <cfRule type="cellIs" dxfId="2681" priority="2674" operator="greaterThan">
      <formula>0.1</formula>
    </cfRule>
  </conditionalFormatting>
  <conditionalFormatting sqref="S546">
    <cfRule type="cellIs" dxfId="2680" priority="2672" operator="greaterThan">
      <formula>0</formula>
    </cfRule>
  </conditionalFormatting>
  <conditionalFormatting sqref="T546">
    <cfRule type="cellIs" dxfId="2679" priority="2673" operator="greaterThan">
      <formula>0</formula>
    </cfRule>
  </conditionalFormatting>
  <conditionalFormatting sqref="R109">
    <cfRule type="cellIs" dxfId="2678" priority="2671" operator="greaterThan">
      <formula>0.1</formula>
    </cfRule>
  </conditionalFormatting>
  <conditionalFormatting sqref="T109">
    <cfRule type="cellIs" dxfId="2677" priority="2670" operator="greaterThan">
      <formula>0</formula>
    </cfRule>
  </conditionalFormatting>
  <conditionalFormatting sqref="S109">
    <cfRule type="cellIs" dxfId="2676" priority="2669" operator="greaterThan">
      <formula>0</formula>
    </cfRule>
  </conditionalFormatting>
  <conditionalFormatting sqref="R1112">
    <cfRule type="cellIs" dxfId="2675" priority="2668" operator="greaterThan">
      <formula>0.1</formula>
    </cfRule>
  </conditionalFormatting>
  <conditionalFormatting sqref="S1112">
    <cfRule type="cellIs" dxfId="2674" priority="2667" operator="greaterThan">
      <formula>0</formula>
    </cfRule>
  </conditionalFormatting>
  <conditionalFormatting sqref="R1115">
    <cfRule type="cellIs" dxfId="2673" priority="2666" operator="greaterThan">
      <formula>0.1</formula>
    </cfRule>
  </conditionalFormatting>
  <conditionalFormatting sqref="T1115">
    <cfRule type="cellIs" dxfId="2672" priority="2665" operator="greaterThan">
      <formula>0</formula>
    </cfRule>
  </conditionalFormatting>
  <conditionalFormatting sqref="S1115">
    <cfRule type="cellIs" dxfId="2671" priority="2664" operator="greaterThan">
      <formula>0</formula>
    </cfRule>
  </conditionalFormatting>
  <conditionalFormatting sqref="R499">
    <cfRule type="cellIs" dxfId="2670" priority="2663" operator="greaterThan">
      <formula>0.1</formula>
    </cfRule>
  </conditionalFormatting>
  <conditionalFormatting sqref="T499">
    <cfRule type="cellIs" dxfId="2669" priority="2662" operator="greaterThan">
      <formula>0</formula>
    </cfRule>
  </conditionalFormatting>
  <conditionalFormatting sqref="S499">
    <cfRule type="cellIs" dxfId="2668" priority="2661" operator="greaterThan">
      <formula>0</formula>
    </cfRule>
  </conditionalFormatting>
  <conditionalFormatting sqref="R200">
    <cfRule type="cellIs" dxfId="2667" priority="2660" operator="greaterThan">
      <formula>0.1</formula>
    </cfRule>
  </conditionalFormatting>
  <conditionalFormatting sqref="T200">
    <cfRule type="cellIs" dxfId="2666" priority="2659" operator="greaterThan">
      <formula>0</formula>
    </cfRule>
  </conditionalFormatting>
  <conditionalFormatting sqref="S200">
    <cfRule type="cellIs" dxfId="2665" priority="2658" operator="greaterThan">
      <formula>0</formula>
    </cfRule>
  </conditionalFormatting>
  <conditionalFormatting sqref="R547">
    <cfRule type="cellIs" dxfId="2664" priority="2657" operator="greaterThan">
      <formula>0.1</formula>
    </cfRule>
  </conditionalFormatting>
  <conditionalFormatting sqref="S547">
    <cfRule type="cellIs" dxfId="2663" priority="2655" operator="greaterThan">
      <formula>0</formula>
    </cfRule>
  </conditionalFormatting>
  <conditionalFormatting sqref="T547">
    <cfRule type="cellIs" dxfId="2662" priority="2656" operator="greaterThan">
      <formula>0</formula>
    </cfRule>
  </conditionalFormatting>
  <conditionalFormatting sqref="S265">
    <cfRule type="cellIs" dxfId="2661" priority="2652" operator="greaterThan">
      <formula>0</formula>
    </cfRule>
  </conditionalFormatting>
  <conditionalFormatting sqref="R265">
    <cfRule type="cellIs" dxfId="2660" priority="2654" operator="greaterThan">
      <formula>0.1</formula>
    </cfRule>
  </conditionalFormatting>
  <conditionalFormatting sqref="T265">
    <cfRule type="cellIs" dxfId="2659" priority="2653" operator="greaterThan">
      <formula>0</formula>
    </cfRule>
  </conditionalFormatting>
  <conditionalFormatting sqref="R976">
    <cfRule type="cellIs" dxfId="2658" priority="2651" operator="greaterThan">
      <formula>0.1</formula>
    </cfRule>
  </conditionalFormatting>
  <conditionalFormatting sqref="T976">
    <cfRule type="cellIs" dxfId="2657" priority="2650" operator="greaterThan">
      <formula>0</formula>
    </cfRule>
  </conditionalFormatting>
  <conditionalFormatting sqref="S976">
    <cfRule type="cellIs" dxfId="2656" priority="2649" operator="greaterThan">
      <formula>0.1</formula>
    </cfRule>
  </conditionalFormatting>
  <conditionalFormatting sqref="R978">
    <cfRule type="cellIs" dxfId="2655" priority="2648" operator="greaterThan">
      <formula>0.1</formula>
    </cfRule>
  </conditionalFormatting>
  <conditionalFormatting sqref="T978">
    <cfRule type="cellIs" dxfId="2654" priority="2647" operator="greaterThan">
      <formula>0</formula>
    </cfRule>
  </conditionalFormatting>
  <conditionalFormatting sqref="S978">
    <cfRule type="cellIs" dxfId="2653" priority="2646" operator="greaterThan">
      <formula>0.1</formula>
    </cfRule>
  </conditionalFormatting>
  <conditionalFormatting sqref="R201">
    <cfRule type="cellIs" dxfId="2652" priority="2645" operator="greaterThan">
      <formula>0.1</formula>
    </cfRule>
  </conditionalFormatting>
  <conditionalFormatting sqref="T201">
    <cfRule type="cellIs" dxfId="2651" priority="2644" operator="greaterThan">
      <formula>0</formula>
    </cfRule>
  </conditionalFormatting>
  <conditionalFormatting sqref="S201">
    <cfRule type="cellIs" dxfId="2650" priority="2643" operator="greaterThan">
      <formula>0</formula>
    </cfRule>
  </conditionalFormatting>
  <conditionalFormatting sqref="R18">
    <cfRule type="cellIs" dxfId="2649" priority="2642" operator="greaterThan">
      <formula>0.1</formula>
    </cfRule>
  </conditionalFormatting>
  <conditionalFormatting sqref="S18">
    <cfRule type="cellIs" dxfId="2648" priority="2640" operator="greaterThan">
      <formula>0</formula>
    </cfRule>
  </conditionalFormatting>
  <conditionalFormatting sqref="T18">
    <cfRule type="cellIs" dxfId="2647" priority="2641" operator="greaterThan">
      <formula>0</formula>
    </cfRule>
  </conditionalFormatting>
  <conditionalFormatting sqref="S329">
    <cfRule type="cellIs" dxfId="2646" priority="2637" operator="greaterThan">
      <formula>0.1</formula>
    </cfRule>
  </conditionalFormatting>
  <conditionalFormatting sqref="R329">
    <cfRule type="cellIs" dxfId="2645" priority="2639" operator="greaterThan">
      <formula>0.1</formula>
    </cfRule>
  </conditionalFormatting>
  <conditionalFormatting sqref="T329">
    <cfRule type="cellIs" dxfId="2644" priority="2638" operator="greaterThan">
      <formula>0</formula>
    </cfRule>
  </conditionalFormatting>
  <conditionalFormatting sqref="S330">
    <cfRule type="cellIs" dxfId="2643" priority="2634" operator="greaterThan">
      <formula>0.1</formula>
    </cfRule>
  </conditionalFormatting>
  <conditionalFormatting sqref="R330">
    <cfRule type="cellIs" dxfId="2642" priority="2636" operator="greaterThan">
      <formula>0.1</formula>
    </cfRule>
  </conditionalFormatting>
  <conditionalFormatting sqref="T330">
    <cfRule type="cellIs" dxfId="2641" priority="2635" operator="greaterThan">
      <formula>0</formula>
    </cfRule>
  </conditionalFormatting>
  <conditionalFormatting sqref="S331">
    <cfRule type="cellIs" dxfId="2640" priority="2631" operator="greaterThan">
      <formula>0.1</formula>
    </cfRule>
  </conditionalFormatting>
  <conditionalFormatting sqref="R331">
    <cfRule type="cellIs" dxfId="2639" priority="2633" operator="greaterThan">
      <formula>0.1</formula>
    </cfRule>
  </conditionalFormatting>
  <conditionalFormatting sqref="T331">
    <cfRule type="cellIs" dxfId="2638" priority="2632" operator="greaterThan">
      <formula>0</formula>
    </cfRule>
  </conditionalFormatting>
  <conditionalFormatting sqref="S325">
    <cfRule type="cellIs" dxfId="2637" priority="2628" operator="greaterThan">
      <formula>0.1</formula>
    </cfRule>
  </conditionalFormatting>
  <conditionalFormatting sqref="R325">
    <cfRule type="cellIs" dxfId="2636" priority="2630" operator="greaterThan">
      <formula>0.1</formula>
    </cfRule>
  </conditionalFormatting>
  <conditionalFormatting sqref="T325">
    <cfRule type="cellIs" dxfId="2635" priority="2629" operator="greaterThan">
      <formula>0</formula>
    </cfRule>
  </conditionalFormatting>
  <conditionalFormatting sqref="R1102">
    <cfRule type="cellIs" dxfId="2634" priority="2627" operator="greaterThan">
      <formula>0.1</formula>
    </cfRule>
  </conditionalFormatting>
  <conditionalFormatting sqref="T1102">
    <cfRule type="cellIs" dxfId="2633" priority="2626" operator="greaterThan">
      <formula>0</formula>
    </cfRule>
  </conditionalFormatting>
  <conditionalFormatting sqref="S1102">
    <cfRule type="cellIs" dxfId="2632" priority="2625" operator="greaterThan">
      <formula>0</formula>
    </cfRule>
  </conditionalFormatting>
  <conditionalFormatting sqref="R620">
    <cfRule type="cellIs" dxfId="2631" priority="2624" operator="greaterThan">
      <formula>0.1</formula>
    </cfRule>
  </conditionalFormatting>
  <conditionalFormatting sqref="T620">
    <cfRule type="cellIs" dxfId="2630" priority="2623" operator="greaterThan">
      <formula>0</formula>
    </cfRule>
  </conditionalFormatting>
  <conditionalFormatting sqref="S620">
    <cfRule type="cellIs" dxfId="2629" priority="2622" operator="greaterThan">
      <formula>0</formula>
    </cfRule>
  </conditionalFormatting>
  <conditionalFormatting sqref="R1116">
    <cfRule type="cellIs" dxfId="2628" priority="2621" operator="greaterThan">
      <formula>0.1</formula>
    </cfRule>
  </conditionalFormatting>
  <conditionalFormatting sqref="T1116">
    <cfRule type="cellIs" dxfId="2627" priority="2620" operator="greaterThan">
      <formula>0</formula>
    </cfRule>
  </conditionalFormatting>
  <conditionalFormatting sqref="S1116">
    <cfRule type="cellIs" dxfId="2626" priority="2619" operator="greaterThan">
      <formula>0</formula>
    </cfRule>
  </conditionalFormatting>
  <conditionalFormatting sqref="R23">
    <cfRule type="cellIs" dxfId="2625" priority="2618" operator="greaterThan">
      <formula>0.1</formula>
    </cfRule>
  </conditionalFormatting>
  <conditionalFormatting sqref="S23">
    <cfRule type="cellIs" dxfId="2624" priority="2616" operator="greaterThan">
      <formula>0</formula>
    </cfRule>
  </conditionalFormatting>
  <conditionalFormatting sqref="T23">
    <cfRule type="cellIs" dxfId="2623" priority="2617" operator="greaterThan">
      <formula>0</formula>
    </cfRule>
  </conditionalFormatting>
  <conditionalFormatting sqref="R1022">
    <cfRule type="cellIs" dxfId="2622" priority="2615" operator="greaterThan">
      <formula>0.1</formula>
    </cfRule>
  </conditionalFormatting>
  <conditionalFormatting sqref="T1022">
    <cfRule type="cellIs" dxfId="2621" priority="2614" operator="greaterThan">
      <formula>0</formula>
    </cfRule>
  </conditionalFormatting>
  <conditionalFormatting sqref="R463">
    <cfRule type="cellIs" dxfId="2620" priority="2613" operator="greaterThan">
      <formula>0.1</formula>
    </cfRule>
  </conditionalFormatting>
  <conditionalFormatting sqref="S463:T463">
    <cfRule type="cellIs" dxfId="2619" priority="2612" operator="greaterThan">
      <formula>0</formula>
    </cfRule>
  </conditionalFormatting>
  <conditionalFormatting sqref="R221">
    <cfRule type="cellIs" dxfId="2618" priority="2611" operator="greaterThan">
      <formula>0.1</formula>
    </cfRule>
  </conditionalFormatting>
  <conditionalFormatting sqref="T221">
    <cfRule type="cellIs" dxfId="2617" priority="2610" operator="greaterThan">
      <formula>0</formula>
    </cfRule>
  </conditionalFormatting>
  <conditionalFormatting sqref="S221">
    <cfRule type="cellIs" dxfId="2616" priority="2609" operator="greaterThan">
      <formula>0</formula>
    </cfRule>
  </conditionalFormatting>
  <conditionalFormatting sqref="R222">
    <cfRule type="cellIs" dxfId="2615" priority="2608" operator="greaterThan">
      <formula>0.1</formula>
    </cfRule>
  </conditionalFormatting>
  <conditionalFormatting sqref="T222">
    <cfRule type="cellIs" dxfId="2614" priority="2607" operator="greaterThan">
      <formula>0</formula>
    </cfRule>
  </conditionalFormatting>
  <conditionalFormatting sqref="S222">
    <cfRule type="cellIs" dxfId="2613" priority="2606" operator="greaterThan">
      <formula>0</formula>
    </cfRule>
  </conditionalFormatting>
  <conditionalFormatting sqref="R317">
    <cfRule type="cellIs" dxfId="2612" priority="2605" operator="greaterThan">
      <formula>0.1</formula>
    </cfRule>
  </conditionalFormatting>
  <conditionalFormatting sqref="T317">
    <cfRule type="cellIs" dxfId="2611" priority="2604" operator="greaterThan">
      <formula>0</formula>
    </cfRule>
  </conditionalFormatting>
  <conditionalFormatting sqref="S317">
    <cfRule type="cellIs" dxfId="2610" priority="2603" operator="greaterThan">
      <formula>0.1</formula>
    </cfRule>
  </conditionalFormatting>
  <conditionalFormatting sqref="T777:T781">
    <cfRule type="cellIs" dxfId="2609" priority="2598" operator="greaterThan">
      <formula>0</formula>
    </cfRule>
  </conditionalFormatting>
  <conditionalFormatting sqref="R335">
    <cfRule type="cellIs" dxfId="2608" priority="2602" operator="greaterThan">
      <formula>0.1</formula>
    </cfRule>
  </conditionalFormatting>
  <conditionalFormatting sqref="T335">
    <cfRule type="cellIs" dxfId="2607" priority="2601" operator="greaterThan">
      <formula>0</formula>
    </cfRule>
  </conditionalFormatting>
  <conditionalFormatting sqref="S335">
    <cfRule type="cellIs" dxfId="2606" priority="2600" operator="greaterThan">
      <formula>0</formula>
    </cfRule>
  </conditionalFormatting>
  <conditionalFormatting sqref="S777:S781">
    <cfRule type="cellIs" dxfId="2605" priority="2597" operator="greaterThan">
      <formula>0</formula>
    </cfRule>
  </conditionalFormatting>
  <conditionalFormatting sqref="R777:R781">
    <cfRule type="cellIs" dxfId="2604" priority="2599" operator="greaterThan">
      <formula>0.1</formula>
    </cfRule>
  </conditionalFormatting>
  <conditionalFormatting sqref="S237">
    <cfRule type="cellIs" dxfId="2603" priority="2594" operator="greaterThan">
      <formula>0</formula>
    </cfRule>
  </conditionalFormatting>
  <conditionalFormatting sqref="R237">
    <cfRule type="cellIs" dxfId="2602" priority="2596" operator="greaterThan">
      <formula>0.1</formula>
    </cfRule>
  </conditionalFormatting>
  <conditionalFormatting sqref="T237">
    <cfRule type="cellIs" dxfId="2601" priority="2595" operator="greaterThan">
      <formula>0</formula>
    </cfRule>
  </conditionalFormatting>
  <conditionalFormatting sqref="S610:T610">
    <cfRule type="cellIs" dxfId="2600" priority="2592" operator="greaterThan">
      <formula>0</formula>
    </cfRule>
  </conditionalFormatting>
  <conditionalFormatting sqref="R610">
    <cfRule type="cellIs" dxfId="2599" priority="2593" operator="greaterThan">
      <formula>0.1</formula>
    </cfRule>
  </conditionalFormatting>
  <conditionalFormatting sqref="R91">
    <cfRule type="cellIs" dxfId="2598" priority="2591" operator="greaterThan">
      <formula>0.1</formula>
    </cfRule>
  </conditionalFormatting>
  <conditionalFormatting sqref="S91">
    <cfRule type="cellIs" dxfId="2597" priority="2589" operator="greaterThan">
      <formula>0</formula>
    </cfRule>
  </conditionalFormatting>
  <conditionalFormatting sqref="T91">
    <cfRule type="cellIs" dxfId="2596" priority="2590" operator="greaterThan">
      <formula>0</formula>
    </cfRule>
  </conditionalFormatting>
  <conditionalFormatting sqref="R45">
    <cfRule type="cellIs" dxfId="2595" priority="2588" operator="greaterThan">
      <formula>0.1</formula>
    </cfRule>
  </conditionalFormatting>
  <conditionalFormatting sqref="T45">
    <cfRule type="cellIs" dxfId="2594" priority="2587" operator="greaterThan">
      <formula>0</formula>
    </cfRule>
  </conditionalFormatting>
  <conditionalFormatting sqref="S45">
    <cfRule type="cellIs" dxfId="2593" priority="2586" operator="greaterThan">
      <formula>0</formula>
    </cfRule>
  </conditionalFormatting>
  <conditionalFormatting sqref="R143">
    <cfRule type="cellIs" dxfId="2592" priority="2585" operator="greaterThan">
      <formula>0.1</formula>
    </cfRule>
  </conditionalFormatting>
  <conditionalFormatting sqref="T143">
    <cfRule type="cellIs" dxfId="2591" priority="2584" operator="greaterThan">
      <formula>0</formula>
    </cfRule>
  </conditionalFormatting>
  <conditionalFormatting sqref="S143">
    <cfRule type="cellIs" dxfId="2590" priority="2583" operator="greaterThan">
      <formula>0</formula>
    </cfRule>
  </conditionalFormatting>
  <conditionalFormatting sqref="R566">
    <cfRule type="cellIs" dxfId="2589" priority="2582" operator="greaterThan">
      <formula>0.1</formula>
    </cfRule>
  </conditionalFormatting>
  <conditionalFormatting sqref="T566">
    <cfRule type="cellIs" dxfId="2588" priority="2581" operator="greaterThan">
      <formula>0</formula>
    </cfRule>
  </conditionalFormatting>
  <conditionalFormatting sqref="S566">
    <cfRule type="cellIs" dxfId="2587" priority="2580" operator="greaterThan">
      <formula>0</formula>
    </cfRule>
  </conditionalFormatting>
  <conditionalFormatting sqref="R567">
    <cfRule type="cellIs" dxfId="2586" priority="2579" operator="greaterThan">
      <formula>0.1</formula>
    </cfRule>
  </conditionalFormatting>
  <conditionalFormatting sqref="T567">
    <cfRule type="cellIs" dxfId="2585" priority="2578" operator="greaterThan">
      <formula>0</formula>
    </cfRule>
  </conditionalFormatting>
  <conditionalFormatting sqref="S567">
    <cfRule type="cellIs" dxfId="2584" priority="2577" operator="greaterThan">
      <formula>0</formula>
    </cfRule>
  </conditionalFormatting>
  <conditionalFormatting sqref="R569">
    <cfRule type="cellIs" dxfId="2583" priority="2576" operator="greaterThan">
      <formula>0.1</formula>
    </cfRule>
  </conditionalFormatting>
  <conditionalFormatting sqref="T569">
    <cfRule type="cellIs" dxfId="2582" priority="2575" operator="greaterThan">
      <formula>0</formula>
    </cfRule>
  </conditionalFormatting>
  <conditionalFormatting sqref="S569">
    <cfRule type="cellIs" dxfId="2581" priority="2574" operator="greaterThan">
      <formula>0</formula>
    </cfRule>
  </conditionalFormatting>
  <conditionalFormatting sqref="R571">
    <cfRule type="cellIs" dxfId="2580" priority="2573" operator="greaterThan">
      <formula>0.1</formula>
    </cfRule>
  </conditionalFormatting>
  <conditionalFormatting sqref="T571">
    <cfRule type="cellIs" dxfId="2579" priority="2572" operator="greaterThan">
      <formula>0</formula>
    </cfRule>
  </conditionalFormatting>
  <conditionalFormatting sqref="S571">
    <cfRule type="cellIs" dxfId="2578" priority="2571" operator="greaterThan">
      <formula>0</formula>
    </cfRule>
  </conditionalFormatting>
  <conditionalFormatting sqref="R542">
    <cfRule type="cellIs" dxfId="2577" priority="2570" operator="greaterThan">
      <formula>0.1</formula>
    </cfRule>
  </conditionalFormatting>
  <conditionalFormatting sqref="S542">
    <cfRule type="cellIs" dxfId="2576" priority="2568" operator="greaterThan">
      <formula>0</formula>
    </cfRule>
  </conditionalFormatting>
  <conditionalFormatting sqref="T542">
    <cfRule type="cellIs" dxfId="2575" priority="2569" operator="greaterThan">
      <formula>0</formula>
    </cfRule>
  </conditionalFormatting>
  <conditionalFormatting sqref="R932">
    <cfRule type="cellIs" dxfId="2574" priority="2567" operator="greaterThan">
      <formula>0.1</formula>
    </cfRule>
  </conditionalFormatting>
  <conditionalFormatting sqref="T932">
    <cfRule type="cellIs" dxfId="2573" priority="2566" operator="greaterThan">
      <formula>0</formula>
    </cfRule>
  </conditionalFormatting>
  <conditionalFormatting sqref="S932">
    <cfRule type="cellIs" dxfId="2572" priority="2565" operator="greaterThan">
      <formula>0.1</formula>
    </cfRule>
  </conditionalFormatting>
  <conditionalFormatting sqref="R462">
    <cfRule type="cellIs" dxfId="2571" priority="2564" operator="greaterThan">
      <formula>0.1</formula>
    </cfRule>
  </conditionalFormatting>
  <conditionalFormatting sqref="T462">
    <cfRule type="cellIs" dxfId="2570" priority="2563" operator="greaterThan">
      <formula>0</formula>
    </cfRule>
  </conditionalFormatting>
  <conditionalFormatting sqref="S462">
    <cfRule type="cellIs" dxfId="2569" priority="2562" operator="greaterThan">
      <formula>0</formula>
    </cfRule>
  </conditionalFormatting>
  <conditionalFormatting sqref="R98">
    <cfRule type="cellIs" dxfId="2568" priority="2561" operator="greaterThan">
      <formula>0.1</formula>
    </cfRule>
  </conditionalFormatting>
  <conditionalFormatting sqref="S98">
    <cfRule type="cellIs" dxfId="2567" priority="2559" operator="greaterThan">
      <formula>0</formula>
    </cfRule>
  </conditionalFormatting>
  <conditionalFormatting sqref="T98">
    <cfRule type="cellIs" dxfId="2566" priority="2560" operator="greaterThan">
      <formula>0</formula>
    </cfRule>
  </conditionalFormatting>
  <conditionalFormatting sqref="R66">
    <cfRule type="cellIs" dxfId="2565" priority="2558" operator="greaterThan">
      <formula>0.1</formula>
    </cfRule>
  </conditionalFormatting>
  <conditionalFormatting sqref="T66">
    <cfRule type="cellIs" dxfId="2564" priority="2557" operator="greaterThan">
      <formula>0</formula>
    </cfRule>
  </conditionalFormatting>
  <conditionalFormatting sqref="S66">
    <cfRule type="cellIs" dxfId="2563" priority="2556" operator="greaterThan">
      <formula>0</formula>
    </cfRule>
  </conditionalFormatting>
  <conditionalFormatting sqref="R765">
    <cfRule type="cellIs" dxfId="2562" priority="2555" operator="greaterThan">
      <formula>0.1</formula>
    </cfRule>
  </conditionalFormatting>
  <conditionalFormatting sqref="T765">
    <cfRule type="cellIs" dxfId="2561" priority="2554" operator="greaterThan">
      <formula>0</formula>
    </cfRule>
  </conditionalFormatting>
  <conditionalFormatting sqref="S765">
    <cfRule type="cellIs" dxfId="2560" priority="2553" operator="greaterThan">
      <formula>0.1</formula>
    </cfRule>
  </conditionalFormatting>
  <conditionalFormatting sqref="R144">
    <cfRule type="cellIs" dxfId="2559" priority="2552" operator="greaterThan">
      <formula>0.1</formula>
    </cfRule>
  </conditionalFormatting>
  <conditionalFormatting sqref="T144">
    <cfRule type="cellIs" dxfId="2558" priority="2551" operator="greaterThan">
      <formula>0</formula>
    </cfRule>
  </conditionalFormatting>
  <conditionalFormatting sqref="S144">
    <cfRule type="cellIs" dxfId="2557" priority="2550" operator="greaterThan">
      <formula>0</formula>
    </cfRule>
  </conditionalFormatting>
  <conditionalFormatting sqref="R561">
    <cfRule type="cellIs" dxfId="2556" priority="2549" operator="greaterThan">
      <formula>0.1</formula>
    </cfRule>
  </conditionalFormatting>
  <conditionalFormatting sqref="S561">
    <cfRule type="cellIs" dxfId="2555" priority="2547" operator="greaterThan">
      <formula>0</formula>
    </cfRule>
  </conditionalFormatting>
  <conditionalFormatting sqref="T561">
    <cfRule type="cellIs" dxfId="2554" priority="2548" operator="greaterThan">
      <formula>0</formula>
    </cfRule>
  </conditionalFormatting>
  <conditionalFormatting sqref="R364">
    <cfRule type="cellIs" dxfId="2553" priority="2546" operator="greaterThan">
      <formula>0.1</formula>
    </cfRule>
  </conditionalFormatting>
  <conditionalFormatting sqref="T364">
    <cfRule type="cellIs" dxfId="2552" priority="2545" operator="greaterThan">
      <formula>0</formula>
    </cfRule>
  </conditionalFormatting>
  <conditionalFormatting sqref="S364">
    <cfRule type="cellIs" dxfId="2551" priority="2544" operator="greaterThan">
      <formula>0</formula>
    </cfRule>
  </conditionalFormatting>
  <conditionalFormatting sqref="R718">
    <cfRule type="cellIs" dxfId="2550" priority="2543" operator="greaterThan">
      <formula>0.1</formula>
    </cfRule>
  </conditionalFormatting>
  <conditionalFormatting sqref="T718">
    <cfRule type="cellIs" dxfId="2549" priority="2542" operator="greaterThan">
      <formula>0</formula>
    </cfRule>
  </conditionalFormatting>
  <conditionalFormatting sqref="S718">
    <cfRule type="cellIs" dxfId="2548" priority="2541" operator="greaterThan">
      <formula>0</formula>
    </cfRule>
  </conditionalFormatting>
  <conditionalFormatting sqref="R86">
    <cfRule type="cellIs" dxfId="2547" priority="2540" operator="greaterThan">
      <formula>0.1</formula>
    </cfRule>
  </conditionalFormatting>
  <conditionalFormatting sqref="T86">
    <cfRule type="cellIs" dxfId="2546" priority="2539" operator="greaterThan">
      <formula>0</formula>
    </cfRule>
  </conditionalFormatting>
  <conditionalFormatting sqref="S86">
    <cfRule type="cellIs" dxfId="2545" priority="2538" operator="greaterThan">
      <formula>0</formula>
    </cfRule>
  </conditionalFormatting>
  <conditionalFormatting sqref="R916">
    <cfRule type="cellIs" dxfId="2544" priority="2537" operator="greaterThan">
      <formula>0.1</formula>
    </cfRule>
  </conditionalFormatting>
  <conditionalFormatting sqref="T916">
    <cfRule type="cellIs" dxfId="2543" priority="2536" operator="greaterThan">
      <formula>0</formula>
    </cfRule>
  </conditionalFormatting>
  <conditionalFormatting sqref="S916">
    <cfRule type="cellIs" dxfId="2542" priority="2535" operator="greaterThan">
      <formula>0.1</formula>
    </cfRule>
  </conditionalFormatting>
  <conditionalFormatting sqref="R437">
    <cfRule type="cellIs" dxfId="2541" priority="2534" operator="greaterThan">
      <formula>0.1</formula>
    </cfRule>
  </conditionalFormatting>
  <conditionalFormatting sqref="T437">
    <cfRule type="cellIs" dxfId="2540" priority="2533" operator="greaterThan">
      <formula>0</formula>
    </cfRule>
  </conditionalFormatting>
  <conditionalFormatting sqref="S437">
    <cfRule type="cellIs" dxfId="2539" priority="2532" operator="greaterThan">
      <formula>0</formula>
    </cfRule>
  </conditionalFormatting>
  <conditionalFormatting sqref="R17">
    <cfRule type="cellIs" dxfId="2538" priority="2531" operator="greaterThan">
      <formula>0.1</formula>
    </cfRule>
  </conditionalFormatting>
  <conditionalFormatting sqref="S17">
    <cfRule type="cellIs" dxfId="2537" priority="2529" operator="greaterThan">
      <formula>0</formula>
    </cfRule>
  </conditionalFormatting>
  <conditionalFormatting sqref="T17">
    <cfRule type="cellIs" dxfId="2536" priority="2530" operator="greaterThan">
      <formula>0</formula>
    </cfRule>
  </conditionalFormatting>
  <conditionalFormatting sqref="R19">
    <cfRule type="cellIs" dxfId="2535" priority="2528" operator="greaterThan">
      <formula>0.1</formula>
    </cfRule>
  </conditionalFormatting>
  <conditionalFormatting sqref="S19">
    <cfRule type="cellIs" dxfId="2534" priority="2526" operator="greaterThan">
      <formula>0</formula>
    </cfRule>
  </conditionalFormatting>
  <conditionalFormatting sqref="T19">
    <cfRule type="cellIs" dxfId="2533" priority="2527" operator="greaterThan">
      <formula>0</formula>
    </cfRule>
  </conditionalFormatting>
  <conditionalFormatting sqref="R20">
    <cfRule type="cellIs" dxfId="2532" priority="2525" operator="greaterThan">
      <formula>0.1</formula>
    </cfRule>
  </conditionalFormatting>
  <conditionalFormatting sqref="S20">
    <cfRule type="cellIs" dxfId="2531" priority="2523" operator="greaterThan">
      <formula>0</formula>
    </cfRule>
  </conditionalFormatting>
  <conditionalFormatting sqref="T20">
    <cfRule type="cellIs" dxfId="2530" priority="2524" operator="greaterThan">
      <formula>0</formula>
    </cfRule>
  </conditionalFormatting>
  <conditionalFormatting sqref="R1117">
    <cfRule type="cellIs" dxfId="2529" priority="2522" operator="greaterThan">
      <formula>0.1</formula>
    </cfRule>
  </conditionalFormatting>
  <conditionalFormatting sqref="T1117">
    <cfRule type="cellIs" dxfId="2528" priority="2521" operator="greaterThan">
      <formula>0</formula>
    </cfRule>
  </conditionalFormatting>
  <conditionalFormatting sqref="S1117">
    <cfRule type="cellIs" dxfId="2527" priority="2520" operator="greaterThan">
      <formula>0</formula>
    </cfRule>
  </conditionalFormatting>
  <conditionalFormatting sqref="R100">
    <cfRule type="cellIs" dxfId="2526" priority="2519" operator="greaterThan">
      <formula>0.1</formula>
    </cfRule>
  </conditionalFormatting>
  <conditionalFormatting sqref="S100">
    <cfRule type="cellIs" dxfId="2525" priority="2517" operator="greaterThan">
      <formula>0</formula>
    </cfRule>
  </conditionalFormatting>
  <conditionalFormatting sqref="T100">
    <cfRule type="cellIs" dxfId="2524" priority="2518" operator="greaterThan">
      <formula>0</formula>
    </cfRule>
  </conditionalFormatting>
  <conditionalFormatting sqref="R336">
    <cfRule type="cellIs" dxfId="2523" priority="2516" operator="greaterThan">
      <formula>0.1</formula>
    </cfRule>
  </conditionalFormatting>
  <conditionalFormatting sqref="T336">
    <cfRule type="cellIs" dxfId="2522" priority="2515" operator="greaterThan">
      <formula>0</formula>
    </cfRule>
  </conditionalFormatting>
  <conditionalFormatting sqref="S336">
    <cfRule type="cellIs" dxfId="2521" priority="2514" operator="greaterThan">
      <formula>0</formula>
    </cfRule>
  </conditionalFormatting>
  <conditionalFormatting sqref="R337">
    <cfRule type="cellIs" dxfId="2520" priority="2513" operator="greaterThan">
      <formula>0.1</formula>
    </cfRule>
  </conditionalFormatting>
  <conditionalFormatting sqref="T337">
    <cfRule type="cellIs" dxfId="2519" priority="2512" operator="greaterThan">
      <formula>0</formula>
    </cfRule>
  </conditionalFormatting>
  <conditionalFormatting sqref="S337">
    <cfRule type="cellIs" dxfId="2518" priority="2511" operator="greaterThan">
      <formula>0</formula>
    </cfRule>
  </conditionalFormatting>
  <conditionalFormatting sqref="R338">
    <cfRule type="cellIs" dxfId="2517" priority="2510" operator="greaterThan">
      <formula>0.1</formula>
    </cfRule>
  </conditionalFormatting>
  <conditionalFormatting sqref="T338">
    <cfRule type="cellIs" dxfId="2516" priority="2509" operator="greaterThan">
      <formula>0</formula>
    </cfRule>
  </conditionalFormatting>
  <conditionalFormatting sqref="S338">
    <cfRule type="cellIs" dxfId="2515" priority="2508" operator="greaterThan">
      <formula>0</formula>
    </cfRule>
  </conditionalFormatting>
  <conditionalFormatting sqref="R348">
    <cfRule type="cellIs" dxfId="2514" priority="2507" operator="greaterThan">
      <formula>0.1</formula>
    </cfRule>
  </conditionalFormatting>
  <conditionalFormatting sqref="T348">
    <cfRule type="cellIs" dxfId="2513" priority="2506" operator="greaterThan">
      <formula>0</formula>
    </cfRule>
  </conditionalFormatting>
  <conditionalFormatting sqref="S348">
    <cfRule type="cellIs" dxfId="2512" priority="2505" operator="greaterThan">
      <formula>0</formula>
    </cfRule>
  </conditionalFormatting>
  <conditionalFormatting sqref="R347">
    <cfRule type="cellIs" dxfId="2511" priority="2504" operator="greaterThan">
      <formula>0.1</formula>
    </cfRule>
  </conditionalFormatting>
  <conditionalFormatting sqref="T347">
    <cfRule type="cellIs" dxfId="2510" priority="2503" operator="greaterThan">
      <formula>0</formula>
    </cfRule>
  </conditionalFormatting>
  <conditionalFormatting sqref="S347">
    <cfRule type="cellIs" dxfId="2509" priority="2502" operator="greaterThan">
      <formula>0</formula>
    </cfRule>
  </conditionalFormatting>
  <conditionalFormatting sqref="R809">
    <cfRule type="cellIs" dxfId="2508" priority="2501" operator="greaterThan">
      <formula>0.1</formula>
    </cfRule>
  </conditionalFormatting>
  <conditionalFormatting sqref="T809">
    <cfRule type="cellIs" dxfId="2507" priority="2500" operator="greaterThan">
      <formula>0</formula>
    </cfRule>
  </conditionalFormatting>
  <conditionalFormatting sqref="S809">
    <cfRule type="cellIs" dxfId="2506" priority="2499" operator="greaterThan">
      <formula>0</formula>
    </cfRule>
  </conditionalFormatting>
  <conditionalFormatting sqref="R62">
    <cfRule type="cellIs" dxfId="2505" priority="2498" operator="greaterThan">
      <formula>0.1</formula>
    </cfRule>
  </conditionalFormatting>
  <conditionalFormatting sqref="T62">
    <cfRule type="cellIs" dxfId="2504" priority="2497" operator="greaterThan">
      <formula>0</formula>
    </cfRule>
  </conditionalFormatting>
  <conditionalFormatting sqref="S62">
    <cfRule type="cellIs" dxfId="2503" priority="2496" operator="greaterThan">
      <formula>0</formula>
    </cfRule>
  </conditionalFormatting>
  <conditionalFormatting sqref="R63">
    <cfRule type="cellIs" dxfId="2502" priority="2495" operator="greaterThan">
      <formula>0.1</formula>
    </cfRule>
  </conditionalFormatting>
  <conditionalFormatting sqref="T63">
    <cfRule type="cellIs" dxfId="2501" priority="2494" operator="greaterThan">
      <formula>0</formula>
    </cfRule>
  </conditionalFormatting>
  <conditionalFormatting sqref="S63">
    <cfRule type="cellIs" dxfId="2500" priority="2493" operator="greaterThan">
      <formula>0</formula>
    </cfRule>
  </conditionalFormatting>
  <conditionalFormatting sqref="S696">
    <cfRule type="cellIs" dxfId="2499" priority="2492" operator="greaterThan">
      <formula>0.1</formula>
    </cfRule>
  </conditionalFormatting>
  <conditionalFormatting sqref="R696">
    <cfRule type="cellIs" dxfId="2498" priority="2491" operator="greaterThan">
      <formula>0.1</formula>
    </cfRule>
  </conditionalFormatting>
  <conditionalFormatting sqref="T696">
    <cfRule type="cellIs" dxfId="2497" priority="2490" operator="greaterThan">
      <formula>0</formula>
    </cfRule>
  </conditionalFormatting>
  <conditionalFormatting sqref="R442">
    <cfRule type="cellIs" dxfId="2496" priority="2489" operator="greaterThan">
      <formula>0.1</formula>
    </cfRule>
  </conditionalFormatting>
  <conditionalFormatting sqref="S442:T442">
    <cfRule type="cellIs" dxfId="2495" priority="2488" operator="greaterThan">
      <formula>0</formula>
    </cfRule>
  </conditionalFormatting>
  <conditionalFormatting sqref="R689">
    <cfRule type="cellIs" dxfId="2494" priority="2487" operator="greaterThan">
      <formula>0.1</formula>
    </cfRule>
  </conditionalFormatting>
  <conditionalFormatting sqref="T689">
    <cfRule type="cellIs" dxfId="2493" priority="2486" operator="greaterThan">
      <formula>0</formula>
    </cfRule>
  </conditionalFormatting>
  <conditionalFormatting sqref="S689">
    <cfRule type="cellIs" dxfId="2492" priority="2485" operator="greaterThan">
      <formula>0.1</formula>
    </cfRule>
  </conditionalFormatting>
  <conditionalFormatting sqref="R766">
    <cfRule type="cellIs" dxfId="2491" priority="2484" operator="greaterThan">
      <formula>0.1</formula>
    </cfRule>
  </conditionalFormatting>
  <conditionalFormatting sqref="T766">
    <cfRule type="cellIs" dxfId="2490" priority="2483" operator="greaterThan">
      <formula>0</formula>
    </cfRule>
  </conditionalFormatting>
  <conditionalFormatting sqref="S766">
    <cfRule type="cellIs" dxfId="2489" priority="2482" operator="greaterThan">
      <formula>0.1</formula>
    </cfRule>
  </conditionalFormatting>
  <conditionalFormatting sqref="R548">
    <cfRule type="cellIs" dxfId="2488" priority="2481" operator="greaterThan">
      <formula>0.1</formula>
    </cfRule>
  </conditionalFormatting>
  <conditionalFormatting sqref="S548">
    <cfRule type="cellIs" dxfId="2487" priority="2479" operator="greaterThan">
      <formula>0</formula>
    </cfRule>
  </conditionalFormatting>
  <conditionalFormatting sqref="T548">
    <cfRule type="cellIs" dxfId="2486" priority="2480" operator="greaterThan">
      <formula>0</formula>
    </cfRule>
  </conditionalFormatting>
  <conditionalFormatting sqref="R549">
    <cfRule type="cellIs" dxfId="2485" priority="2478" operator="greaterThan">
      <formula>0.1</formula>
    </cfRule>
  </conditionalFormatting>
  <conditionalFormatting sqref="S549">
    <cfRule type="cellIs" dxfId="2484" priority="2476" operator="greaterThan">
      <formula>0</formula>
    </cfRule>
  </conditionalFormatting>
  <conditionalFormatting sqref="T549">
    <cfRule type="cellIs" dxfId="2483" priority="2477" operator="greaterThan">
      <formula>0</formula>
    </cfRule>
  </conditionalFormatting>
  <conditionalFormatting sqref="R46">
    <cfRule type="cellIs" dxfId="2482" priority="2475" operator="greaterThan">
      <formula>0.1</formula>
    </cfRule>
  </conditionalFormatting>
  <conditionalFormatting sqref="T46">
    <cfRule type="cellIs" dxfId="2481" priority="2474" operator="greaterThan">
      <formula>0</formula>
    </cfRule>
  </conditionalFormatting>
  <conditionalFormatting sqref="S46">
    <cfRule type="cellIs" dxfId="2480" priority="2473" operator="greaterThan">
      <formula>0</formula>
    </cfRule>
  </conditionalFormatting>
  <conditionalFormatting sqref="S399">
    <cfRule type="cellIs" dxfId="2479" priority="2470" operator="greaterThan">
      <formula>0</formula>
    </cfRule>
  </conditionalFormatting>
  <conditionalFormatting sqref="R399">
    <cfRule type="cellIs" dxfId="2478" priority="2472" operator="greaterThan">
      <formula>0.1</formula>
    </cfRule>
  </conditionalFormatting>
  <conditionalFormatting sqref="T399">
    <cfRule type="cellIs" dxfId="2477" priority="2471" operator="greaterThan">
      <formula>0</formula>
    </cfRule>
  </conditionalFormatting>
  <conditionalFormatting sqref="R413">
    <cfRule type="cellIs" dxfId="2476" priority="2469" operator="greaterThan">
      <formula>0.1</formula>
    </cfRule>
  </conditionalFormatting>
  <conditionalFormatting sqref="T413">
    <cfRule type="cellIs" dxfId="2475" priority="2468" operator="greaterThan">
      <formula>0</formula>
    </cfRule>
  </conditionalFormatting>
  <conditionalFormatting sqref="S413">
    <cfRule type="cellIs" dxfId="2474" priority="2467" operator="greaterThan">
      <formula>0</formula>
    </cfRule>
  </conditionalFormatting>
  <conditionalFormatting sqref="S238">
    <cfRule type="cellIs" dxfId="2473" priority="2464" operator="greaterThan">
      <formula>0</formula>
    </cfRule>
  </conditionalFormatting>
  <conditionalFormatting sqref="R238">
    <cfRule type="cellIs" dxfId="2472" priority="2466" operator="greaterThan">
      <formula>0.1</formula>
    </cfRule>
  </conditionalFormatting>
  <conditionalFormatting sqref="T238">
    <cfRule type="cellIs" dxfId="2471" priority="2465" operator="greaterThan">
      <formula>0</formula>
    </cfRule>
  </conditionalFormatting>
  <conditionalFormatting sqref="R550">
    <cfRule type="cellIs" dxfId="2470" priority="2463" operator="greaterThan">
      <formula>0.1</formula>
    </cfRule>
  </conditionalFormatting>
  <conditionalFormatting sqref="S550">
    <cfRule type="cellIs" dxfId="2469" priority="2461" operator="greaterThan">
      <formula>0</formula>
    </cfRule>
  </conditionalFormatting>
  <conditionalFormatting sqref="T550">
    <cfRule type="cellIs" dxfId="2468" priority="2462" operator="greaterThan">
      <formula>0</formula>
    </cfRule>
  </conditionalFormatting>
  <conditionalFormatting sqref="R551">
    <cfRule type="cellIs" dxfId="2467" priority="2460" operator="greaterThan">
      <formula>0.1</formula>
    </cfRule>
  </conditionalFormatting>
  <conditionalFormatting sqref="S551">
    <cfRule type="cellIs" dxfId="2466" priority="2458" operator="greaterThan">
      <formula>0</formula>
    </cfRule>
  </conditionalFormatting>
  <conditionalFormatting sqref="T551">
    <cfRule type="cellIs" dxfId="2465" priority="2459" operator="greaterThan">
      <formula>0</formula>
    </cfRule>
  </conditionalFormatting>
  <conditionalFormatting sqref="R297">
    <cfRule type="cellIs" dxfId="2464" priority="2454" operator="greaterThan">
      <formula>0.1</formula>
    </cfRule>
  </conditionalFormatting>
  <conditionalFormatting sqref="R697">
    <cfRule type="cellIs" dxfId="2463" priority="2447" operator="greaterThan">
      <formula>0.1</formula>
    </cfRule>
  </conditionalFormatting>
  <conditionalFormatting sqref="T409">
    <cfRule type="cellIs" dxfId="2462" priority="2450" operator="greaterThan">
      <formula>0</formula>
    </cfRule>
  </conditionalFormatting>
  <conditionalFormatting sqref="S400">
    <cfRule type="cellIs" dxfId="2461" priority="2455" operator="greaterThan">
      <formula>0</formula>
    </cfRule>
  </conditionalFormatting>
  <conditionalFormatting sqref="R400">
    <cfRule type="cellIs" dxfId="2460" priority="2457" operator="greaterThan">
      <formula>0.1</formula>
    </cfRule>
  </conditionalFormatting>
  <conditionalFormatting sqref="T400">
    <cfRule type="cellIs" dxfId="2459" priority="2456" operator="greaterThan">
      <formula>0</formula>
    </cfRule>
  </conditionalFormatting>
  <conditionalFormatting sqref="S697">
    <cfRule type="cellIs" dxfId="2458" priority="2448" operator="greaterThan">
      <formula>0.1</formula>
    </cfRule>
  </conditionalFormatting>
  <conditionalFormatting sqref="T297">
    <cfRule type="cellIs" dxfId="2457" priority="2453" operator="greaterThan">
      <formula>0</formula>
    </cfRule>
  </conditionalFormatting>
  <conditionalFormatting sqref="S297">
    <cfRule type="cellIs" dxfId="2456" priority="2452" operator="greaterThan">
      <formula>0</formula>
    </cfRule>
  </conditionalFormatting>
  <conditionalFormatting sqref="S409">
    <cfRule type="cellIs" dxfId="2455" priority="2449" operator="greaterThan">
      <formula>0</formula>
    </cfRule>
  </conditionalFormatting>
  <conditionalFormatting sqref="R409">
    <cfRule type="cellIs" dxfId="2454" priority="2451" operator="greaterThan">
      <formula>0.1</formula>
    </cfRule>
  </conditionalFormatting>
  <conditionalFormatting sqref="T697">
    <cfRule type="cellIs" dxfId="2453" priority="2446" operator="greaterThan">
      <formula>0</formula>
    </cfRule>
  </conditionalFormatting>
  <conditionalFormatting sqref="R33">
    <cfRule type="cellIs" dxfId="2452" priority="2445" operator="greaterThan">
      <formula>0.1</formula>
    </cfRule>
  </conditionalFormatting>
  <conditionalFormatting sqref="S33">
    <cfRule type="cellIs" dxfId="2451" priority="2443" operator="greaterThan">
      <formula>0</formula>
    </cfRule>
  </conditionalFormatting>
  <conditionalFormatting sqref="R93">
    <cfRule type="cellIs" dxfId="2450" priority="2439" operator="greaterThan">
      <formula>0.1</formula>
    </cfRule>
  </conditionalFormatting>
  <conditionalFormatting sqref="T33">
    <cfRule type="cellIs" dxfId="2449" priority="2444" operator="greaterThan">
      <formula>0</formula>
    </cfRule>
  </conditionalFormatting>
  <conditionalFormatting sqref="S93">
    <cfRule type="cellIs" dxfId="2448" priority="2437" operator="greaterThan">
      <formula>0</formula>
    </cfRule>
  </conditionalFormatting>
  <conditionalFormatting sqref="R552">
    <cfRule type="cellIs" dxfId="2447" priority="2442" operator="greaterThan">
      <formula>0.1</formula>
    </cfRule>
  </conditionalFormatting>
  <conditionalFormatting sqref="S552">
    <cfRule type="cellIs" dxfId="2446" priority="2440" operator="greaterThan">
      <formula>0</formula>
    </cfRule>
  </conditionalFormatting>
  <conditionalFormatting sqref="T552">
    <cfRule type="cellIs" dxfId="2445" priority="2441" operator="greaterThan">
      <formula>0</formula>
    </cfRule>
  </conditionalFormatting>
  <conditionalFormatting sqref="T93">
    <cfRule type="cellIs" dxfId="2444" priority="2438" operator="greaterThan">
      <formula>0</formula>
    </cfRule>
  </conditionalFormatting>
  <conditionalFormatting sqref="R99">
    <cfRule type="cellIs" dxfId="2443" priority="2436" operator="greaterThan">
      <formula>0.1</formula>
    </cfRule>
  </conditionalFormatting>
  <conditionalFormatting sqref="S99">
    <cfRule type="cellIs" dxfId="2442" priority="2434" operator="greaterThan">
      <formula>0</formula>
    </cfRule>
  </conditionalFormatting>
  <conditionalFormatting sqref="T99">
    <cfRule type="cellIs" dxfId="2441" priority="2435" operator="greaterThan">
      <formula>0</formula>
    </cfRule>
  </conditionalFormatting>
  <conditionalFormatting sqref="R514">
    <cfRule type="cellIs" dxfId="2440" priority="2433" operator="greaterThan">
      <formula>0.1</formula>
    </cfRule>
  </conditionalFormatting>
  <conditionalFormatting sqref="T900">
    <cfRule type="cellIs" dxfId="2439" priority="2429" operator="greaterThan">
      <formula>0</formula>
    </cfRule>
  </conditionalFormatting>
  <conditionalFormatting sqref="S514">
    <cfRule type="cellIs" dxfId="2438" priority="2431" operator="greaterThan">
      <formula>0</formula>
    </cfRule>
  </conditionalFormatting>
  <conditionalFormatting sqref="T514">
    <cfRule type="cellIs" dxfId="2437" priority="2432" operator="greaterThan">
      <formula>0</formula>
    </cfRule>
  </conditionalFormatting>
  <conditionalFormatting sqref="S582">
    <cfRule type="cellIs" dxfId="2436" priority="2423" operator="greaterThan">
      <formula>0</formula>
    </cfRule>
  </conditionalFormatting>
  <conditionalFormatting sqref="R900">
    <cfRule type="cellIs" dxfId="2435" priority="2430" operator="greaterThan">
      <formula>0.1</formula>
    </cfRule>
  </conditionalFormatting>
  <conditionalFormatting sqref="T169">
    <cfRule type="cellIs" dxfId="2434" priority="2421" operator="greaterThan">
      <formula>0</formula>
    </cfRule>
  </conditionalFormatting>
  <conditionalFormatting sqref="R1090">
    <cfRule type="cellIs" dxfId="2433" priority="2428" operator="greaterThan">
      <formula>0.1</formula>
    </cfRule>
  </conditionalFormatting>
  <conditionalFormatting sqref="T1090">
    <cfRule type="cellIs" dxfId="2432" priority="2427" operator="greaterThan">
      <formula>0</formula>
    </cfRule>
  </conditionalFormatting>
  <conditionalFormatting sqref="S1090">
    <cfRule type="cellIs" dxfId="2431" priority="2426" operator="greaterThan">
      <formula>0.1</formula>
    </cfRule>
  </conditionalFormatting>
  <conditionalFormatting sqref="R582">
    <cfRule type="cellIs" dxfId="2430" priority="2425" operator="greaterThan">
      <formula>0.1</formula>
    </cfRule>
  </conditionalFormatting>
  <conditionalFormatting sqref="T582">
    <cfRule type="cellIs" dxfId="2429" priority="2424" operator="greaterThan">
      <formula>0</formula>
    </cfRule>
  </conditionalFormatting>
  <conditionalFormatting sqref="R169:S169">
    <cfRule type="cellIs" dxfId="2428" priority="2422" operator="greaterThan">
      <formula>0.1</formula>
    </cfRule>
  </conditionalFormatting>
  <conditionalFormatting sqref="R767">
    <cfRule type="cellIs" dxfId="2427" priority="2420" operator="greaterThan">
      <formula>0.1</formula>
    </cfRule>
  </conditionalFormatting>
  <conditionalFormatting sqref="T767">
    <cfRule type="cellIs" dxfId="2426" priority="2419" operator="greaterThan">
      <formula>0</formula>
    </cfRule>
  </conditionalFormatting>
  <conditionalFormatting sqref="S767">
    <cfRule type="cellIs" dxfId="2425" priority="2418" operator="greaterThan">
      <formula>0.1</formula>
    </cfRule>
  </conditionalFormatting>
  <conditionalFormatting sqref="R704">
    <cfRule type="cellIs" dxfId="2424" priority="2417" operator="greaterThan">
      <formula>0.1</formula>
    </cfRule>
  </conditionalFormatting>
  <conditionalFormatting sqref="T704">
    <cfRule type="cellIs" dxfId="2423" priority="2416" operator="greaterThan">
      <formula>0</formula>
    </cfRule>
  </conditionalFormatting>
  <conditionalFormatting sqref="S704">
    <cfRule type="cellIs" dxfId="2422" priority="2415" operator="greaterThan">
      <formula>0</formula>
    </cfRule>
  </conditionalFormatting>
  <conditionalFormatting sqref="T388">
    <cfRule type="cellIs" dxfId="2421" priority="2413" operator="greaterThan">
      <formula>0</formula>
    </cfRule>
  </conditionalFormatting>
  <conditionalFormatting sqref="R388">
    <cfRule type="cellIs" dxfId="2420" priority="2414" operator="greaterThan">
      <formula>0.1</formula>
    </cfRule>
  </conditionalFormatting>
  <conditionalFormatting sqref="S388">
    <cfRule type="cellIs" dxfId="2419" priority="2412" operator="greaterThan">
      <formula>0</formula>
    </cfRule>
  </conditionalFormatting>
  <conditionalFormatting sqref="R170:S170">
    <cfRule type="cellIs" dxfId="2418" priority="2411" operator="greaterThan">
      <formula>0.1</formula>
    </cfRule>
  </conditionalFormatting>
  <conditionalFormatting sqref="T170">
    <cfRule type="cellIs" dxfId="2417" priority="2410" operator="greaterThan">
      <formula>0</formula>
    </cfRule>
  </conditionalFormatting>
  <conditionalFormatting sqref="R304">
    <cfRule type="cellIs" dxfId="2416" priority="2409" operator="greaterThan">
      <formula>0.1</formula>
    </cfRule>
  </conditionalFormatting>
  <conditionalFormatting sqref="T304">
    <cfRule type="cellIs" dxfId="2415" priority="2408" operator="greaterThan">
      <formula>0</formula>
    </cfRule>
  </conditionalFormatting>
  <conditionalFormatting sqref="S304">
    <cfRule type="cellIs" dxfId="2414" priority="2407" operator="greaterThan">
      <formula>0</formula>
    </cfRule>
  </conditionalFormatting>
  <conditionalFormatting sqref="R192">
    <cfRule type="cellIs" dxfId="2413" priority="2406" operator="greaterThan">
      <formula>0.1</formula>
    </cfRule>
  </conditionalFormatting>
  <conditionalFormatting sqref="T192">
    <cfRule type="cellIs" dxfId="2412" priority="2405" operator="greaterThan">
      <formula>0</formula>
    </cfRule>
  </conditionalFormatting>
  <conditionalFormatting sqref="S192">
    <cfRule type="cellIs" dxfId="2411" priority="2404" operator="greaterThan">
      <formula>0</formula>
    </cfRule>
  </conditionalFormatting>
  <conditionalFormatting sqref="R638">
    <cfRule type="cellIs" dxfId="2410" priority="2403" operator="greaterThan">
      <formula>0.1</formula>
    </cfRule>
  </conditionalFormatting>
  <conditionalFormatting sqref="T638">
    <cfRule type="cellIs" dxfId="2409" priority="2402" operator="greaterThan">
      <formula>0</formula>
    </cfRule>
  </conditionalFormatting>
  <conditionalFormatting sqref="S638">
    <cfRule type="cellIs" dxfId="2408" priority="2401" operator="greaterThan">
      <formula>0</formula>
    </cfRule>
  </conditionalFormatting>
  <conditionalFormatting sqref="R74">
    <cfRule type="cellIs" dxfId="2407" priority="2400" operator="greaterThan">
      <formula>0.1</formula>
    </cfRule>
  </conditionalFormatting>
  <conditionalFormatting sqref="T74">
    <cfRule type="cellIs" dxfId="2406" priority="2399" operator="greaterThan">
      <formula>0</formula>
    </cfRule>
  </conditionalFormatting>
  <conditionalFormatting sqref="S74">
    <cfRule type="cellIs" dxfId="2405" priority="2398" operator="greaterThan">
      <formula>0</formula>
    </cfRule>
  </conditionalFormatting>
  <conditionalFormatting sqref="R70">
    <cfRule type="cellIs" dxfId="2404" priority="2397" operator="greaterThan">
      <formula>0.1</formula>
    </cfRule>
  </conditionalFormatting>
  <conditionalFormatting sqref="T70">
    <cfRule type="cellIs" dxfId="2403" priority="2396" operator="greaterThan">
      <formula>0</formula>
    </cfRule>
  </conditionalFormatting>
  <conditionalFormatting sqref="S70">
    <cfRule type="cellIs" dxfId="2402" priority="2395" operator="greaterThan">
      <formula>0</formula>
    </cfRule>
  </conditionalFormatting>
  <conditionalFormatting sqref="T21">
    <cfRule type="cellIs" dxfId="2401" priority="2393" operator="greaterThan">
      <formula>0</formula>
    </cfRule>
  </conditionalFormatting>
  <conditionalFormatting sqref="R21">
    <cfRule type="cellIs" dxfId="2400" priority="2394" operator="greaterThan">
      <formula>0.1</formula>
    </cfRule>
  </conditionalFormatting>
  <conditionalFormatting sqref="S21">
    <cfRule type="cellIs" dxfId="2399" priority="2392" operator="greaterThan">
      <formula>0</formula>
    </cfRule>
  </conditionalFormatting>
  <conditionalFormatting sqref="R22">
    <cfRule type="cellIs" dxfId="2398" priority="2391" operator="greaterThan">
      <formula>0.1</formula>
    </cfRule>
  </conditionalFormatting>
  <conditionalFormatting sqref="S22">
    <cfRule type="cellIs" dxfId="2397" priority="2389" operator="greaterThan">
      <formula>0</formula>
    </cfRule>
  </conditionalFormatting>
  <conditionalFormatting sqref="T22">
    <cfRule type="cellIs" dxfId="2396" priority="2390" operator="greaterThan">
      <formula>0</formula>
    </cfRule>
  </conditionalFormatting>
  <conditionalFormatting sqref="R65">
    <cfRule type="cellIs" dxfId="2395" priority="2388" operator="greaterThan">
      <formula>0.1</formula>
    </cfRule>
  </conditionalFormatting>
  <conditionalFormatting sqref="T65">
    <cfRule type="cellIs" dxfId="2394" priority="2387" operator="greaterThan">
      <formula>0</formula>
    </cfRule>
  </conditionalFormatting>
  <conditionalFormatting sqref="S65">
    <cfRule type="cellIs" dxfId="2393" priority="2386" operator="greaterThan">
      <formula>0</formula>
    </cfRule>
  </conditionalFormatting>
  <conditionalFormatting sqref="S241">
    <cfRule type="cellIs" dxfId="2392" priority="2383" operator="greaterThan">
      <formula>0</formula>
    </cfRule>
  </conditionalFormatting>
  <conditionalFormatting sqref="R241">
    <cfRule type="cellIs" dxfId="2391" priority="2385" operator="greaterThan">
      <formula>0.1</formula>
    </cfRule>
  </conditionalFormatting>
  <conditionalFormatting sqref="T241">
    <cfRule type="cellIs" dxfId="2390" priority="2384" operator="greaterThan">
      <formula>0</formula>
    </cfRule>
  </conditionalFormatting>
  <conditionalFormatting sqref="S242">
    <cfRule type="cellIs" dxfId="2389" priority="2380" operator="greaterThan">
      <formula>0</formula>
    </cfRule>
  </conditionalFormatting>
  <conditionalFormatting sqref="R242">
    <cfRule type="cellIs" dxfId="2388" priority="2382" operator="greaterThan">
      <formula>0.1</formula>
    </cfRule>
  </conditionalFormatting>
  <conditionalFormatting sqref="T242">
    <cfRule type="cellIs" dxfId="2387" priority="2381" operator="greaterThan">
      <formula>0</formula>
    </cfRule>
  </conditionalFormatting>
  <conditionalFormatting sqref="R176">
    <cfRule type="cellIs" dxfId="2386" priority="2379" operator="greaterThan">
      <formula>0.1</formula>
    </cfRule>
  </conditionalFormatting>
  <conditionalFormatting sqref="T176">
    <cfRule type="cellIs" dxfId="2385" priority="2378" operator="greaterThan">
      <formula>0</formula>
    </cfRule>
  </conditionalFormatting>
  <conditionalFormatting sqref="S176">
    <cfRule type="cellIs" dxfId="2384" priority="2377" operator="greaterThan">
      <formula>0.1</formula>
    </cfRule>
  </conditionalFormatting>
  <conditionalFormatting sqref="R420">
    <cfRule type="cellIs" dxfId="2383" priority="2376" operator="greaterThan">
      <formula>0.1</formula>
    </cfRule>
  </conditionalFormatting>
  <conditionalFormatting sqref="T420">
    <cfRule type="cellIs" dxfId="2382" priority="2375" operator="greaterThan">
      <formula>0</formula>
    </cfRule>
  </conditionalFormatting>
  <conditionalFormatting sqref="S420">
    <cfRule type="cellIs" dxfId="2381" priority="2374" operator="greaterThan">
      <formula>0</formula>
    </cfRule>
  </conditionalFormatting>
  <conditionalFormatting sqref="R426">
    <cfRule type="cellIs" dxfId="2380" priority="2373" operator="greaterThan">
      <formula>0.1</formula>
    </cfRule>
  </conditionalFormatting>
  <conditionalFormatting sqref="T426">
    <cfRule type="cellIs" dxfId="2379" priority="2372" operator="greaterThan">
      <formula>0</formula>
    </cfRule>
  </conditionalFormatting>
  <conditionalFormatting sqref="S426">
    <cfRule type="cellIs" dxfId="2378" priority="2371" operator="greaterThan">
      <formula>0</formula>
    </cfRule>
  </conditionalFormatting>
  <conditionalFormatting sqref="R223">
    <cfRule type="cellIs" dxfId="2377" priority="2370" operator="greaterThan">
      <formula>0.1</formula>
    </cfRule>
  </conditionalFormatting>
  <conditionalFormatting sqref="T223">
    <cfRule type="cellIs" dxfId="2376" priority="2369" operator="greaterThan">
      <formula>0</formula>
    </cfRule>
  </conditionalFormatting>
  <conditionalFormatting sqref="S223">
    <cfRule type="cellIs" dxfId="2375" priority="2368" operator="greaterThan">
      <formula>0</formula>
    </cfRule>
  </conditionalFormatting>
  <conditionalFormatting sqref="R224">
    <cfRule type="cellIs" dxfId="2374" priority="2367" operator="greaterThan">
      <formula>0.1</formula>
    </cfRule>
  </conditionalFormatting>
  <conditionalFormatting sqref="T224">
    <cfRule type="cellIs" dxfId="2373" priority="2366" operator="greaterThan">
      <formula>0</formula>
    </cfRule>
  </conditionalFormatting>
  <conditionalFormatting sqref="S224">
    <cfRule type="cellIs" dxfId="2372" priority="2365" operator="greaterThan">
      <formula>0</formula>
    </cfRule>
  </conditionalFormatting>
  <conditionalFormatting sqref="R227">
    <cfRule type="cellIs" dxfId="2371" priority="2364" operator="greaterThan">
      <formula>0.1</formula>
    </cfRule>
  </conditionalFormatting>
  <conditionalFormatting sqref="T227">
    <cfRule type="cellIs" dxfId="2370" priority="2363" operator="greaterThan">
      <formula>0</formula>
    </cfRule>
  </conditionalFormatting>
  <conditionalFormatting sqref="S227">
    <cfRule type="cellIs" dxfId="2369" priority="2362" operator="greaterThan">
      <formula>0</formula>
    </cfRule>
  </conditionalFormatting>
  <conditionalFormatting sqref="T783">
    <cfRule type="cellIs" dxfId="2368" priority="2360" operator="greaterThan">
      <formula>0</formula>
    </cfRule>
  </conditionalFormatting>
  <conditionalFormatting sqref="S783">
    <cfRule type="cellIs" dxfId="2367" priority="2359" operator="greaterThan">
      <formula>0</formula>
    </cfRule>
  </conditionalFormatting>
  <conditionalFormatting sqref="R783">
    <cfRule type="cellIs" dxfId="2366" priority="2361" operator="greaterThan">
      <formula>0.1</formula>
    </cfRule>
  </conditionalFormatting>
  <conditionalFormatting sqref="T773">
    <cfRule type="cellIs" dxfId="2365" priority="2357" operator="greaterThan">
      <formula>0</formula>
    </cfRule>
  </conditionalFormatting>
  <conditionalFormatting sqref="S773">
    <cfRule type="cellIs" dxfId="2364" priority="2356" operator="greaterThan">
      <formula>0</formula>
    </cfRule>
  </conditionalFormatting>
  <conditionalFormatting sqref="R773">
    <cfRule type="cellIs" dxfId="2363" priority="2358" operator="greaterThan">
      <formula>0.1</formula>
    </cfRule>
  </conditionalFormatting>
  <conditionalFormatting sqref="T784">
    <cfRule type="cellIs" dxfId="2362" priority="2354" operator="greaterThan">
      <formula>0</formula>
    </cfRule>
  </conditionalFormatting>
  <conditionalFormatting sqref="S784">
    <cfRule type="cellIs" dxfId="2361" priority="2353" operator="greaterThan">
      <formula>0</formula>
    </cfRule>
  </conditionalFormatting>
  <conditionalFormatting sqref="R784">
    <cfRule type="cellIs" dxfId="2360" priority="2355" operator="greaterThan">
      <formula>0.1</formula>
    </cfRule>
  </conditionalFormatting>
  <conditionalFormatting sqref="R456">
    <cfRule type="cellIs" dxfId="2359" priority="2352" operator="greaterThan">
      <formula>0.1</formula>
    </cfRule>
  </conditionalFormatting>
  <conditionalFormatting sqref="T456">
    <cfRule type="cellIs" dxfId="2358" priority="2351" operator="greaterThan">
      <formula>0</formula>
    </cfRule>
  </conditionalFormatting>
  <conditionalFormatting sqref="S456">
    <cfRule type="cellIs" dxfId="2357" priority="2350" operator="greaterThan">
      <formula>0</formula>
    </cfRule>
  </conditionalFormatting>
  <conditionalFormatting sqref="R457">
    <cfRule type="cellIs" dxfId="2356" priority="2349" operator="greaterThan">
      <formula>0.1</formula>
    </cfRule>
  </conditionalFormatting>
  <conditionalFormatting sqref="T457">
    <cfRule type="cellIs" dxfId="2355" priority="2348" operator="greaterThan">
      <formula>0</formula>
    </cfRule>
  </conditionalFormatting>
  <conditionalFormatting sqref="S457">
    <cfRule type="cellIs" dxfId="2354" priority="2347" operator="greaterThan">
      <formula>0</formula>
    </cfRule>
  </conditionalFormatting>
  <conditionalFormatting sqref="R792">
    <cfRule type="cellIs" dxfId="2353" priority="2346" operator="greaterThan">
      <formula>0.1</formula>
    </cfRule>
  </conditionalFormatting>
  <conditionalFormatting sqref="T792">
    <cfRule type="cellIs" dxfId="2352" priority="2345" operator="greaterThan">
      <formula>0</formula>
    </cfRule>
  </conditionalFormatting>
  <conditionalFormatting sqref="R530">
    <cfRule type="cellIs" dxfId="2351" priority="2344" operator="greaterThan">
      <formula>0.1</formula>
    </cfRule>
  </conditionalFormatting>
  <conditionalFormatting sqref="T530">
    <cfRule type="cellIs" dxfId="2350" priority="2343" operator="greaterThan">
      <formula>0</formula>
    </cfRule>
  </conditionalFormatting>
  <conditionalFormatting sqref="S530">
    <cfRule type="cellIs" dxfId="2349" priority="2342" operator="greaterThan">
      <formula>0</formula>
    </cfRule>
  </conditionalFormatting>
  <conditionalFormatting sqref="T726">
    <cfRule type="cellIs" dxfId="2348" priority="2340" operator="greaterThan">
      <formula>0</formula>
    </cfRule>
  </conditionalFormatting>
  <conditionalFormatting sqref="R726">
    <cfRule type="cellIs" dxfId="2347" priority="2341" operator="greaterThan">
      <formula>0.1</formula>
    </cfRule>
  </conditionalFormatting>
  <conditionalFormatting sqref="S726">
    <cfRule type="cellIs" dxfId="2346" priority="2339" operator="greaterThan">
      <formula>0</formula>
    </cfRule>
  </conditionalFormatting>
  <conditionalFormatting sqref="R149">
    <cfRule type="cellIs" dxfId="2345" priority="2338" operator="greaterThan">
      <formula>0.1</formula>
    </cfRule>
  </conditionalFormatting>
  <conditionalFormatting sqref="T149">
    <cfRule type="cellIs" dxfId="2344" priority="2337" operator="greaterThan">
      <formula>0</formula>
    </cfRule>
  </conditionalFormatting>
  <conditionalFormatting sqref="S149">
    <cfRule type="cellIs" dxfId="2343" priority="2336" operator="greaterThan">
      <formula>0</formula>
    </cfRule>
  </conditionalFormatting>
  <conditionalFormatting sqref="R9">
    <cfRule type="cellIs" dxfId="2342" priority="2335" operator="greaterThan">
      <formula>0.1</formula>
    </cfRule>
  </conditionalFormatting>
  <conditionalFormatting sqref="T9">
    <cfRule type="cellIs" dxfId="2341" priority="2334" operator="greaterThan">
      <formula>0</formula>
    </cfRule>
  </conditionalFormatting>
  <conditionalFormatting sqref="S9">
    <cfRule type="cellIs" dxfId="2340" priority="2333" operator="greaterThan">
      <formula>0</formula>
    </cfRule>
  </conditionalFormatting>
  <conditionalFormatting sqref="R500">
    <cfRule type="cellIs" dxfId="2339" priority="2332" operator="greaterThan">
      <formula>0.1</formula>
    </cfRule>
  </conditionalFormatting>
  <conditionalFormatting sqref="T500">
    <cfRule type="cellIs" dxfId="2338" priority="2331" operator="greaterThan">
      <formula>0</formula>
    </cfRule>
  </conditionalFormatting>
  <conditionalFormatting sqref="S500">
    <cfRule type="cellIs" dxfId="2337" priority="2330" operator="greaterThan">
      <formula>0</formula>
    </cfRule>
  </conditionalFormatting>
  <conditionalFormatting sqref="R680">
    <cfRule type="cellIs" dxfId="2336" priority="2329" operator="greaterThan">
      <formula>0.1</formula>
    </cfRule>
  </conditionalFormatting>
  <conditionalFormatting sqref="T680">
    <cfRule type="cellIs" dxfId="2335" priority="2328" operator="greaterThan">
      <formula>0</formula>
    </cfRule>
  </conditionalFormatting>
  <conditionalFormatting sqref="S680">
    <cfRule type="cellIs" dxfId="2334" priority="2327" operator="greaterThan">
      <formula>0.1</formula>
    </cfRule>
  </conditionalFormatting>
  <conditionalFormatting sqref="R682">
    <cfRule type="cellIs" dxfId="2333" priority="2326" operator="greaterThan">
      <formula>0.1</formula>
    </cfRule>
  </conditionalFormatting>
  <conditionalFormatting sqref="T682">
    <cfRule type="cellIs" dxfId="2332" priority="2325" operator="greaterThan">
      <formula>0</formula>
    </cfRule>
  </conditionalFormatting>
  <conditionalFormatting sqref="S682">
    <cfRule type="cellIs" dxfId="2331" priority="2324" operator="greaterThan">
      <formula>0.1</formula>
    </cfRule>
  </conditionalFormatting>
  <conditionalFormatting sqref="R683">
    <cfRule type="cellIs" dxfId="2330" priority="2323" operator="greaterThan">
      <formula>0.1</formula>
    </cfRule>
  </conditionalFormatting>
  <conditionalFormatting sqref="T683">
    <cfRule type="cellIs" dxfId="2329" priority="2322" operator="greaterThan">
      <formula>0</formula>
    </cfRule>
  </conditionalFormatting>
  <conditionalFormatting sqref="S683">
    <cfRule type="cellIs" dxfId="2328" priority="2321" operator="greaterThan">
      <formula>0.1</formula>
    </cfRule>
  </conditionalFormatting>
  <conditionalFormatting sqref="R684">
    <cfRule type="cellIs" dxfId="2327" priority="2320" operator="greaterThan">
      <formula>0.1</formula>
    </cfRule>
  </conditionalFormatting>
  <conditionalFormatting sqref="T684">
    <cfRule type="cellIs" dxfId="2326" priority="2319" operator="greaterThan">
      <formula>0</formula>
    </cfRule>
  </conditionalFormatting>
  <conditionalFormatting sqref="S684">
    <cfRule type="cellIs" dxfId="2325" priority="2318" operator="greaterThan">
      <formula>0.1</formula>
    </cfRule>
  </conditionalFormatting>
  <conditionalFormatting sqref="R681">
    <cfRule type="cellIs" dxfId="2324" priority="2317" operator="greaterThan">
      <formula>0.1</formula>
    </cfRule>
  </conditionalFormatting>
  <conditionalFormatting sqref="T681">
    <cfRule type="cellIs" dxfId="2323" priority="2316" operator="greaterThan">
      <formula>0</formula>
    </cfRule>
  </conditionalFormatting>
  <conditionalFormatting sqref="S681">
    <cfRule type="cellIs" dxfId="2322" priority="2315" operator="greaterThan">
      <formula>0.1</formula>
    </cfRule>
  </conditionalFormatting>
  <conditionalFormatting sqref="R15">
    <cfRule type="cellIs" dxfId="2321" priority="2314" operator="greaterThan">
      <formula>0.1</formula>
    </cfRule>
  </conditionalFormatting>
  <conditionalFormatting sqref="T15">
    <cfRule type="cellIs" dxfId="2320" priority="2313" operator="greaterThan">
      <formula>0</formula>
    </cfRule>
  </conditionalFormatting>
  <conditionalFormatting sqref="S15">
    <cfRule type="cellIs" dxfId="2319" priority="2312" operator="greaterThan">
      <formula>0</formula>
    </cfRule>
  </conditionalFormatting>
  <conditionalFormatting sqref="R16">
    <cfRule type="cellIs" dxfId="2318" priority="2311" operator="greaterThan">
      <formula>0.1</formula>
    </cfRule>
  </conditionalFormatting>
  <conditionalFormatting sqref="T16">
    <cfRule type="cellIs" dxfId="2317" priority="2310" operator="greaterThan">
      <formula>0</formula>
    </cfRule>
  </conditionalFormatting>
  <conditionalFormatting sqref="S16">
    <cfRule type="cellIs" dxfId="2316" priority="2309" operator="greaterThan">
      <formula>0</formula>
    </cfRule>
  </conditionalFormatting>
  <conditionalFormatting sqref="R690">
    <cfRule type="cellIs" dxfId="2315" priority="2308" operator="greaterThan">
      <formula>0.1</formula>
    </cfRule>
  </conditionalFormatting>
  <conditionalFormatting sqref="T690">
    <cfRule type="cellIs" dxfId="2314" priority="2307" operator="greaterThan">
      <formula>0</formula>
    </cfRule>
  </conditionalFormatting>
  <conditionalFormatting sqref="S690">
    <cfRule type="cellIs" dxfId="2313" priority="2306" operator="greaterThan">
      <formula>0.1</formula>
    </cfRule>
  </conditionalFormatting>
  <conditionalFormatting sqref="R975">
    <cfRule type="cellIs" dxfId="2312" priority="2305" operator="greaterThan">
      <formula>0.1</formula>
    </cfRule>
  </conditionalFormatting>
  <conditionalFormatting sqref="T975">
    <cfRule type="cellIs" dxfId="2311" priority="2304" operator="greaterThan">
      <formula>0</formula>
    </cfRule>
  </conditionalFormatting>
  <conditionalFormatting sqref="S975">
    <cfRule type="cellIs" dxfId="2310" priority="2303" operator="greaterThan">
      <formula>0.1</formula>
    </cfRule>
  </conditionalFormatting>
  <conditionalFormatting sqref="R876:S876">
    <cfRule type="cellIs" dxfId="2309" priority="2302" operator="greaterThan">
      <formula>0.1</formula>
    </cfRule>
  </conditionalFormatting>
  <conditionalFormatting sqref="T876">
    <cfRule type="cellIs" dxfId="2308" priority="2301" operator="greaterThan">
      <formula>0</formula>
    </cfRule>
  </conditionalFormatting>
  <conditionalFormatting sqref="S884">
    <cfRule type="cellIs" dxfId="2307" priority="2300" operator="greaterThan">
      <formula>0</formula>
    </cfRule>
  </conditionalFormatting>
  <conditionalFormatting sqref="R884">
    <cfRule type="cellIs" dxfId="2306" priority="2299" operator="greaterThan">
      <formula>0.1</formula>
    </cfRule>
  </conditionalFormatting>
  <conditionalFormatting sqref="T884">
    <cfRule type="cellIs" dxfId="2305" priority="2298" operator="greaterThan">
      <formula>0</formula>
    </cfRule>
  </conditionalFormatting>
  <conditionalFormatting sqref="R151">
    <cfRule type="cellIs" dxfId="2304" priority="2297" operator="greaterThan">
      <formula>0.1</formula>
    </cfRule>
  </conditionalFormatting>
  <conditionalFormatting sqref="T151">
    <cfRule type="cellIs" dxfId="2303" priority="2296" operator="greaterThan">
      <formula>0</formula>
    </cfRule>
  </conditionalFormatting>
  <conditionalFormatting sqref="S151">
    <cfRule type="cellIs" dxfId="2302" priority="2295" operator="greaterThan">
      <formula>0</formula>
    </cfRule>
  </conditionalFormatting>
  <conditionalFormatting sqref="S401">
    <cfRule type="cellIs" dxfId="2301" priority="2292" operator="greaterThan">
      <formula>0</formula>
    </cfRule>
  </conditionalFormatting>
  <conditionalFormatting sqref="R401">
    <cfRule type="cellIs" dxfId="2300" priority="2294" operator="greaterThan">
      <formula>0.1</formula>
    </cfRule>
  </conditionalFormatting>
  <conditionalFormatting sqref="T401">
    <cfRule type="cellIs" dxfId="2299" priority="2293" operator="greaterThan">
      <formula>0</formula>
    </cfRule>
  </conditionalFormatting>
  <conditionalFormatting sqref="R1082">
    <cfRule type="cellIs" dxfId="2298" priority="2291" operator="greaterThan">
      <formula>0.1</formula>
    </cfRule>
  </conditionalFormatting>
  <conditionalFormatting sqref="T1082">
    <cfRule type="cellIs" dxfId="2297" priority="2290" operator="greaterThan">
      <formula>0</formula>
    </cfRule>
  </conditionalFormatting>
  <conditionalFormatting sqref="S1082">
    <cfRule type="cellIs" dxfId="2296" priority="2289" operator="greaterThan">
      <formula>0.1</formula>
    </cfRule>
  </conditionalFormatting>
  <conditionalFormatting sqref="R450">
    <cfRule type="cellIs" dxfId="2295" priority="2288" operator="greaterThan">
      <formula>0.1</formula>
    </cfRule>
  </conditionalFormatting>
  <conditionalFormatting sqref="T450">
    <cfRule type="cellIs" dxfId="2294" priority="2287" operator="greaterThan">
      <formula>0</formula>
    </cfRule>
  </conditionalFormatting>
  <conditionalFormatting sqref="S450">
    <cfRule type="cellIs" dxfId="2293" priority="2286" operator="greaterThan">
      <formula>0</formula>
    </cfRule>
  </conditionalFormatting>
  <conditionalFormatting sqref="R313">
    <cfRule type="cellIs" dxfId="2292" priority="2285" operator="greaterThan">
      <formula>0.1</formula>
    </cfRule>
  </conditionalFormatting>
  <conditionalFormatting sqref="T313">
    <cfRule type="cellIs" dxfId="2291" priority="2284" operator="greaterThan">
      <formula>0</formula>
    </cfRule>
  </conditionalFormatting>
  <conditionalFormatting sqref="S313">
    <cfRule type="cellIs" dxfId="2290" priority="2283" operator="greaterThan">
      <formula>0.1</formula>
    </cfRule>
  </conditionalFormatting>
  <conditionalFormatting sqref="R152">
    <cfRule type="cellIs" dxfId="2289" priority="2282" operator="greaterThan">
      <formula>0.1</formula>
    </cfRule>
  </conditionalFormatting>
  <conditionalFormatting sqref="T152">
    <cfRule type="cellIs" dxfId="2288" priority="2281" operator="greaterThan">
      <formula>0</formula>
    </cfRule>
  </conditionalFormatting>
  <conditionalFormatting sqref="S152">
    <cfRule type="cellIs" dxfId="2287" priority="2280" operator="greaterThan">
      <formula>0</formula>
    </cfRule>
  </conditionalFormatting>
  <conditionalFormatting sqref="R87">
    <cfRule type="cellIs" dxfId="2286" priority="2279" operator="greaterThan">
      <formula>0.1</formula>
    </cfRule>
  </conditionalFormatting>
  <conditionalFormatting sqref="T87">
    <cfRule type="cellIs" dxfId="2285" priority="2278" operator="greaterThan">
      <formula>0</formula>
    </cfRule>
  </conditionalFormatting>
  <conditionalFormatting sqref="S87">
    <cfRule type="cellIs" dxfId="2284" priority="2277" operator="greaterThan">
      <formula>0</formula>
    </cfRule>
  </conditionalFormatting>
  <conditionalFormatting sqref="R203">
    <cfRule type="cellIs" dxfId="2283" priority="2276" operator="greaterThan">
      <formula>0.1</formula>
    </cfRule>
  </conditionalFormatting>
  <conditionalFormatting sqref="T203">
    <cfRule type="cellIs" dxfId="2282" priority="2275" operator="greaterThan">
      <formula>0</formula>
    </cfRule>
  </conditionalFormatting>
  <conditionalFormatting sqref="S203">
    <cfRule type="cellIs" dxfId="2281" priority="2274" operator="greaterThan">
      <formula>0</formula>
    </cfRule>
  </conditionalFormatting>
  <conditionalFormatting sqref="R431">
    <cfRule type="cellIs" dxfId="2280" priority="2273" operator="greaterThan">
      <formula>0.1</formula>
    </cfRule>
  </conditionalFormatting>
  <conditionalFormatting sqref="T431">
    <cfRule type="cellIs" dxfId="2279" priority="2272" operator="greaterThan">
      <formula>0</formula>
    </cfRule>
  </conditionalFormatting>
  <conditionalFormatting sqref="S431">
    <cfRule type="cellIs" dxfId="2278" priority="2271" operator="greaterThan">
      <formula>0</formula>
    </cfRule>
  </conditionalFormatting>
  <conditionalFormatting sqref="R88">
    <cfRule type="cellIs" dxfId="2277" priority="2270" operator="greaterThan">
      <formula>0.1</formula>
    </cfRule>
  </conditionalFormatting>
  <conditionalFormatting sqref="T88">
    <cfRule type="cellIs" dxfId="2276" priority="2269" operator="greaterThan">
      <formula>0</formula>
    </cfRule>
  </conditionalFormatting>
  <conditionalFormatting sqref="S88">
    <cfRule type="cellIs" dxfId="2275" priority="2268" operator="greaterThan">
      <formula>0</formula>
    </cfRule>
  </conditionalFormatting>
  <conditionalFormatting sqref="R94">
    <cfRule type="cellIs" dxfId="2274" priority="2267" operator="greaterThan">
      <formula>0.1</formula>
    </cfRule>
  </conditionalFormatting>
  <conditionalFormatting sqref="S94">
    <cfRule type="cellIs" dxfId="2273" priority="2265" operator="greaterThan">
      <formula>0</formula>
    </cfRule>
  </conditionalFormatting>
  <conditionalFormatting sqref="T94">
    <cfRule type="cellIs" dxfId="2272" priority="2266" operator="greaterThan">
      <formula>0</formula>
    </cfRule>
  </conditionalFormatting>
  <conditionalFormatting sqref="T1006">
    <cfRule type="cellIs" dxfId="2271" priority="2263" operator="greaterThan">
      <formula>0</formula>
    </cfRule>
  </conditionalFormatting>
  <conditionalFormatting sqref="R1006">
    <cfRule type="cellIs" dxfId="2270" priority="2264" operator="greaterThan">
      <formula>0.1</formula>
    </cfRule>
  </conditionalFormatting>
  <conditionalFormatting sqref="R107">
    <cfRule type="cellIs" dxfId="2269" priority="2262" operator="greaterThan">
      <formula>0.1</formula>
    </cfRule>
  </conditionalFormatting>
  <conditionalFormatting sqref="T107">
    <cfRule type="cellIs" dxfId="2268" priority="2261" operator="greaterThan">
      <formula>0</formula>
    </cfRule>
  </conditionalFormatting>
  <conditionalFormatting sqref="S107">
    <cfRule type="cellIs" dxfId="2267" priority="2260" operator="greaterThan">
      <formula>0</formula>
    </cfRule>
  </conditionalFormatting>
  <conditionalFormatting sqref="R458">
    <cfRule type="cellIs" dxfId="2266" priority="2259" operator="greaterThan">
      <formula>0.1</formula>
    </cfRule>
  </conditionalFormatting>
  <conditionalFormatting sqref="T458">
    <cfRule type="cellIs" dxfId="2265" priority="2258" operator="greaterThan">
      <formula>0</formula>
    </cfRule>
  </conditionalFormatting>
  <conditionalFormatting sqref="S458">
    <cfRule type="cellIs" dxfId="2264" priority="2257" operator="greaterThan">
      <formula>0</formula>
    </cfRule>
  </conditionalFormatting>
  <conditionalFormatting sqref="R429">
    <cfRule type="cellIs" dxfId="2263" priority="2256" operator="greaterThan">
      <formula>0.1</formula>
    </cfRule>
  </conditionalFormatting>
  <conditionalFormatting sqref="S429">
    <cfRule type="cellIs" dxfId="2262" priority="2254" operator="greaterThan">
      <formula>0</formula>
    </cfRule>
  </conditionalFormatting>
  <conditionalFormatting sqref="T429">
    <cfRule type="cellIs" dxfId="2261" priority="2255" operator="greaterThan">
      <formula>0</formula>
    </cfRule>
  </conditionalFormatting>
  <conditionalFormatting sqref="S601:T601">
    <cfRule type="cellIs" dxfId="2260" priority="2252" operator="greaterThan">
      <formula>0</formula>
    </cfRule>
  </conditionalFormatting>
  <conditionalFormatting sqref="R601">
    <cfRule type="cellIs" dxfId="2259" priority="2253" operator="greaterThan">
      <formula>0.1</formula>
    </cfRule>
  </conditionalFormatting>
  <conditionalFormatting sqref="S602:T602">
    <cfRule type="cellIs" dxfId="2258" priority="2250" operator="greaterThan">
      <formula>0</formula>
    </cfRule>
  </conditionalFormatting>
  <conditionalFormatting sqref="R602">
    <cfRule type="cellIs" dxfId="2257" priority="2251" operator="greaterThan">
      <formula>0.1</formula>
    </cfRule>
  </conditionalFormatting>
  <conditionalFormatting sqref="R1043:S1043">
    <cfRule type="cellIs" dxfId="2256" priority="2249" operator="greaterThan">
      <formula>0.1</formula>
    </cfRule>
  </conditionalFormatting>
  <conditionalFormatting sqref="T1043">
    <cfRule type="cellIs" dxfId="2255" priority="2248" operator="greaterThan">
      <formula>0</formula>
    </cfRule>
  </conditionalFormatting>
  <conditionalFormatting sqref="S583">
    <cfRule type="cellIs" dxfId="2254" priority="2245" operator="greaterThan">
      <formula>0</formula>
    </cfRule>
  </conditionalFormatting>
  <conditionalFormatting sqref="R583">
    <cfRule type="cellIs" dxfId="2253" priority="2247" operator="greaterThan">
      <formula>0.1</formula>
    </cfRule>
  </conditionalFormatting>
  <conditionalFormatting sqref="T583">
    <cfRule type="cellIs" dxfId="2252" priority="2246" operator="greaterThan">
      <formula>0</formula>
    </cfRule>
  </conditionalFormatting>
  <conditionalFormatting sqref="S584">
    <cfRule type="cellIs" dxfId="2251" priority="2242" operator="greaterThan">
      <formula>0</formula>
    </cfRule>
  </conditionalFormatting>
  <conditionalFormatting sqref="R584">
    <cfRule type="cellIs" dxfId="2250" priority="2244" operator="greaterThan">
      <formula>0.1</formula>
    </cfRule>
  </conditionalFormatting>
  <conditionalFormatting sqref="T584">
    <cfRule type="cellIs" dxfId="2249" priority="2243" operator="greaterThan">
      <formula>0</formula>
    </cfRule>
  </conditionalFormatting>
  <conditionalFormatting sqref="R7:R8">
    <cfRule type="cellIs" dxfId="2248" priority="2241" operator="greaterThan">
      <formula>0.1</formula>
    </cfRule>
  </conditionalFormatting>
  <conditionalFormatting sqref="T7:T8">
    <cfRule type="cellIs" dxfId="2247" priority="2240" operator="greaterThan">
      <formula>0</formula>
    </cfRule>
  </conditionalFormatting>
  <conditionalFormatting sqref="S7:S8">
    <cfRule type="cellIs" dxfId="2246" priority="2239" operator="greaterThan">
      <formula>0</formula>
    </cfRule>
  </conditionalFormatting>
  <conditionalFormatting sqref="R979">
    <cfRule type="cellIs" dxfId="2245" priority="2238" operator="greaterThan">
      <formula>0.1</formula>
    </cfRule>
  </conditionalFormatting>
  <conditionalFormatting sqref="T979">
    <cfRule type="cellIs" dxfId="2244" priority="2237" operator="greaterThan">
      <formula>0</formula>
    </cfRule>
  </conditionalFormatting>
  <conditionalFormatting sqref="S979">
    <cfRule type="cellIs" dxfId="2243" priority="2236" operator="greaterThan">
      <formula>0.1</formula>
    </cfRule>
  </conditionalFormatting>
  <conditionalFormatting sqref="R1060">
    <cfRule type="cellIs" dxfId="2242" priority="2235" operator="greaterThan">
      <formula>0.1</formula>
    </cfRule>
  </conditionalFormatting>
  <conditionalFormatting sqref="T1060">
    <cfRule type="cellIs" dxfId="2241" priority="2234" operator="greaterThan">
      <formula>0</formula>
    </cfRule>
  </conditionalFormatting>
  <conditionalFormatting sqref="S1060">
    <cfRule type="cellIs" dxfId="2240" priority="2233" operator="greaterThan">
      <formula>0.1</formula>
    </cfRule>
  </conditionalFormatting>
  <conditionalFormatting sqref="R414">
    <cfRule type="cellIs" dxfId="2239" priority="2232" operator="greaterThan">
      <formula>0.1</formula>
    </cfRule>
  </conditionalFormatting>
  <conditionalFormatting sqref="T414">
    <cfRule type="cellIs" dxfId="2238" priority="2231" operator="greaterThan">
      <formula>0</formula>
    </cfRule>
  </conditionalFormatting>
  <conditionalFormatting sqref="S414">
    <cfRule type="cellIs" dxfId="2237" priority="2230" operator="greaterThan">
      <formula>0</formula>
    </cfRule>
  </conditionalFormatting>
  <conditionalFormatting sqref="R980">
    <cfRule type="cellIs" dxfId="2236" priority="2229" operator="greaterThan">
      <formula>0.1</formula>
    </cfRule>
  </conditionalFormatting>
  <conditionalFormatting sqref="T980">
    <cfRule type="cellIs" dxfId="2235" priority="2228" operator="greaterThan">
      <formula>0</formula>
    </cfRule>
  </conditionalFormatting>
  <conditionalFormatting sqref="S980">
    <cfRule type="cellIs" dxfId="2234" priority="2227" operator="greaterThan">
      <formula>0.1</formula>
    </cfRule>
  </conditionalFormatting>
  <conditionalFormatting sqref="R273">
    <cfRule type="cellIs" dxfId="2233" priority="2226" operator="greaterThan">
      <formula>0.1</formula>
    </cfRule>
  </conditionalFormatting>
  <conditionalFormatting sqref="S273:T273">
    <cfRule type="cellIs" dxfId="2232" priority="2225" operator="greaterThan">
      <formula>0</formula>
    </cfRule>
  </conditionalFormatting>
  <conditionalFormatting sqref="S815">
    <cfRule type="cellIs" dxfId="2231" priority="2224" operator="greaterThan">
      <formula>0</formula>
    </cfRule>
  </conditionalFormatting>
  <conditionalFormatting sqref="R815">
    <cfRule type="cellIs" dxfId="2230" priority="2223" operator="greaterThan">
      <formula>0.1</formula>
    </cfRule>
  </conditionalFormatting>
  <conditionalFormatting sqref="T815">
    <cfRule type="cellIs" dxfId="2229" priority="2222" operator="greaterThan">
      <formula>0</formula>
    </cfRule>
  </conditionalFormatting>
  <conditionalFormatting sqref="R761:R763">
    <cfRule type="cellIs" dxfId="2228" priority="2221" operator="greaterThan">
      <formula>0.1</formula>
    </cfRule>
  </conditionalFormatting>
  <conditionalFormatting sqref="T761:T763">
    <cfRule type="cellIs" dxfId="2227" priority="2220" operator="greaterThan">
      <formula>0</formula>
    </cfRule>
  </conditionalFormatting>
  <conditionalFormatting sqref="S761:S763">
    <cfRule type="cellIs" dxfId="2226" priority="2219" operator="greaterThan">
      <formula>0.1</formula>
    </cfRule>
  </conditionalFormatting>
  <conditionalFormatting sqref="S1063">
    <cfRule type="cellIs" dxfId="2225" priority="2218" operator="greaterThan">
      <formula>0.1</formula>
    </cfRule>
  </conditionalFormatting>
  <conditionalFormatting sqref="R1063">
    <cfRule type="cellIs" dxfId="2224" priority="2217" operator="greaterThan">
      <formula>0.1</formula>
    </cfRule>
  </conditionalFormatting>
  <conditionalFormatting sqref="T1063">
    <cfRule type="cellIs" dxfId="2223" priority="2216" operator="greaterThan">
      <formula>0</formula>
    </cfRule>
  </conditionalFormatting>
  <conditionalFormatting sqref="R298">
    <cfRule type="cellIs" dxfId="2222" priority="2215" operator="greaterThan">
      <formula>0.1</formula>
    </cfRule>
  </conditionalFormatting>
  <conditionalFormatting sqref="T298">
    <cfRule type="cellIs" dxfId="2221" priority="2214" operator="greaterThan">
      <formula>0</formula>
    </cfRule>
  </conditionalFormatting>
  <conditionalFormatting sqref="S298">
    <cfRule type="cellIs" dxfId="2220" priority="2213" operator="greaterThan">
      <formula>0</formula>
    </cfRule>
  </conditionalFormatting>
  <conditionalFormatting sqref="R936">
    <cfRule type="cellIs" dxfId="2219" priority="2212" operator="greaterThan">
      <formula>0.1</formula>
    </cfRule>
  </conditionalFormatting>
  <conditionalFormatting sqref="T936">
    <cfRule type="cellIs" dxfId="2218" priority="2211" operator="greaterThan">
      <formula>0</formula>
    </cfRule>
  </conditionalFormatting>
  <conditionalFormatting sqref="S936">
    <cfRule type="cellIs" dxfId="2217" priority="2210" operator="greaterThan">
      <formula>0.1</formula>
    </cfRule>
  </conditionalFormatting>
  <conditionalFormatting sqref="R940">
    <cfRule type="cellIs" dxfId="2216" priority="2209" operator="greaterThan">
      <formula>0.1</formula>
    </cfRule>
  </conditionalFormatting>
  <conditionalFormatting sqref="T940">
    <cfRule type="cellIs" dxfId="2215" priority="2208" operator="greaterThan">
      <formula>0</formula>
    </cfRule>
  </conditionalFormatting>
  <conditionalFormatting sqref="S940">
    <cfRule type="cellIs" dxfId="2214" priority="2207" operator="greaterThan">
      <formula>0.1</formula>
    </cfRule>
  </conditionalFormatting>
  <conditionalFormatting sqref="R1054">
    <cfRule type="cellIs" dxfId="2213" priority="2206" operator="greaterThan">
      <formula>0.1</formula>
    </cfRule>
  </conditionalFormatting>
  <conditionalFormatting sqref="T1054">
    <cfRule type="cellIs" dxfId="2212" priority="2205" operator="greaterThan">
      <formula>0</formula>
    </cfRule>
  </conditionalFormatting>
  <conditionalFormatting sqref="S1054">
    <cfRule type="cellIs" dxfId="2211" priority="2204" operator="greaterThan">
      <formula>0.1</formula>
    </cfRule>
  </conditionalFormatting>
  <conditionalFormatting sqref="R512">
    <cfRule type="cellIs" dxfId="2210" priority="2203" operator="greaterThan">
      <formula>0.1</formula>
    </cfRule>
  </conditionalFormatting>
  <conditionalFormatting sqref="T512">
    <cfRule type="cellIs" dxfId="2209" priority="2202" operator="greaterThan">
      <formula>0</formula>
    </cfRule>
  </conditionalFormatting>
  <conditionalFormatting sqref="S512">
    <cfRule type="cellIs" dxfId="2208" priority="2201" operator="greaterThan">
      <formula>0</formula>
    </cfRule>
  </conditionalFormatting>
  <conditionalFormatting sqref="S1064">
    <cfRule type="cellIs" dxfId="2207" priority="2200" operator="greaterThan">
      <formula>0.1</formula>
    </cfRule>
  </conditionalFormatting>
  <conditionalFormatting sqref="R1064">
    <cfRule type="cellIs" dxfId="2206" priority="2199" operator="greaterThan">
      <formula>0.1</formula>
    </cfRule>
  </conditionalFormatting>
  <conditionalFormatting sqref="T1064">
    <cfRule type="cellIs" dxfId="2205" priority="2198" operator="greaterThan">
      <formula>0</formula>
    </cfRule>
  </conditionalFormatting>
  <conditionalFormatting sqref="T782">
    <cfRule type="cellIs" dxfId="2204" priority="2196" operator="greaterThan">
      <formula>0</formula>
    </cfRule>
  </conditionalFormatting>
  <conditionalFormatting sqref="S782">
    <cfRule type="cellIs" dxfId="2203" priority="2195" operator="greaterThan">
      <formula>0</formula>
    </cfRule>
  </conditionalFormatting>
  <conditionalFormatting sqref="R782">
    <cfRule type="cellIs" dxfId="2202" priority="2197" operator="greaterThan">
      <formula>0.1</formula>
    </cfRule>
  </conditionalFormatting>
  <conditionalFormatting sqref="T775">
    <cfRule type="cellIs" dxfId="2201" priority="2193" operator="greaterThan">
      <formula>0</formula>
    </cfRule>
  </conditionalFormatting>
  <conditionalFormatting sqref="S775">
    <cfRule type="cellIs" dxfId="2200" priority="2192" operator="greaterThan">
      <formula>0</formula>
    </cfRule>
  </conditionalFormatting>
  <conditionalFormatting sqref="R775">
    <cfRule type="cellIs" dxfId="2199" priority="2194" operator="greaterThan">
      <formula>0.1</formula>
    </cfRule>
  </conditionalFormatting>
  <conditionalFormatting sqref="R25">
    <cfRule type="cellIs" dxfId="2198" priority="2191" operator="greaterThan">
      <formula>0.1</formula>
    </cfRule>
  </conditionalFormatting>
  <conditionalFormatting sqref="S25">
    <cfRule type="cellIs" dxfId="2197" priority="2189" operator="greaterThan">
      <formula>0</formula>
    </cfRule>
  </conditionalFormatting>
  <conditionalFormatting sqref="T25">
    <cfRule type="cellIs" dxfId="2196" priority="2190" operator="greaterThan">
      <formula>0</formula>
    </cfRule>
  </conditionalFormatting>
  <conditionalFormatting sqref="R26">
    <cfRule type="cellIs" dxfId="2195" priority="2188" operator="greaterThan">
      <formula>0.1</formula>
    </cfRule>
  </conditionalFormatting>
  <conditionalFormatting sqref="S26">
    <cfRule type="cellIs" dxfId="2194" priority="2186" operator="greaterThan">
      <formula>0</formula>
    </cfRule>
  </conditionalFormatting>
  <conditionalFormatting sqref="T26">
    <cfRule type="cellIs" dxfId="2193" priority="2187" operator="greaterThan">
      <formula>0</formula>
    </cfRule>
  </conditionalFormatting>
  <conditionalFormatting sqref="R24">
    <cfRule type="cellIs" dxfId="2192" priority="2185" operator="greaterThan">
      <formula>0.1</formula>
    </cfRule>
  </conditionalFormatting>
  <conditionalFormatting sqref="S24">
    <cfRule type="cellIs" dxfId="2191" priority="2183" operator="greaterThan">
      <formula>0</formula>
    </cfRule>
  </conditionalFormatting>
  <conditionalFormatting sqref="T24">
    <cfRule type="cellIs" dxfId="2190" priority="2184" operator="greaterThan">
      <formula>0</formula>
    </cfRule>
  </conditionalFormatting>
  <conditionalFormatting sqref="R2">
    <cfRule type="cellIs" dxfId="2189" priority="2182" operator="greaterThan">
      <formula>0.1</formula>
    </cfRule>
  </conditionalFormatting>
  <conditionalFormatting sqref="T2">
    <cfRule type="cellIs" dxfId="2188" priority="2181" operator="greaterThan">
      <formula>0</formula>
    </cfRule>
  </conditionalFormatting>
  <conditionalFormatting sqref="S2">
    <cfRule type="cellIs" dxfId="2187" priority="2180" operator="greaterThan">
      <formula>0</formula>
    </cfRule>
  </conditionalFormatting>
  <conditionalFormatting sqref="R3">
    <cfRule type="cellIs" dxfId="2186" priority="2179" operator="greaterThan">
      <formula>0.1</formula>
    </cfRule>
  </conditionalFormatting>
  <conditionalFormatting sqref="T3">
    <cfRule type="cellIs" dxfId="2185" priority="2178" operator="greaterThan">
      <formula>0</formula>
    </cfRule>
  </conditionalFormatting>
  <conditionalFormatting sqref="S3">
    <cfRule type="cellIs" dxfId="2184" priority="2177" operator="greaterThan">
      <formula>0</formula>
    </cfRule>
  </conditionalFormatting>
  <conditionalFormatting sqref="R4">
    <cfRule type="cellIs" dxfId="2183" priority="2176" operator="greaterThan">
      <formula>0.1</formula>
    </cfRule>
  </conditionalFormatting>
  <conditionalFormatting sqref="S4:T4">
    <cfRule type="cellIs" dxfId="2182" priority="2175" operator="greaterThan">
      <formula>0</formula>
    </cfRule>
  </conditionalFormatting>
  <conditionalFormatting sqref="S243">
    <cfRule type="cellIs" dxfId="2181" priority="2172" operator="greaterThan">
      <formula>0</formula>
    </cfRule>
  </conditionalFormatting>
  <conditionalFormatting sqref="R243">
    <cfRule type="cellIs" dxfId="2180" priority="2174" operator="greaterThan">
      <formula>0.1</formula>
    </cfRule>
  </conditionalFormatting>
  <conditionalFormatting sqref="T243">
    <cfRule type="cellIs" dxfId="2179" priority="2173" operator="greaterThan">
      <formula>0</formula>
    </cfRule>
  </conditionalFormatting>
  <conditionalFormatting sqref="R951">
    <cfRule type="cellIs" dxfId="2178" priority="2171" operator="greaterThan">
      <formula>0.1</formula>
    </cfRule>
  </conditionalFormatting>
  <conditionalFormatting sqref="T951">
    <cfRule type="cellIs" dxfId="2177" priority="2170" operator="greaterThan">
      <formula>0</formula>
    </cfRule>
  </conditionalFormatting>
  <conditionalFormatting sqref="S951">
    <cfRule type="cellIs" dxfId="2176" priority="2169" operator="greaterThan">
      <formula>0</formula>
    </cfRule>
  </conditionalFormatting>
  <conditionalFormatting sqref="R508">
    <cfRule type="cellIs" dxfId="2175" priority="2168" operator="greaterThan">
      <formula>0.1</formula>
    </cfRule>
  </conditionalFormatting>
  <conditionalFormatting sqref="T508">
    <cfRule type="cellIs" dxfId="2174" priority="2167" operator="greaterThan">
      <formula>0</formula>
    </cfRule>
  </conditionalFormatting>
  <conditionalFormatting sqref="S508">
    <cfRule type="cellIs" dxfId="2173" priority="2166" operator="greaterThan">
      <formula>0</formula>
    </cfRule>
  </conditionalFormatting>
  <conditionalFormatting sqref="R225">
    <cfRule type="cellIs" dxfId="2172" priority="2165" operator="greaterThan">
      <formula>0.1</formula>
    </cfRule>
  </conditionalFormatting>
  <conditionalFormatting sqref="T225">
    <cfRule type="cellIs" dxfId="2171" priority="2164" operator="greaterThan">
      <formula>0</formula>
    </cfRule>
  </conditionalFormatting>
  <conditionalFormatting sqref="S225">
    <cfRule type="cellIs" dxfId="2170" priority="2163" operator="greaterThan">
      <formula>0</formula>
    </cfRule>
  </conditionalFormatting>
  <conditionalFormatting sqref="R226">
    <cfRule type="cellIs" dxfId="2169" priority="2162" operator="greaterThan">
      <formula>0.1</formula>
    </cfRule>
  </conditionalFormatting>
  <conditionalFormatting sqref="T226">
    <cfRule type="cellIs" dxfId="2168" priority="2161" operator="greaterThan">
      <formula>0</formula>
    </cfRule>
  </conditionalFormatting>
  <conditionalFormatting sqref="S226">
    <cfRule type="cellIs" dxfId="2167" priority="2160" operator="greaterThan">
      <formula>0</formula>
    </cfRule>
  </conditionalFormatting>
  <conditionalFormatting sqref="R942">
    <cfRule type="cellIs" dxfId="2166" priority="2159" operator="greaterThan">
      <formula>0.1</formula>
    </cfRule>
  </conditionalFormatting>
  <conditionalFormatting sqref="T942">
    <cfRule type="cellIs" dxfId="2165" priority="2158" operator="greaterThan">
      <formula>0</formula>
    </cfRule>
  </conditionalFormatting>
  <conditionalFormatting sqref="S942">
    <cfRule type="cellIs" dxfId="2164" priority="2157" operator="greaterThan">
      <formula>0.1</formula>
    </cfRule>
  </conditionalFormatting>
  <conditionalFormatting sqref="R990">
    <cfRule type="cellIs" dxfId="2163" priority="2156" operator="greaterThan">
      <formula>0.1</formula>
    </cfRule>
  </conditionalFormatting>
  <conditionalFormatting sqref="T990">
    <cfRule type="cellIs" dxfId="2162" priority="2155" operator="greaterThan">
      <formula>0</formula>
    </cfRule>
  </conditionalFormatting>
  <conditionalFormatting sqref="R578">
    <cfRule type="cellIs" dxfId="2161" priority="2154" operator="greaterThan">
      <formula>0.1</formula>
    </cfRule>
  </conditionalFormatting>
  <conditionalFormatting sqref="S578:T578">
    <cfRule type="cellIs" dxfId="2160" priority="2153" operator="greaterThan">
      <formula>0</formula>
    </cfRule>
  </conditionalFormatting>
  <conditionalFormatting sqref="R204">
    <cfRule type="cellIs" dxfId="2159" priority="2152" operator="greaterThan">
      <formula>0.1</formula>
    </cfRule>
  </conditionalFormatting>
  <conditionalFormatting sqref="T204">
    <cfRule type="cellIs" dxfId="2158" priority="2151" operator="greaterThan">
      <formula>0</formula>
    </cfRule>
  </conditionalFormatting>
  <conditionalFormatting sqref="S204">
    <cfRule type="cellIs" dxfId="2157" priority="2150" operator="greaterThan">
      <formula>0</formula>
    </cfRule>
  </conditionalFormatting>
  <conditionalFormatting sqref="R362">
    <cfRule type="cellIs" dxfId="2156" priority="2149" operator="greaterThan">
      <formula>0.1</formula>
    </cfRule>
  </conditionalFormatting>
  <conditionalFormatting sqref="T362">
    <cfRule type="cellIs" dxfId="2155" priority="2148" operator="greaterThan">
      <formula>0</formula>
    </cfRule>
  </conditionalFormatting>
  <conditionalFormatting sqref="S362">
    <cfRule type="cellIs" dxfId="2154" priority="2147" operator="greaterThan">
      <formula>0</formula>
    </cfRule>
  </conditionalFormatting>
  <conditionalFormatting sqref="R145">
    <cfRule type="cellIs" dxfId="2153" priority="2146" operator="greaterThan">
      <formula>0.1</formula>
    </cfRule>
  </conditionalFormatting>
  <conditionalFormatting sqref="T145">
    <cfRule type="cellIs" dxfId="2152" priority="2145" operator="greaterThan">
      <formula>0</formula>
    </cfRule>
  </conditionalFormatting>
  <conditionalFormatting sqref="S145">
    <cfRule type="cellIs" dxfId="2151" priority="2144" operator="greaterThan">
      <formula>0</formula>
    </cfRule>
  </conditionalFormatting>
  <conditionalFormatting sqref="S403">
    <cfRule type="cellIs" dxfId="2150" priority="2141" operator="greaterThan">
      <formula>0</formula>
    </cfRule>
  </conditionalFormatting>
  <conditionalFormatting sqref="R403">
    <cfRule type="cellIs" dxfId="2149" priority="2143" operator="greaterThan">
      <formula>0.1</formula>
    </cfRule>
  </conditionalFormatting>
  <conditionalFormatting sqref="T403">
    <cfRule type="cellIs" dxfId="2148" priority="2142" operator="greaterThan">
      <formula>0</formula>
    </cfRule>
  </conditionalFormatting>
  <conditionalFormatting sqref="T30">
    <cfRule type="cellIs" dxfId="2147" priority="2139" operator="greaterThan">
      <formula>0</formula>
    </cfRule>
  </conditionalFormatting>
  <conditionalFormatting sqref="R30">
    <cfRule type="cellIs" dxfId="2146" priority="2140" operator="greaterThan">
      <formula>0.1</formula>
    </cfRule>
  </conditionalFormatting>
  <conditionalFormatting sqref="S30">
    <cfRule type="cellIs" dxfId="2145" priority="2138" operator="greaterThan">
      <formula>0</formula>
    </cfRule>
  </conditionalFormatting>
  <conditionalFormatting sqref="R810">
    <cfRule type="cellIs" dxfId="2144" priority="2137" operator="greaterThan">
      <formula>0.1</formula>
    </cfRule>
  </conditionalFormatting>
  <conditionalFormatting sqref="T810">
    <cfRule type="cellIs" dxfId="2143" priority="2136" operator="greaterThan">
      <formula>0</formula>
    </cfRule>
  </conditionalFormatting>
  <conditionalFormatting sqref="S810">
    <cfRule type="cellIs" dxfId="2142" priority="2135" operator="greaterThan">
      <formula>0</formula>
    </cfRule>
  </conditionalFormatting>
  <conditionalFormatting sqref="S816">
    <cfRule type="cellIs" dxfId="2141" priority="2134" operator="greaterThan">
      <formula>0</formula>
    </cfRule>
  </conditionalFormatting>
  <conditionalFormatting sqref="R816">
    <cfRule type="cellIs" dxfId="2140" priority="2133" operator="greaterThan">
      <formula>0.1</formula>
    </cfRule>
  </conditionalFormatting>
  <conditionalFormatting sqref="T816">
    <cfRule type="cellIs" dxfId="2139" priority="2132" operator="greaterThan">
      <formula>0</formula>
    </cfRule>
  </conditionalFormatting>
  <conditionalFormatting sqref="R82">
    <cfRule type="cellIs" dxfId="2138" priority="2131" operator="greaterThan">
      <formula>0.1</formula>
    </cfRule>
  </conditionalFormatting>
  <conditionalFormatting sqref="T82">
    <cfRule type="cellIs" dxfId="2137" priority="2130" operator="greaterThan">
      <formula>0</formula>
    </cfRule>
  </conditionalFormatting>
  <conditionalFormatting sqref="S82">
    <cfRule type="cellIs" dxfId="2136" priority="2129" operator="greaterThan">
      <formula>0</formula>
    </cfRule>
  </conditionalFormatting>
  <conditionalFormatting sqref="R84">
    <cfRule type="cellIs" dxfId="2135" priority="2128" operator="greaterThan">
      <formula>0.1</formula>
    </cfRule>
  </conditionalFormatting>
  <conditionalFormatting sqref="T84">
    <cfRule type="cellIs" dxfId="2134" priority="2127" operator="greaterThan">
      <formula>0</formula>
    </cfRule>
  </conditionalFormatting>
  <conditionalFormatting sqref="S84">
    <cfRule type="cellIs" dxfId="2133" priority="2126" operator="greaterThan">
      <formula>0</formula>
    </cfRule>
  </conditionalFormatting>
  <conditionalFormatting sqref="R96">
    <cfRule type="cellIs" dxfId="2132" priority="2125" operator="greaterThan">
      <formula>0.1</formula>
    </cfRule>
  </conditionalFormatting>
  <conditionalFormatting sqref="S96">
    <cfRule type="cellIs" dxfId="2131" priority="2123" operator="greaterThan">
      <formula>0</formula>
    </cfRule>
  </conditionalFormatting>
  <conditionalFormatting sqref="T96">
    <cfRule type="cellIs" dxfId="2130" priority="2124" operator="greaterThan">
      <formula>0</formula>
    </cfRule>
  </conditionalFormatting>
  <conditionalFormatting sqref="R97">
    <cfRule type="cellIs" dxfId="2129" priority="2122" operator="greaterThan">
      <formula>0.1</formula>
    </cfRule>
  </conditionalFormatting>
  <conditionalFormatting sqref="S97">
    <cfRule type="cellIs" dxfId="2128" priority="2120" operator="greaterThan">
      <formula>0</formula>
    </cfRule>
  </conditionalFormatting>
  <conditionalFormatting sqref="T97">
    <cfRule type="cellIs" dxfId="2127" priority="2121" operator="greaterThan">
      <formula>0</formula>
    </cfRule>
  </conditionalFormatting>
  <conditionalFormatting sqref="S326">
    <cfRule type="cellIs" dxfId="2126" priority="2117" operator="greaterThan">
      <formula>0.1</formula>
    </cfRule>
  </conditionalFormatting>
  <conditionalFormatting sqref="R326">
    <cfRule type="cellIs" dxfId="2125" priority="2119" operator="greaterThan">
      <formula>0.1</formula>
    </cfRule>
  </conditionalFormatting>
  <conditionalFormatting sqref="T326">
    <cfRule type="cellIs" dxfId="2124" priority="2118" operator="greaterThan">
      <formula>0</formula>
    </cfRule>
  </conditionalFormatting>
  <conditionalFormatting sqref="S327">
    <cfRule type="cellIs" dxfId="2123" priority="2114" operator="greaterThan">
      <formula>0.1</formula>
    </cfRule>
  </conditionalFormatting>
  <conditionalFormatting sqref="R327">
    <cfRule type="cellIs" dxfId="2122" priority="2116" operator="greaterThan">
      <formula>0.1</formula>
    </cfRule>
  </conditionalFormatting>
  <conditionalFormatting sqref="T327">
    <cfRule type="cellIs" dxfId="2121" priority="2115" operator="greaterThan">
      <formula>0</formula>
    </cfRule>
  </conditionalFormatting>
  <conditionalFormatting sqref="R314">
    <cfRule type="cellIs" dxfId="2120" priority="2113" operator="greaterThan">
      <formula>0.1</formula>
    </cfRule>
  </conditionalFormatting>
  <conditionalFormatting sqref="T314">
    <cfRule type="cellIs" dxfId="2119" priority="2112" operator="greaterThan">
      <formula>0</formula>
    </cfRule>
  </conditionalFormatting>
  <conditionalFormatting sqref="S314">
    <cfRule type="cellIs" dxfId="2118" priority="2111" operator="greaterThan">
      <formula>0.1</formula>
    </cfRule>
  </conditionalFormatting>
  <conditionalFormatting sqref="S246">
    <cfRule type="cellIs" dxfId="2117" priority="2108" operator="greaterThan">
      <formula>0</formula>
    </cfRule>
  </conditionalFormatting>
  <conditionalFormatting sqref="R246">
    <cfRule type="cellIs" dxfId="2116" priority="2110" operator="greaterThan">
      <formula>0.1</formula>
    </cfRule>
  </conditionalFormatting>
  <conditionalFormatting sqref="T246">
    <cfRule type="cellIs" dxfId="2115" priority="2109" operator="greaterThan">
      <formula>0</formula>
    </cfRule>
  </conditionalFormatting>
  <conditionalFormatting sqref="S247">
    <cfRule type="cellIs" dxfId="2114" priority="2105" operator="greaterThan">
      <formula>0</formula>
    </cfRule>
  </conditionalFormatting>
  <conditionalFormatting sqref="R247">
    <cfRule type="cellIs" dxfId="2113" priority="2107" operator="greaterThan">
      <formula>0.1</formula>
    </cfRule>
  </conditionalFormatting>
  <conditionalFormatting sqref="T247">
    <cfRule type="cellIs" dxfId="2112" priority="2106" operator="greaterThan">
      <formula>0</formula>
    </cfRule>
  </conditionalFormatting>
  <conditionalFormatting sqref="S248">
    <cfRule type="cellIs" dxfId="2111" priority="2102" operator="greaterThan">
      <formula>0</formula>
    </cfRule>
  </conditionalFormatting>
  <conditionalFormatting sqref="R248">
    <cfRule type="cellIs" dxfId="2110" priority="2104" operator="greaterThan">
      <formula>0.1</formula>
    </cfRule>
  </conditionalFormatting>
  <conditionalFormatting sqref="T248">
    <cfRule type="cellIs" dxfId="2109" priority="2103" operator="greaterThan">
      <formula>0</formula>
    </cfRule>
  </conditionalFormatting>
  <conditionalFormatting sqref="R451">
    <cfRule type="cellIs" dxfId="2108" priority="2101" operator="greaterThan">
      <formula>0.1</formula>
    </cfRule>
  </conditionalFormatting>
  <conditionalFormatting sqref="T451">
    <cfRule type="cellIs" dxfId="2107" priority="2100" operator="greaterThan">
      <formula>0</formula>
    </cfRule>
  </conditionalFormatting>
  <conditionalFormatting sqref="S451">
    <cfRule type="cellIs" dxfId="2106" priority="2099" operator="greaterThan">
      <formula>0</formula>
    </cfRule>
  </conditionalFormatting>
  <conditionalFormatting sqref="R733">
    <cfRule type="cellIs" dxfId="2105" priority="2098" operator="greaterThan">
      <formula>0.1</formula>
    </cfRule>
  </conditionalFormatting>
  <conditionalFormatting sqref="T733">
    <cfRule type="cellIs" dxfId="2104" priority="2097" operator="greaterThan">
      <formula>0</formula>
    </cfRule>
  </conditionalFormatting>
  <conditionalFormatting sqref="S733">
    <cfRule type="cellIs" dxfId="2103" priority="2096" operator="greaterThan">
      <formula>0</formula>
    </cfRule>
  </conditionalFormatting>
  <conditionalFormatting sqref="R71">
    <cfRule type="cellIs" dxfId="2102" priority="2095" operator="greaterThan">
      <formula>0.1</formula>
    </cfRule>
  </conditionalFormatting>
  <conditionalFormatting sqref="T71">
    <cfRule type="cellIs" dxfId="2101" priority="2094" operator="greaterThan">
      <formula>0</formula>
    </cfRule>
  </conditionalFormatting>
  <conditionalFormatting sqref="S71">
    <cfRule type="cellIs" dxfId="2100" priority="2093" operator="greaterThan">
      <formula>0</formula>
    </cfRule>
  </conditionalFormatting>
  <conditionalFormatting sqref="R72">
    <cfRule type="cellIs" dxfId="2099" priority="2092" operator="greaterThan">
      <formula>0.1</formula>
    </cfRule>
  </conditionalFormatting>
  <conditionalFormatting sqref="T72">
    <cfRule type="cellIs" dxfId="2098" priority="2091" operator="greaterThan">
      <formula>0</formula>
    </cfRule>
  </conditionalFormatting>
  <conditionalFormatting sqref="S72">
    <cfRule type="cellIs" dxfId="2097" priority="2090" operator="greaterThan">
      <formula>0</formula>
    </cfRule>
  </conditionalFormatting>
  <conditionalFormatting sqref="S885">
    <cfRule type="cellIs" dxfId="2096" priority="2089" operator="greaterThan">
      <formula>0</formula>
    </cfRule>
  </conditionalFormatting>
  <conditionalFormatting sqref="R885">
    <cfRule type="cellIs" dxfId="2095" priority="2088" operator="greaterThan">
      <formula>0.1</formula>
    </cfRule>
  </conditionalFormatting>
  <conditionalFormatting sqref="T885">
    <cfRule type="cellIs" dxfId="2094" priority="2087" operator="greaterThan">
      <formula>0</formula>
    </cfRule>
  </conditionalFormatting>
  <conditionalFormatting sqref="R563">
    <cfRule type="cellIs" dxfId="2093" priority="2086" operator="greaterThan">
      <formula>0.1</formula>
    </cfRule>
  </conditionalFormatting>
  <conditionalFormatting sqref="S563">
    <cfRule type="cellIs" dxfId="2092" priority="2084" operator="greaterThan">
      <formula>0</formula>
    </cfRule>
  </conditionalFormatting>
  <conditionalFormatting sqref="T563">
    <cfRule type="cellIs" dxfId="2091" priority="2085" operator="greaterThan">
      <formula>0</formula>
    </cfRule>
  </conditionalFormatting>
  <conditionalFormatting sqref="R562">
    <cfRule type="cellIs" dxfId="2090" priority="2083" operator="greaterThan">
      <formula>0.1</formula>
    </cfRule>
  </conditionalFormatting>
  <conditionalFormatting sqref="S562">
    <cfRule type="cellIs" dxfId="2089" priority="2081" operator="greaterThan">
      <formula>0</formula>
    </cfRule>
  </conditionalFormatting>
  <conditionalFormatting sqref="T562">
    <cfRule type="cellIs" dxfId="2088" priority="2082" operator="greaterThan">
      <formula>0</formula>
    </cfRule>
  </conditionalFormatting>
  <conditionalFormatting sqref="R921">
    <cfRule type="cellIs" dxfId="2087" priority="2080" operator="greaterThan">
      <formula>0.1</formula>
    </cfRule>
  </conditionalFormatting>
  <conditionalFormatting sqref="T921">
    <cfRule type="cellIs" dxfId="2086" priority="2079" operator="greaterThan">
      <formula>0</formula>
    </cfRule>
  </conditionalFormatting>
  <conditionalFormatting sqref="S921">
    <cfRule type="cellIs" dxfId="2085" priority="2078" operator="greaterThan">
      <formula>0.1</formula>
    </cfRule>
  </conditionalFormatting>
  <conditionalFormatting sqref="R922">
    <cfRule type="cellIs" dxfId="2084" priority="2077" operator="greaterThan">
      <formula>0.1</formula>
    </cfRule>
  </conditionalFormatting>
  <conditionalFormatting sqref="T922">
    <cfRule type="cellIs" dxfId="2083" priority="2076" operator="greaterThan">
      <formula>0</formula>
    </cfRule>
  </conditionalFormatting>
  <conditionalFormatting sqref="S922">
    <cfRule type="cellIs" dxfId="2082" priority="2075" operator="greaterThan">
      <formula>0.1</formula>
    </cfRule>
  </conditionalFormatting>
  <conditionalFormatting sqref="S406">
    <cfRule type="cellIs" dxfId="2081" priority="2072" operator="greaterThan">
      <formula>0</formula>
    </cfRule>
  </conditionalFormatting>
  <conditionalFormatting sqref="R406">
    <cfRule type="cellIs" dxfId="2080" priority="2074" operator="greaterThan">
      <formula>0.1</formula>
    </cfRule>
  </conditionalFormatting>
  <conditionalFormatting sqref="T406">
    <cfRule type="cellIs" dxfId="2079" priority="2073" operator="greaterThan">
      <formula>0</formula>
    </cfRule>
  </conditionalFormatting>
  <conditionalFormatting sqref="R943">
    <cfRule type="cellIs" dxfId="2078" priority="2071" operator="greaterThan">
      <formula>0.1</formula>
    </cfRule>
  </conditionalFormatting>
  <conditionalFormatting sqref="T943">
    <cfRule type="cellIs" dxfId="2077" priority="2070" operator="greaterThan">
      <formula>0</formula>
    </cfRule>
  </conditionalFormatting>
  <conditionalFormatting sqref="S943">
    <cfRule type="cellIs" dxfId="2076" priority="2069" operator="greaterThan">
      <formula>0.1</formula>
    </cfRule>
  </conditionalFormatting>
  <conditionalFormatting sqref="R944">
    <cfRule type="cellIs" dxfId="2075" priority="2068" operator="greaterThan">
      <formula>0.1</formula>
    </cfRule>
  </conditionalFormatting>
  <conditionalFormatting sqref="T944">
    <cfRule type="cellIs" dxfId="2074" priority="2067" operator="greaterThan">
      <formula>0</formula>
    </cfRule>
  </conditionalFormatting>
  <conditionalFormatting sqref="S944">
    <cfRule type="cellIs" dxfId="2073" priority="2066" operator="greaterThan">
      <formula>0.1</formula>
    </cfRule>
  </conditionalFormatting>
  <conditionalFormatting sqref="R945">
    <cfRule type="cellIs" dxfId="2072" priority="2065" operator="greaterThan">
      <formula>0.1</formula>
    </cfRule>
  </conditionalFormatting>
  <conditionalFormatting sqref="T945">
    <cfRule type="cellIs" dxfId="2071" priority="2064" operator="greaterThan">
      <formula>0</formula>
    </cfRule>
  </conditionalFormatting>
  <conditionalFormatting sqref="S945">
    <cfRule type="cellIs" dxfId="2070" priority="2063" operator="greaterThan">
      <formula>0.1</formula>
    </cfRule>
  </conditionalFormatting>
  <conditionalFormatting sqref="R889">
    <cfRule type="cellIs" dxfId="2069" priority="2062" operator="greaterThan">
      <formula>0.1</formula>
    </cfRule>
  </conditionalFormatting>
  <conditionalFormatting sqref="T889">
    <cfRule type="cellIs" dxfId="2068" priority="2061" operator="greaterThan">
      <formula>0</formula>
    </cfRule>
  </conditionalFormatting>
  <conditionalFormatting sqref="S889">
    <cfRule type="cellIs" dxfId="2067" priority="2060" operator="greaterThan">
      <formula>0</formula>
    </cfRule>
  </conditionalFormatting>
  <conditionalFormatting sqref="S244">
    <cfRule type="cellIs" dxfId="2066" priority="2057" operator="greaterThan">
      <formula>0</formula>
    </cfRule>
  </conditionalFormatting>
  <conditionalFormatting sqref="R244">
    <cfRule type="cellIs" dxfId="2065" priority="2059" operator="greaterThan">
      <formula>0.1</formula>
    </cfRule>
  </conditionalFormatting>
  <conditionalFormatting sqref="T244">
    <cfRule type="cellIs" dxfId="2064" priority="2058" operator="greaterThan">
      <formula>0</formula>
    </cfRule>
  </conditionalFormatting>
  <conditionalFormatting sqref="S245">
    <cfRule type="cellIs" dxfId="2063" priority="2054" operator="greaterThan">
      <formula>0</formula>
    </cfRule>
  </conditionalFormatting>
  <conditionalFormatting sqref="R245">
    <cfRule type="cellIs" dxfId="2062" priority="2056" operator="greaterThan">
      <formula>0.1</formula>
    </cfRule>
  </conditionalFormatting>
  <conditionalFormatting sqref="T245">
    <cfRule type="cellIs" dxfId="2061" priority="2055" operator="greaterThan">
      <formula>0</formula>
    </cfRule>
  </conditionalFormatting>
  <conditionalFormatting sqref="R981">
    <cfRule type="cellIs" dxfId="2060" priority="2053" operator="greaterThan">
      <formula>0.1</formula>
    </cfRule>
  </conditionalFormatting>
  <conditionalFormatting sqref="T981">
    <cfRule type="cellIs" dxfId="2059" priority="2052" operator="greaterThan">
      <formula>0</formula>
    </cfRule>
  </conditionalFormatting>
  <conditionalFormatting sqref="S981">
    <cfRule type="cellIs" dxfId="2058" priority="2051" operator="greaterThan">
      <formula>0.1</formula>
    </cfRule>
  </conditionalFormatting>
  <conditionalFormatting sqref="R415">
    <cfRule type="cellIs" dxfId="2057" priority="2050" operator="greaterThan">
      <formula>0.1</formula>
    </cfRule>
  </conditionalFormatting>
  <conditionalFormatting sqref="T415">
    <cfRule type="cellIs" dxfId="2056" priority="2049" operator="greaterThan">
      <formula>0</formula>
    </cfRule>
  </conditionalFormatting>
  <conditionalFormatting sqref="S415">
    <cfRule type="cellIs" dxfId="2055" priority="2048" operator="greaterThan">
      <formula>0</formula>
    </cfRule>
  </conditionalFormatting>
  <conditionalFormatting sqref="R95">
    <cfRule type="cellIs" dxfId="2054" priority="2047" operator="greaterThan">
      <formula>0.1</formula>
    </cfRule>
  </conditionalFormatting>
  <conditionalFormatting sqref="S95">
    <cfRule type="cellIs" dxfId="2053" priority="2045" operator="greaterThan">
      <formula>0</formula>
    </cfRule>
  </conditionalFormatting>
  <conditionalFormatting sqref="T95">
    <cfRule type="cellIs" dxfId="2052" priority="2046" operator="greaterThan">
      <formula>0</formula>
    </cfRule>
  </conditionalFormatting>
  <conditionalFormatting sqref="R272">
    <cfRule type="cellIs" dxfId="2051" priority="2044" operator="greaterThan">
      <formula>0.1</formula>
    </cfRule>
  </conditionalFormatting>
  <conditionalFormatting sqref="S272:T272">
    <cfRule type="cellIs" dxfId="2050" priority="2043" operator="greaterThan">
      <formula>0</formula>
    </cfRule>
  </conditionalFormatting>
  <conditionalFormatting sqref="R276">
    <cfRule type="cellIs" dxfId="2049" priority="2042" operator="greaterThan">
      <formula>0.1</formula>
    </cfRule>
  </conditionalFormatting>
  <conditionalFormatting sqref="S276:T276">
    <cfRule type="cellIs" dxfId="2048" priority="2041" operator="greaterThan">
      <formula>0</formula>
    </cfRule>
  </conditionalFormatting>
  <conditionalFormatting sqref="R1083">
    <cfRule type="cellIs" dxfId="2047" priority="2040" operator="greaterThan">
      <formula>0.1</formula>
    </cfRule>
  </conditionalFormatting>
  <conditionalFormatting sqref="T1083">
    <cfRule type="cellIs" dxfId="2046" priority="2039" operator="greaterThan">
      <formula>0</formula>
    </cfRule>
  </conditionalFormatting>
  <conditionalFormatting sqref="S1083">
    <cfRule type="cellIs" dxfId="2045" priority="2038" operator="greaterThan">
      <formula>0.1</formula>
    </cfRule>
  </conditionalFormatting>
  <conditionalFormatting sqref="R1084">
    <cfRule type="cellIs" dxfId="2044" priority="2037" operator="greaterThan">
      <formula>0.1</formula>
    </cfRule>
  </conditionalFormatting>
  <conditionalFormatting sqref="T1084">
    <cfRule type="cellIs" dxfId="2043" priority="2036" operator="greaterThan">
      <formula>0</formula>
    </cfRule>
  </conditionalFormatting>
  <conditionalFormatting sqref="S1084">
    <cfRule type="cellIs" dxfId="2042" priority="2035" operator="greaterThan">
      <formula>0.1</formula>
    </cfRule>
  </conditionalFormatting>
  <conditionalFormatting sqref="R445">
    <cfRule type="cellIs" dxfId="2041" priority="2034" operator="greaterThan">
      <formula>0.1</formula>
    </cfRule>
  </conditionalFormatting>
  <conditionalFormatting sqref="S445:T445">
    <cfRule type="cellIs" dxfId="2040" priority="2033" operator="greaterThan">
      <formula>0</formula>
    </cfRule>
  </conditionalFormatting>
  <conditionalFormatting sqref="R812">
    <cfRule type="cellIs" dxfId="2039" priority="2032" operator="greaterThan">
      <formula>0.1</formula>
    </cfRule>
  </conditionalFormatting>
  <conditionalFormatting sqref="T812">
    <cfRule type="cellIs" dxfId="2038" priority="2031" operator="greaterThan">
      <formula>0</formula>
    </cfRule>
  </conditionalFormatting>
  <conditionalFormatting sqref="S812">
    <cfRule type="cellIs" dxfId="2037" priority="2030" operator="greaterThan">
      <formula>0</formula>
    </cfRule>
  </conditionalFormatting>
  <conditionalFormatting sqref="S332">
    <cfRule type="cellIs" dxfId="2036" priority="2027" operator="greaterThan">
      <formula>0.1</formula>
    </cfRule>
  </conditionalFormatting>
  <conditionalFormatting sqref="R332">
    <cfRule type="cellIs" dxfId="2035" priority="2029" operator="greaterThan">
      <formula>0.1</formula>
    </cfRule>
  </conditionalFormatting>
  <conditionalFormatting sqref="T332">
    <cfRule type="cellIs" dxfId="2034" priority="2028" operator="greaterThan">
      <formula>0</formula>
    </cfRule>
  </conditionalFormatting>
  <conditionalFormatting sqref="R205">
    <cfRule type="cellIs" dxfId="2033" priority="2026" operator="greaterThan">
      <formula>0.1</formula>
    </cfRule>
  </conditionalFormatting>
  <conditionalFormatting sqref="T205">
    <cfRule type="cellIs" dxfId="2032" priority="2025" operator="greaterThan">
      <formula>0</formula>
    </cfRule>
  </conditionalFormatting>
  <conditionalFormatting sqref="S205">
    <cfRule type="cellIs" dxfId="2031" priority="2024" operator="greaterThan">
      <formula>0</formula>
    </cfRule>
  </conditionalFormatting>
  <conditionalFormatting sqref="T901">
    <cfRule type="cellIs" dxfId="2030" priority="2022" operator="greaterThan">
      <formula>0</formula>
    </cfRule>
  </conditionalFormatting>
  <conditionalFormatting sqref="R901">
    <cfRule type="cellIs" dxfId="2029" priority="2023" operator="greaterThan">
      <formula>0.1</formula>
    </cfRule>
  </conditionalFormatting>
  <conditionalFormatting sqref="R897">
    <cfRule type="cellIs" dxfId="2028" priority="2021" operator="greaterThan">
      <formula>0.1</formula>
    </cfRule>
  </conditionalFormatting>
  <conditionalFormatting sqref="T897">
    <cfRule type="cellIs" dxfId="2027" priority="2020" operator="greaterThan">
      <formula>0</formula>
    </cfRule>
  </conditionalFormatting>
  <conditionalFormatting sqref="R611">
    <cfRule type="cellIs" dxfId="2026" priority="2019" operator="greaterThan">
      <formula>0.1</formula>
    </cfRule>
  </conditionalFormatting>
  <conditionalFormatting sqref="S611:T611">
    <cfRule type="cellIs" dxfId="2025" priority="2018" operator="greaterThan">
      <formula>0</formula>
    </cfRule>
  </conditionalFormatting>
  <conditionalFormatting sqref="S607:T607">
    <cfRule type="cellIs" dxfId="2024" priority="2016" operator="greaterThan">
      <formula>0</formula>
    </cfRule>
  </conditionalFormatting>
  <conditionalFormatting sqref="R607">
    <cfRule type="cellIs" dxfId="2023" priority="2017" operator="greaterThan">
      <formula>0.1</formula>
    </cfRule>
  </conditionalFormatting>
  <conditionalFormatting sqref="R428">
    <cfRule type="cellIs" dxfId="2022" priority="2015" operator="greaterThan">
      <formula>0.1</formula>
    </cfRule>
  </conditionalFormatting>
  <conditionalFormatting sqref="T428">
    <cfRule type="cellIs" dxfId="2021" priority="2014" operator="greaterThan">
      <formula>0</formula>
    </cfRule>
  </conditionalFormatting>
  <conditionalFormatting sqref="S428">
    <cfRule type="cellIs" dxfId="2020" priority="2013" operator="greaterThan">
      <formula>0</formula>
    </cfRule>
  </conditionalFormatting>
  <conditionalFormatting sqref="R915">
    <cfRule type="cellIs" dxfId="2019" priority="2012" operator="greaterThan">
      <formula>0.1</formula>
    </cfRule>
  </conditionalFormatting>
  <conditionalFormatting sqref="T915">
    <cfRule type="cellIs" dxfId="2018" priority="2011" operator="greaterThan">
      <formula>0</formula>
    </cfRule>
  </conditionalFormatting>
  <conditionalFormatting sqref="S915">
    <cfRule type="cellIs" dxfId="2017" priority="2010" operator="greaterThan">
      <formula>0.1</formula>
    </cfRule>
  </conditionalFormatting>
  <conditionalFormatting sqref="R454">
    <cfRule type="cellIs" dxfId="2016" priority="2009" operator="greaterThan">
      <formula>0.1</formula>
    </cfRule>
  </conditionalFormatting>
  <conditionalFormatting sqref="S454:T454">
    <cfRule type="cellIs" dxfId="2015" priority="2008" operator="greaterThan">
      <formula>0</formula>
    </cfRule>
  </conditionalFormatting>
  <conditionalFormatting sqref="R279">
    <cfRule type="cellIs" dxfId="2014" priority="2007" operator="greaterThan">
      <formula>0.1</formula>
    </cfRule>
  </conditionalFormatting>
  <conditionalFormatting sqref="S279:T279">
    <cfRule type="cellIs" dxfId="2013" priority="2006" operator="greaterThan">
      <formula>0</formula>
    </cfRule>
  </conditionalFormatting>
  <conditionalFormatting sqref="R811">
    <cfRule type="cellIs" dxfId="2012" priority="2005" operator="greaterThan">
      <formula>0.1</formula>
    </cfRule>
  </conditionalFormatting>
  <conditionalFormatting sqref="T811">
    <cfRule type="cellIs" dxfId="2011" priority="2004" operator="greaterThan">
      <formula>0</formula>
    </cfRule>
  </conditionalFormatting>
  <conditionalFormatting sqref="S811">
    <cfRule type="cellIs" dxfId="2010" priority="2003" operator="greaterThan">
      <formula>0</formula>
    </cfRule>
  </conditionalFormatting>
  <conditionalFormatting sqref="R734">
    <cfRule type="cellIs" dxfId="2009" priority="2002" operator="greaterThan">
      <formula>0.1</formula>
    </cfRule>
  </conditionalFormatting>
  <conditionalFormatting sqref="T734">
    <cfRule type="cellIs" dxfId="2008" priority="2001" operator="greaterThan">
      <formula>0</formula>
    </cfRule>
  </conditionalFormatting>
  <conditionalFormatting sqref="S734">
    <cfRule type="cellIs" dxfId="2007" priority="2000" operator="greaterThan">
      <formula>0</formula>
    </cfRule>
  </conditionalFormatting>
  <conditionalFormatting sqref="R47">
    <cfRule type="cellIs" dxfId="2006" priority="1999" operator="greaterThan">
      <formula>0.1</formula>
    </cfRule>
  </conditionalFormatting>
  <conditionalFormatting sqref="T47">
    <cfRule type="cellIs" dxfId="2005" priority="1998" operator="greaterThan">
      <formula>0</formula>
    </cfRule>
  </conditionalFormatting>
  <conditionalFormatting sqref="S47">
    <cfRule type="cellIs" dxfId="2004" priority="1997" operator="greaterThan">
      <formula>0</formula>
    </cfRule>
  </conditionalFormatting>
  <conditionalFormatting sqref="R497">
    <cfRule type="cellIs" dxfId="2003" priority="1996" operator="greaterThan">
      <formula>0.1</formula>
    </cfRule>
  </conditionalFormatting>
  <conditionalFormatting sqref="T497">
    <cfRule type="cellIs" dxfId="2002" priority="1995" operator="greaterThan">
      <formula>0</formula>
    </cfRule>
  </conditionalFormatting>
  <conditionalFormatting sqref="S497">
    <cfRule type="cellIs" dxfId="2001" priority="1994" operator="greaterThan">
      <formula>0</formula>
    </cfRule>
  </conditionalFormatting>
  <conditionalFormatting sqref="R125">
    <cfRule type="cellIs" dxfId="2000" priority="1993" operator="greaterThan">
      <formula>0.1</formula>
    </cfRule>
  </conditionalFormatting>
  <conditionalFormatting sqref="T125">
    <cfRule type="cellIs" dxfId="1999" priority="1992" operator="greaterThan">
      <formula>0</formula>
    </cfRule>
  </conditionalFormatting>
  <conditionalFormatting sqref="S125">
    <cfRule type="cellIs" dxfId="1998" priority="1991" operator="greaterThan">
      <formula>0</formula>
    </cfRule>
  </conditionalFormatting>
  <conditionalFormatting sqref="R977">
    <cfRule type="cellIs" dxfId="1997" priority="1990" operator="greaterThan">
      <formula>0.1</formula>
    </cfRule>
  </conditionalFormatting>
  <conditionalFormatting sqref="T977">
    <cfRule type="cellIs" dxfId="1996" priority="1989" operator="greaterThan">
      <formula>0</formula>
    </cfRule>
  </conditionalFormatting>
  <conditionalFormatting sqref="S977">
    <cfRule type="cellIs" dxfId="1995" priority="1988" operator="greaterThan">
      <formula>0.1</formula>
    </cfRule>
  </conditionalFormatting>
  <conditionalFormatting sqref="R1113">
    <cfRule type="cellIs" dxfId="1994" priority="1987" operator="greaterThan">
      <formula>0.1</formula>
    </cfRule>
  </conditionalFormatting>
  <conditionalFormatting sqref="T186">
    <cfRule type="cellIs" dxfId="1993" priority="1984" operator="greaterThan">
      <formula>0</formula>
    </cfRule>
  </conditionalFormatting>
  <conditionalFormatting sqref="S1113">
    <cfRule type="cellIs" dxfId="1992" priority="1986" operator="greaterThan">
      <formula>0</formula>
    </cfRule>
  </conditionalFormatting>
  <conditionalFormatting sqref="R186">
    <cfRule type="cellIs" dxfId="1991" priority="1985" operator="greaterThan">
      <formula>0.1</formula>
    </cfRule>
  </conditionalFormatting>
  <conditionalFormatting sqref="S186">
    <cfRule type="cellIs" dxfId="1990" priority="1983" operator="greaterThan">
      <formula>0</formula>
    </cfRule>
  </conditionalFormatting>
  <conditionalFormatting sqref="S266">
    <cfRule type="cellIs" dxfId="1989" priority="1980" operator="greaterThan">
      <formula>0</formula>
    </cfRule>
  </conditionalFormatting>
  <conditionalFormatting sqref="R266">
    <cfRule type="cellIs" dxfId="1988" priority="1982" operator="greaterThan">
      <formula>0.1</formula>
    </cfRule>
  </conditionalFormatting>
  <conditionalFormatting sqref="T266">
    <cfRule type="cellIs" dxfId="1987" priority="1981" operator="greaterThan">
      <formula>0</formula>
    </cfRule>
  </conditionalFormatting>
  <conditionalFormatting sqref="S267">
    <cfRule type="cellIs" dxfId="1986" priority="1977" operator="greaterThan">
      <formula>0</formula>
    </cfRule>
  </conditionalFormatting>
  <conditionalFormatting sqref="R267">
    <cfRule type="cellIs" dxfId="1985" priority="1979" operator="greaterThan">
      <formula>0.1</formula>
    </cfRule>
  </conditionalFormatting>
  <conditionalFormatting sqref="T267">
    <cfRule type="cellIs" dxfId="1984" priority="1978" operator="greaterThan">
      <formula>0</formula>
    </cfRule>
  </conditionalFormatting>
  <conditionalFormatting sqref="R159:S159">
    <cfRule type="cellIs" dxfId="1983" priority="1976" operator="greaterThan">
      <formula>0.1</formula>
    </cfRule>
  </conditionalFormatting>
  <conditionalFormatting sqref="T159">
    <cfRule type="cellIs" dxfId="1982" priority="1975" operator="greaterThan">
      <formula>0</formula>
    </cfRule>
  </conditionalFormatting>
  <conditionalFormatting sqref="R160:S160">
    <cfRule type="cellIs" dxfId="1981" priority="1974" operator="greaterThan">
      <formula>0.1</formula>
    </cfRule>
  </conditionalFormatting>
  <conditionalFormatting sqref="T160">
    <cfRule type="cellIs" dxfId="1980" priority="1973" operator="greaterThan">
      <formula>0</formula>
    </cfRule>
  </conditionalFormatting>
  <conditionalFormatting sqref="R161:S161">
    <cfRule type="cellIs" dxfId="1979" priority="1972" operator="greaterThan">
      <formula>0.1</formula>
    </cfRule>
  </conditionalFormatting>
  <conditionalFormatting sqref="T161">
    <cfRule type="cellIs" dxfId="1978" priority="1971" operator="greaterThan">
      <formula>0</formula>
    </cfRule>
  </conditionalFormatting>
  <conditionalFormatting sqref="R162:S162">
    <cfRule type="cellIs" dxfId="1977" priority="1970" operator="greaterThan">
      <formula>0.1</formula>
    </cfRule>
  </conditionalFormatting>
  <conditionalFormatting sqref="T162">
    <cfRule type="cellIs" dxfId="1976" priority="1969" operator="greaterThan">
      <formula>0</formula>
    </cfRule>
  </conditionalFormatting>
  <conditionalFormatting sqref="R163:S163">
    <cfRule type="cellIs" dxfId="1975" priority="1968" operator="greaterThan">
      <formula>0.1</formula>
    </cfRule>
  </conditionalFormatting>
  <conditionalFormatting sqref="T163">
    <cfRule type="cellIs" dxfId="1974" priority="1967" operator="greaterThan">
      <formula>0</formula>
    </cfRule>
  </conditionalFormatting>
  <conditionalFormatting sqref="R807">
    <cfRule type="cellIs" dxfId="1973" priority="1966" operator="greaterThan">
      <formula>0.1</formula>
    </cfRule>
  </conditionalFormatting>
  <conditionalFormatting sqref="T807">
    <cfRule type="cellIs" dxfId="1972" priority="1965" operator="greaterThan">
      <formula>0</formula>
    </cfRule>
  </conditionalFormatting>
  <conditionalFormatting sqref="S807">
    <cfRule type="cellIs" dxfId="1971" priority="1964" operator="greaterThan">
      <formula>0</formula>
    </cfRule>
  </conditionalFormatting>
  <conditionalFormatting sqref="S268">
    <cfRule type="cellIs" dxfId="1970" priority="1961" operator="greaterThan">
      <formula>0</formula>
    </cfRule>
  </conditionalFormatting>
  <conditionalFormatting sqref="R268">
    <cfRule type="cellIs" dxfId="1969" priority="1963" operator="greaterThan">
      <formula>0.1</formula>
    </cfRule>
  </conditionalFormatting>
  <conditionalFormatting sqref="T268">
    <cfRule type="cellIs" dxfId="1968" priority="1962" operator="greaterThan">
      <formula>0</formula>
    </cfRule>
  </conditionalFormatting>
  <conditionalFormatting sqref="R700">
    <cfRule type="cellIs" dxfId="1967" priority="1960" operator="greaterThan">
      <formula>0.1</formula>
    </cfRule>
  </conditionalFormatting>
  <conditionalFormatting sqref="T700">
    <cfRule type="cellIs" dxfId="1966" priority="1959" operator="greaterThan">
      <formula>0</formula>
    </cfRule>
  </conditionalFormatting>
  <conditionalFormatting sqref="S700">
    <cfRule type="cellIs" dxfId="1965" priority="1958" operator="greaterThan">
      <formula>0</formula>
    </cfRule>
  </conditionalFormatting>
  <conditionalFormatting sqref="R701">
    <cfRule type="cellIs" dxfId="1964" priority="1957" operator="greaterThan">
      <formula>0.1</formula>
    </cfRule>
  </conditionalFormatting>
  <conditionalFormatting sqref="T701">
    <cfRule type="cellIs" dxfId="1963" priority="1956" operator="greaterThan">
      <formula>0</formula>
    </cfRule>
  </conditionalFormatting>
  <conditionalFormatting sqref="S701">
    <cfRule type="cellIs" dxfId="1962" priority="1955" operator="greaterThan">
      <formula>0</formula>
    </cfRule>
  </conditionalFormatting>
  <conditionalFormatting sqref="R236">
    <cfRule type="cellIs" dxfId="1961" priority="1954" operator="greaterThan">
      <formula>0.1</formula>
    </cfRule>
  </conditionalFormatting>
  <conditionalFormatting sqref="T236">
    <cfRule type="cellIs" dxfId="1960" priority="1953" operator="greaterThan">
      <formula>0</formula>
    </cfRule>
  </conditionalFormatting>
  <conditionalFormatting sqref="S236">
    <cfRule type="cellIs" dxfId="1959" priority="1952" operator="greaterThan">
      <formula>0</formula>
    </cfRule>
  </conditionalFormatting>
  <conditionalFormatting sqref="R112">
    <cfRule type="cellIs" dxfId="1958" priority="1951" operator="greaterThan">
      <formula>0.1</formula>
    </cfRule>
  </conditionalFormatting>
  <conditionalFormatting sqref="T112">
    <cfRule type="cellIs" dxfId="1957" priority="1950" operator="greaterThan">
      <formula>0</formula>
    </cfRule>
  </conditionalFormatting>
  <conditionalFormatting sqref="S112">
    <cfRule type="cellIs" dxfId="1956" priority="1949" operator="greaterThan">
      <formula>0</formula>
    </cfRule>
  </conditionalFormatting>
  <conditionalFormatting sqref="R184">
    <cfRule type="cellIs" dxfId="1955" priority="1948" operator="greaterThan">
      <formula>0.1</formula>
    </cfRule>
  </conditionalFormatting>
  <conditionalFormatting sqref="T184">
    <cfRule type="cellIs" dxfId="1954" priority="1947" operator="greaterThan">
      <formula>0</formula>
    </cfRule>
  </conditionalFormatting>
  <conditionalFormatting sqref="S184">
    <cfRule type="cellIs" dxfId="1953" priority="1946" operator="greaterThan">
      <formula>0</formula>
    </cfRule>
  </conditionalFormatting>
  <conditionalFormatting sqref="R1128">
    <cfRule type="cellIs" dxfId="1952" priority="1945" operator="greaterThan">
      <formula>0.1</formula>
    </cfRule>
  </conditionalFormatting>
  <conditionalFormatting sqref="T1128">
    <cfRule type="cellIs" dxfId="1951" priority="1944" operator="greaterThan">
      <formula>0</formula>
    </cfRule>
  </conditionalFormatting>
  <conditionalFormatting sqref="S1128">
    <cfRule type="cellIs" dxfId="1950" priority="1943" operator="greaterThan">
      <formula>0</formula>
    </cfRule>
  </conditionalFormatting>
  <conditionalFormatting sqref="R663">
    <cfRule type="cellIs" dxfId="1949" priority="1942" operator="greaterThan">
      <formula>0.1</formula>
    </cfRule>
  </conditionalFormatting>
  <conditionalFormatting sqref="T663">
    <cfRule type="cellIs" dxfId="1948" priority="1941" operator="greaterThan">
      <formula>0</formula>
    </cfRule>
  </conditionalFormatting>
  <conditionalFormatting sqref="S663">
    <cfRule type="cellIs" dxfId="1947" priority="1940" operator="greaterThan">
      <formula>0.1</formula>
    </cfRule>
  </conditionalFormatting>
  <conditionalFormatting sqref="S269">
    <cfRule type="cellIs" dxfId="1946" priority="1937" operator="greaterThan">
      <formula>0</formula>
    </cfRule>
  </conditionalFormatting>
  <conditionalFormatting sqref="R269">
    <cfRule type="cellIs" dxfId="1945" priority="1939" operator="greaterThan">
      <formula>0.1</formula>
    </cfRule>
  </conditionalFormatting>
  <conditionalFormatting sqref="T269">
    <cfRule type="cellIs" dxfId="1944" priority="1938" operator="greaterThan">
      <formula>0</formula>
    </cfRule>
  </conditionalFormatting>
  <conditionalFormatting sqref="R568">
    <cfRule type="cellIs" dxfId="1943" priority="1936" operator="greaterThan">
      <formula>0.1</formula>
    </cfRule>
  </conditionalFormatting>
  <conditionalFormatting sqref="T568">
    <cfRule type="cellIs" dxfId="1942" priority="1935" operator="greaterThan">
      <formula>0</formula>
    </cfRule>
  </conditionalFormatting>
  <conditionalFormatting sqref="S568">
    <cfRule type="cellIs" dxfId="1941" priority="1934" operator="greaterThan">
      <formula>0</formula>
    </cfRule>
  </conditionalFormatting>
  <conditionalFormatting sqref="R58">
    <cfRule type="cellIs" dxfId="1940" priority="1933" operator="greaterThan">
      <formula>0.1</formula>
    </cfRule>
  </conditionalFormatting>
  <conditionalFormatting sqref="T58">
    <cfRule type="cellIs" dxfId="1939" priority="1932" operator="greaterThan">
      <formula>0</formula>
    </cfRule>
  </conditionalFormatting>
  <conditionalFormatting sqref="S58">
    <cfRule type="cellIs" dxfId="1938" priority="1931" operator="greaterThan">
      <formula>0</formula>
    </cfRule>
  </conditionalFormatting>
  <conditionalFormatting sqref="R1135">
    <cfRule type="cellIs" dxfId="1937" priority="1930" operator="greaterThan">
      <formula>0.1</formula>
    </cfRule>
  </conditionalFormatting>
  <conditionalFormatting sqref="S1135:T1135">
    <cfRule type="cellIs" dxfId="1936" priority="1929" operator="greaterThan">
      <formula>0</formula>
    </cfRule>
  </conditionalFormatting>
  <conditionalFormatting sqref="R1136">
    <cfRule type="cellIs" dxfId="1935" priority="1928" operator="greaterThan">
      <formula>0.1</formula>
    </cfRule>
  </conditionalFormatting>
  <conditionalFormatting sqref="S1136:T1136">
    <cfRule type="cellIs" dxfId="1934" priority="1927" operator="greaterThan">
      <formula>0</formula>
    </cfRule>
  </conditionalFormatting>
  <conditionalFormatting sqref="R1137">
    <cfRule type="cellIs" dxfId="1933" priority="1926" operator="greaterThan">
      <formula>0.1</formula>
    </cfRule>
  </conditionalFormatting>
  <conditionalFormatting sqref="S1137:T1137">
    <cfRule type="cellIs" dxfId="1932" priority="1925" operator="greaterThan">
      <formula>0</formula>
    </cfRule>
  </conditionalFormatting>
  <conditionalFormatting sqref="R1138">
    <cfRule type="cellIs" dxfId="1931" priority="1924" operator="greaterThan">
      <formula>0.1</formula>
    </cfRule>
  </conditionalFormatting>
  <conditionalFormatting sqref="S1138:T1138">
    <cfRule type="cellIs" dxfId="1930" priority="1923" operator="greaterThan">
      <formula>0</formula>
    </cfRule>
  </conditionalFormatting>
  <conditionalFormatting sqref="R1139">
    <cfRule type="cellIs" dxfId="1929" priority="1922" operator="greaterThan">
      <formula>0.1</formula>
    </cfRule>
  </conditionalFormatting>
  <conditionalFormatting sqref="S1139:T1139">
    <cfRule type="cellIs" dxfId="1928" priority="1921" operator="greaterThan">
      <formula>0</formula>
    </cfRule>
  </conditionalFormatting>
  <conditionalFormatting sqref="R1140">
    <cfRule type="cellIs" dxfId="1927" priority="1920" operator="greaterThan">
      <formula>0.1</formula>
    </cfRule>
  </conditionalFormatting>
  <conditionalFormatting sqref="S1140:T1140">
    <cfRule type="cellIs" dxfId="1926" priority="1919" operator="greaterThan">
      <formula>0</formula>
    </cfRule>
  </conditionalFormatting>
  <conditionalFormatting sqref="R1141">
    <cfRule type="cellIs" dxfId="1925" priority="1918" operator="greaterThan">
      <formula>0.1</formula>
    </cfRule>
  </conditionalFormatting>
  <conditionalFormatting sqref="S1141:T1141">
    <cfRule type="cellIs" dxfId="1924" priority="1917" operator="greaterThan">
      <formula>0</formula>
    </cfRule>
  </conditionalFormatting>
  <conditionalFormatting sqref="R1142">
    <cfRule type="cellIs" dxfId="1923" priority="1916" operator="greaterThan">
      <formula>0.1</formula>
    </cfRule>
  </conditionalFormatting>
  <conditionalFormatting sqref="S1142:T1142">
    <cfRule type="cellIs" dxfId="1922" priority="1915" operator="greaterThan">
      <formula>0</formula>
    </cfRule>
  </conditionalFormatting>
  <conditionalFormatting sqref="R1143">
    <cfRule type="cellIs" dxfId="1921" priority="1914" operator="greaterThan">
      <formula>0.1</formula>
    </cfRule>
  </conditionalFormatting>
  <conditionalFormatting sqref="S1143:T1143">
    <cfRule type="cellIs" dxfId="1920" priority="1913" operator="greaterThan">
      <formula>0</formula>
    </cfRule>
  </conditionalFormatting>
  <conditionalFormatting sqref="R1144">
    <cfRule type="cellIs" dxfId="1919" priority="1912" operator="greaterThan">
      <formula>0.1</formula>
    </cfRule>
  </conditionalFormatting>
  <conditionalFormatting sqref="S1144:T1144">
    <cfRule type="cellIs" dxfId="1918" priority="1911" operator="greaterThan">
      <formula>0</formula>
    </cfRule>
  </conditionalFormatting>
  <conditionalFormatting sqref="R1145">
    <cfRule type="cellIs" dxfId="1917" priority="1910" operator="greaterThan">
      <formula>0.1</formula>
    </cfRule>
  </conditionalFormatting>
  <conditionalFormatting sqref="S1145:T1145">
    <cfRule type="cellIs" dxfId="1916" priority="1909" operator="greaterThan">
      <formula>0</formula>
    </cfRule>
  </conditionalFormatting>
  <conditionalFormatting sqref="R1146">
    <cfRule type="cellIs" dxfId="1915" priority="1908" operator="greaterThan">
      <formula>0.1</formula>
    </cfRule>
  </conditionalFormatting>
  <conditionalFormatting sqref="S1146:T1146">
    <cfRule type="cellIs" dxfId="1914" priority="1907" operator="greaterThan">
      <formula>0</formula>
    </cfRule>
  </conditionalFormatting>
  <conditionalFormatting sqref="R1734">
    <cfRule type="cellIs" dxfId="1913" priority="1906" operator="greaterThan">
      <formula>0.1</formula>
    </cfRule>
  </conditionalFormatting>
  <conditionalFormatting sqref="S1734:T1734">
    <cfRule type="cellIs" dxfId="1912" priority="1905" operator="greaterThan">
      <formula>0</formula>
    </cfRule>
  </conditionalFormatting>
  <conditionalFormatting sqref="R1735">
    <cfRule type="cellIs" dxfId="1911" priority="1904" operator="greaterThan">
      <formula>0.1</formula>
    </cfRule>
  </conditionalFormatting>
  <conditionalFormatting sqref="S1735:T1735">
    <cfRule type="cellIs" dxfId="1910" priority="1903" operator="greaterThan">
      <formula>0</formula>
    </cfRule>
  </conditionalFormatting>
  <conditionalFormatting sqref="R1736">
    <cfRule type="cellIs" dxfId="1909" priority="1902" operator="greaterThan">
      <formula>0.1</formula>
    </cfRule>
  </conditionalFormatting>
  <conditionalFormatting sqref="S1736:T1736">
    <cfRule type="cellIs" dxfId="1908" priority="1901" operator="greaterThan">
      <formula>0</formula>
    </cfRule>
  </conditionalFormatting>
  <conditionalFormatting sqref="R1737">
    <cfRule type="cellIs" dxfId="1907" priority="1900" operator="greaterThan">
      <formula>0.1</formula>
    </cfRule>
  </conditionalFormatting>
  <conditionalFormatting sqref="S1737:T1737">
    <cfRule type="cellIs" dxfId="1906" priority="1899" operator="greaterThan">
      <formula>0</formula>
    </cfRule>
  </conditionalFormatting>
  <conditionalFormatting sqref="R449">
    <cfRule type="cellIs" dxfId="1905" priority="1898" operator="greaterThan">
      <formula>0.1</formula>
    </cfRule>
  </conditionalFormatting>
  <conditionalFormatting sqref="S623">
    <cfRule type="cellIs" dxfId="1904" priority="1887" operator="greaterThan">
      <formula>0.1</formula>
    </cfRule>
  </conditionalFormatting>
  <conditionalFormatting sqref="R666">
    <cfRule type="cellIs" dxfId="1903" priority="1892" operator="greaterThan">
      <formula>0.1</formula>
    </cfRule>
  </conditionalFormatting>
  <conditionalFormatting sqref="T449">
    <cfRule type="cellIs" dxfId="1902" priority="1897" operator="greaterThan">
      <formula>0</formula>
    </cfRule>
  </conditionalFormatting>
  <conditionalFormatting sqref="S449">
    <cfRule type="cellIs" dxfId="1901" priority="1896" operator="greaterThan">
      <formula>0</formula>
    </cfRule>
  </conditionalFormatting>
  <conditionalFormatting sqref="R1061">
    <cfRule type="cellIs" dxfId="1900" priority="1895" operator="greaterThan">
      <formula>0.1</formula>
    </cfRule>
  </conditionalFormatting>
  <conditionalFormatting sqref="T1061">
    <cfRule type="cellIs" dxfId="1899" priority="1894" operator="greaterThan">
      <formula>0</formula>
    </cfRule>
  </conditionalFormatting>
  <conditionalFormatting sqref="S1061">
    <cfRule type="cellIs" dxfId="1898" priority="1893" operator="greaterThan">
      <formula>0.1</formula>
    </cfRule>
  </conditionalFormatting>
  <conditionalFormatting sqref="T666">
    <cfRule type="cellIs" dxfId="1897" priority="1891" operator="greaterThan">
      <formula>0</formula>
    </cfRule>
  </conditionalFormatting>
  <conditionalFormatting sqref="S666">
    <cfRule type="cellIs" dxfId="1896" priority="1890" operator="greaterThan">
      <formula>0.1</formula>
    </cfRule>
  </conditionalFormatting>
  <conditionalFormatting sqref="R623">
    <cfRule type="cellIs" dxfId="1895" priority="1889" operator="greaterThan">
      <formula>0.1</formula>
    </cfRule>
  </conditionalFormatting>
  <conditionalFormatting sqref="T623">
    <cfRule type="cellIs" dxfId="1894" priority="1888" operator="greaterThan">
      <formula>0</formula>
    </cfRule>
  </conditionalFormatting>
  <conditionalFormatting sqref="R930">
    <cfRule type="cellIs" dxfId="1893" priority="1886" operator="greaterThan">
      <formula>0.1</formula>
    </cfRule>
  </conditionalFormatting>
  <conditionalFormatting sqref="T930">
    <cfRule type="cellIs" dxfId="1892" priority="1885" operator="greaterThan">
      <formula>0</formula>
    </cfRule>
  </conditionalFormatting>
  <conditionalFormatting sqref="S930">
    <cfRule type="cellIs" dxfId="1891" priority="1884" operator="greaterThan">
      <formula>0.1</formula>
    </cfRule>
  </conditionalFormatting>
  <conditionalFormatting sqref="R756">
    <cfRule type="cellIs" dxfId="1890" priority="1883" operator="greaterThan">
      <formula>0.1</formula>
    </cfRule>
  </conditionalFormatting>
  <conditionalFormatting sqref="T756">
    <cfRule type="cellIs" dxfId="1889" priority="1882" operator="greaterThan">
      <formula>0</formula>
    </cfRule>
  </conditionalFormatting>
  <conditionalFormatting sqref="S756">
    <cfRule type="cellIs" dxfId="1888" priority="1881" operator="greaterThan">
      <formula>0.1</formula>
    </cfRule>
  </conditionalFormatting>
  <conditionalFormatting sqref="R958">
    <cfRule type="cellIs" dxfId="1887" priority="1880" operator="greaterThan">
      <formula>0.1</formula>
    </cfRule>
  </conditionalFormatting>
  <conditionalFormatting sqref="T958">
    <cfRule type="cellIs" dxfId="1886" priority="1879" operator="greaterThan">
      <formula>0</formula>
    </cfRule>
  </conditionalFormatting>
  <conditionalFormatting sqref="S958">
    <cfRule type="cellIs" dxfId="1885" priority="1878" operator="greaterThan">
      <formula>0</formula>
    </cfRule>
  </conditionalFormatting>
  <conditionalFormatting sqref="R959">
    <cfRule type="cellIs" dxfId="1884" priority="1877" operator="greaterThan">
      <formula>0.1</formula>
    </cfRule>
  </conditionalFormatting>
  <conditionalFormatting sqref="T959">
    <cfRule type="cellIs" dxfId="1883" priority="1876" operator="greaterThan">
      <formula>0</formula>
    </cfRule>
  </conditionalFormatting>
  <conditionalFormatting sqref="S959">
    <cfRule type="cellIs" dxfId="1882" priority="1875" operator="greaterThan">
      <formula>0</formula>
    </cfRule>
  </conditionalFormatting>
  <conditionalFormatting sqref="R960">
    <cfRule type="cellIs" dxfId="1881" priority="1874" operator="greaterThan">
      <formula>0.1</formula>
    </cfRule>
  </conditionalFormatting>
  <conditionalFormatting sqref="T960">
    <cfRule type="cellIs" dxfId="1880" priority="1873" operator="greaterThan">
      <formula>0</formula>
    </cfRule>
  </conditionalFormatting>
  <conditionalFormatting sqref="S960">
    <cfRule type="cellIs" dxfId="1879" priority="1872" operator="greaterThan">
      <formula>0</formula>
    </cfRule>
  </conditionalFormatting>
  <conditionalFormatting sqref="R961">
    <cfRule type="cellIs" dxfId="1878" priority="1871" operator="greaterThan">
      <formula>0.1</formula>
    </cfRule>
  </conditionalFormatting>
  <conditionalFormatting sqref="T961">
    <cfRule type="cellIs" dxfId="1877" priority="1870" operator="greaterThan">
      <formula>0</formula>
    </cfRule>
  </conditionalFormatting>
  <conditionalFormatting sqref="S961">
    <cfRule type="cellIs" dxfId="1876" priority="1869" operator="greaterThan">
      <formula>0</formula>
    </cfRule>
  </conditionalFormatting>
  <conditionalFormatting sqref="R962">
    <cfRule type="cellIs" dxfId="1875" priority="1868" operator="greaterThan">
      <formula>0.1</formula>
    </cfRule>
  </conditionalFormatting>
  <conditionalFormatting sqref="T962">
    <cfRule type="cellIs" dxfId="1874" priority="1867" operator="greaterThan">
      <formula>0</formula>
    </cfRule>
  </conditionalFormatting>
  <conditionalFormatting sqref="S962">
    <cfRule type="cellIs" dxfId="1873" priority="1866" operator="greaterThan">
      <formula>0</formula>
    </cfRule>
  </conditionalFormatting>
  <conditionalFormatting sqref="R754">
    <cfRule type="cellIs" dxfId="1872" priority="1865" operator="greaterThan">
      <formula>0.1</formula>
    </cfRule>
  </conditionalFormatting>
  <conditionalFormatting sqref="T754">
    <cfRule type="cellIs" dxfId="1871" priority="1864" operator="greaterThan">
      <formula>0</formula>
    </cfRule>
  </conditionalFormatting>
  <conditionalFormatting sqref="S754">
    <cfRule type="cellIs" dxfId="1870" priority="1863" operator="greaterThan">
      <formula>0</formula>
    </cfRule>
  </conditionalFormatting>
  <conditionalFormatting sqref="R755">
    <cfRule type="cellIs" dxfId="1869" priority="1862" operator="greaterThan">
      <formula>0.1</formula>
    </cfRule>
  </conditionalFormatting>
  <conditionalFormatting sqref="T755">
    <cfRule type="cellIs" dxfId="1868" priority="1861" operator="greaterThan">
      <formula>0</formula>
    </cfRule>
  </conditionalFormatting>
  <conditionalFormatting sqref="S755">
    <cfRule type="cellIs" dxfId="1867" priority="1860" operator="greaterThan">
      <formula>0</formula>
    </cfRule>
  </conditionalFormatting>
  <conditionalFormatting sqref="R627">
    <cfRule type="cellIs" dxfId="1866" priority="1859" operator="greaterThan">
      <formula>0.1</formula>
    </cfRule>
  </conditionalFormatting>
  <conditionalFormatting sqref="T627">
    <cfRule type="cellIs" dxfId="1865" priority="1858" operator="greaterThan">
      <formula>0</formula>
    </cfRule>
  </conditionalFormatting>
  <conditionalFormatting sqref="S627">
    <cfRule type="cellIs" dxfId="1864" priority="1857" operator="greaterThan">
      <formula>0</formula>
    </cfRule>
  </conditionalFormatting>
  <conditionalFormatting sqref="T410">
    <cfRule type="cellIs" dxfId="1863" priority="1855" operator="greaterThan">
      <formula>0</formula>
    </cfRule>
  </conditionalFormatting>
  <conditionalFormatting sqref="S410">
    <cfRule type="cellIs" dxfId="1862" priority="1854" operator="greaterThan">
      <formula>0</formula>
    </cfRule>
  </conditionalFormatting>
  <conditionalFormatting sqref="R410">
    <cfRule type="cellIs" dxfId="1861" priority="1856" operator="greaterThan">
      <formula>0.1</formula>
    </cfRule>
  </conditionalFormatting>
  <conditionalFormatting sqref="R587">
    <cfRule type="cellIs" dxfId="1860" priority="1853" operator="greaterThan">
      <formula>0.1</formula>
    </cfRule>
  </conditionalFormatting>
  <conditionalFormatting sqref="T587">
    <cfRule type="cellIs" dxfId="1859" priority="1852" operator="greaterThan">
      <formula>0</formula>
    </cfRule>
  </conditionalFormatting>
  <conditionalFormatting sqref="S587">
    <cfRule type="cellIs" dxfId="1858" priority="1851" operator="greaterThan">
      <formula>0</formula>
    </cfRule>
  </conditionalFormatting>
  <conditionalFormatting sqref="R570">
    <cfRule type="cellIs" dxfId="1857" priority="1850" operator="greaterThan">
      <formula>0.1</formula>
    </cfRule>
  </conditionalFormatting>
  <conditionalFormatting sqref="T570">
    <cfRule type="cellIs" dxfId="1856" priority="1849" operator="greaterThan">
      <formula>0</formula>
    </cfRule>
  </conditionalFormatting>
  <conditionalFormatting sqref="S570">
    <cfRule type="cellIs" dxfId="1855" priority="1848" operator="greaterThan">
      <formula>0</formula>
    </cfRule>
  </conditionalFormatting>
  <conditionalFormatting sqref="R624">
    <cfRule type="cellIs" dxfId="1854" priority="1847" operator="greaterThan">
      <formula>0.1</formula>
    </cfRule>
  </conditionalFormatting>
  <conditionalFormatting sqref="T624">
    <cfRule type="cellIs" dxfId="1853" priority="1846" operator="greaterThan">
      <formula>0</formula>
    </cfRule>
  </conditionalFormatting>
  <conditionalFormatting sqref="S624">
    <cfRule type="cellIs" dxfId="1852" priority="1845" operator="greaterThan">
      <formula>0.1</formula>
    </cfRule>
  </conditionalFormatting>
  <conditionalFormatting sqref="R258">
    <cfRule type="cellIs" dxfId="1851" priority="1844" operator="greaterThan">
      <formula>0.1</formula>
    </cfRule>
  </conditionalFormatting>
  <conditionalFormatting sqref="T258">
    <cfRule type="cellIs" dxfId="1850" priority="1843" operator="greaterThan">
      <formula>0</formula>
    </cfRule>
  </conditionalFormatting>
  <conditionalFormatting sqref="S258">
    <cfRule type="cellIs" dxfId="1849" priority="1842" operator="greaterThan">
      <formula>0</formula>
    </cfRule>
  </conditionalFormatting>
  <conditionalFormatting sqref="R722">
    <cfRule type="cellIs" dxfId="1848" priority="1841" operator="greaterThan">
      <formula>0.1</formula>
    </cfRule>
  </conditionalFormatting>
  <conditionalFormatting sqref="T722">
    <cfRule type="cellIs" dxfId="1847" priority="1840" operator="greaterThan">
      <formula>0</formula>
    </cfRule>
  </conditionalFormatting>
  <conditionalFormatting sqref="S722">
    <cfRule type="cellIs" dxfId="1846" priority="1839" operator="greaterThan">
      <formula>0</formula>
    </cfRule>
  </conditionalFormatting>
  <conditionalFormatting sqref="R435">
    <cfRule type="cellIs" dxfId="1845" priority="1838" operator="greaterThan">
      <formula>0.1</formula>
    </cfRule>
  </conditionalFormatting>
  <conditionalFormatting sqref="T435">
    <cfRule type="cellIs" dxfId="1844" priority="1837" operator="greaterThan">
      <formula>0</formula>
    </cfRule>
  </conditionalFormatting>
  <conditionalFormatting sqref="S435">
    <cfRule type="cellIs" dxfId="1843" priority="1836" operator="greaterThan">
      <formula>0</formula>
    </cfRule>
  </conditionalFormatting>
  <conditionalFormatting sqref="R146">
    <cfRule type="cellIs" dxfId="1842" priority="1835" operator="greaterThan">
      <formula>0.1</formula>
    </cfRule>
  </conditionalFormatting>
  <conditionalFormatting sqref="S502">
    <cfRule type="cellIs" dxfId="1841" priority="1821" operator="greaterThan">
      <formula>0</formula>
    </cfRule>
  </conditionalFormatting>
  <conditionalFormatting sqref="S146">
    <cfRule type="cellIs" dxfId="1840" priority="1833" operator="greaterThan">
      <formula>0</formula>
    </cfRule>
  </conditionalFormatting>
  <conditionalFormatting sqref="T146">
    <cfRule type="cellIs" dxfId="1839" priority="1834" operator="greaterThan">
      <formula>0</formula>
    </cfRule>
  </conditionalFormatting>
  <conditionalFormatting sqref="S1074">
    <cfRule type="cellIs" dxfId="1838" priority="1832" operator="greaterThan">
      <formula>0.1</formula>
    </cfRule>
  </conditionalFormatting>
  <conditionalFormatting sqref="R1074">
    <cfRule type="cellIs" dxfId="1837" priority="1831" operator="greaterThan">
      <formula>0.1</formula>
    </cfRule>
  </conditionalFormatting>
  <conditionalFormatting sqref="T1074">
    <cfRule type="cellIs" dxfId="1836" priority="1830" operator="greaterThan">
      <formula>0</formula>
    </cfRule>
  </conditionalFormatting>
  <conditionalFormatting sqref="R973">
    <cfRule type="cellIs" dxfId="1835" priority="1829" operator="greaterThan">
      <formula>0.1</formula>
    </cfRule>
  </conditionalFormatting>
  <conditionalFormatting sqref="T973">
    <cfRule type="cellIs" dxfId="1834" priority="1828" operator="greaterThan">
      <formula>0</formula>
    </cfRule>
  </conditionalFormatting>
  <conditionalFormatting sqref="S973">
    <cfRule type="cellIs" dxfId="1833" priority="1827" operator="greaterThan">
      <formula>0.1</formula>
    </cfRule>
  </conditionalFormatting>
  <conditionalFormatting sqref="R1120">
    <cfRule type="cellIs" dxfId="1832" priority="1826" operator="greaterThan">
      <formula>0.1</formula>
    </cfRule>
  </conditionalFormatting>
  <conditionalFormatting sqref="T1120">
    <cfRule type="cellIs" dxfId="1831" priority="1825" operator="greaterThan">
      <formula>0</formula>
    </cfRule>
  </conditionalFormatting>
  <conditionalFormatting sqref="S1120">
    <cfRule type="cellIs" dxfId="1830" priority="1824" operator="greaterThan">
      <formula>0</formula>
    </cfRule>
  </conditionalFormatting>
  <conditionalFormatting sqref="R502">
    <cfRule type="cellIs" dxfId="1829" priority="1823" operator="greaterThan">
      <formula>0.1</formula>
    </cfRule>
  </conditionalFormatting>
  <conditionalFormatting sqref="T502">
    <cfRule type="cellIs" dxfId="1828" priority="1822" operator="greaterThan">
      <formula>0</formula>
    </cfRule>
  </conditionalFormatting>
  <conditionalFormatting sqref="R714">
    <cfRule type="cellIs" dxfId="1827" priority="1820" operator="greaterThan">
      <formula>0.1</formula>
    </cfRule>
  </conditionalFormatting>
  <conditionalFormatting sqref="T714">
    <cfRule type="cellIs" dxfId="1826" priority="1819" operator="greaterThan">
      <formula>0</formula>
    </cfRule>
  </conditionalFormatting>
  <conditionalFormatting sqref="S714">
    <cfRule type="cellIs" dxfId="1825" priority="1818" operator="greaterThan">
      <formula>0</formula>
    </cfRule>
  </conditionalFormatting>
  <conditionalFormatting sqref="R994">
    <cfRule type="cellIs" dxfId="1824" priority="1817" operator="greaterThan">
      <formula>0.1</formula>
    </cfRule>
  </conditionalFormatting>
  <conditionalFormatting sqref="T994">
    <cfRule type="cellIs" dxfId="1823" priority="1816" operator="greaterThan">
      <formula>0</formula>
    </cfRule>
  </conditionalFormatting>
  <conditionalFormatting sqref="R995">
    <cfRule type="cellIs" dxfId="1822" priority="1815" operator="greaterThan">
      <formula>0.1</formula>
    </cfRule>
  </conditionalFormatting>
  <conditionalFormatting sqref="T995">
    <cfRule type="cellIs" dxfId="1821" priority="1814" operator="greaterThan">
      <formula>0</formula>
    </cfRule>
  </conditionalFormatting>
  <conditionalFormatting sqref="R10">
    <cfRule type="cellIs" dxfId="1820" priority="1813" operator="greaterThan">
      <formula>0.1</formula>
    </cfRule>
  </conditionalFormatting>
  <conditionalFormatting sqref="T10">
    <cfRule type="cellIs" dxfId="1819" priority="1812" operator="greaterThan">
      <formula>0</formula>
    </cfRule>
  </conditionalFormatting>
  <conditionalFormatting sqref="S10">
    <cfRule type="cellIs" dxfId="1818" priority="1811" operator="greaterThan">
      <formula>0</formula>
    </cfRule>
  </conditionalFormatting>
  <conditionalFormatting sqref="R628">
    <cfRule type="cellIs" dxfId="1817" priority="1810" operator="greaterThan">
      <formula>0.1</formula>
    </cfRule>
  </conditionalFormatting>
  <conditionalFormatting sqref="T628">
    <cfRule type="cellIs" dxfId="1816" priority="1809" operator="greaterThan">
      <formula>0</formula>
    </cfRule>
  </conditionalFormatting>
  <conditionalFormatting sqref="S628">
    <cfRule type="cellIs" dxfId="1815" priority="1808" operator="greaterThan">
      <formula>0</formula>
    </cfRule>
  </conditionalFormatting>
  <conditionalFormatting sqref="R260">
    <cfRule type="cellIs" dxfId="1814" priority="1807" operator="greaterThan">
      <formula>0.1</formula>
    </cfRule>
  </conditionalFormatting>
  <conditionalFormatting sqref="T260">
    <cfRule type="cellIs" dxfId="1813" priority="1806" operator="greaterThan">
      <formula>0</formula>
    </cfRule>
  </conditionalFormatting>
  <conditionalFormatting sqref="S260">
    <cfRule type="cellIs" dxfId="1812" priority="1805" operator="greaterThan">
      <formula>0</formula>
    </cfRule>
  </conditionalFormatting>
  <conditionalFormatting sqref="S880">
    <cfRule type="cellIs" dxfId="1811" priority="1804" operator="greaterThan">
      <formula>0</formula>
    </cfRule>
  </conditionalFormatting>
  <conditionalFormatting sqref="R880">
    <cfRule type="cellIs" dxfId="1810" priority="1803" operator="greaterThan">
      <formula>0.1</formula>
    </cfRule>
  </conditionalFormatting>
  <conditionalFormatting sqref="T880">
    <cfRule type="cellIs" dxfId="1809" priority="1802" operator="greaterThan">
      <formula>0</formula>
    </cfRule>
  </conditionalFormatting>
  <conditionalFormatting sqref="R284">
    <cfRule type="cellIs" dxfId="1808" priority="1801" operator="greaterThan">
      <formula>0.1</formula>
    </cfRule>
  </conditionalFormatting>
  <conditionalFormatting sqref="S284:T284">
    <cfRule type="cellIs" dxfId="1807" priority="1800" operator="greaterThan">
      <formula>0</formula>
    </cfRule>
  </conditionalFormatting>
  <conditionalFormatting sqref="R498">
    <cfRule type="cellIs" dxfId="1806" priority="1799" operator="greaterThan">
      <formula>0.1</formula>
    </cfRule>
  </conditionalFormatting>
  <conditionalFormatting sqref="T498">
    <cfRule type="cellIs" dxfId="1805" priority="1798" operator="greaterThan">
      <formula>0</formula>
    </cfRule>
  </conditionalFormatting>
  <conditionalFormatting sqref="S498">
    <cfRule type="cellIs" dxfId="1804" priority="1797" operator="greaterThan">
      <formula>0</formula>
    </cfRule>
  </conditionalFormatting>
  <conditionalFormatting sqref="R581">
    <cfRule type="cellIs" dxfId="1803" priority="1796" operator="greaterThan">
      <formula>0.1</formula>
    </cfRule>
  </conditionalFormatting>
  <conditionalFormatting sqref="T581">
    <cfRule type="cellIs" dxfId="1802" priority="1795" operator="greaterThan">
      <formula>0</formula>
    </cfRule>
  </conditionalFormatting>
  <conditionalFormatting sqref="S581">
    <cfRule type="cellIs" dxfId="1801" priority="1794" operator="greaterThan">
      <formula>0</formula>
    </cfRule>
  </conditionalFormatting>
  <conditionalFormatting sqref="R206">
    <cfRule type="cellIs" dxfId="1800" priority="1793" operator="greaterThan">
      <formula>0.1</formula>
    </cfRule>
  </conditionalFormatting>
  <conditionalFormatting sqref="T206">
    <cfRule type="cellIs" dxfId="1799" priority="1792" operator="greaterThan">
      <formula>0</formula>
    </cfRule>
  </conditionalFormatting>
  <conditionalFormatting sqref="S206">
    <cfRule type="cellIs" dxfId="1798" priority="1791" operator="greaterThan">
      <formula>0</formula>
    </cfRule>
  </conditionalFormatting>
  <conditionalFormatting sqref="R723">
    <cfRule type="cellIs" dxfId="1797" priority="1790" operator="greaterThan">
      <formula>0.1</formula>
    </cfRule>
  </conditionalFormatting>
  <conditionalFormatting sqref="T723">
    <cfRule type="cellIs" dxfId="1796" priority="1789" operator="greaterThan">
      <formula>0</formula>
    </cfRule>
  </conditionalFormatting>
  <conditionalFormatting sqref="S723">
    <cfRule type="cellIs" dxfId="1795" priority="1788" operator="greaterThan">
      <formula>0</formula>
    </cfRule>
  </conditionalFormatting>
  <conditionalFormatting sqref="R1094">
    <cfRule type="cellIs" dxfId="1794" priority="1787" operator="greaterThan">
      <formula>0.1</formula>
    </cfRule>
  </conditionalFormatting>
  <conditionalFormatting sqref="T1094">
    <cfRule type="cellIs" dxfId="1793" priority="1786" operator="greaterThan">
      <formula>0</formula>
    </cfRule>
  </conditionalFormatting>
  <conditionalFormatting sqref="S1094">
    <cfRule type="cellIs" dxfId="1792" priority="1785" operator="greaterThan">
      <formula>0</formula>
    </cfRule>
  </conditionalFormatting>
  <conditionalFormatting sqref="R737">
    <cfRule type="cellIs" dxfId="1791" priority="1784" operator="greaterThan">
      <formula>0.1</formula>
    </cfRule>
  </conditionalFormatting>
  <conditionalFormatting sqref="T737">
    <cfRule type="cellIs" dxfId="1790" priority="1783" operator="greaterThan">
      <formula>0</formula>
    </cfRule>
  </conditionalFormatting>
  <conditionalFormatting sqref="S737">
    <cfRule type="cellIs" dxfId="1789" priority="1782" operator="greaterThan">
      <formula>0</formula>
    </cfRule>
  </conditionalFormatting>
  <conditionalFormatting sqref="R509">
    <cfRule type="cellIs" dxfId="1788" priority="1781" operator="greaterThan">
      <formula>0.1</formula>
    </cfRule>
  </conditionalFormatting>
  <conditionalFormatting sqref="S509:T509">
    <cfRule type="cellIs" dxfId="1787" priority="1780" operator="greaterThan">
      <formula>0</formula>
    </cfRule>
  </conditionalFormatting>
  <conditionalFormatting sqref="R923">
    <cfRule type="cellIs" dxfId="1786" priority="1779" operator="greaterThan">
      <formula>0.1</formula>
    </cfRule>
  </conditionalFormatting>
  <conditionalFormatting sqref="T923">
    <cfRule type="cellIs" dxfId="1785" priority="1778" operator="greaterThan">
      <formula>0</formula>
    </cfRule>
  </conditionalFormatting>
  <conditionalFormatting sqref="S923">
    <cfRule type="cellIs" dxfId="1784" priority="1777" operator="greaterThan">
      <formula>0.1</formula>
    </cfRule>
  </conditionalFormatting>
  <conditionalFormatting sqref="R1101">
    <cfRule type="cellIs" dxfId="1783" priority="1776" operator="greaterThan">
      <formula>0.1</formula>
    </cfRule>
  </conditionalFormatting>
  <conditionalFormatting sqref="T1101">
    <cfRule type="cellIs" dxfId="1782" priority="1775" operator="greaterThan">
      <formula>0</formula>
    </cfRule>
  </conditionalFormatting>
  <conditionalFormatting sqref="S1101">
    <cfRule type="cellIs" dxfId="1781" priority="1774" operator="greaterThan">
      <formula>0</formula>
    </cfRule>
  </conditionalFormatting>
  <conditionalFormatting sqref="R711">
    <cfRule type="cellIs" dxfId="1780" priority="1773" operator="greaterThan">
      <formula>0.1</formula>
    </cfRule>
  </conditionalFormatting>
  <conditionalFormatting sqref="T711">
    <cfRule type="cellIs" dxfId="1779" priority="1772" operator="greaterThan">
      <formula>0</formula>
    </cfRule>
  </conditionalFormatting>
  <conditionalFormatting sqref="S711">
    <cfRule type="cellIs" dxfId="1778" priority="1771" operator="greaterThan">
      <formula>0</formula>
    </cfRule>
  </conditionalFormatting>
  <conditionalFormatting sqref="R207">
    <cfRule type="cellIs" dxfId="1777" priority="1770" operator="greaterThan">
      <formula>0.1</formula>
    </cfRule>
  </conditionalFormatting>
  <conditionalFormatting sqref="T207">
    <cfRule type="cellIs" dxfId="1776" priority="1769" operator="greaterThan">
      <formula>0</formula>
    </cfRule>
  </conditionalFormatting>
  <conditionalFormatting sqref="S207">
    <cfRule type="cellIs" dxfId="1775" priority="1768" operator="greaterThan">
      <formula>0</formula>
    </cfRule>
  </conditionalFormatting>
  <conditionalFormatting sqref="R208">
    <cfRule type="cellIs" dxfId="1774" priority="1767" operator="greaterThan">
      <formula>0.1</formula>
    </cfRule>
  </conditionalFormatting>
  <conditionalFormatting sqref="T208">
    <cfRule type="cellIs" dxfId="1773" priority="1766" operator="greaterThan">
      <formula>0</formula>
    </cfRule>
  </conditionalFormatting>
  <conditionalFormatting sqref="S208">
    <cfRule type="cellIs" dxfId="1772" priority="1765" operator="greaterThan">
      <formula>0</formula>
    </cfRule>
  </conditionalFormatting>
  <conditionalFormatting sqref="R452">
    <cfRule type="cellIs" dxfId="1771" priority="1764" operator="greaterThan">
      <formula>0.1</formula>
    </cfRule>
  </conditionalFormatting>
  <conditionalFormatting sqref="T452">
    <cfRule type="cellIs" dxfId="1770" priority="1763" operator="greaterThan">
      <formula>0</formula>
    </cfRule>
  </conditionalFormatting>
  <conditionalFormatting sqref="S452">
    <cfRule type="cellIs" dxfId="1769" priority="1762" operator="greaterThan">
      <formula>0</formula>
    </cfRule>
  </conditionalFormatting>
  <conditionalFormatting sqref="R233">
    <cfRule type="cellIs" dxfId="1768" priority="1761" operator="greaterThan">
      <formula>0.1</formula>
    </cfRule>
  </conditionalFormatting>
  <conditionalFormatting sqref="T233">
    <cfRule type="cellIs" dxfId="1767" priority="1760" operator="greaterThan">
      <formula>0</formula>
    </cfRule>
  </conditionalFormatting>
  <conditionalFormatting sqref="S233">
    <cfRule type="cellIs" dxfId="1766" priority="1759" operator="greaterThan">
      <formula>0</formula>
    </cfRule>
  </conditionalFormatting>
  <conditionalFormatting sqref="R998">
    <cfRule type="cellIs" dxfId="1765" priority="1758" operator="greaterThan">
      <formula>0.1</formula>
    </cfRule>
  </conditionalFormatting>
  <conditionalFormatting sqref="T998">
    <cfRule type="cellIs" dxfId="1764" priority="1757" operator="greaterThan">
      <formula>0</formula>
    </cfRule>
  </conditionalFormatting>
  <conditionalFormatting sqref="R999">
    <cfRule type="cellIs" dxfId="1763" priority="1756" operator="greaterThan">
      <formula>0.1</formula>
    </cfRule>
  </conditionalFormatting>
  <conditionalFormatting sqref="T999">
    <cfRule type="cellIs" dxfId="1762" priority="1755" operator="greaterThan">
      <formula>0</formula>
    </cfRule>
  </conditionalFormatting>
  <conditionalFormatting sqref="R307">
    <cfRule type="cellIs" dxfId="1761" priority="1754" operator="greaterThan">
      <formula>0.1</formula>
    </cfRule>
  </conditionalFormatting>
  <conditionalFormatting sqref="T307">
    <cfRule type="cellIs" dxfId="1760" priority="1753" operator="greaterThan">
      <formula>0</formula>
    </cfRule>
  </conditionalFormatting>
  <conditionalFormatting sqref="S307">
    <cfRule type="cellIs" dxfId="1759" priority="1752" operator="greaterThan">
      <formula>0</formula>
    </cfRule>
  </conditionalFormatting>
  <conditionalFormatting sqref="R688">
    <cfRule type="cellIs" dxfId="1758" priority="1751" operator="greaterThan">
      <formula>0.1</formula>
    </cfRule>
  </conditionalFormatting>
  <conditionalFormatting sqref="T688">
    <cfRule type="cellIs" dxfId="1757" priority="1750" operator="greaterThan">
      <formula>0</formula>
    </cfRule>
  </conditionalFormatting>
  <conditionalFormatting sqref="S688">
    <cfRule type="cellIs" dxfId="1756" priority="1749" operator="greaterThan">
      <formula>0.1</formula>
    </cfRule>
  </conditionalFormatting>
  <conditionalFormatting sqref="R987">
    <cfRule type="cellIs" dxfId="1755" priority="1748" operator="greaterThan">
      <formula>0.1</formula>
    </cfRule>
  </conditionalFormatting>
  <conditionalFormatting sqref="T987">
    <cfRule type="cellIs" dxfId="1754" priority="1747" operator="greaterThan">
      <formula>0</formula>
    </cfRule>
  </conditionalFormatting>
  <conditionalFormatting sqref="R989">
    <cfRule type="cellIs" dxfId="1753" priority="1746" operator="greaterThan">
      <formula>0.1</formula>
    </cfRule>
  </conditionalFormatting>
  <conditionalFormatting sqref="T989">
    <cfRule type="cellIs" dxfId="1752" priority="1745" operator="greaterThan">
      <formula>0</formula>
    </cfRule>
  </conditionalFormatting>
  <conditionalFormatting sqref="R540">
    <cfRule type="cellIs" dxfId="1751" priority="1744" operator="greaterThan">
      <formula>0.1</formula>
    </cfRule>
  </conditionalFormatting>
  <conditionalFormatting sqref="T540">
    <cfRule type="cellIs" dxfId="1750" priority="1743" operator="greaterThan">
      <formula>0</formula>
    </cfRule>
  </conditionalFormatting>
  <conditionalFormatting sqref="S540">
    <cfRule type="cellIs" dxfId="1749" priority="1742" operator="greaterThan">
      <formula>0</formula>
    </cfRule>
  </conditionalFormatting>
  <conditionalFormatting sqref="R1104">
    <cfRule type="cellIs" dxfId="1748" priority="1741" operator="greaterThan">
      <formula>0.1</formula>
    </cfRule>
  </conditionalFormatting>
  <conditionalFormatting sqref="T1104">
    <cfRule type="cellIs" dxfId="1747" priority="1740" operator="greaterThan">
      <formula>0</formula>
    </cfRule>
  </conditionalFormatting>
  <conditionalFormatting sqref="S1104">
    <cfRule type="cellIs" dxfId="1746" priority="1739" operator="greaterThan">
      <formula>0</formula>
    </cfRule>
  </conditionalFormatting>
  <conditionalFormatting sqref="R1024">
    <cfRule type="cellIs" dxfId="1745" priority="1738" operator="greaterThan">
      <formula>0.1</formula>
    </cfRule>
  </conditionalFormatting>
  <conditionalFormatting sqref="T1024">
    <cfRule type="cellIs" dxfId="1744" priority="1737" operator="greaterThan">
      <formula>0</formula>
    </cfRule>
  </conditionalFormatting>
  <conditionalFormatting sqref="R1023">
    <cfRule type="cellIs" dxfId="1743" priority="1736" operator="greaterThan">
      <formula>0.1</formula>
    </cfRule>
  </conditionalFormatting>
  <conditionalFormatting sqref="T1023">
    <cfRule type="cellIs" dxfId="1742" priority="1735" operator="greaterThan">
      <formula>0</formula>
    </cfRule>
  </conditionalFormatting>
  <conditionalFormatting sqref="R1020">
    <cfRule type="cellIs" dxfId="1741" priority="1734" operator="greaterThan">
      <formula>0.1</formula>
    </cfRule>
  </conditionalFormatting>
  <conditionalFormatting sqref="T1020">
    <cfRule type="cellIs" dxfId="1740" priority="1733" operator="greaterThan">
      <formula>0</formula>
    </cfRule>
  </conditionalFormatting>
  <conditionalFormatting sqref="R1021">
    <cfRule type="cellIs" dxfId="1739" priority="1732" operator="greaterThan">
      <formula>0.1</formula>
    </cfRule>
  </conditionalFormatting>
  <conditionalFormatting sqref="T1021">
    <cfRule type="cellIs" dxfId="1738" priority="1731" operator="greaterThan">
      <formula>0</formula>
    </cfRule>
  </conditionalFormatting>
  <conditionalFormatting sqref="R1025">
    <cfRule type="cellIs" dxfId="1737" priority="1730" operator="greaterThan">
      <formula>0.1</formula>
    </cfRule>
  </conditionalFormatting>
  <conditionalFormatting sqref="T1025">
    <cfRule type="cellIs" dxfId="1736" priority="1729" operator="greaterThan">
      <formula>0</formula>
    </cfRule>
  </conditionalFormatting>
  <conditionalFormatting sqref="R1087">
    <cfRule type="cellIs" dxfId="1735" priority="1728" operator="greaterThan">
      <formula>0.1</formula>
    </cfRule>
  </conditionalFormatting>
  <conditionalFormatting sqref="T1087">
    <cfRule type="cellIs" dxfId="1734" priority="1727" operator="greaterThan">
      <formula>0</formula>
    </cfRule>
  </conditionalFormatting>
  <conditionalFormatting sqref="S1087">
    <cfRule type="cellIs" dxfId="1733" priority="1726" operator="greaterThan">
      <formula>0.1</formula>
    </cfRule>
  </conditionalFormatting>
  <conditionalFormatting sqref="R1126">
    <cfRule type="cellIs" dxfId="1732" priority="1725" operator="greaterThan">
      <formula>0.1</formula>
    </cfRule>
  </conditionalFormatting>
  <conditionalFormatting sqref="T1126">
    <cfRule type="cellIs" dxfId="1731" priority="1724" operator="greaterThan">
      <formula>0</formula>
    </cfRule>
  </conditionalFormatting>
  <conditionalFormatting sqref="S1126">
    <cfRule type="cellIs" dxfId="1730" priority="1723" operator="greaterThan">
      <formula>0</formula>
    </cfRule>
  </conditionalFormatting>
  <conditionalFormatting sqref="R57">
    <cfRule type="cellIs" dxfId="1729" priority="1722" operator="greaterThan">
      <formula>0.1</formula>
    </cfRule>
  </conditionalFormatting>
  <conditionalFormatting sqref="T57">
    <cfRule type="cellIs" dxfId="1728" priority="1721" operator="greaterThan">
      <formula>0</formula>
    </cfRule>
  </conditionalFormatting>
  <conditionalFormatting sqref="S57">
    <cfRule type="cellIs" dxfId="1727" priority="1720" operator="greaterThan">
      <formula>0</formula>
    </cfRule>
  </conditionalFormatting>
  <conditionalFormatting sqref="R444">
    <cfRule type="cellIs" dxfId="1726" priority="1719" operator="greaterThan">
      <formula>0.1</formula>
    </cfRule>
  </conditionalFormatting>
  <conditionalFormatting sqref="S444:T444">
    <cfRule type="cellIs" dxfId="1725" priority="1718" operator="greaterThan">
      <formula>0</formula>
    </cfRule>
  </conditionalFormatting>
  <conditionalFormatting sqref="R1062">
    <cfRule type="cellIs" dxfId="1724" priority="1717" operator="greaterThan">
      <formula>0.1</formula>
    </cfRule>
  </conditionalFormatting>
  <conditionalFormatting sqref="T1062">
    <cfRule type="cellIs" dxfId="1723" priority="1716" operator="greaterThan">
      <formula>0</formula>
    </cfRule>
  </conditionalFormatting>
  <conditionalFormatting sqref="S1062">
    <cfRule type="cellIs" dxfId="1722" priority="1715" operator="greaterThan">
      <formula>0.1</formula>
    </cfRule>
  </conditionalFormatting>
  <conditionalFormatting sqref="R545">
    <cfRule type="cellIs" dxfId="1721" priority="1714" operator="greaterThan">
      <formula>0.1</formula>
    </cfRule>
  </conditionalFormatting>
  <conditionalFormatting sqref="S545">
    <cfRule type="cellIs" dxfId="1720" priority="1712" operator="greaterThan">
      <formula>0</formula>
    </cfRule>
  </conditionalFormatting>
  <conditionalFormatting sqref="T545">
    <cfRule type="cellIs" dxfId="1719" priority="1713" operator="greaterThan">
      <formula>0</formula>
    </cfRule>
  </conditionalFormatting>
  <conditionalFormatting sqref="S1065">
    <cfRule type="cellIs" dxfId="1718" priority="1711" operator="greaterThan">
      <formula>0.1</formula>
    </cfRule>
  </conditionalFormatting>
  <conditionalFormatting sqref="R1065">
    <cfRule type="cellIs" dxfId="1717" priority="1710" operator="greaterThan">
      <formula>0.1</formula>
    </cfRule>
  </conditionalFormatting>
  <conditionalFormatting sqref="T1065">
    <cfRule type="cellIs" dxfId="1716" priority="1709" operator="greaterThan">
      <formula>0</formula>
    </cfRule>
  </conditionalFormatting>
  <conditionalFormatting sqref="S1066">
    <cfRule type="cellIs" dxfId="1715" priority="1708" operator="greaterThan">
      <formula>0.1</formula>
    </cfRule>
  </conditionalFormatting>
  <conditionalFormatting sqref="R1066">
    <cfRule type="cellIs" dxfId="1714" priority="1707" operator="greaterThan">
      <formula>0.1</formula>
    </cfRule>
  </conditionalFormatting>
  <conditionalFormatting sqref="T1066">
    <cfRule type="cellIs" dxfId="1713" priority="1706" operator="greaterThan">
      <formula>0</formula>
    </cfRule>
  </conditionalFormatting>
  <conditionalFormatting sqref="S1067">
    <cfRule type="cellIs" dxfId="1712" priority="1705" operator="greaterThan">
      <formula>0.1</formula>
    </cfRule>
  </conditionalFormatting>
  <conditionalFormatting sqref="R1067">
    <cfRule type="cellIs" dxfId="1711" priority="1704" operator="greaterThan">
      <formula>0.1</formula>
    </cfRule>
  </conditionalFormatting>
  <conditionalFormatting sqref="T1067">
    <cfRule type="cellIs" dxfId="1710" priority="1703" operator="greaterThan">
      <formula>0</formula>
    </cfRule>
  </conditionalFormatting>
  <conditionalFormatting sqref="R752">
    <cfRule type="cellIs" dxfId="1709" priority="1702" operator="greaterThan">
      <formula>0.1</formula>
    </cfRule>
  </conditionalFormatting>
  <conditionalFormatting sqref="S752:T752">
    <cfRule type="cellIs" dxfId="1708" priority="1701" operator="greaterThan">
      <formula>0</formula>
    </cfRule>
  </conditionalFormatting>
  <conditionalFormatting sqref="R899">
    <cfRule type="cellIs" dxfId="1707" priority="1700" operator="greaterThan">
      <formula>0.1</formula>
    </cfRule>
  </conditionalFormatting>
  <conditionalFormatting sqref="T899">
    <cfRule type="cellIs" dxfId="1706" priority="1699" operator="greaterThan">
      <formula>0</formula>
    </cfRule>
  </conditionalFormatting>
  <conditionalFormatting sqref="S899">
    <cfRule type="cellIs" dxfId="1705" priority="1698" operator="greaterThan">
      <formula>0</formula>
    </cfRule>
  </conditionalFormatting>
  <conditionalFormatting sqref="R1106">
    <cfRule type="cellIs" dxfId="1704" priority="1697" operator="greaterThan">
      <formula>0.1</formula>
    </cfRule>
  </conditionalFormatting>
  <conditionalFormatting sqref="T1106">
    <cfRule type="cellIs" dxfId="1703" priority="1696" operator="greaterThan">
      <formula>0</formula>
    </cfRule>
  </conditionalFormatting>
  <conditionalFormatting sqref="S1106">
    <cfRule type="cellIs" dxfId="1702" priority="1695" operator="greaterThan">
      <formula>0</formula>
    </cfRule>
  </conditionalFormatting>
  <conditionalFormatting sqref="R925">
    <cfRule type="cellIs" dxfId="1701" priority="1694" operator="greaterThan">
      <formula>0.1</formula>
    </cfRule>
  </conditionalFormatting>
  <conditionalFormatting sqref="T925">
    <cfRule type="cellIs" dxfId="1700" priority="1693" operator="greaterThan">
      <formula>0</formula>
    </cfRule>
  </conditionalFormatting>
  <conditionalFormatting sqref="S925">
    <cfRule type="cellIs" dxfId="1699" priority="1692" operator="greaterThan">
      <formula>0.1</formula>
    </cfRule>
  </conditionalFormatting>
  <conditionalFormatting sqref="R553">
    <cfRule type="cellIs" dxfId="1698" priority="1691" operator="greaterThan">
      <formula>0.1</formula>
    </cfRule>
  </conditionalFormatting>
  <conditionalFormatting sqref="S553">
    <cfRule type="cellIs" dxfId="1697" priority="1689" operator="greaterThan">
      <formula>0</formula>
    </cfRule>
  </conditionalFormatting>
  <conditionalFormatting sqref="T553">
    <cfRule type="cellIs" dxfId="1696" priority="1690" operator="greaterThan">
      <formula>0</formula>
    </cfRule>
  </conditionalFormatting>
  <conditionalFormatting sqref="R554">
    <cfRule type="cellIs" dxfId="1695" priority="1688" operator="greaterThan">
      <formula>0.1</formula>
    </cfRule>
  </conditionalFormatting>
  <conditionalFormatting sqref="S554">
    <cfRule type="cellIs" dxfId="1694" priority="1686" operator="greaterThan">
      <formula>0</formula>
    </cfRule>
  </conditionalFormatting>
  <conditionalFormatting sqref="T554">
    <cfRule type="cellIs" dxfId="1693" priority="1687" operator="greaterThan">
      <formula>0</formula>
    </cfRule>
  </conditionalFormatting>
  <conditionalFormatting sqref="R555">
    <cfRule type="cellIs" dxfId="1692" priority="1685" operator="greaterThan">
      <formula>0.1</formula>
    </cfRule>
  </conditionalFormatting>
  <conditionalFormatting sqref="S555">
    <cfRule type="cellIs" dxfId="1691" priority="1683" operator="greaterThan">
      <formula>0</formula>
    </cfRule>
  </conditionalFormatting>
  <conditionalFormatting sqref="T555">
    <cfRule type="cellIs" dxfId="1690" priority="1684" operator="greaterThan">
      <formula>0</formula>
    </cfRule>
  </conditionalFormatting>
  <conditionalFormatting sqref="R556">
    <cfRule type="cellIs" dxfId="1689" priority="1682" operator="greaterThan">
      <formula>0.1</formula>
    </cfRule>
  </conditionalFormatting>
  <conditionalFormatting sqref="S556">
    <cfRule type="cellIs" dxfId="1688" priority="1680" operator="greaterThan">
      <formula>0</formula>
    </cfRule>
  </conditionalFormatting>
  <conditionalFormatting sqref="T556">
    <cfRule type="cellIs" dxfId="1687" priority="1681" operator="greaterThan">
      <formula>0</formula>
    </cfRule>
  </conditionalFormatting>
  <conditionalFormatting sqref="R557">
    <cfRule type="cellIs" dxfId="1686" priority="1679" operator="greaterThan">
      <formula>0.1</formula>
    </cfRule>
  </conditionalFormatting>
  <conditionalFormatting sqref="S557">
    <cfRule type="cellIs" dxfId="1685" priority="1677" operator="greaterThan">
      <formula>0</formula>
    </cfRule>
  </conditionalFormatting>
  <conditionalFormatting sqref="T557">
    <cfRule type="cellIs" dxfId="1684" priority="1678" operator="greaterThan">
      <formula>0</formula>
    </cfRule>
  </conditionalFormatting>
  <conditionalFormatting sqref="R558">
    <cfRule type="cellIs" dxfId="1683" priority="1676" operator="greaterThan">
      <formula>0.1</formula>
    </cfRule>
  </conditionalFormatting>
  <conditionalFormatting sqref="S558">
    <cfRule type="cellIs" dxfId="1682" priority="1674" operator="greaterThan">
      <formula>0</formula>
    </cfRule>
  </conditionalFormatting>
  <conditionalFormatting sqref="T558">
    <cfRule type="cellIs" dxfId="1681" priority="1675" operator="greaterThan">
      <formula>0</formula>
    </cfRule>
  </conditionalFormatting>
  <conditionalFormatting sqref="R466">
    <cfRule type="cellIs" dxfId="1680" priority="1673" operator="greaterThan">
      <formula>0.1</formula>
    </cfRule>
  </conditionalFormatting>
  <conditionalFormatting sqref="T466">
    <cfRule type="cellIs" dxfId="1679" priority="1672" operator="greaterThan">
      <formula>0</formula>
    </cfRule>
  </conditionalFormatting>
  <conditionalFormatting sqref="S466">
    <cfRule type="cellIs" dxfId="1678" priority="1671" operator="greaterThan">
      <formula>0</formula>
    </cfRule>
  </conditionalFormatting>
  <conditionalFormatting sqref="R465">
    <cfRule type="cellIs" dxfId="1677" priority="1670" operator="greaterThan">
      <formula>0.1</formula>
    </cfRule>
  </conditionalFormatting>
  <conditionalFormatting sqref="T465">
    <cfRule type="cellIs" dxfId="1676" priority="1669" operator="greaterThan">
      <formula>0</formula>
    </cfRule>
  </conditionalFormatting>
  <conditionalFormatting sqref="S465">
    <cfRule type="cellIs" dxfId="1675" priority="1668" operator="greaterThan">
      <formula>0</formula>
    </cfRule>
  </conditionalFormatting>
  <conditionalFormatting sqref="R559">
    <cfRule type="cellIs" dxfId="1674" priority="1667" operator="greaterThan">
      <formula>0.1</formula>
    </cfRule>
  </conditionalFormatting>
  <conditionalFormatting sqref="S559">
    <cfRule type="cellIs" dxfId="1673" priority="1665" operator="greaterThan">
      <formula>0</formula>
    </cfRule>
  </conditionalFormatting>
  <conditionalFormatting sqref="T559">
    <cfRule type="cellIs" dxfId="1672" priority="1666" operator="greaterThan">
      <formula>0</formula>
    </cfRule>
  </conditionalFormatting>
  <conditionalFormatting sqref="R560">
    <cfRule type="cellIs" dxfId="1671" priority="1664" operator="greaterThan">
      <formula>0.1</formula>
    </cfRule>
  </conditionalFormatting>
  <conditionalFormatting sqref="S560">
    <cfRule type="cellIs" dxfId="1670" priority="1662" operator="greaterThan">
      <formula>0</formula>
    </cfRule>
  </conditionalFormatting>
  <conditionalFormatting sqref="T560">
    <cfRule type="cellIs" dxfId="1669" priority="1663" operator="greaterThan">
      <formula>0</formula>
    </cfRule>
  </conditionalFormatting>
  <conditionalFormatting sqref="R48">
    <cfRule type="cellIs" dxfId="1668" priority="1661" operator="greaterThan">
      <formula>0.1</formula>
    </cfRule>
  </conditionalFormatting>
  <conditionalFormatting sqref="T48">
    <cfRule type="cellIs" dxfId="1667" priority="1660" operator="greaterThan">
      <formula>0</formula>
    </cfRule>
  </conditionalFormatting>
  <conditionalFormatting sqref="S48">
    <cfRule type="cellIs" dxfId="1666" priority="1659" operator="greaterThan">
      <formula>0</formula>
    </cfRule>
  </conditionalFormatting>
  <conditionalFormatting sqref="R49">
    <cfRule type="cellIs" dxfId="1665" priority="1658" operator="greaterThan">
      <formula>0.1</formula>
    </cfRule>
  </conditionalFormatting>
  <conditionalFormatting sqref="T49">
    <cfRule type="cellIs" dxfId="1664" priority="1657" operator="greaterThan">
      <formula>0</formula>
    </cfRule>
  </conditionalFormatting>
  <conditionalFormatting sqref="S49">
    <cfRule type="cellIs" dxfId="1663" priority="1656" operator="greaterThan">
      <formula>0</formula>
    </cfRule>
  </conditionalFormatting>
  <conditionalFormatting sqref="R50">
    <cfRule type="cellIs" dxfId="1662" priority="1655" operator="greaterThan">
      <formula>0.1</formula>
    </cfRule>
  </conditionalFormatting>
  <conditionalFormatting sqref="T50">
    <cfRule type="cellIs" dxfId="1661" priority="1654" operator="greaterThan">
      <formula>0</formula>
    </cfRule>
  </conditionalFormatting>
  <conditionalFormatting sqref="S50">
    <cfRule type="cellIs" dxfId="1660" priority="1653" operator="greaterThan">
      <formula>0</formula>
    </cfRule>
  </conditionalFormatting>
  <conditionalFormatting sqref="R51">
    <cfRule type="cellIs" dxfId="1659" priority="1652" operator="greaterThan">
      <formula>0.1</formula>
    </cfRule>
  </conditionalFormatting>
  <conditionalFormatting sqref="T51">
    <cfRule type="cellIs" dxfId="1658" priority="1651" operator="greaterThan">
      <formula>0</formula>
    </cfRule>
  </conditionalFormatting>
  <conditionalFormatting sqref="S51">
    <cfRule type="cellIs" dxfId="1657" priority="1650" operator="greaterThan">
      <formula>0</formula>
    </cfRule>
  </conditionalFormatting>
  <conditionalFormatting sqref="R52">
    <cfRule type="cellIs" dxfId="1656" priority="1649" operator="greaterThan">
      <formula>0.1</formula>
    </cfRule>
  </conditionalFormatting>
  <conditionalFormatting sqref="T52">
    <cfRule type="cellIs" dxfId="1655" priority="1648" operator="greaterThan">
      <formula>0</formula>
    </cfRule>
  </conditionalFormatting>
  <conditionalFormatting sqref="S52">
    <cfRule type="cellIs" dxfId="1654" priority="1647" operator="greaterThan">
      <formula>0</formula>
    </cfRule>
  </conditionalFormatting>
  <conditionalFormatting sqref="R53">
    <cfRule type="cellIs" dxfId="1653" priority="1646" operator="greaterThan">
      <formula>0.1</formula>
    </cfRule>
  </conditionalFormatting>
  <conditionalFormatting sqref="T53">
    <cfRule type="cellIs" dxfId="1652" priority="1645" operator="greaterThan">
      <formula>0</formula>
    </cfRule>
  </conditionalFormatting>
  <conditionalFormatting sqref="S53">
    <cfRule type="cellIs" dxfId="1651" priority="1644" operator="greaterThan">
      <formula>0</formula>
    </cfRule>
  </conditionalFormatting>
  <conditionalFormatting sqref="R54">
    <cfRule type="cellIs" dxfId="1650" priority="1643" operator="greaterThan">
      <formula>0.1</formula>
    </cfRule>
  </conditionalFormatting>
  <conditionalFormatting sqref="T54">
    <cfRule type="cellIs" dxfId="1649" priority="1642" operator="greaterThan">
      <formula>0</formula>
    </cfRule>
  </conditionalFormatting>
  <conditionalFormatting sqref="S54">
    <cfRule type="cellIs" dxfId="1648" priority="1641" operator="greaterThan">
      <formula>0</formula>
    </cfRule>
  </conditionalFormatting>
  <conditionalFormatting sqref="R55">
    <cfRule type="cellIs" dxfId="1647" priority="1640" operator="greaterThan">
      <formula>0.1</formula>
    </cfRule>
  </conditionalFormatting>
  <conditionalFormatting sqref="T55">
    <cfRule type="cellIs" dxfId="1646" priority="1639" operator="greaterThan">
      <formula>0</formula>
    </cfRule>
  </conditionalFormatting>
  <conditionalFormatting sqref="S55">
    <cfRule type="cellIs" dxfId="1645" priority="1638" operator="greaterThan">
      <formula>0</formula>
    </cfRule>
  </conditionalFormatting>
  <conditionalFormatting sqref="R177">
    <cfRule type="cellIs" dxfId="1644" priority="1637" operator="greaterThan">
      <formula>0.1</formula>
    </cfRule>
  </conditionalFormatting>
  <conditionalFormatting sqref="T177">
    <cfRule type="cellIs" dxfId="1643" priority="1636" operator="greaterThan">
      <formula>0</formula>
    </cfRule>
  </conditionalFormatting>
  <conditionalFormatting sqref="S177">
    <cfRule type="cellIs" dxfId="1642" priority="1635" operator="greaterThan">
      <formula>0.1</formula>
    </cfRule>
  </conditionalFormatting>
  <conditionalFormatting sqref="R80">
    <cfRule type="cellIs" dxfId="1641" priority="1634" operator="greaterThan">
      <formula>0.1</formula>
    </cfRule>
  </conditionalFormatting>
  <conditionalFormatting sqref="T80">
    <cfRule type="cellIs" dxfId="1640" priority="1633" operator="greaterThan">
      <formula>0</formula>
    </cfRule>
  </conditionalFormatting>
  <conditionalFormatting sqref="S80">
    <cfRule type="cellIs" dxfId="1639" priority="1632" operator="greaterThan">
      <formula>0</formula>
    </cfRule>
  </conditionalFormatting>
  <conditionalFormatting sqref="R655">
    <cfRule type="cellIs" dxfId="1638" priority="1631" operator="greaterThan">
      <formula>0.1</formula>
    </cfRule>
  </conditionalFormatting>
  <conditionalFormatting sqref="T655">
    <cfRule type="cellIs" dxfId="1637" priority="1630" operator="greaterThan">
      <formula>0</formula>
    </cfRule>
  </conditionalFormatting>
  <conditionalFormatting sqref="S655">
    <cfRule type="cellIs" dxfId="1636" priority="1629" operator="greaterThan">
      <formula>0</formula>
    </cfRule>
  </conditionalFormatting>
  <conditionalFormatting sqref="R656">
    <cfRule type="cellIs" dxfId="1635" priority="1628" operator="greaterThan">
      <formula>0.1</formula>
    </cfRule>
  </conditionalFormatting>
  <conditionalFormatting sqref="T656">
    <cfRule type="cellIs" dxfId="1634" priority="1627" operator="greaterThan">
      <formula>0</formula>
    </cfRule>
  </conditionalFormatting>
  <conditionalFormatting sqref="S656">
    <cfRule type="cellIs" dxfId="1633" priority="1626" operator="greaterThan">
      <formula>0</formula>
    </cfRule>
  </conditionalFormatting>
  <conditionalFormatting sqref="R515">
    <cfRule type="cellIs" dxfId="1632" priority="1625" operator="greaterThan">
      <formula>0.1</formula>
    </cfRule>
  </conditionalFormatting>
  <conditionalFormatting sqref="S515">
    <cfRule type="cellIs" dxfId="1631" priority="1623" operator="greaterThan">
      <formula>0</formula>
    </cfRule>
  </conditionalFormatting>
  <conditionalFormatting sqref="T515">
    <cfRule type="cellIs" dxfId="1630" priority="1624" operator="greaterThan">
      <formula>0</formula>
    </cfRule>
  </conditionalFormatting>
  <conditionalFormatting sqref="R657">
    <cfRule type="cellIs" dxfId="1629" priority="1622" operator="greaterThan">
      <formula>0.1</formula>
    </cfRule>
  </conditionalFormatting>
  <conditionalFormatting sqref="T657">
    <cfRule type="cellIs" dxfId="1628" priority="1621" operator="greaterThan">
      <formula>0</formula>
    </cfRule>
  </conditionalFormatting>
  <conditionalFormatting sqref="S657">
    <cfRule type="cellIs" dxfId="1627" priority="1620" operator="greaterThan">
      <formula>0</formula>
    </cfRule>
  </conditionalFormatting>
  <conditionalFormatting sqref="R1129">
    <cfRule type="cellIs" dxfId="1626" priority="1619" operator="greaterThan">
      <formula>0.1</formula>
    </cfRule>
  </conditionalFormatting>
  <conditionalFormatting sqref="T1129">
    <cfRule type="cellIs" dxfId="1625" priority="1618" operator="greaterThan">
      <formula>0</formula>
    </cfRule>
  </conditionalFormatting>
  <conditionalFormatting sqref="S1129">
    <cfRule type="cellIs" dxfId="1624" priority="1617" operator="greaterThan">
      <formula>0</formula>
    </cfRule>
  </conditionalFormatting>
  <conditionalFormatting sqref="R1130">
    <cfRule type="cellIs" dxfId="1623" priority="1616" operator="greaterThan">
      <formula>0.1</formula>
    </cfRule>
  </conditionalFormatting>
  <conditionalFormatting sqref="T1130">
    <cfRule type="cellIs" dxfId="1622" priority="1615" operator="greaterThan">
      <formula>0</formula>
    </cfRule>
  </conditionalFormatting>
  <conditionalFormatting sqref="S1130">
    <cfRule type="cellIs" dxfId="1621" priority="1614" operator="greaterThan">
      <formula>0</formula>
    </cfRule>
  </conditionalFormatting>
  <conditionalFormatting sqref="R687">
    <cfRule type="cellIs" dxfId="1620" priority="1613" operator="greaterThan">
      <formula>0.1</formula>
    </cfRule>
  </conditionalFormatting>
  <conditionalFormatting sqref="T687">
    <cfRule type="cellIs" dxfId="1619" priority="1612" operator="greaterThan">
      <formula>0</formula>
    </cfRule>
  </conditionalFormatting>
  <conditionalFormatting sqref="S687">
    <cfRule type="cellIs" dxfId="1618" priority="1611" operator="greaterThan">
      <formula>0.1</formula>
    </cfRule>
  </conditionalFormatting>
  <conditionalFormatting sqref="S398">
    <cfRule type="cellIs" dxfId="1617" priority="1608" operator="greaterThan">
      <formula>0</formula>
    </cfRule>
  </conditionalFormatting>
  <conditionalFormatting sqref="R398">
    <cfRule type="cellIs" dxfId="1616" priority="1610" operator="greaterThan">
      <formula>0.1</formula>
    </cfRule>
  </conditionalFormatting>
  <conditionalFormatting sqref="T398">
    <cfRule type="cellIs" dxfId="1615" priority="1609" operator="greaterThan">
      <formula>0</formula>
    </cfRule>
  </conditionalFormatting>
  <conditionalFormatting sqref="S396">
    <cfRule type="cellIs" dxfId="1614" priority="1605" operator="greaterThan">
      <formula>0</formula>
    </cfRule>
  </conditionalFormatting>
  <conditionalFormatting sqref="R396">
    <cfRule type="cellIs" dxfId="1613" priority="1607" operator="greaterThan">
      <formula>0.1</formula>
    </cfRule>
  </conditionalFormatting>
  <conditionalFormatting sqref="T396">
    <cfRule type="cellIs" dxfId="1612" priority="1606" operator="greaterThan">
      <formula>0</formula>
    </cfRule>
  </conditionalFormatting>
  <conditionalFormatting sqref="R1099">
    <cfRule type="cellIs" dxfId="1611" priority="1604" operator="greaterThan">
      <formula>0.1</formula>
    </cfRule>
  </conditionalFormatting>
  <conditionalFormatting sqref="T1099">
    <cfRule type="cellIs" dxfId="1610" priority="1603" operator="greaterThan">
      <formula>0</formula>
    </cfRule>
  </conditionalFormatting>
  <conditionalFormatting sqref="S1099">
    <cfRule type="cellIs" dxfId="1609" priority="1602" operator="greaterThan">
      <formula>0</formula>
    </cfRule>
  </conditionalFormatting>
  <conditionalFormatting sqref="R249">
    <cfRule type="cellIs" dxfId="1608" priority="1601" operator="greaterThan">
      <formula>0.1</formula>
    </cfRule>
  </conditionalFormatting>
  <conditionalFormatting sqref="T249">
    <cfRule type="cellIs" dxfId="1607" priority="1600" operator="greaterThan">
      <formula>0</formula>
    </cfRule>
  </conditionalFormatting>
  <conditionalFormatting sqref="S249">
    <cfRule type="cellIs" dxfId="1606" priority="1599" operator="greaterThan">
      <formula>0</formula>
    </cfRule>
  </conditionalFormatting>
  <conditionalFormatting sqref="R250">
    <cfRule type="cellIs" dxfId="1605" priority="1598" operator="greaterThan">
      <formula>0.1</formula>
    </cfRule>
  </conditionalFormatting>
  <conditionalFormatting sqref="T250">
    <cfRule type="cellIs" dxfId="1604" priority="1597" operator="greaterThan">
      <formula>0</formula>
    </cfRule>
  </conditionalFormatting>
  <conditionalFormatting sqref="S250">
    <cfRule type="cellIs" dxfId="1603" priority="1596" operator="greaterThan">
      <formula>0</formula>
    </cfRule>
  </conditionalFormatting>
  <conditionalFormatting sqref="R748">
    <cfRule type="cellIs" dxfId="1602" priority="1595" operator="greaterThan">
      <formula>0.1</formula>
    </cfRule>
  </conditionalFormatting>
  <conditionalFormatting sqref="T748">
    <cfRule type="cellIs" dxfId="1601" priority="1594" operator="greaterThan">
      <formula>0</formula>
    </cfRule>
  </conditionalFormatting>
  <conditionalFormatting sqref="S748">
    <cfRule type="cellIs" dxfId="1600" priority="1593" operator="greaterThan">
      <formula>0</formula>
    </cfRule>
  </conditionalFormatting>
  <conditionalFormatting sqref="R954:S954">
    <cfRule type="cellIs" dxfId="1599" priority="1592" operator="greaterThan">
      <formula>0.1</formula>
    </cfRule>
  </conditionalFormatting>
  <conditionalFormatting sqref="T954">
    <cfRule type="cellIs" dxfId="1598" priority="1591" operator="greaterThan">
      <formula>0</formula>
    </cfRule>
  </conditionalFormatting>
  <conditionalFormatting sqref="R982">
    <cfRule type="cellIs" dxfId="1597" priority="1590" operator="greaterThan">
      <formula>0.1</formula>
    </cfRule>
  </conditionalFormatting>
  <conditionalFormatting sqref="T982">
    <cfRule type="cellIs" dxfId="1596" priority="1589" operator="greaterThan">
      <formula>0</formula>
    </cfRule>
  </conditionalFormatting>
  <conditionalFormatting sqref="S982">
    <cfRule type="cellIs" dxfId="1595" priority="1588" operator="greaterThan">
      <formula>0.1</formula>
    </cfRule>
  </conditionalFormatting>
  <conditionalFormatting sqref="R983">
    <cfRule type="cellIs" dxfId="1594" priority="1587" operator="greaterThan">
      <formula>0.1</formula>
    </cfRule>
  </conditionalFormatting>
  <conditionalFormatting sqref="T983">
    <cfRule type="cellIs" dxfId="1593" priority="1586" operator="greaterThan">
      <formula>0</formula>
    </cfRule>
  </conditionalFormatting>
  <conditionalFormatting sqref="S983">
    <cfRule type="cellIs" dxfId="1592" priority="1585" operator="greaterThan">
      <formula>0.1</formula>
    </cfRule>
  </conditionalFormatting>
  <conditionalFormatting sqref="R13">
    <cfRule type="cellIs" dxfId="1591" priority="1584" operator="greaterThan">
      <formula>0.1</formula>
    </cfRule>
  </conditionalFormatting>
  <conditionalFormatting sqref="T13">
    <cfRule type="cellIs" dxfId="1590" priority="1583" operator="greaterThan">
      <formula>0</formula>
    </cfRule>
  </conditionalFormatting>
  <conditionalFormatting sqref="S13">
    <cfRule type="cellIs" dxfId="1589" priority="1582" operator="greaterThan">
      <formula>0</formula>
    </cfRule>
  </conditionalFormatting>
  <conditionalFormatting sqref="R447">
    <cfRule type="cellIs" dxfId="1588" priority="1581" operator="greaterThan">
      <formula>0.1</formula>
    </cfRule>
  </conditionalFormatting>
  <conditionalFormatting sqref="T447">
    <cfRule type="cellIs" dxfId="1587" priority="1580" operator="greaterThan">
      <formula>0</formula>
    </cfRule>
  </conditionalFormatting>
  <conditionalFormatting sqref="S447">
    <cfRule type="cellIs" dxfId="1586" priority="1579" operator="greaterThan">
      <formula>0</formula>
    </cfRule>
  </conditionalFormatting>
  <conditionalFormatting sqref="R353">
    <cfRule type="cellIs" dxfId="1585" priority="1578" operator="greaterThan">
      <formula>0.1</formula>
    </cfRule>
  </conditionalFormatting>
  <conditionalFormatting sqref="T353">
    <cfRule type="cellIs" dxfId="1584" priority="1577" operator="greaterThan">
      <formula>0</formula>
    </cfRule>
  </conditionalFormatting>
  <conditionalFormatting sqref="S353">
    <cfRule type="cellIs" dxfId="1583" priority="1576" operator="greaterThan">
      <formula>0</formula>
    </cfRule>
  </conditionalFormatting>
  <conditionalFormatting sqref="R712">
    <cfRule type="cellIs" dxfId="1582" priority="1575" operator="greaterThan">
      <formula>0.1</formula>
    </cfRule>
  </conditionalFormatting>
  <conditionalFormatting sqref="T712">
    <cfRule type="cellIs" dxfId="1581" priority="1574" operator="greaterThan">
      <formula>0</formula>
    </cfRule>
  </conditionalFormatting>
  <conditionalFormatting sqref="S712">
    <cfRule type="cellIs" dxfId="1580" priority="1573" operator="greaterThan">
      <formula>0</formula>
    </cfRule>
  </conditionalFormatting>
  <conditionalFormatting sqref="R427">
    <cfRule type="cellIs" dxfId="1579" priority="1572" operator="greaterThan">
      <formula>0.1</formula>
    </cfRule>
  </conditionalFormatting>
  <conditionalFormatting sqref="T427">
    <cfRule type="cellIs" dxfId="1578" priority="1571" operator="greaterThan">
      <formula>0</formula>
    </cfRule>
  </conditionalFormatting>
  <conditionalFormatting sqref="S427">
    <cfRule type="cellIs" dxfId="1577" priority="1570" operator="greaterThan">
      <formula>0</formula>
    </cfRule>
  </conditionalFormatting>
  <conditionalFormatting sqref="R1015">
    <cfRule type="cellIs" dxfId="1576" priority="1569" operator="greaterThan">
      <formula>0.1</formula>
    </cfRule>
  </conditionalFormatting>
  <conditionalFormatting sqref="T1015">
    <cfRule type="cellIs" dxfId="1575" priority="1568" operator="greaterThan">
      <formula>0</formula>
    </cfRule>
  </conditionalFormatting>
  <conditionalFormatting sqref="R1016">
    <cfRule type="cellIs" dxfId="1574" priority="1567" operator="greaterThan">
      <formula>0.1</formula>
    </cfRule>
  </conditionalFormatting>
  <conditionalFormatting sqref="T1016">
    <cfRule type="cellIs" dxfId="1573" priority="1566" operator="greaterThan">
      <formula>0</formula>
    </cfRule>
  </conditionalFormatting>
  <conditionalFormatting sqref="R1017">
    <cfRule type="cellIs" dxfId="1572" priority="1565" operator="greaterThan">
      <formula>0.1</formula>
    </cfRule>
  </conditionalFormatting>
  <conditionalFormatting sqref="T1017">
    <cfRule type="cellIs" dxfId="1571" priority="1564" operator="greaterThan">
      <formula>0</formula>
    </cfRule>
  </conditionalFormatting>
  <conditionalFormatting sqref="T1127">
    <cfRule type="cellIs" dxfId="1570" priority="1562" operator="greaterThan">
      <formula>0</formula>
    </cfRule>
  </conditionalFormatting>
  <conditionalFormatting sqref="R1127">
    <cfRule type="cellIs" dxfId="1569" priority="1563" operator="greaterThan">
      <formula>0.1</formula>
    </cfRule>
  </conditionalFormatting>
  <conditionalFormatting sqref="S1127">
    <cfRule type="cellIs" dxfId="1568" priority="1561" operator="greaterThan">
      <formula>0</formula>
    </cfRule>
  </conditionalFormatting>
  <conditionalFormatting sqref="R262">
    <cfRule type="cellIs" dxfId="1567" priority="1560" operator="greaterThan">
      <formula>0.1</formula>
    </cfRule>
  </conditionalFormatting>
  <conditionalFormatting sqref="T262">
    <cfRule type="cellIs" dxfId="1566" priority="1559" operator="greaterThan">
      <formula>0</formula>
    </cfRule>
  </conditionalFormatting>
  <conditionalFormatting sqref="S262">
    <cfRule type="cellIs" dxfId="1565" priority="1558" operator="greaterThan">
      <formula>0</formula>
    </cfRule>
  </conditionalFormatting>
  <conditionalFormatting sqref="R261">
    <cfRule type="cellIs" dxfId="1564" priority="1557" operator="greaterThan">
      <formula>0.1</formula>
    </cfRule>
  </conditionalFormatting>
  <conditionalFormatting sqref="T261">
    <cfRule type="cellIs" dxfId="1563" priority="1556" operator="greaterThan">
      <formula>0</formula>
    </cfRule>
  </conditionalFormatting>
  <conditionalFormatting sqref="S261">
    <cfRule type="cellIs" dxfId="1562" priority="1555" operator="greaterThan">
      <formula>0</formula>
    </cfRule>
  </conditionalFormatting>
  <conditionalFormatting sqref="R263">
    <cfRule type="cellIs" dxfId="1561" priority="1554" operator="greaterThan">
      <formula>0.1</formula>
    </cfRule>
  </conditionalFormatting>
  <conditionalFormatting sqref="T263">
    <cfRule type="cellIs" dxfId="1560" priority="1553" operator="greaterThan">
      <formula>0</formula>
    </cfRule>
  </conditionalFormatting>
  <conditionalFormatting sqref="S263">
    <cfRule type="cellIs" dxfId="1559" priority="1552" operator="greaterThan">
      <formula>0</formula>
    </cfRule>
  </conditionalFormatting>
  <conditionalFormatting sqref="R35">
    <cfRule type="cellIs" dxfId="1558" priority="1551" operator="greaterThan">
      <formula>0.1</formula>
    </cfRule>
  </conditionalFormatting>
  <conditionalFormatting sqref="T35">
    <cfRule type="cellIs" dxfId="1557" priority="1550" operator="greaterThan">
      <formula>0</formula>
    </cfRule>
  </conditionalFormatting>
  <conditionalFormatting sqref="S35">
    <cfRule type="cellIs" dxfId="1556" priority="1549" operator="greaterThan">
      <formula>0</formula>
    </cfRule>
  </conditionalFormatting>
  <conditionalFormatting sqref="R189">
    <cfRule type="cellIs" dxfId="1555" priority="1548" operator="greaterThan">
      <formula>0.1</formula>
    </cfRule>
  </conditionalFormatting>
  <conditionalFormatting sqref="T189">
    <cfRule type="cellIs" dxfId="1554" priority="1547" operator="greaterThan">
      <formula>0</formula>
    </cfRule>
  </conditionalFormatting>
  <conditionalFormatting sqref="S189">
    <cfRule type="cellIs" dxfId="1553" priority="1546" operator="greaterThan">
      <formula>0</formula>
    </cfRule>
  </conditionalFormatting>
  <conditionalFormatting sqref="R749">
    <cfRule type="cellIs" dxfId="1552" priority="1545" operator="greaterThan">
      <formula>0.1</formula>
    </cfRule>
  </conditionalFormatting>
  <conditionalFormatting sqref="T749">
    <cfRule type="cellIs" dxfId="1551" priority="1544" operator="greaterThan">
      <formula>0</formula>
    </cfRule>
  </conditionalFormatting>
  <conditionalFormatting sqref="S749">
    <cfRule type="cellIs" dxfId="1550" priority="1543" operator="greaterThan">
      <formula>0</formula>
    </cfRule>
  </conditionalFormatting>
  <conditionalFormatting sqref="R738">
    <cfRule type="cellIs" dxfId="1549" priority="1542" operator="greaterThan">
      <formula>0.1</formula>
    </cfRule>
  </conditionalFormatting>
  <conditionalFormatting sqref="T738">
    <cfRule type="cellIs" dxfId="1548" priority="1541" operator="greaterThan">
      <formula>0</formula>
    </cfRule>
  </conditionalFormatting>
  <conditionalFormatting sqref="S738">
    <cfRule type="cellIs" dxfId="1547" priority="1540" operator="greaterThan">
      <formula>0</formula>
    </cfRule>
  </conditionalFormatting>
  <conditionalFormatting sqref="R968">
    <cfRule type="cellIs" dxfId="1546" priority="1539" operator="greaterThan">
      <formula>0.1</formula>
    </cfRule>
  </conditionalFormatting>
  <conditionalFormatting sqref="T968">
    <cfRule type="cellIs" dxfId="1545" priority="1538" operator="greaterThan">
      <formula>0</formula>
    </cfRule>
  </conditionalFormatting>
  <conditionalFormatting sqref="S968">
    <cfRule type="cellIs" dxfId="1544" priority="1537" operator="greaterThan">
      <formula>0.1</formula>
    </cfRule>
  </conditionalFormatting>
  <conditionalFormatting sqref="R36">
    <cfRule type="cellIs" dxfId="1543" priority="1536" operator="greaterThan">
      <formula>0.1</formula>
    </cfRule>
  </conditionalFormatting>
  <conditionalFormatting sqref="T36">
    <cfRule type="cellIs" dxfId="1542" priority="1535" operator="greaterThan">
      <formula>0</formula>
    </cfRule>
  </conditionalFormatting>
  <conditionalFormatting sqref="S36">
    <cfRule type="cellIs" dxfId="1541" priority="1534" operator="greaterThan">
      <formula>0</formula>
    </cfRule>
  </conditionalFormatting>
  <conditionalFormatting sqref="R37">
    <cfRule type="cellIs" dxfId="1540" priority="1533" operator="greaterThan">
      <formula>0.1</formula>
    </cfRule>
  </conditionalFormatting>
  <conditionalFormatting sqref="T37">
    <cfRule type="cellIs" dxfId="1539" priority="1532" operator="greaterThan">
      <formula>0</formula>
    </cfRule>
  </conditionalFormatting>
  <conditionalFormatting sqref="S37">
    <cfRule type="cellIs" dxfId="1538" priority="1531" operator="greaterThan">
      <formula>0</formula>
    </cfRule>
  </conditionalFormatting>
  <conditionalFormatting sqref="R1086">
    <cfRule type="cellIs" dxfId="1537" priority="1530" operator="greaterThan">
      <formula>0.1</formula>
    </cfRule>
  </conditionalFormatting>
  <conditionalFormatting sqref="T1086">
    <cfRule type="cellIs" dxfId="1536" priority="1529" operator="greaterThan">
      <formula>0</formula>
    </cfRule>
  </conditionalFormatting>
  <conditionalFormatting sqref="S1086">
    <cfRule type="cellIs" dxfId="1535" priority="1528" operator="greaterThan">
      <formula>0.1</formula>
    </cfRule>
  </conditionalFormatting>
  <conditionalFormatting sqref="R757">
    <cfRule type="cellIs" dxfId="1534" priority="1527" operator="greaterThan">
      <formula>0.1</formula>
    </cfRule>
  </conditionalFormatting>
  <conditionalFormatting sqref="T757">
    <cfRule type="cellIs" dxfId="1533" priority="1526" operator="greaterThan">
      <formula>0</formula>
    </cfRule>
  </conditionalFormatting>
  <conditionalFormatting sqref="S757">
    <cfRule type="cellIs" dxfId="1532" priority="1525" operator="greaterThan">
      <formula>0.1</formula>
    </cfRule>
  </conditionalFormatting>
  <conditionalFormatting sqref="R758">
    <cfRule type="cellIs" dxfId="1531" priority="1524" operator="greaterThan">
      <formula>0.1</formula>
    </cfRule>
  </conditionalFormatting>
  <conditionalFormatting sqref="T758">
    <cfRule type="cellIs" dxfId="1530" priority="1523" operator="greaterThan">
      <formula>0</formula>
    </cfRule>
  </conditionalFormatting>
  <conditionalFormatting sqref="S758">
    <cfRule type="cellIs" dxfId="1529" priority="1522" operator="greaterThan">
      <formula>0.1</formula>
    </cfRule>
  </conditionalFormatting>
  <conditionalFormatting sqref="R759">
    <cfRule type="cellIs" dxfId="1528" priority="1521" operator="greaterThan">
      <formula>0.1</formula>
    </cfRule>
  </conditionalFormatting>
  <conditionalFormatting sqref="T759">
    <cfRule type="cellIs" dxfId="1527" priority="1520" operator="greaterThan">
      <formula>0</formula>
    </cfRule>
  </conditionalFormatting>
  <conditionalFormatting sqref="S759">
    <cfRule type="cellIs" dxfId="1526" priority="1519" operator="greaterThan">
      <formula>0.1</formula>
    </cfRule>
  </conditionalFormatting>
  <conditionalFormatting sqref="R1085">
    <cfRule type="cellIs" dxfId="1525" priority="1518" operator="greaterThan">
      <formula>0.1</formula>
    </cfRule>
  </conditionalFormatting>
  <conditionalFormatting sqref="T1085">
    <cfRule type="cellIs" dxfId="1524" priority="1517" operator="greaterThan">
      <formula>0</formula>
    </cfRule>
  </conditionalFormatting>
  <conditionalFormatting sqref="S1085">
    <cfRule type="cellIs" dxfId="1523" priority="1516" operator="greaterThan">
      <formula>0.1</formula>
    </cfRule>
  </conditionalFormatting>
  <conditionalFormatting sqref="R179">
    <cfRule type="cellIs" dxfId="1522" priority="1515" operator="greaterThan">
      <formula>0.1</formula>
    </cfRule>
  </conditionalFormatting>
  <conditionalFormatting sqref="T179">
    <cfRule type="cellIs" dxfId="1521" priority="1514" operator="greaterThan">
      <formula>0</formula>
    </cfRule>
  </conditionalFormatting>
  <conditionalFormatting sqref="S179">
    <cfRule type="cellIs" dxfId="1520" priority="1513" operator="greaterThan">
      <formula>0</formula>
    </cfRule>
  </conditionalFormatting>
  <conditionalFormatting sqref="R34">
    <cfRule type="cellIs" dxfId="1519" priority="1512" operator="greaterThan">
      <formula>0.1</formula>
    </cfRule>
  </conditionalFormatting>
  <conditionalFormatting sqref="S34">
    <cfRule type="cellIs" dxfId="1518" priority="1510" operator="greaterThan">
      <formula>0</formula>
    </cfRule>
  </conditionalFormatting>
  <conditionalFormatting sqref="T34">
    <cfRule type="cellIs" dxfId="1517" priority="1511" operator="greaterThan">
      <formula>0</formula>
    </cfRule>
  </conditionalFormatting>
  <conditionalFormatting sqref="R423">
    <cfRule type="cellIs" dxfId="1516" priority="1509" operator="greaterThan">
      <formula>0.1</formula>
    </cfRule>
  </conditionalFormatting>
  <conditionalFormatting sqref="T423">
    <cfRule type="cellIs" dxfId="1515" priority="1508" operator="greaterThan">
      <formula>0</formula>
    </cfRule>
  </conditionalFormatting>
  <conditionalFormatting sqref="S423">
    <cfRule type="cellIs" dxfId="1514" priority="1507" operator="greaterThan">
      <formula>0</formula>
    </cfRule>
  </conditionalFormatting>
  <conditionalFormatting sqref="R716">
    <cfRule type="cellIs" dxfId="1513" priority="1506" operator="greaterThan">
      <formula>0.1</formula>
    </cfRule>
  </conditionalFormatting>
  <conditionalFormatting sqref="T716">
    <cfRule type="cellIs" dxfId="1512" priority="1505" operator="greaterThan">
      <formula>0</formula>
    </cfRule>
  </conditionalFormatting>
  <conditionalFormatting sqref="S716">
    <cfRule type="cellIs" dxfId="1511" priority="1504" operator="greaterThan">
      <formula>0</formula>
    </cfRule>
  </conditionalFormatting>
  <conditionalFormatting sqref="R906">
    <cfRule type="cellIs" dxfId="1510" priority="1503" operator="greaterThan">
      <formula>0.1</formula>
    </cfRule>
  </conditionalFormatting>
  <conditionalFormatting sqref="T906">
    <cfRule type="cellIs" dxfId="1509" priority="1502" operator="greaterThan">
      <formula>0</formula>
    </cfRule>
  </conditionalFormatting>
  <conditionalFormatting sqref="S906">
    <cfRule type="cellIs" dxfId="1508" priority="1501" operator="greaterThan">
      <formula>0</formula>
    </cfRule>
  </conditionalFormatting>
  <conditionalFormatting sqref="S585">
    <cfRule type="cellIs" dxfId="1507" priority="1498" operator="greaterThan">
      <formula>0</formula>
    </cfRule>
  </conditionalFormatting>
  <conditionalFormatting sqref="R585">
    <cfRule type="cellIs" dxfId="1506" priority="1500" operator="greaterThan">
      <formula>0.1</formula>
    </cfRule>
  </conditionalFormatting>
  <conditionalFormatting sqref="T585">
    <cfRule type="cellIs" dxfId="1505" priority="1499" operator="greaterThan">
      <formula>0</formula>
    </cfRule>
  </conditionalFormatting>
  <conditionalFormatting sqref="R818">
    <cfRule type="cellIs" dxfId="1504" priority="1497" operator="greaterThan">
      <formula>0.1</formula>
    </cfRule>
  </conditionalFormatting>
  <conditionalFormatting sqref="T818">
    <cfRule type="cellIs" dxfId="1503" priority="1496" operator="greaterThan">
      <formula>0</formula>
    </cfRule>
  </conditionalFormatting>
  <conditionalFormatting sqref="S818">
    <cfRule type="cellIs" dxfId="1502" priority="1495" operator="greaterThan">
      <formula>0</formula>
    </cfRule>
  </conditionalFormatting>
  <conditionalFormatting sqref="S826">
    <cfRule type="cellIs" dxfId="1501" priority="1494" operator="greaterThan">
      <formula>0</formula>
    </cfRule>
  </conditionalFormatting>
  <conditionalFormatting sqref="R827:R829">
    <cfRule type="cellIs" dxfId="1500" priority="1493" operator="greaterThan">
      <formula>0.1</formula>
    </cfRule>
  </conditionalFormatting>
  <conditionalFormatting sqref="T827:T829">
    <cfRule type="cellIs" dxfId="1499" priority="1492" operator="greaterThan">
      <formula>0</formula>
    </cfRule>
  </conditionalFormatting>
  <conditionalFormatting sqref="S827:S829">
    <cfRule type="cellIs" dxfId="1498" priority="1491" operator="greaterThan">
      <formula>0</formula>
    </cfRule>
  </conditionalFormatting>
  <conditionalFormatting sqref="R830:R831">
    <cfRule type="cellIs" dxfId="1497" priority="1490" operator="greaterThan">
      <formula>0.1</formula>
    </cfRule>
  </conditionalFormatting>
  <conditionalFormatting sqref="T830:T831">
    <cfRule type="cellIs" dxfId="1496" priority="1489" operator="greaterThan">
      <formula>0</formula>
    </cfRule>
  </conditionalFormatting>
  <conditionalFormatting sqref="S830">
    <cfRule type="cellIs" dxfId="1495" priority="1488" operator="greaterThan">
      <formula>0</formula>
    </cfRule>
  </conditionalFormatting>
  <conditionalFormatting sqref="S831">
    <cfRule type="cellIs" dxfId="1494" priority="1487" operator="greaterThan">
      <formula>0</formula>
    </cfRule>
  </conditionalFormatting>
  <conditionalFormatting sqref="R832:R834">
    <cfRule type="cellIs" dxfId="1493" priority="1486" operator="greaterThan">
      <formula>0.1</formula>
    </cfRule>
  </conditionalFormatting>
  <conditionalFormatting sqref="T832:T834">
    <cfRule type="cellIs" dxfId="1492" priority="1485" operator="greaterThan">
      <formula>0</formula>
    </cfRule>
  </conditionalFormatting>
  <conditionalFormatting sqref="S832:S834">
    <cfRule type="cellIs" dxfId="1491" priority="1484" operator="greaterThan">
      <formula>0</formula>
    </cfRule>
  </conditionalFormatting>
  <conditionalFormatting sqref="R838:R840">
    <cfRule type="cellIs" dxfId="1490" priority="1483" operator="greaterThan">
      <formula>0.1</formula>
    </cfRule>
  </conditionalFormatting>
  <conditionalFormatting sqref="T838:T840">
    <cfRule type="cellIs" dxfId="1489" priority="1482" operator="greaterThan">
      <formula>0</formula>
    </cfRule>
  </conditionalFormatting>
  <conditionalFormatting sqref="S838:S840">
    <cfRule type="cellIs" dxfId="1488" priority="1481" operator="greaterThan">
      <formula>0.1</formula>
    </cfRule>
  </conditionalFormatting>
  <conditionalFormatting sqref="R841">
    <cfRule type="cellIs" dxfId="1487" priority="1480" operator="greaterThan">
      <formula>0.1</formula>
    </cfRule>
  </conditionalFormatting>
  <conditionalFormatting sqref="T841">
    <cfRule type="cellIs" dxfId="1486" priority="1479" operator="greaterThan">
      <formula>0</formula>
    </cfRule>
  </conditionalFormatting>
  <conditionalFormatting sqref="S841">
    <cfRule type="cellIs" dxfId="1485" priority="1478" operator="greaterThan">
      <formula>0.1</formula>
    </cfRule>
  </conditionalFormatting>
  <conditionalFormatting sqref="R842:R843">
    <cfRule type="cellIs" dxfId="1484" priority="1477" operator="greaterThan">
      <formula>0.1</formula>
    </cfRule>
  </conditionalFormatting>
  <conditionalFormatting sqref="T842:T843">
    <cfRule type="cellIs" dxfId="1483" priority="1476" operator="greaterThan">
      <formula>0</formula>
    </cfRule>
  </conditionalFormatting>
  <conditionalFormatting sqref="S842:S843">
    <cfRule type="cellIs" dxfId="1482" priority="1475" operator="greaterThan">
      <formula>0.1</formula>
    </cfRule>
  </conditionalFormatting>
  <conditionalFormatting sqref="R844:R846">
    <cfRule type="cellIs" dxfId="1481" priority="1474" operator="greaterThan">
      <formula>0.1</formula>
    </cfRule>
  </conditionalFormatting>
  <conditionalFormatting sqref="T844:T846">
    <cfRule type="cellIs" dxfId="1480" priority="1473" operator="greaterThan">
      <formula>0</formula>
    </cfRule>
  </conditionalFormatting>
  <conditionalFormatting sqref="S844:S846">
    <cfRule type="cellIs" dxfId="1479" priority="1472" operator="greaterThan">
      <formula>0.1</formula>
    </cfRule>
  </conditionalFormatting>
  <conditionalFormatting sqref="R850:R852">
    <cfRule type="cellIs" dxfId="1478" priority="1471" operator="greaterThan">
      <formula>0.1</formula>
    </cfRule>
  </conditionalFormatting>
  <conditionalFormatting sqref="T850:T852">
    <cfRule type="cellIs" dxfId="1477" priority="1470" operator="greaterThan">
      <formula>0</formula>
    </cfRule>
  </conditionalFormatting>
  <conditionalFormatting sqref="S850:S852">
    <cfRule type="cellIs" dxfId="1476" priority="1469" operator="greaterThan">
      <formula>0</formula>
    </cfRule>
  </conditionalFormatting>
  <conditionalFormatting sqref="R853:R855">
    <cfRule type="cellIs" dxfId="1475" priority="1468" operator="greaterThan">
      <formula>0.1</formula>
    </cfRule>
  </conditionalFormatting>
  <conditionalFormatting sqref="T853:T855">
    <cfRule type="cellIs" dxfId="1474" priority="1467" operator="greaterThan">
      <formula>0</formula>
    </cfRule>
  </conditionalFormatting>
  <conditionalFormatting sqref="S853:S855">
    <cfRule type="cellIs" dxfId="1473" priority="1466" operator="greaterThan">
      <formula>0</formula>
    </cfRule>
  </conditionalFormatting>
  <conditionalFormatting sqref="R856:R858">
    <cfRule type="cellIs" dxfId="1472" priority="1465" operator="greaterThan">
      <formula>0.1</formula>
    </cfRule>
  </conditionalFormatting>
  <conditionalFormatting sqref="T856:T858">
    <cfRule type="cellIs" dxfId="1471" priority="1464" operator="greaterThan">
      <formula>0</formula>
    </cfRule>
  </conditionalFormatting>
  <conditionalFormatting sqref="S856:S858">
    <cfRule type="cellIs" dxfId="1470" priority="1463" operator="greaterThan">
      <formula>0</formula>
    </cfRule>
  </conditionalFormatting>
  <conditionalFormatting sqref="S864 R864:R865">
    <cfRule type="cellIs" dxfId="1469" priority="1462" operator="greaterThan">
      <formula>0.1</formula>
    </cfRule>
  </conditionalFormatting>
  <conditionalFormatting sqref="T864:T865">
    <cfRule type="cellIs" dxfId="1468" priority="1461" operator="greaterThan">
      <formula>0</formula>
    </cfRule>
  </conditionalFormatting>
  <conditionalFormatting sqref="S865">
    <cfRule type="cellIs" dxfId="1467" priority="1460" operator="greaterThan">
      <formula>0.1</formula>
    </cfRule>
  </conditionalFormatting>
  <conditionalFormatting sqref="R866:R868">
    <cfRule type="cellIs" dxfId="1466" priority="1459" operator="greaterThan">
      <formula>0.1</formula>
    </cfRule>
  </conditionalFormatting>
  <conditionalFormatting sqref="T866:T868">
    <cfRule type="cellIs" dxfId="1465" priority="1458" operator="greaterThan">
      <formula>0</formula>
    </cfRule>
  </conditionalFormatting>
  <conditionalFormatting sqref="S866:S868">
    <cfRule type="cellIs" dxfId="1464" priority="1457" operator="greaterThan">
      <formula>0.1</formula>
    </cfRule>
  </conditionalFormatting>
  <conditionalFormatting sqref="R869:R870">
    <cfRule type="cellIs" dxfId="1463" priority="1456" operator="greaterThan">
      <formula>0.1</formula>
    </cfRule>
  </conditionalFormatting>
  <conditionalFormatting sqref="T869:T870">
    <cfRule type="cellIs" dxfId="1462" priority="1455" operator="greaterThan">
      <formula>0</formula>
    </cfRule>
  </conditionalFormatting>
  <conditionalFormatting sqref="S869:S870">
    <cfRule type="cellIs" dxfId="1461" priority="1454" operator="greaterThan">
      <formula>0.1</formula>
    </cfRule>
  </conditionalFormatting>
  <conditionalFormatting sqref="R1738">
    <cfRule type="cellIs" dxfId="1460" priority="1453" operator="greaterThan">
      <formula>0.1</formula>
    </cfRule>
  </conditionalFormatting>
  <conditionalFormatting sqref="S1738:T1738">
    <cfRule type="cellIs" dxfId="1459" priority="1452" operator="greaterThan">
      <formula>0</formula>
    </cfRule>
  </conditionalFormatting>
  <conditionalFormatting sqref="R1739">
    <cfRule type="cellIs" dxfId="1458" priority="1451" operator="greaterThan">
      <formula>0.1</formula>
    </cfRule>
  </conditionalFormatting>
  <conditionalFormatting sqref="S1739:T1739">
    <cfRule type="cellIs" dxfId="1457" priority="1450" operator="greaterThan">
      <formula>0</formula>
    </cfRule>
  </conditionalFormatting>
  <conditionalFormatting sqref="R1740">
    <cfRule type="cellIs" dxfId="1456" priority="1449" operator="greaterThan">
      <formula>0.1</formula>
    </cfRule>
  </conditionalFormatting>
  <conditionalFormatting sqref="S1740:T1740">
    <cfRule type="cellIs" dxfId="1455" priority="1448" operator="greaterThan">
      <formula>0</formula>
    </cfRule>
  </conditionalFormatting>
  <conditionalFormatting sqref="R1741">
    <cfRule type="cellIs" dxfId="1454" priority="1447" operator="greaterThan">
      <formula>0.1</formula>
    </cfRule>
  </conditionalFormatting>
  <conditionalFormatting sqref="S1741:T1741">
    <cfRule type="cellIs" dxfId="1453" priority="1446" operator="greaterThan">
      <formula>0</formula>
    </cfRule>
  </conditionalFormatting>
  <conditionalFormatting sqref="R1742">
    <cfRule type="cellIs" dxfId="1452" priority="1445" operator="greaterThan">
      <formula>0.1</formula>
    </cfRule>
  </conditionalFormatting>
  <conditionalFormatting sqref="S1742:T1742">
    <cfRule type="cellIs" dxfId="1451" priority="1444" operator="greaterThan">
      <formula>0</formula>
    </cfRule>
  </conditionalFormatting>
  <conditionalFormatting sqref="R1743">
    <cfRule type="cellIs" dxfId="1450" priority="1443" operator="greaterThan">
      <formula>0.1</formula>
    </cfRule>
  </conditionalFormatting>
  <conditionalFormatting sqref="S1743:T1743">
    <cfRule type="cellIs" dxfId="1449" priority="1442" operator="greaterThan">
      <formula>0</formula>
    </cfRule>
  </conditionalFormatting>
  <conditionalFormatting sqref="R1744">
    <cfRule type="cellIs" dxfId="1448" priority="1441" operator="greaterThan">
      <formula>0.1</formula>
    </cfRule>
  </conditionalFormatting>
  <conditionalFormatting sqref="S1744:T1744">
    <cfRule type="cellIs" dxfId="1447" priority="1440" operator="greaterThan">
      <formula>0</formula>
    </cfRule>
  </conditionalFormatting>
  <conditionalFormatting sqref="R1745:R1746">
    <cfRule type="cellIs" dxfId="1446" priority="1439" operator="greaterThan">
      <formula>0.1</formula>
    </cfRule>
  </conditionalFormatting>
  <conditionalFormatting sqref="S1745:T1746">
    <cfRule type="cellIs" dxfId="1445" priority="1438" operator="greaterThan">
      <formula>0</formula>
    </cfRule>
  </conditionalFormatting>
  <conditionalFormatting sqref="R1147:R1149">
    <cfRule type="cellIs" dxfId="1444" priority="1437" operator="greaterThan">
      <formula>0.1</formula>
    </cfRule>
  </conditionalFormatting>
  <conditionalFormatting sqref="S1147:T1149">
    <cfRule type="cellIs" dxfId="1443" priority="1436" operator="greaterThan">
      <formula>0</formula>
    </cfRule>
  </conditionalFormatting>
  <conditionalFormatting sqref="R1150:R1152">
    <cfRule type="cellIs" dxfId="1442" priority="1435" operator="greaterThan">
      <formula>0.1</formula>
    </cfRule>
  </conditionalFormatting>
  <conditionalFormatting sqref="S1150:T1152">
    <cfRule type="cellIs" dxfId="1441" priority="1434" operator="greaterThan">
      <formula>0</formula>
    </cfRule>
  </conditionalFormatting>
  <conditionalFormatting sqref="R1153:R1155">
    <cfRule type="cellIs" dxfId="1440" priority="1433" operator="greaterThan">
      <formula>0.1</formula>
    </cfRule>
  </conditionalFormatting>
  <conditionalFormatting sqref="S1153:T1155">
    <cfRule type="cellIs" dxfId="1439" priority="1432" operator="greaterThan">
      <formula>0</formula>
    </cfRule>
  </conditionalFormatting>
  <conditionalFormatting sqref="R1156:R1158">
    <cfRule type="cellIs" dxfId="1438" priority="1431" operator="greaterThan">
      <formula>0.1</formula>
    </cfRule>
  </conditionalFormatting>
  <conditionalFormatting sqref="S1156:T1158">
    <cfRule type="cellIs" dxfId="1437" priority="1430" operator="greaterThan">
      <formula>0</formula>
    </cfRule>
  </conditionalFormatting>
  <conditionalFormatting sqref="R1159:R1161">
    <cfRule type="cellIs" dxfId="1436" priority="1429" operator="greaterThan">
      <formula>0.1</formula>
    </cfRule>
  </conditionalFormatting>
  <conditionalFormatting sqref="S1159:T1161">
    <cfRule type="cellIs" dxfId="1435" priority="1428" operator="greaterThan">
      <formula>0</formula>
    </cfRule>
  </conditionalFormatting>
  <conditionalFormatting sqref="R1162:R1164">
    <cfRule type="cellIs" dxfId="1434" priority="1427" operator="greaterThan">
      <formula>0.1</formula>
    </cfRule>
  </conditionalFormatting>
  <conditionalFormatting sqref="S1162:T1164">
    <cfRule type="cellIs" dxfId="1433" priority="1426" operator="greaterThan">
      <formula>0</formula>
    </cfRule>
  </conditionalFormatting>
  <conditionalFormatting sqref="R1165:R1167">
    <cfRule type="cellIs" dxfId="1432" priority="1425" operator="greaterThan">
      <formula>0.1</formula>
    </cfRule>
  </conditionalFormatting>
  <conditionalFormatting sqref="S1165:T1167">
    <cfRule type="cellIs" dxfId="1431" priority="1424" operator="greaterThan">
      <formula>0</formula>
    </cfRule>
  </conditionalFormatting>
  <conditionalFormatting sqref="R1168:R1170">
    <cfRule type="cellIs" dxfId="1430" priority="1423" operator="greaterThan">
      <formula>0.1</formula>
    </cfRule>
  </conditionalFormatting>
  <conditionalFormatting sqref="S1168:T1170">
    <cfRule type="cellIs" dxfId="1429" priority="1422" operator="greaterThan">
      <formula>0</formula>
    </cfRule>
  </conditionalFormatting>
  <conditionalFormatting sqref="R1733">
    <cfRule type="cellIs" dxfId="1428" priority="1421" operator="greaterThan">
      <formula>0.1</formula>
    </cfRule>
  </conditionalFormatting>
  <conditionalFormatting sqref="S1733:T1733">
    <cfRule type="cellIs" dxfId="1427" priority="1420" operator="greaterThan">
      <formula>0</formula>
    </cfRule>
  </conditionalFormatting>
  <conditionalFormatting sqref="R1754">
    <cfRule type="cellIs" dxfId="1426" priority="1405" operator="greaterThan">
      <formula>0.1</formula>
    </cfRule>
  </conditionalFormatting>
  <conditionalFormatting sqref="S1754:T1754">
    <cfRule type="cellIs" dxfId="1425" priority="1404" operator="greaterThan">
      <formula>0</formula>
    </cfRule>
  </conditionalFormatting>
  <conditionalFormatting sqref="R1755">
    <cfRule type="cellIs" dxfId="1424" priority="1403" operator="greaterThan">
      <formula>0.1</formula>
    </cfRule>
  </conditionalFormatting>
  <conditionalFormatting sqref="S1755:T1755">
    <cfRule type="cellIs" dxfId="1423" priority="1402" operator="greaterThan">
      <formula>0</formula>
    </cfRule>
  </conditionalFormatting>
  <conditionalFormatting sqref="R1756">
    <cfRule type="cellIs" dxfId="1422" priority="1401" operator="greaterThan">
      <formula>0.1</formula>
    </cfRule>
  </conditionalFormatting>
  <conditionalFormatting sqref="S1756:T1756">
    <cfRule type="cellIs" dxfId="1421" priority="1400" operator="greaterThan">
      <formula>0</formula>
    </cfRule>
  </conditionalFormatting>
  <conditionalFormatting sqref="R1757">
    <cfRule type="cellIs" dxfId="1420" priority="1399" operator="greaterThan">
      <formula>0.1</formula>
    </cfRule>
  </conditionalFormatting>
  <conditionalFormatting sqref="S1757:T1757">
    <cfRule type="cellIs" dxfId="1419" priority="1398" operator="greaterThan">
      <formula>0</formula>
    </cfRule>
  </conditionalFormatting>
  <conditionalFormatting sqref="R1758:R1759">
    <cfRule type="cellIs" dxfId="1418" priority="1397" operator="greaterThan">
      <formula>0.1</formula>
    </cfRule>
  </conditionalFormatting>
  <conditionalFormatting sqref="S1758:T1759">
    <cfRule type="cellIs" dxfId="1417" priority="1396" operator="greaterThan">
      <formula>0</formula>
    </cfRule>
  </conditionalFormatting>
  <conditionalFormatting sqref="R1760">
    <cfRule type="cellIs" dxfId="1416" priority="1395" operator="greaterThan">
      <formula>0.1</formula>
    </cfRule>
  </conditionalFormatting>
  <conditionalFormatting sqref="S1760:T1760">
    <cfRule type="cellIs" dxfId="1415" priority="1394" operator="greaterThan">
      <formula>0</formula>
    </cfRule>
  </conditionalFormatting>
  <conditionalFormatting sqref="R1761">
    <cfRule type="cellIs" dxfId="1414" priority="1393" operator="greaterThan">
      <formula>0.1</formula>
    </cfRule>
  </conditionalFormatting>
  <conditionalFormatting sqref="S1761:T1761">
    <cfRule type="cellIs" dxfId="1413" priority="1392" operator="greaterThan">
      <formula>0</formula>
    </cfRule>
  </conditionalFormatting>
  <conditionalFormatting sqref="R1762">
    <cfRule type="cellIs" dxfId="1412" priority="1391" operator="greaterThan">
      <formula>0.1</formula>
    </cfRule>
  </conditionalFormatting>
  <conditionalFormatting sqref="S1762:T1762">
    <cfRule type="cellIs" dxfId="1411" priority="1390" operator="greaterThan">
      <formula>0</formula>
    </cfRule>
  </conditionalFormatting>
  <conditionalFormatting sqref="R1747">
    <cfRule type="cellIs" dxfId="1410" priority="1419" operator="greaterThan">
      <formula>0.1</formula>
    </cfRule>
  </conditionalFormatting>
  <conditionalFormatting sqref="S1747:T1747">
    <cfRule type="cellIs" dxfId="1409" priority="1418" operator="greaterThan">
      <formula>0</formula>
    </cfRule>
  </conditionalFormatting>
  <conditionalFormatting sqref="R1750">
    <cfRule type="cellIs" dxfId="1408" priority="1413" operator="greaterThan">
      <formula>0.1</formula>
    </cfRule>
  </conditionalFormatting>
  <conditionalFormatting sqref="S1750:T1750">
    <cfRule type="cellIs" dxfId="1407" priority="1412" operator="greaterThan">
      <formula>0</formula>
    </cfRule>
  </conditionalFormatting>
  <conditionalFormatting sqref="R1748">
    <cfRule type="cellIs" dxfId="1406" priority="1417" operator="greaterThan">
      <formula>0.1</formula>
    </cfRule>
  </conditionalFormatting>
  <conditionalFormatting sqref="S1748:T1748">
    <cfRule type="cellIs" dxfId="1405" priority="1416" operator="greaterThan">
      <formula>0</formula>
    </cfRule>
  </conditionalFormatting>
  <conditionalFormatting sqref="R1749">
    <cfRule type="cellIs" dxfId="1404" priority="1415" operator="greaterThan">
      <formula>0.1</formula>
    </cfRule>
  </conditionalFormatting>
  <conditionalFormatting sqref="S1749:T1749">
    <cfRule type="cellIs" dxfId="1403" priority="1414" operator="greaterThan">
      <formula>0</formula>
    </cfRule>
  </conditionalFormatting>
  <conditionalFormatting sqref="R1751">
    <cfRule type="cellIs" dxfId="1402" priority="1411" operator="greaterThan">
      <formula>0.1</formula>
    </cfRule>
  </conditionalFormatting>
  <conditionalFormatting sqref="S1751:T1751">
    <cfRule type="cellIs" dxfId="1401" priority="1410" operator="greaterThan">
      <formula>0</formula>
    </cfRule>
  </conditionalFormatting>
  <conditionalFormatting sqref="R1752">
    <cfRule type="cellIs" dxfId="1400" priority="1409" operator="greaterThan">
      <formula>0.1</formula>
    </cfRule>
  </conditionalFormatting>
  <conditionalFormatting sqref="S1752:T1752">
    <cfRule type="cellIs" dxfId="1399" priority="1408" operator="greaterThan">
      <formula>0</formula>
    </cfRule>
  </conditionalFormatting>
  <conditionalFormatting sqref="R1753">
    <cfRule type="cellIs" dxfId="1398" priority="1407" operator="greaterThan">
      <formula>0.1</formula>
    </cfRule>
  </conditionalFormatting>
  <conditionalFormatting sqref="S1753:T1753">
    <cfRule type="cellIs" dxfId="1397" priority="1406" operator="greaterThan">
      <formula>0</formula>
    </cfRule>
  </conditionalFormatting>
  <conditionalFormatting sqref="R39">
    <cfRule type="cellIs" dxfId="1396" priority="1344" operator="greaterThan">
      <formula>0.1</formula>
    </cfRule>
  </conditionalFormatting>
  <conditionalFormatting sqref="R1763">
    <cfRule type="cellIs" dxfId="1395" priority="1389" operator="greaterThan">
      <formula>0.1</formula>
    </cfRule>
  </conditionalFormatting>
  <conditionalFormatting sqref="S1763:T1763">
    <cfRule type="cellIs" dxfId="1394" priority="1388" operator="greaterThan">
      <formula>0</formula>
    </cfRule>
  </conditionalFormatting>
  <conditionalFormatting sqref="R1764">
    <cfRule type="cellIs" dxfId="1393" priority="1387" operator="greaterThan">
      <formula>0.1</formula>
    </cfRule>
  </conditionalFormatting>
  <conditionalFormatting sqref="S1764:T1764">
    <cfRule type="cellIs" dxfId="1392" priority="1386" operator="greaterThan">
      <formula>0</formula>
    </cfRule>
  </conditionalFormatting>
  <conditionalFormatting sqref="R1765">
    <cfRule type="cellIs" dxfId="1391" priority="1385" operator="greaterThan">
      <formula>0.1</formula>
    </cfRule>
  </conditionalFormatting>
  <conditionalFormatting sqref="S1765:T1765">
    <cfRule type="cellIs" dxfId="1390" priority="1384" operator="greaterThan">
      <formula>0</formula>
    </cfRule>
  </conditionalFormatting>
  <conditionalFormatting sqref="R1766">
    <cfRule type="cellIs" dxfId="1389" priority="1383" operator="greaterThan">
      <formula>0.1</formula>
    </cfRule>
  </conditionalFormatting>
  <conditionalFormatting sqref="S1766:T1766">
    <cfRule type="cellIs" dxfId="1388" priority="1382" operator="greaterThan">
      <formula>0</formula>
    </cfRule>
  </conditionalFormatting>
  <conditionalFormatting sqref="R1767">
    <cfRule type="cellIs" dxfId="1387" priority="1381" operator="greaterThan">
      <formula>0.1</formula>
    </cfRule>
  </conditionalFormatting>
  <conditionalFormatting sqref="S1767:T1767">
    <cfRule type="cellIs" dxfId="1386" priority="1380" operator="greaterThan">
      <formula>0</formula>
    </cfRule>
  </conditionalFormatting>
  <conditionalFormatting sqref="R1768">
    <cfRule type="cellIs" dxfId="1385" priority="1379" operator="greaterThan">
      <formula>0.1</formula>
    </cfRule>
  </conditionalFormatting>
  <conditionalFormatting sqref="S1768:T1768">
    <cfRule type="cellIs" dxfId="1384" priority="1378" operator="greaterThan">
      <formula>0</formula>
    </cfRule>
  </conditionalFormatting>
  <conditionalFormatting sqref="R1769">
    <cfRule type="cellIs" dxfId="1383" priority="1377" operator="greaterThan">
      <formula>0.1</formula>
    </cfRule>
  </conditionalFormatting>
  <conditionalFormatting sqref="S1769:T1769">
    <cfRule type="cellIs" dxfId="1382" priority="1376" operator="greaterThan">
      <formula>0</formula>
    </cfRule>
  </conditionalFormatting>
  <conditionalFormatting sqref="R1770">
    <cfRule type="cellIs" dxfId="1381" priority="1375" operator="greaterThan">
      <formula>0.1</formula>
    </cfRule>
  </conditionalFormatting>
  <conditionalFormatting sqref="S1770:T1770">
    <cfRule type="cellIs" dxfId="1380" priority="1374" operator="greaterThan">
      <formula>0</formula>
    </cfRule>
  </conditionalFormatting>
  <conditionalFormatting sqref="R1771">
    <cfRule type="cellIs" dxfId="1379" priority="1373" operator="greaterThan">
      <formula>0.1</formula>
    </cfRule>
  </conditionalFormatting>
  <conditionalFormatting sqref="S1771:T1771">
    <cfRule type="cellIs" dxfId="1378" priority="1372" operator="greaterThan">
      <formula>0</formula>
    </cfRule>
  </conditionalFormatting>
  <conditionalFormatting sqref="R513">
    <cfRule type="cellIs" dxfId="1377" priority="1371" operator="greaterThan">
      <formula>0.1</formula>
    </cfRule>
  </conditionalFormatting>
  <conditionalFormatting sqref="T513">
    <cfRule type="cellIs" dxfId="1376" priority="1370" operator="greaterThan">
      <formula>0</formula>
    </cfRule>
  </conditionalFormatting>
  <conditionalFormatting sqref="S513">
    <cfRule type="cellIs" dxfId="1375" priority="1369" operator="greaterThan">
      <formula>0</formula>
    </cfRule>
  </conditionalFormatting>
  <conditionalFormatting sqref="R417">
    <cfRule type="cellIs" dxfId="1374" priority="1368" operator="greaterThan">
      <formula>0.1</formula>
    </cfRule>
  </conditionalFormatting>
  <conditionalFormatting sqref="T417">
    <cfRule type="cellIs" dxfId="1373" priority="1367" operator="greaterThan">
      <formula>0</formula>
    </cfRule>
  </conditionalFormatting>
  <conditionalFormatting sqref="S417">
    <cfRule type="cellIs" dxfId="1372" priority="1366" operator="greaterThan">
      <formula>0</formula>
    </cfRule>
  </conditionalFormatting>
  <conditionalFormatting sqref="S402">
    <cfRule type="cellIs" dxfId="1371" priority="1363" operator="greaterThan">
      <formula>0</formula>
    </cfRule>
  </conditionalFormatting>
  <conditionalFormatting sqref="R402">
    <cfRule type="cellIs" dxfId="1370" priority="1365" operator="greaterThan">
      <formula>0.1</formula>
    </cfRule>
  </conditionalFormatting>
  <conditionalFormatting sqref="T402">
    <cfRule type="cellIs" dxfId="1369" priority="1364" operator="greaterThan">
      <formula>0</formula>
    </cfRule>
  </conditionalFormatting>
  <conditionalFormatting sqref="R984">
    <cfRule type="cellIs" dxfId="1368" priority="1362" operator="greaterThan">
      <formula>0.1</formula>
    </cfRule>
  </conditionalFormatting>
  <conditionalFormatting sqref="T984">
    <cfRule type="cellIs" dxfId="1367" priority="1361" operator="greaterThan">
      <formula>0</formula>
    </cfRule>
  </conditionalFormatting>
  <conditionalFormatting sqref="S984">
    <cfRule type="cellIs" dxfId="1366" priority="1360" operator="greaterThan">
      <formula>0.1</formula>
    </cfRule>
  </conditionalFormatting>
  <conditionalFormatting sqref="R985">
    <cfRule type="cellIs" dxfId="1365" priority="1359" operator="greaterThan">
      <formula>0.1</formula>
    </cfRule>
  </conditionalFormatting>
  <conditionalFormatting sqref="T985">
    <cfRule type="cellIs" dxfId="1364" priority="1358" operator="greaterThan">
      <formula>0</formula>
    </cfRule>
  </conditionalFormatting>
  <conditionalFormatting sqref="S985">
    <cfRule type="cellIs" dxfId="1363" priority="1357" operator="greaterThan">
      <formula>0.1</formula>
    </cfRule>
  </conditionalFormatting>
  <conditionalFormatting sqref="R986">
    <cfRule type="cellIs" dxfId="1362" priority="1356" operator="greaterThan">
      <formula>0.1</formula>
    </cfRule>
  </conditionalFormatting>
  <conditionalFormatting sqref="T986">
    <cfRule type="cellIs" dxfId="1361" priority="1355" operator="greaterThan">
      <formula>0</formula>
    </cfRule>
  </conditionalFormatting>
  <conditionalFormatting sqref="S986">
    <cfRule type="cellIs" dxfId="1360" priority="1354" operator="greaterThan">
      <formula>0.1</formula>
    </cfRule>
  </conditionalFormatting>
  <conditionalFormatting sqref="R887">
    <cfRule type="cellIs" dxfId="1359" priority="1353" operator="greaterThan">
      <formula>0.1</formula>
    </cfRule>
  </conditionalFormatting>
  <conditionalFormatting sqref="T887">
    <cfRule type="cellIs" dxfId="1358" priority="1352" operator="greaterThan">
      <formula>0</formula>
    </cfRule>
  </conditionalFormatting>
  <conditionalFormatting sqref="S887">
    <cfRule type="cellIs" dxfId="1357" priority="1351" operator="greaterThan">
      <formula>0</formula>
    </cfRule>
  </conditionalFormatting>
  <conditionalFormatting sqref="R888">
    <cfRule type="cellIs" dxfId="1356" priority="1350" operator="greaterThan">
      <formula>0.1</formula>
    </cfRule>
  </conditionalFormatting>
  <conditionalFormatting sqref="T888">
    <cfRule type="cellIs" dxfId="1355" priority="1349" operator="greaterThan">
      <formula>0</formula>
    </cfRule>
  </conditionalFormatting>
  <conditionalFormatting sqref="S888">
    <cfRule type="cellIs" dxfId="1354" priority="1348" operator="greaterThan">
      <formula>0</formula>
    </cfRule>
  </conditionalFormatting>
  <conditionalFormatting sqref="R38">
    <cfRule type="cellIs" dxfId="1353" priority="1347" operator="greaterThan">
      <formula>0.1</formula>
    </cfRule>
  </conditionalFormatting>
  <conditionalFormatting sqref="T38">
    <cfRule type="cellIs" dxfId="1352" priority="1346" operator="greaterThan">
      <formula>0</formula>
    </cfRule>
  </conditionalFormatting>
  <conditionalFormatting sqref="S38">
    <cfRule type="cellIs" dxfId="1351" priority="1345" operator="greaterThan">
      <formula>0</formula>
    </cfRule>
  </conditionalFormatting>
  <conditionalFormatting sqref="R1088">
    <cfRule type="cellIs" dxfId="1350" priority="1327" operator="greaterThan">
      <formula>0.1</formula>
    </cfRule>
  </conditionalFormatting>
  <conditionalFormatting sqref="T39">
    <cfRule type="cellIs" dxfId="1349" priority="1343" operator="greaterThan">
      <formula>0</formula>
    </cfRule>
  </conditionalFormatting>
  <conditionalFormatting sqref="S39">
    <cfRule type="cellIs" dxfId="1348" priority="1342" operator="greaterThan">
      <formula>0</formula>
    </cfRule>
  </conditionalFormatting>
  <conditionalFormatting sqref="R40">
    <cfRule type="cellIs" dxfId="1347" priority="1341" operator="greaterThan">
      <formula>0.1</formula>
    </cfRule>
  </conditionalFormatting>
  <conditionalFormatting sqref="T40">
    <cfRule type="cellIs" dxfId="1346" priority="1340" operator="greaterThan">
      <formula>0</formula>
    </cfRule>
  </conditionalFormatting>
  <conditionalFormatting sqref="S40">
    <cfRule type="cellIs" dxfId="1345" priority="1339" operator="greaterThan">
      <formula>0</formula>
    </cfRule>
  </conditionalFormatting>
  <conditionalFormatting sqref="R41">
    <cfRule type="cellIs" dxfId="1344" priority="1338" operator="greaterThan">
      <formula>0.1</formula>
    </cfRule>
  </conditionalFormatting>
  <conditionalFormatting sqref="T41">
    <cfRule type="cellIs" dxfId="1343" priority="1337" operator="greaterThan">
      <formula>0</formula>
    </cfRule>
  </conditionalFormatting>
  <conditionalFormatting sqref="S41">
    <cfRule type="cellIs" dxfId="1342" priority="1336" operator="greaterThan">
      <formula>0</formula>
    </cfRule>
  </conditionalFormatting>
  <conditionalFormatting sqref="T902">
    <cfRule type="cellIs" dxfId="1341" priority="1334" operator="greaterThan">
      <formula>0</formula>
    </cfRule>
  </conditionalFormatting>
  <conditionalFormatting sqref="R902">
    <cfRule type="cellIs" dxfId="1340" priority="1335" operator="greaterThan">
      <formula>0.1</formula>
    </cfRule>
  </conditionalFormatting>
  <conditionalFormatting sqref="R188">
    <cfRule type="cellIs" dxfId="1339" priority="1333" operator="greaterThan">
      <formula>0.1</formula>
    </cfRule>
  </conditionalFormatting>
  <conditionalFormatting sqref="T188">
    <cfRule type="cellIs" dxfId="1338" priority="1332" operator="greaterThan">
      <formula>0</formula>
    </cfRule>
  </conditionalFormatting>
  <conditionalFormatting sqref="S188">
    <cfRule type="cellIs" dxfId="1337" priority="1331" operator="greaterThan">
      <formula>0</formula>
    </cfRule>
  </conditionalFormatting>
  <conditionalFormatting sqref="R905">
    <cfRule type="cellIs" dxfId="1336" priority="1330" operator="greaterThan">
      <formula>0.1</formula>
    </cfRule>
  </conditionalFormatting>
  <conditionalFormatting sqref="T905">
    <cfRule type="cellIs" dxfId="1335" priority="1329" operator="greaterThan">
      <formula>0</formula>
    </cfRule>
  </conditionalFormatting>
  <conditionalFormatting sqref="S905">
    <cfRule type="cellIs" dxfId="1334" priority="1328" operator="greaterThan">
      <formula>0</formula>
    </cfRule>
  </conditionalFormatting>
  <conditionalFormatting sqref="R365">
    <cfRule type="cellIs" dxfId="1333" priority="1271" operator="greaterThan">
      <formula>0.1</formula>
    </cfRule>
  </conditionalFormatting>
  <conditionalFormatting sqref="T1088">
    <cfRule type="cellIs" dxfId="1332" priority="1326" operator="greaterThan">
      <formula>0</formula>
    </cfRule>
  </conditionalFormatting>
  <conditionalFormatting sqref="S1088">
    <cfRule type="cellIs" dxfId="1331" priority="1325" operator="greaterThan">
      <formula>0.1</formula>
    </cfRule>
  </conditionalFormatting>
  <conditionalFormatting sqref="R147">
    <cfRule type="cellIs" dxfId="1330" priority="1324" operator="greaterThan">
      <formula>0.1</formula>
    </cfRule>
  </conditionalFormatting>
  <conditionalFormatting sqref="S147">
    <cfRule type="cellIs" dxfId="1329" priority="1322" operator="greaterThan">
      <formula>0</formula>
    </cfRule>
  </conditionalFormatting>
  <conditionalFormatting sqref="T147">
    <cfRule type="cellIs" dxfId="1328" priority="1323" operator="greaterThan">
      <formula>0</formula>
    </cfRule>
  </conditionalFormatting>
  <conditionalFormatting sqref="R110">
    <cfRule type="cellIs" dxfId="1327" priority="1321" operator="greaterThan">
      <formula>0.1</formula>
    </cfRule>
  </conditionalFormatting>
  <conditionalFormatting sqref="T110">
    <cfRule type="cellIs" dxfId="1326" priority="1320" operator="greaterThan">
      <formula>0</formula>
    </cfRule>
  </conditionalFormatting>
  <conditionalFormatting sqref="S110">
    <cfRule type="cellIs" dxfId="1325" priority="1319" operator="greaterThan">
      <formula>0</formula>
    </cfRule>
  </conditionalFormatting>
  <conditionalFormatting sqref="R467">
    <cfRule type="cellIs" dxfId="1324" priority="1318" operator="greaterThan">
      <formula>0.1</formula>
    </cfRule>
  </conditionalFormatting>
  <conditionalFormatting sqref="S467:T467">
    <cfRule type="cellIs" dxfId="1323" priority="1317" operator="greaterThan">
      <formula>0</formula>
    </cfRule>
  </conditionalFormatting>
  <conditionalFormatting sqref="R469">
    <cfRule type="cellIs" dxfId="1322" priority="1316" operator="greaterThan">
      <formula>0.1</formula>
    </cfRule>
  </conditionalFormatting>
  <conditionalFormatting sqref="T469">
    <cfRule type="cellIs" dxfId="1321" priority="1315" operator="greaterThan">
      <formula>0</formula>
    </cfRule>
  </conditionalFormatting>
  <conditionalFormatting sqref="S469">
    <cfRule type="cellIs" dxfId="1320" priority="1314" operator="greaterThan">
      <formula>0</formula>
    </cfRule>
  </conditionalFormatting>
  <conditionalFormatting sqref="R468">
    <cfRule type="cellIs" dxfId="1319" priority="1313" operator="greaterThan">
      <formula>0.1</formula>
    </cfRule>
  </conditionalFormatting>
  <conditionalFormatting sqref="T468">
    <cfRule type="cellIs" dxfId="1318" priority="1312" operator="greaterThan">
      <formula>0</formula>
    </cfRule>
  </conditionalFormatting>
  <conditionalFormatting sqref="S468">
    <cfRule type="cellIs" dxfId="1317" priority="1311" operator="greaterThan">
      <formula>0</formula>
    </cfRule>
  </conditionalFormatting>
  <conditionalFormatting sqref="R969">
    <cfRule type="cellIs" dxfId="1316" priority="1310" operator="greaterThan">
      <formula>0.1</formula>
    </cfRule>
  </conditionalFormatting>
  <conditionalFormatting sqref="T969">
    <cfRule type="cellIs" dxfId="1315" priority="1309" operator="greaterThan">
      <formula>0</formula>
    </cfRule>
  </conditionalFormatting>
  <conditionalFormatting sqref="S969">
    <cfRule type="cellIs" dxfId="1314" priority="1308" operator="greaterThan">
      <formula>0.1</formula>
    </cfRule>
  </conditionalFormatting>
  <conditionalFormatting sqref="S397">
    <cfRule type="cellIs" dxfId="1313" priority="1305" operator="greaterThan">
      <formula>0</formula>
    </cfRule>
  </conditionalFormatting>
  <conditionalFormatting sqref="R397">
    <cfRule type="cellIs" dxfId="1312" priority="1307" operator="greaterThan">
      <formula>0.1</formula>
    </cfRule>
  </conditionalFormatting>
  <conditionalFormatting sqref="T397">
    <cfRule type="cellIs" dxfId="1311" priority="1306" operator="greaterThan">
      <formula>0</formula>
    </cfRule>
  </conditionalFormatting>
  <conditionalFormatting sqref="R418">
    <cfRule type="cellIs" dxfId="1310" priority="1304" operator="greaterThan">
      <formula>0.1</formula>
    </cfRule>
  </conditionalFormatting>
  <conditionalFormatting sqref="T418">
    <cfRule type="cellIs" dxfId="1309" priority="1303" operator="greaterThan">
      <formula>0</formula>
    </cfRule>
  </conditionalFormatting>
  <conditionalFormatting sqref="S418">
    <cfRule type="cellIs" dxfId="1308" priority="1302" operator="greaterThan">
      <formula>0</formula>
    </cfRule>
  </conditionalFormatting>
  <conditionalFormatting sqref="R813">
    <cfRule type="cellIs" dxfId="1307" priority="1301" operator="greaterThan">
      <formula>0.1</formula>
    </cfRule>
  </conditionalFormatting>
  <conditionalFormatting sqref="T813">
    <cfRule type="cellIs" dxfId="1306" priority="1300" operator="greaterThan">
      <formula>0</formula>
    </cfRule>
  </conditionalFormatting>
  <conditionalFormatting sqref="S813">
    <cfRule type="cellIs" dxfId="1305" priority="1299" operator="greaterThan">
      <formula>0</formula>
    </cfRule>
  </conditionalFormatting>
  <conditionalFormatting sqref="R1124">
    <cfRule type="cellIs" dxfId="1304" priority="1298" operator="greaterThan">
      <formula>0.1</formula>
    </cfRule>
  </conditionalFormatting>
  <conditionalFormatting sqref="T1124">
    <cfRule type="cellIs" dxfId="1303" priority="1297" operator="greaterThan">
      <formula>0</formula>
    </cfRule>
  </conditionalFormatting>
  <conditionalFormatting sqref="S1124">
    <cfRule type="cellIs" dxfId="1302" priority="1296" operator="greaterThan">
      <formula>0</formula>
    </cfRule>
  </conditionalFormatting>
  <conditionalFormatting sqref="G1:G4 G919 G258:G292 G368:G420 G317 G927 G12:G30 G344:G364 G575:G576 G708:G718 G972:G973 G112:G115 G233:G254 G950:G952 G297:G298 G117 G426:G432 G319:G338 G176:G179 G729:G731 G954:G970 G181:G190 G605:G616 G674:G677 G975:G1006 G192 G1099 G461:G469 G1120:G1121 G491:G503 G6:G10 G1104:G1118 G747:G749 G695:G697 G654:G672 G566:G572 G505:G531 G1126:G1134 G699:G704 G158:G170 G422:G424 G544:G563 G1012:G1076 G1101:G1102 G896:G916 G679:G693 G720:G726 G121:G147 G149:G156 G300:G315 G194:G227 G32:G41 G930:G948 G1733:G1048576 G294 G540:G542 G921:G925 G442:G459 G44:G74 G578:G603 G533:G538 G434:G440 G733:G738 G1123:G1124 G751:G784 G790:G892 G1081:G1094 G79:G110 G618:G652">
    <cfRule type="cellIs" dxfId="1301" priority="1295" operator="equal">
      <formula>"F"</formula>
    </cfRule>
  </conditionalFormatting>
  <conditionalFormatting sqref="R918">
    <cfRule type="cellIs" dxfId="1300" priority="1294" operator="greaterThan">
      <formula>0.1</formula>
    </cfRule>
  </conditionalFormatting>
  <conditionalFormatting sqref="T918">
    <cfRule type="cellIs" dxfId="1299" priority="1293" operator="greaterThan">
      <formula>0</formula>
    </cfRule>
  </conditionalFormatting>
  <conditionalFormatting sqref="S918">
    <cfRule type="cellIs" dxfId="1298" priority="1292" operator="greaterThan">
      <formula>0.1</formula>
    </cfRule>
  </conditionalFormatting>
  <conditionalFormatting sqref="G918">
    <cfRule type="cellIs" dxfId="1297" priority="1291" operator="equal">
      <formula>"F"</formula>
    </cfRule>
  </conditionalFormatting>
  <conditionalFormatting sqref="R257">
    <cfRule type="cellIs" dxfId="1296" priority="1290" operator="greaterThan">
      <formula>0.1</formula>
    </cfRule>
  </conditionalFormatting>
  <conditionalFormatting sqref="T257">
    <cfRule type="cellIs" dxfId="1295" priority="1289" operator="greaterThan">
      <formula>0</formula>
    </cfRule>
  </conditionalFormatting>
  <conditionalFormatting sqref="S257">
    <cfRule type="cellIs" dxfId="1294" priority="1288" operator="greaterThan">
      <formula>0</formula>
    </cfRule>
  </conditionalFormatting>
  <conditionalFormatting sqref="R705">
    <cfRule type="cellIs" dxfId="1293" priority="1287" operator="greaterThan">
      <formula>0.1</formula>
    </cfRule>
  </conditionalFormatting>
  <conditionalFormatting sqref="T705">
    <cfRule type="cellIs" dxfId="1292" priority="1286" operator="greaterThan">
      <formula>0</formula>
    </cfRule>
  </conditionalFormatting>
  <conditionalFormatting sqref="S705">
    <cfRule type="cellIs" dxfId="1291" priority="1285" operator="greaterThan">
      <formula>0</formula>
    </cfRule>
  </conditionalFormatting>
  <conditionalFormatting sqref="G705">
    <cfRule type="cellIs" dxfId="1290" priority="1284" operator="equal">
      <formula>"F"</formula>
    </cfRule>
  </conditionalFormatting>
  <conditionalFormatting sqref="R706">
    <cfRule type="cellIs" dxfId="1289" priority="1283" operator="greaterThan">
      <formula>0.1</formula>
    </cfRule>
  </conditionalFormatting>
  <conditionalFormatting sqref="T706">
    <cfRule type="cellIs" dxfId="1288" priority="1282" operator="greaterThan">
      <formula>0</formula>
    </cfRule>
  </conditionalFormatting>
  <conditionalFormatting sqref="S706">
    <cfRule type="cellIs" dxfId="1287" priority="1281" operator="greaterThan">
      <formula>0</formula>
    </cfRule>
  </conditionalFormatting>
  <conditionalFormatting sqref="G706">
    <cfRule type="cellIs" dxfId="1286" priority="1280" operator="equal">
      <formula>"F"</formula>
    </cfRule>
  </conditionalFormatting>
  <conditionalFormatting sqref="R707">
    <cfRule type="cellIs" dxfId="1285" priority="1279" operator="greaterThan">
      <formula>0.1</formula>
    </cfRule>
  </conditionalFormatting>
  <conditionalFormatting sqref="T707">
    <cfRule type="cellIs" dxfId="1284" priority="1278" operator="greaterThan">
      <formula>0</formula>
    </cfRule>
  </conditionalFormatting>
  <conditionalFormatting sqref="S707">
    <cfRule type="cellIs" dxfId="1283" priority="1277" operator="greaterThan">
      <formula>0</formula>
    </cfRule>
  </conditionalFormatting>
  <conditionalFormatting sqref="G707">
    <cfRule type="cellIs" dxfId="1282" priority="1276" operator="equal">
      <formula>"F"</formula>
    </cfRule>
  </conditionalFormatting>
  <conditionalFormatting sqref="R11">
    <cfRule type="cellIs" dxfId="1281" priority="1275" operator="greaterThan">
      <formula>0.1</formula>
    </cfRule>
  </conditionalFormatting>
  <conditionalFormatting sqref="T11">
    <cfRule type="cellIs" dxfId="1280" priority="1274" operator="greaterThan">
      <formula>0</formula>
    </cfRule>
  </conditionalFormatting>
  <conditionalFormatting sqref="S11">
    <cfRule type="cellIs" dxfId="1279" priority="1273" operator="greaterThan">
      <formula>0</formula>
    </cfRule>
  </conditionalFormatting>
  <conditionalFormatting sqref="G11">
    <cfRule type="cellIs" dxfId="1278" priority="1272" operator="equal">
      <formula>"F"</formula>
    </cfRule>
  </conditionalFormatting>
  <conditionalFormatting sqref="R475">
    <cfRule type="cellIs" dxfId="1277" priority="1222" operator="greaterThan">
      <formula>0.1</formula>
    </cfRule>
  </conditionalFormatting>
  <conditionalFormatting sqref="T365">
    <cfRule type="cellIs" dxfId="1276" priority="1270" operator="greaterThan">
      <formula>0</formula>
    </cfRule>
  </conditionalFormatting>
  <conditionalFormatting sqref="S365">
    <cfRule type="cellIs" dxfId="1275" priority="1269" operator="greaterThan">
      <formula>0</formula>
    </cfRule>
  </conditionalFormatting>
  <conditionalFormatting sqref="R366">
    <cfRule type="cellIs" dxfId="1274" priority="1268" operator="greaterThan">
      <formula>0.1</formula>
    </cfRule>
  </conditionalFormatting>
  <conditionalFormatting sqref="T366">
    <cfRule type="cellIs" dxfId="1273" priority="1267" operator="greaterThan">
      <formula>0</formula>
    </cfRule>
  </conditionalFormatting>
  <conditionalFormatting sqref="S366">
    <cfRule type="cellIs" dxfId="1272" priority="1266" operator="greaterThan">
      <formula>0</formula>
    </cfRule>
  </conditionalFormatting>
  <conditionalFormatting sqref="G365:G366">
    <cfRule type="cellIs" dxfId="1271" priority="1265" operator="equal">
      <formula>"F"</formula>
    </cfRule>
  </conditionalFormatting>
  <conditionalFormatting sqref="R573">
    <cfRule type="cellIs" dxfId="1270" priority="1264" operator="greaterThan">
      <formula>0.1</formula>
    </cfRule>
  </conditionalFormatting>
  <conditionalFormatting sqref="S573:T573">
    <cfRule type="cellIs" dxfId="1269" priority="1263" operator="greaterThan">
      <formula>0</formula>
    </cfRule>
  </conditionalFormatting>
  <conditionalFormatting sqref="G573">
    <cfRule type="cellIs" dxfId="1268" priority="1262" operator="equal">
      <formula>"F"</formula>
    </cfRule>
  </conditionalFormatting>
  <conditionalFormatting sqref="R316">
    <cfRule type="cellIs" dxfId="1267" priority="1261" operator="greaterThan">
      <formula>0.1</formula>
    </cfRule>
  </conditionalFormatting>
  <conditionalFormatting sqref="T316">
    <cfRule type="cellIs" dxfId="1266" priority="1260" operator="greaterThan">
      <formula>0</formula>
    </cfRule>
  </conditionalFormatting>
  <conditionalFormatting sqref="S316">
    <cfRule type="cellIs" dxfId="1265" priority="1259" operator="greaterThan">
      <formula>0.1</formula>
    </cfRule>
  </conditionalFormatting>
  <conditionalFormatting sqref="G316">
    <cfRule type="cellIs" dxfId="1264" priority="1258" operator="equal">
      <formula>"F"</formula>
    </cfRule>
  </conditionalFormatting>
  <conditionalFormatting sqref="R255">
    <cfRule type="cellIs" dxfId="1263" priority="1257" operator="greaterThan">
      <formula>0.1</formula>
    </cfRule>
  </conditionalFormatting>
  <conditionalFormatting sqref="T255">
    <cfRule type="cellIs" dxfId="1262" priority="1256" operator="greaterThan">
      <formula>0</formula>
    </cfRule>
  </conditionalFormatting>
  <conditionalFormatting sqref="S255">
    <cfRule type="cellIs" dxfId="1261" priority="1255" operator="greaterThan">
      <formula>0</formula>
    </cfRule>
  </conditionalFormatting>
  <conditionalFormatting sqref="G255:G257">
    <cfRule type="cellIs" dxfId="1260" priority="1254" operator="equal">
      <formula>"F"</formula>
    </cfRule>
  </conditionalFormatting>
  <conditionalFormatting sqref="R157">
    <cfRule type="cellIs" dxfId="1259" priority="1253" operator="greaterThan">
      <formula>0.1</formula>
    </cfRule>
  </conditionalFormatting>
  <conditionalFormatting sqref="T157">
    <cfRule type="cellIs" dxfId="1258" priority="1252" operator="greaterThan">
      <formula>0</formula>
    </cfRule>
  </conditionalFormatting>
  <conditionalFormatting sqref="S157">
    <cfRule type="cellIs" dxfId="1257" priority="1251" operator="greaterThan">
      <formula>0</formula>
    </cfRule>
  </conditionalFormatting>
  <conditionalFormatting sqref="G157">
    <cfRule type="cellIs" dxfId="1256" priority="1250" operator="equal">
      <formula>"F"</formula>
    </cfRule>
  </conditionalFormatting>
  <conditionalFormatting sqref="R971">
    <cfRule type="cellIs" dxfId="1255" priority="1249" operator="greaterThan">
      <formula>0.1</formula>
    </cfRule>
  </conditionalFormatting>
  <conditionalFormatting sqref="T971">
    <cfRule type="cellIs" dxfId="1254" priority="1248" operator="greaterThan">
      <formula>0</formula>
    </cfRule>
  </conditionalFormatting>
  <conditionalFormatting sqref="S971">
    <cfRule type="cellIs" dxfId="1253" priority="1247" operator="greaterThan">
      <formula>0.1</formula>
    </cfRule>
  </conditionalFormatting>
  <conditionalFormatting sqref="G971">
    <cfRule type="cellIs" dxfId="1252" priority="1246" operator="equal">
      <formula>"F"</formula>
    </cfRule>
  </conditionalFormatting>
  <conditionalFormatting sqref="R926">
    <cfRule type="cellIs" dxfId="1251" priority="1245" operator="greaterThan">
      <formula>0.1</formula>
    </cfRule>
  </conditionalFormatting>
  <conditionalFormatting sqref="T926">
    <cfRule type="cellIs" dxfId="1250" priority="1244" operator="greaterThan">
      <formula>0</formula>
    </cfRule>
  </conditionalFormatting>
  <conditionalFormatting sqref="S926">
    <cfRule type="cellIs" dxfId="1249" priority="1243" operator="greaterThan">
      <formula>0.1</formula>
    </cfRule>
  </conditionalFormatting>
  <conditionalFormatting sqref="G926">
    <cfRule type="cellIs" dxfId="1248" priority="1242" operator="equal">
      <formula>"F"</formula>
    </cfRule>
  </conditionalFormatting>
  <conditionalFormatting sqref="R119">
    <cfRule type="cellIs" dxfId="1247" priority="1241" operator="greaterThan">
      <formula>0.1</formula>
    </cfRule>
  </conditionalFormatting>
  <conditionalFormatting sqref="T119">
    <cfRule type="cellIs" dxfId="1246" priority="1240" operator="greaterThan">
      <formula>0</formula>
    </cfRule>
  </conditionalFormatting>
  <conditionalFormatting sqref="S119">
    <cfRule type="cellIs" dxfId="1245" priority="1239" operator="greaterThan">
      <formula>0</formula>
    </cfRule>
  </conditionalFormatting>
  <conditionalFormatting sqref="G119">
    <cfRule type="cellIs" dxfId="1244" priority="1238" operator="equal">
      <formula>"F"</formula>
    </cfRule>
  </conditionalFormatting>
  <conditionalFormatting sqref="R120">
    <cfRule type="cellIs" dxfId="1243" priority="1237" operator="greaterThan">
      <formula>0.1</formula>
    </cfRule>
  </conditionalFormatting>
  <conditionalFormatting sqref="T120">
    <cfRule type="cellIs" dxfId="1242" priority="1236" operator="greaterThan">
      <formula>0</formula>
    </cfRule>
  </conditionalFormatting>
  <conditionalFormatting sqref="S120">
    <cfRule type="cellIs" dxfId="1241" priority="1235" operator="greaterThan">
      <formula>0</formula>
    </cfRule>
  </conditionalFormatting>
  <conditionalFormatting sqref="G120">
    <cfRule type="cellIs" dxfId="1240" priority="1234" operator="equal">
      <formula>"F"</formula>
    </cfRule>
  </conditionalFormatting>
  <conditionalFormatting sqref="R470">
    <cfRule type="cellIs" dxfId="1239" priority="1233" operator="greaterThan">
      <formula>0.1</formula>
    </cfRule>
  </conditionalFormatting>
  <conditionalFormatting sqref="S470:T470">
    <cfRule type="cellIs" dxfId="1238" priority="1232" operator="greaterThan">
      <formula>0</formula>
    </cfRule>
  </conditionalFormatting>
  <conditionalFormatting sqref="R472">
    <cfRule type="cellIs" dxfId="1237" priority="1231" operator="greaterThan">
      <formula>0.1</formula>
    </cfRule>
  </conditionalFormatting>
  <conditionalFormatting sqref="T472">
    <cfRule type="cellIs" dxfId="1236" priority="1230" operator="greaterThan">
      <formula>0</formula>
    </cfRule>
  </conditionalFormatting>
  <conditionalFormatting sqref="S472">
    <cfRule type="cellIs" dxfId="1235" priority="1229" operator="greaterThan">
      <formula>0</formula>
    </cfRule>
  </conditionalFormatting>
  <conditionalFormatting sqref="R471">
    <cfRule type="cellIs" dxfId="1234" priority="1228" operator="greaterThan">
      <formula>0.1</formula>
    </cfRule>
  </conditionalFormatting>
  <conditionalFormatting sqref="T471">
    <cfRule type="cellIs" dxfId="1233" priority="1227" operator="greaterThan">
      <formula>0</formula>
    </cfRule>
  </conditionalFormatting>
  <conditionalFormatting sqref="S471">
    <cfRule type="cellIs" dxfId="1232" priority="1226" operator="greaterThan">
      <formula>0</formula>
    </cfRule>
  </conditionalFormatting>
  <conditionalFormatting sqref="G470:G472">
    <cfRule type="cellIs" dxfId="1231" priority="1225" operator="equal">
      <formula>"F"</formula>
    </cfRule>
  </conditionalFormatting>
  <conditionalFormatting sqref="R473">
    <cfRule type="cellIs" dxfId="1230" priority="1224" operator="greaterThan">
      <formula>0.1</formula>
    </cfRule>
  </conditionalFormatting>
  <conditionalFormatting sqref="S473:T473">
    <cfRule type="cellIs" dxfId="1229" priority="1223" operator="greaterThan">
      <formula>0</formula>
    </cfRule>
  </conditionalFormatting>
  <conditionalFormatting sqref="R425">
    <cfRule type="cellIs" dxfId="1228" priority="1121" operator="greaterThan">
      <formula>0.1</formula>
    </cfRule>
  </conditionalFormatting>
  <conditionalFormatting sqref="T475">
    <cfRule type="cellIs" dxfId="1227" priority="1221" operator="greaterThan">
      <formula>0</formula>
    </cfRule>
  </conditionalFormatting>
  <conditionalFormatting sqref="S475">
    <cfRule type="cellIs" dxfId="1226" priority="1220" operator="greaterThan">
      <formula>0</formula>
    </cfRule>
  </conditionalFormatting>
  <conditionalFormatting sqref="R474">
    <cfRule type="cellIs" dxfId="1225" priority="1219" operator="greaterThan">
      <formula>0.1</formula>
    </cfRule>
  </conditionalFormatting>
  <conditionalFormatting sqref="T474">
    <cfRule type="cellIs" dxfId="1224" priority="1218" operator="greaterThan">
      <formula>0</formula>
    </cfRule>
  </conditionalFormatting>
  <conditionalFormatting sqref="S474">
    <cfRule type="cellIs" dxfId="1223" priority="1217" operator="greaterThan">
      <formula>0</formula>
    </cfRule>
  </conditionalFormatting>
  <conditionalFormatting sqref="G473:G475">
    <cfRule type="cellIs" dxfId="1222" priority="1216" operator="equal">
      <formula>"F"</formula>
    </cfRule>
  </conditionalFormatting>
  <conditionalFormatting sqref="R476">
    <cfRule type="cellIs" dxfId="1221" priority="1215" operator="greaterThan">
      <formula>0.1</formula>
    </cfRule>
  </conditionalFormatting>
  <conditionalFormatting sqref="S476:T476">
    <cfRule type="cellIs" dxfId="1220" priority="1214" operator="greaterThan">
      <formula>0</formula>
    </cfRule>
  </conditionalFormatting>
  <conditionalFormatting sqref="R478">
    <cfRule type="cellIs" dxfId="1219" priority="1213" operator="greaterThan">
      <formula>0.1</formula>
    </cfRule>
  </conditionalFormatting>
  <conditionalFormatting sqref="T478">
    <cfRule type="cellIs" dxfId="1218" priority="1212" operator="greaterThan">
      <formula>0</formula>
    </cfRule>
  </conditionalFormatting>
  <conditionalFormatting sqref="S478">
    <cfRule type="cellIs" dxfId="1217" priority="1211" operator="greaterThan">
      <formula>0</formula>
    </cfRule>
  </conditionalFormatting>
  <conditionalFormatting sqref="R477">
    <cfRule type="cellIs" dxfId="1216" priority="1210" operator="greaterThan">
      <formula>0.1</formula>
    </cfRule>
  </conditionalFormatting>
  <conditionalFormatting sqref="T477">
    <cfRule type="cellIs" dxfId="1215" priority="1209" operator="greaterThan">
      <formula>0</formula>
    </cfRule>
  </conditionalFormatting>
  <conditionalFormatting sqref="S477">
    <cfRule type="cellIs" dxfId="1214" priority="1208" operator="greaterThan">
      <formula>0</formula>
    </cfRule>
  </conditionalFormatting>
  <conditionalFormatting sqref="G476:G478">
    <cfRule type="cellIs" dxfId="1213" priority="1207" operator="equal">
      <formula>"F"</formula>
    </cfRule>
  </conditionalFormatting>
  <conditionalFormatting sqref="R340">
    <cfRule type="cellIs" dxfId="1212" priority="1206" operator="greaterThan">
      <formula>0.1</formula>
    </cfRule>
  </conditionalFormatting>
  <conditionalFormatting sqref="T340">
    <cfRule type="cellIs" dxfId="1211" priority="1205" operator="greaterThan">
      <formula>0</formula>
    </cfRule>
  </conditionalFormatting>
  <conditionalFormatting sqref="S340">
    <cfRule type="cellIs" dxfId="1210" priority="1204" operator="greaterThan">
      <formula>0</formula>
    </cfRule>
  </conditionalFormatting>
  <conditionalFormatting sqref="R341">
    <cfRule type="cellIs" dxfId="1209" priority="1203" operator="greaterThan">
      <formula>0.1</formula>
    </cfRule>
  </conditionalFormatting>
  <conditionalFormatting sqref="T341">
    <cfRule type="cellIs" dxfId="1208" priority="1202" operator="greaterThan">
      <formula>0</formula>
    </cfRule>
  </conditionalFormatting>
  <conditionalFormatting sqref="S341">
    <cfRule type="cellIs" dxfId="1207" priority="1201" operator="greaterThan">
      <formula>0</formula>
    </cfRule>
  </conditionalFormatting>
  <conditionalFormatting sqref="R342">
    <cfRule type="cellIs" dxfId="1206" priority="1200" operator="greaterThan">
      <formula>0.1</formula>
    </cfRule>
  </conditionalFormatting>
  <conditionalFormatting sqref="T342">
    <cfRule type="cellIs" dxfId="1205" priority="1199" operator="greaterThan">
      <formula>0</formula>
    </cfRule>
  </conditionalFormatting>
  <conditionalFormatting sqref="S342">
    <cfRule type="cellIs" dxfId="1204" priority="1198" operator="greaterThan">
      <formula>0</formula>
    </cfRule>
  </conditionalFormatting>
  <conditionalFormatting sqref="R343">
    <cfRule type="cellIs" dxfId="1203" priority="1197" operator="greaterThan">
      <formula>0.1</formula>
    </cfRule>
  </conditionalFormatting>
  <conditionalFormatting sqref="T343">
    <cfRule type="cellIs" dxfId="1202" priority="1196" operator="greaterThan">
      <formula>0</formula>
    </cfRule>
  </conditionalFormatting>
  <conditionalFormatting sqref="S343">
    <cfRule type="cellIs" dxfId="1201" priority="1195" operator="greaterThan">
      <formula>0</formula>
    </cfRule>
  </conditionalFormatting>
  <conditionalFormatting sqref="G340:G343">
    <cfRule type="cellIs" dxfId="1200" priority="1194" operator="equal">
      <formula>"F"</formula>
    </cfRule>
  </conditionalFormatting>
  <conditionalFormatting sqref="R479">
    <cfRule type="cellIs" dxfId="1199" priority="1193" operator="greaterThan">
      <formula>0.1</formula>
    </cfRule>
  </conditionalFormatting>
  <conditionalFormatting sqref="S479:T479">
    <cfRule type="cellIs" dxfId="1198" priority="1192" operator="greaterThan">
      <formula>0</formula>
    </cfRule>
  </conditionalFormatting>
  <conditionalFormatting sqref="R481">
    <cfRule type="cellIs" dxfId="1197" priority="1191" operator="greaterThan">
      <formula>0.1</formula>
    </cfRule>
  </conditionalFormatting>
  <conditionalFormatting sqref="T481">
    <cfRule type="cellIs" dxfId="1196" priority="1190" operator="greaterThan">
      <formula>0</formula>
    </cfRule>
  </conditionalFormatting>
  <conditionalFormatting sqref="S481">
    <cfRule type="cellIs" dxfId="1195" priority="1189" operator="greaterThan">
      <formula>0</formula>
    </cfRule>
  </conditionalFormatting>
  <conditionalFormatting sqref="R480">
    <cfRule type="cellIs" dxfId="1194" priority="1188" operator="greaterThan">
      <formula>0.1</formula>
    </cfRule>
  </conditionalFormatting>
  <conditionalFormatting sqref="T480">
    <cfRule type="cellIs" dxfId="1193" priority="1187" operator="greaterThan">
      <formula>0</formula>
    </cfRule>
  </conditionalFormatting>
  <conditionalFormatting sqref="S480">
    <cfRule type="cellIs" dxfId="1192" priority="1186" operator="greaterThan">
      <formula>0</formula>
    </cfRule>
  </conditionalFormatting>
  <conditionalFormatting sqref="G479:G481">
    <cfRule type="cellIs" dxfId="1191" priority="1185" operator="equal">
      <formula>"F"</formula>
    </cfRule>
  </conditionalFormatting>
  <conditionalFormatting sqref="R482">
    <cfRule type="cellIs" dxfId="1190" priority="1184" operator="greaterThan">
      <formula>0.1</formula>
    </cfRule>
  </conditionalFormatting>
  <conditionalFormatting sqref="S482:T482">
    <cfRule type="cellIs" dxfId="1189" priority="1183" operator="greaterThan">
      <formula>0</formula>
    </cfRule>
  </conditionalFormatting>
  <conditionalFormatting sqref="R484">
    <cfRule type="cellIs" dxfId="1188" priority="1182" operator="greaterThan">
      <formula>0.1</formula>
    </cfRule>
  </conditionalFormatting>
  <conditionalFormatting sqref="T484">
    <cfRule type="cellIs" dxfId="1187" priority="1181" operator="greaterThan">
      <formula>0</formula>
    </cfRule>
  </conditionalFormatting>
  <conditionalFormatting sqref="S484">
    <cfRule type="cellIs" dxfId="1186" priority="1180" operator="greaterThan">
      <formula>0</formula>
    </cfRule>
  </conditionalFormatting>
  <conditionalFormatting sqref="R483">
    <cfRule type="cellIs" dxfId="1185" priority="1179" operator="greaterThan">
      <formula>0.1</formula>
    </cfRule>
  </conditionalFormatting>
  <conditionalFormatting sqref="T483">
    <cfRule type="cellIs" dxfId="1184" priority="1178" operator="greaterThan">
      <formula>0</formula>
    </cfRule>
  </conditionalFormatting>
  <conditionalFormatting sqref="S483">
    <cfRule type="cellIs" dxfId="1183" priority="1177" operator="greaterThan">
      <formula>0</formula>
    </cfRule>
  </conditionalFormatting>
  <conditionalFormatting sqref="G482:G484">
    <cfRule type="cellIs" dxfId="1182" priority="1176" operator="equal">
      <formula>"F"</formula>
    </cfRule>
  </conditionalFormatting>
  <conditionalFormatting sqref="R111">
    <cfRule type="cellIs" dxfId="1181" priority="1175" operator="greaterThan">
      <formula>0.1</formula>
    </cfRule>
  </conditionalFormatting>
  <conditionalFormatting sqref="T111">
    <cfRule type="cellIs" dxfId="1180" priority="1174" operator="greaterThan">
      <formula>0</formula>
    </cfRule>
  </conditionalFormatting>
  <conditionalFormatting sqref="S111">
    <cfRule type="cellIs" dxfId="1179" priority="1173" operator="greaterThan">
      <formula>0</formula>
    </cfRule>
  </conditionalFormatting>
  <conditionalFormatting sqref="G111">
    <cfRule type="cellIs" dxfId="1178" priority="1172" operator="equal">
      <formula>"F"</formula>
    </cfRule>
  </conditionalFormatting>
  <conditionalFormatting sqref="T1007">
    <cfRule type="cellIs" dxfId="1177" priority="1170" operator="greaterThan">
      <formula>0</formula>
    </cfRule>
  </conditionalFormatting>
  <conditionalFormatting sqref="R1007">
    <cfRule type="cellIs" dxfId="1176" priority="1171" operator="greaterThan">
      <formula>0.1</formula>
    </cfRule>
  </conditionalFormatting>
  <conditionalFormatting sqref="G1007">
    <cfRule type="cellIs" dxfId="1175" priority="1169" operator="equal">
      <formula>"F"</formula>
    </cfRule>
  </conditionalFormatting>
  <conditionalFormatting sqref="U917">
    <cfRule type="cellIs" dxfId="1174" priority="1168" operator="equal">
      <formula>"EUR"</formula>
    </cfRule>
  </conditionalFormatting>
  <conditionalFormatting sqref="R917">
    <cfRule type="cellIs" dxfId="1173" priority="1167" operator="greaterThan">
      <formula>0.1</formula>
    </cfRule>
  </conditionalFormatting>
  <conditionalFormatting sqref="T917">
    <cfRule type="cellIs" dxfId="1172" priority="1166" operator="greaterThan">
      <formula>0</formula>
    </cfRule>
  </conditionalFormatting>
  <conditionalFormatting sqref="S917">
    <cfRule type="cellIs" dxfId="1171" priority="1165" operator="greaterThan">
      <formula>0.1</formula>
    </cfRule>
  </conditionalFormatting>
  <conditionalFormatting sqref="G917">
    <cfRule type="cellIs" dxfId="1170" priority="1164" operator="equal">
      <formula>"F"</formula>
    </cfRule>
  </conditionalFormatting>
  <conditionalFormatting sqref="U228">
    <cfRule type="cellIs" dxfId="1169" priority="1163" operator="equal">
      <formula>"EUR"</formula>
    </cfRule>
  </conditionalFormatting>
  <conditionalFormatting sqref="R228">
    <cfRule type="cellIs" dxfId="1168" priority="1162" operator="greaterThan">
      <formula>0.1</formula>
    </cfRule>
  </conditionalFormatting>
  <conditionalFormatting sqref="T228">
    <cfRule type="cellIs" dxfId="1167" priority="1161" operator="greaterThan">
      <formula>0</formula>
    </cfRule>
  </conditionalFormatting>
  <conditionalFormatting sqref="S228">
    <cfRule type="cellIs" dxfId="1166" priority="1160" operator="greaterThan">
      <formula>0</formula>
    </cfRule>
  </conditionalFormatting>
  <conditionalFormatting sqref="G228">
    <cfRule type="cellIs" dxfId="1165" priority="1159" operator="equal">
      <formula>"F"</formula>
    </cfRule>
  </conditionalFormatting>
  <conditionalFormatting sqref="U785:U789">
    <cfRule type="cellIs" dxfId="1164" priority="1158" operator="equal">
      <formula>"EUR"</formula>
    </cfRule>
  </conditionalFormatting>
  <conditionalFormatting sqref="T785">
    <cfRule type="cellIs" dxfId="1163" priority="1156" operator="greaterThan">
      <formula>0</formula>
    </cfRule>
  </conditionalFormatting>
  <conditionalFormatting sqref="S785">
    <cfRule type="cellIs" dxfId="1162" priority="1155" operator="greaterThan">
      <formula>0</formula>
    </cfRule>
  </conditionalFormatting>
  <conditionalFormatting sqref="R785">
    <cfRule type="cellIs" dxfId="1161" priority="1157" operator="greaterThan">
      <formula>0.1</formula>
    </cfRule>
  </conditionalFormatting>
  <conditionalFormatting sqref="T787">
    <cfRule type="cellIs" dxfId="1160" priority="1153" operator="greaterThan">
      <formula>0</formula>
    </cfRule>
  </conditionalFormatting>
  <conditionalFormatting sqref="S787">
    <cfRule type="cellIs" dxfId="1159" priority="1152" operator="greaterThan">
      <formula>0</formula>
    </cfRule>
  </conditionalFormatting>
  <conditionalFormatting sqref="R787">
    <cfRule type="cellIs" dxfId="1158" priority="1154" operator="greaterThan">
      <formula>0.1</formula>
    </cfRule>
  </conditionalFormatting>
  <conditionalFormatting sqref="T788">
    <cfRule type="cellIs" dxfId="1157" priority="1150" operator="greaterThan">
      <formula>0</formula>
    </cfRule>
  </conditionalFormatting>
  <conditionalFormatting sqref="S788">
    <cfRule type="cellIs" dxfId="1156" priority="1149" operator="greaterThan">
      <formula>0</formula>
    </cfRule>
  </conditionalFormatting>
  <conditionalFormatting sqref="R788">
    <cfRule type="cellIs" dxfId="1155" priority="1151" operator="greaterThan">
      <formula>0.1</formula>
    </cfRule>
  </conditionalFormatting>
  <conditionalFormatting sqref="T789">
    <cfRule type="cellIs" dxfId="1154" priority="1147" operator="greaterThan">
      <formula>0</formula>
    </cfRule>
  </conditionalFormatting>
  <conditionalFormatting sqref="S789">
    <cfRule type="cellIs" dxfId="1153" priority="1146" operator="greaterThan">
      <formula>0</formula>
    </cfRule>
  </conditionalFormatting>
  <conditionalFormatting sqref="R789">
    <cfRule type="cellIs" dxfId="1152" priority="1148" operator="greaterThan">
      <formula>0.1</formula>
    </cfRule>
  </conditionalFormatting>
  <conditionalFormatting sqref="T786">
    <cfRule type="cellIs" dxfId="1151" priority="1144" operator="greaterThan">
      <formula>0</formula>
    </cfRule>
  </conditionalFormatting>
  <conditionalFormatting sqref="S786">
    <cfRule type="cellIs" dxfId="1150" priority="1143" operator="greaterThan">
      <formula>0</formula>
    </cfRule>
  </conditionalFormatting>
  <conditionalFormatting sqref="R786">
    <cfRule type="cellIs" dxfId="1149" priority="1145" operator="greaterThan">
      <formula>0.1</formula>
    </cfRule>
  </conditionalFormatting>
  <conditionalFormatting sqref="G785:G789">
    <cfRule type="cellIs" dxfId="1148" priority="1142" operator="equal">
      <formula>"F"</formula>
    </cfRule>
  </conditionalFormatting>
  <conditionalFormatting sqref="U949">
    <cfRule type="cellIs" dxfId="1147" priority="1140" operator="equal">
      <formula>"EUR"</formula>
    </cfRule>
  </conditionalFormatting>
  <conditionalFormatting sqref="R949">
    <cfRule type="cellIs" dxfId="1146" priority="1141" operator="greaterThan">
      <formula>0.1</formula>
    </cfRule>
  </conditionalFormatting>
  <conditionalFormatting sqref="T949">
    <cfRule type="cellIs" dxfId="1145" priority="1139" operator="greaterThan">
      <formula>0</formula>
    </cfRule>
  </conditionalFormatting>
  <conditionalFormatting sqref="G949">
    <cfRule type="cellIs" dxfId="1144" priority="1138" operator="equal">
      <formula>"F"</formula>
    </cfRule>
  </conditionalFormatting>
  <conditionalFormatting sqref="U296">
    <cfRule type="cellIs" dxfId="1143" priority="1137" operator="equal">
      <formula>"EUR"</formula>
    </cfRule>
  </conditionalFormatting>
  <conditionalFormatting sqref="R296">
    <cfRule type="cellIs" dxfId="1142" priority="1136" operator="greaterThan">
      <formula>0.1</formula>
    </cfRule>
  </conditionalFormatting>
  <conditionalFormatting sqref="T296">
    <cfRule type="cellIs" dxfId="1141" priority="1135" operator="greaterThan">
      <formula>0</formula>
    </cfRule>
  </conditionalFormatting>
  <conditionalFormatting sqref="S296">
    <cfRule type="cellIs" dxfId="1140" priority="1134" operator="greaterThan">
      <formula>0</formula>
    </cfRule>
  </conditionalFormatting>
  <conditionalFormatting sqref="G296">
    <cfRule type="cellIs" dxfId="1139" priority="1133" operator="equal">
      <formula>"F"</formula>
    </cfRule>
  </conditionalFormatting>
  <conditionalFormatting sqref="U116">
    <cfRule type="cellIs" dxfId="1138" priority="1132" operator="equal">
      <formula>"EUR"</formula>
    </cfRule>
  </conditionalFormatting>
  <conditionalFormatting sqref="R116">
    <cfRule type="cellIs" dxfId="1137" priority="1131" operator="greaterThan">
      <formula>0.1</formula>
    </cfRule>
  </conditionalFormatting>
  <conditionalFormatting sqref="T116">
    <cfRule type="cellIs" dxfId="1136" priority="1130" operator="greaterThan">
      <formula>0</formula>
    </cfRule>
  </conditionalFormatting>
  <conditionalFormatting sqref="S116">
    <cfRule type="cellIs" dxfId="1135" priority="1129" operator="greaterThan">
      <formula>0</formula>
    </cfRule>
  </conditionalFormatting>
  <conditionalFormatting sqref="G116">
    <cfRule type="cellIs" dxfId="1134" priority="1128" operator="equal">
      <formula>"F"</formula>
    </cfRule>
  </conditionalFormatting>
  <conditionalFormatting sqref="U367">
    <cfRule type="cellIs" dxfId="1133" priority="1127" operator="equal">
      <formula>"EUR"</formula>
    </cfRule>
  </conditionalFormatting>
  <conditionalFormatting sqref="R367">
    <cfRule type="cellIs" dxfId="1132" priority="1126" operator="greaterThan">
      <formula>0.1</formula>
    </cfRule>
  </conditionalFormatting>
  <conditionalFormatting sqref="T367">
    <cfRule type="cellIs" dxfId="1131" priority="1125" operator="greaterThan">
      <formula>0</formula>
    </cfRule>
  </conditionalFormatting>
  <conditionalFormatting sqref="S367">
    <cfRule type="cellIs" dxfId="1130" priority="1124" operator="greaterThan">
      <formula>0</formula>
    </cfRule>
  </conditionalFormatting>
  <conditionalFormatting sqref="G367">
    <cfRule type="cellIs" dxfId="1129" priority="1123" operator="equal">
      <formula>"F"</formula>
    </cfRule>
  </conditionalFormatting>
  <conditionalFormatting sqref="U425">
    <cfRule type="cellIs" dxfId="1128" priority="1122" operator="equal">
      <formula>"EUR"</formula>
    </cfRule>
  </conditionalFormatting>
  <conditionalFormatting sqref="T425">
    <cfRule type="cellIs" dxfId="1127" priority="1120" operator="greaterThan">
      <formula>0</formula>
    </cfRule>
  </conditionalFormatting>
  <conditionalFormatting sqref="S425">
    <cfRule type="cellIs" dxfId="1126" priority="1119" operator="greaterThan">
      <formula>0</formula>
    </cfRule>
  </conditionalFormatting>
  <conditionalFormatting sqref="G425">
    <cfRule type="cellIs" dxfId="1125" priority="1118" operator="equal">
      <formula>"F"</formula>
    </cfRule>
  </conditionalFormatting>
  <conditionalFormatting sqref="U318">
    <cfRule type="cellIs" dxfId="1124" priority="1117" operator="equal">
      <formula>"EUR"</formula>
    </cfRule>
  </conditionalFormatting>
  <conditionalFormatting sqref="R318">
    <cfRule type="cellIs" dxfId="1123" priority="1116" operator="greaterThan">
      <formula>0.1</formula>
    </cfRule>
  </conditionalFormatting>
  <conditionalFormatting sqref="T318">
    <cfRule type="cellIs" dxfId="1122" priority="1115" operator="greaterThan">
      <formula>0</formula>
    </cfRule>
  </conditionalFormatting>
  <conditionalFormatting sqref="S318">
    <cfRule type="cellIs" dxfId="1121" priority="1114" operator="greaterThan">
      <formula>0.1</formula>
    </cfRule>
  </conditionalFormatting>
  <conditionalFormatting sqref="G318">
    <cfRule type="cellIs" dxfId="1120" priority="1113" operator="equal">
      <formula>"F"</formula>
    </cfRule>
  </conditionalFormatting>
  <conditionalFormatting sqref="U171:U175">
    <cfRule type="cellIs" dxfId="1119" priority="1111" operator="equal">
      <formula>"EUR"</formula>
    </cfRule>
  </conditionalFormatting>
  <conditionalFormatting sqref="R172:S173">
    <cfRule type="cellIs" dxfId="1118" priority="1112" operator="greaterThan">
      <formula>0.1</formula>
    </cfRule>
  </conditionalFormatting>
  <conditionalFormatting sqref="T172:T173">
    <cfRule type="cellIs" dxfId="1117" priority="1110" operator="greaterThan">
      <formula>0</formula>
    </cfRule>
  </conditionalFormatting>
  <conditionalFormatting sqref="T171">
    <cfRule type="cellIs" dxfId="1116" priority="1108" operator="greaterThan">
      <formula>0</formula>
    </cfRule>
  </conditionalFormatting>
  <conditionalFormatting sqref="R171">
    <cfRule type="cellIs" dxfId="1115" priority="1109" operator="greaterThan">
      <formula>0.1</formula>
    </cfRule>
  </conditionalFormatting>
  <conditionalFormatting sqref="S171">
    <cfRule type="cellIs" dxfId="1114" priority="1107" operator="greaterThan">
      <formula>0.1</formula>
    </cfRule>
  </conditionalFormatting>
  <conditionalFormatting sqref="T174">
    <cfRule type="cellIs" dxfId="1113" priority="1105" operator="greaterThan">
      <formula>0</formula>
    </cfRule>
  </conditionalFormatting>
  <conditionalFormatting sqref="R174:S174">
    <cfRule type="cellIs" dxfId="1112" priority="1106" operator="greaterThan">
      <formula>0.1</formula>
    </cfRule>
  </conditionalFormatting>
  <conditionalFormatting sqref="R175:S175">
    <cfRule type="cellIs" dxfId="1111" priority="1104" operator="greaterThan">
      <formula>0.1</formula>
    </cfRule>
  </conditionalFormatting>
  <conditionalFormatting sqref="T175">
    <cfRule type="cellIs" dxfId="1110" priority="1103" operator="greaterThan">
      <formula>0</formula>
    </cfRule>
  </conditionalFormatting>
  <conditionalFormatting sqref="G171:G175">
    <cfRule type="cellIs" dxfId="1109" priority="1102" operator="equal">
      <formula>"F"</formula>
    </cfRule>
  </conditionalFormatting>
  <conditionalFormatting sqref="U1095">
    <cfRule type="cellIs" dxfId="1108" priority="1101" operator="equal">
      <formula>"EUR"</formula>
    </cfRule>
  </conditionalFormatting>
  <conditionalFormatting sqref="R1095">
    <cfRule type="cellIs" dxfId="1107" priority="1100" operator="greaterThan">
      <formula>0.1</formula>
    </cfRule>
  </conditionalFormatting>
  <conditionalFormatting sqref="T1095">
    <cfRule type="cellIs" dxfId="1106" priority="1099" operator="greaterThan">
      <formula>0</formula>
    </cfRule>
  </conditionalFormatting>
  <conditionalFormatting sqref="S1095">
    <cfRule type="cellIs" dxfId="1105" priority="1098" operator="greaterThan">
      <formula>0</formula>
    </cfRule>
  </conditionalFormatting>
  <conditionalFormatting sqref="G1095">
    <cfRule type="cellIs" dxfId="1104" priority="1097" operator="equal">
      <formula>"F"</formula>
    </cfRule>
  </conditionalFormatting>
  <conditionalFormatting sqref="U1096">
    <cfRule type="cellIs" dxfId="1103" priority="1096" operator="equal">
      <formula>"EUR"</formula>
    </cfRule>
  </conditionalFormatting>
  <conditionalFormatting sqref="R1096">
    <cfRule type="cellIs" dxfId="1102" priority="1095" operator="greaterThan">
      <formula>0.1</formula>
    </cfRule>
  </conditionalFormatting>
  <conditionalFormatting sqref="T1096">
    <cfRule type="cellIs" dxfId="1101" priority="1094" operator="greaterThan">
      <formula>0</formula>
    </cfRule>
  </conditionalFormatting>
  <conditionalFormatting sqref="S1096">
    <cfRule type="cellIs" dxfId="1100" priority="1093" operator="greaterThan">
      <formula>0</formula>
    </cfRule>
  </conditionalFormatting>
  <conditionalFormatting sqref="G1096">
    <cfRule type="cellIs" dxfId="1099" priority="1092" operator="equal">
      <formula>"F"</formula>
    </cfRule>
  </conditionalFormatting>
  <conditionalFormatting sqref="U1097">
    <cfRule type="cellIs" dxfId="1098" priority="1091" operator="equal">
      <formula>"EUR"</formula>
    </cfRule>
  </conditionalFormatting>
  <conditionalFormatting sqref="R1097">
    <cfRule type="cellIs" dxfId="1097" priority="1090" operator="greaterThan">
      <formula>0.1</formula>
    </cfRule>
  </conditionalFormatting>
  <conditionalFormatting sqref="T1097">
    <cfRule type="cellIs" dxfId="1096" priority="1089" operator="greaterThan">
      <formula>0</formula>
    </cfRule>
  </conditionalFormatting>
  <conditionalFormatting sqref="S1097">
    <cfRule type="cellIs" dxfId="1095" priority="1088" operator="greaterThan">
      <formula>0</formula>
    </cfRule>
  </conditionalFormatting>
  <conditionalFormatting sqref="G1097">
    <cfRule type="cellIs" dxfId="1094" priority="1087" operator="equal">
      <formula>"F"</formula>
    </cfRule>
  </conditionalFormatting>
  <conditionalFormatting sqref="U750">
    <cfRule type="cellIs" dxfId="1093" priority="1086" operator="equal">
      <formula>"EUR"</formula>
    </cfRule>
  </conditionalFormatting>
  <conditionalFormatting sqref="R750">
    <cfRule type="cellIs" dxfId="1092" priority="1085" operator="greaterThan">
      <formula>0.1</formula>
    </cfRule>
  </conditionalFormatting>
  <conditionalFormatting sqref="T750">
    <cfRule type="cellIs" dxfId="1091" priority="1084" operator="greaterThan">
      <formula>0</formula>
    </cfRule>
  </conditionalFormatting>
  <conditionalFormatting sqref="S750">
    <cfRule type="cellIs" dxfId="1090" priority="1083" operator="greaterThan">
      <formula>0</formula>
    </cfRule>
  </conditionalFormatting>
  <conditionalFormatting sqref="G750">
    <cfRule type="cellIs" dxfId="1089" priority="1082" operator="equal">
      <formula>"F"</formula>
    </cfRule>
  </conditionalFormatting>
  <conditionalFormatting sqref="U727">
    <cfRule type="cellIs" dxfId="1088" priority="1081" operator="equal">
      <formula>"EUR"</formula>
    </cfRule>
  </conditionalFormatting>
  <conditionalFormatting sqref="T727">
    <cfRule type="cellIs" dxfId="1087" priority="1079" operator="greaterThan">
      <formula>0</formula>
    </cfRule>
  </conditionalFormatting>
  <conditionalFormatting sqref="R727">
    <cfRule type="cellIs" dxfId="1086" priority="1080" operator="greaterThan">
      <formula>0.1</formula>
    </cfRule>
  </conditionalFormatting>
  <conditionalFormatting sqref="S727">
    <cfRule type="cellIs" dxfId="1085" priority="1078" operator="greaterThan">
      <formula>0</formula>
    </cfRule>
  </conditionalFormatting>
  <conditionalFormatting sqref="G727">
    <cfRule type="cellIs" dxfId="1084" priority="1077" operator="equal">
      <formula>"F"</formula>
    </cfRule>
  </conditionalFormatting>
  <conditionalFormatting sqref="U193">
    <cfRule type="cellIs" dxfId="1083" priority="1076" operator="equal">
      <formula>"EUR"</formula>
    </cfRule>
  </conditionalFormatting>
  <conditionalFormatting sqref="R193">
    <cfRule type="cellIs" dxfId="1082" priority="1075" operator="greaterThan">
      <formula>0.1</formula>
    </cfRule>
  </conditionalFormatting>
  <conditionalFormatting sqref="T193">
    <cfRule type="cellIs" dxfId="1081" priority="1074" operator="greaterThan">
      <formula>0</formula>
    </cfRule>
  </conditionalFormatting>
  <conditionalFormatting sqref="S193">
    <cfRule type="cellIs" dxfId="1080" priority="1073" operator="greaterThan">
      <formula>0</formula>
    </cfRule>
  </conditionalFormatting>
  <conditionalFormatting sqref="G193">
    <cfRule type="cellIs" dxfId="1079" priority="1072" operator="equal">
      <formula>"F"</formula>
    </cfRule>
  </conditionalFormatting>
  <conditionalFormatting sqref="U953">
    <cfRule type="cellIs" dxfId="1078" priority="1070" operator="equal">
      <formula>"EUR"</formula>
    </cfRule>
  </conditionalFormatting>
  <conditionalFormatting sqref="R953:S953">
    <cfRule type="cellIs" dxfId="1077" priority="1071" operator="greaterThan">
      <formula>0.1</formula>
    </cfRule>
  </conditionalFormatting>
  <conditionalFormatting sqref="T953">
    <cfRule type="cellIs" dxfId="1076" priority="1069" operator="greaterThan">
      <formula>0</formula>
    </cfRule>
  </conditionalFormatting>
  <conditionalFormatting sqref="G953">
    <cfRule type="cellIs" dxfId="1075" priority="1068" operator="equal">
      <formula>"F"</formula>
    </cfRule>
  </conditionalFormatting>
  <conditionalFormatting sqref="U180">
    <cfRule type="cellIs" dxfId="1074" priority="1067" operator="equal">
      <formula>"EUR"</formula>
    </cfRule>
  </conditionalFormatting>
  <conditionalFormatting sqref="R180">
    <cfRule type="cellIs" dxfId="1073" priority="1066" operator="greaterThan">
      <formula>0.1</formula>
    </cfRule>
  </conditionalFormatting>
  <conditionalFormatting sqref="T180">
    <cfRule type="cellIs" dxfId="1072" priority="1065" operator="greaterThan">
      <formula>0</formula>
    </cfRule>
  </conditionalFormatting>
  <conditionalFormatting sqref="S180">
    <cfRule type="cellIs" dxfId="1071" priority="1064" operator="greaterThan">
      <formula>0</formula>
    </cfRule>
  </conditionalFormatting>
  <conditionalFormatting sqref="G180">
    <cfRule type="cellIs" dxfId="1070" priority="1063" operator="equal">
      <formula>"F"</formula>
    </cfRule>
  </conditionalFormatting>
  <conditionalFormatting sqref="U604">
    <cfRule type="cellIs" dxfId="1069" priority="1062" operator="equal">
      <formula>"EUR"</formula>
    </cfRule>
  </conditionalFormatting>
  <conditionalFormatting sqref="R604">
    <cfRule type="cellIs" dxfId="1068" priority="1061" operator="greaterThan">
      <formula>0.1</formula>
    </cfRule>
  </conditionalFormatting>
  <conditionalFormatting sqref="S604:T604">
    <cfRule type="cellIs" dxfId="1067" priority="1060" operator="greaterThan">
      <formula>0</formula>
    </cfRule>
  </conditionalFormatting>
  <conditionalFormatting sqref="G604">
    <cfRule type="cellIs" dxfId="1066" priority="1059" operator="equal">
      <formula>"F"</formula>
    </cfRule>
  </conditionalFormatting>
  <conditionalFormatting sqref="U673">
    <cfRule type="cellIs" dxfId="1065" priority="1057" operator="equal">
      <formula>"EUR"</formula>
    </cfRule>
  </conditionalFormatting>
  <conditionalFormatting sqref="R673:S673">
    <cfRule type="cellIs" dxfId="1064" priority="1058" operator="greaterThan">
      <formula>0.1</formula>
    </cfRule>
  </conditionalFormatting>
  <conditionalFormatting sqref="T673">
    <cfRule type="cellIs" dxfId="1063" priority="1056" operator="greaterThan">
      <formula>0</formula>
    </cfRule>
  </conditionalFormatting>
  <conditionalFormatting sqref="G673">
    <cfRule type="cellIs" dxfId="1062" priority="1055" operator="equal">
      <formula>"F"</formula>
    </cfRule>
  </conditionalFormatting>
  <conditionalFormatting sqref="U974">
    <cfRule type="cellIs" dxfId="1061" priority="1054" operator="equal">
      <formula>"EUR"</formula>
    </cfRule>
  </conditionalFormatting>
  <conditionalFormatting sqref="R974">
    <cfRule type="cellIs" dxfId="1060" priority="1053" operator="greaterThan">
      <formula>0.1</formula>
    </cfRule>
  </conditionalFormatting>
  <conditionalFormatting sqref="T974">
    <cfRule type="cellIs" dxfId="1059" priority="1052" operator="greaterThan">
      <formula>0</formula>
    </cfRule>
  </conditionalFormatting>
  <conditionalFormatting sqref="S974">
    <cfRule type="cellIs" dxfId="1058" priority="1051" operator="greaterThan">
      <formula>0.1</formula>
    </cfRule>
  </conditionalFormatting>
  <conditionalFormatting sqref="G974">
    <cfRule type="cellIs" dxfId="1057" priority="1050" operator="equal">
      <formula>"F"</formula>
    </cfRule>
  </conditionalFormatting>
  <conditionalFormatting sqref="U118">
    <cfRule type="cellIs" dxfId="1056" priority="1049" operator="equal">
      <formula>"EUR"</formula>
    </cfRule>
  </conditionalFormatting>
  <conditionalFormatting sqref="R118">
    <cfRule type="cellIs" dxfId="1055" priority="1048" operator="greaterThan">
      <formula>0.1</formula>
    </cfRule>
  </conditionalFormatting>
  <conditionalFormatting sqref="T118">
    <cfRule type="cellIs" dxfId="1054" priority="1047" operator="greaterThan">
      <formula>0</formula>
    </cfRule>
  </conditionalFormatting>
  <conditionalFormatting sqref="S118">
    <cfRule type="cellIs" dxfId="1053" priority="1046" operator="greaterThan">
      <formula>0</formula>
    </cfRule>
  </conditionalFormatting>
  <conditionalFormatting sqref="G118">
    <cfRule type="cellIs" dxfId="1052" priority="1045" operator="equal">
      <formula>"F"</formula>
    </cfRule>
  </conditionalFormatting>
  <conditionalFormatting sqref="U719">
    <cfRule type="cellIs" dxfId="1051" priority="1044" operator="equal">
      <formula>"EUR"</formula>
    </cfRule>
  </conditionalFormatting>
  <conditionalFormatting sqref="R719">
    <cfRule type="cellIs" dxfId="1050" priority="1043" operator="greaterThan">
      <formula>0.1</formula>
    </cfRule>
  </conditionalFormatting>
  <conditionalFormatting sqref="T719">
    <cfRule type="cellIs" dxfId="1049" priority="1042" operator="greaterThan">
      <formula>0</formula>
    </cfRule>
  </conditionalFormatting>
  <conditionalFormatting sqref="S719">
    <cfRule type="cellIs" dxfId="1048" priority="1041" operator="greaterThan">
      <formula>0</formula>
    </cfRule>
  </conditionalFormatting>
  <conditionalFormatting sqref="G719">
    <cfRule type="cellIs" dxfId="1047" priority="1040" operator="equal">
      <formula>"F"</formula>
    </cfRule>
  </conditionalFormatting>
  <conditionalFormatting sqref="U893">
    <cfRule type="cellIs" dxfId="1046" priority="1038" operator="equal">
      <formula>"EUR"</formula>
    </cfRule>
  </conditionalFormatting>
  <conditionalFormatting sqref="R893">
    <cfRule type="cellIs" dxfId="1045" priority="1039" operator="greaterThan">
      <formula>0.1</formula>
    </cfRule>
  </conditionalFormatting>
  <conditionalFormatting sqref="T893">
    <cfRule type="cellIs" dxfId="1044" priority="1037" operator="greaterThan">
      <formula>0</formula>
    </cfRule>
  </conditionalFormatting>
  <conditionalFormatting sqref="G893">
    <cfRule type="cellIs" dxfId="1043" priority="1036" operator="equal">
      <formula>"F"</formula>
    </cfRule>
  </conditionalFormatting>
  <conditionalFormatting sqref="U191">
    <cfRule type="cellIs" dxfId="1042" priority="1034" operator="equal">
      <formula>"EUR"</formula>
    </cfRule>
  </conditionalFormatting>
  <conditionalFormatting sqref="R191">
    <cfRule type="cellIs" dxfId="1041" priority="1035" operator="greaterThan">
      <formula>0.1</formula>
    </cfRule>
  </conditionalFormatting>
  <conditionalFormatting sqref="T191">
    <cfRule type="cellIs" dxfId="1040" priority="1033" operator="greaterThan">
      <formula>0</formula>
    </cfRule>
  </conditionalFormatting>
  <conditionalFormatting sqref="S191">
    <cfRule type="cellIs" dxfId="1039" priority="1032" operator="greaterThan">
      <formula>0</formula>
    </cfRule>
  </conditionalFormatting>
  <conditionalFormatting sqref="G191">
    <cfRule type="cellIs" dxfId="1038" priority="1031" operator="equal">
      <formula>"F"</formula>
    </cfRule>
  </conditionalFormatting>
  <conditionalFormatting sqref="U460">
    <cfRule type="cellIs" dxfId="1037" priority="1029" operator="equal">
      <formula>"EUR"</formula>
    </cfRule>
  </conditionalFormatting>
  <conditionalFormatting sqref="R460">
    <cfRule type="cellIs" dxfId="1036" priority="1030" operator="greaterThan">
      <formula>0.1</formula>
    </cfRule>
  </conditionalFormatting>
  <conditionalFormatting sqref="S460:T460">
    <cfRule type="cellIs" dxfId="1035" priority="1028" operator="greaterThan">
      <formula>0</formula>
    </cfRule>
  </conditionalFormatting>
  <conditionalFormatting sqref="G460">
    <cfRule type="cellIs" dxfId="1034" priority="1027" operator="equal">
      <formula>"F"</formula>
    </cfRule>
  </conditionalFormatting>
  <conditionalFormatting sqref="U1119">
    <cfRule type="cellIs" dxfId="1033" priority="1025" operator="equal">
      <formula>"EUR"</formula>
    </cfRule>
  </conditionalFormatting>
  <conditionalFormatting sqref="R1119">
    <cfRule type="cellIs" dxfId="1032" priority="1026" operator="greaterThan">
      <formula>0.1</formula>
    </cfRule>
  </conditionalFormatting>
  <conditionalFormatting sqref="T1119">
    <cfRule type="cellIs" dxfId="1031" priority="1024" operator="greaterThan">
      <formula>0</formula>
    </cfRule>
  </conditionalFormatting>
  <conditionalFormatting sqref="S1119">
    <cfRule type="cellIs" dxfId="1030" priority="1023" operator="greaterThan">
      <formula>0</formula>
    </cfRule>
  </conditionalFormatting>
  <conditionalFormatting sqref="G1119">
    <cfRule type="cellIs" dxfId="1029" priority="1022" operator="equal">
      <formula>"F"</formula>
    </cfRule>
  </conditionalFormatting>
  <conditionalFormatting sqref="R5">
    <cfRule type="cellIs" dxfId="1028" priority="1021" operator="greaterThan">
      <formula>0.1</formula>
    </cfRule>
  </conditionalFormatting>
  <conditionalFormatting sqref="S5:T5">
    <cfRule type="cellIs" dxfId="1027" priority="1020" operator="greaterThan">
      <formula>0</formula>
    </cfRule>
  </conditionalFormatting>
  <conditionalFormatting sqref="G5">
    <cfRule type="cellIs" dxfId="1026" priority="1019" operator="equal">
      <formula>"F"</formula>
    </cfRule>
  </conditionalFormatting>
  <conditionalFormatting sqref="U1125">
    <cfRule type="cellIs" dxfId="1025" priority="1018" operator="equal">
      <formula>"EUR"</formula>
    </cfRule>
  </conditionalFormatting>
  <conditionalFormatting sqref="R1125">
    <cfRule type="cellIs" dxfId="1024" priority="1017" operator="greaterThan">
      <formula>0.1</formula>
    </cfRule>
  </conditionalFormatting>
  <conditionalFormatting sqref="T1125">
    <cfRule type="cellIs" dxfId="1023" priority="1016" operator="greaterThan">
      <formula>0</formula>
    </cfRule>
  </conditionalFormatting>
  <conditionalFormatting sqref="S1125">
    <cfRule type="cellIs" dxfId="1022" priority="1015" operator="greaterThan">
      <formula>0</formula>
    </cfRule>
  </conditionalFormatting>
  <conditionalFormatting sqref="G1125">
    <cfRule type="cellIs" dxfId="1021" priority="1014" operator="equal">
      <formula>"F"</formula>
    </cfRule>
  </conditionalFormatting>
  <conditionalFormatting sqref="U1103">
    <cfRule type="cellIs" dxfId="1020" priority="1013" operator="equal">
      <formula>"EUR"</formula>
    </cfRule>
  </conditionalFormatting>
  <conditionalFormatting sqref="R1103">
    <cfRule type="cellIs" dxfId="1019" priority="1012" operator="greaterThan">
      <formula>0.1</formula>
    </cfRule>
  </conditionalFormatting>
  <conditionalFormatting sqref="T1103">
    <cfRule type="cellIs" dxfId="1018" priority="1011" operator="greaterThan">
      <formula>0</formula>
    </cfRule>
  </conditionalFormatting>
  <conditionalFormatting sqref="S1103">
    <cfRule type="cellIs" dxfId="1017" priority="1010" operator="greaterThan">
      <formula>0</formula>
    </cfRule>
  </conditionalFormatting>
  <conditionalFormatting sqref="G1103">
    <cfRule type="cellIs" dxfId="1016" priority="1009" operator="equal">
      <formula>"F"</formula>
    </cfRule>
  </conditionalFormatting>
  <conditionalFormatting sqref="U739">
    <cfRule type="cellIs" dxfId="1015" priority="1008" operator="equal">
      <formula>"EUR"</formula>
    </cfRule>
  </conditionalFormatting>
  <conditionalFormatting sqref="R739">
    <cfRule type="cellIs" dxfId="1014" priority="1007" operator="greaterThan">
      <formula>0.1</formula>
    </cfRule>
  </conditionalFormatting>
  <conditionalFormatting sqref="T739">
    <cfRule type="cellIs" dxfId="1013" priority="1006" operator="greaterThan">
      <formula>0</formula>
    </cfRule>
  </conditionalFormatting>
  <conditionalFormatting sqref="S739">
    <cfRule type="cellIs" dxfId="1012" priority="1005" operator="greaterThan">
      <formula>0</formula>
    </cfRule>
  </conditionalFormatting>
  <conditionalFormatting sqref="G739">
    <cfRule type="cellIs" dxfId="1011" priority="1004" operator="equal">
      <formula>"F"</formula>
    </cfRule>
  </conditionalFormatting>
  <conditionalFormatting sqref="U694">
    <cfRule type="cellIs" dxfId="1010" priority="1003" operator="equal">
      <formula>"EUR"</formula>
    </cfRule>
  </conditionalFormatting>
  <conditionalFormatting sqref="R694">
    <cfRule type="cellIs" dxfId="1009" priority="1001" operator="greaterThan">
      <formula>0.1</formula>
    </cfRule>
  </conditionalFormatting>
  <conditionalFormatting sqref="S694">
    <cfRule type="cellIs" dxfId="1008" priority="1002" operator="greaterThan">
      <formula>0.1</formula>
    </cfRule>
  </conditionalFormatting>
  <conditionalFormatting sqref="T694">
    <cfRule type="cellIs" dxfId="1007" priority="1000" operator="greaterThan">
      <formula>0</formula>
    </cfRule>
  </conditionalFormatting>
  <conditionalFormatting sqref="G694">
    <cfRule type="cellIs" dxfId="1006" priority="999" operator="equal">
      <formula>"F"</formula>
    </cfRule>
  </conditionalFormatting>
  <conditionalFormatting sqref="U653">
    <cfRule type="cellIs" dxfId="1005" priority="998" operator="equal">
      <formula>"EUR"</formula>
    </cfRule>
  </conditionalFormatting>
  <conditionalFormatting sqref="R653">
    <cfRule type="cellIs" dxfId="1004" priority="997" operator="greaterThan">
      <formula>0.1</formula>
    </cfRule>
  </conditionalFormatting>
  <conditionalFormatting sqref="T653">
    <cfRule type="cellIs" dxfId="1003" priority="996" operator="greaterThan">
      <formula>0</formula>
    </cfRule>
  </conditionalFormatting>
  <conditionalFormatting sqref="S653">
    <cfRule type="cellIs" dxfId="1002" priority="995" operator="greaterThan">
      <formula>0</formula>
    </cfRule>
  </conditionalFormatting>
  <conditionalFormatting sqref="G653">
    <cfRule type="cellIs" dxfId="1001" priority="994" operator="equal">
      <formula>"F"</formula>
    </cfRule>
  </conditionalFormatting>
  <conditionalFormatting sqref="G1135:G1170">
    <cfRule type="cellIs" dxfId="1000" priority="993" operator="equal">
      <formula>"F"</formula>
    </cfRule>
  </conditionalFormatting>
  <conditionalFormatting sqref="U1171:U1206">
    <cfRule type="cellIs" dxfId="999" priority="992" operator="equal">
      <formula>"EUR"</formula>
    </cfRule>
  </conditionalFormatting>
  <conditionalFormatting sqref="R1171">
    <cfRule type="cellIs" dxfId="998" priority="991" operator="greaterThan">
      <formula>0.1</formula>
    </cfRule>
  </conditionalFormatting>
  <conditionalFormatting sqref="S1171:T1171">
    <cfRule type="cellIs" dxfId="997" priority="990" operator="greaterThan">
      <formula>0</formula>
    </cfRule>
  </conditionalFormatting>
  <conditionalFormatting sqref="R1172">
    <cfRule type="cellIs" dxfId="996" priority="989" operator="greaterThan">
      <formula>0.1</formula>
    </cfRule>
  </conditionalFormatting>
  <conditionalFormatting sqref="S1172:T1172">
    <cfRule type="cellIs" dxfId="995" priority="988" operator="greaterThan">
      <formula>0</formula>
    </cfRule>
  </conditionalFormatting>
  <conditionalFormatting sqref="R1173">
    <cfRule type="cellIs" dxfId="994" priority="987" operator="greaterThan">
      <formula>0.1</formula>
    </cfRule>
  </conditionalFormatting>
  <conditionalFormatting sqref="S1173:T1173">
    <cfRule type="cellIs" dxfId="993" priority="986" operator="greaterThan">
      <formula>0</formula>
    </cfRule>
  </conditionalFormatting>
  <conditionalFormatting sqref="R1174">
    <cfRule type="cellIs" dxfId="992" priority="985" operator="greaterThan">
      <formula>0.1</formula>
    </cfRule>
  </conditionalFormatting>
  <conditionalFormatting sqref="S1174:T1174">
    <cfRule type="cellIs" dxfId="991" priority="984" operator="greaterThan">
      <formula>0</formula>
    </cfRule>
  </conditionalFormatting>
  <conditionalFormatting sqref="R1175">
    <cfRule type="cellIs" dxfId="990" priority="983" operator="greaterThan">
      <formula>0.1</formula>
    </cfRule>
  </conditionalFormatting>
  <conditionalFormatting sqref="S1175:T1175">
    <cfRule type="cellIs" dxfId="989" priority="982" operator="greaterThan">
      <formula>0</formula>
    </cfRule>
  </conditionalFormatting>
  <conditionalFormatting sqref="R1176">
    <cfRule type="cellIs" dxfId="988" priority="981" operator="greaterThan">
      <formula>0.1</formula>
    </cfRule>
  </conditionalFormatting>
  <conditionalFormatting sqref="S1176:T1176">
    <cfRule type="cellIs" dxfId="987" priority="980" operator="greaterThan">
      <formula>0</formula>
    </cfRule>
  </conditionalFormatting>
  <conditionalFormatting sqref="R1177">
    <cfRule type="cellIs" dxfId="986" priority="979" operator="greaterThan">
      <formula>0.1</formula>
    </cfRule>
  </conditionalFormatting>
  <conditionalFormatting sqref="S1177:T1177">
    <cfRule type="cellIs" dxfId="985" priority="978" operator="greaterThan">
      <formula>0</formula>
    </cfRule>
  </conditionalFormatting>
  <conditionalFormatting sqref="R1178">
    <cfRule type="cellIs" dxfId="984" priority="977" operator="greaterThan">
      <formula>0.1</formula>
    </cfRule>
  </conditionalFormatting>
  <conditionalFormatting sqref="S1178:T1178">
    <cfRule type="cellIs" dxfId="983" priority="976" operator="greaterThan">
      <formula>0</formula>
    </cfRule>
  </conditionalFormatting>
  <conditionalFormatting sqref="R1179">
    <cfRule type="cellIs" dxfId="982" priority="975" operator="greaterThan">
      <formula>0.1</formula>
    </cfRule>
  </conditionalFormatting>
  <conditionalFormatting sqref="S1179:T1179">
    <cfRule type="cellIs" dxfId="981" priority="974" operator="greaterThan">
      <formula>0</formula>
    </cfRule>
  </conditionalFormatting>
  <conditionalFormatting sqref="R1180">
    <cfRule type="cellIs" dxfId="980" priority="973" operator="greaterThan">
      <formula>0.1</formula>
    </cfRule>
  </conditionalFormatting>
  <conditionalFormatting sqref="S1180:T1180">
    <cfRule type="cellIs" dxfId="979" priority="972" operator="greaterThan">
      <formula>0</formula>
    </cfRule>
  </conditionalFormatting>
  <conditionalFormatting sqref="R1181">
    <cfRule type="cellIs" dxfId="978" priority="971" operator="greaterThan">
      <formula>0.1</formula>
    </cfRule>
  </conditionalFormatting>
  <conditionalFormatting sqref="S1181:T1181">
    <cfRule type="cellIs" dxfId="977" priority="970" operator="greaterThan">
      <formula>0</formula>
    </cfRule>
  </conditionalFormatting>
  <conditionalFormatting sqref="R1182">
    <cfRule type="cellIs" dxfId="976" priority="969" operator="greaterThan">
      <formula>0.1</formula>
    </cfRule>
  </conditionalFormatting>
  <conditionalFormatting sqref="S1182:T1182">
    <cfRule type="cellIs" dxfId="975" priority="968" operator="greaterThan">
      <formula>0</formula>
    </cfRule>
  </conditionalFormatting>
  <conditionalFormatting sqref="R1183">
    <cfRule type="cellIs" dxfId="974" priority="967" operator="greaterThan">
      <formula>0.1</formula>
    </cfRule>
  </conditionalFormatting>
  <conditionalFormatting sqref="S1183:T1183">
    <cfRule type="cellIs" dxfId="973" priority="966" operator="greaterThan">
      <formula>0</formula>
    </cfRule>
  </conditionalFormatting>
  <conditionalFormatting sqref="R1184:R1186">
    <cfRule type="cellIs" dxfId="972" priority="965" operator="greaterThan">
      <formula>0.1</formula>
    </cfRule>
  </conditionalFormatting>
  <conditionalFormatting sqref="S1184:T1186">
    <cfRule type="cellIs" dxfId="971" priority="964" operator="greaterThan">
      <formula>0</formula>
    </cfRule>
  </conditionalFormatting>
  <conditionalFormatting sqref="R1187:R1189">
    <cfRule type="cellIs" dxfId="970" priority="963" operator="greaterThan">
      <formula>0.1</formula>
    </cfRule>
  </conditionalFormatting>
  <conditionalFormatting sqref="S1187:T1189">
    <cfRule type="cellIs" dxfId="969" priority="962" operator="greaterThan">
      <formula>0</formula>
    </cfRule>
  </conditionalFormatting>
  <conditionalFormatting sqref="R1190:R1192">
    <cfRule type="cellIs" dxfId="968" priority="961" operator="greaterThan">
      <formula>0.1</formula>
    </cfRule>
  </conditionalFormatting>
  <conditionalFormatting sqref="S1190:T1192">
    <cfRule type="cellIs" dxfId="967" priority="960" operator="greaterThan">
      <formula>0</formula>
    </cfRule>
  </conditionalFormatting>
  <conditionalFormatting sqref="R1193:R1195">
    <cfRule type="cellIs" dxfId="966" priority="959" operator="greaterThan">
      <formula>0.1</formula>
    </cfRule>
  </conditionalFormatting>
  <conditionalFormatting sqref="S1193:T1195">
    <cfRule type="cellIs" dxfId="965" priority="958" operator="greaterThan">
      <formula>0</formula>
    </cfRule>
  </conditionalFormatting>
  <conditionalFormatting sqref="R1196:R1198">
    <cfRule type="cellIs" dxfId="964" priority="957" operator="greaterThan">
      <formula>0.1</formula>
    </cfRule>
  </conditionalFormatting>
  <conditionalFormatting sqref="S1196:T1198">
    <cfRule type="cellIs" dxfId="963" priority="956" operator="greaterThan">
      <formula>0</formula>
    </cfRule>
  </conditionalFormatting>
  <conditionalFormatting sqref="R1199:R1201">
    <cfRule type="cellIs" dxfId="962" priority="955" operator="greaterThan">
      <formula>0.1</formula>
    </cfRule>
  </conditionalFormatting>
  <conditionalFormatting sqref="S1199:T1201">
    <cfRule type="cellIs" dxfId="961" priority="954" operator="greaterThan">
      <formula>0</formula>
    </cfRule>
  </conditionalFormatting>
  <conditionalFormatting sqref="R1202:R1204">
    <cfRule type="cellIs" dxfId="960" priority="953" operator="greaterThan">
      <formula>0.1</formula>
    </cfRule>
  </conditionalFormatting>
  <conditionalFormatting sqref="S1202:T1204">
    <cfRule type="cellIs" dxfId="959" priority="952" operator="greaterThan">
      <formula>0</formula>
    </cfRule>
  </conditionalFormatting>
  <conditionalFormatting sqref="R1205:R1206">
    <cfRule type="cellIs" dxfId="958" priority="951" operator="greaterThan">
      <formula>0.1</formula>
    </cfRule>
  </conditionalFormatting>
  <conditionalFormatting sqref="S1205:T1206">
    <cfRule type="cellIs" dxfId="957" priority="950" operator="greaterThan">
      <formula>0</formula>
    </cfRule>
  </conditionalFormatting>
  <conditionalFormatting sqref="G1171:G1206">
    <cfRule type="cellIs" dxfId="956" priority="949" operator="equal">
      <formula>"F"</formula>
    </cfRule>
  </conditionalFormatting>
  <conditionalFormatting sqref="U1207:U1209">
    <cfRule type="cellIs" dxfId="955" priority="948" operator="equal">
      <formula>"EUR"</formula>
    </cfRule>
  </conditionalFormatting>
  <conditionalFormatting sqref="R1207:R1209">
    <cfRule type="cellIs" dxfId="954" priority="947" operator="greaterThan">
      <formula>0.1</formula>
    </cfRule>
  </conditionalFormatting>
  <conditionalFormatting sqref="S1207:T1209">
    <cfRule type="cellIs" dxfId="953" priority="946" operator="greaterThan">
      <formula>0</formula>
    </cfRule>
  </conditionalFormatting>
  <conditionalFormatting sqref="G1207:G1209">
    <cfRule type="cellIs" dxfId="952" priority="945" operator="equal">
      <formula>"F"</formula>
    </cfRule>
  </conditionalFormatting>
  <conditionalFormatting sqref="U1210">
    <cfRule type="cellIs" dxfId="951" priority="944" operator="equal">
      <formula>"EUR"</formula>
    </cfRule>
  </conditionalFormatting>
  <conditionalFormatting sqref="R1210">
    <cfRule type="cellIs" dxfId="950" priority="943" operator="greaterThan">
      <formula>0.1</formula>
    </cfRule>
  </conditionalFormatting>
  <conditionalFormatting sqref="S1210:T1210">
    <cfRule type="cellIs" dxfId="949" priority="942" operator="greaterThan">
      <formula>0</formula>
    </cfRule>
  </conditionalFormatting>
  <conditionalFormatting sqref="G1210">
    <cfRule type="cellIs" dxfId="948" priority="941" operator="equal">
      <formula>"F"</formula>
    </cfRule>
  </conditionalFormatting>
  <conditionalFormatting sqref="U1211:U1246">
    <cfRule type="cellIs" dxfId="947" priority="940" operator="equal">
      <formula>"EUR"</formula>
    </cfRule>
  </conditionalFormatting>
  <conditionalFormatting sqref="R1211">
    <cfRule type="cellIs" dxfId="946" priority="939" operator="greaterThan">
      <formula>0.1</formula>
    </cfRule>
  </conditionalFormatting>
  <conditionalFormatting sqref="S1211:T1211">
    <cfRule type="cellIs" dxfId="945" priority="938" operator="greaterThan">
      <formula>0</formula>
    </cfRule>
  </conditionalFormatting>
  <conditionalFormatting sqref="R1212">
    <cfRule type="cellIs" dxfId="944" priority="937" operator="greaterThan">
      <formula>0.1</formula>
    </cfRule>
  </conditionalFormatting>
  <conditionalFormatting sqref="S1212:T1212">
    <cfRule type="cellIs" dxfId="943" priority="936" operator="greaterThan">
      <formula>0</formula>
    </cfRule>
  </conditionalFormatting>
  <conditionalFormatting sqref="R1213">
    <cfRule type="cellIs" dxfId="942" priority="935" operator="greaterThan">
      <formula>0.1</formula>
    </cfRule>
  </conditionalFormatting>
  <conditionalFormatting sqref="S1213:T1213">
    <cfRule type="cellIs" dxfId="941" priority="934" operator="greaterThan">
      <formula>0</formula>
    </cfRule>
  </conditionalFormatting>
  <conditionalFormatting sqref="R1214">
    <cfRule type="cellIs" dxfId="940" priority="933" operator="greaterThan">
      <formula>0.1</formula>
    </cfRule>
  </conditionalFormatting>
  <conditionalFormatting sqref="S1214:T1214">
    <cfRule type="cellIs" dxfId="939" priority="932" operator="greaterThan">
      <formula>0</formula>
    </cfRule>
  </conditionalFormatting>
  <conditionalFormatting sqref="R1215">
    <cfRule type="cellIs" dxfId="938" priority="931" operator="greaterThan">
      <formula>0.1</formula>
    </cfRule>
  </conditionalFormatting>
  <conditionalFormatting sqref="S1215:T1215">
    <cfRule type="cellIs" dxfId="937" priority="930" operator="greaterThan">
      <formula>0</formula>
    </cfRule>
  </conditionalFormatting>
  <conditionalFormatting sqref="R1216">
    <cfRule type="cellIs" dxfId="936" priority="929" operator="greaterThan">
      <formula>0.1</formula>
    </cfRule>
  </conditionalFormatting>
  <conditionalFormatting sqref="S1216:T1216">
    <cfRule type="cellIs" dxfId="935" priority="928" operator="greaterThan">
      <formula>0</formula>
    </cfRule>
  </conditionalFormatting>
  <conditionalFormatting sqref="R1217">
    <cfRule type="cellIs" dxfId="934" priority="927" operator="greaterThan">
      <formula>0.1</formula>
    </cfRule>
  </conditionalFormatting>
  <conditionalFormatting sqref="S1217:T1217">
    <cfRule type="cellIs" dxfId="933" priority="926" operator="greaterThan">
      <formula>0</formula>
    </cfRule>
  </conditionalFormatting>
  <conditionalFormatting sqref="R1218">
    <cfRule type="cellIs" dxfId="932" priority="925" operator="greaterThan">
      <formula>0.1</formula>
    </cfRule>
  </conditionalFormatting>
  <conditionalFormatting sqref="S1218:T1218">
    <cfRule type="cellIs" dxfId="931" priority="924" operator="greaterThan">
      <formula>0</formula>
    </cfRule>
  </conditionalFormatting>
  <conditionalFormatting sqref="R1219">
    <cfRule type="cellIs" dxfId="930" priority="923" operator="greaterThan">
      <formula>0.1</formula>
    </cfRule>
  </conditionalFormatting>
  <conditionalFormatting sqref="S1219:T1219">
    <cfRule type="cellIs" dxfId="929" priority="922" operator="greaterThan">
      <formula>0</formula>
    </cfRule>
  </conditionalFormatting>
  <conditionalFormatting sqref="R1220">
    <cfRule type="cellIs" dxfId="928" priority="921" operator="greaterThan">
      <formula>0.1</formula>
    </cfRule>
  </conditionalFormatting>
  <conditionalFormatting sqref="S1220:T1220">
    <cfRule type="cellIs" dxfId="927" priority="920" operator="greaterThan">
      <formula>0</formula>
    </cfRule>
  </conditionalFormatting>
  <conditionalFormatting sqref="R1221">
    <cfRule type="cellIs" dxfId="926" priority="919" operator="greaterThan">
      <formula>0.1</formula>
    </cfRule>
  </conditionalFormatting>
  <conditionalFormatting sqref="S1221:T1221">
    <cfRule type="cellIs" dxfId="925" priority="918" operator="greaterThan">
      <formula>0</formula>
    </cfRule>
  </conditionalFormatting>
  <conditionalFormatting sqref="R1222">
    <cfRule type="cellIs" dxfId="924" priority="917" operator="greaterThan">
      <formula>0.1</formula>
    </cfRule>
  </conditionalFormatting>
  <conditionalFormatting sqref="S1222:T1222">
    <cfRule type="cellIs" dxfId="923" priority="916" operator="greaterThan">
      <formula>0</formula>
    </cfRule>
  </conditionalFormatting>
  <conditionalFormatting sqref="R1223">
    <cfRule type="cellIs" dxfId="922" priority="915" operator="greaterThan">
      <formula>0.1</formula>
    </cfRule>
  </conditionalFormatting>
  <conditionalFormatting sqref="S1223:T1223">
    <cfRule type="cellIs" dxfId="921" priority="914" operator="greaterThan">
      <formula>0</formula>
    </cfRule>
  </conditionalFormatting>
  <conditionalFormatting sqref="R1224:R1226">
    <cfRule type="cellIs" dxfId="920" priority="913" operator="greaterThan">
      <formula>0.1</formula>
    </cfRule>
  </conditionalFormatting>
  <conditionalFormatting sqref="S1224:T1226">
    <cfRule type="cellIs" dxfId="919" priority="912" operator="greaterThan">
      <formula>0</formula>
    </cfRule>
  </conditionalFormatting>
  <conditionalFormatting sqref="R1227:R1229">
    <cfRule type="cellIs" dxfId="918" priority="911" operator="greaterThan">
      <formula>0.1</formula>
    </cfRule>
  </conditionalFormatting>
  <conditionalFormatting sqref="S1227:T1229">
    <cfRule type="cellIs" dxfId="917" priority="910" operator="greaterThan">
      <formula>0</formula>
    </cfRule>
  </conditionalFormatting>
  <conditionalFormatting sqref="R1230:R1232">
    <cfRule type="cellIs" dxfId="916" priority="909" operator="greaterThan">
      <formula>0.1</formula>
    </cfRule>
  </conditionalFormatting>
  <conditionalFormatting sqref="S1230:T1232">
    <cfRule type="cellIs" dxfId="915" priority="908" operator="greaterThan">
      <formula>0</formula>
    </cfRule>
  </conditionalFormatting>
  <conditionalFormatting sqref="R1233:R1235">
    <cfRule type="cellIs" dxfId="914" priority="907" operator="greaterThan">
      <formula>0.1</formula>
    </cfRule>
  </conditionalFormatting>
  <conditionalFormatting sqref="S1233:T1235">
    <cfRule type="cellIs" dxfId="913" priority="906" operator="greaterThan">
      <formula>0</formula>
    </cfRule>
  </conditionalFormatting>
  <conditionalFormatting sqref="R1236:R1238">
    <cfRule type="cellIs" dxfId="912" priority="905" operator="greaterThan">
      <formula>0.1</formula>
    </cfRule>
  </conditionalFormatting>
  <conditionalFormatting sqref="S1236:T1238">
    <cfRule type="cellIs" dxfId="911" priority="904" operator="greaterThan">
      <formula>0</formula>
    </cfRule>
  </conditionalFormatting>
  <conditionalFormatting sqref="R1239:R1241">
    <cfRule type="cellIs" dxfId="910" priority="903" operator="greaterThan">
      <formula>0.1</formula>
    </cfRule>
  </conditionalFormatting>
  <conditionalFormatting sqref="S1239:T1241">
    <cfRule type="cellIs" dxfId="909" priority="902" operator="greaterThan">
      <formula>0</formula>
    </cfRule>
  </conditionalFormatting>
  <conditionalFormatting sqref="R1242:R1244">
    <cfRule type="cellIs" dxfId="908" priority="901" operator="greaterThan">
      <formula>0.1</formula>
    </cfRule>
  </conditionalFormatting>
  <conditionalFormatting sqref="S1242:T1244">
    <cfRule type="cellIs" dxfId="907" priority="900" operator="greaterThan">
      <formula>0</formula>
    </cfRule>
  </conditionalFormatting>
  <conditionalFormatting sqref="R1245:R1246">
    <cfRule type="cellIs" dxfId="906" priority="899" operator="greaterThan">
      <formula>0.1</formula>
    </cfRule>
  </conditionalFormatting>
  <conditionalFormatting sqref="S1245:T1246">
    <cfRule type="cellIs" dxfId="905" priority="898" operator="greaterThan">
      <formula>0</formula>
    </cfRule>
  </conditionalFormatting>
  <conditionalFormatting sqref="G1211:G1246">
    <cfRule type="cellIs" dxfId="904" priority="897" operator="equal">
      <formula>"F"</formula>
    </cfRule>
  </conditionalFormatting>
  <conditionalFormatting sqref="U1247:U1249">
    <cfRule type="cellIs" dxfId="903" priority="896" operator="equal">
      <formula>"EUR"</formula>
    </cfRule>
  </conditionalFormatting>
  <conditionalFormatting sqref="R1247:R1249">
    <cfRule type="cellIs" dxfId="902" priority="895" operator="greaterThan">
      <formula>0.1</formula>
    </cfRule>
  </conditionalFormatting>
  <conditionalFormatting sqref="S1247:T1249">
    <cfRule type="cellIs" dxfId="901" priority="894" operator="greaterThan">
      <formula>0</formula>
    </cfRule>
  </conditionalFormatting>
  <conditionalFormatting sqref="G1247:G1249">
    <cfRule type="cellIs" dxfId="900" priority="893" operator="equal">
      <formula>"F"</formula>
    </cfRule>
  </conditionalFormatting>
  <conditionalFormatting sqref="U1250">
    <cfRule type="cellIs" dxfId="899" priority="892" operator="equal">
      <formula>"EUR"</formula>
    </cfRule>
  </conditionalFormatting>
  <conditionalFormatting sqref="R1250">
    <cfRule type="cellIs" dxfId="898" priority="891" operator="greaterThan">
      <formula>0.1</formula>
    </cfRule>
  </conditionalFormatting>
  <conditionalFormatting sqref="S1250:T1250">
    <cfRule type="cellIs" dxfId="897" priority="890" operator="greaterThan">
      <formula>0</formula>
    </cfRule>
  </conditionalFormatting>
  <conditionalFormatting sqref="G1250">
    <cfRule type="cellIs" dxfId="896" priority="889" operator="equal">
      <formula>"F"</formula>
    </cfRule>
  </conditionalFormatting>
  <conditionalFormatting sqref="U1251:U1286">
    <cfRule type="cellIs" dxfId="895" priority="888" operator="equal">
      <formula>"EUR"</formula>
    </cfRule>
  </conditionalFormatting>
  <conditionalFormatting sqref="R1251">
    <cfRule type="cellIs" dxfId="894" priority="887" operator="greaterThan">
      <formula>0.1</formula>
    </cfRule>
  </conditionalFormatting>
  <conditionalFormatting sqref="S1251:T1251">
    <cfRule type="cellIs" dxfId="893" priority="886" operator="greaterThan">
      <formula>0</formula>
    </cfRule>
  </conditionalFormatting>
  <conditionalFormatting sqref="R1252">
    <cfRule type="cellIs" dxfId="892" priority="885" operator="greaterThan">
      <formula>0.1</formula>
    </cfRule>
  </conditionalFormatting>
  <conditionalFormatting sqref="S1252:T1252">
    <cfRule type="cellIs" dxfId="891" priority="884" operator="greaterThan">
      <formula>0</formula>
    </cfRule>
  </conditionalFormatting>
  <conditionalFormatting sqref="R1253">
    <cfRule type="cellIs" dxfId="890" priority="883" operator="greaterThan">
      <formula>0.1</formula>
    </cfRule>
  </conditionalFormatting>
  <conditionalFormatting sqref="S1253:T1253">
    <cfRule type="cellIs" dxfId="889" priority="882" operator="greaterThan">
      <formula>0</formula>
    </cfRule>
  </conditionalFormatting>
  <conditionalFormatting sqref="R1254">
    <cfRule type="cellIs" dxfId="888" priority="881" operator="greaterThan">
      <formula>0.1</formula>
    </cfRule>
  </conditionalFormatting>
  <conditionalFormatting sqref="S1254:T1254">
    <cfRule type="cellIs" dxfId="887" priority="880" operator="greaterThan">
      <formula>0</formula>
    </cfRule>
  </conditionalFormatting>
  <conditionalFormatting sqref="R1255">
    <cfRule type="cellIs" dxfId="886" priority="879" operator="greaterThan">
      <formula>0.1</formula>
    </cfRule>
  </conditionalFormatting>
  <conditionalFormatting sqref="S1255:T1255">
    <cfRule type="cellIs" dxfId="885" priority="878" operator="greaterThan">
      <formula>0</formula>
    </cfRule>
  </conditionalFormatting>
  <conditionalFormatting sqref="R1256">
    <cfRule type="cellIs" dxfId="884" priority="877" operator="greaterThan">
      <formula>0.1</formula>
    </cfRule>
  </conditionalFormatting>
  <conditionalFormatting sqref="S1256:T1256">
    <cfRule type="cellIs" dxfId="883" priority="876" operator="greaterThan">
      <formula>0</formula>
    </cfRule>
  </conditionalFormatting>
  <conditionalFormatting sqref="R1257">
    <cfRule type="cellIs" dxfId="882" priority="875" operator="greaterThan">
      <formula>0.1</formula>
    </cfRule>
  </conditionalFormatting>
  <conditionalFormatting sqref="S1257:T1257">
    <cfRule type="cellIs" dxfId="881" priority="874" operator="greaterThan">
      <formula>0</formula>
    </cfRule>
  </conditionalFormatting>
  <conditionalFormatting sqref="R1258">
    <cfRule type="cellIs" dxfId="880" priority="873" operator="greaterThan">
      <formula>0.1</formula>
    </cfRule>
  </conditionalFormatting>
  <conditionalFormatting sqref="S1258:T1258">
    <cfRule type="cellIs" dxfId="879" priority="872" operator="greaterThan">
      <formula>0</formula>
    </cfRule>
  </conditionalFormatting>
  <conditionalFormatting sqref="R1259">
    <cfRule type="cellIs" dxfId="878" priority="871" operator="greaterThan">
      <formula>0.1</formula>
    </cfRule>
  </conditionalFormatting>
  <conditionalFormatting sqref="S1259:T1259">
    <cfRule type="cellIs" dxfId="877" priority="870" operator="greaterThan">
      <formula>0</formula>
    </cfRule>
  </conditionalFormatting>
  <conditionalFormatting sqref="R1260">
    <cfRule type="cellIs" dxfId="876" priority="869" operator="greaterThan">
      <formula>0.1</formula>
    </cfRule>
  </conditionalFormatting>
  <conditionalFormatting sqref="S1260:T1260">
    <cfRule type="cellIs" dxfId="875" priority="868" operator="greaterThan">
      <formula>0</formula>
    </cfRule>
  </conditionalFormatting>
  <conditionalFormatting sqref="R1261">
    <cfRule type="cellIs" dxfId="874" priority="867" operator="greaterThan">
      <formula>0.1</formula>
    </cfRule>
  </conditionalFormatting>
  <conditionalFormatting sqref="S1261:T1261">
    <cfRule type="cellIs" dxfId="873" priority="866" operator="greaterThan">
      <formula>0</formula>
    </cfRule>
  </conditionalFormatting>
  <conditionalFormatting sqref="R1262">
    <cfRule type="cellIs" dxfId="872" priority="865" operator="greaterThan">
      <formula>0.1</formula>
    </cfRule>
  </conditionalFormatting>
  <conditionalFormatting sqref="S1262:T1262">
    <cfRule type="cellIs" dxfId="871" priority="864" operator="greaterThan">
      <formula>0</formula>
    </cfRule>
  </conditionalFormatting>
  <conditionalFormatting sqref="R1263">
    <cfRule type="cellIs" dxfId="870" priority="863" operator="greaterThan">
      <formula>0.1</formula>
    </cfRule>
  </conditionalFormatting>
  <conditionalFormatting sqref="S1263:T1263">
    <cfRule type="cellIs" dxfId="869" priority="862" operator="greaterThan">
      <formula>0</formula>
    </cfRule>
  </conditionalFormatting>
  <conditionalFormatting sqref="R1264:R1266">
    <cfRule type="cellIs" dxfId="868" priority="861" operator="greaterThan">
      <formula>0.1</formula>
    </cfRule>
  </conditionalFormatting>
  <conditionalFormatting sqref="S1264:T1266">
    <cfRule type="cellIs" dxfId="867" priority="860" operator="greaterThan">
      <formula>0</formula>
    </cfRule>
  </conditionalFormatting>
  <conditionalFormatting sqref="R1267:R1269">
    <cfRule type="cellIs" dxfId="866" priority="859" operator="greaterThan">
      <formula>0.1</formula>
    </cfRule>
  </conditionalFormatting>
  <conditionalFormatting sqref="S1267:T1269">
    <cfRule type="cellIs" dxfId="865" priority="858" operator="greaterThan">
      <formula>0</formula>
    </cfRule>
  </conditionalFormatting>
  <conditionalFormatting sqref="R1270:R1272">
    <cfRule type="cellIs" dxfId="864" priority="857" operator="greaterThan">
      <formula>0.1</formula>
    </cfRule>
  </conditionalFormatting>
  <conditionalFormatting sqref="S1270:T1272">
    <cfRule type="cellIs" dxfId="863" priority="856" operator="greaterThan">
      <formula>0</formula>
    </cfRule>
  </conditionalFormatting>
  <conditionalFormatting sqref="R1273:R1275">
    <cfRule type="cellIs" dxfId="862" priority="855" operator="greaterThan">
      <formula>0.1</formula>
    </cfRule>
  </conditionalFormatting>
  <conditionalFormatting sqref="S1273:T1275">
    <cfRule type="cellIs" dxfId="861" priority="854" operator="greaterThan">
      <formula>0</formula>
    </cfRule>
  </conditionalFormatting>
  <conditionalFormatting sqref="R1276:R1278">
    <cfRule type="cellIs" dxfId="860" priority="853" operator="greaterThan">
      <formula>0.1</formula>
    </cfRule>
  </conditionalFormatting>
  <conditionalFormatting sqref="S1276:T1278">
    <cfRule type="cellIs" dxfId="859" priority="852" operator="greaterThan">
      <formula>0</formula>
    </cfRule>
  </conditionalFormatting>
  <conditionalFormatting sqref="R1279:R1281">
    <cfRule type="cellIs" dxfId="858" priority="851" operator="greaterThan">
      <formula>0.1</formula>
    </cfRule>
  </conditionalFormatting>
  <conditionalFormatting sqref="S1279:T1281">
    <cfRule type="cellIs" dxfId="857" priority="850" operator="greaterThan">
      <formula>0</formula>
    </cfRule>
  </conditionalFormatting>
  <conditionalFormatting sqref="R1282:R1284">
    <cfRule type="cellIs" dxfId="856" priority="849" operator="greaterThan">
      <formula>0.1</formula>
    </cfRule>
  </conditionalFormatting>
  <conditionalFormatting sqref="S1282:T1284">
    <cfRule type="cellIs" dxfId="855" priority="848" operator="greaterThan">
      <formula>0</formula>
    </cfRule>
  </conditionalFormatting>
  <conditionalFormatting sqref="R1285:R1286">
    <cfRule type="cellIs" dxfId="854" priority="847" operator="greaterThan">
      <formula>0.1</formula>
    </cfRule>
  </conditionalFormatting>
  <conditionalFormatting sqref="S1285:T1286">
    <cfRule type="cellIs" dxfId="853" priority="846" operator="greaterThan">
      <formula>0</formula>
    </cfRule>
  </conditionalFormatting>
  <conditionalFormatting sqref="G1251:G1286">
    <cfRule type="cellIs" dxfId="852" priority="845" operator="equal">
      <formula>"F"</formula>
    </cfRule>
  </conditionalFormatting>
  <conditionalFormatting sqref="U1287:U1289">
    <cfRule type="cellIs" dxfId="851" priority="844" operator="equal">
      <formula>"EUR"</formula>
    </cfRule>
  </conditionalFormatting>
  <conditionalFormatting sqref="R1287:R1289">
    <cfRule type="cellIs" dxfId="850" priority="843" operator="greaterThan">
      <formula>0.1</formula>
    </cfRule>
  </conditionalFormatting>
  <conditionalFormatting sqref="S1287:T1289">
    <cfRule type="cellIs" dxfId="849" priority="842" operator="greaterThan">
      <formula>0</formula>
    </cfRule>
  </conditionalFormatting>
  <conditionalFormatting sqref="G1287:G1289">
    <cfRule type="cellIs" dxfId="848" priority="841" operator="equal">
      <formula>"F"</formula>
    </cfRule>
  </conditionalFormatting>
  <conditionalFormatting sqref="U1373">
    <cfRule type="cellIs" dxfId="847" priority="840" operator="equal">
      <formula>"EUR"</formula>
    </cfRule>
  </conditionalFormatting>
  <conditionalFormatting sqref="R1373">
    <cfRule type="cellIs" dxfId="846" priority="839" operator="greaterThan">
      <formula>0.1</formula>
    </cfRule>
  </conditionalFormatting>
  <conditionalFormatting sqref="S1373:T1373">
    <cfRule type="cellIs" dxfId="845" priority="838" operator="greaterThan">
      <formula>0</formula>
    </cfRule>
  </conditionalFormatting>
  <conditionalFormatting sqref="G1373">
    <cfRule type="cellIs" dxfId="844" priority="837" operator="equal">
      <formula>"F"</formula>
    </cfRule>
  </conditionalFormatting>
  <conditionalFormatting sqref="U1374:U1409">
    <cfRule type="cellIs" dxfId="843" priority="836" operator="equal">
      <formula>"EUR"</formula>
    </cfRule>
  </conditionalFormatting>
  <conditionalFormatting sqref="R1374">
    <cfRule type="cellIs" dxfId="842" priority="835" operator="greaterThan">
      <formula>0.1</formula>
    </cfRule>
  </conditionalFormatting>
  <conditionalFormatting sqref="S1374:T1374">
    <cfRule type="cellIs" dxfId="841" priority="834" operator="greaterThan">
      <formula>0</formula>
    </cfRule>
  </conditionalFormatting>
  <conditionalFormatting sqref="R1375">
    <cfRule type="cellIs" dxfId="840" priority="833" operator="greaterThan">
      <formula>0.1</formula>
    </cfRule>
  </conditionalFormatting>
  <conditionalFormatting sqref="S1375:T1375">
    <cfRule type="cellIs" dxfId="839" priority="832" operator="greaterThan">
      <formula>0</formula>
    </cfRule>
  </conditionalFormatting>
  <conditionalFormatting sqref="R1376">
    <cfRule type="cellIs" dxfId="838" priority="831" operator="greaterThan">
      <formula>0.1</formula>
    </cfRule>
  </conditionalFormatting>
  <conditionalFormatting sqref="S1376:T1376">
    <cfRule type="cellIs" dxfId="837" priority="830" operator="greaterThan">
      <formula>0</formula>
    </cfRule>
  </conditionalFormatting>
  <conditionalFormatting sqref="R1377">
    <cfRule type="cellIs" dxfId="836" priority="829" operator="greaterThan">
      <formula>0.1</formula>
    </cfRule>
  </conditionalFormatting>
  <conditionalFormatting sqref="S1377:T1377">
    <cfRule type="cellIs" dxfId="835" priority="828" operator="greaterThan">
      <formula>0</formula>
    </cfRule>
  </conditionalFormatting>
  <conditionalFormatting sqref="R1378">
    <cfRule type="cellIs" dxfId="834" priority="827" operator="greaterThan">
      <formula>0.1</formula>
    </cfRule>
  </conditionalFormatting>
  <conditionalFormatting sqref="S1378:T1378">
    <cfRule type="cellIs" dxfId="833" priority="826" operator="greaterThan">
      <formula>0</formula>
    </cfRule>
  </conditionalFormatting>
  <conditionalFormatting sqref="R1379">
    <cfRule type="cellIs" dxfId="832" priority="825" operator="greaterThan">
      <formula>0.1</formula>
    </cfRule>
  </conditionalFormatting>
  <conditionalFormatting sqref="S1379:T1379">
    <cfRule type="cellIs" dxfId="831" priority="824" operator="greaterThan">
      <formula>0</formula>
    </cfRule>
  </conditionalFormatting>
  <conditionalFormatting sqref="R1380">
    <cfRule type="cellIs" dxfId="830" priority="823" operator="greaterThan">
      <formula>0.1</formula>
    </cfRule>
  </conditionalFormatting>
  <conditionalFormatting sqref="S1380:T1380">
    <cfRule type="cellIs" dxfId="829" priority="822" operator="greaterThan">
      <formula>0</formula>
    </cfRule>
  </conditionalFormatting>
  <conditionalFormatting sqref="R1381">
    <cfRule type="cellIs" dxfId="828" priority="821" operator="greaterThan">
      <formula>0.1</formula>
    </cfRule>
  </conditionalFormatting>
  <conditionalFormatting sqref="S1381:T1381">
    <cfRule type="cellIs" dxfId="827" priority="820" operator="greaterThan">
      <formula>0</formula>
    </cfRule>
  </conditionalFormatting>
  <conditionalFormatting sqref="R1382">
    <cfRule type="cellIs" dxfId="826" priority="819" operator="greaterThan">
      <formula>0.1</formula>
    </cfRule>
  </conditionalFormatting>
  <conditionalFormatting sqref="S1382:T1382">
    <cfRule type="cellIs" dxfId="825" priority="818" operator="greaterThan">
      <formula>0</formula>
    </cfRule>
  </conditionalFormatting>
  <conditionalFormatting sqref="R1383">
    <cfRule type="cellIs" dxfId="824" priority="817" operator="greaterThan">
      <formula>0.1</formula>
    </cfRule>
  </conditionalFormatting>
  <conditionalFormatting sqref="S1383:T1383">
    <cfRule type="cellIs" dxfId="823" priority="816" operator="greaterThan">
      <formula>0</formula>
    </cfRule>
  </conditionalFormatting>
  <conditionalFormatting sqref="R1384">
    <cfRule type="cellIs" dxfId="822" priority="815" operator="greaterThan">
      <formula>0.1</formula>
    </cfRule>
  </conditionalFormatting>
  <conditionalFormatting sqref="S1384:T1384">
    <cfRule type="cellIs" dxfId="821" priority="814" operator="greaterThan">
      <formula>0</formula>
    </cfRule>
  </conditionalFormatting>
  <conditionalFormatting sqref="R1385">
    <cfRule type="cellIs" dxfId="820" priority="813" operator="greaterThan">
      <formula>0.1</formula>
    </cfRule>
  </conditionalFormatting>
  <conditionalFormatting sqref="S1385:T1385">
    <cfRule type="cellIs" dxfId="819" priority="812" operator="greaterThan">
      <formula>0</formula>
    </cfRule>
  </conditionalFormatting>
  <conditionalFormatting sqref="R1386">
    <cfRule type="cellIs" dxfId="818" priority="811" operator="greaterThan">
      <formula>0.1</formula>
    </cfRule>
  </conditionalFormatting>
  <conditionalFormatting sqref="S1386:T1386">
    <cfRule type="cellIs" dxfId="817" priority="810" operator="greaterThan">
      <formula>0</formula>
    </cfRule>
  </conditionalFormatting>
  <conditionalFormatting sqref="R1387:R1389">
    <cfRule type="cellIs" dxfId="816" priority="809" operator="greaterThan">
      <formula>0.1</formula>
    </cfRule>
  </conditionalFormatting>
  <conditionalFormatting sqref="S1387:T1389">
    <cfRule type="cellIs" dxfId="815" priority="808" operator="greaterThan">
      <formula>0</formula>
    </cfRule>
  </conditionalFormatting>
  <conditionalFormatting sqref="R1390:R1392">
    <cfRule type="cellIs" dxfId="814" priority="807" operator="greaterThan">
      <formula>0.1</formula>
    </cfRule>
  </conditionalFormatting>
  <conditionalFormatting sqref="S1390:T1392">
    <cfRule type="cellIs" dxfId="813" priority="806" operator="greaterThan">
      <formula>0</formula>
    </cfRule>
  </conditionalFormatting>
  <conditionalFormatting sqref="R1393:R1395">
    <cfRule type="cellIs" dxfId="812" priority="805" operator="greaterThan">
      <formula>0.1</formula>
    </cfRule>
  </conditionalFormatting>
  <conditionalFormatting sqref="S1393:T1395">
    <cfRule type="cellIs" dxfId="811" priority="804" operator="greaterThan">
      <formula>0</formula>
    </cfRule>
  </conditionalFormatting>
  <conditionalFormatting sqref="R1396:R1398">
    <cfRule type="cellIs" dxfId="810" priority="803" operator="greaterThan">
      <formula>0.1</formula>
    </cfRule>
  </conditionalFormatting>
  <conditionalFormatting sqref="S1396:T1398">
    <cfRule type="cellIs" dxfId="809" priority="802" operator="greaterThan">
      <formula>0</formula>
    </cfRule>
  </conditionalFormatting>
  <conditionalFormatting sqref="R1399:R1401">
    <cfRule type="cellIs" dxfId="808" priority="801" operator="greaterThan">
      <formula>0.1</formula>
    </cfRule>
  </conditionalFormatting>
  <conditionalFormatting sqref="S1399:T1401">
    <cfRule type="cellIs" dxfId="807" priority="800" operator="greaterThan">
      <formula>0</formula>
    </cfRule>
  </conditionalFormatting>
  <conditionalFormatting sqref="R1402:R1404">
    <cfRule type="cellIs" dxfId="806" priority="799" operator="greaterThan">
      <formula>0.1</formula>
    </cfRule>
  </conditionalFormatting>
  <conditionalFormatting sqref="S1402:T1404">
    <cfRule type="cellIs" dxfId="805" priority="798" operator="greaterThan">
      <formula>0</formula>
    </cfRule>
  </conditionalFormatting>
  <conditionalFormatting sqref="R1405:R1407">
    <cfRule type="cellIs" dxfId="804" priority="797" operator="greaterThan">
      <formula>0.1</formula>
    </cfRule>
  </conditionalFormatting>
  <conditionalFormatting sqref="S1405:T1407">
    <cfRule type="cellIs" dxfId="803" priority="796" operator="greaterThan">
      <formula>0</formula>
    </cfRule>
  </conditionalFormatting>
  <conditionalFormatting sqref="R1408:R1409">
    <cfRule type="cellIs" dxfId="802" priority="795" operator="greaterThan">
      <formula>0.1</formula>
    </cfRule>
  </conditionalFormatting>
  <conditionalFormatting sqref="S1408:T1409">
    <cfRule type="cellIs" dxfId="801" priority="794" operator="greaterThan">
      <formula>0</formula>
    </cfRule>
  </conditionalFormatting>
  <conditionalFormatting sqref="U1410:U1412">
    <cfRule type="cellIs" dxfId="800" priority="793" operator="equal">
      <formula>"EUR"</formula>
    </cfRule>
  </conditionalFormatting>
  <conditionalFormatting sqref="R1410:R1412">
    <cfRule type="cellIs" dxfId="799" priority="792" operator="greaterThan">
      <formula>0.1</formula>
    </cfRule>
  </conditionalFormatting>
  <conditionalFormatting sqref="S1410:T1412">
    <cfRule type="cellIs" dxfId="798" priority="791" operator="greaterThan">
      <formula>0</formula>
    </cfRule>
  </conditionalFormatting>
  <conditionalFormatting sqref="G1374:G1412">
    <cfRule type="cellIs" dxfId="797" priority="790" operator="equal">
      <formula>"F"</formula>
    </cfRule>
  </conditionalFormatting>
  <conditionalFormatting sqref="U1413">
    <cfRule type="cellIs" dxfId="796" priority="789" operator="equal">
      <formula>"EUR"</formula>
    </cfRule>
  </conditionalFormatting>
  <conditionalFormatting sqref="R1413">
    <cfRule type="cellIs" dxfId="795" priority="788" operator="greaterThan">
      <formula>0.1</formula>
    </cfRule>
  </conditionalFormatting>
  <conditionalFormatting sqref="S1413:T1413">
    <cfRule type="cellIs" dxfId="794" priority="787" operator="greaterThan">
      <formula>0</formula>
    </cfRule>
  </conditionalFormatting>
  <conditionalFormatting sqref="G1413">
    <cfRule type="cellIs" dxfId="793" priority="786" operator="equal">
      <formula>"F"</formula>
    </cfRule>
  </conditionalFormatting>
  <conditionalFormatting sqref="U1414:U1449">
    <cfRule type="cellIs" dxfId="792" priority="785" operator="equal">
      <formula>"EUR"</formula>
    </cfRule>
  </conditionalFormatting>
  <conditionalFormatting sqref="R1414">
    <cfRule type="cellIs" dxfId="791" priority="784" operator="greaterThan">
      <formula>0.1</formula>
    </cfRule>
  </conditionalFormatting>
  <conditionalFormatting sqref="S1414:T1414">
    <cfRule type="cellIs" dxfId="790" priority="783" operator="greaterThan">
      <formula>0</formula>
    </cfRule>
  </conditionalFormatting>
  <conditionalFormatting sqref="R1415">
    <cfRule type="cellIs" dxfId="789" priority="782" operator="greaterThan">
      <formula>0.1</formula>
    </cfRule>
  </conditionalFormatting>
  <conditionalFormatting sqref="S1415:T1415">
    <cfRule type="cellIs" dxfId="788" priority="781" operator="greaterThan">
      <formula>0</formula>
    </cfRule>
  </conditionalFormatting>
  <conditionalFormatting sqref="R1416">
    <cfRule type="cellIs" dxfId="787" priority="780" operator="greaterThan">
      <formula>0.1</formula>
    </cfRule>
  </conditionalFormatting>
  <conditionalFormatting sqref="S1416:T1416">
    <cfRule type="cellIs" dxfId="786" priority="779" operator="greaterThan">
      <formula>0</formula>
    </cfRule>
  </conditionalFormatting>
  <conditionalFormatting sqref="R1417">
    <cfRule type="cellIs" dxfId="785" priority="778" operator="greaterThan">
      <formula>0.1</formula>
    </cfRule>
  </conditionalFormatting>
  <conditionalFormatting sqref="S1417:T1417">
    <cfRule type="cellIs" dxfId="784" priority="777" operator="greaterThan">
      <formula>0</formula>
    </cfRule>
  </conditionalFormatting>
  <conditionalFormatting sqref="R1418">
    <cfRule type="cellIs" dxfId="783" priority="776" operator="greaterThan">
      <formula>0.1</formula>
    </cfRule>
  </conditionalFormatting>
  <conditionalFormatting sqref="S1418:T1418">
    <cfRule type="cellIs" dxfId="782" priority="775" operator="greaterThan">
      <formula>0</formula>
    </cfRule>
  </conditionalFormatting>
  <conditionalFormatting sqref="R1419">
    <cfRule type="cellIs" dxfId="781" priority="774" operator="greaterThan">
      <formula>0.1</formula>
    </cfRule>
  </conditionalFormatting>
  <conditionalFormatting sqref="S1419:T1419">
    <cfRule type="cellIs" dxfId="780" priority="773" operator="greaterThan">
      <formula>0</formula>
    </cfRule>
  </conditionalFormatting>
  <conditionalFormatting sqref="R1420">
    <cfRule type="cellIs" dxfId="779" priority="772" operator="greaterThan">
      <formula>0.1</formula>
    </cfRule>
  </conditionalFormatting>
  <conditionalFormatting sqref="S1420:T1420">
    <cfRule type="cellIs" dxfId="778" priority="771" operator="greaterThan">
      <formula>0</formula>
    </cfRule>
  </conditionalFormatting>
  <conditionalFormatting sqref="R1421">
    <cfRule type="cellIs" dxfId="777" priority="770" operator="greaterThan">
      <formula>0.1</formula>
    </cfRule>
  </conditionalFormatting>
  <conditionalFormatting sqref="S1421:T1421">
    <cfRule type="cellIs" dxfId="776" priority="769" operator="greaterThan">
      <formula>0</formula>
    </cfRule>
  </conditionalFormatting>
  <conditionalFormatting sqref="R1422">
    <cfRule type="cellIs" dxfId="775" priority="768" operator="greaterThan">
      <formula>0.1</formula>
    </cfRule>
  </conditionalFormatting>
  <conditionalFormatting sqref="S1422:T1422">
    <cfRule type="cellIs" dxfId="774" priority="767" operator="greaterThan">
      <formula>0</formula>
    </cfRule>
  </conditionalFormatting>
  <conditionalFormatting sqref="R1423">
    <cfRule type="cellIs" dxfId="773" priority="766" operator="greaterThan">
      <formula>0.1</formula>
    </cfRule>
  </conditionalFormatting>
  <conditionalFormatting sqref="S1423:T1423">
    <cfRule type="cellIs" dxfId="772" priority="765" operator="greaterThan">
      <formula>0</formula>
    </cfRule>
  </conditionalFormatting>
  <conditionalFormatting sqref="R1424">
    <cfRule type="cellIs" dxfId="771" priority="764" operator="greaterThan">
      <formula>0.1</formula>
    </cfRule>
  </conditionalFormatting>
  <conditionalFormatting sqref="S1424:T1424">
    <cfRule type="cellIs" dxfId="770" priority="763" operator="greaterThan">
      <formula>0</formula>
    </cfRule>
  </conditionalFormatting>
  <conditionalFormatting sqref="R1425">
    <cfRule type="cellIs" dxfId="769" priority="762" operator="greaterThan">
      <formula>0.1</formula>
    </cfRule>
  </conditionalFormatting>
  <conditionalFormatting sqref="S1425:T1425">
    <cfRule type="cellIs" dxfId="768" priority="761" operator="greaterThan">
      <formula>0</formula>
    </cfRule>
  </conditionalFormatting>
  <conditionalFormatting sqref="R1426">
    <cfRule type="cellIs" dxfId="767" priority="760" operator="greaterThan">
      <formula>0.1</formula>
    </cfRule>
  </conditionalFormatting>
  <conditionalFormatting sqref="S1426:T1426">
    <cfRule type="cellIs" dxfId="766" priority="759" operator="greaterThan">
      <formula>0</formula>
    </cfRule>
  </conditionalFormatting>
  <conditionalFormatting sqref="R1427:R1429">
    <cfRule type="cellIs" dxfId="765" priority="758" operator="greaterThan">
      <formula>0.1</formula>
    </cfRule>
  </conditionalFormatting>
  <conditionalFormatting sqref="S1427:T1429">
    <cfRule type="cellIs" dxfId="764" priority="757" operator="greaterThan">
      <formula>0</formula>
    </cfRule>
  </conditionalFormatting>
  <conditionalFormatting sqref="R1430:R1432">
    <cfRule type="cellIs" dxfId="763" priority="756" operator="greaterThan">
      <formula>0.1</formula>
    </cfRule>
  </conditionalFormatting>
  <conditionalFormatting sqref="S1430:T1432">
    <cfRule type="cellIs" dxfId="762" priority="755" operator="greaterThan">
      <formula>0</formula>
    </cfRule>
  </conditionalFormatting>
  <conditionalFormatting sqref="R1433:R1435">
    <cfRule type="cellIs" dxfId="761" priority="754" operator="greaterThan">
      <formula>0.1</formula>
    </cfRule>
  </conditionalFormatting>
  <conditionalFormatting sqref="S1433:T1435">
    <cfRule type="cellIs" dxfId="760" priority="753" operator="greaterThan">
      <formula>0</formula>
    </cfRule>
  </conditionalFormatting>
  <conditionalFormatting sqref="R1436:R1438">
    <cfRule type="cellIs" dxfId="759" priority="752" operator="greaterThan">
      <formula>0.1</formula>
    </cfRule>
  </conditionalFormatting>
  <conditionalFormatting sqref="S1436:T1438">
    <cfRule type="cellIs" dxfId="758" priority="751" operator="greaterThan">
      <formula>0</formula>
    </cfRule>
  </conditionalFormatting>
  <conditionalFormatting sqref="R1439:R1441">
    <cfRule type="cellIs" dxfId="757" priority="750" operator="greaterThan">
      <formula>0.1</formula>
    </cfRule>
  </conditionalFormatting>
  <conditionalFormatting sqref="S1439:T1441">
    <cfRule type="cellIs" dxfId="756" priority="749" operator="greaterThan">
      <formula>0</formula>
    </cfRule>
  </conditionalFormatting>
  <conditionalFormatting sqref="R1442:R1444">
    <cfRule type="cellIs" dxfId="755" priority="748" operator="greaterThan">
      <formula>0.1</formula>
    </cfRule>
  </conditionalFormatting>
  <conditionalFormatting sqref="S1442:T1444">
    <cfRule type="cellIs" dxfId="754" priority="747" operator="greaterThan">
      <formula>0</formula>
    </cfRule>
  </conditionalFormatting>
  <conditionalFormatting sqref="R1445:R1447">
    <cfRule type="cellIs" dxfId="753" priority="746" operator="greaterThan">
      <formula>0.1</formula>
    </cfRule>
  </conditionalFormatting>
  <conditionalFormatting sqref="S1445:T1447">
    <cfRule type="cellIs" dxfId="752" priority="745" operator="greaterThan">
      <formula>0</formula>
    </cfRule>
  </conditionalFormatting>
  <conditionalFormatting sqref="R1448:R1449">
    <cfRule type="cellIs" dxfId="751" priority="744" operator="greaterThan">
      <formula>0.1</formula>
    </cfRule>
  </conditionalFormatting>
  <conditionalFormatting sqref="S1448:T1449">
    <cfRule type="cellIs" dxfId="750" priority="743" operator="greaterThan">
      <formula>0</formula>
    </cfRule>
  </conditionalFormatting>
  <conditionalFormatting sqref="U1450:U1452">
    <cfRule type="cellIs" dxfId="749" priority="742" operator="equal">
      <formula>"EUR"</formula>
    </cfRule>
  </conditionalFormatting>
  <conditionalFormatting sqref="R1450:R1452">
    <cfRule type="cellIs" dxfId="748" priority="741" operator="greaterThan">
      <formula>0.1</formula>
    </cfRule>
  </conditionalFormatting>
  <conditionalFormatting sqref="S1450:T1452">
    <cfRule type="cellIs" dxfId="747" priority="740" operator="greaterThan">
      <formula>0</formula>
    </cfRule>
  </conditionalFormatting>
  <conditionalFormatting sqref="G1414:G1452">
    <cfRule type="cellIs" dxfId="746" priority="739" operator="equal">
      <formula>"F"</formula>
    </cfRule>
  </conditionalFormatting>
  <conditionalFormatting sqref="U1453">
    <cfRule type="cellIs" dxfId="745" priority="738" operator="equal">
      <formula>"EUR"</formula>
    </cfRule>
  </conditionalFormatting>
  <conditionalFormatting sqref="R1453">
    <cfRule type="cellIs" dxfId="744" priority="737" operator="greaterThan">
      <formula>0.1</formula>
    </cfRule>
  </conditionalFormatting>
  <conditionalFormatting sqref="S1453:T1453">
    <cfRule type="cellIs" dxfId="743" priority="736" operator="greaterThan">
      <formula>0</formula>
    </cfRule>
  </conditionalFormatting>
  <conditionalFormatting sqref="G1453">
    <cfRule type="cellIs" dxfId="742" priority="735" operator="equal">
      <formula>"F"</formula>
    </cfRule>
  </conditionalFormatting>
  <conditionalFormatting sqref="U1454:U1489">
    <cfRule type="cellIs" dxfId="741" priority="734" operator="equal">
      <formula>"EUR"</formula>
    </cfRule>
  </conditionalFormatting>
  <conditionalFormatting sqref="R1454">
    <cfRule type="cellIs" dxfId="740" priority="733" operator="greaterThan">
      <formula>0.1</formula>
    </cfRule>
  </conditionalFormatting>
  <conditionalFormatting sqref="S1454:T1454">
    <cfRule type="cellIs" dxfId="739" priority="732" operator="greaterThan">
      <formula>0</formula>
    </cfRule>
  </conditionalFormatting>
  <conditionalFormatting sqref="R1455">
    <cfRule type="cellIs" dxfId="738" priority="731" operator="greaterThan">
      <formula>0.1</formula>
    </cfRule>
  </conditionalFormatting>
  <conditionalFormatting sqref="S1455:T1455">
    <cfRule type="cellIs" dxfId="737" priority="730" operator="greaterThan">
      <formula>0</formula>
    </cfRule>
  </conditionalFormatting>
  <conditionalFormatting sqref="R1456">
    <cfRule type="cellIs" dxfId="736" priority="729" operator="greaterThan">
      <formula>0.1</formula>
    </cfRule>
  </conditionalFormatting>
  <conditionalFormatting sqref="S1456:T1456">
    <cfRule type="cellIs" dxfId="735" priority="728" operator="greaterThan">
      <formula>0</formula>
    </cfRule>
  </conditionalFormatting>
  <conditionalFormatting sqref="R1457">
    <cfRule type="cellIs" dxfId="734" priority="727" operator="greaterThan">
      <formula>0.1</formula>
    </cfRule>
  </conditionalFormatting>
  <conditionalFormatting sqref="S1457:T1457">
    <cfRule type="cellIs" dxfId="733" priority="726" operator="greaterThan">
      <formula>0</formula>
    </cfRule>
  </conditionalFormatting>
  <conditionalFormatting sqref="R1458">
    <cfRule type="cellIs" dxfId="732" priority="725" operator="greaterThan">
      <formula>0.1</formula>
    </cfRule>
  </conditionalFormatting>
  <conditionalFormatting sqref="S1458:T1458">
    <cfRule type="cellIs" dxfId="731" priority="724" operator="greaterThan">
      <formula>0</formula>
    </cfRule>
  </conditionalFormatting>
  <conditionalFormatting sqref="R1459">
    <cfRule type="cellIs" dxfId="730" priority="723" operator="greaterThan">
      <formula>0.1</formula>
    </cfRule>
  </conditionalFormatting>
  <conditionalFormatting sqref="S1459:T1459">
    <cfRule type="cellIs" dxfId="729" priority="722" operator="greaterThan">
      <formula>0</formula>
    </cfRule>
  </conditionalFormatting>
  <conditionalFormatting sqref="R1460">
    <cfRule type="cellIs" dxfId="728" priority="721" operator="greaterThan">
      <formula>0.1</formula>
    </cfRule>
  </conditionalFormatting>
  <conditionalFormatting sqref="S1460:T1460">
    <cfRule type="cellIs" dxfId="727" priority="720" operator="greaterThan">
      <formula>0</formula>
    </cfRule>
  </conditionalFormatting>
  <conditionalFormatting sqref="R1461">
    <cfRule type="cellIs" dxfId="726" priority="719" operator="greaterThan">
      <formula>0.1</formula>
    </cfRule>
  </conditionalFormatting>
  <conditionalFormatting sqref="S1461:T1461">
    <cfRule type="cellIs" dxfId="725" priority="718" operator="greaterThan">
      <formula>0</formula>
    </cfRule>
  </conditionalFormatting>
  <conditionalFormatting sqref="R1462">
    <cfRule type="cellIs" dxfId="724" priority="717" operator="greaterThan">
      <formula>0.1</formula>
    </cfRule>
  </conditionalFormatting>
  <conditionalFormatting sqref="S1462:T1462">
    <cfRule type="cellIs" dxfId="723" priority="716" operator="greaterThan">
      <formula>0</formula>
    </cfRule>
  </conditionalFormatting>
  <conditionalFormatting sqref="R1463">
    <cfRule type="cellIs" dxfId="722" priority="715" operator="greaterThan">
      <formula>0.1</formula>
    </cfRule>
  </conditionalFormatting>
  <conditionalFormatting sqref="S1463:T1463">
    <cfRule type="cellIs" dxfId="721" priority="714" operator="greaterThan">
      <formula>0</formula>
    </cfRule>
  </conditionalFormatting>
  <conditionalFormatting sqref="R1464">
    <cfRule type="cellIs" dxfId="720" priority="713" operator="greaterThan">
      <formula>0.1</formula>
    </cfRule>
  </conditionalFormatting>
  <conditionalFormatting sqref="S1464:T1464">
    <cfRule type="cellIs" dxfId="719" priority="712" operator="greaterThan">
      <formula>0</formula>
    </cfRule>
  </conditionalFormatting>
  <conditionalFormatting sqref="R1465">
    <cfRule type="cellIs" dxfId="718" priority="711" operator="greaterThan">
      <formula>0.1</formula>
    </cfRule>
  </conditionalFormatting>
  <conditionalFormatting sqref="S1465:T1465">
    <cfRule type="cellIs" dxfId="717" priority="710" operator="greaterThan">
      <formula>0</formula>
    </cfRule>
  </conditionalFormatting>
  <conditionalFormatting sqref="R1466">
    <cfRule type="cellIs" dxfId="716" priority="709" operator="greaterThan">
      <formula>0.1</formula>
    </cfRule>
  </conditionalFormatting>
  <conditionalFormatting sqref="S1466:T1466">
    <cfRule type="cellIs" dxfId="715" priority="708" operator="greaterThan">
      <formula>0</formula>
    </cfRule>
  </conditionalFormatting>
  <conditionalFormatting sqref="R1467:R1469">
    <cfRule type="cellIs" dxfId="714" priority="707" operator="greaterThan">
      <formula>0.1</formula>
    </cfRule>
  </conditionalFormatting>
  <conditionalFormatting sqref="S1467:T1469">
    <cfRule type="cellIs" dxfId="713" priority="706" operator="greaterThan">
      <formula>0</formula>
    </cfRule>
  </conditionalFormatting>
  <conditionalFormatting sqref="R1470:R1472">
    <cfRule type="cellIs" dxfId="712" priority="705" operator="greaterThan">
      <formula>0.1</formula>
    </cfRule>
  </conditionalFormatting>
  <conditionalFormatting sqref="S1470:T1472">
    <cfRule type="cellIs" dxfId="711" priority="704" operator="greaterThan">
      <formula>0</formula>
    </cfRule>
  </conditionalFormatting>
  <conditionalFormatting sqref="R1473:R1475">
    <cfRule type="cellIs" dxfId="710" priority="703" operator="greaterThan">
      <formula>0.1</formula>
    </cfRule>
  </conditionalFormatting>
  <conditionalFormatting sqref="S1473:T1475">
    <cfRule type="cellIs" dxfId="709" priority="702" operator="greaterThan">
      <formula>0</formula>
    </cfRule>
  </conditionalFormatting>
  <conditionalFormatting sqref="R1476:R1478">
    <cfRule type="cellIs" dxfId="708" priority="701" operator="greaterThan">
      <formula>0.1</formula>
    </cfRule>
  </conditionalFormatting>
  <conditionalFormatting sqref="S1476:T1478">
    <cfRule type="cellIs" dxfId="707" priority="700" operator="greaterThan">
      <formula>0</formula>
    </cfRule>
  </conditionalFormatting>
  <conditionalFormatting sqref="R1479:R1481">
    <cfRule type="cellIs" dxfId="706" priority="699" operator="greaterThan">
      <formula>0.1</formula>
    </cfRule>
  </conditionalFormatting>
  <conditionalFormatting sqref="S1479:T1481">
    <cfRule type="cellIs" dxfId="705" priority="698" operator="greaterThan">
      <formula>0</formula>
    </cfRule>
  </conditionalFormatting>
  <conditionalFormatting sqref="R1482:R1484">
    <cfRule type="cellIs" dxfId="704" priority="697" operator="greaterThan">
      <formula>0.1</formula>
    </cfRule>
  </conditionalFormatting>
  <conditionalFormatting sqref="S1482:T1484">
    <cfRule type="cellIs" dxfId="703" priority="696" operator="greaterThan">
      <formula>0</formula>
    </cfRule>
  </conditionalFormatting>
  <conditionalFormatting sqref="R1485:R1487">
    <cfRule type="cellIs" dxfId="702" priority="695" operator="greaterThan">
      <formula>0.1</formula>
    </cfRule>
  </conditionalFormatting>
  <conditionalFormatting sqref="S1485:T1487">
    <cfRule type="cellIs" dxfId="701" priority="694" operator="greaterThan">
      <formula>0</formula>
    </cfRule>
  </conditionalFormatting>
  <conditionalFormatting sqref="R1488:R1489">
    <cfRule type="cellIs" dxfId="700" priority="693" operator="greaterThan">
      <formula>0.1</formula>
    </cfRule>
  </conditionalFormatting>
  <conditionalFormatting sqref="S1488:T1489">
    <cfRule type="cellIs" dxfId="699" priority="692" operator="greaterThan">
      <formula>0</formula>
    </cfRule>
  </conditionalFormatting>
  <conditionalFormatting sqref="U1490:U1492">
    <cfRule type="cellIs" dxfId="698" priority="691" operator="equal">
      <formula>"EUR"</formula>
    </cfRule>
  </conditionalFormatting>
  <conditionalFormatting sqref="R1490:R1492">
    <cfRule type="cellIs" dxfId="697" priority="690" operator="greaterThan">
      <formula>0.1</formula>
    </cfRule>
  </conditionalFormatting>
  <conditionalFormatting sqref="S1490:T1492">
    <cfRule type="cellIs" dxfId="696" priority="689" operator="greaterThan">
      <formula>0</formula>
    </cfRule>
  </conditionalFormatting>
  <conditionalFormatting sqref="G1454:G1492">
    <cfRule type="cellIs" dxfId="695" priority="688" operator="equal">
      <formula>"F"</formula>
    </cfRule>
  </conditionalFormatting>
  <conditionalFormatting sqref="U1493">
    <cfRule type="cellIs" dxfId="694" priority="687" operator="equal">
      <formula>"EUR"</formula>
    </cfRule>
  </conditionalFormatting>
  <conditionalFormatting sqref="R1493">
    <cfRule type="cellIs" dxfId="693" priority="686" operator="greaterThan">
      <formula>0.1</formula>
    </cfRule>
  </conditionalFormatting>
  <conditionalFormatting sqref="S1493:T1493">
    <cfRule type="cellIs" dxfId="692" priority="685" operator="greaterThan">
      <formula>0</formula>
    </cfRule>
  </conditionalFormatting>
  <conditionalFormatting sqref="G1493">
    <cfRule type="cellIs" dxfId="691" priority="684" operator="equal">
      <formula>"F"</formula>
    </cfRule>
  </conditionalFormatting>
  <conditionalFormatting sqref="U1494:U1529">
    <cfRule type="cellIs" dxfId="690" priority="683" operator="equal">
      <formula>"EUR"</formula>
    </cfRule>
  </conditionalFormatting>
  <conditionalFormatting sqref="R1494">
    <cfRule type="cellIs" dxfId="689" priority="682" operator="greaterThan">
      <formula>0.1</formula>
    </cfRule>
  </conditionalFormatting>
  <conditionalFormatting sqref="S1494:T1494">
    <cfRule type="cellIs" dxfId="688" priority="681" operator="greaterThan">
      <formula>0</formula>
    </cfRule>
  </conditionalFormatting>
  <conditionalFormatting sqref="R1495">
    <cfRule type="cellIs" dxfId="687" priority="680" operator="greaterThan">
      <formula>0.1</formula>
    </cfRule>
  </conditionalFormatting>
  <conditionalFormatting sqref="S1495:T1495">
    <cfRule type="cellIs" dxfId="686" priority="679" operator="greaterThan">
      <formula>0</formula>
    </cfRule>
  </conditionalFormatting>
  <conditionalFormatting sqref="R1496">
    <cfRule type="cellIs" dxfId="685" priority="678" operator="greaterThan">
      <formula>0.1</formula>
    </cfRule>
  </conditionalFormatting>
  <conditionalFormatting sqref="S1496:T1496">
    <cfRule type="cellIs" dxfId="684" priority="677" operator="greaterThan">
      <formula>0</formula>
    </cfRule>
  </conditionalFormatting>
  <conditionalFormatting sqref="R1497">
    <cfRule type="cellIs" dxfId="683" priority="676" operator="greaterThan">
      <formula>0.1</formula>
    </cfRule>
  </conditionalFormatting>
  <conditionalFormatting sqref="S1497:T1497">
    <cfRule type="cellIs" dxfId="682" priority="675" operator="greaterThan">
      <formula>0</formula>
    </cfRule>
  </conditionalFormatting>
  <conditionalFormatting sqref="R1498">
    <cfRule type="cellIs" dxfId="681" priority="674" operator="greaterThan">
      <formula>0.1</formula>
    </cfRule>
  </conditionalFormatting>
  <conditionalFormatting sqref="S1498:T1498">
    <cfRule type="cellIs" dxfId="680" priority="673" operator="greaterThan">
      <formula>0</formula>
    </cfRule>
  </conditionalFormatting>
  <conditionalFormatting sqref="R1499">
    <cfRule type="cellIs" dxfId="679" priority="672" operator="greaterThan">
      <formula>0.1</formula>
    </cfRule>
  </conditionalFormatting>
  <conditionalFormatting sqref="S1499:T1499">
    <cfRule type="cellIs" dxfId="678" priority="671" operator="greaterThan">
      <formula>0</formula>
    </cfRule>
  </conditionalFormatting>
  <conditionalFormatting sqref="R1500">
    <cfRule type="cellIs" dxfId="677" priority="670" operator="greaterThan">
      <formula>0.1</formula>
    </cfRule>
  </conditionalFormatting>
  <conditionalFormatting sqref="S1500:T1500">
    <cfRule type="cellIs" dxfId="676" priority="669" operator="greaterThan">
      <formula>0</formula>
    </cfRule>
  </conditionalFormatting>
  <conditionalFormatting sqref="R1501">
    <cfRule type="cellIs" dxfId="675" priority="668" operator="greaterThan">
      <formula>0.1</formula>
    </cfRule>
  </conditionalFormatting>
  <conditionalFormatting sqref="S1501:T1501">
    <cfRule type="cellIs" dxfId="674" priority="667" operator="greaterThan">
      <formula>0</formula>
    </cfRule>
  </conditionalFormatting>
  <conditionalFormatting sqref="R1502">
    <cfRule type="cellIs" dxfId="673" priority="666" operator="greaterThan">
      <formula>0.1</formula>
    </cfRule>
  </conditionalFormatting>
  <conditionalFormatting sqref="S1502:T1502">
    <cfRule type="cellIs" dxfId="672" priority="665" operator="greaterThan">
      <formula>0</formula>
    </cfRule>
  </conditionalFormatting>
  <conditionalFormatting sqref="R1503">
    <cfRule type="cellIs" dxfId="671" priority="664" operator="greaterThan">
      <formula>0.1</formula>
    </cfRule>
  </conditionalFormatting>
  <conditionalFormatting sqref="S1503:T1503">
    <cfRule type="cellIs" dxfId="670" priority="663" operator="greaterThan">
      <formula>0</formula>
    </cfRule>
  </conditionalFormatting>
  <conditionalFormatting sqref="R1504">
    <cfRule type="cellIs" dxfId="669" priority="662" operator="greaterThan">
      <formula>0.1</formula>
    </cfRule>
  </conditionalFormatting>
  <conditionalFormatting sqref="S1504:T1504">
    <cfRule type="cellIs" dxfId="668" priority="661" operator="greaterThan">
      <formula>0</formula>
    </cfRule>
  </conditionalFormatting>
  <conditionalFormatting sqref="R1505">
    <cfRule type="cellIs" dxfId="667" priority="660" operator="greaterThan">
      <formula>0.1</formula>
    </cfRule>
  </conditionalFormatting>
  <conditionalFormatting sqref="S1505:T1505">
    <cfRule type="cellIs" dxfId="666" priority="659" operator="greaterThan">
      <formula>0</formula>
    </cfRule>
  </conditionalFormatting>
  <conditionalFormatting sqref="R1506">
    <cfRule type="cellIs" dxfId="665" priority="658" operator="greaterThan">
      <formula>0.1</formula>
    </cfRule>
  </conditionalFormatting>
  <conditionalFormatting sqref="S1506:T1506">
    <cfRule type="cellIs" dxfId="664" priority="657" operator="greaterThan">
      <formula>0</formula>
    </cfRule>
  </conditionalFormatting>
  <conditionalFormatting sqref="R1507:R1509">
    <cfRule type="cellIs" dxfId="663" priority="656" operator="greaterThan">
      <formula>0.1</formula>
    </cfRule>
  </conditionalFormatting>
  <conditionalFormatting sqref="S1507:T1509">
    <cfRule type="cellIs" dxfId="662" priority="655" operator="greaterThan">
      <formula>0</formula>
    </cfRule>
  </conditionalFormatting>
  <conditionalFormatting sqref="R1510:R1512">
    <cfRule type="cellIs" dxfId="661" priority="654" operator="greaterThan">
      <formula>0.1</formula>
    </cfRule>
  </conditionalFormatting>
  <conditionalFormatting sqref="S1510:T1512">
    <cfRule type="cellIs" dxfId="660" priority="653" operator="greaterThan">
      <formula>0</formula>
    </cfRule>
  </conditionalFormatting>
  <conditionalFormatting sqref="R1513:R1515">
    <cfRule type="cellIs" dxfId="659" priority="652" operator="greaterThan">
      <formula>0.1</formula>
    </cfRule>
  </conditionalFormatting>
  <conditionalFormatting sqref="S1513:T1515">
    <cfRule type="cellIs" dxfId="658" priority="651" operator="greaterThan">
      <formula>0</formula>
    </cfRule>
  </conditionalFormatting>
  <conditionalFormatting sqref="R1516:R1518">
    <cfRule type="cellIs" dxfId="657" priority="650" operator="greaterThan">
      <formula>0.1</formula>
    </cfRule>
  </conditionalFormatting>
  <conditionalFormatting sqref="S1516:T1518">
    <cfRule type="cellIs" dxfId="656" priority="649" operator="greaterThan">
      <formula>0</formula>
    </cfRule>
  </conditionalFormatting>
  <conditionalFormatting sqref="R1519:R1521">
    <cfRule type="cellIs" dxfId="655" priority="648" operator="greaterThan">
      <formula>0.1</formula>
    </cfRule>
  </conditionalFormatting>
  <conditionalFormatting sqref="S1519:T1521">
    <cfRule type="cellIs" dxfId="654" priority="647" operator="greaterThan">
      <formula>0</formula>
    </cfRule>
  </conditionalFormatting>
  <conditionalFormatting sqref="R1522:R1524">
    <cfRule type="cellIs" dxfId="653" priority="646" operator="greaterThan">
      <formula>0.1</formula>
    </cfRule>
  </conditionalFormatting>
  <conditionalFormatting sqref="S1522:T1524">
    <cfRule type="cellIs" dxfId="652" priority="645" operator="greaterThan">
      <formula>0</formula>
    </cfRule>
  </conditionalFormatting>
  <conditionalFormatting sqref="R1525:R1527">
    <cfRule type="cellIs" dxfId="651" priority="644" operator="greaterThan">
      <formula>0.1</formula>
    </cfRule>
  </conditionalFormatting>
  <conditionalFormatting sqref="S1525:T1527">
    <cfRule type="cellIs" dxfId="650" priority="643" operator="greaterThan">
      <formula>0</formula>
    </cfRule>
  </conditionalFormatting>
  <conditionalFormatting sqref="R1528:R1529">
    <cfRule type="cellIs" dxfId="649" priority="642" operator="greaterThan">
      <formula>0.1</formula>
    </cfRule>
  </conditionalFormatting>
  <conditionalFormatting sqref="S1528:T1529">
    <cfRule type="cellIs" dxfId="648" priority="641" operator="greaterThan">
      <formula>0</formula>
    </cfRule>
  </conditionalFormatting>
  <conditionalFormatting sqref="U1530:U1532">
    <cfRule type="cellIs" dxfId="647" priority="640" operator="equal">
      <formula>"EUR"</formula>
    </cfRule>
  </conditionalFormatting>
  <conditionalFormatting sqref="R1530:R1532">
    <cfRule type="cellIs" dxfId="646" priority="639" operator="greaterThan">
      <formula>0.1</formula>
    </cfRule>
  </conditionalFormatting>
  <conditionalFormatting sqref="S1530:T1532">
    <cfRule type="cellIs" dxfId="645" priority="638" operator="greaterThan">
      <formula>0</formula>
    </cfRule>
  </conditionalFormatting>
  <conditionalFormatting sqref="G1494:G1532">
    <cfRule type="cellIs" dxfId="644" priority="637" operator="equal">
      <formula>"F"</formula>
    </cfRule>
  </conditionalFormatting>
  <conditionalFormatting sqref="U1533">
    <cfRule type="cellIs" dxfId="643" priority="636" operator="equal">
      <formula>"EUR"</formula>
    </cfRule>
  </conditionalFormatting>
  <conditionalFormatting sqref="R1533">
    <cfRule type="cellIs" dxfId="642" priority="635" operator="greaterThan">
      <formula>0.1</formula>
    </cfRule>
  </conditionalFormatting>
  <conditionalFormatting sqref="S1533:T1533">
    <cfRule type="cellIs" dxfId="641" priority="634" operator="greaterThan">
      <formula>0</formula>
    </cfRule>
  </conditionalFormatting>
  <conditionalFormatting sqref="G1533">
    <cfRule type="cellIs" dxfId="640" priority="633" operator="equal">
      <formula>"F"</formula>
    </cfRule>
  </conditionalFormatting>
  <conditionalFormatting sqref="U1534:U1569">
    <cfRule type="cellIs" dxfId="639" priority="632" operator="equal">
      <formula>"EUR"</formula>
    </cfRule>
  </conditionalFormatting>
  <conditionalFormatting sqref="R1534">
    <cfRule type="cellIs" dxfId="638" priority="631" operator="greaterThan">
      <formula>0.1</formula>
    </cfRule>
  </conditionalFormatting>
  <conditionalFormatting sqref="S1534:T1534">
    <cfRule type="cellIs" dxfId="637" priority="630" operator="greaterThan">
      <formula>0</formula>
    </cfRule>
  </conditionalFormatting>
  <conditionalFormatting sqref="R1535">
    <cfRule type="cellIs" dxfId="636" priority="629" operator="greaterThan">
      <formula>0.1</formula>
    </cfRule>
  </conditionalFormatting>
  <conditionalFormatting sqref="S1535:T1535">
    <cfRule type="cellIs" dxfId="635" priority="628" operator="greaterThan">
      <formula>0</formula>
    </cfRule>
  </conditionalFormatting>
  <conditionalFormatting sqref="R1536">
    <cfRule type="cellIs" dxfId="634" priority="627" operator="greaterThan">
      <formula>0.1</formula>
    </cfRule>
  </conditionalFormatting>
  <conditionalFormatting sqref="S1536:T1536">
    <cfRule type="cellIs" dxfId="633" priority="626" operator="greaterThan">
      <formula>0</formula>
    </cfRule>
  </conditionalFormatting>
  <conditionalFormatting sqref="R1537">
    <cfRule type="cellIs" dxfId="632" priority="625" operator="greaterThan">
      <formula>0.1</formula>
    </cfRule>
  </conditionalFormatting>
  <conditionalFormatting sqref="S1537:T1537">
    <cfRule type="cellIs" dxfId="631" priority="624" operator="greaterThan">
      <formula>0</formula>
    </cfRule>
  </conditionalFormatting>
  <conditionalFormatting sqref="R1538">
    <cfRule type="cellIs" dxfId="630" priority="623" operator="greaterThan">
      <formula>0.1</formula>
    </cfRule>
  </conditionalFormatting>
  <conditionalFormatting sqref="S1538:T1538">
    <cfRule type="cellIs" dxfId="629" priority="622" operator="greaterThan">
      <formula>0</formula>
    </cfRule>
  </conditionalFormatting>
  <conditionalFormatting sqref="R1539">
    <cfRule type="cellIs" dxfId="628" priority="621" operator="greaterThan">
      <formula>0.1</formula>
    </cfRule>
  </conditionalFormatting>
  <conditionalFormatting sqref="S1539:T1539">
    <cfRule type="cellIs" dxfId="627" priority="620" operator="greaterThan">
      <formula>0</formula>
    </cfRule>
  </conditionalFormatting>
  <conditionalFormatting sqref="R1540">
    <cfRule type="cellIs" dxfId="626" priority="619" operator="greaterThan">
      <formula>0.1</formula>
    </cfRule>
  </conditionalFormatting>
  <conditionalFormatting sqref="S1540:T1540">
    <cfRule type="cellIs" dxfId="625" priority="618" operator="greaterThan">
      <formula>0</formula>
    </cfRule>
  </conditionalFormatting>
  <conditionalFormatting sqref="R1541">
    <cfRule type="cellIs" dxfId="624" priority="617" operator="greaterThan">
      <formula>0.1</formula>
    </cfRule>
  </conditionalFormatting>
  <conditionalFormatting sqref="S1541:T1541">
    <cfRule type="cellIs" dxfId="623" priority="616" operator="greaterThan">
      <formula>0</formula>
    </cfRule>
  </conditionalFormatting>
  <conditionalFormatting sqref="R1542">
    <cfRule type="cellIs" dxfId="622" priority="615" operator="greaterThan">
      <formula>0.1</formula>
    </cfRule>
  </conditionalFormatting>
  <conditionalFormatting sqref="S1542:T1542">
    <cfRule type="cellIs" dxfId="621" priority="614" operator="greaterThan">
      <formula>0</formula>
    </cfRule>
  </conditionalFormatting>
  <conditionalFormatting sqref="R1543">
    <cfRule type="cellIs" dxfId="620" priority="613" operator="greaterThan">
      <formula>0.1</formula>
    </cfRule>
  </conditionalFormatting>
  <conditionalFormatting sqref="S1543:T1543">
    <cfRule type="cellIs" dxfId="619" priority="612" operator="greaterThan">
      <formula>0</formula>
    </cfRule>
  </conditionalFormatting>
  <conditionalFormatting sqref="R1544">
    <cfRule type="cellIs" dxfId="618" priority="611" operator="greaterThan">
      <formula>0.1</formula>
    </cfRule>
  </conditionalFormatting>
  <conditionalFormatting sqref="S1544:T1544">
    <cfRule type="cellIs" dxfId="617" priority="610" operator="greaterThan">
      <formula>0</formula>
    </cfRule>
  </conditionalFormatting>
  <conditionalFormatting sqref="R1545">
    <cfRule type="cellIs" dxfId="616" priority="609" operator="greaterThan">
      <formula>0.1</formula>
    </cfRule>
  </conditionalFormatting>
  <conditionalFormatting sqref="S1545:T1545">
    <cfRule type="cellIs" dxfId="615" priority="608" operator="greaterThan">
      <formula>0</formula>
    </cfRule>
  </conditionalFormatting>
  <conditionalFormatting sqref="R1546">
    <cfRule type="cellIs" dxfId="614" priority="607" operator="greaterThan">
      <formula>0.1</formula>
    </cfRule>
  </conditionalFormatting>
  <conditionalFormatting sqref="S1546:T1546">
    <cfRule type="cellIs" dxfId="613" priority="606" operator="greaterThan">
      <formula>0</formula>
    </cfRule>
  </conditionalFormatting>
  <conditionalFormatting sqref="R1547:R1549">
    <cfRule type="cellIs" dxfId="612" priority="605" operator="greaterThan">
      <formula>0.1</formula>
    </cfRule>
  </conditionalFormatting>
  <conditionalFormatting sqref="S1547:T1549">
    <cfRule type="cellIs" dxfId="611" priority="604" operator="greaterThan">
      <formula>0</formula>
    </cfRule>
  </conditionalFormatting>
  <conditionalFormatting sqref="R1550:R1552">
    <cfRule type="cellIs" dxfId="610" priority="603" operator="greaterThan">
      <formula>0.1</formula>
    </cfRule>
  </conditionalFormatting>
  <conditionalFormatting sqref="S1550:T1552">
    <cfRule type="cellIs" dxfId="609" priority="602" operator="greaterThan">
      <formula>0</formula>
    </cfRule>
  </conditionalFormatting>
  <conditionalFormatting sqref="R1553:R1555">
    <cfRule type="cellIs" dxfId="608" priority="601" operator="greaterThan">
      <formula>0.1</formula>
    </cfRule>
  </conditionalFormatting>
  <conditionalFormatting sqref="S1553:T1555">
    <cfRule type="cellIs" dxfId="607" priority="600" operator="greaterThan">
      <formula>0</formula>
    </cfRule>
  </conditionalFormatting>
  <conditionalFormatting sqref="R1556:R1558">
    <cfRule type="cellIs" dxfId="606" priority="599" operator="greaterThan">
      <formula>0.1</formula>
    </cfRule>
  </conditionalFormatting>
  <conditionalFormatting sqref="S1556:T1558">
    <cfRule type="cellIs" dxfId="605" priority="598" operator="greaterThan">
      <formula>0</formula>
    </cfRule>
  </conditionalFormatting>
  <conditionalFormatting sqref="R1559:R1561">
    <cfRule type="cellIs" dxfId="604" priority="597" operator="greaterThan">
      <formula>0.1</formula>
    </cfRule>
  </conditionalFormatting>
  <conditionalFormatting sqref="S1559:T1561">
    <cfRule type="cellIs" dxfId="603" priority="596" operator="greaterThan">
      <formula>0</formula>
    </cfRule>
  </conditionalFormatting>
  <conditionalFormatting sqref="R1562:R1564">
    <cfRule type="cellIs" dxfId="602" priority="595" operator="greaterThan">
      <formula>0.1</formula>
    </cfRule>
  </conditionalFormatting>
  <conditionalFormatting sqref="S1562:T1564">
    <cfRule type="cellIs" dxfId="601" priority="594" operator="greaterThan">
      <formula>0</formula>
    </cfRule>
  </conditionalFormatting>
  <conditionalFormatting sqref="R1565:R1567">
    <cfRule type="cellIs" dxfId="600" priority="593" operator="greaterThan">
      <formula>0.1</formula>
    </cfRule>
  </conditionalFormatting>
  <conditionalFormatting sqref="S1565:T1567">
    <cfRule type="cellIs" dxfId="599" priority="592" operator="greaterThan">
      <formula>0</formula>
    </cfRule>
  </conditionalFormatting>
  <conditionalFormatting sqref="R1568:R1569">
    <cfRule type="cellIs" dxfId="598" priority="591" operator="greaterThan">
      <formula>0.1</formula>
    </cfRule>
  </conditionalFormatting>
  <conditionalFormatting sqref="S1568:T1569">
    <cfRule type="cellIs" dxfId="597" priority="590" operator="greaterThan">
      <formula>0</formula>
    </cfRule>
  </conditionalFormatting>
  <conditionalFormatting sqref="U1570:U1572">
    <cfRule type="cellIs" dxfId="596" priority="589" operator="equal">
      <formula>"EUR"</formula>
    </cfRule>
  </conditionalFormatting>
  <conditionalFormatting sqref="R1570:R1572">
    <cfRule type="cellIs" dxfId="595" priority="588" operator="greaterThan">
      <formula>0.1</formula>
    </cfRule>
  </conditionalFormatting>
  <conditionalFormatting sqref="S1570:T1572">
    <cfRule type="cellIs" dxfId="594" priority="587" operator="greaterThan">
      <formula>0</formula>
    </cfRule>
  </conditionalFormatting>
  <conditionalFormatting sqref="G1534:G1572">
    <cfRule type="cellIs" dxfId="593" priority="586" operator="equal">
      <formula>"F"</formula>
    </cfRule>
  </conditionalFormatting>
  <conditionalFormatting sqref="U1573">
    <cfRule type="cellIs" dxfId="592" priority="585" operator="equal">
      <formula>"EUR"</formula>
    </cfRule>
  </conditionalFormatting>
  <conditionalFormatting sqref="R1573">
    <cfRule type="cellIs" dxfId="591" priority="584" operator="greaterThan">
      <formula>0.1</formula>
    </cfRule>
  </conditionalFormatting>
  <conditionalFormatting sqref="S1573:T1573">
    <cfRule type="cellIs" dxfId="590" priority="583" operator="greaterThan">
      <formula>0</formula>
    </cfRule>
  </conditionalFormatting>
  <conditionalFormatting sqref="G1573">
    <cfRule type="cellIs" dxfId="589" priority="582" operator="equal">
      <formula>"F"</formula>
    </cfRule>
  </conditionalFormatting>
  <conditionalFormatting sqref="U1574:U1609">
    <cfRule type="cellIs" dxfId="588" priority="581" operator="equal">
      <formula>"EUR"</formula>
    </cfRule>
  </conditionalFormatting>
  <conditionalFormatting sqref="R1574">
    <cfRule type="cellIs" dxfId="587" priority="580" operator="greaterThan">
      <formula>0.1</formula>
    </cfRule>
  </conditionalFormatting>
  <conditionalFormatting sqref="S1574:T1574">
    <cfRule type="cellIs" dxfId="586" priority="579" operator="greaterThan">
      <formula>0</formula>
    </cfRule>
  </conditionalFormatting>
  <conditionalFormatting sqref="R1575">
    <cfRule type="cellIs" dxfId="585" priority="578" operator="greaterThan">
      <formula>0.1</formula>
    </cfRule>
  </conditionalFormatting>
  <conditionalFormatting sqref="S1575:T1575">
    <cfRule type="cellIs" dxfId="584" priority="577" operator="greaterThan">
      <formula>0</formula>
    </cfRule>
  </conditionalFormatting>
  <conditionalFormatting sqref="R1576">
    <cfRule type="cellIs" dxfId="583" priority="576" operator="greaterThan">
      <formula>0.1</formula>
    </cfRule>
  </conditionalFormatting>
  <conditionalFormatting sqref="S1576:T1576">
    <cfRule type="cellIs" dxfId="582" priority="575" operator="greaterThan">
      <formula>0</formula>
    </cfRule>
  </conditionalFormatting>
  <conditionalFormatting sqref="R1577">
    <cfRule type="cellIs" dxfId="581" priority="574" operator="greaterThan">
      <formula>0.1</formula>
    </cfRule>
  </conditionalFormatting>
  <conditionalFormatting sqref="S1577:T1577">
    <cfRule type="cellIs" dxfId="580" priority="573" operator="greaterThan">
      <formula>0</formula>
    </cfRule>
  </conditionalFormatting>
  <conditionalFormatting sqref="R1578">
    <cfRule type="cellIs" dxfId="579" priority="572" operator="greaterThan">
      <formula>0.1</formula>
    </cfRule>
  </conditionalFormatting>
  <conditionalFormatting sqref="S1578:T1578">
    <cfRule type="cellIs" dxfId="578" priority="571" operator="greaterThan">
      <formula>0</formula>
    </cfRule>
  </conditionalFormatting>
  <conditionalFormatting sqref="R1579">
    <cfRule type="cellIs" dxfId="577" priority="570" operator="greaterThan">
      <formula>0.1</formula>
    </cfRule>
  </conditionalFormatting>
  <conditionalFormatting sqref="S1579:T1579">
    <cfRule type="cellIs" dxfId="576" priority="569" operator="greaterThan">
      <formula>0</formula>
    </cfRule>
  </conditionalFormatting>
  <conditionalFormatting sqref="R1580">
    <cfRule type="cellIs" dxfId="575" priority="568" operator="greaterThan">
      <formula>0.1</formula>
    </cfRule>
  </conditionalFormatting>
  <conditionalFormatting sqref="S1580:T1580">
    <cfRule type="cellIs" dxfId="574" priority="567" operator="greaterThan">
      <formula>0</formula>
    </cfRule>
  </conditionalFormatting>
  <conditionalFormatting sqref="R1581">
    <cfRule type="cellIs" dxfId="573" priority="566" operator="greaterThan">
      <formula>0.1</formula>
    </cfRule>
  </conditionalFormatting>
  <conditionalFormatting sqref="S1581:T1581">
    <cfRule type="cellIs" dxfId="572" priority="565" operator="greaterThan">
      <formula>0</formula>
    </cfRule>
  </conditionalFormatting>
  <conditionalFormatting sqref="R1582">
    <cfRule type="cellIs" dxfId="571" priority="564" operator="greaterThan">
      <formula>0.1</formula>
    </cfRule>
  </conditionalFormatting>
  <conditionalFormatting sqref="S1582:T1582">
    <cfRule type="cellIs" dxfId="570" priority="563" operator="greaterThan">
      <formula>0</formula>
    </cfRule>
  </conditionalFormatting>
  <conditionalFormatting sqref="R1583">
    <cfRule type="cellIs" dxfId="569" priority="562" operator="greaterThan">
      <formula>0.1</formula>
    </cfRule>
  </conditionalFormatting>
  <conditionalFormatting sqref="S1583:T1583">
    <cfRule type="cellIs" dxfId="568" priority="561" operator="greaterThan">
      <formula>0</formula>
    </cfRule>
  </conditionalFormatting>
  <conditionalFormatting sqref="R1584">
    <cfRule type="cellIs" dxfId="567" priority="560" operator="greaterThan">
      <formula>0.1</formula>
    </cfRule>
  </conditionalFormatting>
  <conditionalFormatting sqref="S1584:T1584">
    <cfRule type="cellIs" dxfId="566" priority="559" operator="greaterThan">
      <formula>0</formula>
    </cfRule>
  </conditionalFormatting>
  <conditionalFormatting sqref="R1585">
    <cfRule type="cellIs" dxfId="565" priority="558" operator="greaterThan">
      <formula>0.1</formula>
    </cfRule>
  </conditionalFormatting>
  <conditionalFormatting sqref="S1585:T1585">
    <cfRule type="cellIs" dxfId="564" priority="557" operator="greaterThan">
      <formula>0</formula>
    </cfRule>
  </conditionalFormatting>
  <conditionalFormatting sqref="R1586">
    <cfRule type="cellIs" dxfId="563" priority="556" operator="greaterThan">
      <formula>0.1</formula>
    </cfRule>
  </conditionalFormatting>
  <conditionalFormatting sqref="S1586:T1586">
    <cfRule type="cellIs" dxfId="562" priority="555" operator="greaterThan">
      <formula>0</formula>
    </cfRule>
  </conditionalFormatting>
  <conditionalFormatting sqref="R1587:R1589">
    <cfRule type="cellIs" dxfId="561" priority="554" operator="greaterThan">
      <formula>0.1</formula>
    </cfRule>
  </conditionalFormatting>
  <conditionalFormatting sqref="S1587:T1589">
    <cfRule type="cellIs" dxfId="560" priority="553" operator="greaterThan">
      <formula>0</formula>
    </cfRule>
  </conditionalFormatting>
  <conditionalFormatting sqref="R1590:R1592">
    <cfRule type="cellIs" dxfId="559" priority="552" operator="greaterThan">
      <formula>0.1</formula>
    </cfRule>
  </conditionalFormatting>
  <conditionalFormatting sqref="S1590:T1592">
    <cfRule type="cellIs" dxfId="558" priority="551" operator="greaterThan">
      <formula>0</formula>
    </cfRule>
  </conditionalFormatting>
  <conditionalFormatting sqref="R1593:R1595">
    <cfRule type="cellIs" dxfId="557" priority="550" operator="greaterThan">
      <formula>0.1</formula>
    </cfRule>
  </conditionalFormatting>
  <conditionalFormatting sqref="S1593:T1595">
    <cfRule type="cellIs" dxfId="556" priority="549" operator="greaterThan">
      <formula>0</formula>
    </cfRule>
  </conditionalFormatting>
  <conditionalFormatting sqref="R1596:R1598">
    <cfRule type="cellIs" dxfId="555" priority="548" operator="greaterThan">
      <formula>0.1</formula>
    </cfRule>
  </conditionalFormatting>
  <conditionalFormatting sqref="S1596:T1598">
    <cfRule type="cellIs" dxfId="554" priority="547" operator="greaterThan">
      <formula>0</formula>
    </cfRule>
  </conditionalFormatting>
  <conditionalFormatting sqref="R1599:R1601">
    <cfRule type="cellIs" dxfId="553" priority="546" operator="greaterThan">
      <formula>0.1</formula>
    </cfRule>
  </conditionalFormatting>
  <conditionalFormatting sqref="S1599:T1601">
    <cfRule type="cellIs" dxfId="552" priority="545" operator="greaterThan">
      <formula>0</formula>
    </cfRule>
  </conditionalFormatting>
  <conditionalFormatting sqref="R1602:R1604">
    <cfRule type="cellIs" dxfId="551" priority="544" operator="greaterThan">
      <formula>0.1</formula>
    </cfRule>
  </conditionalFormatting>
  <conditionalFormatting sqref="S1602:T1604">
    <cfRule type="cellIs" dxfId="550" priority="543" operator="greaterThan">
      <formula>0</formula>
    </cfRule>
  </conditionalFormatting>
  <conditionalFormatting sqref="R1605:R1607">
    <cfRule type="cellIs" dxfId="549" priority="542" operator="greaterThan">
      <formula>0.1</formula>
    </cfRule>
  </conditionalFormatting>
  <conditionalFormatting sqref="S1605:T1607">
    <cfRule type="cellIs" dxfId="548" priority="541" operator="greaterThan">
      <formula>0</formula>
    </cfRule>
  </conditionalFormatting>
  <conditionalFormatting sqref="R1608:R1609">
    <cfRule type="cellIs" dxfId="547" priority="540" operator="greaterThan">
      <formula>0.1</formula>
    </cfRule>
  </conditionalFormatting>
  <conditionalFormatting sqref="S1608:T1609">
    <cfRule type="cellIs" dxfId="546" priority="539" operator="greaterThan">
      <formula>0</formula>
    </cfRule>
  </conditionalFormatting>
  <conditionalFormatting sqref="U1610:U1612">
    <cfRule type="cellIs" dxfId="545" priority="538" operator="equal">
      <formula>"EUR"</formula>
    </cfRule>
  </conditionalFormatting>
  <conditionalFormatting sqref="R1610:R1612">
    <cfRule type="cellIs" dxfId="544" priority="537" operator="greaterThan">
      <formula>0.1</formula>
    </cfRule>
  </conditionalFormatting>
  <conditionalFormatting sqref="S1610:T1612">
    <cfRule type="cellIs" dxfId="543" priority="536" operator="greaterThan">
      <formula>0</formula>
    </cfRule>
  </conditionalFormatting>
  <conditionalFormatting sqref="G1574:G1612">
    <cfRule type="cellIs" dxfId="542" priority="535" operator="equal">
      <formula>"F"</formula>
    </cfRule>
  </conditionalFormatting>
  <conditionalFormatting sqref="U1613">
    <cfRule type="cellIs" dxfId="541" priority="534" operator="equal">
      <formula>"EUR"</formula>
    </cfRule>
  </conditionalFormatting>
  <conditionalFormatting sqref="R1613">
    <cfRule type="cellIs" dxfId="540" priority="533" operator="greaterThan">
      <formula>0.1</formula>
    </cfRule>
  </conditionalFormatting>
  <conditionalFormatting sqref="S1613:T1613">
    <cfRule type="cellIs" dxfId="539" priority="532" operator="greaterThan">
      <formula>0</formula>
    </cfRule>
  </conditionalFormatting>
  <conditionalFormatting sqref="G1613">
    <cfRule type="cellIs" dxfId="538" priority="531" operator="equal">
      <formula>"F"</formula>
    </cfRule>
  </conditionalFormatting>
  <conditionalFormatting sqref="U1614:U1649">
    <cfRule type="cellIs" dxfId="537" priority="530" operator="equal">
      <formula>"EUR"</formula>
    </cfRule>
  </conditionalFormatting>
  <conditionalFormatting sqref="R1614">
    <cfRule type="cellIs" dxfId="536" priority="529" operator="greaterThan">
      <formula>0.1</formula>
    </cfRule>
  </conditionalFormatting>
  <conditionalFormatting sqref="S1614:T1614">
    <cfRule type="cellIs" dxfId="535" priority="528" operator="greaterThan">
      <formula>0</formula>
    </cfRule>
  </conditionalFormatting>
  <conditionalFormatting sqref="R1615">
    <cfRule type="cellIs" dxfId="534" priority="527" operator="greaterThan">
      <formula>0.1</formula>
    </cfRule>
  </conditionalFormatting>
  <conditionalFormatting sqref="S1615:T1615">
    <cfRule type="cellIs" dxfId="533" priority="526" operator="greaterThan">
      <formula>0</formula>
    </cfRule>
  </conditionalFormatting>
  <conditionalFormatting sqref="R1616">
    <cfRule type="cellIs" dxfId="532" priority="525" operator="greaterThan">
      <formula>0.1</formula>
    </cfRule>
  </conditionalFormatting>
  <conditionalFormatting sqref="S1616:T1616">
    <cfRule type="cellIs" dxfId="531" priority="524" operator="greaterThan">
      <formula>0</formula>
    </cfRule>
  </conditionalFormatting>
  <conditionalFormatting sqref="R1617">
    <cfRule type="cellIs" dxfId="530" priority="523" operator="greaterThan">
      <formula>0.1</formula>
    </cfRule>
  </conditionalFormatting>
  <conditionalFormatting sqref="S1617:T1617">
    <cfRule type="cellIs" dxfId="529" priority="522" operator="greaterThan">
      <formula>0</formula>
    </cfRule>
  </conditionalFormatting>
  <conditionalFormatting sqref="R1618">
    <cfRule type="cellIs" dxfId="528" priority="521" operator="greaterThan">
      <formula>0.1</formula>
    </cfRule>
  </conditionalFormatting>
  <conditionalFormatting sqref="S1618:T1618">
    <cfRule type="cellIs" dxfId="527" priority="520" operator="greaterThan">
      <formula>0</formula>
    </cfRule>
  </conditionalFormatting>
  <conditionalFormatting sqref="R1619">
    <cfRule type="cellIs" dxfId="526" priority="519" operator="greaterThan">
      <formula>0.1</formula>
    </cfRule>
  </conditionalFormatting>
  <conditionalFormatting sqref="S1619:T1619">
    <cfRule type="cellIs" dxfId="525" priority="518" operator="greaterThan">
      <formula>0</formula>
    </cfRule>
  </conditionalFormatting>
  <conditionalFormatting sqref="R1620">
    <cfRule type="cellIs" dxfId="524" priority="517" operator="greaterThan">
      <formula>0.1</formula>
    </cfRule>
  </conditionalFormatting>
  <conditionalFormatting sqref="S1620:T1620">
    <cfRule type="cellIs" dxfId="523" priority="516" operator="greaterThan">
      <formula>0</formula>
    </cfRule>
  </conditionalFormatting>
  <conditionalFormatting sqref="R1621">
    <cfRule type="cellIs" dxfId="522" priority="515" operator="greaterThan">
      <formula>0.1</formula>
    </cfRule>
  </conditionalFormatting>
  <conditionalFormatting sqref="S1621:T1621">
    <cfRule type="cellIs" dxfId="521" priority="514" operator="greaterThan">
      <formula>0</formula>
    </cfRule>
  </conditionalFormatting>
  <conditionalFormatting sqref="R1622">
    <cfRule type="cellIs" dxfId="520" priority="513" operator="greaterThan">
      <formula>0.1</formula>
    </cfRule>
  </conditionalFormatting>
  <conditionalFormatting sqref="S1622:T1622">
    <cfRule type="cellIs" dxfId="519" priority="512" operator="greaterThan">
      <formula>0</formula>
    </cfRule>
  </conditionalFormatting>
  <conditionalFormatting sqref="R1623">
    <cfRule type="cellIs" dxfId="518" priority="511" operator="greaterThan">
      <formula>0.1</formula>
    </cfRule>
  </conditionalFormatting>
  <conditionalFormatting sqref="S1623:T1623">
    <cfRule type="cellIs" dxfId="517" priority="510" operator="greaterThan">
      <formula>0</formula>
    </cfRule>
  </conditionalFormatting>
  <conditionalFormatting sqref="R1624">
    <cfRule type="cellIs" dxfId="516" priority="509" operator="greaterThan">
      <formula>0.1</formula>
    </cfRule>
  </conditionalFormatting>
  <conditionalFormatting sqref="S1624:T1624">
    <cfRule type="cellIs" dxfId="515" priority="508" operator="greaterThan">
      <formula>0</formula>
    </cfRule>
  </conditionalFormatting>
  <conditionalFormatting sqref="R1625">
    <cfRule type="cellIs" dxfId="514" priority="507" operator="greaterThan">
      <formula>0.1</formula>
    </cfRule>
  </conditionalFormatting>
  <conditionalFormatting sqref="S1625:T1625">
    <cfRule type="cellIs" dxfId="513" priority="506" operator="greaterThan">
      <formula>0</formula>
    </cfRule>
  </conditionalFormatting>
  <conditionalFormatting sqref="R1626">
    <cfRule type="cellIs" dxfId="512" priority="505" operator="greaterThan">
      <formula>0.1</formula>
    </cfRule>
  </conditionalFormatting>
  <conditionalFormatting sqref="S1626:T1626">
    <cfRule type="cellIs" dxfId="511" priority="504" operator="greaterThan">
      <formula>0</formula>
    </cfRule>
  </conditionalFormatting>
  <conditionalFormatting sqref="R1627:R1629">
    <cfRule type="cellIs" dxfId="510" priority="503" operator="greaterThan">
      <formula>0.1</formula>
    </cfRule>
  </conditionalFormatting>
  <conditionalFormatting sqref="S1627:T1629">
    <cfRule type="cellIs" dxfId="509" priority="502" operator="greaterThan">
      <formula>0</formula>
    </cfRule>
  </conditionalFormatting>
  <conditionalFormatting sqref="R1630:R1632">
    <cfRule type="cellIs" dxfId="508" priority="501" operator="greaterThan">
      <formula>0.1</formula>
    </cfRule>
  </conditionalFormatting>
  <conditionalFormatting sqref="S1630:T1632">
    <cfRule type="cellIs" dxfId="507" priority="500" operator="greaterThan">
      <formula>0</formula>
    </cfRule>
  </conditionalFormatting>
  <conditionalFormatting sqref="R1633:R1635">
    <cfRule type="cellIs" dxfId="506" priority="499" operator="greaterThan">
      <formula>0.1</formula>
    </cfRule>
  </conditionalFormatting>
  <conditionalFormatting sqref="S1633:T1635">
    <cfRule type="cellIs" dxfId="505" priority="498" operator="greaterThan">
      <formula>0</formula>
    </cfRule>
  </conditionalFormatting>
  <conditionalFormatting sqref="R1636:R1638">
    <cfRule type="cellIs" dxfId="504" priority="497" operator="greaterThan">
      <formula>0.1</formula>
    </cfRule>
  </conditionalFormatting>
  <conditionalFormatting sqref="S1636:T1638">
    <cfRule type="cellIs" dxfId="503" priority="496" operator="greaterThan">
      <formula>0</formula>
    </cfRule>
  </conditionalFormatting>
  <conditionalFormatting sqref="R1639:R1641">
    <cfRule type="cellIs" dxfId="502" priority="495" operator="greaterThan">
      <formula>0.1</formula>
    </cfRule>
  </conditionalFormatting>
  <conditionalFormatting sqref="S1639:T1641">
    <cfRule type="cellIs" dxfId="501" priority="494" operator="greaterThan">
      <formula>0</formula>
    </cfRule>
  </conditionalFormatting>
  <conditionalFormatting sqref="R1642:R1644">
    <cfRule type="cellIs" dxfId="500" priority="493" operator="greaterThan">
      <formula>0.1</formula>
    </cfRule>
  </conditionalFormatting>
  <conditionalFormatting sqref="S1642:T1644">
    <cfRule type="cellIs" dxfId="499" priority="492" operator="greaterThan">
      <formula>0</formula>
    </cfRule>
  </conditionalFormatting>
  <conditionalFormatting sqref="R1645:R1647">
    <cfRule type="cellIs" dxfId="498" priority="491" operator="greaterThan">
      <formula>0.1</formula>
    </cfRule>
  </conditionalFormatting>
  <conditionalFormatting sqref="S1645:T1647">
    <cfRule type="cellIs" dxfId="497" priority="490" operator="greaterThan">
      <formula>0</formula>
    </cfRule>
  </conditionalFormatting>
  <conditionalFormatting sqref="R1648:R1649">
    <cfRule type="cellIs" dxfId="496" priority="489" operator="greaterThan">
      <formula>0.1</formula>
    </cfRule>
  </conditionalFormatting>
  <conditionalFormatting sqref="S1648:T1649">
    <cfRule type="cellIs" dxfId="495" priority="488" operator="greaterThan">
      <formula>0</formula>
    </cfRule>
  </conditionalFormatting>
  <conditionalFormatting sqref="U1650:U1652">
    <cfRule type="cellIs" dxfId="494" priority="487" operator="equal">
      <formula>"EUR"</formula>
    </cfRule>
  </conditionalFormatting>
  <conditionalFormatting sqref="R1650:R1652">
    <cfRule type="cellIs" dxfId="493" priority="486" operator="greaterThan">
      <formula>0.1</formula>
    </cfRule>
  </conditionalFormatting>
  <conditionalFormatting sqref="S1650:T1652">
    <cfRule type="cellIs" dxfId="492" priority="485" operator="greaterThan">
      <formula>0</formula>
    </cfRule>
  </conditionalFormatting>
  <conditionalFormatting sqref="G1614:G1652">
    <cfRule type="cellIs" dxfId="491" priority="484" operator="equal">
      <formula>"F"</formula>
    </cfRule>
  </conditionalFormatting>
  <conditionalFormatting sqref="U1653">
    <cfRule type="cellIs" dxfId="490" priority="483" operator="equal">
      <formula>"EUR"</formula>
    </cfRule>
  </conditionalFormatting>
  <conditionalFormatting sqref="R1653">
    <cfRule type="cellIs" dxfId="489" priority="482" operator="greaterThan">
      <formula>0.1</formula>
    </cfRule>
  </conditionalFormatting>
  <conditionalFormatting sqref="S1653:T1653">
    <cfRule type="cellIs" dxfId="488" priority="481" operator="greaterThan">
      <formula>0</formula>
    </cfRule>
  </conditionalFormatting>
  <conditionalFormatting sqref="G1653">
    <cfRule type="cellIs" dxfId="487" priority="480" operator="equal">
      <formula>"F"</formula>
    </cfRule>
  </conditionalFormatting>
  <conditionalFormatting sqref="U1654:U1689">
    <cfRule type="cellIs" dxfId="486" priority="479" operator="equal">
      <formula>"EUR"</formula>
    </cfRule>
  </conditionalFormatting>
  <conditionalFormatting sqref="R1654">
    <cfRule type="cellIs" dxfId="485" priority="478" operator="greaterThan">
      <formula>0.1</formula>
    </cfRule>
  </conditionalFormatting>
  <conditionalFormatting sqref="S1654:T1654">
    <cfRule type="cellIs" dxfId="484" priority="477" operator="greaterThan">
      <formula>0</formula>
    </cfRule>
  </conditionalFormatting>
  <conditionalFormatting sqref="R1655">
    <cfRule type="cellIs" dxfId="483" priority="476" operator="greaterThan">
      <formula>0.1</formula>
    </cfRule>
  </conditionalFormatting>
  <conditionalFormatting sqref="S1655:T1655">
    <cfRule type="cellIs" dxfId="482" priority="475" operator="greaterThan">
      <formula>0</formula>
    </cfRule>
  </conditionalFormatting>
  <conditionalFormatting sqref="R1656">
    <cfRule type="cellIs" dxfId="481" priority="474" operator="greaterThan">
      <formula>0.1</formula>
    </cfRule>
  </conditionalFormatting>
  <conditionalFormatting sqref="S1656:T1656">
    <cfRule type="cellIs" dxfId="480" priority="473" operator="greaterThan">
      <formula>0</formula>
    </cfRule>
  </conditionalFormatting>
  <conditionalFormatting sqref="R1657">
    <cfRule type="cellIs" dxfId="479" priority="472" operator="greaterThan">
      <formula>0.1</formula>
    </cfRule>
  </conditionalFormatting>
  <conditionalFormatting sqref="S1657:T1657">
    <cfRule type="cellIs" dxfId="478" priority="471" operator="greaterThan">
      <formula>0</formula>
    </cfRule>
  </conditionalFormatting>
  <conditionalFormatting sqref="R1658">
    <cfRule type="cellIs" dxfId="477" priority="470" operator="greaterThan">
      <formula>0.1</formula>
    </cfRule>
  </conditionalFormatting>
  <conditionalFormatting sqref="S1658:T1658">
    <cfRule type="cellIs" dxfId="476" priority="469" operator="greaterThan">
      <formula>0</formula>
    </cfRule>
  </conditionalFormatting>
  <conditionalFormatting sqref="R1659">
    <cfRule type="cellIs" dxfId="475" priority="468" operator="greaterThan">
      <formula>0.1</formula>
    </cfRule>
  </conditionalFormatting>
  <conditionalFormatting sqref="S1659:T1659">
    <cfRule type="cellIs" dxfId="474" priority="467" operator="greaterThan">
      <formula>0</formula>
    </cfRule>
  </conditionalFormatting>
  <conditionalFormatting sqref="R1660">
    <cfRule type="cellIs" dxfId="473" priority="466" operator="greaterThan">
      <formula>0.1</formula>
    </cfRule>
  </conditionalFormatting>
  <conditionalFormatting sqref="S1660:T1660">
    <cfRule type="cellIs" dxfId="472" priority="465" operator="greaterThan">
      <formula>0</formula>
    </cfRule>
  </conditionalFormatting>
  <conditionalFormatting sqref="R1661">
    <cfRule type="cellIs" dxfId="471" priority="464" operator="greaterThan">
      <formula>0.1</formula>
    </cfRule>
  </conditionalFormatting>
  <conditionalFormatting sqref="S1661:T1661">
    <cfRule type="cellIs" dxfId="470" priority="463" operator="greaterThan">
      <formula>0</formula>
    </cfRule>
  </conditionalFormatting>
  <conditionalFormatting sqref="R1662">
    <cfRule type="cellIs" dxfId="469" priority="462" operator="greaterThan">
      <formula>0.1</formula>
    </cfRule>
  </conditionalFormatting>
  <conditionalFormatting sqref="S1662:T1662">
    <cfRule type="cellIs" dxfId="468" priority="461" operator="greaterThan">
      <formula>0</formula>
    </cfRule>
  </conditionalFormatting>
  <conditionalFormatting sqref="R1663">
    <cfRule type="cellIs" dxfId="467" priority="460" operator="greaterThan">
      <formula>0.1</formula>
    </cfRule>
  </conditionalFormatting>
  <conditionalFormatting sqref="S1663:T1663">
    <cfRule type="cellIs" dxfId="466" priority="459" operator="greaterThan">
      <formula>0</formula>
    </cfRule>
  </conditionalFormatting>
  <conditionalFormatting sqref="R1664">
    <cfRule type="cellIs" dxfId="465" priority="458" operator="greaterThan">
      <formula>0.1</formula>
    </cfRule>
  </conditionalFormatting>
  <conditionalFormatting sqref="S1664:T1664">
    <cfRule type="cellIs" dxfId="464" priority="457" operator="greaterThan">
      <formula>0</formula>
    </cfRule>
  </conditionalFormatting>
  <conditionalFormatting sqref="R1665">
    <cfRule type="cellIs" dxfId="463" priority="456" operator="greaterThan">
      <formula>0.1</formula>
    </cfRule>
  </conditionalFormatting>
  <conditionalFormatting sqref="S1665:T1665">
    <cfRule type="cellIs" dxfId="462" priority="455" operator="greaterThan">
      <formula>0</formula>
    </cfRule>
  </conditionalFormatting>
  <conditionalFormatting sqref="R1666">
    <cfRule type="cellIs" dxfId="461" priority="454" operator="greaterThan">
      <formula>0.1</formula>
    </cfRule>
  </conditionalFormatting>
  <conditionalFormatting sqref="S1666:T1666">
    <cfRule type="cellIs" dxfId="460" priority="453" operator="greaterThan">
      <formula>0</formula>
    </cfRule>
  </conditionalFormatting>
  <conditionalFormatting sqref="R1667:R1669">
    <cfRule type="cellIs" dxfId="459" priority="452" operator="greaterThan">
      <formula>0.1</formula>
    </cfRule>
  </conditionalFormatting>
  <conditionalFormatting sqref="S1667:T1669">
    <cfRule type="cellIs" dxfId="458" priority="451" operator="greaterThan">
      <formula>0</formula>
    </cfRule>
  </conditionalFormatting>
  <conditionalFormatting sqref="R1670:R1672">
    <cfRule type="cellIs" dxfId="457" priority="450" operator="greaterThan">
      <formula>0.1</formula>
    </cfRule>
  </conditionalFormatting>
  <conditionalFormatting sqref="S1670:T1672">
    <cfRule type="cellIs" dxfId="456" priority="449" operator="greaterThan">
      <formula>0</formula>
    </cfRule>
  </conditionalFormatting>
  <conditionalFormatting sqref="R1673:R1675">
    <cfRule type="cellIs" dxfId="455" priority="448" operator="greaterThan">
      <formula>0.1</formula>
    </cfRule>
  </conditionalFormatting>
  <conditionalFormatting sqref="S1673:T1675">
    <cfRule type="cellIs" dxfId="454" priority="447" operator="greaterThan">
      <formula>0</formula>
    </cfRule>
  </conditionalFormatting>
  <conditionalFormatting sqref="R1676:R1678">
    <cfRule type="cellIs" dxfId="453" priority="446" operator="greaterThan">
      <formula>0.1</formula>
    </cfRule>
  </conditionalFormatting>
  <conditionalFormatting sqref="S1676:T1678">
    <cfRule type="cellIs" dxfId="452" priority="445" operator="greaterThan">
      <formula>0</formula>
    </cfRule>
  </conditionalFormatting>
  <conditionalFormatting sqref="R1679:R1681">
    <cfRule type="cellIs" dxfId="451" priority="444" operator="greaterThan">
      <formula>0.1</formula>
    </cfRule>
  </conditionalFormatting>
  <conditionalFormatting sqref="S1679:T1681">
    <cfRule type="cellIs" dxfId="450" priority="443" operator="greaterThan">
      <formula>0</formula>
    </cfRule>
  </conditionalFormatting>
  <conditionalFormatting sqref="R1682:R1684">
    <cfRule type="cellIs" dxfId="449" priority="442" operator="greaterThan">
      <formula>0.1</formula>
    </cfRule>
  </conditionalFormatting>
  <conditionalFormatting sqref="S1682:T1684">
    <cfRule type="cellIs" dxfId="448" priority="441" operator="greaterThan">
      <formula>0</formula>
    </cfRule>
  </conditionalFormatting>
  <conditionalFormatting sqref="R1685:R1687">
    <cfRule type="cellIs" dxfId="447" priority="440" operator="greaterThan">
      <formula>0.1</formula>
    </cfRule>
  </conditionalFormatting>
  <conditionalFormatting sqref="S1685:T1687">
    <cfRule type="cellIs" dxfId="446" priority="439" operator="greaterThan">
      <formula>0</formula>
    </cfRule>
  </conditionalFormatting>
  <conditionalFormatting sqref="R1688:R1689">
    <cfRule type="cellIs" dxfId="445" priority="438" operator="greaterThan">
      <formula>0.1</formula>
    </cfRule>
  </conditionalFormatting>
  <conditionalFormatting sqref="S1688:T1689">
    <cfRule type="cellIs" dxfId="444" priority="437" operator="greaterThan">
      <formula>0</formula>
    </cfRule>
  </conditionalFormatting>
  <conditionalFormatting sqref="U1690:U1692">
    <cfRule type="cellIs" dxfId="443" priority="436" operator="equal">
      <formula>"EUR"</formula>
    </cfRule>
  </conditionalFormatting>
  <conditionalFormatting sqref="R1690:R1692">
    <cfRule type="cellIs" dxfId="442" priority="435" operator="greaterThan">
      <formula>0.1</formula>
    </cfRule>
  </conditionalFormatting>
  <conditionalFormatting sqref="S1690:T1692">
    <cfRule type="cellIs" dxfId="441" priority="434" operator="greaterThan">
      <formula>0</formula>
    </cfRule>
  </conditionalFormatting>
  <conditionalFormatting sqref="G1654:G1692">
    <cfRule type="cellIs" dxfId="440" priority="433" operator="equal">
      <formula>"F"</formula>
    </cfRule>
  </conditionalFormatting>
  <conditionalFormatting sqref="U1693">
    <cfRule type="cellIs" dxfId="439" priority="432" operator="equal">
      <formula>"EUR"</formula>
    </cfRule>
  </conditionalFormatting>
  <conditionalFormatting sqref="R1693">
    <cfRule type="cellIs" dxfId="438" priority="431" operator="greaterThan">
      <formula>0.1</formula>
    </cfRule>
  </conditionalFormatting>
  <conditionalFormatting sqref="S1693:T1693">
    <cfRule type="cellIs" dxfId="437" priority="430" operator="greaterThan">
      <formula>0</formula>
    </cfRule>
  </conditionalFormatting>
  <conditionalFormatting sqref="G1693">
    <cfRule type="cellIs" dxfId="436" priority="429" operator="equal">
      <formula>"F"</formula>
    </cfRule>
  </conditionalFormatting>
  <conditionalFormatting sqref="U1694:U1729">
    <cfRule type="cellIs" dxfId="435" priority="428" operator="equal">
      <formula>"EUR"</formula>
    </cfRule>
  </conditionalFormatting>
  <conditionalFormatting sqref="R1694">
    <cfRule type="cellIs" dxfId="434" priority="427" operator="greaterThan">
      <formula>0.1</formula>
    </cfRule>
  </conditionalFormatting>
  <conditionalFormatting sqref="S1694:T1694">
    <cfRule type="cellIs" dxfId="433" priority="426" operator="greaterThan">
      <formula>0</formula>
    </cfRule>
  </conditionalFormatting>
  <conditionalFormatting sqref="R1695">
    <cfRule type="cellIs" dxfId="432" priority="425" operator="greaterThan">
      <formula>0.1</formula>
    </cfRule>
  </conditionalFormatting>
  <conditionalFormatting sqref="S1695:T1695">
    <cfRule type="cellIs" dxfId="431" priority="424" operator="greaterThan">
      <formula>0</formula>
    </cfRule>
  </conditionalFormatting>
  <conditionalFormatting sqref="R1696">
    <cfRule type="cellIs" dxfId="430" priority="423" operator="greaterThan">
      <formula>0.1</formula>
    </cfRule>
  </conditionalFormatting>
  <conditionalFormatting sqref="S1696:T1696">
    <cfRule type="cellIs" dxfId="429" priority="422" operator="greaterThan">
      <formula>0</formula>
    </cfRule>
  </conditionalFormatting>
  <conditionalFormatting sqref="R1697">
    <cfRule type="cellIs" dxfId="428" priority="421" operator="greaterThan">
      <formula>0.1</formula>
    </cfRule>
  </conditionalFormatting>
  <conditionalFormatting sqref="S1697:T1697">
    <cfRule type="cellIs" dxfId="427" priority="420" operator="greaterThan">
      <formula>0</formula>
    </cfRule>
  </conditionalFormatting>
  <conditionalFormatting sqref="R1698">
    <cfRule type="cellIs" dxfId="426" priority="419" operator="greaterThan">
      <formula>0.1</formula>
    </cfRule>
  </conditionalFormatting>
  <conditionalFormatting sqref="S1698:T1698">
    <cfRule type="cellIs" dxfId="425" priority="418" operator="greaterThan">
      <formula>0</formula>
    </cfRule>
  </conditionalFormatting>
  <conditionalFormatting sqref="R1699">
    <cfRule type="cellIs" dxfId="424" priority="417" operator="greaterThan">
      <formula>0.1</formula>
    </cfRule>
  </conditionalFormatting>
  <conditionalFormatting sqref="S1699:T1699">
    <cfRule type="cellIs" dxfId="423" priority="416" operator="greaterThan">
      <formula>0</formula>
    </cfRule>
  </conditionalFormatting>
  <conditionalFormatting sqref="R1700">
    <cfRule type="cellIs" dxfId="422" priority="415" operator="greaterThan">
      <formula>0.1</formula>
    </cfRule>
  </conditionalFormatting>
  <conditionalFormatting sqref="S1700:T1700">
    <cfRule type="cellIs" dxfId="421" priority="414" operator="greaterThan">
      <formula>0</formula>
    </cfRule>
  </conditionalFormatting>
  <conditionalFormatting sqref="R1701">
    <cfRule type="cellIs" dxfId="420" priority="413" operator="greaterThan">
      <formula>0.1</formula>
    </cfRule>
  </conditionalFormatting>
  <conditionalFormatting sqref="S1701:T1701">
    <cfRule type="cellIs" dxfId="419" priority="412" operator="greaterThan">
      <formula>0</formula>
    </cfRule>
  </conditionalFormatting>
  <conditionalFormatting sqref="R1702">
    <cfRule type="cellIs" dxfId="418" priority="411" operator="greaterThan">
      <formula>0.1</formula>
    </cfRule>
  </conditionalFormatting>
  <conditionalFormatting sqref="S1702:T1702">
    <cfRule type="cellIs" dxfId="417" priority="410" operator="greaterThan">
      <formula>0</formula>
    </cfRule>
  </conditionalFormatting>
  <conditionalFormatting sqref="R1703">
    <cfRule type="cellIs" dxfId="416" priority="409" operator="greaterThan">
      <formula>0.1</formula>
    </cfRule>
  </conditionalFormatting>
  <conditionalFormatting sqref="S1703:T1703">
    <cfRule type="cellIs" dxfId="415" priority="408" operator="greaterThan">
      <formula>0</formula>
    </cfRule>
  </conditionalFormatting>
  <conditionalFormatting sqref="R1704">
    <cfRule type="cellIs" dxfId="414" priority="407" operator="greaterThan">
      <formula>0.1</formula>
    </cfRule>
  </conditionalFormatting>
  <conditionalFormatting sqref="S1704:T1704">
    <cfRule type="cellIs" dxfId="413" priority="406" operator="greaterThan">
      <formula>0</formula>
    </cfRule>
  </conditionalFormatting>
  <conditionalFormatting sqref="R1705">
    <cfRule type="cellIs" dxfId="412" priority="405" operator="greaterThan">
      <formula>0.1</formula>
    </cfRule>
  </conditionalFormatting>
  <conditionalFormatting sqref="S1705:T1705">
    <cfRule type="cellIs" dxfId="411" priority="404" operator="greaterThan">
      <formula>0</formula>
    </cfRule>
  </conditionalFormatting>
  <conditionalFormatting sqref="R1706">
    <cfRule type="cellIs" dxfId="410" priority="403" operator="greaterThan">
      <formula>0.1</formula>
    </cfRule>
  </conditionalFormatting>
  <conditionalFormatting sqref="S1706:T1706">
    <cfRule type="cellIs" dxfId="409" priority="402" operator="greaterThan">
      <formula>0</formula>
    </cfRule>
  </conditionalFormatting>
  <conditionalFormatting sqref="R1707:R1709">
    <cfRule type="cellIs" dxfId="408" priority="401" operator="greaterThan">
      <formula>0.1</formula>
    </cfRule>
  </conditionalFormatting>
  <conditionalFormatting sqref="S1707:T1709">
    <cfRule type="cellIs" dxfId="407" priority="400" operator="greaterThan">
      <formula>0</formula>
    </cfRule>
  </conditionalFormatting>
  <conditionalFormatting sqref="R1710:R1712">
    <cfRule type="cellIs" dxfId="406" priority="399" operator="greaterThan">
      <formula>0.1</formula>
    </cfRule>
  </conditionalFormatting>
  <conditionalFormatting sqref="S1710:T1712">
    <cfRule type="cellIs" dxfId="405" priority="398" operator="greaterThan">
      <formula>0</formula>
    </cfRule>
  </conditionalFormatting>
  <conditionalFormatting sqref="R1713:R1715">
    <cfRule type="cellIs" dxfId="404" priority="397" operator="greaterThan">
      <formula>0.1</formula>
    </cfRule>
  </conditionalFormatting>
  <conditionalFormatting sqref="S1713:T1715">
    <cfRule type="cellIs" dxfId="403" priority="396" operator="greaterThan">
      <formula>0</formula>
    </cfRule>
  </conditionalFormatting>
  <conditionalFormatting sqref="R1716:R1718">
    <cfRule type="cellIs" dxfId="402" priority="395" operator="greaterThan">
      <formula>0.1</formula>
    </cfRule>
  </conditionalFormatting>
  <conditionalFormatting sqref="S1716:T1718">
    <cfRule type="cellIs" dxfId="401" priority="394" operator="greaterThan">
      <formula>0</formula>
    </cfRule>
  </conditionalFormatting>
  <conditionalFormatting sqref="R1719:R1721">
    <cfRule type="cellIs" dxfId="400" priority="393" operator="greaterThan">
      <formula>0.1</formula>
    </cfRule>
  </conditionalFormatting>
  <conditionalFormatting sqref="S1719:T1721">
    <cfRule type="cellIs" dxfId="399" priority="392" operator="greaterThan">
      <formula>0</formula>
    </cfRule>
  </conditionalFormatting>
  <conditionalFormatting sqref="R1722:R1724">
    <cfRule type="cellIs" dxfId="398" priority="391" operator="greaterThan">
      <formula>0.1</formula>
    </cfRule>
  </conditionalFormatting>
  <conditionalFormatting sqref="S1722:T1724">
    <cfRule type="cellIs" dxfId="397" priority="390" operator="greaterThan">
      <formula>0</formula>
    </cfRule>
  </conditionalFormatting>
  <conditionalFormatting sqref="R1725:R1727">
    <cfRule type="cellIs" dxfId="396" priority="389" operator="greaterThan">
      <formula>0.1</formula>
    </cfRule>
  </conditionalFormatting>
  <conditionalFormatting sqref="S1725:T1727">
    <cfRule type="cellIs" dxfId="395" priority="388" operator="greaterThan">
      <formula>0</formula>
    </cfRule>
  </conditionalFormatting>
  <conditionalFormatting sqref="R1728:R1729">
    <cfRule type="cellIs" dxfId="394" priority="387" operator="greaterThan">
      <formula>0.1</formula>
    </cfRule>
  </conditionalFormatting>
  <conditionalFormatting sqref="S1728:T1729">
    <cfRule type="cellIs" dxfId="393" priority="386" operator="greaterThan">
      <formula>0</formula>
    </cfRule>
  </conditionalFormatting>
  <conditionalFormatting sqref="U1730:U1732">
    <cfRule type="cellIs" dxfId="392" priority="385" operator="equal">
      <formula>"EUR"</formula>
    </cfRule>
  </conditionalFormatting>
  <conditionalFormatting sqref="R1730:R1732">
    <cfRule type="cellIs" dxfId="391" priority="384" operator="greaterThan">
      <formula>0.1</formula>
    </cfRule>
  </conditionalFormatting>
  <conditionalFormatting sqref="S1730:T1732">
    <cfRule type="cellIs" dxfId="390" priority="383" operator="greaterThan">
      <formula>0</formula>
    </cfRule>
  </conditionalFormatting>
  <conditionalFormatting sqref="G1694:G1732">
    <cfRule type="cellIs" dxfId="389" priority="382" operator="equal">
      <formula>"F"</formula>
    </cfRule>
  </conditionalFormatting>
  <conditionalFormatting sqref="U1293">
    <cfRule type="cellIs" dxfId="388" priority="381" operator="equal">
      <formula>"EUR"</formula>
    </cfRule>
  </conditionalFormatting>
  <conditionalFormatting sqref="R1293">
    <cfRule type="cellIs" dxfId="387" priority="380" operator="greaterThan">
      <formula>0.1</formula>
    </cfRule>
  </conditionalFormatting>
  <conditionalFormatting sqref="S1293:T1293">
    <cfRule type="cellIs" dxfId="386" priority="379" operator="greaterThan">
      <formula>0</formula>
    </cfRule>
  </conditionalFormatting>
  <conditionalFormatting sqref="G1293">
    <cfRule type="cellIs" dxfId="385" priority="378" operator="equal">
      <formula>"F"</formula>
    </cfRule>
  </conditionalFormatting>
  <conditionalFormatting sqref="U1294:U1329">
    <cfRule type="cellIs" dxfId="384" priority="377" operator="equal">
      <formula>"EUR"</formula>
    </cfRule>
  </conditionalFormatting>
  <conditionalFormatting sqref="R1294">
    <cfRule type="cellIs" dxfId="383" priority="376" operator="greaterThan">
      <formula>0.1</formula>
    </cfRule>
  </conditionalFormatting>
  <conditionalFormatting sqref="S1294:T1294">
    <cfRule type="cellIs" dxfId="382" priority="375" operator="greaterThan">
      <formula>0</formula>
    </cfRule>
  </conditionalFormatting>
  <conditionalFormatting sqref="R1295">
    <cfRule type="cellIs" dxfId="381" priority="374" operator="greaterThan">
      <formula>0.1</formula>
    </cfRule>
  </conditionalFormatting>
  <conditionalFormatting sqref="S1295:T1295">
    <cfRule type="cellIs" dxfId="380" priority="373" operator="greaterThan">
      <formula>0</formula>
    </cfRule>
  </conditionalFormatting>
  <conditionalFormatting sqref="R1296">
    <cfRule type="cellIs" dxfId="379" priority="372" operator="greaterThan">
      <formula>0.1</formula>
    </cfRule>
  </conditionalFormatting>
  <conditionalFormatting sqref="S1296:T1296">
    <cfRule type="cellIs" dxfId="378" priority="371" operator="greaterThan">
      <formula>0</formula>
    </cfRule>
  </conditionalFormatting>
  <conditionalFormatting sqref="R1297">
    <cfRule type="cellIs" dxfId="377" priority="370" operator="greaterThan">
      <formula>0.1</formula>
    </cfRule>
  </conditionalFormatting>
  <conditionalFormatting sqref="S1297:T1297">
    <cfRule type="cellIs" dxfId="376" priority="369" operator="greaterThan">
      <formula>0</formula>
    </cfRule>
  </conditionalFormatting>
  <conditionalFormatting sqref="R1298">
    <cfRule type="cellIs" dxfId="375" priority="368" operator="greaterThan">
      <formula>0.1</formula>
    </cfRule>
  </conditionalFormatting>
  <conditionalFormatting sqref="S1298:T1298">
    <cfRule type="cellIs" dxfId="374" priority="367" operator="greaterThan">
      <formula>0</formula>
    </cfRule>
  </conditionalFormatting>
  <conditionalFormatting sqref="R1299">
    <cfRule type="cellIs" dxfId="373" priority="366" operator="greaterThan">
      <formula>0.1</formula>
    </cfRule>
  </conditionalFormatting>
  <conditionalFormatting sqref="S1299:T1299">
    <cfRule type="cellIs" dxfId="372" priority="365" operator="greaterThan">
      <formula>0</formula>
    </cfRule>
  </conditionalFormatting>
  <conditionalFormatting sqref="R1300">
    <cfRule type="cellIs" dxfId="371" priority="364" operator="greaterThan">
      <formula>0.1</formula>
    </cfRule>
  </conditionalFormatting>
  <conditionalFormatting sqref="S1300:T1300">
    <cfRule type="cellIs" dxfId="370" priority="363" operator="greaterThan">
      <formula>0</formula>
    </cfRule>
  </conditionalFormatting>
  <conditionalFormatting sqref="R1301">
    <cfRule type="cellIs" dxfId="369" priority="362" operator="greaterThan">
      <formula>0.1</formula>
    </cfRule>
  </conditionalFormatting>
  <conditionalFormatting sqref="S1301:T1301">
    <cfRule type="cellIs" dxfId="368" priority="361" operator="greaterThan">
      <formula>0</formula>
    </cfRule>
  </conditionalFormatting>
  <conditionalFormatting sqref="R1302">
    <cfRule type="cellIs" dxfId="367" priority="360" operator="greaterThan">
      <formula>0.1</formula>
    </cfRule>
  </conditionalFormatting>
  <conditionalFormatting sqref="S1302:T1302">
    <cfRule type="cellIs" dxfId="366" priority="359" operator="greaterThan">
      <formula>0</formula>
    </cfRule>
  </conditionalFormatting>
  <conditionalFormatting sqref="R1303">
    <cfRule type="cellIs" dxfId="365" priority="358" operator="greaterThan">
      <formula>0.1</formula>
    </cfRule>
  </conditionalFormatting>
  <conditionalFormatting sqref="S1303:T1303">
    <cfRule type="cellIs" dxfId="364" priority="357" operator="greaterThan">
      <formula>0</formula>
    </cfRule>
  </conditionalFormatting>
  <conditionalFormatting sqref="R1304">
    <cfRule type="cellIs" dxfId="363" priority="356" operator="greaterThan">
      <formula>0.1</formula>
    </cfRule>
  </conditionalFormatting>
  <conditionalFormatting sqref="S1304:T1304">
    <cfRule type="cellIs" dxfId="362" priority="355" operator="greaterThan">
      <formula>0</formula>
    </cfRule>
  </conditionalFormatting>
  <conditionalFormatting sqref="R1305">
    <cfRule type="cellIs" dxfId="361" priority="354" operator="greaterThan">
      <formula>0.1</formula>
    </cfRule>
  </conditionalFormatting>
  <conditionalFormatting sqref="S1305:T1305">
    <cfRule type="cellIs" dxfId="360" priority="353" operator="greaterThan">
      <formula>0</formula>
    </cfRule>
  </conditionalFormatting>
  <conditionalFormatting sqref="R1306">
    <cfRule type="cellIs" dxfId="359" priority="352" operator="greaterThan">
      <formula>0.1</formula>
    </cfRule>
  </conditionalFormatting>
  <conditionalFormatting sqref="S1306:T1306">
    <cfRule type="cellIs" dxfId="358" priority="351" operator="greaterThan">
      <formula>0</formula>
    </cfRule>
  </conditionalFormatting>
  <conditionalFormatting sqref="R1307:R1309">
    <cfRule type="cellIs" dxfId="357" priority="350" operator="greaterThan">
      <formula>0.1</formula>
    </cfRule>
  </conditionalFormatting>
  <conditionalFormatting sqref="S1307:T1309">
    <cfRule type="cellIs" dxfId="356" priority="349" operator="greaterThan">
      <formula>0</formula>
    </cfRule>
  </conditionalFormatting>
  <conditionalFormatting sqref="R1310:R1312">
    <cfRule type="cellIs" dxfId="355" priority="348" operator="greaterThan">
      <formula>0.1</formula>
    </cfRule>
  </conditionalFormatting>
  <conditionalFormatting sqref="S1310:T1312">
    <cfRule type="cellIs" dxfId="354" priority="347" operator="greaterThan">
      <formula>0</formula>
    </cfRule>
  </conditionalFormatting>
  <conditionalFormatting sqref="R1313:R1315">
    <cfRule type="cellIs" dxfId="353" priority="346" operator="greaterThan">
      <formula>0.1</formula>
    </cfRule>
  </conditionalFormatting>
  <conditionalFormatting sqref="S1313:T1315">
    <cfRule type="cellIs" dxfId="352" priority="345" operator="greaterThan">
      <formula>0</formula>
    </cfRule>
  </conditionalFormatting>
  <conditionalFormatting sqref="R1316:R1318">
    <cfRule type="cellIs" dxfId="351" priority="344" operator="greaterThan">
      <formula>0.1</formula>
    </cfRule>
  </conditionalFormatting>
  <conditionalFormatting sqref="S1316:T1318">
    <cfRule type="cellIs" dxfId="350" priority="343" operator="greaterThan">
      <formula>0</formula>
    </cfRule>
  </conditionalFormatting>
  <conditionalFormatting sqref="R1319:R1321">
    <cfRule type="cellIs" dxfId="349" priority="342" operator="greaterThan">
      <formula>0.1</formula>
    </cfRule>
  </conditionalFormatting>
  <conditionalFormatting sqref="S1319:T1321">
    <cfRule type="cellIs" dxfId="348" priority="341" operator="greaterThan">
      <formula>0</formula>
    </cfRule>
  </conditionalFormatting>
  <conditionalFormatting sqref="R1322:R1324">
    <cfRule type="cellIs" dxfId="347" priority="340" operator="greaterThan">
      <formula>0.1</formula>
    </cfRule>
  </conditionalFormatting>
  <conditionalFormatting sqref="S1322:T1324">
    <cfRule type="cellIs" dxfId="346" priority="339" operator="greaterThan">
      <formula>0</formula>
    </cfRule>
  </conditionalFormatting>
  <conditionalFormatting sqref="R1325:R1327">
    <cfRule type="cellIs" dxfId="345" priority="338" operator="greaterThan">
      <formula>0.1</formula>
    </cfRule>
  </conditionalFormatting>
  <conditionalFormatting sqref="S1325:T1327">
    <cfRule type="cellIs" dxfId="344" priority="337" operator="greaterThan">
      <formula>0</formula>
    </cfRule>
  </conditionalFormatting>
  <conditionalFormatting sqref="R1328:R1329">
    <cfRule type="cellIs" dxfId="343" priority="336" operator="greaterThan">
      <formula>0.1</formula>
    </cfRule>
  </conditionalFormatting>
  <conditionalFormatting sqref="S1328:T1329">
    <cfRule type="cellIs" dxfId="342" priority="335" operator="greaterThan">
      <formula>0</formula>
    </cfRule>
  </conditionalFormatting>
  <conditionalFormatting sqref="U1330:U1332">
    <cfRule type="cellIs" dxfId="341" priority="334" operator="equal">
      <formula>"EUR"</formula>
    </cfRule>
  </conditionalFormatting>
  <conditionalFormatting sqref="R1330:R1332">
    <cfRule type="cellIs" dxfId="340" priority="333" operator="greaterThan">
      <formula>0.1</formula>
    </cfRule>
  </conditionalFormatting>
  <conditionalFormatting sqref="S1330:T1332">
    <cfRule type="cellIs" dxfId="339" priority="332" operator="greaterThan">
      <formula>0</formula>
    </cfRule>
  </conditionalFormatting>
  <conditionalFormatting sqref="G1294:G1332">
    <cfRule type="cellIs" dxfId="338" priority="331" operator="equal">
      <formula>"F"</formula>
    </cfRule>
  </conditionalFormatting>
  <conditionalFormatting sqref="U894">
    <cfRule type="cellIs" dxfId="337" priority="329" operator="equal">
      <formula>"EUR"</formula>
    </cfRule>
  </conditionalFormatting>
  <conditionalFormatting sqref="R894">
    <cfRule type="cellIs" dxfId="336" priority="330" operator="greaterThan">
      <formula>0.1</formula>
    </cfRule>
  </conditionalFormatting>
  <conditionalFormatting sqref="T894">
    <cfRule type="cellIs" dxfId="335" priority="328" operator="greaterThan">
      <formula>0</formula>
    </cfRule>
  </conditionalFormatting>
  <conditionalFormatting sqref="G894">
    <cfRule type="cellIs" dxfId="334" priority="327" operator="equal">
      <formula>"F"</formula>
    </cfRule>
  </conditionalFormatting>
  <conditionalFormatting sqref="U740">
    <cfRule type="cellIs" dxfId="333" priority="326" operator="equal">
      <formula>"EUR"</formula>
    </cfRule>
  </conditionalFormatting>
  <conditionalFormatting sqref="R740">
    <cfRule type="cellIs" dxfId="332" priority="325" operator="greaterThan">
      <formula>0.1</formula>
    </cfRule>
  </conditionalFormatting>
  <conditionalFormatting sqref="T740">
    <cfRule type="cellIs" dxfId="331" priority="324" operator="greaterThan">
      <formula>0</formula>
    </cfRule>
  </conditionalFormatting>
  <conditionalFormatting sqref="S740">
    <cfRule type="cellIs" dxfId="330" priority="323" operator="greaterThan">
      <formula>0</formula>
    </cfRule>
  </conditionalFormatting>
  <conditionalFormatting sqref="G740">
    <cfRule type="cellIs" dxfId="329" priority="322" operator="equal">
      <formula>"F"</formula>
    </cfRule>
  </conditionalFormatting>
  <conditionalFormatting sqref="U564">
    <cfRule type="cellIs" dxfId="328" priority="321" operator="equal">
      <formula>"EUR"</formula>
    </cfRule>
  </conditionalFormatting>
  <conditionalFormatting sqref="R564">
    <cfRule type="cellIs" dxfId="327" priority="320" operator="greaterThan">
      <formula>0.1</formula>
    </cfRule>
  </conditionalFormatting>
  <conditionalFormatting sqref="S564">
    <cfRule type="cellIs" dxfId="326" priority="318" operator="greaterThan">
      <formula>0</formula>
    </cfRule>
  </conditionalFormatting>
  <conditionalFormatting sqref="T564">
    <cfRule type="cellIs" dxfId="325" priority="319" operator="greaterThan">
      <formula>0</formula>
    </cfRule>
  </conditionalFormatting>
  <conditionalFormatting sqref="G564">
    <cfRule type="cellIs" dxfId="324" priority="317" operator="equal">
      <formula>"F"</formula>
    </cfRule>
  </conditionalFormatting>
  <conditionalFormatting sqref="U565">
    <cfRule type="cellIs" dxfId="323" priority="316" operator="equal">
      <formula>"EUR"</formula>
    </cfRule>
  </conditionalFormatting>
  <conditionalFormatting sqref="R565">
    <cfRule type="cellIs" dxfId="322" priority="315" operator="greaterThan">
      <formula>0.1</formula>
    </cfRule>
  </conditionalFormatting>
  <conditionalFormatting sqref="S565">
    <cfRule type="cellIs" dxfId="321" priority="313" operator="greaterThan">
      <formula>0</formula>
    </cfRule>
  </conditionalFormatting>
  <conditionalFormatting sqref="T565">
    <cfRule type="cellIs" dxfId="320" priority="314" operator="greaterThan">
      <formula>0</formula>
    </cfRule>
  </conditionalFormatting>
  <conditionalFormatting sqref="G565">
    <cfRule type="cellIs" dxfId="319" priority="312" operator="equal">
      <formula>"F"</formula>
    </cfRule>
  </conditionalFormatting>
  <conditionalFormatting sqref="U229:U231">
    <cfRule type="cellIs" dxfId="318" priority="311" operator="equal">
      <formula>"EUR"</formula>
    </cfRule>
  </conditionalFormatting>
  <conditionalFormatting sqref="R229">
    <cfRule type="cellIs" dxfId="317" priority="310" operator="greaterThan">
      <formula>0.1</formula>
    </cfRule>
  </conditionalFormatting>
  <conditionalFormatting sqref="T229">
    <cfRule type="cellIs" dxfId="316" priority="309" operator="greaterThan">
      <formula>0</formula>
    </cfRule>
  </conditionalFormatting>
  <conditionalFormatting sqref="S229">
    <cfRule type="cellIs" dxfId="315" priority="308" operator="greaterThan">
      <formula>0</formula>
    </cfRule>
  </conditionalFormatting>
  <conditionalFormatting sqref="R230">
    <cfRule type="cellIs" dxfId="314" priority="307" operator="greaterThan">
      <formula>0.1</formula>
    </cfRule>
  </conditionalFormatting>
  <conditionalFormatting sqref="T230">
    <cfRule type="cellIs" dxfId="313" priority="306" operator="greaterThan">
      <formula>0</formula>
    </cfRule>
  </conditionalFormatting>
  <conditionalFormatting sqref="S230">
    <cfRule type="cellIs" dxfId="312" priority="305" operator="greaterThan">
      <formula>0</formula>
    </cfRule>
  </conditionalFormatting>
  <conditionalFormatting sqref="R231">
    <cfRule type="cellIs" dxfId="311" priority="304" operator="greaterThan">
      <formula>0.1</formula>
    </cfRule>
  </conditionalFormatting>
  <conditionalFormatting sqref="T231">
    <cfRule type="cellIs" dxfId="310" priority="303" operator="greaterThan">
      <formula>0</formula>
    </cfRule>
  </conditionalFormatting>
  <conditionalFormatting sqref="S231">
    <cfRule type="cellIs" dxfId="309" priority="302" operator="greaterThan">
      <formula>0</formula>
    </cfRule>
  </conditionalFormatting>
  <conditionalFormatting sqref="G229:G231">
    <cfRule type="cellIs" dxfId="308" priority="301" operator="equal">
      <formula>"F"</formula>
    </cfRule>
  </conditionalFormatting>
  <conditionalFormatting sqref="U232">
    <cfRule type="cellIs" dxfId="307" priority="300" operator="equal">
      <formula>"EUR"</formula>
    </cfRule>
  </conditionalFormatting>
  <conditionalFormatting sqref="R232">
    <cfRule type="cellIs" dxfId="306" priority="299" operator="greaterThan">
      <formula>0.1</formula>
    </cfRule>
  </conditionalFormatting>
  <conditionalFormatting sqref="T232">
    <cfRule type="cellIs" dxfId="305" priority="298" operator="greaterThan">
      <formula>0</formula>
    </cfRule>
  </conditionalFormatting>
  <conditionalFormatting sqref="S232">
    <cfRule type="cellIs" dxfId="304" priority="297" operator="greaterThan">
      <formula>0</formula>
    </cfRule>
  </conditionalFormatting>
  <conditionalFormatting sqref="G232">
    <cfRule type="cellIs" dxfId="303" priority="296" operator="equal">
      <formula>"F"</formula>
    </cfRule>
  </conditionalFormatting>
  <conditionalFormatting sqref="U741">
    <cfRule type="cellIs" dxfId="302" priority="295" operator="equal">
      <formula>"EUR"</formula>
    </cfRule>
  </conditionalFormatting>
  <conditionalFormatting sqref="R741">
    <cfRule type="cellIs" dxfId="301" priority="294" operator="greaterThan">
      <formula>0.1</formula>
    </cfRule>
  </conditionalFormatting>
  <conditionalFormatting sqref="T741">
    <cfRule type="cellIs" dxfId="300" priority="293" operator="greaterThan">
      <formula>0</formula>
    </cfRule>
  </conditionalFormatting>
  <conditionalFormatting sqref="S741">
    <cfRule type="cellIs" dxfId="299" priority="292" operator="greaterThan">
      <formula>0</formula>
    </cfRule>
  </conditionalFormatting>
  <conditionalFormatting sqref="G741">
    <cfRule type="cellIs" dxfId="298" priority="291" operator="equal">
      <formula>"F"</formula>
    </cfRule>
  </conditionalFormatting>
  <conditionalFormatting sqref="U504">
    <cfRule type="cellIs" dxfId="297" priority="289" operator="equal">
      <formula>"EUR"</formula>
    </cfRule>
  </conditionalFormatting>
  <conditionalFormatting sqref="R504">
    <cfRule type="cellIs" dxfId="296" priority="290" operator="greaterThan">
      <formula>0.1</formula>
    </cfRule>
  </conditionalFormatting>
  <conditionalFormatting sqref="T504">
    <cfRule type="cellIs" dxfId="295" priority="288" operator="greaterThan">
      <formula>0</formula>
    </cfRule>
  </conditionalFormatting>
  <conditionalFormatting sqref="S504">
    <cfRule type="cellIs" dxfId="294" priority="287" operator="greaterThan">
      <formula>0</formula>
    </cfRule>
  </conditionalFormatting>
  <conditionalFormatting sqref="G504">
    <cfRule type="cellIs" dxfId="293" priority="286" operator="equal">
      <formula>"F"</formula>
    </cfRule>
  </conditionalFormatting>
  <conditionalFormatting sqref="U698">
    <cfRule type="cellIs" dxfId="292" priority="285" operator="equal">
      <formula>"EUR"</formula>
    </cfRule>
  </conditionalFormatting>
  <conditionalFormatting sqref="R698">
    <cfRule type="cellIs" dxfId="291" priority="283" operator="greaterThan">
      <formula>0.1</formula>
    </cfRule>
  </conditionalFormatting>
  <conditionalFormatting sqref="S698">
    <cfRule type="cellIs" dxfId="290" priority="284" operator="greaterThan">
      <formula>0.1</formula>
    </cfRule>
  </conditionalFormatting>
  <conditionalFormatting sqref="T698">
    <cfRule type="cellIs" dxfId="289" priority="282" operator="greaterThan">
      <formula>0</formula>
    </cfRule>
  </conditionalFormatting>
  <conditionalFormatting sqref="G698">
    <cfRule type="cellIs" dxfId="288" priority="281" operator="equal">
      <formula>"F"</formula>
    </cfRule>
  </conditionalFormatting>
  <conditionalFormatting sqref="U895">
    <cfRule type="cellIs" dxfId="287" priority="279" operator="equal">
      <formula>"EUR"</formula>
    </cfRule>
  </conditionalFormatting>
  <conditionalFormatting sqref="R895">
    <cfRule type="cellIs" dxfId="286" priority="280" operator="greaterThan">
      <formula>0.1</formula>
    </cfRule>
  </conditionalFormatting>
  <conditionalFormatting sqref="T895">
    <cfRule type="cellIs" dxfId="285" priority="278" operator="greaterThan">
      <formula>0</formula>
    </cfRule>
  </conditionalFormatting>
  <conditionalFormatting sqref="G895">
    <cfRule type="cellIs" dxfId="284" priority="277" operator="equal">
      <formula>"F"</formula>
    </cfRule>
  </conditionalFormatting>
  <conditionalFormatting sqref="U421">
    <cfRule type="cellIs" dxfId="283" priority="276" operator="equal">
      <formula>"EUR"</formula>
    </cfRule>
  </conditionalFormatting>
  <conditionalFormatting sqref="R421">
    <cfRule type="cellIs" dxfId="282" priority="275" operator="greaterThan">
      <formula>0.1</formula>
    </cfRule>
  </conditionalFormatting>
  <conditionalFormatting sqref="T421">
    <cfRule type="cellIs" dxfId="281" priority="274" operator="greaterThan">
      <formula>0</formula>
    </cfRule>
  </conditionalFormatting>
  <conditionalFormatting sqref="S421">
    <cfRule type="cellIs" dxfId="280" priority="273" operator="greaterThan">
      <formula>0</formula>
    </cfRule>
  </conditionalFormatting>
  <conditionalFormatting sqref="G421">
    <cfRule type="cellIs" dxfId="279" priority="272" operator="equal">
      <formula>"F"</formula>
    </cfRule>
  </conditionalFormatting>
  <conditionalFormatting sqref="U543">
    <cfRule type="cellIs" dxfId="278" priority="271" operator="equal">
      <formula>"EUR"</formula>
    </cfRule>
  </conditionalFormatting>
  <conditionalFormatting sqref="R543">
    <cfRule type="cellIs" dxfId="277" priority="270" operator="greaterThan">
      <formula>0.1</formula>
    </cfRule>
  </conditionalFormatting>
  <conditionalFormatting sqref="S543">
    <cfRule type="cellIs" dxfId="276" priority="268" operator="greaterThan">
      <formula>0</formula>
    </cfRule>
  </conditionalFormatting>
  <conditionalFormatting sqref="T543">
    <cfRule type="cellIs" dxfId="275" priority="269" operator="greaterThan">
      <formula>0</formula>
    </cfRule>
  </conditionalFormatting>
  <conditionalFormatting sqref="G543">
    <cfRule type="cellIs" dxfId="274" priority="267" operator="equal">
      <formula>"F"</formula>
    </cfRule>
  </conditionalFormatting>
  <conditionalFormatting sqref="U1100">
    <cfRule type="cellIs" dxfId="273" priority="266" operator="equal">
      <formula>"EUR"</formula>
    </cfRule>
  </conditionalFormatting>
  <conditionalFormatting sqref="R1100">
    <cfRule type="cellIs" dxfId="272" priority="265" operator="greaterThan">
      <formula>0.1</formula>
    </cfRule>
  </conditionalFormatting>
  <conditionalFormatting sqref="T1100">
    <cfRule type="cellIs" dxfId="271" priority="264" operator="greaterThan">
      <formula>0</formula>
    </cfRule>
  </conditionalFormatting>
  <conditionalFormatting sqref="S1100">
    <cfRule type="cellIs" dxfId="270" priority="263" operator="greaterThan">
      <formula>0</formula>
    </cfRule>
  </conditionalFormatting>
  <conditionalFormatting sqref="G1100">
    <cfRule type="cellIs" dxfId="269" priority="262" operator="equal">
      <formula>"F"</formula>
    </cfRule>
  </conditionalFormatting>
  <conditionalFormatting sqref="U678">
    <cfRule type="cellIs" dxfId="268" priority="261" operator="equal">
      <formula>"EUR"</formula>
    </cfRule>
  </conditionalFormatting>
  <conditionalFormatting sqref="R678">
    <cfRule type="cellIs" dxfId="267" priority="260" operator="greaterThan">
      <formula>0.1</formula>
    </cfRule>
  </conditionalFormatting>
  <conditionalFormatting sqref="T678">
    <cfRule type="cellIs" dxfId="266" priority="259" operator="greaterThan">
      <formula>0</formula>
    </cfRule>
  </conditionalFormatting>
  <conditionalFormatting sqref="S678">
    <cfRule type="cellIs" dxfId="265" priority="258" operator="greaterThan">
      <formula>0.1</formula>
    </cfRule>
  </conditionalFormatting>
  <conditionalFormatting sqref="G678">
    <cfRule type="cellIs" dxfId="264" priority="257" operator="equal">
      <formula>"F"</formula>
    </cfRule>
  </conditionalFormatting>
  <conditionalFormatting sqref="U574">
    <cfRule type="cellIs" dxfId="263" priority="256" operator="equal">
      <formula>"EUR"</formula>
    </cfRule>
  </conditionalFormatting>
  <conditionalFormatting sqref="S574">
    <cfRule type="cellIs" dxfId="262" priority="253" operator="greaterThan">
      <formula>0.1</formula>
    </cfRule>
  </conditionalFormatting>
  <conditionalFormatting sqref="R574">
    <cfRule type="cellIs" dxfId="261" priority="255" operator="greaterThan">
      <formula>0.1</formula>
    </cfRule>
  </conditionalFormatting>
  <conditionalFormatting sqref="T574">
    <cfRule type="cellIs" dxfId="260" priority="254" operator="greaterThan">
      <formula>0</formula>
    </cfRule>
  </conditionalFormatting>
  <conditionalFormatting sqref="G574">
    <cfRule type="cellIs" dxfId="259" priority="252" operator="equal">
      <formula>"F"</formula>
    </cfRule>
  </conditionalFormatting>
  <conditionalFormatting sqref="U485:U490">
    <cfRule type="cellIs" dxfId="258" priority="251" operator="equal">
      <formula>"EUR"</formula>
    </cfRule>
  </conditionalFormatting>
  <conditionalFormatting sqref="R485">
    <cfRule type="cellIs" dxfId="257" priority="250" operator="greaterThan">
      <formula>0.1</formula>
    </cfRule>
  </conditionalFormatting>
  <conditionalFormatting sqref="S485:T485">
    <cfRule type="cellIs" dxfId="256" priority="249" operator="greaterThan">
      <formula>0</formula>
    </cfRule>
  </conditionalFormatting>
  <conditionalFormatting sqref="R487">
    <cfRule type="cellIs" dxfId="255" priority="248" operator="greaterThan">
      <formula>0.1</formula>
    </cfRule>
  </conditionalFormatting>
  <conditionalFormatting sqref="T487">
    <cfRule type="cellIs" dxfId="254" priority="247" operator="greaterThan">
      <formula>0</formula>
    </cfRule>
  </conditionalFormatting>
  <conditionalFormatting sqref="S487">
    <cfRule type="cellIs" dxfId="253" priority="246" operator="greaterThan">
      <formula>0</formula>
    </cfRule>
  </conditionalFormatting>
  <conditionalFormatting sqref="R486">
    <cfRule type="cellIs" dxfId="252" priority="245" operator="greaterThan">
      <formula>0.1</formula>
    </cfRule>
  </conditionalFormatting>
  <conditionalFormatting sqref="T486">
    <cfRule type="cellIs" dxfId="251" priority="244" operator="greaterThan">
      <formula>0</formula>
    </cfRule>
  </conditionalFormatting>
  <conditionalFormatting sqref="S486">
    <cfRule type="cellIs" dxfId="250" priority="243" operator="greaterThan">
      <formula>0</formula>
    </cfRule>
  </conditionalFormatting>
  <conditionalFormatting sqref="G485:G487">
    <cfRule type="cellIs" dxfId="249" priority="242" operator="equal">
      <formula>"F"</formula>
    </cfRule>
  </conditionalFormatting>
  <conditionalFormatting sqref="R488">
    <cfRule type="cellIs" dxfId="248" priority="241" operator="greaterThan">
      <formula>0.1</formula>
    </cfRule>
  </conditionalFormatting>
  <conditionalFormatting sqref="S488:T488">
    <cfRule type="cellIs" dxfId="247" priority="240" operator="greaterThan">
      <formula>0</formula>
    </cfRule>
  </conditionalFormatting>
  <conditionalFormatting sqref="R490">
    <cfRule type="cellIs" dxfId="246" priority="239" operator="greaterThan">
      <formula>0.1</formula>
    </cfRule>
  </conditionalFormatting>
  <conditionalFormatting sqref="T490">
    <cfRule type="cellIs" dxfId="245" priority="238" operator="greaterThan">
      <formula>0</formula>
    </cfRule>
  </conditionalFormatting>
  <conditionalFormatting sqref="S490">
    <cfRule type="cellIs" dxfId="244" priority="237" operator="greaterThan">
      <formula>0</formula>
    </cfRule>
  </conditionalFormatting>
  <conditionalFormatting sqref="R489">
    <cfRule type="cellIs" dxfId="243" priority="236" operator="greaterThan">
      <formula>0.1</formula>
    </cfRule>
  </conditionalFormatting>
  <conditionalFormatting sqref="T489">
    <cfRule type="cellIs" dxfId="242" priority="235" operator="greaterThan">
      <formula>0</formula>
    </cfRule>
  </conditionalFormatting>
  <conditionalFormatting sqref="S489">
    <cfRule type="cellIs" dxfId="241" priority="234" operator="greaterThan">
      <formula>0</formula>
    </cfRule>
  </conditionalFormatting>
  <conditionalFormatting sqref="G488:G490">
    <cfRule type="cellIs" dxfId="240" priority="233" operator="equal">
      <formula>"F"</formula>
    </cfRule>
  </conditionalFormatting>
  <conditionalFormatting sqref="U742">
    <cfRule type="cellIs" dxfId="239" priority="232" operator="equal">
      <formula>"EUR"</formula>
    </cfRule>
  </conditionalFormatting>
  <conditionalFormatting sqref="R742">
    <cfRule type="cellIs" dxfId="238" priority="231" operator="greaterThan">
      <formula>0.1</formula>
    </cfRule>
  </conditionalFormatting>
  <conditionalFormatting sqref="T742">
    <cfRule type="cellIs" dxfId="237" priority="230" operator="greaterThan">
      <formula>0</formula>
    </cfRule>
  </conditionalFormatting>
  <conditionalFormatting sqref="S742">
    <cfRule type="cellIs" dxfId="236" priority="229" operator="greaterThan">
      <formula>0</formula>
    </cfRule>
  </conditionalFormatting>
  <conditionalFormatting sqref="G742">
    <cfRule type="cellIs" dxfId="235" priority="228" operator="equal">
      <formula>"F"</formula>
    </cfRule>
  </conditionalFormatting>
  <conditionalFormatting sqref="U339">
    <cfRule type="cellIs" dxfId="234" priority="227" operator="equal">
      <formula>"EUR"</formula>
    </cfRule>
  </conditionalFormatting>
  <conditionalFormatting sqref="R339">
    <cfRule type="cellIs" dxfId="233" priority="226" operator="greaterThan">
      <formula>0.1</formula>
    </cfRule>
  </conditionalFormatting>
  <conditionalFormatting sqref="T339">
    <cfRule type="cellIs" dxfId="232" priority="225" operator="greaterThan">
      <formula>0</formula>
    </cfRule>
  </conditionalFormatting>
  <conditionalFormatting sqref="S339">
    <cfRule type="cellIs" dxfId="231" priority="224" operator="greaterThan">
      <formula>0</formula>
    </cfRule>
  </conditionalFormatting>
  <conditionalFormatting sqref="G339">
    <cfRule type="cellIs" dxfId="230" priority="223" operator="equal">
      <formula>"F"</formula>
    </cfRule>
  </conditionalFormatting>
  <conditionalFormatting sqref="U577">
    <cfRule type="cellIs" dxfId="229" priority="221" operator="equal">
      <formula>"EUR"</formula>
    </cfRule>
  </conditionalFormatting>
  <conditionalFormatting sqref="R577">
    <cfRule type="cellIs" dxfId="228" priority="222" operator="greaterThan">
      <formula>0.1</formula>
    </cfRule>
  </conditionalFormatting>
  <conditionalFormatting sqref="S577:T577">
    <cfRule type="cellIs" dxfId="227" priority="220" operator="greaterThan">
      <formula>0</formula>
    </cfRule>
  </conditionalFormatting>
  <conditionalFormatting sqref="G577">
    <cfRule type="cellIs" dxfId="226" priority="219" operator="equal">
      <formula>"F"</formula>
    </cfRule>
  </conditionalFormatting>
  <conditionalFormatting sqref="U148">
    <cfRule type="cellIs" dxfId="225" priority="218" operator="equal">
      <formula>"EUR"</formula>
    </cfRule>
  </conditionalFormatting>
  <conditionalFormatting sqref="R148">
    <cfRule type="cellIs" dxfId="224" priority="217" operator="greaterThan">
      <formula>0.1</formula>
    </cfRule>
  </conditionalFormatting>
  <conditionalFormatting sqref="S148">
    <cfRule type="cellIs" dxfId="223" priority="215" operator="greaterThan">
      <formula>0</formula>
    </cfRule>
  </conditionalFormatting>
  <conditionalFormatting sqref="T148">
    <cfRule type="cellIs" dxfId="222" priority="216" operator="greaterThan">
      <formula>0</formula>
    </cfRule>
  </conditionalFormatting>
  <conditionalFormatting sqref="G148">
    <cfRule type="cellIs" dxfId="221" priority="214" operator="equal">
      <formula>"F"</formula>
    </cfRule>
  </conditionalFormatting>
  <conditionalFormatting sqref="U299">
    <cfRule type="cellIs" dxfId="220" priority="213" operator="equal">
      <formula>"EUR"</formula>
    </cfRule>
  </conditionalFormatting>
  <conditionalFormatting sqref="R299">
    <cfRule type="cellIs" dxfId="219" priority="212" operator="greaterThan">
      <formula>0.1</formula>
    </cfRule>
  </conditionalFormatting>
  <conditionalFormatting sqref="T299">
    <cfRule type="cellIs" dxfId="218" priority="211" operator="greaterThan">
      <formula>0</formula>
    </cfRule>
  </conditionalFormatting>
  <conditionalFormatting sqref="S299">
    <cfRule type="cellIs" dxfId="217" priority="210" operator="greaterThan">
      <formula>0</formula>
    </cfRule>
  </conditionalFormatting>
  <conditionalFormatting sqref="G299">
    <cfRule type="cellIs" dxfId="216" priority="209" operator="equal">
      <formula>"F"</formula>
    </cfRule>
  </conditionalFormatting>
  <conditionalFormatting sqref="U743">
    <cfRule type="cellIs" dxfId="215" priority="208" operator="equal">
      <formula>"EUR"</formula>
    </cfRule>
  </conditionalFormatting>
  <conditionalFormatting sqref="R743">
    <cfRule type="cellIs" dxfId="214" priority="207" operator="greaterThan">
      <formula>0.1</formula>
    </cfRule>
  </conditionalFormatting>
  <conditionalFormatting sqref="T743">
    <cfRule type="cellIs" dxfId="213" priority="206" operator="greaterThan">
      <formula>0</formula>
    </cfRule>
  </conditionalFormatting>
  <conditionalFormatting sqref="S743">
    <cfRule type="cellIs" dxfId="212" priority="205" operator="greaterThan">
      <formula>0</formula>
    </cfRule>
  </conditionalFormatting>
  <conditionalFormatting sqref="G743">
    <cfRule type="cellIs" dxfId="211" priority="204" operator="equal">
      <formula>"F"</formula>
    </cfRule>
  </conditionalFormatting>
  <conditionalFormatting sqref="U31">
    <cfRule type="cellIs" dxfId="210" priority="203" operator="equal">
      <formula>"EUR"</formula>
    </cfRule>
  </conditionalFormatting>
  <conditionalFormatting sqref="T31">
    <cfRule type="cellIs" dxfId="209" priority="201" operator="greaterThan">
      <formula>0</formula>
    </cfRule>
  </conditionalFormatting>
  <conditionalFormatting sqref="R31">
    <cfRule type="cellIs" dxfId="208" priority="202" operator="greaterThan">
      <formula>0.1</formula>
    </cfRule>
  </conditionalFormatting>
  <conditionalFormatting sqref="S31">
    <cfRule type="cellIs" dxfId="207" priority="200" operator="greaterThan">
      <formula>0</formula>
    </cfRule>
  </conditionalFormatting>
  <conditionalFormatting sqref="G31">
    <cfRule type="cellIs" dxfId="206" priority="199" operator="equal">
      <formula>"F"</formula>
    </cfRule>
  </conditionalFormatting>
  <conditionalFormatting sqref="U929">
    <cfRule type="cellIs" dxfId="205" priority="198" operator="equal">
      <formula>"EUR"</formula>
    </cfRule>
  </conditionalFormatting>
  <conditionalFormatting sqref="R929">
    <cfRule type="cellIs" dxfId="204" priority="197" operator="greaterThan">
      <formula>0.1</formula>
    </cfRule>
  </conditionalFormatting>
  <conditionalFormatting sqref="T929">
    <cfRule type="cellIs" dxfId="203" priority="196" operator="greaterThan">
      <formula>0</formula>
    </cfRule>
  </conditionalFormatting>
  <conditionalFormatting sqref="S929">
    <cfRule type="cellIs" dxfId="202" priority="195" operator="greaterThan">
      <formula>0.1</formula>
    </cfRule>
  </conditionalFormatting>
  <conditionalFormatting sqref="G929">
    <cfRule type="cellIs" dxfId="201" priority="194" operator="equal">
      <formula>"F"</formula>
    </cfRule>
  </conditionalFormatting>
  <conditionalFormatting sqref="G293">
    <cfRule type="cellIs" dxfId="200" priority="193" operator="equal">
      <formula>"F"</formula>
    </cfRule>
  </conditionalFormatting>
  <conditionalFormatting sqref="U539">
    <cfRule type="cellIs" dxfId="199" priority="192" operator="equal">
      <formula>"EUR"</formula>
    </cfRule>
  </conditionalFormatting>
  <conditionalFormatting sqref="R539">
    <cfRule type="cellIs" dxfId="198" priority="191" operator="greaterThan">
      <formula>0.1</formula>
    </cfRule>
  </conditionalFormatting>
  <conditionalFormatting sqref="T539">
    <cfRule type="cellIs" dxfId="197" priority="190" operator="greaterThan">
      <formula>0</formula>
    </cfRule>
  </conditionalFormatting>
  <conditionalFormatting sqref="S539">
    <cfRule type="cellIs" dxfId="196" priority="189" operator="greaterThan">
      <formula>0</formula>
    </cfRule>
  </conditionalFormatting>
  <conditionalFormatting sqref="G539">
    <cfRule type="cellIs" dxfId="195" priority="188" operator="equal">
      <formula>"F"</formula>
    </cfRule>
  </conditionalFormatting>
  <conditionalFormatting sqref="U744">
    <cfRule type="cellIs" dxfId="194" priority="187" operator="equal">
      <formula>"EUR"</formula>
    </cfRule>
  </conditionalFormatting>
  <conditionalFormatting sqref="R744">
    <cfRule type="cellIs" dxfId="193" priority="186" operator="greaterThan">
      <formula>0.1</formula>
    </cfRule>
  </conditionalFormatting>
  <conditionalFormatting sqref="T744">
    <cfRule type="cellIs" dxfId="192" priority="185" operator="greaterThan">
      <formula>0</formula>
    </cfRule>
  </conditionalFormatting>
  <conditionalFormatting sqref="S744">
    <cfRule type="cellIs" dxfId="191" priority="184" operator="greaterThan">
      <formula>0</formula>
    </cfRule>
  </conditionalFormatting>
  <conditionalFormatting sqref="G744">
    <cfRule type="cellIs" dxfId="190" priority="183" operator="equal">
      <formula>"F"</formula>
    </cfRule>
  </conditionalFormatting>
  <conditionalFormatting sqref="U1008">
    <cfRule type="cellIs" dxfId="189" priority="182" operator="equal">
      <formula>"EUR"</formula>
    </cfRule>
  </conditionalFormatting>
  <conditionalFormatting sqref="T1008">
    <cfRule type="cellIs" dxfId="188" priority="180" operator="greaterThan">
      <formula>0</formula>
    </cfRule>
  </conditionalFormatting>
  <conditionalFormatting sqref="R1008">
    <cfRule type="cellIs" dxfId="187" priority="181" operator="greaterThan">
      <formula>0.1</formula>
    </cfRule>
  </conditionalFormatting>
  <conditionalFormatting sqref="G1008">
    <cfRule type="cellIs" dxfId="186" priority="179" operator="equal">
      <formula>"F"</formula>
    </cfRule>
  </conditionalFormatting>
  <conditionalFormatting sqref="U920">
    <cfRule type="cellIs" dxfId="185" priority="178" operator="equal">
      <formula>"EUR"</formula>
    </cfRule>
  </conditionalFormatting>
  <conditionalFormatting sqref="R920">
    <cfRule type="cellIs" dxfId="184" priority="177" operator="greaterThan">
      <formula>0.1</formula>
    </cfRule>
  </conditionalFormatting>
  <conditionalFormatting sqref="T920">
    <cfRule type="cellIs" dxfId="183" priority="176" operator="greaterThan">
      <formula>0</formula>
    </cfRule>
  </conditionalFormatting>
  <conditionalFormatting sqref="S920">
    <cfRule type="cellIs" dxfId="182" priority="175" operator="greaterThan">
      <formula>0.1</formula>
    </cfRule>
  </conditionalFormatting>
  <conditionalFormatting sqref="G920">
    <cfRule type="cellIs" dxfId="181" priority="174" operator="equal">
      <formula>"F"</formula>
    </cfRule>
  </conditionalFormatting>
  <conditionalFormatting sqref="U441">
    <cfRule type="cellIs" dxfId="180" priority="172" operator="equal">
      <formula>"EUR"</formula>
    </cfRule>
  </conditionalFormatting>
  <conditionalFormatting sqref="R441">
    <cfRule type="cellIs" dxfId="179" priority="173" operator="greaterThan">
      <formula>0.1</formula>
    </cfRule>
  </conditionalFormatting>
  <conditionalFormatting sqref="S441:T441">
    <cfRule type="cellIs" dxfId="178" priority="171" operator="greaterThan">
      <formula>0</formula>
    </cfRule>
  </conditionalFormatting>
  <conditionalFormatting sqref="G441">
    <cfRule type="cellIs" dxfId="177" priority="170" operator="equal">
      <formula>"F"</formula>
    </cfRule>
  </conditionalFormatting>
  <conditionalFormatting sqref="U75">
    <cfRule type="cellIs" dxfId="176" priority="169" operator="equal">
      <formula>"EUR"</formula>
    </cfRule>
  </conditionalFormatting>
  <conditionalFormatting sqref="R75">
    <cfRule type="cellIs" dxfId="175" priority="168" operator="greaterThan">
      <formula>0.1</formula>
    </cfRule>
  </conditionalFormatting>
  <conditionalFormatting sqref="T75">
    <cfRule type="cellIs" dxfId="174" priority="167" operator="greaterThan">
      <formula>0</formula>
    </cfRule>
  </conditionalFormatting>
  <conditionalFormatting sqref="S75">
    <cfRule type="cellIs" dxfId="173" priority="166" operator="greaterThan">
      <formula>0</formula>
    </cfRule>
  </conditionalFormatting>
  <conditionalFormatting sqref="G75">
    <cfRule type="cellIs" dxfId="172" priority="165" operator="equal">
      <formula>"F"</formula>
    </cfRule>
  </conditionalFormatting>
  <conditionalFormatting sqref="U76">
    <cfRule type="cellIs" dxfId="171" priority="164" operator="equal">
      <formula>"EUR"</formula>
    </cfRule>
  </conditionalFormatting>
  <conditionalFormatting sqref="R76">
    <cfRule type="cellIs" dxfId="170" priority="163" operator="greaterThan">
      <formula>0.1</formula>
    </cfRule>
  </conditionalFormatting>
  <conditionalFormatting sqref="T76">
    <cfRule type="cellIs" dxfId="169" priority="162" operator="greaterThan">
      <formula>0</formula>
    </cfRule>
  </conditionalFormatting>
  <conditionalFormatting sqref="S76">
    <cfRule type="cellIs" dxfId="168" priority="161" operator="greaterThan">
      <formula>0</formula>
    </cfRule>
  </conditionalFormatting>
  <conditionalFormatting sqref="G76">
    <cfRule type="cellIs" dxfId="167" priority="160" operator="equal">
      <formula>"F"</formula>
    </cfRule>
  </conditionalFormatting>
  <conditionalFormatting sqref="U77">
    <cfRule type="cellIs" dxfId="166" priority="159" operator="equal">
      <formula>"EUR"</formula>
    </cfRule>
  </conditionalFormatting>
  <conditionalFormatting sqref="R77">
    <cfRule type="cellIs" dxfId="165" priority="158" operator="greaterThan">
      <formula>0.1</formula>
    </cfRule>
  </conditionalFormatting>
  <conditionalFormatting sqref="T77">
    <cfRule type="cellIs" dxfId="164" priority="157" operator="greaterThan">
      <formula>0</formula>
    </cfRule>
  </conditionalFormatting>
  <conditionalFormatting sqref="S77">
    <cfRule type="cellIs" dxfId="163" priority="156" operator="greaterThan">
      <formula>0</formula>
    </cfRule>
  </conditionalFormatting>
  <conditionalFormatting sqref="G77">
    <cfRule type="cellIs" dxfId="162" priority="155" operator="equal">
      <formula>"F"</formula>
    </cfRule>
  </conditionalFormatting>
  <conditionalFormatting sqref="U42:U43">
    <cfRule type="cellIs" dxfId="161" priority="154" operator="equal">
      <formula>"EUR"</formula>
    </cfRule>
  </conditionalFormatting>
  <conditionalFormatting sqref="R42">
    <cfRule type="cellIs" dxfId="160" priority="153" operator="greaterThan">
      <formula>0.1</formula>
    </cfRule>
  </conditionalFormatting>
  <conditionalFormatting sqref="T42">
    <cfRule type="cellIs" dxfId="159" priority="152" operator="greaterThan">
      <formula>0</formula>
    </cfRule>
  </conditionalFormatting>
  <conditionalFormatting sqref="S42">
    <cfRule type="cellIs" dxfId="158" priority="151" operator="greaterThan">
      <formula>0</formula>
    </cfRule>
  </conditionalFormatting>
  <conditionalFormatting sqref="R43">
    <cfRule type="cellIs" dxfId="157" priority="150" operator="greaterThan">
      <formula>0.1</formula>
    </cfRule>
  </conditionalFormatting>
  <conditionalFormatting sqref="T43">
    <cfRule type="cellIs" dxfId="156" priority="149" operator="greaterThan">
      <formula>0</formula>
    </cfRule>
  </conditionalFormatting>
  <conditionalFormatting sqref="S43">
    <cfRule type="cellIs" dxfId="155" priority="148" operator="greaterThan">
      <formula>0</formula>
    </cfRule>
  </conditionalFormatting>
  <conditionalFormatting sqref="G42:G43">
    <cfRule type="cellIs" dxfId="154" priority="147" operator="equal">
      <formula>"F"</formula>
    </cfRule>
  </conditionalFormatting>
  <conditionalFormatting sqref="U728">
    <cfRule type="cellIs" dxfId="153" priority="146" operator="equal">
      <formula>"EUR"</formula>
    </cfRule>
  </conditionalFormatting>
  <conditionalFormatting sqref="T728">
    <cfRule type="cellIs" dxfId="152" priority="144" operator="greaterThan">
      <formula>0</formula>
    </cfRule>
  </conditionalFormatting>
  <conditionalFormatting sqref="R728">
    <cfRule type="cellIs" dxfId="151" priority="145" operator="greaterThan">
      <formula>0.1</formula>
    </cfRule>
  </conditionalFormatting>
  <conditionalFormatting sqref="S728">
    <cfRule type="cellIs" dxfId="150" priority="143" operator="greaterThan">
      <formula>0</formula>
    </cfRule>
  </conditionalFormatting>
  <conditionalFormatting sqref="G728">
    <cfRule type="cellIs" dxfId="149" priority="142" operator="equal">
      <formula>"F"</formula>
    </cfRule>
  </conditionalFormatting>
  <conditionalFormatting sqref="U745">
    <cfRule type="cellIs" dxfId="148" priority="141" operator="equal">
      <formula>"EUR"</formula>
    </cfRule>
  </conditionalFormatting>
  <conditionalFormatting sqref="R745">
    <cfRule type="cellIs" dxfId="147" priority="140" operator="greaterThan">
      <formula>0.1</formula>
    </cfRule>
  </conditionalFormatting>
  <conditionalFormatting sqref="T745">
    <cfRule type="cellIs" dxfId="146" priority="139" operator="greaterThan">
      <formula>0</formula>
    </cfRule>
  </conditionalFormatting>
  <conditionalFormatting sqref="S745">
    <cfRule type="cellIs" dxfId="145" priority="138" operator="greaterThan">
      <formula>0</formula>
    </cfRule>
  </conditionalFormatting>
  <conditionalFormatting sqref="G745">
    <cfRule type="cellIs" dxfId="144" priority="137" operator="equal">
      <formula>"F"</formula>
    </cfRule>
  </conditionalFormatting>
  <conditionalFormatting sqref="U532">
    <cfRule type="cellIs" dxfId="143" priority="135" operator="equal">
      <formula>"EUR"</formula>
    </cfRule>
  </conditionalFormatting>
  <conditionalFormatting sqref="R532">
    <cfRule type="cellIs" dxfId="142" priority="136" operator="greaterThan">
      <formula>0.1</formula>
    </cfRule>
  </conditionalFormatting>
  <conditionalFormatting sqref="T532">
    <cfRule type="cellIs" dxfId="141" priority="134" operator="greaterThan">
      <formula>0</formula>
    </cfRule>
  </conditionalFormatting>
  <conditionalFormatting sqref="S532">
    <cfRule type="cellIs" dxfId="140" priority="133" operator="greaterThan">
      <formula>0</formula>
    </cfRule>
  </conditionalFormatting>
  <conditionalFormatting sqref="G532">
    <cfRule type="cellIs" dxfId="139" priority="132" operator="equal">
      <formula>"F"</formula>
    </cfRule>
  </conditionalFormatting>
  <conditionalFormatting sqref="U1098">
    <cfRule type="cellIs" dxfId="138" priority="131" operator="equal">
      <formula>"EUR"</formula>
    </cfRule>
  </conditionalFormatting>
  <conditionalFormatting sqref="R1098">
    <cfRule type="cellIs" dxfId="137" priority="130" operator="greaterThan">
      <formula>0.1</formula>
    </cfRule>
  </conditionalFormatting>
  <conditionalFormatting sqref="T1098">
    <cfRule type="cellIs" dxfId="136" priority="129" operator="greaterThan">
      <formula>0</formula>
    </cfRule>
  </conditionalFormatting>
  <conditionalFormatting sqref="S1098">
    <cfRule type="cellIs" dxfId="135" priority="128" operator="greaterThan">
      <formula>0</formula>
    </cfRule>
  </conditionalFormatting>
  <conditionalFormatting sqref="G1098">
    <cfRule type="cellIs" dxfId="134" priority="127" operator="equal">
      <formula>"F"</formula>
    </cfRule>
  </conditionalFormatting>
  <conditionalFormatting sqref="U433">
    <cfRule type="cellIs" dxfId="133" priority="126" operator="equal">
      <formula>"EUR"</formula>
    </cfRule>
  </conditionalFormatting>
  <conditionalFormatting sqref="R433">
    <cfRule type="cellIs" dxfId="132" priority="125" operator="greaterThan">
      <formula>0.1</formula>
    </cfRule>
  </conditionalFormatting>
  <conditionalFormatting sqref="T433">
    <cfRule type="cellIs" dxfId="131" priority="124" operator="greaterThan">
      <formula>0</formula>
    </cfRule>
  </conditionalFormatting>
  <conditionalFormatting sqref="S433">
    <cfRule type="cellIs" dxfId="130" priority="123" operator="greaterThan">
      <formula>0</formula>
    </cfRule>
  </conditionalFormatting>
  <conditionalFormatting sqref="G433">
    <cfRule type="cellIs" dxfId="129" priority="122" operator="equal">
      <formula>"F"</formula>
    </cfRule>
  </conditionalFormatting>
  <conditionalFormatting sqref="U732">
    <cfRule type="cellIs" dxfId="128" priority="121" operator="equal">
      <formula>"EUR"</formula>
    </cfRule>
  </conditionalFormatting>
  <conditionalFormatting sqref="R732">
    <cfRule type="cellIs" dxfId="127" priority="120" operator="greaterThan">
      <formula>0.1</formula>
    </cfRule>
  </conditionalFormatting>
  <conditionalFormatting sqref="T732">
    <cfRule type="cellIs" dxfId="126" priority="119" operator="greaterThan">
      <formula>0</formula>
    </cfRule>
  </conditionalFormatting>
  <conditionalFormatting sqref="S732">
    <cfRule type="cellIs" dxfId="125" priority="118" operator="greaterThan">
      <formula>0</formula>
    </cfRule>
  </conditionalFormatting>
  <conditionalFormatting sqref="G732">
    <cfRule type="cellIs" dxfId="124" priority="117" operator="equal">
      <formula>"F"</formula>
    </cfRule>
  </conditionalFormatting>
  <conditionalFormatting sqref="U1290">
    <cfRule type="cellIs" dxfId="123" priority="116" operator="equal">
      <formula>"EUR"</formula>
    </cfRule>
  </conditionalFormatting>
  <conditionalFormatting sqref="R1290">
    <cfRule type="cellIs" dxfId="122" priority="115" operator="greaterThan">
      <formula>0.1</formula>
    </cfRule>
  </conditionalFormatting>
  <conditionalFormatting sqref="S1290:T1290">
    <cfRule type="cellIs" dxfId="121" priority="114" operator="greaterThan">
      <formula>0</formula>
    </cfRule>
  </conditionalFormatting>
  <conditionalFormatting sqref="G1290">
    <cfRule type="cellIs" dxfId="120" priority="113" operator="equal">
      <formula>"F"</formula>
    </cfRule>
  </conditionalFormatting>
  <conditionalFormatting sqref="U1291:U1292">
    <cfRule type="cellIs" dxfId="119" priority="112" operator="equal">
      <formula>"EUR"</formula>
    </cfRule>
  </conditionalFormatting>
  <conditionalFormatting sqref="R1291">
    <cfRule type="cellIs" dxfId="118" priority="111" operator="greaterThan">
      <formula>0.1</formula>
    </cfRule>
  </conditionalFormatting>
  <conditionalFormatting sqref="S1291:T1291">
    <cfRule type="cellIs" dxfId="117" priority="110" operator="greaterThan">
      <formula>0</formula>
    </cfRule>
  </conditionalFormatting>
  <conditionalFormatting sqref="R1292">
    <cfRule type="cellIs" dxfId="116" priority="109" operator="greaterThan">
      <formula>0.1</formula>
    </cfRule>
  </conditionalFormatting>
  <conditionalFormatting sqref="S1292:T1292">
    <cfRule type="cellIs" dxfId="115" priority="108" operator="greaterThan">
      <formula>0</formula>
    </cfRule>
  </conditionalFormatting>
  <conditionalFormatting sqref="G1291:G1292">
    <cfRule type="cellIs" dxfId="114" priority="107" operator="equal">
      <formula>"F"</formula>
    </cfRule>
  </conditionalFormatting>
  <conditionalFormatting sqref="U1333">
    <cfRule type="cellIs" dxfId="113" priority="106" operator="equal">
      <formula>"EUR"</formula>
    </cfRule>
  </conditionalFormatting>
  <conditionalFormatting sqref="R1333">
    <cfRule type="cellIs" dxfId="112" priority="105" operator="greaterThan">
      <formula>0.1</formula>
    </cfRule>
  </conditionalFormatting>
  <conditionalFormatting sqref="S1333:T1333">
    <cfRule type="cellIs" dxfId="111" priority="104" operator="greaterThan">
      <formula>0</formula>
    </cfRule>
  </conditionalFormatting>
  <conditionalFormatting sqref="G1333">
    <cfRule type="cellIs" dxfId="110" priority="103" operator="equal">
      <formula>"F"</formula>
    </cfRule>
  </conditionalFormatting>
  <conditionalFormatting sqref="U1334:U1369">
    <cfRule type="cellIs" dxfId="109" priority="102" operator="equal">
      <formula>"EUR"</formula>
    </cfRule>
  </conditionalFormatting>
  <conditionalFormatting sqref="R1334">
    <cfRule type="cellIs" dxfId="108" priority="101" operator="greaterThan">
      <formula>0.1</formula>
    </cfRule>
  </conditionalFormatting>
  <conditionalFormatting sqref="S1334:T1334">
    <cfRule type="cellIs" dxfId="107" priority="100" operator="greaterThan">
      <formula>0</formula>
    </cfRule>
  </conditionalFormatting>
  <conditionalFormatting sqref="R1335">
    <cfRule type="cellIs" dxfId="106" priority="99" operator="greaterThan">
      <formula>0.1</formula>
    </cfRule>
  </conditionalFormatting>
  <conditionalFormatting sqref="S1335:T1335">
    <cfRule type="cellIs" dxfId="105" priority="98" operator="greaterThan">
      <formula>0</formula>
    </cfRule>
  </conditionalFormatting>
  <conditionalFormatting sqref="R1336">
    <cfRule type="cellIs" dxfId="104" priority="97" operator="greaterThan">
      <formula>0.1</formula>
    </cfRule>
  </conditionalFormatting>
  <conditionalFormatting sqref="S1336:T1336">
    <cfRule type="cellIs" dxfId="103" priority="96" operator="greaterThan">
      <formula>0</formula>
    </cfRule>
  </conditionalFormatting>
  <conditionalFormatting sqref="R1337">
    <cfRule type="cellIs" dxfId="102" priority="95" operator="greaterThan">
      <formula>0.1</formula>
    </cfRule>
  </conditionalFormatting>
  <conditionalFormatting sqref="S1337:T1337">
    <cfRule type="cellIs" dxfId="101" priority="94" operator="greaterThan">
      <formula>0</formula>
    </cfRule>
  </conditionalFormatting>
  <conditionalFormatting sqref="R1338">
    <cfRule type="cellIs" dxfId="100" priority="93" operator="greaterThan">
      <formula>0.1</formula>
    </cfRule>
  </conditionalFormatting>
  <conditionalFormatting sqref="S1338:T1338">
    <cfRule type="cellIs" dxfId="99" priority="92" operator="greaterThan">
      <formula>0</formula>
    </cfRule>
  </conditionalFormatting>
  <conditionalFormatting sqref="R1339">
    <cfRule type="cellIs" dxfId="98" priority="91" operator="greaterThan">
      <formula>0.1</formula>
    </cfRule>
  </conditionalFormatting>
  <conditionalFormatting sqref="S1339:T1339">
    <cfRule type="cellIs" dxfId="97" priority="90" operator="greaterThan">
      <formula>0</formula>
    </cfRule>
  </conditionalFormatting>
  <conditionalFormatting sqref="R1340">
    <cfRule type="cellIs" dxfId="96" priority="89" operator="greaterThan">
      <formula>0.1</formula>
    </cfRule>
  </conditionalFormatting>
  <conditionalFormatting sqref="S1340:T1340">
    <cfRule type="cellIs" dxfId="95" priority="88" operator="greaterThan">
      <formula>0</formula>
    </cfRule>
  </conditionalFormatting>
  <conditionalFormatting sqref="R1341">
    <cfRule type="cellIs" dxfId="94" priority="87" operator="greaterThan">
      <formula>0.1</formula>
    </cfRule>
  </conditionalFormatting>
  <conditionalFormatting sqref="S1341:T1341">
    <cfRule type="cellIs" dxfId="93" priority="86" operator="greaterThan">
      <formula>0</formula>
    </cfRule>
  </conditionalFormatting>
  <conditionalFormatting sqref="R1342">
    <cfRule type="cellIs" dxfId="92" priority="85" operator="greaterThan">
      <formula>0.1</formula>
    </cfRule>
  </conditionalFormatting>
  <conditionalFormatting sqref="S1342:T1342">
    <cfRule type="cellIs" dxfId="91" priority="84" operator="greaterThan">
      <formula>0</formula>
    </cfRule>
  </conditionalFormatting>
  <conditionalFormatting sqref="R1343">
    <cfRule type="cellIs" dxfId="90" priority="83" operator="greaterThan">
      <formula>0.1</formula>
    </cfRule>
  </conditionalFormatting>
  <conditionalFormatting sqref="S1343:T1343">
    <cfRule type="cellIs" dxfId="89" priority="82" operator="greaterThan">
      <formula>0</formula>
    </cfRule>
  </conditionalFormatting>
  <conditionalFormatting sqref="R1344">
    <cfRule type="cellIs" dxfId="88" priority="81" operator="greaterThan">
      <formula>0.1</formula>
    </cfRule>
  </conditionalFormatting>
  <conditionalFormatting sqref="S1344:T1344">
    <cfRule type="cellIs" dxfId="87" priority="80" operator="greaterThan">
      <formula>0</formula>
    </cfRule>
  </conditionalFormatting>
  <conditionalFormatting sqref="R1345">
    <cfRule type="cellIs" dxfId="86" priority="79" operator="greaterThan">
      <formula>0.1</formula>
    </cfRule>
  </conditionalFormatting>
  <conditionalFormatting sqref="S1345:T1345">
    <cfRule type="cellIs" dxfId="85" priority="78" operator="greaterThan">
      <formula>0</formula>
    </cfRule>
  </conditionalFormatting>
  <conditionalFormatting sqref="R1346">
    <cfRule type="cellIs" dxfId="84" priority="77" operator="greaterThan">
      <formula>0.1</formula>
    </cfRule>
  </conditionalFormatting>
  <conditionalFormatting sqref="S1346:T1346">
    <cfRule type="cellIs" dxfId="83" priority="76" operator="greaterThan">
      <formula>0</formula>
    </cfRule>
  </conditionalFormatting>
  <conditionalFormatting sqref="R1347:R1349">
    <cfRule type="cellIs" dxfId="82" priority="75" operator="greaterThan">
      <formula>0.1</formula>
    </cfRule>
  </conditionalFormatting>
  <conditionalFormatting sqref="S1347:T1349">
    <cfRule type="cellIs" dxfId="81" priority="74" operator="greaterThan">
      <formula>0</formula>
    </cfRule>
  </conditionalFormatting>
  <conditionalFormatting sqref="R1350:R1352">
    <cfRule type="cellIs" dxfId="80" priority="73" operator="greaterThan">
      <formula>0.1</formula>
    </cfRule>
  </conditionalFormatting>
  <conditionalFormatting sqref="S1350:T1352">
    <cfRule type="cellIs" dxfId="79" priority="72" operator="greaterThan">
      <formula>0</formula>
    </cfRule>
  </conditionalFormatting>
  <conditionalFormatting sqref="R1353:R1355">
    <cfRule type="cellIs" dxfId="78" priority="71" operator="greaterThan">
      <formula>0.1</formula>
    </cfRule>
  </conditionalFormatting>
  <conditionalFormatting sqref="S1353:T1355">
    <cfRule type="cellIs" dxfId="77" priority="70" operator="greaterThan">
      <formula>0</formula>
    </cfRule>
  </conditionalFormatting>
  <conditionalFormatting sqref="R1356:R1358">
    <cfRule type="cellIs" dxfId="76" priority="69" operator="greaterThan">
      <formula>0.1</formula>
    </cfRule>
  </conditionalFormatting>
  <conditionalFormatting sqref="S1356:T1358">
    <cfRule type="cellIs" dxfId="75" priority="68" operator="greaterThan">
      <formula>0</formula>
    </cfRule>
  </conditionalFormatting>
  <conditionalFormatting sqref="R1359:R1361">
    <cfRule type="cellIs" dxfId="74" priority="67" operator="greaterThan">
      <formula>0.1</formula>
    </cfRule>
  </conditionalFormatting>
  <conditionalFormatting sqref="S1359:T1361">
    <cfRule type="cellIs" dxfId="73" priority="66" operator="greaterThan">
      <formula>0</formula>
    </cfRule>
  </conditionalFormatting>
  <conditionalFormatting sqref="R1362:R1364">
    <cfRule type="cellIs" dxfId="72" priority="65" operator="greaterThan">
      <formula>0.1</formula>
    </cfRule>
  </conditionalFormatting>
  <conditionalFormatting sqref="S1362:T1364">
    <cfRule type="cellIs" dxfId="71" priority="64" operator="greaterThan">
      <formula>0</formula>
    </cfRule>
  </conditionalFormatting>
  <conditionalFormatting sqref="R1365:R1367">
    <cfRule type="cellIs" dxfId="70" priority="63" operator="greaterThan">
      <formula>0.1</formula>
    </cfRule>
  </conditionalFormatting>
  <conditionalFormatting sqref="S1365:T1367">
    <cfRule type="cellIs" dxfId="69" priority="62" operator="greaterThan">
      <formula>0</formula>
    </cfRule>
  </conditionalFormatting>
  <conditionalFormatting sqref="R1368:R1369">
    <cfRule type="cellIs" dxfId="68" priority="61" operator="greaterThan">
      <formula>0.1</formula>
    </cfRule>
  </conditionalFormatting>
  <conditionalFormatting sqref="S1368:T1369">
    <cfRule type="cellIs" dxfId="67" priority="60" operator="greaterThan">
      <formula>0</formula>
    </cfRule>
  </conditionalFormatting>
  <conditionalFormatting sqref="U1370:U1372">
    <cfRule type="cellIs" dxfId="66" priority="59" operator="equal">
      <formula>"EUR"</formula>
    </cfRule>
  </conditionalFormatting>
  <conditionalFormatting sqref="R1370:R1372">
    <cfRule type="cellIs" dxfId="65" priority="58" operator="greaterThan">
      <formula>0.1</formula>
    </cfRule>
  </conditionalFormatting>
  <conditionalFormatting sqref="S1370:T1372">
    <cfRule type="cellIs" dxfId="64" priority="57" operator="greaterThan">
      <formula>0</formula>
    </cfRule>
  </conditionalFormatting>
  <conditionalFormatting sqref="G1334:G1372">
    <cfRule type="cellIs" dxfId="63" priority="56" operator="equal">
      <formula>"F"</formula>
    </cfRule>
  </conditionalFormatting>
  <conditionalFormatting sqref="U1122">
    <cfRule type="cellIs" dxfId="62" priority="54" operator="equal">
      <formula>"EUR"</formula>
    </cfRule>
  </conditionalFormatting>
  <conditionalFormatting sqref="R1122">
    <cfRule type="cellIs" dxfId="61" priority="55" operator="greaterThan">
      <formula>0.1</formula>
    </cfRule>
  </conditionalFormatting>
  <conditionalFormatting sqref="T1122">
    <cfRule type="cellIs" dxfId="60" priority="53" operator="greaterThan">
      <formula>0</formula>
    </cfRule>
  </conditionalFormatting>
  <conditionalFormatting sqref="S1122">
    <cfRule type="cellIs" dxfId="59" priority="52" operator="greaterThan">
      <formula>0</formula>
    </cfRule>
  </conditionalFormatting>
  <conditionalFormatting sqref="G1122">
    <cfRule type="cellIs" dxfId="58" priority="51" operator="equal">
      <formula>"F"</formula>
    </cfRule>
  </conditionalFormatting>
  <conditionalFormatting sqref="U1009">
    <cfRule type="cellIs" dxfId="57" priority="50" operator="equal">
      <formula>"EUR"</formula>
    </cfRule>
  </conditionalFormatting>
  <conditionalFormatting sqref="T1009">
    <cfRule type="cellIs" dxfId="56" priority="48" operator="greaterThan">
      <formula>0</formula>
    </cfRule>
  </conditionalFormatting>
  <conditionalFormatting sqref="R1009">
    <cfRule type="cellIs" dxfId="55" priority="49" operator="greaterThan">
      <formula>0.1</formula>
    </cfRule>
  </conditionalFormatting>
  <conditionalFormatting sqref="G1009">
    <cfRule type="cellIs" dxfId="54" priority="47" operator="equal">
      <formula>"F"</formula>
    </cfRule>
  </conditionalFormatting>
  <conditionalFormatting sqref="U78">
    <cfRule type="cellIs" dxfId="53" priority="46" operator="equal">
      <formula>"EUR"</formula>
    </cfRule>
  </conditionalFormatting>
  <conditionalFormatting sqref="R78">
    <cfRule type="cellIs" dxfId="52" priority="45" operator="greaterThan">
      <formula>0.1</formula>
    </cfRule>
  </conditionalFormatting>
  <conditionalFormatting sqref="T78">
    <cfRule type="cellIs" dxfId="51" priority="44" operator="greaterThan">
      <formula>0</formula>
    </cfRule>
  </conditionalFormatting>
  <conditionalFormatting sqref="S78">
    <cfRule type="cellIs" dxfId="50" priority="43" operator="greaterThan">
      <formula>0</formula>
    </cfRule>
  </conditionalFormatting>
  <conditionalFormatting sqref="G78">
    <cfRule type="cellIs" dxfId="49" priority="42" operator="equal">
      <formula>"F"</formula>
    </cfRule>
  </conditionalFormatting>
  <conditionalFormatting sqref="U1077:U1080">
    <cfRule type="cellIs" dxfId="48" priority="41" operator="equal">
      <formula>"EUR"</formula>
    </cfRule>
  </conditionalFormatting>
  <conditionalFormatting sqref="S1079">
    <cfRule type="cellIs" dxfId="47" priority="40" operator="greaterThan">
      <formula>0.1</formula>
    </cfRule>
  </conditionalFormatting>
  <conditionalFormatting sqref="R1079">
    <cfRule type="cellIs" dxfId="46" priority="39" operator="greaterThan">
      <formula>0.1</formula>
    </cfRule>
  </conditionalFormatting>
  <conditionalFormatting sqref="T1079">
    <cfRule type="cellIs" dxfId="45" priority="38" operator="greaterThan">
      <formula>0</formula>
    </cfRule>
  </conditionalFormatting>
  <conditionalFormatting sqref="S1080">
    <cfRule type="cellIs" dxfId="44" priority="37" operator="greaterThan">
      <formula>0.1</formula>
    </cfRule>
  </conditionalFormatting>
  <conditionalFormatting sqref="R1080">
    <cfRule type="cellIs" dxfId="43" priority="36" operator="greaterThan">
      <formula>0.1</formula>
    </cfRule>
  </conditionalFormatting>
  <conditionalFormatting sqref="T1080">
    <cfRule type="cellIs" dxfId="42" priority="35" operator="greaterThan">
      <formula>0</formula>
    </cfRule>
  </conditionalFormatting>
  <conditionalFormatting sqref="S1077">
    <cfRule type="cellIs" dxfId="41" priority="34" operator="greaterThan">
      <formula>0.1</formula>
    </cfRule>
  </conditionalFormatting>
  <conditionalFormatting sqref="R1077">
    <cfRule type="cellIs" dxfId="40" priority="33" operator="greaterThan">
      <formula>0.1</formula>
    </cfRule>
  </conditionalFormatting>
  <conditionalFormatting sqref="T1077">
    <cfRule type="cellIs" dxfId="39" priority="32" operator="greaterThan">
      <formula>0</formula>
    </cfRule>
  </conditionalFormatting>
  <conditionalFormatting sqref="S1078">
    <cfRule type="cellIs" dxfId="38" priority="31" operator="greaterThan">
      <formula>0.1</formula>
    </cfRule>
  </conditionalFormatting>
  <conditionalFormatting sqref="R1078">
    <cfRule type="cellIs" dxfId="37" priority="30" operator="greaterThan">
      <formula>0.1</formula>
    </cfRule>
  </conditionalFormatting>
  <conditionalFormatting sqref="T1078">
    <cfRule type="cellIs" dxfId="36" priority="29" operator="greaterThan">
      <formula>0</formula>
    </cfRule>
  </conditionalFormatting>
  <conditionalFormatting sqref="G1077:G1080">
    <cfRule type="cellIs" dxfId="35" priority="28" operator="equal">
      <formula>"F"</formula>
    </cfRule>
  </conditionalFormatting>
  <conditionalFormatting sqref="U928">
    <cfRule type="cellIs" dxfId="34" priority="27" operator="equal">
      <formula>"EUR"</formula>
    </cfRule>
  </conditionalFormatting>
  <conditionalFormatting sqref="R928">
    <cfRule type="cellIs" dxfId="33" priority="26" operator="greaterThan">
      <formula>0.1</formula>
    </cfRule>
  </conditionalFormatting>
  <conditionalFormatting sqref="T928">
    <cfRule type="cellIs" dxfId="32" priority="25" operator="greaterThan">
      <formula>0</formula>
    </cfRule>
  </conditionalFormatting>
  <conditionalFormatting sqref="S928">
    <cfRule type="cellIs" dxfId="31" priority="24" operator="greaterThan">
      <formula>0.1</formula>
    </cfRule>
  </conditionalFormatting>
  <conditionalFormatting sqref="G928">
    <cfRule type="cellIs" dxfId="30" priority="23" operator="equal">
      <formula>"F"</formula>
    </cfRule>
  </conditionalFormatting>
  <conditionalFormatting sqref="U617">
    <cfRule type="cellIs" dxfId="29" priority="21" operator="equal">
      <formula>"EUR"</formula>
    </cfRule>
  </conditionalFormatting>
  <conditionalFormatting sqref="R617">
    <cfRule type="cellIs" dxfId="28" priority="22" operator="greaterThan">
      <formula>0.1</formula>
    </cfRule>
  </conditionalFormatting>
  <conditionalFormatting sqref="S617:T617">
    <cfRule type="cellIs" dxfId="27" priority="20" operator="greaterThan">
      <formula>0</formula>
    </cfRule>
  </conditionalFormatting>
  <conditionalFormatting sqref="G617">
    <cfRule type="cellIs" dxfId="26" priority="19" operator="equal">
      <formula>"F"</formula>
    </cfRule>
  </conditionalFormatting>
  <conditionalFormatting sqref="U295">
    <cfRule type="cellIs" dxfId="25" priority="18" operator="equal">
      <formula>"EUR"</formula>
    </cfRule>
  </conditionalFormatting>
  <conditionalFormatting sqref="R295">
    <cfRule type="cellIs" dxfId="24" priority="17" operator="greaterThan">
      <formula>0.1</formula>
    </cfRule>
  </conditionalFormatting>
  <conditionalFormatting sqref="T295">
    <cfRule type="cellIs" dxfId="23" priority="16" operator="greaterThan">
      <formula>0</formula>
    </cfRule>
  </conditionalFormatting>
  <conditionalFormatting sqref="S295">
    <cfRule type="cellIs" dxfId="22" priority="15" operator="greaterThan">
      <formula>0</formula>
    </cfRule>
  </conditionalFormatting>
  <conditionalFormatting sqref="G295">
    <cfRule type="cellIs" dxfId="21" priority="14" operator="equal">
      <formula>"F"</formula>
    </cfRule>
  </conditionalFormatting>
  <conditionalFormatting sqref="U1010">
    <cfRule type="cellIs" dxfId="20" priority="13" operator="equal">
      <formula>"EUR"</formula>
    </cfRule>
  </conditionalFormatting>
  <conditionalFormatting sqref="T1010">
    <cfRule type="cellIs" dxfId="19" priority="11" operator="greaterThan">
      <formula>0</formula>
    </cfRule>
  </conditionalFormatting>
  <conditionalFormatting sqref="R1010">
    <cfRule type="cellIs" dxfId="18" priority="12" operator="greaterThan">
      <formula>0.1</formula>
    </cfRule>
  </conditionalFormatting>
  <conditionalFormatting sqref="G1010">
    <cfRule type="cellIs" dxfId="17" priority="10" operator="equal">
      <formula>"F"</formula>
    </cfRule>
  </conditionalFormatting>
  <conditionalFormatting sqref="U746">
    <cfRule type="cellIs" dxfId="16" priority="9" operator="equal">
      <formula>"EUR"</formula>
    </cfRule>
  </conditionalFormatting>
  <conditionalFormatting sqref="R746">
    <cfRule type="cellIs" dxfId="15" priority="8" operator="greaterThan">
      <formula>0.1</formula>
    </cfRule>
  </conditionalFormatting>
  <conditionalFormatting sqref="T746">
    <cfRule type="cellIs" dxfId="14" priority="7" operator="greaterThan">
      <formula>0</formula>
    </cfRule>
  </conditionalFormatting>
  <conditionalFormatting sqref="S746">
    <cfRule type="cellIs" dxfId="13" priority="6" operator="greaterThan">
      <formula>0</formula>
    </cfRule>
  </conditionalFormatting>
  <conditionalFormatting sqref="G746">
    <cfRule type="cellIs" dxfId="12" priority="5" operator="equal">
      <formula>"F"</formula>
    </cfRule>
  </conditionalFormatting>
  <conditionalFormatting sqref="U1011">
    <cfRule type="cellIs" dxfId="11" priority="4" operator="equal">
      <formula>"EUR"</formula>
    </cfRule>
  </conditionalFormatting>
  <conditionalFormatting sqref="T1011">
    <cfRule type="cellIs" dxfId="10" priority="2" operator="greaterThan">
      <formula>0</formula>
    </cfRule>
  </conditionalFormatting>
  <conditionalFormatting sqref="R1011">
    <cfRule type="cellIs" dxfId="9" priority="3" operator="greaterThan">
      <formula>0.1</formula>
    </cfRule>
  </conditionalFormatting>
  <conditionalFormatting sqref="G1011">
    <cfRule type="cellIs" dxfId="8" priority="1" operator="equal">
      <formula>"F"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166"/>
  <sheetViews>
    <sheetView zoomScale="80" zoomScaleNormal="80" workbookViewId="0">
      <pane xSplit="1" ySplit="1" topLeftCell="B125" activePane="bottomRight" state="frozen"/>
      <selection pane="topRight" activeCell="B1" sqref="B1"/>
      <selection pane="bottomLeft" activeCell="A2" sqref="A2"/>
      <selection pane="bottomRight" activeCell="A146" sqref="A146:B166"/>
    </sheetView>
  </sheetViews>
  <sheetFormatPr defaultColWidth="8.7109375" defaultRowHeight="12.75" x14ac:dyDescent="0.2"/>
  <cols>
    <col min="1" max="1" width="13.28515625" style="209" bestFit="1" customWidth="1"/>
    <col min="2" max="2" width="79.85546875" style="209" bestFit="1" customWidth="1"/>
    <col min="3" max="3" width="74.85546875" style="209" bestFit="1" customWidth="1"/>
    <col min="4" max="4" width="10.5703125" style="209" bestFit="1" customWidth="1"/>
    <col min="5" max="5" width="9.7109375" style="209" bestFit="1" customWidth="1"/>
    <col min="6" max="6" width="15.28515625" style="209" bestFit="1" customWidth="1"/>
    <col min="7" max="7" width="57.7109375" style="209" bestFit="1" customWidth="1"/>
    <col min="8" max="16384" width="8.7109375" style="209"/>
  </cols>
  <sheetData>
    <row r="1" spans="1:7" x14ac:dyDescent="0.2">
      <c r="A1" s="209" t="s">
        <v>3847</v>
      </c>
      <c r="B1" s="209" t="s">
        <v>3848</v>
      </c>
      <c r="C1" s="209" t="s">
        <v>3849</v>
      </c>
      <c r="D1" s="209" t="s">
        <v>3850</v>
      </c>
      <c r="E1" s="209" t="s">
        <v>3851</v>
      </c>
      <c r="F1" s="209" t="s">
        <v>3852</v>
      </c>
      <c r="G1" s="209" t="s">
        <v>3853</v>
      </c>
    </row>
    <row r="2" spans="1:7" ht="38.25" x14ac:dyDescent="0.2">
      <c r="A2" s="209" t="s">
        <v>125</v>
      </c>
      <c r="B2" s="209" t="s">
        <v>3111</v>
      </c>
      <c r="C2" s="211" t="s">
        <v>3854</v>
      </c>
      <c r="D2" s="209" t="s">
        <v>3855</v>
      </c>
      <c r="E2" s="209">
        <v>0</v>
      </c>
      <c r="F2" s="209" t="s">
        <v>3856</v>
      </c>
      <c r="G2" s="209" t="s">
        <v>2343</v>
      </c>
    </row>
    <row r="3" spans="1:7" ht="38.25" x14ac:dyDescent="0.2">
      <c r="A3" s="209" t="s">
        <v>131</v>
      </c>
      <c r="B3" s="209" t="s">
        <v>3112</v>
      </c>
      <c r="C3" s="211" t="s">
        <v>3857</v>
      </c>
      <c r="D3" s="209" t="s">
        <v>3855</v>
      </c>
      <c r="E3" s="209">
        <v>0</v>
      </c>
      <c r="F3" s="209" t="s">
        <v>3856</v>
      </c>
      <c r="G3" s="209" t="s">
        <v>1812</v>
      </c>
    </row>
    <row r="4" spans="1:7" ht="38.25" x14ac:dyDescent="0.2">
      <c r="A4" s="209" t="s">
        <v>2280</v>
      </c>
      <c r="B4" s="209" t="s">
        <v>3114</v>
      </c>
      <c r="C4" s="211" t="s">
        <v>3858</v>
      </c>
      <c r="D4" s="209" t="s">
        <v>3855</v>
      </c>
      <c r="E4" s="209">
        <v>0</v>
      </c>
      <c r="F4" s="209" t="s">
        <v>3856</v>
      </c>
      <c r="G4" s="209" t="s">
        <v>2281</v>
      </c>
    </row>
    <row r="5" spans="1:7" x14ac:dyDescent="0.2">
      <c r="A5" s="209" t="s">
        <v>173</v>
      </c>
      <c r="B5" s="209" t="s">
        <v>3115</v>
      </c>
      <c r="C5" s="209" t="s">
        <v>3859</v>
      </c>
      <c r="D5" s="209" t="s">
        <v>3855</v>
      </c>
      <c r="E5" s="209">
        <v>0</v>
      </c>
      <c r="F5" s="209" t="s">
        <v>3860</v>
      </c>
      <c r="G5" s="209" t="s">
        <v>1872</v>
      </c>
    </row>
    <row r="6" spans="1:7" x14ac:dyDescent="0.2">
      <c r="A6" s="209" t="s">
        <v>179</v>
      </c>
      <c r="B6" s="209" t="s">
        <v>2716</v>
      </c>
      <c r="C6" s="209" t="s">
        <v>3861</v>
      </c>
      <c r="D6" s="209" t="s">
        <v>3855</v>
      </c>
      <c r="E6" s="209">
        <v>0</v>
      </c>
      <c r="F6" s="209" t="s">
        <v>3856</v>
      </c>
      <c r="G6" s="209" t="s">
        <v>2421</v>
      </c>
    </row>
    <row r="7" spans="1:7" x14ac:dyDescent="0.2">
      <c r="A7" s="209" t="s">
        <v>183</v>
      </c>
      <c r="B7" s="209" t="s">
        <v>184</v>
      </c>
      <c r="C7" s="209" t="s">
        <v>3862</v>
      </c>
      <c r="D7" s="209" t="s">
        <v>3855</v>
      </c>
      <c r="E7" s="209">
        <v>0</v>
      </c>
      <c r="F7" s="209" t="s">
        <v>3863</v>
      </c>
      <c r="G7" s="209" t="s">
        <v>184</v>
      </c>
    </row>
    <row r="8" spans="1:7" x14ac:dyDescent="0.2">
      <c r="A8" s="209" t="s">
        <v>198</v>
      </c>
      <c r="B8" s="209" t="s">
        <v>199</v>
      </c>
      <c r="C8" s="209" t="s">
        <v>3864</v>
      </c>
      <c r="D8" s="209" t="s">
        <v>3855</v>
      </c>
      <c r="E8" s="209">
        <v>0</v>
      </c>
      <c r="F8" s="209" t="s">
        <v>3856</v>
      </c>
      <c r="G8" s="209" t="s">
        <v>199</v>
      </c>
    </row>
    <row r="9" spans="1:7" x14ac:dyDescent="0.2">
      <c r="A9" s="209" t="s">
        <v>206</v>
      </c>
      <c r="B9" s="209" t="s">
        <v>3117</v>
      </c>
      <c r="C9" s="209" t="s">
        <v>3865</v>
      </c>
      <c r="D9" s="209" t="s">
        <v>3855</v>
      </c>
      <c r="E9" s="209">
        <v>0</v>
      </c>
      <c r="F9" s="209" t="s">
        <v>3863</v>
      </c>
      <c r="G9" s="209" t="s">
        <v>1792</v>
      </c>
    </row>
    <row r="10" spans="1:7" x14ac:dyDescent="0.2">
      <c r="A10" s="209" t="s">
        <v>209</v>
      </c>
      <c r="B10" s="209" t="s">
        <v>3118</v>
      </c>
      <c r="C10" s="209" t="s">
        <v>3866</v>
      </c>
      <c r="D10" s="209" t="s">
        <v>3855</v>
      </c>
      <c r="E10" s="209">
        <v>0</v>
      </c>
      <c r="F10" s="209" t="s">
        <v>3867</v>
      </c>
      <c r="G10" s="209" t="s">
        <v>1896</v>
      </c>
    </row>
    <row r="11" spans="1:7" x14ac:dyDescent="0.2">
      <c r="A11" s="209" t="s">
        <v>212</v>
      </c>
      <c r="B11" s="209" t="s">
        <v>3119</v>
      </c>
      <c r="C11" s="209" t="s">
        <v>3868</v>
      </c>
      <c r="D11" s="209" t="s">
        <v>3855</v>
      </c>
      <c r="E11" s="209">
        <v>0</v>
      </c>
      <c r="G11" s="209" t="s">
        <v>1965</v>
      </c>
    </row>
    <row r="12" spans="1:7" x14ac:dyDescent="0.2">
      <c r="A12" s="209" t="s">
        <v>215</v>
      </c>
      <c r="B12" s="209" t="s">
        <v>216</v>
      </c>
      <c r="C12" s="209" t="s">
        <v>3869</v>
      </c>
      <c r="D12" s="209" t="s">
        <v>3855</v>
      </c>
      <c r="E12" s="209">
        <v>0</v>
      </c>
      <c r="G12" s="209" t="s">
        <v>2028</v>
      </c>
    </row>
    <row r="13" spans="1:7" x14ac:dyDescent="0.2">
      <c r="A13" s="209" t="s">
        <v>219</v>
      </c>
      <c r="B13" s="209" t="s">
        <v>220</v>
      </c>
      <c r="C13" s="209" t="s">
        <v>3870</v>
      </c>
      <c r="D13" s="209" t="s">
        <v>3855</v>
      </c>
      <c r="E13" s="209">
        <v>0</v>
      </c>
      <c r="F13" s="209" t="s">
        <v>3871</v>
      </c>
      <c r="G13" s="209" t="s">
        <v>2230</v>
      </c>
    </row>
    <row r="14" spans="1:7" x14ac:dyDescent="0.2">
      <c r="A14" s="209" t="s">
        <v>233</v>
      </c>
      <c r="B14" s="209" t="s">
        <v>234</v>
      </c>
      <c r="C14" s="209" t="s">
        <v>3872</v>
      </c>
      <c r="D14" s="209" t="s">
        <v>3855</v>
      </c>
      <c r="E14" s="209">
        <v>0</v>
      </c>
      <c r="F14" s="209" t="s">
        <v>3863</v>
      </c>
      <c r="G14" s="209" t="s">
        <v>234</v>
      </c>
    </row>
    <row r="15" spans="1:7" x14ac:dyDescent="0.2">
      <c r="A15" s="209" t="s">
        <v>238</v>
      </c>
      <c r="B15" s="209" t="s">
        <v>239</v>
      </c>
      <c r="C15" s="209" t="s">
        <v>3873</v>
      </c>
      <c r="D15" s="209" t="s">
        <v>3855</v>
      </c>
      <c r="E15" s="209">
        <v>0</v>
      </c>
      <c r="F15" s="209" t="s">
        <v>3874</v>
      </c>
      <c r="G15" s="209" t="s">
        <v>2240</v>
      </c>
    </row>
    <row r="16" spans="1:7" x14ac:dyDescent="0.2">
      <c r="A16" s="209" t="s">
        <v>279</v>
      </c>
      <c r="B16" s="209" t="s">
        <v>280</v>
      </c>
      <c r="C16" s="209" t="s">
        <v>3875</v>
      </c>
      <c r="D16" s="209" t="s">
        <v>3855</v>
      </c>
      <c r="E16" s="209">
        <v>0</v>
      </c>
      <c r="G16" s="209" t="s">
        <v>2437</v>
      </c>
    </row>
    <row r="17" spans="1:7" x14ac:dyDescent="0.2">
      <c r="A17" s="209" t="s">
        <v>288</v>
      </c>
      <c r="B17" s="209" t="s">
        <v>289</v>
      </c>
      <c r="C17" s="209" t="s">
        <v>3876</v>
      </c>
      <c r="D17" s="209" t="s">
        <v>3855</v>
      </c>
      <c r="E17" s="209">
        <v>0</v>
      </c>
      <c r="G17" s="209" t="s">
        <v>2449</v>
      </c>
    </row>
    <row r="18" spans="1:7" x14ac:dyDescent="0.2">
      <c r="A18" s="209" t="s">
        <v>292</v>
      </c>
      <c r="B18" s="209" t="s">
        <v>293</v>
      </c>
      <c r="C18" s="209" t="s">
        <v>3877</v>
      </c>
      <c r="D18" s="209" t="s">
        <v>3855</v>
      </c>
      <c r="E18" s="209">
        <v>0</v>
      </c>
      <c r="F18" s="209" t="s">
        <v>3863</v>
      </c>
      <c r="G18" s="209" t="s">
        <v>2498</v>
      </c>
    </row>
    <row r="19" spans="1:7" x14ac:dyDescent="0.2">
      <c r="A19" s="209" t="s">
        <v>296</v>
      </c>
      <c r="B19" s="209" t="s">
        <v>297</v>
      </c>
      <c r="C19" s="209" t="s">
        <v>3878</v>
      </c>
      <c r="D19" s="209" t="s">
        <v>3855</v>
      </c>
      <c r="E19" s="209">
        <v>0</v>
      </c>
      <c r="F19" s="209" t="s">
        <v>3856</v>
      </c>
      <c r="G19" s="209" t="s">
        <v>2670</v>
      </c>
    </row>
    <row r="20" spans="1:7" x14ac:dyDescent="0.2">
      <c r="A20" s="209" t="s">
        <v>312</v>
      </c>
      <c r="B20" s="209" t="s">
        <v>313</v>
      </c>
      <c r="C20" s="209" t="s">
        <v>3879</v>
      </c>
      <c r="D20" s="209" t="s">
        <v>3855</v>
      </c>
      <c r="E20" s="209">
        <v>0</v>
      </c>
      <c r="F20" s="209" t="s">
        <v>3880</v>
      </c>
      <c r="G20" s="209" t="s">
        <v>2532</v>
      </c>
    </row>
    <row r="21" spans="1:7" x14ac:dyDescent="0.2">
      <c r="A21" s="209" t="s">
        <v>325</v>
      </c>
      <c r="B21" s="209" t="s">
        <v>326</v>
      </c>
      <c r="C21" s="209" t="s">
        <v>3881</v>
      </c>
      <c r="D21" s="209" t="s">
        <v>3855</v>
      </c>
      <c r="E21" s="209">
        <v>0</v>
      </c>
      <c r="F21" s="209" t="s">
        <v>3863</v>
      </c>
      <c r="G21" s="209" t="s">
        <v>2626</v>
      </c>
    </row>
    <row r="22" spans="1:7" x14ac:dyDescent="0.2">
      <c r="A22" s="209" t="s">
        <v>336</v>
      </c>
      <c r="B22" s="209" t="s">
        <v>337</v>
      </c>
      <c r="C22" s="209" t="s">
        <v>3882</v>
      </c>
      <c r="D22" s="209" t="s">
        <v>3855</v>
      </c>
      <c r="E22" s="209">
        <v>0</v>
      </c>
      <c r="F22" s="209" t="s">
        <v>3883</v>
      </c>
      <c r="G22" s="209" t="s">
        <v>1790</v>
      </c>
    </row>
    <row r="23" spans="1:7" x14ac:dyDescent="0.2">
      <c r="A23" s="209" t="s">
        <v>348</v>
      </c>
      <c r="B23" s="209" t="s">
        <v>349</v>
      </c>
      <c r="C23" s="209" t="s">
        <v>3884</v>
      </c>
      <c r="D23" s="209" t="s">
        <v>3855</v>
      </c>
      <c r="E23" s="209">
        <v>0</v>
      </c>
      <c r="G23" s="209" t="s">
        <v>1880</v>
      </c>
    </row>
    <row r="24" spans="1:7" x14ac:dyDescent="0.2">
      <c r="A24" s="209" t="s">
        <v>352</v>
      </c>
      <c r="B24" s="209" t="s">
        <v>353</v>
      </c>
      <c r="C24" s="209" t="s">
        <v>3885</v>
      </c>
      <c r="D24" s="209" t="s">
        <v>3855</v>
      </c>
      <c r="E24" s="209">
        <v>0</v>
      </c>
      <c r="G24" s="209" t="s">
        <v>2209</v>
      </c>
    </row>
    <row r="25" spans="1:7" x14ac:dyDescent="0.2">
      <c r="A25" s="209" t="s">
        <v>374</v>
      </c>
      <c r="B25" s="209" t="s">
        <v>375</v>
      </c>
      <c r="C25" s="209" t="s">
        <v>3886</v>
      </c>
      <c r="D25" s="209" t="s">
        <v>3855</v>
      </c>
      <c r="E25" s="209">
        <v>0</v>
      </c>
      <c r="F25" s="209" t="s">
        <v>3880</v>
      </c>
      <c r="G25" s="209" t="s">
        <v>2262</v>
      </c>
    </row>
    <row r="26" spans="1:7" x14ac:dyDescent="0.2">
      <c r="A26" s="209" t="s">
        <v>379</v>
      </c>
      <c r="B26" s="209" t="s">
        <v>380</v>
      </c>
      <c r="C26" s="209" t="s">
        <v>3887</v>
      </c>
      <c r="D26" s="209" t="s">
        <v>3855</v>
      </c>
      <c r="E26" s="209">
        <v>0</v>
      </c>
      <c r="F26" s="209" t="s">
        <v>3856</v>
      </c>
      <c r="G26" s="209" t="s">
        <v>2305</v>
      </c>
    </row>
    <row r="27" spans="1:7" x14ac:dyDescent="0.2">
      <c r="A27" s="209" t="s">
        <v>399</v>
      </c>
      <c r="B27" s="209" t="s">
        <v>400</v>
      </c>
      <c r="C27" s="209" t="s">
        <v>3888</v>
      </c>
      <c r="D27" s="209" t="s">
        <v>3855</v>
      </c>
      <c r="E27" s="209">
        <v>0</v>
      </c>
      <c r="F27" s="209" t="s">
        <v>3856</v>
      </c>
      <c r="G27" s="209" t="s">
        <v>2533</v>
      </c>
    </row>
    <row r="28" spans="1:7" x14ac:dyDescent="0.2">
      <c r="A28" s="209" t="s">
        <v>416</v>
      </c>
      <c r="B28" s="209" t="s">
        <v>417</v>
      </c>
      <c r="C28" s="209" t="s">
        <v>3889</v>
      </c>
      <c r="D28" s="209" t="s">
        <v>3855</v>
      </c>
      <c r="E28" s="209">
        <v>0</v>
      </c>
      <c r="F28" s="209" t="s">
        <v>3856</v>
      </c>
      <c r="G28" s="209" t="s">
        <v>2261</v>
      </c>
    </row>
    <row r="29" spans="1:7" x14ac:dyDescent="0.2">
      <c r="A29" s="209" t="s">
        <v>426</v>
      </c>
      <c r="B29" s="209" t="s">
        <v>427</v>
      </c>
      <c r="C29" s="209" t="s">
        <v>3890</v>
      </c>
      <c r="D29" s="209" t="s">
        <v>3855</v>
      </c>
      <c r="E29" s="209">
        <v>0</v>
      </c>
      <c r="F29" s="209" t="s">
        <v>3856</v>
      </c>
      <c r="G29" s="209" t="s">
        <v>1757</v>
      </c>
    </row>
    <row r="30" spans="1:7" x14ac:dyDescent="0.2">
      <c r="A30" s="209" t="s">
        <v>445</v>
      </c>
      <c r="B30" s="209" t="s">
        <v>446</v>
      </c>
      <c r="C30" s="209" t="s">
        <v>3891</v>
      </c>
      <c r="D30" s="209" t="s">
        <v>3855</v>
      </c>
      <c r="E30" s="209">
        <v>0</v>
      </c>
      <c r="F30" s="209" t="s">
        <v>3856</v>
      </c>
      <c r="G30" s="209" t="s">
        <v>2244</v>
      </c>
    </row>
    <row r="31" spans="1:7" x14ac:dyDescent="0.2">
      <c r="A31" s="209" t="s">
        <v>452</v>
      </c>
      <c r="B31" s="209" t="s">
        <v>453</v>
      </c>
      <c r="C31" s="209" t="s">
        <v>3892</v>
      </c>
      <c r="D31" s="209" t="s">
        <v>3855</v>
      </c>
      <c r="E31" s="209">
        <v>0</v>
      </c>
      <c r="F31" s="209" t="s">
        <v>3863</v>
      </c>
      <c r="G31" s="209" t="s">
        <v>2180</v>
      </c>
    </row>
    <row r="32" spans="1:7" x14ac:dyDescent="0.2">
      <c r="A32" s="209" t="s">
        <v>508</v>
      </c>
      <c r="B32" s="209" t="s">
        <v>509</v>
      </c>
      <c r="C32" s="209" t="s">
        <v>3893</v>
      </c>
      <c r="D32" s="209" t="s">
        <v>3855</v>
      </c>
      <c r="E32" s="209">
        <v>0</v>
      </c>
      <c r="F32" s="209" t="s">
        <v>3860</v>
      </c>
      <c r="G32" s="209" t="s">
        <v>2627</v>
      </c>
    </row>
    <row r="33" spans="1:7" x14ac:dyDescent="0.2">
      <c r="A33" s="209" t="s">
        <v>511</v>
      </c>
      <c r="B33" s="209" t="s">
        <v>512</v>
      </c>
      <c r="C33" s="209" t="s">
        <v>3894</v>
      </c>
      <c r="D33" s="209" t="s">
        <v>3855</v>
      </c>
      <c r="E33" s="209">
        <v>0</v>
      </c>
      <c r="F33" s="209" t="s">
        <v>3871</v>
      </c>
      <c r="G33" s="209" t="s">
        <v>2542</v>
      </c>
    </row>
    <row r="34" spans="1:7" x14ac:dyDescent="0.2">
      <c r="A34" s="209" t="s">
        <v>529</v>
      </c>
      <c r="B34" s="209" t="s">
        <v>530</v>
      </c>
      <c r="C34" s="209" t="s">
        <v>3895</v>
      </c>
      <c r="D34" s="209" t="s">
        <v>3855</v>
      </c>
      <c r="E34" s="209">
        <v>0</v>
      </c>
      <c r="F34" s="209" t="s">
        <v>3863</v>
      </c>
      <c r="G34" s="209" t="s">
        <v>1742</v>
      </c>
    </row>
    <row r="35" spans="1:7" x14ac:dyDescent="0.2">
      <c r="A35" s="209" t="s">
        <v>556</v>
      </c>
      <c r="B35" s="209" t="s">
        <v>557</v>
      </c>
      <c r="C35" s="209" t="s">
        <v>3896</v>
      </c>
      <c r="D35" s="209" t="s">
        <v>3855</v>
      </c>
      <c r="E35" s="209">
        <v>0</v>
      </c>
      <c r="F35" s="209" t="s">
        <v>3856</v>
      </c>
      <c r="G35" s="209" t="s">
        <v>2633</v>
      </c>
    </row>
    <row r="36" spans="1:7" x14ac:dyDescent="0.2">
      <c r="A36" s="209" t="s">
        <v>560</v>
      </c>
      <c r="B36" s="209" t="s">
        <v>561</v>
      </c>
      <c r="C36" s="209" t="s">
        <v>3897</v>
      </c>
      <c r="D36" s="209" t="s">
        <v>3855</v>
      </c>
      <c r="E36" s="209">
        <v>0</v>
      </c>
      <c r="F36" s="209" t="s">
        <v>3856</v>
      </c>
      <c r="G36" s="209" t="s">
        <v>1987</v>
      </c>
    </row>
    <row r="37" spans="1:7" x14ac:dyDescent="0.2">
      <c r="A37" s="209" t="s">
        <v>572</v>
      </c>
      <c r="B37" s="209" t="s">
        <v>573</v>
      </c>
      <c r="C37" s="209" t="s">
        <v>3898</v>
      </c>
      <c r="D37" s="209" t="s">
        <v>3855</v>
      </c>
      <c r="E37" s="209">
        <v>0</v>
      </c>
      <c r="F37" s="209" t="s">
        <v>3899</v>
      </c>
      <c r="G37" s="209" t="s">
        <v>2458</v>
      </c>
    </row>
    <row r="38" spans="1:7" x14ac:dyDescent="0.2">
      <c r="A38" s="209" t="s">
        <v>586</v>
      </c>
      <c r="B38" s="209" t="s">
        <v>587</v>
      </c>
      <c r="C38" s="209" t="s">
        <v>3900</v>
      </c>
      <c r="D38" s="209" t="s">
        <v>3855</v>
      </c>
      <c r="E38" s="209">
        <v>0</v>
      </c>
      <c r="F38" s="209" t="s">
        <v>3863</v>
      </c>
      <c r="G38" s="209" t="s">
        <v>1956</v>
      </c>
    </row>
    <row r="39" spans="1:7" x14ac:dyDescent="0.2">
      <c r="A39" s="209" t="s">
        <v>603</v>
      </c>
      <c r="B39" s="209" t="s">
        <v>604</v>
      </c>
      <c r="C39" s="209" t="s">
        <v>3901</v>
      </c>
      <c r="D39" s="209" t="s">
        <v>3855</v>
      </c>
      <c r="E39" s="209">
        <v>0</v>
      </c>
      <c r="F39" s="209" t="s">
        <v>3902</v>
      </c>
      <c r="G39" s="209" t="s">
        <v>1752</v>
      </c>
    </row>
    <row r="40" spans="1:7" x14ac:dyDescent="0.2">
      <c r="A40" s="209" t="s">
        <v>613</v>
      </c>
      <c r="B40" s="209" t="s">
        <v>614</v>
      </c>
      <c r="C40" s="209" t="s">
        <v>3903</v>
      </c>
      <c r="D40" s="209" t="s">
        <v>3855</v>
      </c>
      <c r="E40" s="209">
        <v>0</v>
      </c>
      <c r="F40" s="209" t="s">
        <v>3863</v>
      </c>
      <c r="G40" s="209" t="s">
        <v>2570</v>
      </c>
    </row>
    <row r="41" spans="1:7" x14ac:dyDescent="0.2">
      <c r="A41" s="209" t="s">
        <v>655</v>
      </c>
      <c r="B41" s="209" t="s">
        <v>656</v>
      </c>
      <c r="C41" s="209" t="s">
        <v>3904</v>
      </c>
      <c r="D41" s="209" t="s">
        <v>3855</v>
      </c>
      <c r="E41" s="209">
        <v>0</v>
      </c>
      <c r="F41" s="209" t="s">
        <v>3856</v>
      </c>
      <c r="G41" s="209" t="s">
        <v>2248</v>
      </c>
    </row>
    <row r="42" spans="1:7" x14ac:dyDescent="0.2">
      <c r="A42" s="209" t="s">
        <v>660</v>
      </c>
      <c r="B42" s="209" t="s">
        <v>661</v>
      </c>
      <c r="C42" s="209" t="s">
        <v>3905</v>
      </c>
      <c r="D42" s="209" t="s">
        <v>3855</v>
      </c>
      <c r="E42" s="209">
        <v>0</v>
      </c>
      <c r="F42" s="209" t="s">
        <v>3856</v>
      </c>
      <c r="G42" s="209" t="s">
        <v>2489</v>
      </c>
    </row>
    <row r="43" spans="1:7" x14ac:dyDescent="0.2">
      <c r="A43" s="209" t="s">
        <v>678</v>
      </c>
      <c r="B43" s="209" t="s">
        <v>679</v>
      </c>
      <c r="C43" s="209" t="s">
        <v>3906</v>
      </c>
      <c r="D43" s="209" t="s">
        <v>3855</v>
      </c>
      <c r="E43" s="209">
        <v>0</v>
      </c>
      <c r="F43" s="209" t="s">
        <v>3902</v>
      </c>
      <c r="G43" s="209" t="s">
        <v>2538</v>
      </c>
    </row>
    <row r="44" spans="1:7" x14ac:dyDescent="0.2">
      <c r="A44" s="209" t="s">
        <v>683</v>
      </c>
      <c r="B44" s="209" t="s">
        <v>684</v>
      </c>
      <c r="C44" s="209" t="s">
        <v>3907</v>
      </c>
      <c r="D44" s="209" t="s">
        <v>3855</v>
      </c>
      <c r="E44" s="209">
        <v>0</v>
      </c>
      <c r="F44" s="209" t="s">
        <v>3863</v>
      </c>
      <c r="G44" s="209" t="s">
        <v>2671</v>
      </c>
    </row>
    <row r="45" spans="1:7" x14ac:dyDescent="0.2">
      <c r="A45" s="209" t="s">
        <v>698</v>
      </c>
      <c r="B45" s="209" t="s">
        <v>699</v>
      </c>
      <c r="C45" s="209" t="s">
        <v>3908</v>
      </c>
      <c r="D45" s="209" t="s">
        <v>3855</v>
      </c>
      <c r="E45" s="209">
        <v>0</v>
      </c>
      <c r="F45" s="209" t="s">
        <v>3863</v>
      </c>
      <c r="G45" s="209" t="s">
        <v>1700</v>
      </c>
    </row>
    <row r="46" spans="1:7" x14ac:dyDescent="0.2">
      <c r="A46" s="209" t="s">
        <v>704</v>
      </c>
      <c r="B46" s="209" t="s">
        <v>705</v>
      </c>
      <c r="C46" s="209" t="s">
        <v>3909</v>
      </c>
      <c r="D46" s="209" t="s">
        <v>3855</v>
      </c>
      <c r="E46" s="209">
        <v>0</v>
      </c>
      <c r="F46" s="209" t="s">
        <v>3860</v>
      </c>
      <c r="G46" s="209" t="s">
        <v>2624</v>
      </c>
    </row>
    <row r="47" spans="1:7" x14ac:dyDescent="0.2">
      <c r="A47" s="209" t="s">
        <v>710</v>
      </c>
      <c r="B47" s="209" t="s">
        <v>711</v>
      </c>
      <c r="C47" s="209" t="s">
        <v>3910</v>
      </c>
      <c r="D47" s="209" t="s">
        <v>3855</v>
      </c>
      <c r="E47" s="209">
        <v>0</v>
      </c>
      <c r="F47" s="209" t="s">
        <v>3867</v>
      </c>
      <c r="G47" s="209" t="s">
        <v>2431</v>
      </c>
    </row>
    <row r="48" spans="1:7" x14ac:dyDescent="0.2">
      <c r="A48" s="209" t="s">
        <v>714</v>
      </c>
      <c r="B48" s="209" t="s">
        <v>715</v>
      </c>
      <c r="C48" s="209" t="s">
        <v>3911</v>
      </c>
      <c r="D48" s="209" t="s">
        <v>3855</v>
      </c>
      <c r="E48" s="209">
        <v>0</v>
      </c>
      <c r="F48" s="209" t="s">
        <v>3863</v>
      </c>
      <c r="G48" s="209" t="s">
        <v>1770</v>
      </c>
    </row>
    <row r="49" spans="1:7" x14ac:dyDescent="0.2">
      <c r="A49" s="209" t="s">
        <v>727</v>
      </c>
      <c r="B49" s="209" t="s">
        <v>728</v>
      </c>
      <c r="C49" s="209" t="s">
        <v>3912</v>
      </c>
      <c r="D49" s="209" t="s">
        <v>3855</v>
      </c>
      <c r="E49" s="209">
        <v>0</v>
      </c>
      <c r="F49" s="209" t="s">
        <v>3856</v>
      </c>
      <c r="G49" s="209" t="s">
        <v>2560</v>
      </c>
    </row>
    <row r="50" spans="1:7" x14ac:dyDescent="0.2">
      <c r="A50" s="209" t="s">
        <v>735</v>
      </c>
      <c r="B50" s="209" t="s">
        <v>736</v>
      </c>
      <c r="C50" s="209" t="s">
        <v>3913</v>
      </c>
      <c r="D50" s="209" t="s">
        <v>3855</v>
      </c>
      <c r="E50" s="209">
        <v>0</v>
      </c>
      <c r="F50" s="209" t="s">
        <v>3863</v>
      </c>
      <c r="G50" s="209" t="s">
        <v>2254</v>
      </c>
    </row>
    <row r="51" spans="1:7" x14ac:dyDescent="0.2">
      <c r="A51" s="209" t="s">
        <v>739</v>
      </c>
      <c r="B51" s="209" t="s">
        <v>740</v>
      </c>
      <c r="C51" s="209" t="s">
        <v>3914</v>
      </c>
      <c r="D51" s="209" t="s">
        <v>3855</v>
      </c>
      <c r="E51" s="209">
        <v>0</v>
      </c>
      <c r="F51" s="209" t="s">
        <v>3880</v>
      </c>
      <c r="G51" s="209" t="s">
        <v>2426</v>
      </c>
    </row>
    <row r="52" spans="1:7" x14ac:dyDescent="0.2">
      <c r="A52" s="209" t="s">
        <v>743</v>
      </c>
      <c r="B52" s="209" t="s">
        <v>744</v>
      </c>
      <c r="C52" s="209" t="s">
        <v>3915</v>
      </c>
      <c r="D52" s="209" t="s">
        <v>3855</v>
      </c>
      <c r="E52" s="209">
        <v>0</v>
      </c>
      <c r="F52" s="209" t="s">
        <v>3856</v>
      </c>
      <c r="G52" s="209" t="s">
        <v>2378</v>
      </c>
    </row>
    <row r="53" spans="1:7" x14ac:dyDescent="0.2">
      <c r="A53" s="209" t="s">
        <v>792</v>
      </c>
      <c r="B53" s="209" t="s">
        <v>793</v>
      </c>
      <c r="C53" s="209" t="s">
        <v>3916</v>
      </c>
      <c r="D53" s="209" t="s">
        <v>3855</v>
      </c>
      <c r="E53" s="209">
        <v>0</v>
      </c>
      <c r="F53" s="209" t="s">
        <v>3856</v>
      </c>
      <c r="G53" s="209" t="s">
        <v>1937</v>
      </c>
    </row>
    <row r="54" spans="1:7" x14ac:dyDescent="0.2">
      <c r="A54" s="209" t="s">
        <v>797</v>
      </c>
      <c r="B54" s="209" t="s">
        <v>798</v>
      </c>
      <c r="C54" s="209" t="s">
        <v>3917</v>
      </c>
      <c r="D54" s="209" t="s">
        <v>3855</v>
      </c>
      <c r="E54" s="209">
        <v>0</v>
      </c>
      <c r="F54" s="209" t="s">
        <v>3856</v>
      </c>
      <c r="G54" s="209" t="s">
        <v>1888</v>
      </c>
    </row>
    <row r="55" spans="1:7" x14ac:dyDescent="0.2">
      <c r="A55" s="209" t="s">
        <v>2566</v>
      </c>
      <c r="B55" s="209" t="s">
        <v>3146</v>
      </c>
      <c r="C55" s="209" t="s">
        <v>3918</v>
      </c>
      <c r="D55" s="209" t="s">
        <v>3855</v>
      </c>
      <c r="E55" s="209">
        <v>0</v>
      </c>
      <c r="F55" s="209" t="s">
        <v>3856</v>
      </c>
      <c r="G55" s="209" t="s">
        <v>2567</v>
      </c>
    </row>
    <row r="56" spans="1:7" x14ac:dyDescent="0.2">
      <c r="A56" s="209" t="s">
        <v>816</v>
      </c>
      <c r="B56" s="209" t="s">
        <v>817</v>
      </c>
      <c r="C56" s="209" t="s">
        <v>3919</v>
      </c>
      <c r="D56" s="209" t="s">
        <v>3855</v>
      </c>
      <c r="E56" s="209">
        <v>0</v>
      </c>
      <c r="F56" s="209" t="s">
        <v>3856</v>
      </c>
      <c r="G56" s="209" t="s">
        <v>817</v>
      </c>
    </row>
    <row r="57" spans="1:7" x14ac:dyDescent="0.2">
      <c r="A57" s="209" t="s">
        <v>830</v>
      </c>
      <c r="B57" s="209" t="s">
        <v>831</v>
      </c>
      <c r="C57" s="209" t="s">
        <v>3920</v>
      </c>
      <c r="D57" s="209" t="s">
        <v>3855</v>
      </c>
      <c r="E57" s="209">
        <v>0</v>
      </c>
      <c r="F57" s="209" t="s">
        <v>3856</v>
      </c>
      <c r="G57" s="209" t="s">
        <v>2375</v>
      </c>
    </row>
    <row r="58" spans="1:7" x14ac:dyDescent="0.2">
      <c r="A58" s="209" t="s">
        <v>836</v>
      </c>
      <c r="B58" s="209" t="s">
        <v>837</v>
      </c>
      <c r="C58" s="209" t="s">
        <v>3921</v>
      </c>
      <c r="D58" s="209" t="s">
        <v>3855</v>
      </c>
      <c r="E58" s="209">
        <v>0</v>
      </c>
      <c r="F58" s="209" t="s">
        <v>3863</v>
      </c>
      <c r="G58" s="209" t="s">
        <v>1778</v>
      </c>
    </row>
    <row r="59" spans="1:7" x14ac:dyDescent="0.2">
      <c r="A59" s="209" t="s">
        <v>845</v>
      </c>
      <c r="B59" s="209" t="s">
        <v>846</v>
      </c>
      <c r="C59" s="209" t="s">
        <v>3922</v>
      </c>
      <c r="D59" s="209" t="s">
        <v>3855</v>
      </c>
      <c r="E59" s="209">
        <v>0</v>
      </c>
      <c r="F59" s="209" t="s">
        <v>3856</v>
      </c>
      <c r="G59" s="209" t="s">
        <v>1680</v>
      </c>
    </row>
    <row r="60" spans="1:7" x14ac:dyDescent="0.2">
      <c r="A60" s="209" t="s">
        <v>850</v>
      </c>
      <c r="B60" s="209" t="s">
        <v>851</v>
      </c>
      <c r="C60" s="209" t="s">
        <v>3923</v>
      </c>
      <c r="D60" s="209" t="s">
        <v>3855</v>
      </c>
      <c r="E60" s="209">
        <v>0</v>
      </c>
      <c r="F60" s="209" t="s">
        <v>3856</v>
      </c>
      <c r="G60" s="209" t="s">
        <v>1806</v>
      </c>
    </row>
    <row r="61" spans="1:7" x14ac:dyDescent="0.2">
      <c r="A61" s="209" t="s">
        <v>858</v>
      </c>
      <c r="B61" s="209" t="s">
        <v>859</v>
      </c>
      <c r="C61" s="209" t="s">
        <v>3924</v>
      </c>
      <c r="D61" s="209" t="s">
        <v>3855</v>
      </c>
      <c r="E61" s="209">
        <v>0</v>
      </c>
      <c r="F61" s="209" t="s">
        <v>3856</v>
      </c>
      <c r="G61" s="209" t="s">
        <v>1859</v>
      </c>
    </row>
    <row r="62" spans="1:7" x14ac:dyDescent="0.2">
      <c r="A62" s="209" t="s">
        <v>868</v>
      </c>
      <c r="B62" s="209" t="s">
        <v>3925</v>
      </c>
      <c r="C62" s="209" t="s">
        <v>3926</v>
      </c>
      <c r="D62" s="209" t="s">
        <v>3855</v>
      </c>
      <c r="E62" s="209">
        <v>0</v>
      </c>
      <c r="F62" s="209" t="s">
        <v>3856</v>
      </c>
      <c r="G62" s="209" t="s">
        <v>2631</v>
      </c>
    </row>
    <row r="63" spans="1:7" x14ac:dyDescent="0.2">
      <c r="A63" s="209" t="s">
        <v>873</v>
      </c>
      <c r="B63" s="209" t="s">
        <v>874</v>
      </c>
      <c r="C63" s="209" t="s">
        <v>3927</v>
      </c>
      <c r="D63" s="209" t="s">
        <v>3855</v>
      </c>
      <c r="E63" s="209">
        <v>0</v>
      </c>
      <c r="F63" s="209" t="s">
        <v>3880</v>
      </c>
      <c r="G63" s="209" t="s">
        <v>2515</v>
      </c>
    </row>
    <row r="64" spans="1:7" x14ac:dyDescent="0.2">
      <c r="A64" s="209" t="s">
        <v>876</v>
      </c>
      <c r="B64" s="209" t="s">
        <v>877</v>
      </c>
      <c r="C64" s="209" t="s">
        <v>3928</v>
      </c>
      <c r="D64" s="209" t="s">
        <v>3855</v>
      </c>
      <c r="E64" s="209">
        <v>0</v>
      </c>
      <c r="F64" s="209" t="s">
        <v>3856</v>
      </c>
      <c r="G64" s="209" t="s">
        <v>2016</v>
      </c>
    </row>
    <row r="65" spans="1:7" x14ac:dyDescent="0.2">
      <c r="A65" s="209" t="s">
        <v>878</v>
      </c>
      <c r="B65" s="209" t="s">
        <v>879</v>
      </c>
      <c r="C65" s="209" t="s">
        <v>3929</v>
      </c>
      <c r="D65" s="209" t="s">
        <v>3855</v>
      </c>
      <c r="E65" s="209">
        <v>0</v>
      </c>
      <c r="F65" s="209" t="s">
        <v>3856</v>
      </c>
      <c r="G65" s="209" t="s">
        <v>2646</v>
      </c>
    </row>
    <row r="66" spans="1:7" x14ac:dyDescent="0.2">
      <c r="A66" s="209" t="s">
        <v>882</v>
      </c>
      <c r="B66" s="209" t="s">
        <v>3930</v>
      </c>
      <c r="C66" s="209" t="s">
        <v>3931</v>
      </c>
      <c r="D66" s="209" t="s">
        <v>3855</v>
      </c>
      <c r="E66" s="209">
        <v>0</v>
      </c>
      <c r="F66" s="209" t="s">
        <v>3863</v>
      </c>
      <c r="G66" s="209" t="s">
        <v>1796</v>
      </c>
    </row>
    <row r="67" spans="1:7" x14ac:dyDescent="0.2">
      <c r="A67" s="209" t="s">
        <v>901</v>
      </c>
      <c r="B67" s="209" t="s">
        <v>902</v>
      </c>
      <c r="C67" s="209" t="s">
        <v>3932</v>
      </c>
      <c r="D67" s="209" t="s">
        <v>3855</v>
      </c>
      <c r="E67" s="209">
        <v>0</v>
      </c>
      <c r="F67" s="209" t="s">
        <v>3902</v>
      </c>
      <c r="G67" s="209" t="s">
        <v>902</v>
      </c>
    </row>
    <row r="68" spans="1:7" x14ac:dyDescent="0.2">
      <c r="A68" s="209" t="s">
        <v>908</v>
      </c>
      <c r="B68" s="209" t="s">
        <v>909</v>
      </c>
      <c r="C68" s="209" t="s">
        <v>3933</v>
      </c>
      <c r="D68" s="209" t="s">
        <v>3855</v>
      </c>
      <c r="E68" s="209">
        <v>0</v>
      </c>
      <c r="F68" s="209" t="s">
        <v>3880</v>
      </c>
      <c r="G68" s="209" t="s">
        <v>2038</v>
      </c>
    </row>
    <row r="69" spans="1:7" x14ac:dyDescent="0.2">
      <c r="A69" s="209" t="s">
        <v>912</v>
      </c>
      <c r="B69" s="209" t="s">
        <v>3934</v>
      </c>
      <c r="C69" s="209" t="s">
        <v>3935</v>
      </c>
      <c r="D69" s="209" t="s">
        <v>3855</v>
      </c>
      <c r="E69" s="209">
        <v>0</v>
      </c>
      <c r="F69" s="209" t="s">
        <v>3863</v>
      </c>
      <c r="G69" s="209" t="s">
        <v>1793</v>
      </c>
    </row>
    <row r="70" spans="1:7" x14ac:dyDescent="0.2">
      <c r="A70" s="209" t="s">
        <v>919</v>
      </c>
      <c r="B70" s="209" t="s">
        <v>920</v>
      </c>
      <c r="C70" s="209" t="s">
        <v>3936</v>
      </c>
      <c r="D70" s="209" t="s">
        <v>3855</v>
      </c>
      <c r="E70" s="209">
        <v>0</v>
      </c>
      <c r="F70" s="209" t="s">
        <v>3863</v>
      </c>
      <c r="G70" s="209" t="s">
        <v>2371</v>
      </c>
    </row>
    <row r="71" spans="1:7" x14ac:dyDescent="0.2">
      <c r="A71" s="209" t="s">
        <v>1059</v>
      </c>
      <c r="B71" s="209" t="s">
        <v>1060</v>
      </c>
      <c r="C71" s="209" t="s">
        <v>3937</v>
      </c>
      <c r="D71" s="209" t="s">
        <v>3855</v>
      </c>
      <c r="E71" s="209">
        <v>0</v>
      </c>
      <c r="F71" s="209" t="s">
        <v>3856</v>
      </c>
      <c r="G71" s="209" t="s">
        <v>1695</v>
      </c>
    </row>
    <row r="72" spans="1:7" x14ac:dyDescent="0.2">
      <c r="A72" s="209" t="s">
        <v>1088</v>
      </c>
      <c r="B72" s="209" t="s">
        <v>1089</v>
      </c>
      <c r="C72" s="209" t="s">
        <v>3938</v>
      </c>
      <c r="D72" s="209" t="s">
        <v>3855</v>
      </c>
      <c r="E72" s="209">
        <v>0</v>
      </c>
      <c r="F72" s="209" t="s">
        <v>3856</v>
      </c>
      <c r="G72" s="209" t="s">
        <v>2017</v>
      </c>
    </row>
    <row r="73" spans="1:7" x14ac:dyDescent="0.2">
      <c r="A73" s="209" t="s">
        <v>1093</v>
      </c>
      <c r="B73" s="209" t="s">
        <v>1094</v>
      </c>
      <c r="C73" s="209" t="s">
        <v>3939</v>
      </c>
      <c r="D73" s="209" t="s">
        <v>3855</v>
      </c>
      <c r="E73" s="209">
        <v>0</v>
      </c>
      <c r="F73" s="209" t="s">
        <v>3856</v>
      </c>
      <c r="G73" s="209" t="s">
        <v>2477</v>
      </c>
    </row>
    <row r="74" spans="1:7" x14ac:dyDescent="0.2">
      <c r="A74" s="209" t="s">
        <v>1098</v>
      </c>
      <c r="B74" s="209" t="s">
        <v>1099</v>
      </c>
      <c r="C74" s="209" t="s">
        <v>3940</v>
      </c>
      <c r="D74" s="209" t="s">
        <v>3855</v>
      </c>
      <c r="E74" s="209">
        <v>0</v>
      </c>
      <c r="F74" s="209" t="s">
        <v>3856</v>
      </c>
      <c r="G74" s="209" t="s">
        <v>2095</v>
      </c>
    </row>
    <row r="75" spans="1:7" x14ac:dyDescent="0.2">
      <c r="A75" s="209" t="s">
        <v>1165</v>
      </c>
      <c r="B75" s="209" t="s">
        <v>1166</v>
      </c>
      <c r="C75" s="209" t="s">
        <v>3941</v>
      </c>
      <c r="D75" s="209" t="s">
        <v>3855</v>
      </c>
      <c r="E75" s="209">
        <v>0</v>
      </c>
      <c r="F75" s="209" t="s">
        <v>3874</v>
      </c>
      <c r="G75" s="209" t="s">
        <v>1871</v>
      </c>
    </row>
    <row r="76" spans="1:7" x14ac:dyDescent="0.2">
      <c r="A76" s="209" t="s">
        <v>1169</v>
      </c>
      <c r="B76" s="209" t="s">
        <v>1170</v>
      </c>
      <c r="C76" s="209" t="s">
        <v>3942</v>
      </c>
      <c r="D76" s="209" t="s">
        <v>3855</v>
      </c>
      <c r="E76" s="209">
        <v>0</v>
      </c>
      <c r="F76" s="209" t="s">
        <v>3856</v>
      </c>
      <c r="G76" s="209" t="s">
        <v>1907</v>
      </c>
    </row>
    <row r="77" spans="1:7" x14ac:dyDescent="0.2">
      <c r="A77" s="209" t="s">
        <v>1180</v>
      </c>
      <c r="B77" s="209" t="s">
        <v>1181</v>
      </c>
      <c r="C77" s="209" t="s">
        <v>3943</v>
      </c>
      <c r="D77" s="209" t="s">
        <v>3855</v>
      </c>
      <c r="E77" s="209">
        <v>0</v>
      </c>
      <c r="F77" s="209" t="s">
        <v>3902</v>
      </c>
      <c r="G77" s="209" t="s">
        <v>2434</v>
      </c>
    </row>
    <row r="78" spans="1:7" x14ac:dyDescent="0.2">
      <c r="A78" s="209" t="s">
        <v>1186</v>
      </c>
      <c r="B78" s="209" t="s">
        <v>1187</v>
      </c>
      <c r="C78" s="209" t="s">
        <v>3944</v>
      </c>
      <c r="D78" s="209" t="s">
        <v>3855</v>
      </c>
      <c r="E78" s="209">
        <v>0</v>
      </c>
      <c r="F78" s="209" t="s">
        <v>3863</v>
      </c>
      <c r="G78" s="209" t="s">
        <v>2164</v>
      </c>
    </row>
    <row r="79" spans="1:7" x14ac:dyDescent="0.2">
      <c r="A79" s="209" t="s">
        <v>1202</v>
      </c>
      <c r="B79" s="209" t="s">
        <v>1203</v>
      </c>
      <c r="C79" s="209" t="s">
        <v>3945</v>
      </c>
      <c r="D79" s="209" t="s">
        <v>3855</v>
      </c>
      <c r="E79" s="209">
        <v>0</v>
      </c>
      <c r="F79" s="209" t="s">
        <v>3863</v>
      </c>
      <c r="G79" s="209" t="s">
        <v>2001</v>
      </c>
    </row>
    <row r="80" spans="1:7" x14ac:dyDescent="0.2">
      <c r="A80" s="209" t="s">
        <v>1218</v>
      </c>
      <c r="B80" s="209" t="s">
        <v>1219</v>
      </c>
      <c r="C80" s="209" t="s">
        <v>3946</v>
      </c>
      <c r="D80" s="209" t="s">
        <v>3855</v>
      </c>
      <c r="E80" s="209">
        <v>0</v>
      </c>
      <c r="F80" s="209" t="s">
        <v>3856</v>
      </c>
      <c r="G80" s="209" t="s">
        <v>2304</v>
      </c>
    </row>
    <row r="81" spans="1:7" x14ac:dyDescent="0.2">
      <c r="A81" s="209" t="s">
        <v>1222</v>
      </c>
      <c r="B81" s="209" t="s">
        <v>1223</v>
      </c>
      <c r="C81" s="209" t="s">
        <v>3947</v>
      </c>
      <c r="D81" s="209" t="s">
        <v>3855</v>
      </c>
      <c r="E81" s="209">
        <v>0</v>
      </c>
      <c r="F81" s="209" t="s">
        <v>3948</v>
      </c>
      <c r="G81" s="209" t="s">
        <v>1998</v>
      </c>
    </row>
    <row r="82" spans="1:7" x14ac:dyDescent="0.2">
      <c r="A82" s="209" t="s">
        <v>1226</v>
      </c>
      <c r="B82" s="209" t="s">
        <v>1227</v>
      </c>
      <c r="C82" s="209" t="s">
        <v>3949</v>
      </c>
      <c r="D82" s="209" t="s">
        <v>3855</v>
      </c>
      <c r="E82" s="209">
        <v>0</v>
      </c>
      <c r="F82" s="209" t="s">
        <v>3863</v>
      </c>
      <c r="G82" s="209" t="s">
        <v>2536</v>
      </c>
    </row>
    <row r="83" spans="1:7" x14ac:dyDescent="0.2">
      <c r="A83" s="209" t="s">
        <v>1250</v>
      </c>
      <c r="B83" s="209" t="s">
        <v>1251</v>
      </c>
      <c r="C83" s="209" t="s">
        <v>3950</v>
      </c>
      <c r="D83" s="209" t="s">
        <v>3855</v>
      </c>
      <c r="E83" s="209">
        <v>0</v>
      </c>
      <c r="F83" s="209" t="s">
        <v>3856</v>
      </c>
      <c r="G83" s="209" t="s">
        <v>1838</v>
      </c>
    </row>
    <row r="84" spans="1:7" x14ac:dyDescent="0.2">
      <c r="A84" s="209" t="s">
        <v>1254</v>
      </c>
      <c r="B84" s="209" t="s">
        <v>1255</v>
      </c>
      <c r="C84" s="209" t="s">
        <v>3951</v>
      </c>
      <c r="D84" s="209" t="s">
        <v>3855</v>
      </c>
      <c r="E84" s="209">
        <v>0</v>
      </c>
      <c r="F84" s="209" t="s">
        <v>3902</v>
      </c>
      <c r="G84" s="209" t="s">
        <v>1924</v>
      </c>
    </row>
    <row r="85" spans="1:7" x14ac:dyDescent="0.2">
      <c r="A85" s="209" t="s">
        <v>1272</v>
      </c>
      <c r="B85" s="209" t="s">
        <v>1273</v>
      </c>
      <c r="C85" s="209" t="s">
        <v>3952</v>
      </c>
      <c r="D85" s="209" t="s">
        <v>3855</v>
      </c>
      <c r="E85" s="209">
        <v>0</v>
      </c>
      <c r="F85" s="209" t="s">
        <v>3856</v>
      </c>
      <c r="G85" s="209" t="s">
        <v>2540</v>
      </c>
    </row>
    <row r="86" spans="1:7" x14ac:dyDescent="0.2">
      <c r="A86" s="209" t="s">
        <v>1292</v>
      </c>
      <c r="B86" s="209" t="s">
        <v>1293</v>
      </c>
      <c r="C86" s="209" t="s">
        <v>3953</v>
      </c>
      <c r="D86" s="209" t="s">
        <v>3855</v>
      </c>
      <c r="E86" s="209">
        <v>0</v>
      </c>
      <c r="F86" s="209" t="s">
        <v>3856</v>
      </c>
      <c r="G86" s="209" t="s">
        <v>1293</v>
      </c>
    </row>
    <row r="87" spans="1:7" x14ac:dyDescent="0.2">
      <c r="A87" s="209" t="s">
        <v>1297</v>
      </c>
      <c r="B87" s="209" t="s">
        <v>1298</v>
      </c>
      <c r="C87" s="209" t="s">
        <v>3954</v>
      </c>
      <c r="D87" s="209" t="s">
        <v>3855</v>
      </c>
      <c r="E87" s="209">
        <v>0</v>
      </c>
      <c r="F87" s="209" t="s">
        <v>3860</v>
      </c>
      <c r="G87" s="209" t="s">
        <v>2390</v>
      </c>
    </row>
    <row r="88" spans="1:7" x14ac:dyDescent="0.2">
      <c r="A88" s="209" t="s">
        <v>1305</v>
      </c>
      <c r="B88" s="209" t="s">
        <v>1306</v>
      </c>
      <c r="C88" s="209" t="s">
        <v>3955</v>
      </c>
      <c r="D88" s="209" t="s">
        <v>3855</v>
      </c>
      <c r="E88" s="209">
        <v>0</v>
      </c>
      <c r="F88" s="209" t="s">
        <v>3880</v>
      </c>
      <c r="G88" s="209" t="s">
        <v>2363</v>
      </c>
    </row>
    <row r="89" spans="1:7" x14ac:dyDescent="0.2">
      <c r="A89" s="209" t="s">
        <v>1318</v>
      </c>
      <c r="B89" s="209" t="s">
        <v>1319</v>
      </c>
      <c r="C89" s="209" t="s">
        <v>3956</v>
      </c>
      <c r="D89" s="209" t="s">
        <v>3855</v>
      </c>
      <c r="E89" s="209">
        <v>0</v>
      </c>
      <c r="F89" s="209" t="s">
        <v>3880</v>
      </c>
      <c r="G89" s="209" t="s">
        <v>2602</v>
      </c>
    </row>
    <row r="90" spans="1:7" x14ac:dyDescent="0.2">
      <c r="A90" s="209" t="s">
        <v>1946</v>
      </c>
      <c r="B90" s="209" t="s">
        <v>3159</v>
      </c>
      <c r="C90" s="209" t="s">
        <v>3957</v>
      </c>
      <c r="D90" s="209" t="s">
        <v>3855</v>
      </c>
      <c r="E90" s="209">
        <v>0</v>
      </c>
      <c r="F90" s="209" t="s">
        <v>3856</v>
      </c>
      <c r="G90" s="209" t="s">
        <v>1947</v>
      </c>
    </row>
    <row r="91" spans="1:7" x14ac:dyDescent="0.2">
      <c r="A91" s="209" t="s">
        <v>1327</v>
      </c>
      <c r="B91" s="209" t="s">
        <v>1328</v>
      </c>
      <c r="C91" s="209" t="s">
        <v>3958</v>
      </c>
      <c r="D91" s="209" t="s">
        <v>3855</v>
      </c>
      <c r="E91" s="209">
        <v>0</v>
      </c>
      <c r="F91" s="209" t="s">
        <v>3856</v>
      </c>
      <c r="G91" s="209" t="s">
        <v>1993</v>
      </c>
    </row>
    <row r="92" spans="1:7" x14ac:dyDescent="0.2">
      <c r="A92" s="209" t="s">
        <v>1335</v>
      </c>
      <c r="B92" s="209" t="s">
        <v>1336</v>
      </c>
      <c r="C92" s="209" t="s">
        <v>3959</v>
      </c>
      <c r="D92" s="209" t="s">
        <v>3855</v>
      </c>
      <c r="E92" s="209">
        <v>0</v>
      </c>
      <c r="F92" s="209" t="s">
        <v>3856</v>
      </c>
      <c r="G92" s="209" t="s">
        <v>1911</v>
      </c>
    </row>
    <row r="93" spans="1:7" x14ac:dyDescent="0.2">
      <c r="A93" s="209" t="s">
        <v>1342</v>
      </c>
      <c r="B93" s="209" t="s">
        <v>1343</v>
      </c>
      <c r="C93" s="209" t="s">
        <v>3960</v>
      </c>
      <c r="D93" s="209" t="s">
        <v>3855</v>
      </c>
      <c r="E93" s="209">
        <v>0</v>
      </c>
      <c r="F93" s="209" t="s">
        <v>3863</v>
      </c>
      <c r="G93" s="209" t="s">
        <v>2400</v>
      </c>
    </row>
    <row r="94" spans="1:7" x14ac:dyDescent="0.2">
      <c r="A94" s="209" t="s">
        <v>1350</v>
      </c>
      <c r="B94" s="209" t="s">
        <v>1351</v>
      </c>
      <c r="C94" s="209" t="s">
        <v>3961</v>
      </c>
      <c r="D94" s="209" t="s">
        <v>3855</v>
      </c>
      <c r="E94" s="209">
        <v>0</v>
      </c>
      <c r="F94" s="209" t="s">
        <v>3880</v>
      </c>
      <c r="G94" s="209" t="s">
        <v>1734</v>
      </c>
    </row>
    <row r="95" spans="1:7" x14ac:dyDescent="0.2">
      <c r="A95" s="209" t="s">
        <v>1357</v>
      </c>
      <c r="B95" s="209" t="s">
        <v>1358</v>
      </c>
      <c r="C95" s="209" t="s">
        <v>3962</v>
      </c>
      <c r="D95" s="209" t="s">
        <v>3855</v>
      </c>
      <c r="E95" s="209">
        <v>0</v>
      </c>
      <c r="F95" s="209" t="s">
        <v>3863</v>
      </c>
      <c r="G95" s="209" t="s">
        <v>1974</v>
      </c>
    </row>
    <row r="96" spans="1:7" x14ac:dyDescent="0.2">
      <c r="A96" s="209" t="s">
        <v>1362</v>
      </c>
      <c r="B96" s="209" t="s">
        <v>1363</v>
      </c>
      <c r="C96" s="209" t="s">
        <v>3963</v>
      </c>
      <c r="D96" s="209" t="s">
        <v>3855</v>
      </c>
      <c r="E96" s="209">
        <v>0</v>
      </c>
      <c r="F96" s="209" t="s">
        <v>3863</v>
      </c>
      <c r="G96" s="209" t="s">
        <v>2013</v>
      </c>
    </row>
    <row r="97" spans="1:7" x14ac:dyDescent="0.2">
      <c r="A97" s="209" t="s">
        <v>1367</v>
      </c>
      <c r="B97" s="209" t="s">
        <v>1368</v>
      </c>
      <c r="C97" s="209" t="s">
        <v>3964</v>
      </c>
      <c r="D97" s="209" t="s">
        <v>3855</v>
      </c>
      <c r="E97" s="209">
        <v>0</v>
      </c>
      <c r="F97" s="209" t="s">
        <v>3856</v>
      </c>
      <c r="G97" s="209" t="s">
        <v>1878</v>
      </c>
    </row>
    <row r="98" spans="1:7" x14ac:dyDescent="0.2">
      <c r="A98" s="209" t="s">
        <v>1383</v>
      </c>
      <c r="B98" s="209" t="s">
        <v>1384</v>
      </c>
      <c r="C98" s="209" t="s">
        <v>3965</v>
      </c>
      <c r="D98" s="209" t="s">
        <v>3855</v>
      </c>
      <c r="E98" s="209">
        <v>0</v>
      </c>
      <c r="F98" s="209" t="s">
        <v>3856</v>
      </c>
      <c r="G98" s="209" t="s">
        <v>2493</v>
      </c>
    </row>
    <row r="99" spans="1:7" x14ac:dyDescent="0.2">
      <c r="A99" s="209" t="s">
        <v>2523</v>
      </c>
      <c r="B99" s="209" t="s">
        <v>3165</v>
      </c>
      <c r="C99" s="209" t="s">
        <v>3966</v>
      </c>
      <c r="D99" s="209" t="s">
        <v>3855</v>
      </c>
      <c r="E99" s="209">
        <v>0</v>
      </c>
      <c r="F99" s="209" t="s">
        <v>3856</v>
      </c>
      <c r="G99" s="209" t="s">
        <v>2524</v>
      </c>
    </row>
    <row r="100" spans="1:7" x14ac:dyDescent="0.2">
      <c r="A100" s="209" t="s">
        <v>1388</v>
      </c>
      <c r="B100" s="209" t="s">
        <v>1389</v>
      </c>
      <c r="C100" s="209" t="s">
        <v>3967</v>
      </c>
      <c r="D100" s="209" t="s">
        <v>3855</v>
      </c>
      <c r="E100" s="209">
        <v>0</v>
      </c>
      <c r="F100" s="209" t="s">
        <v>3856</v>
      </c>
      <c r="G100" s="209" t="s">
        <v>1716</v>
      </c>
    </row>
    <row r="101" spans="1:7" x14ac:dyDescent="0.2">
      <c r="A101" s="209" t="s">
        <v>3167</v>
      </c>
      <c r="B101" s="209" t="s">
        <v>3968</v>
      </c>
      <c r="C101" s="209" t="s">
        <v>3969</v>
      </c>
      <c r="D101" s="209" t="s">
        <v>3855</v>
      </c>
      <c r="E101" s="209">
        <v>0</v>
      </c>
      <c r="F101" s="209" t="s">
        <v>3856</v>
      </c>
      <c r="G101" s="209" t="s">
        <v>3317</v>
      </c>
    </row>
    <row r="102" spans="1:7" x14ac:dyDescent="0.2">
      <c r="A102" s="209" t="s">
        <v>1406</v>
      </c>
      <c r="B102" s="209" t="s">
        <v>1407</v>
      </c>
      <c r="C102" s="209" t="s">
        <v>3970</v>
      </c>
      <c r="D102" s="209" t="s">
        <v>3855</v>
      </c>
      <c r="E102" s="209">
        <v>0</v>
      </c>
      <c r="F102" s="209" t="s">
        <v>3856</v>
      </c>
      <c r="G102" s="209" t="s">
        <v>2301</v>
      </c>
    </row>
    <row r="103" spans="1:7" x14ac:dyDescent="0.2">
      <c r="A103" s="209" t="s">
        <v>1415</v>
      </c>
      <c r="B103" s="209" t="s">
        <v>1416</v>
      </c>
      <c r="C103" s="209" t="s">
        <v>3971</v>
      </c>
      <c r="D103" s="209" t="s">
        <v>3855</v>
      </c>
      <c r="E103" s="209">
        <v>0</v>
      </c>
      <c r="F103" s="209" t="s">
        <v>3902</v>
      </c>
      <c r="G103" s="209" t="s">
        <v>1952</v>
      </c>
    </row>
    <row r="104" spans="1:7" x14ac:dyDescent="0.2">
      <c r="A104" s="209" t="s">
        <v>1421</v>
      </c>
      <c r="B104" s="209" t="s">
        <v>1422</v>
      </c>
      <c r="C104" s="209" t="s">
        <v>3972</v>
      </c>
      <c r="D104" s="209" t="s">
        <v>3855</v>
      </c>
      <c r="E104" s="209">
        <v>0</v>
      </c>
      <c r="F104" s="209" t="s">
        <v>3856</v>
      </c>
      <c r="G104" s="209" t="s">
        <v>1864</v>
      </c>
    </row>
    <row r="105" spans="1:7" x14ac:dyDescent="0.2">
      <c r="A105" s="209" t="s">
        <v>1426</v>
      </c>
      <c r="B105" s="209" t="s">
        <v>1427</v>
      </c>
      <c r="C105" s="209" t="s">
        <v>3973</v>
      </c>
      <c r="D105" s="209" t="s">
        <v>3855</v>
      </c>
      <c r="E105" s="209">
        <v>0</v>
      </c>
      <c r="F105" s="209" t="s">
        <v>3863</v>
      </c>
      <c r="G105" s="209" t="s">
        <v>2134</v>
      </c>
    </row>
    <row r="106" spans="1:7" x14ac:dyDescent="0.2">
      <c r="A106" s="209" t="s">
        <v>1430</v>
      </c>
      <c r="B106" s="209" t="s">
        <v>1431</v>
      </c>
      <c r="C106" s="209" t="s">
        <v>3974</v>
      </c>
      <c r="D106" s="209" t="s">
        <v>3855</v>
      </c>
      <c r="E106" s="209">
        <v>0</v>
      </c>
      <c r="F106" s="209" t="s">
        <v>3880</v>
      </c>
      <c r="G106" s="209" t="s">
        <v>2200</v>
      </c>
    </row>
    <row r="107" spans="1:7" x14ac:dyDescent="0.2">
      <c r="A107" s="209" t="s">
        <v>1434</v>
      </c>
      <c r="B107" s="209" t="s">
        <v>1435</v>
      </c>
      <c r="C107" s="209" t="s">
        <v>3975</v>
      </c>
      <c r="D107" s="209" t="s">
        <v>3855</v>
      </c>
      <c r="E107" s="209">
        <v>0</v>
      </c>
      <c r="F107" s="209" t="s">
        <v>3856</v>
      </c>
      <c r="G107" s="209" t="s">
        <v>2475</v>
      </c>
    </row>
    <row r="108" spans="1:7" x14ac:dyDescent="0.2">
      <c r="A108" s="209" t="s">
        <v>1439</v>
      </c>
      <c r="B108" s="209" t="s">
        <v>1440</v>
      </c>
      <c r="C108" s="209" t="s">
        <v>3976</v>
      </c>
      <c r="D108" s="209" t="s">
        <v>3855</v>
      </c>
      <c r="E108" s="209">
        <v>0</v>
      </c>
      <c r="F108" s="209" t="s">
        <v>3863</v>
      </c>
      <c r="G108" s="209" t="s">
        <v>2465</v>
      </c>
    </row>
    <row r="109" spans="1:7" x14ac:dyDescent="0.2">
      <c r="A109" s="209" t="s">
        <v>1443</v>
      </c>
      <c r="B109" s="209" t="s">
        <v>1444</v>
      </c>
      <c r="C109" s="209" t="s">
        <v>3977</v>
      </c>
      <c r="D109" s="209" t="s">
        <v>3855</v>
      </c>
      <c r="E109" s="209">
        <v>0</v>
      </c>
      <c r="F109" s="209" t="s">
        <v>3856</v>
      </c>
      <c r="G109" s="209" t="s">
        <v>2352</v>
      </c>
    </row>
    <row r="110" spans="1:7" x14ac:dyDescent="0.2">
      <c r="A110" s="209" t="s">
        <v>1448</v>
      </c>
      <c r="B110" s="209" t="s">
        <v>1449</v>
      </c>
      <c r="C110" s="209" t="s">
        <v>3978</v>
      </c>
      <c r="D110" s="209" t="s">
        <v>3855</v>
      </c>
      <c r="E110" s="209">
        <v>0</v>
      </c>
      <c r="F110" s="209" t="s">
        <v>3856</v>
      </c>
      <c r="G110" s="209" t="s">
        <v>1922</v>
      </c>
    </row>
    <row r="111" spans="1:7" x14ac:dyDescent="0.2">
      <c r="A111" s="209" t="s">
        <v>1453</v>
      </c>
      <c r="B111" s="209" t="s">
        <v>1454</v>
      </c>
      <c r="C111" s="209" t="s">
        <v>3979</v>
      </c>
      <c r="D111" s="209" t="s">
        <v>3855</v>
      </c>
      <c r="E111" s="209">
        <v>0</v>
      </c>
      <c r="F111" s="209" t="s">
        <v>3863</v>
      </c>
      <c r="G111" s="209" t="s">
        <v>2219</v>
      </c>
    </row>
    <row r="112" spans="1:7" x14ac:dyDescent="0.2">
      <c r="A112" s="209" t="s">
        <v>1463</v>
      </c>
      <c r="B112" s="209" t="s">
        <v>1464</v>
      </c>
      <c r="C112" s="209" t="s">
        <v>3980</v>
      </c>
      <c r="D112" s="209" t="s">
        <v>3855</v>
      </c>
      <c r="E112" s="209">
        <v>0</v>
      </c>
      <c r="F112" s="209" t="s">
        <v>3856</v>
      </c>
      <c r="G112" s="209" t="s">
        <v>1726</v>
      </c>
    </row>
    <row r="113" spans="1:7" x14ac:dyDescent="0.2">
      <c r="A113" s="209" t="s">
        <v>1468</v>
      </c>
      <c r="B113" s="209" t="s">
        <v>1469</v>
      </c>
      <c r="C113" s="209" t="s">
        <v>3981</v>
      </c>
      <c r="D113" s="209" t="s">
        <v>3855</v>
      </c>
      <c r="E113" s="209">
        <v>0</v>
      </c>
      <c r="F113" s="209" t="s">
        <v>3863</v>
      </c>
      <c r="G113" s="209" t="s">
        <v>2321</v>
      </c>
    </row>
    <row r="114" spans="1:7" x14ac:dyDescent="0.2">
      <c r="A114" s="209" t="s">
        <v>1473</v>
      </c>
      <c r="B114" s="209" t="s">
        <v>1474</v>
      </c>
      <c r="C114" s="209" t="s">
        <v>3982</v>
      </c>
      <c r="D114" s="209" t="s">
        <v>3855</v>
      </c>
      <c r="E114" s="209">
        <v>0</v>
      </c>
      <c r="F114" s="209" t="s">
        <v>3856</v>
      </c>
      <c r="G114" s="209" t="s">
        <v>2333</v>
      </c>
    </row>
    <row r="115" spans="1:7" x14ac:dyDescent="0.2">
      <c r="A115" s="209" t="s">
        <v>1478</v>
      </c>
      <c r="B115" s="209" t="s">
        <v>1479</v>
      </c>
      <c r="C115" s="209" t="s">
        <v>3983</v>
      </c>
      <c r="D115" s="209" t="s">
        <v>3855</v>
      </c>
      <c r="E115" s="209">
        <v>0</v>
      </c>
      <c r="F115" s="209" t="s">
        <v>3880</v>
      </c>
      <c r="G115" s="209" t="s">
        <v>2586</v>
      </c>
    </row>
    <row r="116" spans="1:7" x14ac:dyDescent="0.2">
      <c r="A116" s="209" t="s">
        <v>1483</v>
      </c>
      <c r="B116" s="209" t="s">
        <v>1484</v>
      </c>
      <c r="C116" s="209" t="s">
        <v>3984</v>
      </c>
      <c r="D116" s="209" t="s">
        <v>3855</v>
      </c>
      <c r="E116" s="209">
        <v>0</v>
      </c>
      <c r="F116" s="209" t="s">
        <v>3863</v>
      </c>
      <c r="G116" s="209" t="s">
        <v>2609</v>
      </c>
    </row>
    <row r="117" spans="1:7" x14ac:dyDescent="0.2">
      <c r="A117" s="209" t="s">
        <v>1490</v>
      </c>
      <c r="B117" s="209" t="s">
        <v>1491</v>
      </c>
      <c r="C117" s="209" t="s">
        <v>3985</v>
      </c>
      <c r="D117" s="209" t="s">
        <v>3855</v>
      </c>
      <c r="E117" s="209">
        <v>0</v>
      </c>
      <c r="F117" s="209" t="s">
        <v>3863</v>
      </c>
      <c r="G117" s="209" t="s">
        <v>2357</v>
      </c>
    </row>
    <row r="118" spans="1:7" x14ac:dyDescent="0.2">
      <c r="A118" s="209" t="s">
        <v>1496</v>
      </c>
      <c r="B118" s="209" t="s">
        <v>1497</v>
      </c>
      <c r="C118" s="209" t="s">
        <v>3986</v>
      </c>
      <c r="D118" s="209" t="s">
        <v>3855</v>
      </c>
      <c r="E118" s="209">
        <v>0</v>
      </c>
      <c r="F118" s="209" t="s">
        <v>3856</v>
      </c>
      <c r="G118" s="209" t="s">
        <v>2594</v>
      </c>
    </row>
    <row r="119" spans="1:7" x14ac:dyDescent="0.2">
      <c r="A119" s="209" t="s">
        <v>1501</v>
      </c>
      <c r="B119" s="209" t="s">
        <v>1502</v>
      </c>
      <c r="C119" s="209" t="s">
        <v>3987</v>
      </c>
      <c r="D119" s="209" t="s">
        <v>3855</v>
      </c>
      <c r="E119" s="209">
        <v>0</v>
      </c>
      <c r="F119" s="209" t="s">
        <v>3856</v>
      </c>
      <c r="G119" s="209" t="s">
        <v>2504</v>
      </c>
    </row>
    <row r="120" spans="1:7" x14ac:dyDescent="0.2">
      <c r="A120" s="209" t="s">
        <v>1509</v>
      </c>
      <c r="B120" s="209" t="s">
        <v>1510</v>
      </c>
      <c r="C120" s="209" t="s">
        <v>3988</v>
      </c>
      <c r="D120" s="209" t="s">
        <v>3855</v>
      </c>
      <c r="E120" s="209">
        <v>0</v>
      </c>
      <c r="F120" s="209" t="s">
        <v>3863</v>
      </c>
      <c r="G120" s="209" t="s">
        <v>1705</v>
      </c>
    </row>
    <row r="121" spans="1:7" x14ac:dyDescent="0.2">
      <c r="A121" s="209" t="s">
        <v>1537</v>
      </c>
      <c r="B121" s="209" t="s">
        <v>1538</v>
      </c>
      <c r="C121" s="209" t="s">
        <v>3989</v>
      </c>
      <c r="D121" s="209" t="s">
        <v>3855</v>
      </c>
      <c r="E121" s="209">
        <v>0</v>
      </c>
      <c r="F121" s="209" t="s">
        <v>3856</v>
      </c>
      <c r="G121" s="209" t="s">
        <v>1538</v>
      </c>
    </row>
    <row r="122" spans="1:7" x14ac:dyDescent="0.2">
      <c r="A122" s="209" t="s">
        <v>1542</v>
      </c>
      <c r="B122" s="209" t="s">
        <v>1543</v>
      </c>
      <c r="C122" s="209" t="s">
        <v>3990</v>
      </c>
      <c r="D122" s="209" t="s">
        <v>3855</v>
      </c>
      <c r="E122" s="209">
        <v>0</v>
      </c>
      <c r="F122" s="209" t="s">
        <v>3856</v>
      </c>
      <c r="G122" s="209" t="s">
        <v>2604</v>
      </c>
    </row>
    <row r="123" spans="1:7" x14ac:dyDescent="0.2">
      <c r="A123" s="209" t="s">
        <v>1546</v>
      </c>
      <c r="B123" s="209" t="s">
        <v>1547</v>
      </c>
      <c r="C123" s="209" t="s">
        <v>3991</v>
      </c>
      <c r="D123" s="209" t="s">
        <v>3855</v>
      </c>
      <c r="E123" s="209">
        <v>0</v>
      </c>
      <c r="F123" s="209" t="s">
        <v>3856</v>
      </c>
      <c r="G123" s="209" t="s">
        <v>1547</v>
      </c>
    </row>
    <row r="124" spans="1:7" x14ac:dyDescent="0.2">
      <c r="A124" s="209" t="s">
        <v>1551</v>
      </c>
      <c r="B124" s="209" t="s">
        <v>1552</v>
      </c>
      <c r="C124" s="209" t="s">
        <v>3992</v>
      </c>
      <c r="D124" s="209" t="s">
        <v>3855</v>
      </c>
      <c r="E124" s="209">
        <v>0</v>
      </c>
      <c r="F124" s="209" t="s">
        <v>3856</v>
      </c>
      <c r="G124" s="209" t="s">
        <v>1985</v>
      </c>
    </row>
    <row r="125" spans="1:7" x14ac:dyDescent="0.2">
      <c r="A125" s="209" t="s">
        <v>1558</v>
      </c>
      <c r="B125" s="209" t="s">
        <v>1559</v>
      </c>
      <c r="C125" s="209" t="s">
        <v>3993</v>
      </c>
      <c r="D125" s="209" t="s">
        <v>3855</v>
      </c>
      <c r="E125" s="209">
        <v>0</v>
      </c>
      <c r="F125" s="209" t="s">
        <v>3856</v>
      </c>
      <c r="G125" s="209" t="s">
        <v>2636</v>
      </c>
    </row>
    <row r="126" spans="1:7" x14ac:dyDescent="0.2">
      <c r="A126" s="209" t="s">
        <v>1562</v>
      </c>
      <c r="B126" s="209" t="s">
        <v>1563</v>
      </c>
      <c r="C126" s="209" t="s">
        <v>3994</v>
      </c>
      <c r="D126" s="209" t="s">
        <v>3855</v>
      </c>
      <c r="E126" s="209">
        <v>0</v>
      </c>
      <c r="F126" s="209" t="s">
        <v>3863</v>
      </c>
      <c r="G126" s="209" t="s">
        <v>2481</v>
      </c>
    </row>
    <row r="127" spans="1:7" x14ac:dyDescent="0.2">
      <c r="A127" s="209" t="s">
        <v>1566</v>
      </c>
      <c r="B127" s="209" t="s">
        <v>1567</v>
      </c>
      <c r="C127" s="209" t="s">
        <v>3995</v>
      </c>
      <c r="D127" s="209" t="s">
        <v>3855</v>
      </c>
      <c r="E127" s="209">
        <v>0</v>
      </c>
      <c r="F127" s="209" t="s">
        <v>3856</v>
      </c>
      <c r="G127" s="209" t="s">
        <v>1567</v>
      </c>
    </row>
    <row r="128" spans="1:7" x14ac:dyDescent="0.2">
      <c r="A128" s="209" t="s">
        <v>1571</v>
      </c>
      <c r="B128" s="209" t="s">
        <v>1572</v>
      </c>
      <c r="C128" s="209" t="s">
        <v>3996</v>
      </c>
      <c r="D128" s="209" t="s">
        <v>3855</v>
      </c>
      <c r="E128" s="209">
        <v>0</v>
      </c>
      <c r="F128" s="209" t="s">
        <v>3856</v>
      </c>
      <c r="G128" s="209" t="s">
        <v>1572</v>
      </c>
    </row>
    <row r="129" spans="1:7" x14ac:dyDescent="0.2">
      <c r="A129" s="209" t="s">
        <v>1578</v>
      </c>
      <c r="B129" s="209" t="s">
        <v>1579</v>
      </c>
      <c r="D129" s="209" t="s">
        <v>3855</v>
      </c>
      <c r="E129" s="209">
        <v>0</v>
      </c>
      <c r="F129" s="209" t="s">
        <v>3856</v>
      </c>
      <c r="G129" s="209" t="s">
        <v>1579</v>
      </c>
    </row>
    <row r="130" spans="1:7" x14ac:dyDescent="0.2">
      <c r="A130" s="209" t="s">
        <v>1582</v>
      </c>
      <c r="B130" s="209" t="s">
        <v>375</v>
      </c>
      <c r="C130" s="209" t="s">
        <v>3997</v>
      </c>
      <c r="D130" s="209" t="s">
        <v>3855</v>
      </c>
      <c r="E130" s="209">
        <v>0</v>
      </c>
      <c r="F130" s="209" t="s">
        <v>3856</v>
      </c>
      <c r="G130" s="209" t="s">
        <v>375</v>
      </c>
    </row>
    <row r="131" spans="1:7" x14ac:dyDescent="0.2">
      <c r="A131" s="209" t="s">
        <v>1584</v>
      </c>
      <c r="B131" s="209" t="s">
        <v>1585</v>
      </c>
      <c r="C131" s="209" t="s">
        <v>3998</v>
      </c>
      <c r="D131" s="209" t="s">
        <v>3855</v>
      </c>
      <c r="E131" s="209">
        <v>0</v>
      </c>
      <c r="F131" s="209" t="s">
        <v>3856</v>
      </c>
      <c r="G131" s="209" t="s">
        <v>1585</v>
      </c>
    </row>
    <row r="132" spans="1:7" x14ac:dyDescent="0.2">
      <c r="A132" s="209" t="s">
        <v>1587</v>
      </c>
      <c r="B132" s="209" t="s">
        <v>1588</v>
      </c>
      <c r="C132" s="209" t="s">
        <v>3999</v>
      </c>
      <c r="D132" s="209" t="s">
        <v>3855</v>
      </c>
      <c r="E132" s="209">
        <v>0</v>
      </c>
      <c r="F132" s="209" t="s">
        <v>3856</v>
      </c>
      <c r="G132" s="209" t="s">
        <v>1588</v>
      </c>
    </row>
    <row r="133" spans="1:7" x14ac:dyDescent="0.2">
      <c r="A133" s="209" t="s">
        <v>1592</v>
      </c>
      <c r="B133" s="209" t="s">
        <v>1593</v>
      </c>
      <c r="C133" s="209" t="s">
        <v>4000</v>
      </c>
      <c r="D133" s="209" t="s">
        <v>3855</v>
      </c>
      <c r="E133" s="209">
        <v>0</v>
      </c>
      <c r="F133" s="209" t="s">
        <v>3860</v>
      </c>
      <c r="G133" s="209" t="s">
        <v>1593</v>
      </c>
    </row>
    <row r="134" spans="1:7" x14ac:dyDescent="0.2">
      <c r="A134" s="209" t="s">
        <v>1602</v>
      </c>
      <c r="B134" s="209" t="s">
        <v>1603</v>
      </c>
      <c r="C134" s="209" t="s">
        <v>4001</v>
      </c>
      <c r="D134" s="209" t="s">
        <v>3855</v>
      </c>
      <c r="E134" s="209">
        <v>0</v>
      </c>
      <c r="F134" s="209" t="s">
        <v>3902</v>
      </c>
      <c r="G134" s="209" t="s">
        <v>2610</v>
      </c>
    </row>
    <row r="135" spans="1:7" x14ac:dyDescent="0.2">
      <c r="A135" s="209" t="s">
        <v>1608</v>
      </c>
      <c r="B135" s="209" t="s">
        <v>1609</v>
      </c>
      <c r="C135" s="209" t="s">
        <v>4002</v>
      </c>
      <c r="D135" s="209" t="s">
        <v>3855</v>
      </c>
      <c r="E135" s="209">
        <v>0</v>
      </c>
      <c r="F135" s="209" t="s">
        <v>3856</v>
      </c>
      <c r="G135" s="209" t="s">
        <v>1609</v>
      </c>
    </row>
    <row r="136" spans="1:7" x14ac:dyDescent="0.2">
      <c r="A136" s="209" t="s">
        <v>1614</v>
      </c>
      <c r="B136" s="209" t="s">
        <v>1615</v>
      </c>
      <c r="C136" s="209" t="s">
        <v>4003</v>
      </c>
      <c r="D136" s="209" t="s">
        <v>3855</v>
      </c>
      <c r="E136" s="209">
        <v>0</v>
      </c>
      <c r="F136" s="209" t="s">
        <v>3902</v>
      </c>
      <c r="G136" s="209" t="s">
        <v>2188</v>
      </c>
    </row>
    <row r="137" spans="1:7" x14ac:dyDescent="0.2">
      <c r="A137" s="209" t="s">
        <v>1622</v>
      </c>
      <c r="B137" s="209" t="s">
        <v>1623</v>
      </c>
      <c r="C137" s="209" t="s">
        <v>4004</v>
      </c>
      <c r="D137" s="209" t="s">
        <v>3855</v>
      </c>
      <c r="E137" s="209">
        <v>0</v>
      </c>
      <c r="F137" s="209" t="s">
        <v>3856</v>
      </c>
      <c r="G137" s="209" t="s">
        <v>2168</v>
      </c>
    </row>
    <row r="138" spans="1:7" x14ac:dyDescent="0.2">
      <c r="A138" s="209" t="s">
        <v>1626</v>
      </c>
      <c r="B138" s="209" t="s">
        <v>1627</v>
      </c>
      <c r="C138" s="209" t="s">
        <v>4005</v>
      </c>
      <c r="D138" s="209" t="s">
        <v>3855</v>
      </c>
      <c r="E138" s="209">
        <v>0</v>
      </c>
      <c r="F138" s="209" t="s">
        <v>3856</v>
      </c>
      <c r="G138" s="209" t="s">
        <v>1627</v>
      </c>
    </row>
    <row r="139" spans="1:7" x14ac:dyDescent="0.2">
      <c r="A139" s="209" t="s">
        <v>3176</v>
      </c>
      <c r="B139" s="209" t="s">
        <v>3177</v>
      </c>
      <c r="C139" s="209" t="s">
        <v>4006</v>
      </c>
      <c r="D139" s="209" t="s">
        <v>3855</v>
      </c>
      <c r="E139" s="209">
        <v>0</v>
      </c>
      <c r="F139" s="209" t="s">
        <v>3856</v>
      </c>
      <c r="G139" s="209" t="s">
        <v>1966</v>
      </c>
    </row>
    <row r="140" spans="1:7" x14ac:dyDescent="0.2">
      <c r="A140" s="209" t="s">
        <v>1630</v>
      </c>
      <c r="B140" s="209" t="s">
        <v>1631</v>
      </c>
      <c r="C140" s="209" t="s">
        <v>4007</v>
      </c>
      <c r="D140" s="209" t="s">
        <v>3855</v>
      </c>
      <c r="E140" s="209">
        <v>0</v>
      </c>
      <c r="F140" s="209" t="s">
        <v>3880</v>
      </c>
      <c r="G140" s="209" t="s">
        <v>1631</v>
      </c>
    </row>
    <row r="141" spans="1:7" x14ac:dyDescent="0.2">
      <c r="A141" s="209" t="s">
        <v>1634</v>
      </c>
      <c r="B141" s="209" t="s">
        <v>1635</v>
      </c>
      <c r="C141" s="209" t="s">
        <v>4008</v>
      </c>
      <c r="D141" s="209" t="s">
        <v>3855</v>
      </c>
      <c r="E141" s="209">
        <v>0</v>
      </c>
      <c r="F141" s="209" t="s">
        <v>3856</v>
      </c>
      <c r="G141" s="209" t="s">
        <v>1635</v>
      </c>
    </row>
    <row r="142" spans="1:7" x14ac:dyDescent="0.2">
      <c r="A142" s="209" t="s">
        <v>1639</v>
      </c>
      <c r="B142" s="209" t="s">
        <v>1640</v>
      </c>
      <c r="C142" s="209" t="s">
        <v>4009</v>
      </c>
      <c r="D142" s="209" t="s">
        <v>3855</v>
      </c>
      <c r="E142" s="209">
        <v>0</v>
      </c>
      <c r="F142" s="209" t="s">
        <v>3856</v>
      </c>
      <c r="G142" s="209" t="s">
        <v>1640</v>
      </c>
    </row>
    <row r="143" spans="1:7" x14ac:dyDescent="0.2">
      <c r="A143" s="209" t="s">
        <v>1643</v>
      </c>
      <c r="B143" s="209" t="s">
        <v>1644</v>
      </c>
      <c r="C143" s="209" t="s">
        <v>4010</v>
      </c>
      <c r="D143" s="209" t="s">
        <v>3855</v>
      </c>
      <c r="E143" s="209">
        <v>0</v>
      </c>
      <c r="F143" s="209" t="s">
        <v>3856</v>
      </c>
      <c r="G143" s="209" t="s">
        <v>1644</v>
      </c>
    </row>
    <row r="144" spans="1:7" x14ac:dyDescent="0.2">
      <c r="A144" s="209" t="s">
        <v>1648</v>
      </c>
      <c r="B144" s="209" t="s">
        <v>1649</v>
      </c>
      <c r="C144" s="209" t="s">
        <v>4011</v>
      </c>
      <c r="D144" s="209" t="s">
        <v>3855</v>
      </c>
      <c r="E144" s="209">
        <v>0</v>
      </c>
      <c r="F144" s="209" t="s">
        <v>3856</v>
      </c>
      <c r="G144" s="209" t="s">
        <v>1649</v>
      </c>
    </row>
    <row r="146" spans="1:3" x14ac:dyDescent="0.2">
      <c r="A146" s="324" t="s">
        <v>3171</v>
      </c>
      <c r="B146" s="324" t="s">
        <v>3172</v>
      </c>
      <c r="C146" s="209" t="s">
        <v>4092</v>
      </c>
    </row>
    <row r="147" spans="1:3" x14ac:dyDescent="0.2">
      <c r="A147" s="324" t="s">
        <v>283</v>
      </c>
      <c r="B147" s="324" t="s">
        <v>2396</v>
      </c>
      <c r="C147" s="209" t="s">
        <v>4093</v>
      </c>
    </row>
    <row r="148" spans="1:3" x14ac:dyDescent="0.2">
      <c r="A148" s="324" t="s">
        <v>275</v>
      </c>
      <c r="B148" s="324" t="s">
        <v>2337</v>
      </c>
      <c r="C148" s="209" t="s">
        <v>4094</v>
      </c>
    </row>
    <row r="149" spans="1:3" x14ac:dyDescent="0.2">
      <c r="A149" s="324" t="s">
        <v>1309</v>
      </c>
      <c r="B149" s="324" t="s">
        <v>1745</v>
      </c>
      <c r="C149" s="209" t="s">
        <v>4095</v>
      </c>
    </row>
    <row r="150" spans="1:3" x14ac:dyDescent="0.2">
      <c r="A150" s="324" t="s">
        <v>1084</v>
      </c>
      <c r="B150" s="324" t="s">
        <v>2266</v>
      </c>
      <c r="C150" s="209" t="s">
        <v>4096</v>
      </c>
    </row>
    <row r="151" spans="1:3" x14ac:dyDescent="0.2">
      <c r="A151" s="324" t="s">
        <v>2131</v>
      </c>
      <c r="B151" s="324" t="s">
        <v>2132</v>
      </c>
      <c r="C151" s="209" t="s">
        <v>4097</v>
      </c>
    </row>
    <row r="152" spans="1:3" x14ac:dyDescent="0.2">
      <c r="A152" s="324" t="s">
        <v>195</v>
      </c>
      <c r="B152" s="324" t="s">
        <v>2173</v>
      </c>
      <c r="C152" s="209" t="s">
        <v>4098</v>
      </c>
    </row>
    <row r="153" spans="1:3" x14ac:dyDescent="0.2">
      <c r="A153" s="324" t="s">
        <v>1901</v>
      </c>
      <c r="B153" s="324" t="s">
        <v>1902</v>
      </c>
      <c r="C153" s="209" t="s">
        <v>4099</v>
      </c>
    </row>
    <row r="154" spans="1:3" x14ac:dyDescent="0.2">
      <c r="A154" s="324" t="s">
        <v>317</v>
      </c>
      <c r="B154" s="324" t="s">
        <v>1735</v>
      </c>
      <c r="C154" s="209" t="s">
        <v>4100</v>
      </c>
    </row>
    <row r="155" spans="1:3" x14ac:dyDescent="0.2">
      <c r="A155" s="324" t="s">
        <v>2057</v>
      </c>
      <c r="B155" s="324" t="s">
        <v>2058</v>
      </c>
      <c r="C155" s="209" t="s">
        <v>4101</v>
      </c>
    </row>
    <row r="156" spans="1:3" x14ac:dyDescent="0.2">
      <c r="A156" s="324" t="s">
        <v>1399</v>
      </c>
      <c r="B156" s="324" t="s">
        <v>2045</v>
      </c>
      <c r="C156" s="209" t="s">
        <v>4102</v>
      </c>
    </row>
    <row r="157" spans="1:3" x14ac:dyDescent="0.2">
      <c r="A157" s="324" t="s">
        <v>1618</v>
      </c>
      <c r="B157" s="324" t="s">
        <v>1619</v>
      </c>
      <c r="C157" s="209" t="s">
        <v>4103</v>
      </c>
    </row>
    <row r="158" spans="1:3" x14ac:dyDescent="0.2">
      <c r="A158" s="324" t="s">
        <v>1749</v>
      </c>
      <c r="B158" s="324" t="s">
        <v>1750</v>
      </c>
      <c r="C158" s="209" t="s">
        <v>4104</v>
      </c>
    </row>
    <row r="159" spans="1:3" x14ac:dyDescent="0.2">
      <c r="A159" s="324" t="s">
        <v>903</v>
      </c>
      <c r="B159" s="324" t="s">
        <v>2237</v>
      </c>
      <c r="C159" s="209" t="s">
        <v>4105</v>
      </c>
    </row>
    <row r="160" spans="1:3" x14ac:dyDescent="0.2">
      <c r="A160" s="324" t="s">
        <v>421</v>
      </c>
      <c r="B160" s="324" t="s">
        <v>2233</v>
      </c>
      <c r="C160" s="209" t="s">
        <v>4106</v>
      </c>
    </row>
    <row r="161" spans="1:3" x14ac:dyDescent="0.2">
      <c r="A161" s="324" t="s">
        <v>581</v>
      </c>
      <c r="B161" s="324" t="s">
        <v>2365</v>
      </c>
      <c r="C161" s="209" t="s">
        <v>4107</v>
      </c>
    </row>
    <row r="162" spans="1:3" x14ac:dyDescent="0.2">
      <c r="A162" s="324" t="s">
        <v>1459</v>
      </c>
      <c r="B162" s="324" t="s">
        <v>2372</v>
      </c>
      <c r="C162" s="209" t="s">
        <v>4108</v>
      </c>
    </row>
    <row r="163" spans="1:3" x14ac:dyDescent="0.2">
      <c r="A163" s="324" t="s">
        <v>693</v>
      </c>
      <c r="B163" s="324" t="s">
        <v>1875</v>
      </c>
      <c r="C163" s="209" t="s">
        <v>4109</v>
      </c>
    </row>
    <row r="164" spans="1:3" x14ac:dyDescent="0.2">
      <c r="A164" s="324" t="s">
        <v>2256</v>
      </c>
      <c r="B164" s="324" t="s">
        <v>2257</v>
      </c>
      <c r="C164" s="209" t="s">
        <v>4110</v>
      </c>
    </row>
    <row r="165" spans="1:3" x14ac:dyDescent="0.2">
      <c r="A165" s="324" t="s">
        <v>2329</v>
      </c>
      <c r="B165" s="324" t="s">
        <v>2330</v>
      </c>
      <c r="C165" s="209" t="s">
        <v>4111</v>
      </c>
    </row>
    <row r="166" spans="1:3" x14ac:dyDescent="0.2">
      <c r="A166" s="324" t="s">
        <v>1313</v>
      </c>
      <c r="B166" s="324" t="s">
        <v>1314</v>
      </c>
      <c r="C166" s="209" t="s">
        <v>4112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11</vt:i4>
      </vt:variant>
    </vt:vector>
  </HeadingPairs>
  <TitlesOfParts>
    <vt:vector size="26" baseType="lpstr">
      <vt:lpstr>A_22</vt:lpstr>
      <vt:lpstr>A_23</vt:lpstr>
      <vt:lpstr>A_25</vt:lpstr>
      <vt:lpstr>Bilans</vt:lpstr>
      <vt:lpstr>Majątek</vt:lpstr>
      <vt:lpstr>Rach._Wyn.</vt:lpstr>
      <vt:lpstr>Należności</vt:lpstr>
      <vt:lpstr>CF</vt:lpstr>
      <vt:lpstr>Adresy</vt:lpstr>
      <vt:lpstr>Zobow._in</vt:lpstr>
      <vt:lpstr>Zobowiązania</vt:lpstr>
      <vt:lpstr>Surowce_190430</vt:lpstr>
      <vt:lpstr>Surowce_190624</vt:lpstr>
      <vt:lpstr>Zobow._ZUS_PIT</vt:lpstr>
      <vt:lpstr>Zobow._wyn</vt:lpstr>
      <vt:lpstr>Majątek!Obszar_wydruku</vt:lpstr>
      <vt:lpstr>Należności!Obszar_wydruku</vt:lpstr>
      <vt:lpstr>Surowce_190624!Obszar_wydruku</vt:lpstr>
      <vt:lpstr>Zobow._wyn!Obszar_wydruku</vt:lpstr>
      <vt:lpstr>Zobowiązania!Obszar_wydruku</vt:lpstr>
      <vt:lpstr>Bilans!Tytuły_wydruku</vt:lpstr>
      <vt:lpstr>Majątek!Tytuły_wydruku</vt:lpstr>
      <vt:lpstr>Należności!Tytuły_wydruku</vt:lpstr>
      <vt:lpstr>Surowce_190624!Tytuły_wydruku</vt:lpstr>
      <vt:lpstr>Zobow._wyn!Tytuły_wydruku</vt:lpstr>
      <vt:lpstr>Zobowiązania!Tytuły_wydruku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Seweryn Godziewski</dc:creator>
  <cp:lastModifiedBy>Downar-Zapolska Beata</cp:lastModifiedBy>
  <cp:lastPrinted>2019-07-09T09:30:47Z</cp:lastPrinted>
  <dcterms:created xsi:type="dcterms:W3CDTF">2019-05-14T07:42:05Z</dcterms:created>
  <dcterms:modified xsi:type="dcterms:W3CDTF">2019-07-10T10:13:08Z</dcterms:modified>
</cp:coreProperties>
</file>